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xml" PartName="/xl/drawings/drawing10.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BC18B893-889F-4CA2-AFF8-09FB27583582}" xr6:coauthVersionLast="45" xr6:coauthVersionMax="45" xr10:uidLastSave="{00000000-0000-0000-0000-000000000000}"/>
  <bookViews>
    <workbookView xWindow="780" yWindow="780" windowWidth="27480" windowHeight="11910"/>
  </bookViews>
  <sheets>
    <sheet name="Introduction" sheetId="117" r:id="rId1"/>
    <sheet name="Water" sheetId="85" r:id="rId2"/>
    <sheet name="Sanitation" sheetId="105" r:id="rId3"/>
    <sheet name="Hygiene" sheetId="116" r:id="rId4"/>
    <sheet name="MICS00" sheetId="139" r:id="rId5"/>
    <sheet name="DHS02" sheetId="140" r:id="rId6"/>
    <sheet name="WHS03" sheetId="141" r:id="rId7"/>
    <sheet name="DHS07" sheetId="142" r:id="rId8"/>
    <sheet name="DHS13" sheetId="143" r:id="rId9"/>
    <sheet name="MICS14" sheetId="144" r:id="rId10"/>
    <sheet name="data_summary" sheetId="145" r:id="rId11"/>
  </sheets>
  <functionGroups builtInGroupCount="19"/>
  <externalReferences>
    <externalReference r:id="rId12"/>
  </externalReferenc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<sst xmlns="http://schemas.openxmlformats.org/spreadsheetml/2006/main" count="60764" uniqueCount="861">
  <si>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</si>
  <si>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</si>
  <si>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</si>
  <si>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</si>
  <si>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</si>
  <si>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</si>
  <si>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</si>
  <si>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</si>
  <si>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</si>
  <si>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</si>
  <si>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</si>
  <si>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</si>
  <si>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</si>
  <si>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</si>
  <si>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</si>
  <si>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</si>
  <si>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</si>
  <si>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</si>
  <si>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</si>
  <si>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</si>
  <si>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</si>
  <si>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</si>
  <si>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</si>
  <si>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</si>
  <si>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</si>
  <si>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</si>
  <si>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</si>
  <si>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</si>
  <si>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</si>
  <si>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</si>
  <si>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</si>
  <si>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</si>
  <si>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</si>
  <si>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</si>
  <si>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</si>
  <si>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</si>
  <si>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</si>
  <si>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</si>
  <si>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</si>
  <si>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</si>
  <si>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</si>
  <si>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</si>
  <si>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</si>
  <si>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</si>
  <si>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</si>
  <si>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</si>
  <si>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</si>
  <si>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</si>
  <si>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</si>
  <si>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</si>
  <si>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</si>
  <si>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</si>
  <si>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</si>
  <si>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</si>
  <si>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</si>
  <si>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</si>
  <si>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</si>
  <si>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</si>
  <si>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</si>
  <si>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</si>
  <si>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</si>
  <si>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</si>
  <si>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</si>
  <si>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</si>
  <si>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</si>
  <si>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</si>
  <si>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</si>
  <si>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</si>
  <si>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</si>
  <si>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</si>
  <si>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</si>
  <si>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</si>
  <si>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</si>
  <si>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</si>
  <si>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</si>
  <si>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</si>
  <si>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</si>
  <si>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</si>
  <si>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</si>
  <si>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</si>
  <si>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</si>
  <si>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</si>
  <si>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</si>
  <si>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</si>
  <si>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</si>
  <si>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</si>
  <si>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</si>
  <si>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</si>
  <si>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</si>
  <si>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</si>
  <si>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</si>
  <si>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</si>
  <si>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</si>
  <si>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</si>
  <si>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</si>
  <si>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</si>
  <si>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</si>
  <si>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</si>
  <si>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</si>
  <si>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</si>
  <si>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</si>
  <si>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</si>
  <si>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</si>
  <si>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</si>
  <si>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</si>
  <si>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</si>
  <si>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</si>
  <si>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</si>
  <si>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</si>
  <si>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</si>
  <si>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</si>
  <si>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</si>
  <si>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</si>
  <si>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</si>
  <si>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</si>
  <si>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</si>
  <si>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</si>
  <si>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</si>
  <si>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</si>
  <si>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</si>
  <si>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</si>
  <si>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</si>
  <si>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</si>
  <si>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</si>
  <si>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</si>
  <si>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</si>
  <si>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</si>
  <si>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</si>
  <si>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</si>
  <si>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</si>
  <si>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</si>
  <si>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</si>
  <si>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</si>
  <si>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</si>
  <si>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</si>
  <si>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</si>
  <si>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</si>
  <si>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</si>
  <si>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</si>
  <si>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</si>
  <si>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</si>
  <si>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</si>
  <si>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</si>
  <si>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</si>
  <si>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</si>
  <si>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</si>
  <si>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</si>
  <si>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Cibao Central</t>
  </si>
  <si>
    <t>Cibao Occidental</t>
  </si>
  <si>
    <t>Cibao Oriental</t>
  </si>
  <si>
    <t>Distrito Nacional</t>
  </si>
  <si>
    <t>El Valle</t>
  </si>
  <si>
    <t>Enriquillo</t>
  </si>
  <si>
    <t>Resto Valdesia</t>
  </si>
  <si>
    <t>Yuma</t>
  </si>
  <si>
    <t>Improved Water source on premises</t>
  </si>
  <si>
    <t>Principal fuente de agua para beber</t>
  </si>
  <si>
    <t>Tubería dentro de la vivienda</t>
  </si>
  <si>
    <t>Tubería en el patio/parcela</t>
  </si>
  <si>
    <t>Llave pública</t>
  </si>
  <si>
    <t>Pozo con tubería/pozo con bomba</t>
  </si>
  <si>
    <t>Pozo protegido/cubierto</t>
  </si>
  <si>
    <t>Manantial protegido</t>
  </si>
  <si>
    <t>Agua lluvia</t>
  </si>
  <si>
    <t>Agua embotellada</t>
  </si>
  <si>
    <t>Pozo no protegido/descubierto</t>
  </si>
  <si>
    <t>Manantial no protegido</t>
  </si>
  <si>
    <t>Charca/estanque, río o arroyo</t>
  </si>
  <si>
    <t>Camión-tanque, vendedor</t>
  </si>
  <si>
    <t>Otra</t>
  </si>
  <si>
    <t>No responde</t>
  </si>
  <si>
    <t>DHS02</t>
  </si>
  <si>
    <t>DHS13</t>
  </si>
  <si>
    <t>Shared among Improved Sanitation</t>
  </si>
  <si>
    <t>Tipo de servicio sanitario</t>
  </si>
  <si>
    <t>Inodoro con alcantarillado/pozo séptico</t>
  </si>
  <si>
    <t>Letrina sanitaria</t>
  </si>
  <si>
    <t>Letrina tradicional</t>
  </si>
  <si>
    <t>Letrina expuesta</t>
  </si>
  <si>
    <t>Otro</t>
  </si>
  <si>
    <t>No tiene sanitario, usa matorral/campo</t>
  </si>
  <si>
    <t>No tiene sanitario/usa el río</t>
  </si>
  <si>
    <t>Total</t>
  </si>
  <si>
    <t>Dominican Republic</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</si>
  <si>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</si>
  <si>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</si>
  <si>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</si>
  <si>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</si>
  <si>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</si>
  <si>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</si>
  <si>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</si>
  <si>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</si>
  <si>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</si>
  <si>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</si>
  <si>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</si>
  <si>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</si>
  <si>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</si>
  <si>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</si>
  <si>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</si>
  <si>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</si>
  <si>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Has no roof</t>
  </si>
  <si>
    <t>Household fuel type: LPG</t>
  </si>
  <si>
    <t>Household has: mobile telephone</t>
  </si>
  <si>
    <t>Has dung roof</t>
  </si>
  <si>
    <t>Has no wall</t>
  </si>
  <si>
    <t>Household has: television</t>
  </si>
  <si>
    <t>Has cement floor</t>
  </si>
  <si>
    <t>Has dung floor</t>
  </si>
  <si>
    <t>Household has: electricity</t>
  </si>
  <si>
    <t>Has vinyl/asphalt strip floor</t>
  </si>
  <si>
    <t>Household fuel type: charcoal</t>
  </si>
  <si>
    <t>Household has: radio</t>
  </si>
  <si>
    <t>Household has: fan</t>
  </si>
  <si>
    <t>Has jute wall</t>
  </si>
  <si>
    <t>Has mud wall</t>
  </si>
  <si>
    <t>Has ceramic tile floor</t>
  </si>
  <si>
    <t>Household fuel type: kerosene</t>
  </si>
  <si>
    <t>Persons per sleeping rooms</t>
  </si>
  <si>
    <t>Household has: refrigerator</t>
  </si>
  <si>
    <t>Has wood roof</t>
  </si>
  <si>
    <t>Has bamboo with mud wall</t>
  </si>
  <si>
    <t>Household fuel type: animal dung</t>
  </si>
  <si>
    <t>Has parquet/polished wood floor</t>
  </si>
  <si>
    <t>Has rustic mat roof</t>
  </si>
  <si>
    <t>Has stone with mud wall</t>
  </si>
  <si>
    <t>Has uncovered adobe wall</t>
  </si>
  <si>
    <t>Has corrugated iron roof</t>
  </si>
  <si>
    <t>Has jute roof</t>
  </si>
  <si>
    <t>Has wood floor</t>
  </si>
  <si>
    <t>Has other floor</t>
  </si>
  <si>
    <t>Has palm/bamboo floor</t>
  </si>
  <si>
    <t>Household has: non-mobile phone</t>
  </si>
  <si>
    <t>Has palm/bamboo roof</t>
  </si>
  <si>
    <t>Has earth/sand floor</t>
  </si>
  <si>
    <t>Has carpet floor</t>
  </si>
  <si>
    <t>Household fuel type: electricity</t>
  </si>
  <si>
    <t>Communalities</t>
  </si>
  <si>
    <t>Extraction</t>
  </si>
  <si>
    <t>Total Variance Explained</t>
  </si>
  <si>
    <t>Extraction Sums of Squared Loadings</t>
  </si>
  <si>
    <t>% of Variance</t>
  </si>
  <si>
    <t>Cumulative %</t>
  </si>
  <si>
    <t>Component Score Coefficient Matrix</t>
  </si>
  <si>
    <t>Component Score Covariance Matrix</t>
  </si>
  <si>
    <t>Improved wells based on:</t>
  </si>
  <si>
    <t>Time to improved source based on:</t>
  </si>
  <si>
    <t>azua</t>
  </si>
  <si>
    <t>bahoruco</t>
  </si>
  <si>
    <t>barahona</t>
  </si>
  <si>
    <t>dajab¢n</t>
  </si>
  <si>
    <t>distrito nacional</t>
  </si>
  <si>
    <t>duarte</t>
  </si>
  <si>
    <t>el seybo</t>
  </si>
  <si>
    <t>el¡as pi¤a</t>
  </si>
  <si>
    <t>espaillat</t>
  </si>
  <si>
    <t>hato mayor</t>
  </si>
  <si>
    <t>independencia</t>
  </si>
  <si>
    <t>la altagracia</t>
  </si>
  <si>
    <t>la romana</t>
  </si>
  <si>
    <t>la vega</t>
  </si>
  <si>
    <t>mar¡a trinidad s nchez</t>
  </si>
  <si>
    <t>monse¤ol nouel</t>
  </si>
  <si>
    <t>monte cristi</t>
  </si>
  <si>
    <t>monte plata</t>
  </si>
  <si>
    <t>pedernales</t>
  </si>
  <si>
    <t>peravia</t>
  </si>
  <si>
    <t>puerto plata</t>
  </si>
  <si>
    <t>s nchez ram¡rez</t>
  </si>
  <si>
    <t>salcedo</t>
  </si>
  <si>
    <t>saman </t>
  </si>
  <si>
    <t>san crist¢bal</t>
  </si>
  <si>
    <t>san jos‚ de ocoa</t>
  </si>
  <si>
    <t>san juan</t>
  </si>
  <si>
    <t>san pedro de macor¡s</t>
  </si>
  <si>
    <t>santiago</t>
  </si>
  <si>
    <t>santiago rodr¡guez</t>
  </si>
  <si>
    <t>santo domingo</t>
  </si>
  <si>
    <t>valverde</t>
  </si>
  <si>
    <t>source of drinking water</t>
  </si>
  <si>
    <t>piped into dwelling</t>
  </si>
  <si>
    <t>piped into yard/lot</t>
  </si>
  <si>
    <t>water from well</t>
  </si>
  <si>
    <t>surface water, spring, river, stream</t>
  </si>
  <si>
    <t>rainwater</t>
  </si>
  <si>
    <t>tanker truck</t>
  </si>
  <si>
    <t>bottler water</t>
  </si>
  <si>
    <t>other</t>
  </si>
  <si>
    <t>type of toilet facility</t>
  </si>
  <si>
    <t>flush toilet private</t>
  </si>
  <si>
    <t>flush toilet shared</t>
  </si>
  <si>
    <t>pit toilet with basinet (private)</t>
  </si>
  <si>
    <t>pit toilet without bassinet (private)</t>
  </si>
  <si>
    <t>pit toilet with bassinet (shared)</t>
  </si>
  <si>
    <t>pit toilet without bassinet (shared)</t>
  </si>
  <si>
    <t>no facility</t>
  </si>
  <si>
    <t>2002</t>
  </si>
  <si>
    <t>Household fuel type: LPG, natural gas</t>
  </si>
  <si>
    <t>has refrigerator</t>
  </si>
  <si>
    <t>has electricity</t>
  </si>
  <si>
    <t>Has cement/concrete roof</t>
  </si>
  <si>
    <t>Household light: electricity</t>
  </si>
  <si>
    <t>has telephone</t>
  </si>
  <si>
    <t>do you have washer machine?</t>
  </si>
  <si>
    <t>do you have stove?</t>
  </si>
  <si>
    <t>do you have fan?</t>
  </si>
  <si>
    <t>has television</t>
  </si>
  <si>
    <t>Has cement blocks wall</t>
  </si>
  <si>
    <t>Household fuel type: wood, straw</t>
  </si>
  <si>
    <t>Household light: kerozene lamp</t>
  </si>
  <si>
    <t>do you have stereo system?</t>
  </si>
  <si>
    <t>has car/truck</t>
  </si>
  <si>
    <t>Has cement tile floor</t>
  </si>
  <si>
    <t>Has reused wood wall</t>
  </si>
  <si>
    <t>do you have computer?</t>
  </si>
  <si>
    <t>has radio</t>
  </si>
  <si>
    <t>do you have air conditioner?</t>
  </si>
  <si>
    <t>has motorcycle/scooter</t>
  </si>
  <si>
    <t>source of pollution near house: vehicles noise</t>
  </si>
  <si>
    <t>Household does not cook</t>
  </si>
  <si>
    <t>Number of members per sleeping room</t>
  </si>
  <si>
    <t>Household light: gas lamp</t>
  </si>
  <si>
    <t>Lives in appartment</t>
  </si>
  <si>
    <t>Has shingle wall</t>
  </si>
  <si>
    <t>Household light: other</t>
  </si>
  <si>
    <t>Lives in barracon</t>
  </si>
  <si>
    <t>source of pollution near house: noise and smoke from electri</t>
  </si>
  <si>
    <t>source of pollution near house: noise from factory</t>
  </si>
  <si>
    <t>source of pollution near house: loudly music from bars/groce</t>
  </si>
  <si>
    <t>source of pollution near house: smokes</t>
  </si>
  <si>
    <t>Lives in other</t>
  </si>
  <si>
    <t>Lives in room</t>
  </si>
  <si>
    <t>Lives in house</t>
  </si>
  <si>
    <t>Lives in town house</t>
  </si>
  <si>
    <t>source of pollution near house: factories' dung</t>
  </si>
  <si>
    <t>source of pollution near house: stagnant water</t>
  </si>
  <si>
    <t>source of pollution near house: string with garbage</t>
  </si>
  <si>
    <t>source of pollution near house: pigsty/ farm</t>
  </si>
  <si>
    <t>source of pollution near house: gasoline station</t>
  </si>
  <si>
    <t>source of pollution near house: gas lp station</t>
  </si>
  <si>
    <t>has bicycle</t>
  </si>
  <si>
    <t>source of pollution near house: garbage pile</t>
  </si>
  <si>
    <t>Household light: both</t>
  </si>
  <si>
    <t>Has tiles roof</t>
  </si>
  <si>
    <t>Household light: generator</t>
  </si>
  <si>
    <t>Has cardboard roof</t>
  </si>
  <si>
    <t>Has bricks wall</t>
  </si>
  <si>
    <t>DHS07</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</si>
  <si>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</si>
  <si>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</si>
  <si>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</si>
  <si>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</si>
  <si>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</si>
  <si>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</si>
  <si>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</si>
  <si>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</si>
  <si>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</si>
  <si>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</si>
  <si>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</si>
  <si>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</si>
  <si>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</si>
  <si>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</si>
  <si>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</si>
  <si>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</si>
  <si>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</si>
  <si>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WHS03</t>
  </si>
  <si>
    <t>2003</t>
  </si>
  <si>
    <t>Uses gaz fuel</t>
  </si>
  <si>
    <t>Has Refrigerator</t>
  </si>
  <si>
    <t>Has Television</t>
  </si>
  <si>
    <t>Permanent Income question 18</t>
  </si>
  <si>
    <t>Has Clothes washing machine</t>
  </si>
  <si>
    <t>Uses open fire without chimney</t>
  </si>
  <si>
    <t>Permanent Income question 17</t>
  </si>
  <si>
    <t>Uses separate room as kitchen</t>
  </si>
  <si>
    <t>Has Electricity</t>
  </si>
  <si>
    <t>Uses wood fuel</t>
  </si>
  <si>
    <t>Has Fix telephone</t>
  </si>
  <si>
    <t>Has hard floor</t>
  </si>
  <si>
    <t>Has Clock</t>
  </si>
  <si>
    <t>Has hearth floor</t>
  </si>
  <si>
    <t>Permanent Income question 16</t>
  </si>
  <si>
    <t>Kooks outdoor</t>
  </si>
  <si>
    <t>Has Mobile telephone</t>
  </si>
  <si>
    <t>Has Bucket</t>
  </si>
  <si>
    <t>Has Car</t>
  </si>
  <si>
    <t>Has cement, brick, stone or wood wall</t>
  </si>
  <si>
    <t>Uses separate building as kitchen</t>
  </si>
  <si>
    <t>Has Computer</t>
  </si>
  <si>
    <t>Uses charcoal fuel</t>
  </si>
  <si>
    <t>Has Bicycle</t>
  </si>
  <si>
    <t>Has thatch wall</t>
  </si>
  <si>
    <t>Permanent Income question 20</t>
  </si>
  <si>
    <t>Uses coal fuel</t>
  </si>
  <si>
    <t>Has metal sheet wall</t>
  </si>
  <si>
    <t>Uses living or sleeping room as kitchen</t>
  </si>
  <si>
    <t>Uses open fire with chimney</t>
  </si>
  <si>
    <t>Permanent Income question 19</t>
  </si>
  <si>
    <t>Has Dish washing machine</t>
  </si>
  <si>
    <t>Uses closed stove with chimney</t>
  </si>
  <si>
    <t>Uses agriculture crop fuel</t>
  </si>
  <si>
    <t>Has mud brick wall</t>
  </si>
  <si>
    <t>Uses kerozene fuel</t>
  </si>
  <si>
    <t>Uses electricity fuel</t>
  </si>
  <si>
    <t>Heats house</t>
  </si>
  <si>
    <t>Uses electricity heating</t>
  </si>
  <si>
    <t>Uses gaz heating</t>
  </si>
  <si>
    <t>Has plastic sheet wall</t>
  </si>
  <si>
    <t>Azua</t>
  </si>
  <si>
    <t>Bahoruco</t>
  </si>
  <si>
    <t>Barahona</t>
  </si>
  <si>
    <t>Dajabón</t>
  </si>
  <si>
    <t>Duarte</t>
  </si>
  <si>
    <t>El Seibo</t>
  </si>
  <si>
    <t>Elías Piña</t>
  </si>
  <si>
    <t>Espaillat</t>
  </si>
  <si>
    <t>Hato Mayor</t>
  </si>
  <si>
    <t>Independencia</t>
  </si>
  <si>
    <t>La Altagracia</t>
  </si>
  <si>
    <t>La Romana</t>
  </si>
  <si>
    <t>La Vega</t>
  </si>
  <si>
    <t>Maria Trinidad Sánchez</t>
  </si>
  <si>
    <t>Monseñol Nouel</t>
  </si>
  <si>
    <t>Monte Cristi</t>
  </si>
  <si>
    <t>Monte Plata</t>
  </si>
  <si>
    <t>Pedernales</t>
  </si>
  <si>
    <t>Peravia</t>
  </si>
  <si>
    <t>Puerto Plata</t>
  </si>
  <si>
    <t>Salcedo</t>
  </si>
  <si>
    <t>Samaná</t>
  </si>
  <si>
    <t>San Cristóbal</t>
  </si>
  <si>
    <t>San José de Ocoa</t>
  </si>
  <si>
    <t>San Juan</t>
  </si>
  <si>
    <t>San Pedro de Macorís</t>
  </si>
  <si>
    <t>Sanchéz Ramírez</t>
  </si>
  <si>
    <t>Santiago</t>
  </si>
  <si>
    <t>Santiago Rodríguez</t>
  </si>
  <si>
    <t>Santo Domingo</t>
  </si>
  <si>
    <t>Valverde</t>
  </si>
  <si>
    <t>Source of drinking water</t>
  </si>
  <si>
    <t>Piped into dwelling</t>
  </si>
  <si>
    <t>Piped to yard/plot</t>
  </si>
  <si>
    <t>Tube well or borehole</t>
  </si>
  <si>
    <t>River/dam/lake/ponds/stream/canal/irirgation channel</t>
  </si>
  <si>
    <t>Rainwater</t>
  </si>
  <si>
    <t>Tanker truck</t>
  </si>
  <si>
    <t>Cart with small tank</t>
  </si>
  <si>
    <t>Bottled water</t>
  </si>
  <si>
    <t>Private toilet</t>
  </si>
  <si>
    <t>Share toilet</t>
  </si>
  <si>
    <t>Private latrine with slab</t>
  </si>
  <si>
    <t>Private latrine without slab</t>
  </si>
  <si>
    <t>Share latrine with slab</t>
  </si>
  <si>
    <t>Share latrine without slab</t>
  </si>
  <si>
    <t>OTHER</t>
  </si>
  <si>
    <t>2007</t>
  </si>
  <si>
    <t>Has refrigerator</t>
  </si>
  <si>
    <t>Cement roof</t>
  </si>
  <si>
    <t>Has television</t>
  </si>
  <si>
    <t>Kitchen cabinet</t>
  </si>
  <si>
    <t>LPG for cooking</t>
  </si>
  <si>
    <t>Zinc roof</t>
  </si>
  <si>
    <t>Washer</t>
  </si>
  <si>
    <t>Has telephone</t>
  </si>
  <si>
    <t>Stove</t>
  </si>
  <si>
    <t>Fan</t>
  </si>
  <si>
    <t>Sofa</t>
  </si>
  <si>
    <t>Cable TV</t>
  </si>
  <si>
    <t>Has electricity</t>
  </si>
  <si>
    <t>Has car/truck</t>
  </si>
  <si>
    <t>Main household lighting system: Electricity</t>
  </si>
  <si>
    <t>Video (VHS/DVD)</t>
  </si>
  <si>
    <t>Has a mobile telephone</t>
  </si>
  <si>
    <t>Main household lighting system: battery generator</t>
  </si>
  <si>
    <t>Wood for cooking</t>
  </si>
  <si>
    <t>Microwaves</t>
  </si>
  <si>
    <t>Dinning table</t>
  </si>
  <si>
    <t>Tinaco</t>
  </si>
  <si>
    <t>Music stereo</t>
  </si>
  <si>
    <t>Computer</t>
  </si>
  <si>
    <t>Owns a bank account</t>
  </si>
  <si>
    <t>Trash collected by government</t>
  </si>
  <si>
    <t>Dirt or dung floor</t>
  </si>
  <si>
    <t>Cistern</t>
  </si>
  <si>
    <t>Air conditioner</t>
  </si>
  <si>
    <t>Internet</t>
  </si>
  <si>
    <t>Rocking chair</t>
  </si>
  <si>
    <t>Ceramic/marble floor</t>
  </si>
  <si>
    <t>China cabinet</t>
  </si>
  <si>
    <t>Water heater</t>
  </si>
  <si>
    <t>Wood walls</t>
  </si>
  <si>
    <t>Tile/cement floor</t>
  </si>
  <si>
    <t>Trash is burned</t>
  </si>
  <si>
    <t>Main household lighting system: candles</t>
  </si>
  <si>
    <t>Apartment dwelling</t>
  </si>
  <si>
    <t>Has motorcycle/scooter</t>
  </si>
  <si>
    <t>Charcoal for cooking</t>
  </si>
  <si>
    <t>Does not cook</t>
  </si>
  <si>
    <t>Trash thrown outside patio/yard</t>
  </si>
  <si>
    <t>Other fuel used for cooking: wood</t>
  </si>
  <si>
    <t>Room in dwelling</t>
  </si>
  <si>
    <t>Cane/palm/trunk walls</t>
  </si>
  <si>
    <t>Borrowed dwelling</t>
  </si>
  <si>
    <t>Other fuel used for cooking: LPG gas</t>
  </si>
  <si>
    <t>TV black and white</t>
  </si>
  <si>
    <t>Palm/Cane roof</t>
  </si>
  <si>
    <t>Main household lighting system: kerosene</t>
  </si>
  <si>
    <t>Other fuel used for cooking: charcoal</t>
  </si>
  <si>
    <t>Tejamanil walls</t>
  </si>
  <si>
    <t>Barrancon dwelling</t>
  </si>
  <si>
    <t>Own land usable for agriculture</t>
  </si>
  <si>
    <t>dwelbar</t>
  </si>
  <si>
    <t>Has radio</t>
  </si>
  <si>
    <t>Main household lighting system: Electrical generator</t>
  </si>
  <si>
    <t>Trash thrown in canal/gorge</t>
  </si>
  <si>
    <t>Dwelling owned and fully paid</t>
  </si>
  <si>
    <t>Other fuel used for cooking: electricity</t>
  </si>
  <si>
    <t>Town house dwelling</t>
  </si>
  <si>
    <t>Cows, bulls own</t>
  </si>
  <si>
    <t>Livestock, herds or farm animals</t>
  </si>
  <si>
    <t>Dung walls</t>
  </si>
  <si>
    <t>Main household lighting system: gas</t>
  </si>
  <si>
    <t>Hectares for agricultural land</t>
  </si>
  <si>
    <t>Has bicycle</t>
  </si>
  <si>
    <t>Wood floor</t>
  </si>
  <si>
    <t>Yagua walls</t>
  </si>
  <si>
    <t>Dwelling owned with mortgage</t>
  </si>
  <si>
    <t>Main household lighting system: other</t>
  </si>
  <si>
    <t>Cattle own</t>
  </si>
  <si>
    <t>Pigs own</t>
  </si>
  <si>
    <t>Other type of walls</t>
  </si>
  <si>
    <t>Other type of roof</t>
  </si>
  <si>
    <t>Horses, donkeys, mules own</t>
  </si>
  <si>
    <t>Ceramic tile roof</t>
  </si>
  <si>
    <t>Electricity for cooking</t>
  </si>
  <si>
    <t>Trash collected by private company/person</t>
  </si>
  <si>
    <t>Trash collected by govt. contractor</t>
  </si>
  <si>
    <t>Plywood roof</t>
  </si>
  <si>
    <t>Rents dwelling</t>
  </si>
  <si>
    <t>Wood roof</t>
  </si>
  <si>
    <t>Goats own</t>
  </si>
  <si>
    <t>Trash other disposal</t>
  </si>
  <si>
    <t>Brick walls</t>
  </si>
  <si>
    <t>Chickens own</t>
  </si>
  <si>
    <t>Other type of dwelling</t>
  </si>
  <si>
    <t>Turkeys / ducks own</t>
  </si>
  <si>
    <t>Asbestos roof</t>
  </si>
  <si>
    <t>Other type of flooring</t>
  </si>
  <si>
    <t>Other type of tenency of dwelling</t>
  </si>
  <si>
    <t>0</t>
  </si>
  <si>
    <t>I</t>
  </si>
  <si>
    <t>II</t>
  </si>
  <si>
    <t>III</t>
  </si>
  <si>
    <t>IV</t>
  </si>
  <si>
    <t>V</t>
  </si>
  <si>
    <t>VI</t>
  </si>
  <si>
    <t>VII</t>
  </si>
  <si>
    <t>River/dam/lake/ponds/stream/canal/irrigation channel</t>
  </si>
  <si>
    <t>Flush to piped sewer system</t>
  </si>
  <si>
    <t>Pit latrine with slab</t>
  </si>
  <si>
    <t>Pit latrine without slab/open pit</t>
  </si>
  <si>
    <t>No facility/bush/field</t>
  </si>
  <si>
    <t>2013</t>
  </si>
  <si>
    <t>fuel2</t>
  </si>
  <si>
    <t>Has kitchen cabinets</t>
  </si>
  <si>
    <t>Has sofa</t>
  </si>
  <si>
    <t>roof31</t>
  </si>
  <si>
    <t>roof21</t>
  </si>
  <si>
    <t>Fans</t>
  </si>
  <si>
    <t>Has dining table</t>
  </si>
  <si>
    <t>Cistern/ water tank</t>
  </si>
  <si>
    <t>Cable TV service</t>
  </si>
  <si>
    <t>Household cooks in owm house</t>
  </si>
  <si>
    <t>wall31</t>
  </si>
  <si>
    <t>Home phone or cellular phone</t>
  </si>
  <si>
    <t>fuel8</t>
  </si>
  <si>
    <t>Internet service</t>
  </si>
  <si>
    <t>Microwave</t>
  </si>
  <si>
    <t>Has rocking chair</t>
  </si>
  <si>
    <t>floor11</t>
  </si>
  <si>
    <t>wall32</t>
  </si>
  <si>
    <t>floor34</t>
  </si>
  <si>
    <t>Household cooks in other house</t>
  </si>
  <si>
    <t>Video</t>
  </si>
  <si>
    <t>fuel95</t>
  </si>
  <si>
    <t>Has cabinet/china</t>
  </si>
  <si>
    <t>dwelling2</t>
  </si>
  <si>
    <t>fuel7</t>
  </si>
  <si>
    <t>Has bank account</t>
  </si>
  <si>
    <t>dwelling4</t>
  </si>
  <si>
    <t>floor33</t>
  </si>
  <si>
    <t>wall21</t>
  </si>
  <si>
    <t>Household cooks outside house</t>
  </si>
  <si>
    <t>dwelling5</t>
  </si>
  <si>
    <t>Persons per rooms</t>
  </si>
  <si>
    <t>dwelling1</t>
  </si>
  <si>
    <t>wall96</t>
  </si>
  <si>
    <t>dwelling3</t>
  </si>
  <si>
    <t>roof11</t>
  </si>
  <si>
    <t>wall12</t>
  </si>
  <si>
    <t>roof12</t>
  </si>
  <si>
    <t>anima3</t>
  </si>
  <si>
    <t>wall11</t>
  </si>
  <si>
    <t>wall22</t>
  </si>
  <si>
    <t>anima2</t>
  </si>
  <si>
    <t>Household owns: agricultural land</t>
  </si>
  <si>
    <t>floor31</t>
  </si>
  <si>
    <t>fuel1</t>
  </si>
  <si>
    <t>anima1</t>
  </si>
  <si>
    <t>roof22</t>
  </si>
  <si>
    <t>anima9</t>
  </si>
  <si>
    <t>anima7</t>
  </si>
  <si>
    <t>roof96</t>
  </si>
  <si>
    <t>fuel5</t>
  </si>
  <si>
    <t>anima8</t>
  </si>
  <si>
    <t>anima6</t>
  </si>
  <si>
    <t>dwelling6</t>
  </si>
  <si>
    <t>floor96</t>
  </si>
  <si>
    <t>Cibao Nordeste</t>
  </si>
  <si>
    <t>Cibao Noroeste</t>
  </si>
  <si>
    <t>Cibao Norte</t>
  </si>
  <si>
    <t>Cibao Sur</t>
  </si>
  <si>
    <t>Del Yuma</t>
  </si>
  <si>
    <t>Higuamo</t>
  </si>
  <si>
    <t>Metropolitana</t>
  </si>
  <si>
    <t>Valdesia</t>
  </si>
  <si>
    <t>Fuente principal de agua para beber</t>
  </si>
  <si>
    <t>Tubería dentro del terreno, patio o solar</t>
  </si>
  <si>
    <t>Tubería del vecino</t>
  </si>
  <si>
    <t>Llave o grifo público</t>
  </si>
  <si>
    <t>Pozo con tubería</t>
  </si>
  <si>
    <t>Pozo protegido</t>
  </si>
  <si>
    <t>Pozo no protegido</t>
  </si>
  <si>
    <t>Recogen agua de lluvia</t>
  </si>
  <si>
    <t>Camión cisterna</t>
  </si>
  <si>
    <t>Camioncito</t>
  </si>
  <si>
    <t>Carreta con tanque pequeño</t>
  </si>
  <si>
    <t>Agua de superficie (río, arroyo, etc.)</t>
  </si>
  <si>
    <t>Omitido</t>
  </si>
  <si>
    <t>Tipo de instalación sanitaria</t>
  </si>
  <si>
    <t>Inodoro con descarga al alcantarillado público o cloaca</t>
  </si>
  <si>
    <t>Inodoro conectado a pozo séptico</t>
  </si>
  <si>
    <t>Letrina a pozo negro u hoyo</t>
  </si>
  <si>
    <t>Inodoro con descarga a río, cañada u otro</t>
  </si>
  <si>
    <t>Inodoro con descarga a lugar desconocido</t>
  </si>
  <si>
    <t>Letrina de fosa mejorada con ventilación</t>
  </si>
  <si>
    <t>Letrina de fosa con losa</t>
  </si>
  <si>
    <t>Cubeta</t>
  </si>
  <si>
    <t>Bacinilla</t>
  </si>
  <si>
    <t>No hay instalación sanitaria</t>
  </si>
  <si>
    <t>Otros</t>
  </si>
  <si>
    <t>Lugar que usan con mayor frecuencia los miembros de este hogar para lavarse las manos</t>
  </si>
  <si>
    <t>Observado</t>
  </si>
  <si>
    <t>No está en la vivienda, en el patio o el solar</t>
  </si>
  <si>
    <t>No obtuvo permiso para ver el lugar</t>
  </si>
  <si>
    <t>Otra razón</t>
  </si>
  <si>
    <t>MICS14</t>
  </si>
  <si>
    <t>2014</t>
  </si>
  <si>
    <t>Gas licuado de petróleo (GLP)</t>
  </si>
  <si>
    <t>Cemento o concreto</t>
  </si>
  <si>
    <t>Bloques de cemento</t>
  </si>
  <si>
    <t>Cemento</t>
  </si>
  <si>
    <t>Estufa</t>
  </si>
  <si>
    <t>Nevera</t>
  </si>
  <si>
    <t>Televisor</t>
  </si>
  <si>
    <t>Cerámica</t>
  </si>
  <si>
    <t>Madera o leña</t>
  </si>
  <si>
    <t>Electricidad</t>
  </si>
  <si>
    <t>Teléfono fijo</t>
  </si>
  <si>
    <t>Tierra</t>
  </si>
  <si>
    <t>Miembro del hogar con cuenta bancaria</t>
  </si>
  <si>
    <t>Teléfono celular</t>
  </si>
  <si>
    <t>Reloj de pulsera</t>
  </si>
  <si>
    <t>Automóvil o camioneta</t>
  </si>
  <si>
    <t>Laptop</t>
  </si>
  <si>
    <t>No Gallos, gallinas y pollos</t>
  </si>
  <si>
    <t>Radio</t>
  </si>
  <si>
    <t>Carbón vegetal</t>
  </si>
  <si>
    <t>Tabla de madera</t>
  </si>
  <si>
    <t>Caña/palma/troncos</t>
  </si>
  <si>
    <t>No se cocinan alimentos en el hogar.</t>
  </si>
  <si>
    <t>Paja u hojas de palmeras</t>
  </si>
  <si>
    <t>Tiene Caballos, burros o mulas</t>
  </si>
  <si>
    <t>Motocicleta o pasola</t>
  </si>
  <si>
    <t>Tiene Cerdos</t>
  </si>
  <si>
    <t>Menos de una tarea</t>
  </si>
  <si>
    <t>10 + Gallos, gallinas y pollos</t>
  </si>
  <si>
    <t>Bicicleta</t>
  </si>
  <si>
    <t>Mosaico</t>
  </si>
  <si>
    <t>1-9 Gallos, gallinas y pollos</t>
  </si>
  <si>
    <t>Tiene ganado, vacas lecheras o toros</t>
  </si>
  <si>
    <t>Alquilada</t>
  </si>
  <si>
    <t>Prestada o cedida</t>
  </si>
  <si>
    <t>Granito</t>
  </si>
  <si>
    <t>Entre 1 y 15 tareas</t>
  </si>
  <si>
    <t>Piedra y cemento</t>
  </si>
  <si>
    <t>Madera rústica</t>
  </si>
  <si>
    <t>Entre 16 y 195 tareas</t>
  </si>
  <si>
    <t>Propietario</t>
  </si>
  <si>
    <t>196 o más tareas</t>
  </si>
  <si>
    <t>% Improved
&lt; = 30min</t>
  </si>
  <si>
    <t>iso3</t>
  </si>
  <si>
    <t>DOM</t>
  </si>
  <si>
    <t>year</t>
  </si>
  <si>
    <t>data_source</t>
  </si>
  <si>
    <t>DOM_2000_MICS</t>
  </si>
  <si>
    <t>DOM_2002_DHS</t>
  </si>
  <si>
    <t>DOM_2003_WHS</t>
  </si>
  <si>
    <t>DOM_2007_DHS</t>
  </si>
  <si>
    <t>DOM_2013_DHS</t>
  </si>
  <si>
    <t>DOM_2014_MICS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</si>
  <si>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</si>
  <si>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</si>
  <si>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</si>
  <si>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</si>
  <si>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</si>
  <si>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</si>
  <si>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</si>
  <si>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</si>
  <si>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</si>
  <si>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</si>
  <si>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</si>
  <si>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</si>
  <si>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</si>
  <si>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</si>
  <si>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</si>
  <si>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</si>
  <si>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</si>
  <si>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</si>
  <si>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</si>
  <si>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</si>
  <si>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</si>
  <si>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</si>
  <si>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</si>
  <si>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</si>
  <si>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</si>
  <si>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</si>
  <si>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</si>
  <si>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</si>
  <si>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</si>
  <si>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</si>
  <si>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</si>
  <si>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</si>
  <si>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</si>
  <si>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</si>
  <si>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</si>
  <si>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</si>
  <si>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</si>
  <si>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</si>
  <si>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</si>
  <si>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</si>
  <si>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</si>
  <si>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</si>
  <si>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</si>
  <si>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</si>
  <si>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</si>
  <si>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</si>
  <si>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</si>
  <si>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</si>
  <si>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</si>
  <si>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</si>
  <si>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</si>
  <si>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</si>
  <si>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</si>
  <si>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</si>
  <si>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</si>
  <si>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</si>
  <si>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</si>
  <si>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</si>
  <si>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</si>
  <si>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</si>
  <si>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</si>
  <si>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region_22_name</t>
  </si>
  <si>
    <t>region_23_name</t>
  </si>
  <si>
    <t>region_24_name</t>
  </si>
  <si>
    <t>region_25_name</t>
  </si>
  <si>
    <t>region_26_name</t>
  </si>
  <si>
    <t>region_27_name</t>
  </si>
  <si>
    <t>region_28_name</t>
  </si>
  <si>
    <t>region_29_name</t>
  </si>
  <si>
    <t>region_30_name</t>
  </si>
  <si>
    <t>region_31_name</t>
  </si>
  <si>
    <t>region_32_name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</si>
  <si>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</si>
  <si>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</si>
  <si>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</si>
  <si>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</si>
  <si>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</si>
  <si>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</si>
  <si>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</si>
  <si>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</si>
  <si>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</si>
  <si>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</si>
  <si>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</si>
  <si>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</si>
  <si>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</si>
  <si>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</si>
  <si>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</si>
  <si>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</si>
  <si>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</si>
  <si>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</si>
  <si>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</si>
  <si>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</si>
  <si>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</si>
  <si>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region_22</t>
  </si>
  <si>
    <t>region_23</t>
  </si>
  <si>
    <t>region_24</t>
  </si>
  <si>
    <t>region_25</t>
  </si>
  <si>
    <t>region_26</t>
  </si>
  <si>
    <t>region_27</t>
  </si>
  <si>
    <t>region_28</t>
  </si>
  <si>
    <t>region_29</t>
  </si>
  <si>
    <t>region_30</t>
  </si>
  <si>
    <t>region_31</t>
  </si>
  <si>
    <t>region_32</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</si>
  <si>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</si>
  <si>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</si>
  <si>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</si>
  <si>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</si>
  <si>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</si>
  <si>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</si>
  <si>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</si>
  <si>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</si>
  <si>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</si>
  <si>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</si>
  <si>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</si>
  <si>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</si>
  <si>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</si>
  <si>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</si>
  <si>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</si>
  <si>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</si>
  <si>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</si>
  <si>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</si>
  <si>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</si>
  <si>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</si>
  <si>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</si>
  <si>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</si>
  <si>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</si>
  <si>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</si>
  <si>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</si>
  <si>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</si>
  <si>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</si>
  <si>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</si>
  <si>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</si>
  <si>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</si>
  <si>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</si>
  <si>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</si>
  <si>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</si>
  <si>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</si>
  <si>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</si>
  <si>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</si>
  <si>
    <t>n_region_22</t>
  </si>
  <si>
    <t>n_region_23</t>
  </si>
  <si>
    <t>n_region_24</t>
  </si>
  <si>
    <t>n_region_25</t>
  </si>
  <si>
    <t>n_region_26</t>
  </si>
  <si>
    <t>n_region_27</t>
  </si>
  <si>
    <t>n_region_28</t>
  </si>
  <si>
    <t>n_region_29</t>
  </si>
  <si>
    <t>n_region_30</t>
  </si>
  <si>
    <t>n_region_31</t>
  </si>
  <si>
    <t>n_region_32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</si>
</sst>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2">
    <xf numFmtId="0" fontId="0" fillId="0" borderId="0"/>
    <xf numFmtId="0" fontId="1" fillId="3" borderId="10"/>
  </cellStyleXfs>
  <cellXfs count="1014">
    <xf numFmtId="0" fontId="0" fillId="0" borderId="0" xfId="0"/>
    <xf numFmtId="167" fontId="38" fillId="0" borderId="10" xfId="0" applyNumberFormat="true" applyFont="true" applyFill="true" applyBorder="true" applyAlignment="true">
      <alignment horizontal="center" vertical="center" wrapText="true"/>
    </xf>
    <xf numFmtId="168" fontId="38" fillId="0" borderId="10" xfId="0" applyNumberFormat="true" applyFont="true" applyFill="true" applyBorder="true" applyAlignment="true">
      <alignment horizontal="center" vertical="center" wrapText="true"/>
    </xf>
    <xf numFmtId="169" fontId="43" fillId="0" borderId="10" xfId="0" applyNumberFormat="true" applyFont="true" applyFill="true" applyBorder="true" applyAlignment="true">
      <alignment horizontal="center" vertical="center"/>
    </xf>
    <xf numFmtId="168" fontId="38" fillId="0" borderId="10" xfId="0" applyNumberFormat="true" applyFont="true" applyFill="true" applyBorder="true" applyAlignment="true">
      <alignment horizontal="center" vertical="center"/>
    </xf>
    <xf numFmtId="0" fontId="39" fillId="0" borderId="10" xfId="0" applyFont="true" applyFill="true" applyBorder="true" applyAlignment="true">
      <alignment horizontal="center" vertical="center"/>
    </xf>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0" fontId="1" fillId="0" borderId="10" xfId="0" applyFont="true" applyFill="true" applyBorder="true"/>
    <xf numFmtId="168" fontId="69" fillId="0" borderId="10" xfId="0" applyNumberFormat="true" applyFont="true" applyFill="true" applyBorder="true" applyAlignment="true">
      <alignment horizontal="center" vertical="center"/>
    </xf>
    <xf numFmtId="168" fontId="69" fillId="23" borderId="110" xfId="0" applyNumberFormat="true" applyFont="true" applyFill="true" applyBorder="true" applyAlignment="true">
      <alignment horizontal="center" vertical="center"/>
    </xf>
    <xf numFmtId="169" fontId="43" fillId="17" borderId="133" xfId="0" applyNumberFormat="true" applyFont="true" applyFill="true" applyBorder="true" applyAlignment="true">
      <alignment horizontal="center" vertical="center"/>
    </xf>
    <xf numFmtId="167" fontId="69" fillId="18" borderId="116" xfId="0" applyNumberFormat="true" applyFont="true" applyFill="true" applyBorder="true" applyAlignment="true">
      <alignment horizontal="center" vertical="center"/>
    </xf>
    <xf numFmtId="167" fontId="69" fillId="18" borderId="132" xfId="0" applyNumberFormat="true" applyFont="true" applyFill="true" applyBorder="true" applyAlignment="true">
      <alignment horizontal="center" vertical="center"/>
    </xf>
    <xf numFmtId="168" fontId="69" fillId="23" borderId="131" xfId="0" applyNumberFormat="true" applyFont="true" applyFill="true" applyBorder="true" applyAlignment="true">
      <alignment horizontal="center" vertical="center"/>
    </xf>
    <xf numFmtId="168" fontId="69" fillId="23" borderId="126" xfId="0" applyNumberFormat="true" applyFont="true" applyFill="true" applyBorder="true" applyAlignment="true">
      <alignment horizontal="center" vertical="center"/>
    </xf>
    <xf numFmtId="169" fontId="43" fillId="17" borderId="130"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0" fontId="1" fillId="3" borderId="128" xfId="0" applyFont="true" applyFill="true" applyBorder="true" applyAlignment="true">
      <alignment vertical="center"/>
    </xf>
    <xf numFmtId="0" fontId="1" fillId="3" borderId="102" xfId="0" applyFont="true" applyFill="true" applyBorder="true" applyAlignment="true">
      <alignment vertical="center"/>
    </xf>
    <xf numFmtId="0" fontId="1" fillId="3" borderId="99" xfId="0" applyFont="true" applyFill="true" applyBorder="true" applyAlignment="true">
      <alignment vertical="center" wrapText="true"/>
    </xf>
    <xf numFmtId="168" fontId="38" fillId="23" borderId="101" xfId="0" applyNumberFormat="true" applyFont="true" applyFill="true" applyBorder="true" applyAlignment="true">
      <alignment horizontal="center" vertical="center" wrapText="true"/>
    </xf>
    <xf numFmtId="168" fontId="38" fillId="23" borderId="124" xfId="0" applyNumberFormat="true" applyFont="true" applyFill="true" applyBorder="true" applyAlignment="true">
      <alignment horizontal="center" vertical="center" wrapText="true"/>
    </xf>
    <xf numFmtId="168" fontId="38" fillId="23" borderId="120"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94" xfId="0" applyNumberFormat="true" applyFont="true" applyFill="true" applyBorder="true" applyAlignment="true">
      <alignment horizontal="center" vertical="center" wrapText="true"/>
    </xf>
    <xf numFmtId="0" fontId="39" fillId="0" borderId="100" xfId="0" applyFont="true" applyFill="true" applyBorder="true" applyAlignment="true">
      <alignment horizontal="left" vertical="center"/>
    </xf>
    <xf numFmtId="0" fontId="39" fillId="0" borderId="96" xfId="0" applyFont="true" applyFill="true" applyBorder="true" applyAlignment="true">
      <alignment horizontal="left" vertical="center" wrapText="true"/>
    </xf>
    <xf numFmtId="0" fontId="39" fillId="0" borderId="102" xfId="0" applyFont="true" applyFill="true" applyBorder="true" applyAlignment="true">
      <alignment horizontal="left" vertical="center"/>
    </xf>
    <xf numFmtId="0" fontId="1" fillId="3" borderId="101" xfId="0" applyFont="true" applyFill="true" applyBorder="true" applyAlignment="true">
      <alignment vertical="center"/>
    </xf>
    <xf numFmtId="0" fontId="1" fillId="3" borderId="100" xfId="0" applyFont="true" applyFill="true" applyBorder="true" applyAlignment="true">
      <alignment vertical="center"/>
    </xf>
    <xf numFmtId="0" fontId="39" fillId="0" borderId="99" xfId="0" applyFont="true" applyFill="true" applyBorder="true" applyAlignment="true">
      <alignment horizontal="left" vertical="center" wrapText="true"/>
    </xf>
    <xf numFmtId="0" fontId="1" fillId="3" borderId="96" xfId="0" applyFont="true" applyFill="true" applyBorder="true" applyAlignment="true">
      <alignment vertical="center" wrapText="true"/>
    </xf>
    <xf numFmtId="0" fontId="1" fillId="3" borderId="127" xfId="0" applyFont="true" applyFill="true" applyBorder="true" applyAlignment="true">
      <alignment vertical="center" wrapText="true"/>
    </xf>
    <xf numFmtId="167" fontId="69" fillId="18" borderId="53" xfId="0" applyNumberFormat="true" applyFont="true" applyFill="true" applyBorder="true" applyAlignment="true">
      <alignment horizontal="center" vertical="center"/>
    </xf>
    <xf numFmtId="167" fontId="69" fillId="18" borderId="80"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60" xfId="0" applyNumberFormat="true" applyFont="true" applyFill="true" applyBorder="true" applyAlignment="true">
      <alignment horizontal="center" vertical="center"/>
    </xf>
    <xf numFmtId="167" fontId="69" fillId="18" borderId="93" xfId="0" applyNumberFormat="true" applyFont="true" applyFill="true" applyBorder="true" applyAlignment="true">
      <alignment horizontal="center" vertical="center"/>
    </xf>
    <xf numFmtId="167" fontId="69" fillId="18" borderId="87" xfId="0" applyNumberFormat="true" applyFont="true" applyFill="true" applyBorder="true" applyAlignment="true">
      <alignment horizontal="center" vertical="center"/>
    </xf>
    <xf numFmtId="167" fontId="69" fillId="18" borderId="91"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2"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102"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8" fontId="69" fillId="23" borderId="96"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94" xfId="0" applyNumberFormat="true" applyFont="true" applyFill="true" applyBorder="true" applyAlignment="true">
      <alignment horizontal="center" vertical="center"/>
    </xf>
    <xf numFmtId="0" fontId="1" fillId="0" borderId="94" xfId="0" applyFont="true" applyFill="true" applyBorder="true" applyAlignment="true">
      <alignment horizontal="center" vertical="center" wrapText="true"/>
    </xf>
    <xf numFmtId="0" fontId="1" fillId="0" borderId="99" xfId="0" applyFont="true" applyFill="true" applyBorder="true" applyAlignment="true">
      <alignment vertical="center" wrapText="true"/>
    </xf>
    <xf numFmtId="0" fontId="1" fillId="0" borderId="96" xfId="0" applyFont="true" applyFill="true" applyBorder="true" applyAlignment="true">
      <alignment vertical="center" wrapText="true"/>
    </xf>
    <xf numFmtId="0" fontId="1" fillId="23" borderId="102" xfId="0" applyFont="true" applyFill="true" applyBorder="true" applyAlignment="true">
      <alignment horizontal="center" vertical="center"/>
    </xf>
    <xf numFmtId="0" fontId="1" fillId="23" borderId="125" xfId="0" applyFont="true" applyFill="true" applyBorder="true" applyAlignment="true">
      <alignment horizontal="center" vertical="center"/>
    </xf>
    <xf numFmtId="0" fontId="1" fillId="23" borderId="99" xfId="0" applyFont="true" applyFill="true" applyBorder="true" applyAlignment="true">
      <alignment horizontal="center" vertical="center"/>
    </xf>
    <xf numFmtId="0" fontId="1" fillId="23" borderId="102" xfId="0" applyFont="true" applyFill="true" applyBorder="true" applyAlignment="true">
      <alignment horizontal="center" vertical="center" wrapText="true"/>
    </xf>
    <xf numFmtId="0" fontId="1" fillId="23" borderId="125"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wrapText="true"/>
    </xf>
    <xf numFmtId="167" fontId="43" fillId="23" borderId="101" xfId="0" applyNumberFormat="true" applyFont="true" applyFill="true" applyBorder="true" applyAlignment="true">
      <alignment horizontal="center" vertical="center" wrapText="true"/>
    </xf>
    <xf numFmtId="167" fontId="43" fillId="23" borderId="124" xfId="0" applyNumberFormat="true" applyFont="true" applyFill="true" applyBorder="true" applyAlignment="true">
      <alignment horizontal="center" vertical="center" wrapText="true"/>
    </xf>
    <xf numFmtId="167" fontId="43" fillId="23" borderId="120" xfId="0" applyNumberFormat="true" applyFont="true" applyFill="true" applyBorder="true" applyAlignment="true">
      <alignment horizontal="center" vertical="center" wrapText="true"/>
    </xf>
    <xf numFmtId="167" fontId="43" fillId="23" borderId="119" xfId="0" applyNumberFormat="true" applyFont="true" applyFill="true" applyBorder="true" applyAlignment="true">
      <alignment horizontal="center" vertical="center" wrapText="true"/>
    </xf>
    <xf numFmtId="167" fontId="43" fillId="23" borderId="94" xfId="0" applyNumberFormat="true"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wrapText="true"/>
    </xf>
    <xf numFmtId="167" fontId="38" fillId="23" borderId="124" xfId="0" applyNumberFormat="true" applyFont="true" applyFill="true" applyBorder="true" applyAlignment="true">
      <alignment horizontal="center" vertical="center" wrapText="true"/>
    </xf>
    <xf numFmtId="167" fontId="38" fillId="23" borderId="120"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94" xfId="0" applyNumberFormat="true" applyFont="true" applyFill="true" applyBorder="true" applyAlignment="true">
      <alignment horizontal="center" vertical="center" wrapText="true"/>
    </xf>
    <xf numFmtId="0" fontId="1" fillId="23" borderId="124" xfId="0" applyFont="true" applyFill="true" applyBorder="true" applyAlignment="true">
      <alignment horizontal="center" vertical="center"/>
    </xf>
    <xf numFmtId="0" fontId="1" fillId="23" borderId="94" xfId="0" applyFont="true" applyFill="true" applyBorder="true" applyAlignment="true">
      <alignment horizontal="center" vertical="center"/>
    </xf>
    <xf numFmtId="0" fontId="1" fillId="23" borderId="122"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169" fontId="43" fillId="23" borderId="102" xfId="0" applyNumberFormat="true" applyFont="true" applyFill="true" applyBorder="true" applyAlignment="true">
      <alignment horizontal="center" vertical="center"/>
    </xf>
    <xf numFmtId="169" fontId="43" fillId="23" borderId="125"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94" xfId="0" applyNumberFormat="true"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0" fontId="1" fillId="23" borderId="94"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xf>
    <xf numFmtId="167" fontId="38" fillId="23" borderId="124" xfId="0" applyNumberFormat="true" applyFont="true" applyFill="true" applyBorder="true" applyAlignment="true">
      <alignment horizontal="center" vertical="center"/>
    </xf>
    <xf numFmtId="167" fontId="38" fillId="23" borderId="120"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94" xfId="0" applyNumberFormat="true" applyFont="true" applyFill="true" applyBorder="true" applyAlignment="true">
      <alignment horizontal="center" vertical="center"/>
    </xf>
    <xf numFmtId="169" fontId="66" fillId="17" borderId="109" xfId="0" applyNumberFormat="true" applyFont="true" applyFill="true" applyBorder="true" applyAlignment="true">
      <alignment horizontal="center" vertical="center"/>
    </xf>
    <xf numFmtId="169" fontId="66" fillId="17" borderId="107" xfId="0" applyNumberFormat="true" applyFont="true" applyFill="true" applyBorder="true" applyAlignment="true">
      <alignment horizontal="center" vertical="center"/>
    </xf>
    <xf numFmtId="0" fontId="1" fillId="23" borderId="122" xfId="0" applyFont="true" applyFill="true" applyBorder="true" applyAlignment="true">
      <alignment horizontal="center" vertical="center"/>
    </xf>
    <xf numFmtId="0" fontId="1" fillId="23" borderId="121" xfId="0" applyFont="true" applyFill="true" applyBorder="true" applyAlignment="true">
      <alignment horizontal="center" vertical="center"/>
    </xf>
    <xf numFmtId="168" fontId="38" fillId="23" borderId="102"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96" xfId="0" applyNumberFormat="true" applyFont="true" applyFill="true" applyBorder="true" applyAlignment="true">
      <alignment horizontal="center" vertical="center"/>
    </xf>
    <xf numFmtId="0" fontId="1" fillId="0" borderId="102" xfId="0" applyFont="true" applyFill="true" applyBorder="true" applyAlignment="true">
      <alignment vertical="center"/>
    </xf>
    <xf numFmtId="0" fontId="1" fillId="17" borderId="102" xfId="0" applyFont="true" applyFill="true" applyBorder="true" applyAlignment="true">
      <alignment vertical="center"/>
    </xf>
    <xf numFmtId="0" fontId="43" fillId="15" borderId="101" xfId="0" applyFont="true" applyFill="true" applyBorder="true" applyAlignment="true">
      <alignment horizontal="left" vertical="center"/>
    </xf>
    <xf numFmtId="0" fontId="1" fillId="17" borderId="101" xfId="0" applyFont="true" applyFill="true" applyBorder="true" applyAlignment="true">
      <alignment vertical="center"/>
    </xf>
    <xf numFmtId="0" fontId="1" fillId="15" borderId="101" xfId="0" applyFont="true" applyFill="true" applyBorder="true" applyAlignment="true">
      <alignment vertical="center"/>
    </xf>
    <xf numFmtId="0" fontId="39" fillId="15" borderId="101" xfId="0" applyFont="true" applyFill="true" applyBorder="true" applyAlignment="true">
      <alignment horizontal="left" vertical="center"/>
    </xf>
    <xf numFmtId="0" fontId="1" fillId="0" borderId="100" xfId="0" applyFont="true" applyFill="true" applyBorder="true" applyAlignment="true">
      <alignment vertical="center"/>
    </xf>
    <xf numFmtId="0" fontId="43" fillId="0" borderId="102"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1" fillId="0" borderId="101" xfId="0"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101" xfId="0" applyFont="true" applyFill="true" applyBorder="true" applyAlignment="true">
      <alignment horizontal="left" vertical="center"/>
    </xf>
    <xf numFmtId="0" fontId="43" fillId="0" borderId="99" xfId="0" applyFont="true" applyFill="true" applyBorder="true" applyAlignment="true">
      <alignment horizontal="left" vertical="center" wrapText="true"/>
    </xf>
    <xf numFmtId="0" fontId="1" fillId="15" borderId="94" xfId="0" applyFont="true" applyFill="true" applyBorder="true" applyAlignment="true">
      <alignment horizontal="center" vertical="center" wrapText="true"/>
    </xf>
    <xf numFmtId="0" fontId="39" fillId="15" borderId="94" xfId="0" applyFont="true" applyFill="true" applyBorder="true" applyAlignment="true">
      <alignment horizontal="left" vertical="center" wrapText="true"/>
    </xf>
    <xf numFmtId="0" fontId="43" fillId="0" borderId="94"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23" borderId="120" xfId="0" applyFont="true" applyFill="true" applyBorder="true" applyAlignment="true">
      <alignment horizontal="center" vertical="center" wrapText="true"/>
    </xf>
    <xf numFmtId="0" fontId="43" fillId="23" borderId="120"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39" fillId="23" borderId="124" xfId="0" applyFont="true" applyFill="true" applyBorder="true" applyAlignment="true">
      <alignment horizontal="center" vertical="center" wrapText="true"/>
    </xf>
    <xf numFmtId="0" fontId="43" fillId="23" borderId="124" xfId="0" applyFont="true" applyFill="true" applyBorder="true" applyAlignment="true">
      <alignment horizontal="center" vertical="center" wrapText="true"/>
    </xf>
    <xf numFmtId="168" fontId="11" fillId="23" borderId="124" xfId="0" applyNumberFormat="true" applyFont="true" applyFill="true" applyBorder="true" applyAlignment="true">
      <alignment horizontal="center" vertical="center"/>
    </xf>
    <xf numFmtId="0" fontId="39" fillId="23" borderId="101" xfId="0" applyFont="true" applyFill="true" applyBorder="true" applyAlignment="true">
      <alignment horizontal="center" vertical="center" wrapText="true"/>
    </xf>
    <xf numFmtId="0" fontId="43" fillId="23" borderId="101"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xf>
    <xf numFmtId="168" fontId="11" fillId="23" borderId="101" xfId="0" applyNumberFormat="true" applyFont="true" applyFill="true" applyBorder="true" applyAlignment="true">
      <alignment horizontal="center" vertical="center"/>
    </xf>
    <xf numFmtId="0" fontId="39" fillId="23" borderId="119" xfId="0" applyFont="true" applyFill="true" applyBorder="true" applyAlignment="true">
      <alignment horizontal="center" vertical="center" wrapText="true"/>
    </xf>
    <xf numFmtId="0" fontId="39" fillId="23" borderId="94"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43" fillId="23" borderId="94" xfId="0" applyFont="true" applyFill="true" applyBorder="true" applyAlignment="true">
      <alignment horizontal="center" vertical="center" wrapText="true"/>
    </xf>
    <xf numFmtId="168" fontId="11" fillId="23" borderId="120" xfId="0" applyNumberFormat="true" applyFont="true" applyFill="true" applyBorder="true" applyAlignment="true">
      <alignment horizontal="center" vertical="center"/>
    </xf>
    <xf numFmtId="168" fontId="11" fillId="23" borderId="119" xfId="0" applyNumberFormat="true" applyFont="true" applyFill="true" applyBorder="true" applyAlignment="true">
      <alignment horizontal="center" vertical="center"/>
    </xf>
    <xf numFmtId="168" fontId="11" fillId="23" borderId="94" xfId="0" applyNumberFormat="true" applyFont="true" applyFill="true" applyBorder="true" applyAlignment="true">
      <alignment horizontal="center" vertical="center"/>
    </xf>
    <xf numFmtId="0" fontId="1" fillId="17" borderId="99" xfId="0" applyFont="true" applyFill="true" applyBorder="true" applyAlignment="true">
      <alignment vertical="center" wrapText="true"/>
    </xf>
    <xf numFmtId="0" fontId="1" fillId="17" borderId="94" xfId="0" applyFont="true" applyFill="true" applyBorder="true" applyAlignment="true">
      <alignment vertical="center" wrapText="true"/>
    </xf>
    <xf numFmtId="0" fontId="1" fillId="15" borderId="94" xfId="0" applyFont="true" applyFill="true" applyBorder="true" applyAlignment="true">
      <alignment vertical="center" wrapText="true"/>
    </xf>
    <xf numFmtId="0" fontId="1" fillId="3" borderId="94" xfId="0" applyFont="true" applyFill="true" applyBorder="true" applyAlignment="true">
      <alignment vertical="center" wrapText="true"/>
    </xf>
    <xf numFmtId="0" fontId="1" fillId="0" borderId="94" xfId="0" applyFont="true" applyFill="true" applyBorder="true" applyAlignment="true">
      <alignment vertical="center" wrapText="true"/>
    </xf>
    <xf numFmtId="0" fontId="39" fillId="15" borderId="10" xfId="0" applyFont="true" applyFill="true" applyBorder="true" applyAlignment="true">
      <alignment horizontal="center" vertical="center" wrapText="true"/>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left" vertical="center"/>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169" fontId="43" fillId="0" borderId="10" xfId="0" applyNumberFormat="true" applyFont="true" applyFill="true" applyBorder="true" applyAlignment="true">
      <alignment horizontal="right" vertical="center"/>
    </xf>
    <xf numFmtId="0" fontId="43" fillId="0" borderId="10" xfId="0" applyFont="true" applyFill="true" applyBorder="true" applyAlignment="true">
      <alignment horizontal="center" vertical="center" wrapText="true"/>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1" xfId="0" applyFont="true" applyFill="true" applyBorder="true" applyAlignment="true">
      <alignment vertical="center"/>
    </xf>
    <xf numFmtId="0" fontId="47" fillId="9" borderId="61" xfId="0" applyFont="true" applyFill="true" applyBorder="true" applyAlignment="true">
      <alignment vertical="center"/>
    </xf>
    <xf numFmtId="0" fontId="47" fillId="21" borderId="61"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7" xfId="0" applyNumberFormat="true" applyFont="true" applyFill="true" applyBorder="true" applyAlignment="true">
      <alignment vertical="center"/>
    </xf>
    <xf numFmtId="169" fontId="44" fillId="2" borderId="68"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8" xfId="0" applyNumberFormat="true" applyFont="true" applyFill="true" applyBorder="true" applyAlignment="true">
      <alignmen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16" borderId="102" xfId="0" applyFont="true" applyFill="true" applyBorder="true" applyAlignment="true">
      <alignment horizontal="left" vertical="center"/>
    </xf>
    <xf numFmtId="0" fontId="39" fillId="3" borderId="104" xfId="0" applyFont="true" applyFill="true" applyBorder="true" applyAlignment="true">
      <alignment horizontal="center" vertical="center" wrapText="true"/>
    </xf>
    <xf numFmtId="0" fontId="39" fillId="3" borderId="103" xfId="0" applyFont="true" applyFill="true" applyBorder="true" applyAlignment="true">
      <alignment horizontal="center" vertical="center" wrapText="true"/>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109"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3"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10"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0" fillId="0" borderId="11" xfId="0" applyFill="true" applyBorder="true" applyAlignment="true">
      <alignment vertical="center"/>
    </xf>
    <xf numFmtId="0" fontId="0" fillId="0" borderId="2" xfId="0" applyFill="true" applyBorder="true" applyAlignment="true">
      <alignment vertical="center"/>
    </xf>
    <xf numFmtId="0" fontId="0" fillId="0" borderId="4" xfId="0" applyFill="true" applyBorder="true" applyAlignment="true">
      <alignment vertical="center"/>
    </xf>
    <xf numFmtId="167" fontId="38" fillId="18" borderId="70"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5"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0" fontId="39" fillId="3" borderId="69"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3" borderId="10" xfId="0" applyFont="true" applyFill="true" applyBorder="true"/>
    <xf numFmtId="0" fontId="1" fillId="15" borderId="10" xfId="0" applyFont="true" applyFill="true" applyBorder="true"/>
    <xf numFmtId="0" fontId="1" fillId="17" borderId="10" xfId="0" applyFont="true" applyFill="true" applyBorder="true" applyAlignment="true">
      <alignment horizontal="center" vertic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7" fillId="15" borderId="10" xfId="0" applyFont="true" applyFill="true" applyBorder="true" applyAlignment="true">
      <alignment horizontal="center" vertical="center"/>
    </xf>
    <xf numFmtId="0" fontId="67"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39" fillId="15" borderId="10" xfId="0" applyFont="true" applyFill="true" applyBorder="true" applyAlignment="true">
      <alignment horizontal="left"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9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16" borderId="54" xfId="0" applyFont="true" applyFill="true" applyBorder="true" applyAlignment="true">
      <alignment horizontal="right" vertical="top" wrapText="true"/>
    </xf>
    <xf numFmtId="0" fontId="39" fillId="16" borderId="54"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16" borderId="115"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16" borderId="115"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1" fillId="0" borderId="10" xfId="0" applyFont="true" applyFill="true" applyBorder="true" applyAlignment="true">
      <alignment vertical="center"/>
    </xf>
    <xf numFmtId="168" fontId="11" fillId="0" borderId="10" xfId="0" applyNumberFormat="true" applyFont="true" applyFill="true" applyBorder="true" applyAlignment="true">
      <alignment horizontal="center" vertical="center"/>
    </xf>
    <xf numFmtId="0" fontId="1" fillId="3" borderId="10"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0" borderId="10" xfId="0" applyFont="true" applyFill="true" applyBorder="true" applyAlignment="true">
      <alignment horizontal="center" vertical="center" wrapText="true"/>
    </xf>
    <xf numFmtId="0" fontId="9" fillId="4" borderId="15" xfId="1" applyFont="true" applyFill="true" applyBorder="true" applyAlignment="true" applyProtection="true">
      <alignment horizontal="center" wrapText="true"/>
      <protection locked="fals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13" fillId="3" borderId="10" xfId="0" applyFont="true" applyFill="true" applyBorder="true" applyAlignment="true">
      <alignment wrapText="tru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9"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63"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63"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90"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4" xfId="0" applyFont="true" applyFill="true" applyBorder="true" applyAlignment="true">
      <alignment horizontal="left" vertical="center" wrapText="true"/>
    </xf>
    <xf numFmtId="0" fontId="39" fillId="16" borderId="99" xfId="0" applyFont="true" applyFill="true" applyBorder="true" applyAlignment="true">
      <alignment horizontal="left" vertical="center" wrapText="true"/>
    </xf>
    <xf numFmtId="0" fontId="39" fillId="3" borderId="1" xfId="0" applyFont="true" applyFill="true" applyBorder="true" applyAlignment="true">
      <alignment horizontal="center" vertical="center"/>
    </xf>
    <xf numFmtId="0" fontId="39" fillId="3" borderId="76" xfId="0" applyFont="true" applyFill="true" applyBorder="true" applyAlignment="true">
      <alignment horizontal="center" vertical="center"/>
    </xf>
    <xf numFmtId="0" fontId="39" fillId="3" borderId="83"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0" fontId="39" fillId="16" borderId="96" xfId="0" applyFont="true" applyFill="true" applyBorder="true" applyAlignment="true">
      <alignment horizontal="lef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169" fontId="44" fillId="2" borderId="97"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52" fillId="17" borderId="1" xfId="0" applyFont="true" applyFill="true" applyBorder="true" applyAlignment="true"/>
    <xf numFmtId="0" fontId="24" fillId="3" borderId="2" xfId="0" applyFont="true" applyFill="true" applyBorder="true" applyAlignment="true"/>
    <xf numFmtId="0" fontId="39" fillId="15" borderId="94" xfId="0" applyFont="true" applyFill="true" applyBorder="true" applyAlignment="true">
      <alignment horizontal="left" vertical="center" wrapText="true"/>
    </xf>
    <xf numFmtId="0" fontId="46" fillId="3" borderId="10" xfId="0" applyFont="true" applyFill="true" applyBorder="true" applyAlignment="true">
      <alignment horizontal="center" vertical="center" wrapText="true"/>
    </xf>
    <xf numFmtId="0" fontId="66" fillId="3" borderId="51" xfId="0" applyFont="true" applyFill="true" applyBorder="true" applyAlignment="true">
      <alignment horizontal="left" wrapText="true"/>
    </xf>
    <xf numFmtId="0" fontId="1"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1" fillId="15" borderId="10" xfId="0" applyFont="true" applyFill="true" applyBorder="true" applyAlignment="true">
      <alignment vertical="top" wrapText="true"/>
    </xf>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wrapText="true"/>
    </xf>
    <xf numFmtId="0" fontId="1" fillId="3" borderId="10" xfId="0" applyFont="true" applyFill="true" applyBorder="true"/>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67" fillId="3" borderId="10" xfId="0" applyFont="true" applyFill="true" applyBorder="true" applyAlignment="true">
      <alignment horizontal="center" vertical="center" wrapText="true"/>
    </xf>
    <xf numFmtId="0" fontId="39" fillId="16" borderId="10" xfId="0" applyFont="true" applyFill="true" applyBorder="true" applyAlignment="true">
      <alignment horizontal="right" vertical="top" wrapText="true"/>
    </xf>
    <xf numFmtId="0" fontId="67" fillId="3" borderId="10" xfId="0" applyFont="true" applyFill="true" applyBorder="true" applyAlignment="true">
      <alignment horizontal="right" vertical="top" wrapText="true"/>
    </xf>
    <xf numFmtId="0" fontId="39" fillId="16" borderId="95" xfId="0" applyFont="true" applyFill="true" applyBorder="true" applyAlignment="true">
      <alignment horizontal="left" vertical="center" wrapText="true"/>
    </xf>
  </cellXfs>
  <cellStyles count="2">
    <cellStyle name="Normal" xfId="0" builtinId="0"/>
    <cellStyle name="Normal 3" xfId="1" xr:uid="{1EA10A8E-F34E-4F0A-A965-75A1D9F340D6}"/>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theme/theme1.xml" Type="http://schemas.openxmlformats.org/officeDocument/2006/relationships/theme" Id="rId13"/><Relationship Target="worksheets/sheet3.xml" Type="http://schemas.openxmlformats.org/officeDocument/2006/relationships/worksheet" Id="rId3"/><Relationship Target="worksheets/sheet7.xml" Type="http://schemas.openxmlformats.org/officeDocument/2006/relationships/worksheet" Id="rId7"/><Relationship Target="externalLinks/externalLink1.xml" Type="http://schemas.openxmlformats.org/officeDocument/2006/relationships/externalLink" Id="rId12"/><Relationship Target="vbaProject.bin" Type="http://schemas.microsoft.com/office/2006/relationships/vbaProject" Id="rId1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sharedStrings.xml" Type="http://schemas.openxmlformats.org/officeDocument/2006/relationships/sharedStrings"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tyles.xml" Type="http://schemas.openxmlformats.org/officeDocument/2006/relationships/style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2002</c:v>
                </c:pt>
                <c:pt idx="3">
                  <c:v>2007</c:v>
                </c:pt>
                <c:pt idx="4">
                  <c:v>2013</c:v>
                </c:pt>
                <c:pt idx="5">
                  <c:v>2014</c:v>
                </c:pt>
              </c:numCache>
            </c:numRef>
          </c:xVal>
          <c:yVal>
            <c:numRef>
              <c:f>Water!$AB$105:$AB$116</c:f>
              <c:numCache>
                <c:formatCode>0.0</c:formatCode>
                <c:ptCount val="12"/>
                <c:pt idx="0">
                  <c:v>0</c:v>
                </c:pt>
                <c:pt idx="1">
                  <c:v>0.25019446849716859</c:v>
                </c:pt>
                <c:pt idx="2">
                  <c:v>0.54269457330009918</c:v>
                </c:pt>
                <c:pt idx="3">
                  <c:v>1.7249793122808998E-2</c:v>
                </c:pt>
                <c:pt idx="4">
                  <c:v>0</c:v>
                </c:pt>
                <c:pt idx="5">
                  <c:v>5.6471467351094692E-2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2002</c:v>
                </c:pt>
                <c:pt idx="3">
                  <c:v>2007</c:v>
                </c:pt>
                <c:pt idx="4">
                  <c:v>2013</c:v>
                </c:pt>
                <c:pt idx="5">
                  <c:v>2014</c:v>
                </c:pt>
              </c:numCache>
            </c:numRef>
          </c:xVal>
          <c:yVal>
            <c:numRef>
              <c:f>Water!$W$105:$W$116</c:f>
              <c:numCache>
                <c:formatCode>0.0</c:formatCode>
                <c:ptCount val="12"/>
                <c:pt idx="0">
                  <c:v>0.35577548968527462</c:v>
                </c:pt>
                <c:pt idx="1">
                  <c:v>0.58288922507388974</c:v>
                </c:pt>
                <c:pt idx="2">
                  <c:v>1.5598080923993902</c:v>
                </c:pt>
                <c:pt idx="3">
                  <c:v>0.23130532606006629</c:v>
                </c:pt>
                <c:pt idx="4">
                  <c:v>0.12090895678459981</c:v>
                </c:pt>
                <c:pt idx="5">
                  <c:v>9.3395022036934616E-2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2002</c:v>
                </c:pt>
                <c:pt idx="3">
                  <c:v>2007</c:v>
                </c:pt>
                <c:pt idx="4">
                  <c:v>2013</c:v>
                </c:pt>
                <c:pt idx="5">
                  <c:v>2014</c:v>
                </c:pt>
              </c:numCache>
            </c:numRef>
          </c:xVal>
          <c:yVal>
            <c:numRef>
              <c:f>Water!$R$105:$R$116</c:f>
              <c:numCache>
                <c:formatCode>0.0</c:formatCode>
                <c:ptCount val="12"/>
                <c:pt idx="0">
                  <c:v>1.0538449912793846</c:v>
                </c:pt>
                <c:pt idx="1">
                  <c:v>0.97085504323349736</c:v>
                </c:pt>
                <c:pt idx="2">
                  <c:v>3.109888114824547</c:v>
                </c:pt>
                <c:pt idx="3">
                  <c:v>0.60473940970823203</c:v>
                </c:pt>
                <c:pt idx="4">
                  <c:v>0.3441633823734897</c:v>
                </c:pt>
                <c:pt idx="5">
                  <c:v>0.18531351300872767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2002</c:v>
                </c:pt>
                <c:pt idx="3">
                  <c:v>2007</c:v>
                </c:pt>
                <c:pt idx="4">
                  <c:v>2013</c:v>
                </c:pt>
                <c:pt idx="5">
                  <c:v>2014</c:v>
                </c:pt>
              </c:numCache>
            </c:numRef>
          </c:xVal>
          <c:yVal>
            <c:numRef>
              <c:f>Water!$M$105:$M$116</c:f>
              <c:numCache>
                <c:formatCode>0.0</c:formatCode>
                <c:ptCount val="12"/>
                <c:pt idx="0">
                  <c:v>1.6168453896095474</c:v>
                </c:pt>
                <c:pt idx="1">
                  <c:v>1.5658306747259303</c:v>
                </c:pt>
                <c:pt idx="2">
                  <c:v>8.425637793793646</c:v>
                </c:pt>
                <c:pt idx="3">
                  <c:v>1.7034703460549119</c:v>
                </c:pt>
                <c:pt idx="4">
                  <c:v>0.70195665603154422</c:v>
                </c:pt>
                <c:pt idx="5">
                  <c:v>0.50483668123338887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2002</c:v>
                </c:pt>
                <c:pt idx="3">
                  <c:v>2007</c:v>
                </c:pt>
                <c:pt idx="4">
                  <c:v>2013</c:v>
                </c:pt>
                <c:pt idx="5">
                  <c:v>2014</c:v>
                </c:pt>
              </c:numCache>
            </c:numRef>
          </c:xVal>
          <c:yVal>
            <c:numRef>
              <c:f>Water!$H$105:$H$116</c:f>
              <c:numCache>
                <c:formatCode>0.0</c:formatCode>
                <c:ptCount val="12"/>
                <c:pt idx="0">
                  <c:v>8.3791836959227268</c:v>
                </c:pt>
                <c:pt idx="1">
                  <c:v>11.472529066382839</c:v>
                </c:pt>
                <c:pt idx="2">
                  <c:v>20.7812957873101</c:v>
                </c:pt>
                <c:pt idx="3">
                  <c:v>6.5717889910605773</c:v>
                </c:pt>
                <c:pt idx="4">
                  <c:v>2.3696993409701581</c:v>
                </c:pt>
                <c:pt idx="5">
                  <c:v>3.7912314578043547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2002</c:v>
                </c:pt>
                <c:pt idx="3">
                  <c:v>2007</c:v>
                </c:pt>
                <c:pt idx="4">
                  <c:v>2013</c:v>
                </c:pt>
                <c:pt idx="5">
                  <c:v>2014</c:v>
                </c:pt>
              </c:numCache>
            </c:numRef>
          </c:xVal>
          <c:yVal>
            <c:numRef>
              <c:f>Water!$X$105:$X$116</c:f>
              <c:numCache>
                <c:formatCode>0.0</c:formatCode>
                <c:ptCount val="12"/>
                <c:pt idx="0">
                  <c:v>99.07441267718545</c:v>
                </c:pt>
                <c:pt idx="1">
                  <c:v>99.573519657976078</c:v>
                </c:pt>
                <c:pt idx="2">
                  <c:v>97.148053283497958</c:v>
                </c:pt>
                <c:pt idx="3">
                  <c:v>92.767323558014198</c:v>
                </c:pt>
                <c:pt idx="4">
                  <c:v>99.817298736017889</c:v>
                </c:pt>
                <c:pt idx="5">
                  <c:v>99.541379196713038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2002</c:v>
                </c:pt>
                <c:pt idx="3">
                  <c:v>2007</c:v>
                </c:pt>
                <c:pt idx="4">
                  <c:v>2013</c:v>
                </c:pt>
                <c:pt idx="5">
                  <c:v>2014</c:v>
                </c:pt>
              </c:numCache>
            </c:numRef>
          </c:xVal>
          <c:yVal>
            <c:numRef>
              <c:f>Water!$S$105:$S$116</c:f>
              <c:numCache>
                <c:formatCode>0.0</c:formatCode>
                <c:ptCount val="12"/>
                <c:pt idx="0">
                  <c:v>99.371601730586619</c:v>
                </c:pt>
                <c:pt idx="1">
                  <c:v>99.293628811046986</c:v>
                </c:pt>
                <c:pt idx="2">
                  <c:v>96.173003784578356</c:v>
                </c:pt>
                <c:pt idx="3">
                  <c:v>87.992369323668143</c:v>
                </c:pt>
                <c:pt idx="4">
                  <c:v>99.051308931345744</c:v>
                </c:pt>
                <c:pt idx="5">
                  <c:v>99.10699331373516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2002</c:v>
                </c:pt>
                <c:pt idx="3">
                  <c:v>2007</c:v>
                </c:pt>
                <c:pt idx="4">
                  <c:v>2013</c:v>
                </c:pt>
                <c:pt idx="5">
                  <c:v>2014</c:v>
                </c:pt>
              </c:numCache>
            </c:numRef>
          </c:xVal>
          <c:yVal>
            <c:numRef>
              <c:f>Water!$N$105:$N$116</c:f>
              <c:numCache>
                <c:formatCode>0.0</c:formatCode>
                <c:ptCount val="12"/>
                <c:pt idx="0">
                  <c:v>97.202852908912774</c:v>
                </c:pt>
                <c:pt idx="1">
                  <c:v>98.131866678022192</c:v>
                </c:pt>
                <c:pt idx="2">
                  <c:v>86.123921799826675</c:v>
                </c:pt>
                <c:pt idx="3">
                  <c:v>85.662018148712477</c:v>
                </c:pt>
                <c:pt idx="4">
                  <c:v>99.3247474374662</c:v>
                </c:pt>
                <c:pt idx="5">
                  <c:v>98.919680557611315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2002</c:v>
                </c:pt>
                <c:pt idx="3">
                  <c:v>2007</c:v>
                </c:pt>
                <c:pt idx="4">
                  <c:v>2013</c:v>
                </c:pt>
                <c:pt idx="5">
                  <c:v>2014</c:v>
                </c:pt>
              </c:numCache>
            </c:numRef>
          </c:xVal>
          <c:yVal>
            <c:numRef>
              <c:f>Water!$I$105:$I$116</c:f>
              <c:numCache>
                <c:formatCode>0.0</c:formatCode>
                <c:ptCount val="12"/>
                <c:pt idx="0">
                  <c:v>94.637937288887912</c:v>
                </c:pt>
                <c:pt idx="1">
                  <c:v>97.793008609027069</c:v>
                </c:pt>
                <c:pt idx="2">
                  <c:v>73.507078573284772</c:v>
                </c:pt>
                <c:pt idx="3">
                  <c:v>84.373286988925827</c:v>
                </c:pt>
                <c:pt idx="4">
                  <c:v>99.109012018097417</c:v>
                </c:pt>
                <c:pt idx="5">
                  <c:v>98.415868371181844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2002</c:v>
                </c:pt>
                <c:pt idx="3">
                  <c:v>2007</c:v>
                </c:pt>
                <c:pt idx="4">
                  <c:v>2013</c:v>
                </c:pt>
                <c:pt idx="5">
                  <c:v>2014</c:v>
                </c:pt>
              </c:numCache>
            </c:numRef>
          </c:xVal>
          <c:yVal>
            <c:numRef>
              <c:f>Water!$D$105:$D$116</c:f>
              <c:numCache>
                <c:formatCode>0.0</c:formatCode>
                <c:ptCount val="12"/>
                <c:pt idx="0">
                  <c:v>82.363728839081134</c:v>
                </c:pt>
                <c:pt idx="1">
                  <c:v>84.87693789049294</c:v>
                </c:pt>
                <c:pt idx="2">
                  <c:v>65.579828957798455</c:v>
                </c:pt>
                <c:pt idx="3">
                  <c:v>85.658596128716496</c:v>
                </c:pt>
                <c:pt idx="4">
                  <c:v>96.595195970439946</c:v>
                </c:pt>
                <c:pt idx="5">
                  <c:v>93.675832372669632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79.518772177943731</c:v>
                </c:pt>
                <c:pt idx="1">
                  <c:v>93.753729148723565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2.5075562095143504</c:v>
                </c:pt>
                <c:pt idx="1">
                  <c:v>2.9564433561163117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7.7490117360173372</c:v>
                </c:pt>
                <c:pt idx="1">
                  <c:v>1.304663987738877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10.224659876524584</c:v>
                </c:pt>
                <c:pt idx="1">
                  <c:v>1.9851635074212481</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91.38745723733399</c:v>
                </c:pt>
                <c:pt idx="1">
                  <c:v>95.07041106658798</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1.7885995949250277</c:v>
                </c:pt>
                <c:pt idx="1">
                  <c:v>1.8606809278154259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5.0331609556887855</c:v>
                </c:pt>
                <c:pt idx="1">
                  <c:v>2.5496685991468837</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1.7907822120521928</c:v>
                </c:pt>
                <c:pt idx="1">
                  <c:v>0.51923940644971367</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93.890097749002422</c:v>
                </c:pt>
                <c:pt idx="1">
                  <c:v>96.029733196583166</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0.98519633082074809</c:v>
                </c:pt>
                <c:pt idx="1">
                  <c:v>1.0076476972884432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4.0621559679253068</c:v>
                </c:pt>
                <c:pt idx="1">
                  <c:v>2.8573284523898792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1.0625499522515298</c:v>
                </c:pt>
                <c:pt idx="1">
                  <c:v>0.10529065373850699</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96.061019459682413</c:v>
                </c:pt>
                <c:pt idx="1">
                  <c:v>95.963668263177624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0.94640060100759582</c:v>
                </c:pt>
                <c:pt idx="1">
                  <c:v>0.9454414894824511</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2.5206490942777862</c:v>
                </c:pt>
                <c:pt idx="1">
                  <c:v>3.0524617158722833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0.47193084503221172</c:v>
                </c:pt>
                <c:pt idx="1">
                  <c:v>3.8428531467644689E-2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97.437360709801382</c:v>
                </c:pt>
                <c:pt idx="1">
                  <c:v>98.054248810324268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0.43857690183009262</c:v>
                </c:pt>
                <c:pt idx="1">
                  <c:v>0.44135358697357646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2.0175457566730444</c:v>
                </c:pt>
                <c:pt idx="1">
                  <c:v>1.4906220507872661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0.10651663169548264</c:v>
                </c:pt>
                <c:pt idx="1">
                  <c:v>1.3775551914887885E-2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2002</c:v>
                </c:pt>
                <c:pt idx="3">
                  <c:v>2007</c:v>
                </c:pt>
                <c:pt idx="4">
                  <c:v>2013</c:v>
                </c:pt>
                <c:pt idx="5">
                  <c:v>2014</c:v>
                </c:pt>
              </c:numCache>
            </c:numRef>
          </c:xVal>
          <c:yVal>
            <c:numRef>
              <c:f>Water!$AB$205:$AB$216</c:f>
              <c:numCache>
                <c:formatCode>0.0</c:formatCode>
                <c:ptCount val="12"/>
                <c:pt idx="0">
                  <c:v>0</c:v>
                </c:pt>
                <c:pt idx="1">
                  <c:v>0.17881281535382254</c:v>
                </c:pt>
                <c:pt idx="2">
                  <c:v>0</c:v>
                </c:pt>
                <c:pt idx="3">
                  <c:v>1.5261589521430106E-2</c:v>
                </c:pt>
                <c:pt idx="4">
                  <c:v>0</c:v>
                </c:pt>
                <c:pt idx="5">
                  <c:v>6.5952370431044141E-2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2002</c:v>
                </c:pt>
                <c:pt idx="3">
                  <c:v>2007</c:v>
                </c:pt>
                <c:pt idx="4">
                  <c:v>2013</c:v>
                </c:pt>
                <c:pt idx="5">
                  <c:v>2014</c:v>
                </c:pt>
              </c:numCache>
            </c:numRef>
          </c:xVal>
          <c:yVal>
            <c:numRef>
              <c:f>Water!$W$205:$W$216</c:f>
              <c:numCache>
                <c:formatCode>0.0</c:formatCode>
                <c:ptCount val="12"/>
                <c:pt idx="0">
                  <c:v>0</c:v>
                </c:pt>
                <c:pt idx="1">
                  <c:v>0.59663882238053823</c:v>
                </c:pt>
                <c:pt idx="2">
                  <c:v>0</c:v>
                </c:pt>
                <c:pt idx="3">
                  <c:v>3.8284535479112432E-2</c:v>
                </c:pt>
                <c:pt idx="4">
                  <c:v>5.6966178358270787E-2</c:v>
                </c:pt>
                <c:pt idx="5">
                  <c:v>3.8816022365954363E-2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2002</c:v>
                </c:pt>
                <c:pt idx="3">
                  <c:v>2007</c:v>
                </c:pt>
                <c:pt idx="4">
                  <c:v>2013</c:v>
                </c:pt>
                <c:pt idx="5">
                  <c:v>2014</c:v>
                </c:pt>
              </c:numCache>
            </c:numRef>
          </c:xVal>
          <c:yVal>
            <c:numRef>
              <c:f>Water!$R$205:$R$216</c:f>
              <c:numCache>
                <c:formatCode>0.0</c:formatCode>
                <c:ptCount val="12"/>
                <c:pt idx="0">
                  <c:v>0.60372344341943984</c:v>
                </c:pt>
                <c:pt idx="1">
                  <c:v>0.39031775050118428</c:v>
                </c:pt>
                <c:pt idx="2">
                  <c:v>0.25704739038812308</c:v>
                </c:pt>
                <c:pt idx="3">
                  <c:v>0.25051967405497838</c:v>
                </c:pt>
                <c:pt idx="4">
                  <c:v>9.0707501149994943E-2</c:v>
                </c:pt>
                <c:pt idx="5">
                  <c:v>0.11799443076341726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2002</c:v>
                </c:pt>
                <c:pt idx="3">
                  <c:v>2007</c:v>
                </c:pt>
                <c:pt idx="4">
                  <c:v>2013</c:v>
                </c:pt>
                <c:pt idx="5">
                  <c:v>2014</c:v>
                </c:pt>
              </c:numCache>
            </c:numRef>
          </c:xVal>
          <c:yVal>
            <c:numRef>
              <c:f>Water!$M$205:$M$216</c:f>
              <c:numCache>
                <c:formatCode>0.0</c:formatCode>
                <c:ptCount val="12"/>
                <c:pt idx="0">
                  <c:v>9.9536199203548198E-2</c:v>
                </c:pt>
                <c:pt idx="1">
                  <c:v>0.39293538141492734</c:v>
                </c:pt>
                <c:pt idx="2">
                  <c:v>0.27960571596581574</c:v>
                </c:pt>
                <c:pt idx="3">
                  <c:v>0.21288115320767181</c:v>
                </c:pt>
                <c:pt idx="4">
                  <c:v>6.0940632031580559E-2</c:v>
                </c:pt>
                <c:pt idx="5">
                  <c:v>0.19233527007381135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2002</c:v>
                </c:pt>
                <c:pt idx="3">
                  <c:v>2007</c:v>
                </c:pt>
                <c:pt idx="4">
                  <c:v>2013</c:v>
                </c:pt>
                <c:pt idx="5">
                  <c:v>2014</c:v>
                </c:pt>
              </c:numCache>
            </c:numRef>
          </c:xVal>
          <c:yVal>
            <c:numRef>
              <c:f>Water!$H$205:$H$216</c:f>
              <c:numCache>
                <c:formatCode>0.0</c:formatCode>
                <c:ptCount val="12"/>
                <c:pt idx="0">
                  <c:v>0.28195606269727308</c:v>
                </c:pt>
                <c:pt idx="1">
                  <c:v>0.45754440931722146</c:v>
                </c:pt>
                <c:pt idx="2">
                  <c:v>0.70427102555140686</c:v>
                </c:pt>
                <c:pt idx="3">
                  <c:v>0.65058034492648842</c:v>
                </c:pt>
                <c:pt idx="4">
                  <c:v>0.85286283434536025</c:v>
                </c:pt>
                <c:pt idx="5">
                  <c:v>0.28616494889119143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2002</c:v>
                </c:pt>
                <c:pt idx="3">
                  <c:v>2007</c:v>
                </c:pt>
                <c:pt idx="4">
                  <c:v>2013</c:v>
                </c:pt>
                <c:pt idx="5">
                  <c:v>2014</c:v>
                </c:pt>
              </c:numCache>
            </c:numRef>
          </c:xVal>
          <c:yVal>
            <c:numRef>
              <c:f>Water!$X$205:$X$216</c:f>
              <c:numCache>
                <c:formatCode>0.0</c:formatCode>
                <c:ptCount val="12"/>
                <c:pt idx="0">
                  <c:v>98.701684115698782</c:v>
                </c:pt>
                <c:pt idx="1">
                  <c:v>99.578027561209197</c:v>
                </c:pt>
                <c:pt idx="2">
                  <c:v>98.124683951062536</c:v>
                </c:pt>
                <c:pt idx="3">
                  <c:v>93.772423317560609</c:v>
                </c:pt>
                <c:pt idx="4">
                  <c:v>99.752021628164272</c:v>
                </c:pt>
                <c:pt idx="5">
                  <c:v>99.591947727249305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2002</c:v>
                </c:pt>
                <c:pt idx="3">
                  <c:v>2007</c:v>
                </c:pt>
                <c:pt idx="4">
                  <c:v>2013</c:v>
                </c:pt>
                <c:pt idx="5">
                  <c:v>2014</c:v>
                </c:pt>
              </c:numCache>
            </c:numRef>
          </c:xVal>
          <c:yVal>
            <c:numRef>
              <c:f>Water!$S$205:$S$216</c:f>
              <c:numCache>
                <c:formatCode>0.0</c:formatCode>
                <c:ptCount val="12"/>
                <c:pt idx="0">
                  <c:v>99.718791087956035</c:v>
                </c:pt>
                <c:pt idx="1">
                  <c:v>99.332099792771643</c:v>
                </c:pt>
                <c:pt idx="2">
                  <c:v>97.296083429785654</c:v>
                </c:pt>
                <c:pt idx="3">
                  <c:v>87.576565411186863</c:v>
                </c:pt>
                <c:pt idx="4">
                  <c:v>99.495991732378059</c:v>
                </c:pt>
                <c:pt idx="5">
                  <c:v>99.269909831388432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2002</c:v>
                </c:pt>
                <c:pt idx="3">
                  <c:v>2007</c:v>
                </c:pt>
                <c:pt idx="4">
                  <c:v>2013</c:v>
                </c:pt>
                <c:pt idx="5">
                  <c:v>2014</c:v>
                </c:pt>
              </c:numCache>
            </c:numRef>
          </c:xVal>
          <c:yVal>
            <c:numRef>
              <c:f>Water!$N$205:$N$216</c:f>
              <c:numCache>
                <c:formatCode>0.0</c:formatCode>
                <c:ptCount val="12"/>
                <c:pt idx="0">
                  <c:v>99.198905481106365</c:v>
                </c:pt>
                <c:pt idx="1">
                  <c:v>99.571471921265669</c:v>
                </c:pt>
                <c:pt idx="2">
                  <c:v>95.294222221114083</c:v>
                </c:pt>
                <c:pt idx="3">
                  <c:v>85.616231397517112</c:v>
                </c:pt>
                <c:pt idx="4">
                  <c:v>99.112728259960875</c:v>
                </c:pt>
                <c:pt idx="5">
                  <c:v>99.057511347324279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2002</c:v>
                </c:pt>
                <c:pt idx="3">
                  <c:v>2007</c:v>
                </c:pt>
                <c:pt idx="4">
                  <c:v>2013</c:v>
                </c:pt>
                <c:pt idx="5">
                  <c:v>2014</c:v>
                </c:pt>
              </c:numCache>
            </c:numRef>
          </c:xVal>
          <c:yVal>
            <c:numRef>
              <c:f>Water!$I$205:$I$216</c:f>
              <c:numCache>
                <c:formatCode>0.0</c:formatCode>
                <c:ptCount val="12"/>
                <c:pt idx="0">
                  <c:v>98.744551532377955</c:v>
                </c:pt>
                <c:pt idx="1">
                  <c:v>98.883568647714782</c:v>
                </c:pt>
                <c:pt idx="2">
                  <c:v>78.845867019286842</c:v>
                </c:pt>
                <c:pt idx="3">
                  <c:v>83.56637746523748</c:v>
                </c:pt>
                <c:pt idx="4">
                  <c:v>99.602497474796209</c:v>
                </c:pt>
                <c:pt idx="5">
                  <c:v>98.851481595624662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2002</c:v>
                </c:pt>
                <c:pt idx="3">
                  <c:v>2007</c:v>
                </c:pt>
                <c:pt idx="4">
                  <c:v>2013</c:v>
                </c:pt>
                <c:pt idx="5">
                  <c:v>2014</c:v>
                </c:pt>
              </c:numCache>
            </c:numRef>
          </c:xVal>
          <c:yVal>
            <c:numRef>
              <c:f>Water!$D$205:$D$216</c:f>
              <c:numCache>
                <c:formatCode>0.0</c:formatCode>
                <c:ptCount val="12"/>
                <c:pt idx="0">
                  <c:v>94.48278882123752</c:v>
                </c:pt>
                <c:pt idx="1">
                  <c:v>98.987522660163336</c:v>
                </c:pt>
                <c:pt idx="2">
                  <c:v>74.647542089136437</c:v>
                </c:pt>
                <c:pt idx="3">
                  <c:v>84.66727602085551</c:v>
                </c:pt>
                <c:pt idx="4">
                  <c:v>98.238898247578064</c:v>
                </c:pt>
                <c:pt idx="5">
                  <c:v>98.449912792948084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91.865020572620708</c:v>
                </c:pt>
                <c:pt idx="1">
                  <c:v>94.561028491609235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1.8624592442349626</c:v>
                </c:pt>
                <c:pt idx="1">
                  <c:v>1.9171177512483206</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5.8733879290295761</c:v>
                </c:pt>
                <c:pt idx="1">
                  <c:v>2.8856338009815516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0.39913225411473974</c:v>
                </c:pt>
                <c:pt idx="1">
                  <c:v>0.63621995616088611</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93.70374414974718</c:v>
                </c:pt>
                <c:pt idx="1">
                  <c:v>94.495656727472621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1.8625073123550835</c:v>
                </c:pt>
                <c:pt idx="1">
                  <c:v>1.878247803625128</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4.1902823164352867</c:v>
                </c:pt>
                <c:pt idx="1">
                  <c:v>3.4976081236090124</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0.24346622146246055</c:v>
                </c:pt>
                <c:pt idx="1">
                  <c:v>0.12848734529323025</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95.124794635861292</c:v>
                </c:pt>
                <c:pt idx="1">
                  <c:v>95.057076417683604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1.4175023401844169</c:v>
                </c:pt>
                <c:pt idx="1">
                  <c:v>1.4164932370046679</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2.9359023806133564</c:v>
                </c:pt>
                <c:pt idx="1">
                  <c:v>3.5182921094444168</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0.52180064334093856</c:v>
                </c:pt>
                <c:pt idx="1">
                  <c:v>8.1382358673067756E-3</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96.466092975814831</c:v>
                </c:pt>
                <c:pt idx="1">
                  <c:v>96.47556584332709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0.60828892494501841</c:v>
                </c:pt>
                <c:pt idx="1">
                  <c:v>0.60834865826910589</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2.6654093100816993</c:v>
                </c:pt>
                <c:pt idx="1">
                  <c:v>2.9093604368935218</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0.26020878915845813</c:v>
                </c:pt>
                <c:pt idx="1">
                  <c:v>6.7250615102807387E-3</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97.227590352212303</c:v>
                </c:pt>
                <c:pt idx="1">
                  <c:v>98.085681442990378</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0.6628569794046677</c:v>
                </c:pt>
                <c:pt idx="1">
                  <c:v>0.66870708498094222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2.0355844642068206</c:v>
                </c:pt>
                <c:pt idx="1">
                  <c:v>1.2204495992190374</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7.3968204176209085E-2</c:v>
                </c:pt>
                <c:pt idx="1">
                  <c:v>2.5161872809653651E-2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2002</c:v>
                </c:pt>
                <c:pt idx="3">
                  <c:v>2007</c:v>
                </c:pt>
                <c:pt idx="4">
                  <c:v>2013</c:v>
                </c:pt>
                <c:pt idx="5">
                  <c:v>2014</c:v>
                </c:pt>
              </c:numCache>
            </c:numRef>
          </c:xVal>
          <c:yVal>
            <c:numRef>
              <c:f>Water!$AB$305:$AB$316</c:f>
              <c:numCache>
                <c:formatCode>0.0</c:formatCode>
                <c:ptCount val="12"/>
                <c:pt idx="0">
                  <c:v>0</c:v>
                </c:pt>
                <c:pt idx="1">
                  <c:v>0.49444118835630613</c:v>
                </c:pt>
                <c:pt idx="2">
                  <c:v>4.3749876976852047</c:v>
                </c:pt>
                <c:pt idx="3">
                  <c:v>0.59480647333491476</c:v>
                </c:pt>
                <c:pt idx="4">
                  <c:v>0.10270403397937228</c:v>
                </c:pt>
                <c:pt idx="5">
                  <c:v>0.27091421901352325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2002</c:v>
                </c:pt>
                <c:pt idx="3">
                  <c:v>2007</c:v>
                </c:pt>
                <c:pt idx="4">
                  <c:v>2013</c:v>
                </c:pt>
                <c:pt idx="5">
                  <c:v>2014</c:v>
                </c:pt>
              </c:numCache>
            </c:numRef>
          </c:xVal>
          <c:yVal>
            <c:numRef>
              <c:f>Water!$W$305:$W$316</c:f>
              <c:numCache>
                <c:formatCode>0.0</c:formatCode>
                <c:ptCount val="12"/>
                <c:pt idx="0">
                  <c:v>2.534657894473002</c:v>
                </c:pt>
                <c:pt idx="1">
                  <c:v>2.3654273943976785</c:v>
                </c:pt>
                <c:pt idx="2">
                  <c:v>7.8915532791614211</c:v>
                </c:pt>
                <c:pt idx="3">
                  <c:v>2.2285719100718704</c:v>
                </c:pt>
                <c:pt idx="4">
                  <c:v>1.2167499207047949</c:v>
                </c:pt>
                <c:pt idx="5">
                  <c:v>0.97901540945887489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2002</c:v>
                </c:pt>
                <c:pt idx="3">
                  <c:v>2007</c:v>
                </c:pt>
                <c:pt idx="4">
                  <c:v>2013</c:v>
                </c:pt>
                <c:pt idx="5">
                  <c:v>2014</c:v>
                </c:pt>
              </c:numCache>
            </c:numRef>
          </c:xVal>
          <c:yVal>
            <c:numRef>
              <c:f>Water!$R$305:$R$316</c:f>
              <c:numCache>
                <c:formatCode>0.0</c:formatCode>
                <c:ptCount val="12"/>
                <c:pt idx="0">
                  <c:v>3.3758277954999492</c:v>
                </c:pt>
                <c:pt idx="1">
                  <c:v>3.5749242771289969</c:v>
                </c:pt>
                <c:pt idx="2">
                  <c:v>19.58167498798759</c:v>
                </c:pt>
                <c:pt idx="3">
                  <c:v>4.0465039037623418</c:v>
                </c:pt>
                <c:pt idx="4">
                  <c:v>1.1530199533234793</c:v>
                </c:pt>
                <c:pt idx="5">
                  <c:v>1.4940434060033525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2002</c:v>
                </c:pt>
                <c:pt idx="3">
                  <c:v>2007</c:v>
                </c:pt>
                <c:pt idx="4">
                  <c:v>2013</c:v>
                </c:pt>
                <c:pt idx="5">
                  <c:v>2014</c:v>
                </c:pt>
              </c:numCache>
            </c:numRef>
          </c:xVal>
          <c:yVal>
            <c:numRef>
              <c:f>Water!$M$305:$M$316</c:f>
              <c:numCache>
                <c:formatCode>0.0</c:formatCode>
                <c:ptCount val="12"/>
                <c:pt idx="0">
                  <c:v>5.548307303237606</c:v>
                </c:pt>
                <c:pt idx="1">
                  <c:v>8.4109355984249117</c:v>
                </c:pt>
                <c:pt idx="2">
                  <c:v>20.836530325617748</c:v>
                </c:pt>
                <c:pt idx="3">
                  <c:v>6.661633708034211</c:v>
                </c:pt>
                <c:pt idx="4">
                  <c:v>2.832846660823046</c:v>
                </c:pt>
                <c:pt idx="5">
                  <c:v>3.2113579648323647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2002</c:v>
                </c:pt>
                <c:pt idx="3">
                  <c:v>2007</c:v>
                </c:pt>
                <c:pt idx="4">
                  <c:v>2013</c:v>
                </c:pt>
                <c:pt idx="5">
                  <c:v>2014</c:v>
                </c:pt>
              </c:numCache>
            </c:numRef>
          </c:xVal>
          <c:yVal>
            <c:numRef>
              <c:f>Water!$H$305:$H$316</c:f>
              <c:numCache>
                <c:formatCode>0.0</c:formatCode>
                <c:ptCount val="12"/>
                <c:pt idx="0">
                  <c:v>14.821197118980184</c:v>
                </c:pt>
                <c:pt idx="1">
                  <c:v>23.625286500625659</c:v>
                </c:pt>
                <c:pt idx="2">
                  <c:v>31.99409647785555</c:v>
                </c:pt>
                <c:pt idx="3">
                  <c:v>13.586288060327226</c:v>
                </c:pt>
                <c:pt idx="4">
                  <c:v>5.1525077193291748</c:v>
                </c:pt>
                <c:pt idx="5">
                  <c:v>10.184336804022317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2002</c:v>
                </c:pt>
                <c:pt idx="3">
                  <c:v>2007</c:v>
                </c:pt>
                <c:pt idx="4">
                  <c:v>2013</c:v>
                </c:pt>
                <c:pt idx="5">
                  <c:v>2014</c:v>
                </c:pt>
              </c:numCache>
            </c:numRef>
          </c:xVal>
          <c:yVal>
            <c:numRef>
              <c:f>Water!$X$305:$X$316</c:f>
              <c:numCache>
                <c:formatCode>0.0</c:formatCode>
                <c:ptCount val="12"/>
                <c:pt idx="0">
                  <c:v>99.429697387730954</c:v>
                </c:pt>
                <c:pt idx="1">
                  <c:v>99.078274673329972</c:v>
                </c:pt>
                <c:pt idx="2">
                  <c:v>94.344078974099318</c:v>
                </c:pt>
                <c:pt idx="3">
                  <c:v>93.03980837698559</c:v>
                </c:pt>
                <c:pt idx="4">
                  <c:v>99.646724108829829</c:v>
                </c:pt>
                <c:pt idx="5">
                  <c:v>99.108442359256017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2002</c:v>
                </c:pt>
                <c:pt idx="3">
                  <c:v>2007</c:v>
                </c:pt>
                <c:pt idx="4">
                  <c:v>2013</c:v>
                </c:pt>
                <c:pt idx="5">
                  <c:v>2014</c:v>
                </c:pt>
              </c:numCache>
            </c:numRef>
          </c:xVal>
          <c:yVal>
            <c:numRef>
              <c:f>Water!$S$305:$S$316</c:f>
              <c:numCache>
                <c:formatCode>0.0</c:formatCode>
                <c:ptCount val="12"/>
                <c:pt idx="0">
                  <c:v>94.808560107257179</c:v>
                </c:pt>
                <c:pt idx="1">
                  <c:v>95.309631679242429</c:v>
                </c:pt>
                <c:pt idx="2">
                  <c:v>89.132663903893643</c:v>
                </c:pt>
                <c:pt idx="3">
                  <c:v>89.998576987295849</c:v>
                </c:pt>
                <c:pt idx="4">
                  <c:v>98.334582603549819</c:v>
                </c:pt>
                <c:pt idx="5">
                  <c:v>97.681022768864196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2002</c:v>
                </c:pt>
                <c:pt idx="3">
                  <c:v>2007</c:v>
                </c:pt>
                <c:pt idx="4">
                  <c:v>2013</c:v>
                </c:pt>
                <c:pt idx="5">
                  <c:v>2014</c:v>
                </c:pt>
              </c:numCache>
            </c:numRef>
          </c:xVal>
          <c:yVal>
            <c:numRef>
              <c:f>Water!$N$305:$N$316</c:f>
              <c:numCache>
                <c:formatCode>0.0</c:formatCode>
                <c:ptCount val="12"/>
                <c:pt idx="0">
                  <c:v>90.97234189978451</c:v>
                </c:pt>
                <c:pt idx="1">
                  <c:v>94.885076378011675</c:v>
                </c:pt>
                <c:pt idx="2">
                  <c:v>68.197644892015248</c:v>
                </c:pt>
                <c:pt idx="3">
                  <c:v>87.631589844669506</c:v>
                </c:pt>
                <c:pt idx="4">
                  <c:v>98.846980046676521</c:v>
                </c:pt>
                <c:pt idx="5">
                  <c:v>96.823110465861376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2002</c:v>
                </c:pt>
                <c:pt idx="3">
                  <c:v>2007</c:v>
                </c:pt>
                <c:pt idx="4">
                  <c:v>2013</c:v>
                </c:pt>
                <c:pt idx="5">
                  <c:v>2014</c:v>
                </c:pt>
              </c:numCache>
            </c:numRef>
          </c:xVal>
          <c:yVal>
            <c:numRef>
              <c:f>Water!$I$305:$I$316</c:f>
              <c:numCache>
                <c:formatCode>0.0</c:formatCode>
                <c:ptCount val="12"/>
                <c:pt idx="0">
                  <c:v>89.897778137291013</c:v>
                </c:pt>
                <c:pt idx="1">
                  <c:v>89.629720286092976</c:v>
                </c:pt>
                <c:pt idx="2">
                  <c:v>68.260017508343665</c:v>
                </c:pt>
                <c:pt idx="3">
                  <c:v>85.411950920900253</c:v>
                </c:pt>
                <c:pt idx="4">
                  <c:v>96.832133267173077</c:v>
                </c:pt>
                <c:pt idx="5">
                  <c:v>94.339545981573096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2002</c:v>
                </c:pt>
                <c:pt idx="3">
                  <c:v>2007</c:v>
                </c:pt>
                <c:pt idx="4">
                  <c:v>2013</c:v>
                </c:pt>
                <c:pt idx="5">
                  <c:v>2014</c:v>
                </c:pt>
              </c:numCache>
            </c:numRef>
          </c:xVal>
          <c:yVal>
            <c:numRef>
              <c:f>Water!$D$305:$D$316</c:f>
              <c:numCache>
                <c:formatCode>0.0</c:formatCode>
                <c:ptCount val="12"/>
                <c:pt idx="0">
                  <c:v>71.539401565985344</c:v>
                </c:pt>
                <c:pt idx="1">
                  <c:v>69.182568887999935</c:v>
                </c:pt>
                <c:pt idx="2">
                  <c:v>57.081783695437494</c:v>
                </c:pt>
                <c:pt idx="3">
                  <c:v>83.209288215993197</c:v>
                </c:pt>
                <c:pt idx="4">
                  <c:v>93.791592786063049</c:v>
                </c:pt>
                <c:pt idx="5">
                  <c:v>84.876319072994804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66.676628826264974</c:v>
                </c:pt>
                <c:pt idx="1">
                  <c:v>88.685617655832559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3.429715574369526</c:v>
                </c:pt>
                <c:pt idx="1">
                  <c:v>4.5618149785187398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10.383006995017695</c:v>
                </c:pt>
                <c:pt idx="1">
                  <c:v>0.65686401394737004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19.510648604347807</c:v>
                </c:pt>
                <c:pt idx="1">
                  <c:v>6.0957033517013315</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85.894901464664073</c:v>
                </c:pt>
                <c:pt idx="1">
                  <c:v>93.052096592697112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2.0304520812695319</c:v>
                </c:pt>
                <c:pt idx="1">
                  <c:v>2.1996395591752518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4.6220164196516862</c:v>
                </c:pt>
                <c:pt idx="1">
                  <c:v>2.0058866744780062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7.4526300344147103</c:v>
                </c:pt>
                <c:pt idx="1">
                  <c:v>2.7423771736496292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88.951598875001878</c:v>
                </c:pt>
                <c:pt idx="1">
                  <c:v>95.440866450927572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1.8977496800600939</c:v>
                </c:pt>
                <c:pt idx="1">
                  <c:v>2.0361958195538072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5.2040510219560474</c:v>
                </c:pt>
                <c:pt idx="1">
                  <c:v>1.2824185417329659</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3.9466004229819873</c:v>
                </c:pt>
                <c:pt idx="1">
                  <c:v>1.240519187785651</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92.424824485880961</c:v>
                </c:pt>
                <c:pt idx="1">
                  <c:v>96.243870460163421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1.063308231301201</c:v>
                </c:pt>
                <c:pt idx="1">
                  <c:v>1.1072447282624973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3.8634604891471156</c:v>
                </c:pt>
                <c:pt idx="1">
                  <c:v>1.7416386575688421</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2.6484067936707163</c:v>
                </c:pt>
                <c:pt idx="1">
                  <c:v>0.90724615400523589</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97.496886441811981</c:v>
                </c:pt>
                <c:pt idx="1">
                  <c:v>97.715451013828499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0.46487991497116071</c:v>
                </c:pt>
                <c:pt idx="1">
                  <c:v>0.46592206393983965</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1.7342277222965237</c:v>
                </c:pt>
                <c:pt idx="1">
                  <c:v>1.5400270857191316</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0.30400592092033563</c:v>
                </c:pt>
                <c:pt idx="1">
                  <c:v>0.27859983651253151</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66.676628826264974</c:v>
                </c:pt>
                <c:pt idx="1">
                  <c:v>88.685617655832559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3.429715574369526</c:v>
                </c:pt>
                <c:pt idx="1">
                  <c:v>4.5618149785187398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10.383006995017695</c:v>
                </c:pt>
                <c:pt idx="1">
                  <c:v>0.65686401394737004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19.510648604347807</c:v>
                </c:pt>
                <c:pt idx="1">
                  <c:v>6.0957033517013315</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85.894901464664073</c:v>
                </c:pt>
                <c:pt idx="1">
                  <c:v>93.052096592697112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2.0304520812695319</c:v>
                </c:pt>
                <c:pt idx="1">
                  <c:v>2.1996395591752518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4.6220164196516862</c:v>
                </c:pt>
                <c:pt idx="1">
                  <c:v>2.0058866744780062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7.4526300344147103</c:v>
                </c:pt>
                <c:pt idx="1">
                  <c:v>2.7423771736496292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88.951598875001878</c:v>
                </c:pt>
                <c:pt idx="1">
                  <c:v>95.440866450927572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1.8977496800600939</c:v>
                </c:pt>
                <c:pt idx="1">
                  <c:v>2.0361958195538072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5.2040510219560474</c:v>
                </c:pt>
                <c:pt idx="1">
                  <c:v>1.2824185417329659</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3.9466004229819873</c:v>
                </c:pt>
                <c:pt idx="1">
                  <c:v>1.240519187785651</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92.424824485880961</c:v>
                </c:pt>
                <c:pt idx="1">
                  <c:v>96.243870460163421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1.063308231301201</c:v>
                </c:pt>
                <c:pt idx="1">
                  <c:v>1.1072447282624973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3.8634604891471156</c:v>
                </c:pt>
                <c:pt idx="1">
                  <c:v>1.7416386575688421</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2.6484067936707163</c:v>
                </c:pt>
                <c:pt idx="1">
                  <c:v>0.90724615400523589</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97.496886441811981</c:v>
                </c:pt>
                <c:pt idx="1">
                  <c:v>97.715451013828499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0.46487991497116071</c:v>
                </c:pt>
                <c:pt idx="1">
                  <c:v>0.46592206393983965</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1.7342277222965237</c:v>
                </c:pt>
                <c:pt idx="1">
                  <c:v>1.5400270857191316</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0.30400592092033563</c:v>
                </c:pt>
                <c:pt idx="1">
                  <c:v>0.27859983651253151</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79.518772177943731</c:v>
                </c:pt>
                <c:pt idx="1">
                  <c:v>93.753729148723565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2.5075562095143504</c:v>
                </c:pt>
                <c:pt idx="1">
                  <c:v>2.9564433561163117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7.7490117360173372</c:v>
                </c:pt>
                <c:pt idx="1">
                  <c:v>1.304663987738877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10.224659876524584</c:v>
                </c:pt>
                <c:pt idx="1">
                  <c:v>1.9851635074212481</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91.38745723733399</c:v>
                </c:pt>
                <c:pt idx="1">
                  <c:v>95.07041106658798</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1.7885995949250277</c:v>
                </c:pt>
                <c:pt idx="1">
                  <c:v>1.8606809278154259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5.0331609556887855</c:v>
                </c:pt>
                <c:pt idx="1">
                  <c:v>2.5496685991468837</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1.7907822120521928</c:v>
                </c:pt>
                <c:pt idx="1">
                  <c:v>0.51923940644971367</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93.890097749002422</c:v>
                </c:pt>
                <c:pt idx="1">
                  <c:v>96.029733196583166</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0.98519633082074809</c:v>
                </c:pt>
                <c:pt idx="1">
                  <c:v>1.0076476972884432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4.0621559679253068</c:v>
                </c:pt>
                <c:pt idx="1">
                  <c:v>2.8573284523898792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1.0625499522515298</c:v>
                </c:pt>
                <c:pt idx="1">
                  <c:v>0.10529065373850699</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96.061019459682413</c:v>
                </c:pt>
                <c:pt idx="1">
                  <c:v>95.963668263177624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0.94640060100759582</c:v>
                </c:pt>
                <c:pt idx="1">
                  <c:v>0.9454414894824511</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2.5206490942777862</c:v>
                </c:pt>
                <c:pt idx="1">
                  <c:v>3.0524617158722833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0.47193084503221172</c:v>
                </c:pt>
                <c:pt idx="1">
                  <c:v>3.8428531467644689E-2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97.437360709801382</c:v>
                </c:pt>
                <c:pt idx="1">
                  <c:v>98.054248810324268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0.43857690183009262</c:v>
                </c:pt>
                <c:pt idx="1">
                  <c:v>0.44135358697357646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2.0175457566730444</c:v>
                </c:pt>
                <c:pt idx="1">
                  <c:v>1.4906220507872661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0.10651663169548264</c:v>
                </c:pt>
                <c:pt idx="1">
                  <c:v>1.3775551914887885E-2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91.865020572620708</c:v>
                </c:pt>
                <c:pt idx="1">
                  <c:v>94.561028491609235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1.8624592442349626</c:v>
                </c:pt>
                <c:pt idx="1">
                  <c:v>1.9171177512483206</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5.8733879290295761</c:v>
                </c:pt>
                <c:pt idx="1">
                  <c:v>2.8856338009815516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0.39913225411473974</c:v>
                </c:pt>
                <c:pt idx="1">
                  <c:v>0.63621995616088611</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93.70374414974718</c:v>
                </c:pt>
                <c:pt idx="1">
                  <c:v>94.495656727472621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1.8625073123550835</c:v>
                </c:pt>
                <c:pt idx="1">
                  <c:v>1.878247803625128</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4.1902823164352867</c:v>
                </c:pt>
                <c:pt idx="1">
                  <c:v>3.4976081236090124</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0.24346622146246055</c:v>
                </c:pt>
                <c:pt idx="1">
                  <c:v>0.12848734529323025</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95.124794635861292</c:v>
                </c:pt>
                <c:pt idx="1">
                  <c:v>95.057076417683604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1.4175023401844169</c:v>
                </c:pt>
                <c:pt idx="1">
                  <c:v>1.4164932370046679</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2.9359023806133564</c:v>
                </c:pt>
                <c:pt idx="1">
                  <c:v>3.5182921094444168</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0.52180064334093856</c:v>
                </c:pt>
                <c:pt idx="1">
                  <c:v>8.1382358673067756E-3</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96.466092975814831</c:v>
                </c:pt>
                <c:pt idx="1">
                  <c:v>96.47556584332709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0.60828892494501841</c:v>
                </c:pt>
                <c:pt idx="1">
                  <c:v>0.60834865826910589</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2.6654093100816993</c:v>
                </c:pt>
                <c:pt idx="1">
                  <c:v>2.9093604368935218</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0.26020878915845813</c:v>
                </c:pt>
                <c:pt idx="1">
                  <c:v>6.7250615102807387E-3</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97.227590352212303</c:v>
                </c:pt>
                <c:pt idx="1">
                  <c:v>98.085681442990378</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0.6628569794046677</c:v>
                </c:pt>
                <c:pt idx="1">
                  <c:v>0.66870708498094222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2.0355844642068206</c:v>
                </c:pt>
                <c:pt idx="1">
                  <c:v>1.2204495992190374</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7.3968204176209085E-2</c:v>
                </c:pt>
                <c:pt idx="1">
                  <c:v>2.5161872809653651E-2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2002</c:v>
                </c:pt>
                <c:pt idx="3">
                  <c:v>2007</c:v>
                </c:pt>
                <c:pt idx="4">
                  <c:v>2013</c:v>
                </c:pt>
                <c:pt idx="5">
                  <c:v>2014</c:v>
                </c:pt>
              </c:numCache>
            </c:numRef>
          </c:xVal>
          <c:yVal>
            <c:numRef>
              <c:f>Sanitation!$AB$105:$AB$116</c:f>
              <c:numCache>
                <c:formatCode>0.0</c:formatCode>
                <c:ptCount val="12"/>
                <c:pt idx="0">
                  <c:v>0</c:v>
                </c:pt>
                <c:pt idx="1">
                  <c:v>0</c:v>
                </c:pt>
                <c:pt idx="2">
                  <c:v>0.25805864711098248</c:v>
                </c:pt>
                <c:pt idx="3">
                  <c:v>2.3651133099348087E-2</c:v>
                </c:pt>
                <c:pt idx="4">
                  <c:v>0</c:v>
                </c:pt>
                <c:pt idx="5">
                  <c:v>0.13134697659079228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2002</c:v>
                </c:pt>
                <c:pt idx="3">
                  <c:v>2007</c:v>
                </c:pt>
                <c:pt idx="4">
                  <c:v>2013</c:v>
                </c:pt>
                <c:pt idx="5">
                  <c:v>2014</c:v>
                </c:pt>
              </c:numCache>
            </c:numRef>
          </c:xVal>
          <c:yVal>
            <c:numRef>
              <c:f>Sanitation!$W$105:$W$116</c:f>
              <c:numCache>
                <c:formatCode>0.0</c:formatCode>
                <c:ptCount val="12"/>
                <c:pt idx="0">
                  <c:v>0.21322668679795584</c:v>
                </c:pt>
                <c:pt idx="1">
                  <c:v>0.76878155407167592</c:v>
                </c:pt>
                <c:pt idx="2">
                  <c:v>0.63819750243804174</c:v>
                </c:pt>
                <c:pt idx="3">
                  <c:v>6.818145275557419E-2</c:v>
                </c:pt>
                <c:pt idx="4">
                  <c:v>0</c:v>
                </c:pt>
                <c:pt idx="5">
                  <c:v>0.22359072655834264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2002</c:v>
                </c:pt>
                <c:pt idx="3">
                  <c:v>2007</c:v>
                </c:pt>
                <c:pt idx="4">
                  <c:v>2013</c:v>
                </c:pt>
                <c:pt idx="5">
                  <c:v>2014</c:v>
                </c:pt>
              </c:numCache>
            </c:numRef>
          </c:xVal>
          <c:yVal>
            <c:numRef>
              <c:f>Sanitation!$R$105:$R$116</c:f>
              <c:numCache>
                <c:formatCode>0.0</c:formatCode>
                <c:ptCount val="12"/>
                <c:pt idx="0">
                  <c:v>1.0124201731858657</c:v>
                </c:pt>
                <c:pt idx="1">
                  <c:v>1.5299357480244964</c:v>
                </c:pt>
                <c:pt idx="2">
                  <c:v>1.9994192645856605</c:v>
                </c:pt>
                <c:pt idx="3">
                  <c:v>1.1232641173460007</c:v>
                </c:pt>
                <c:pt idx="4">
                  <c:v>1.0229824611920881</c:v>
                </c:pt>
                <c:pt idx="5">
                  <c:v>0.262426036221451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2002</c:v>
                </c:pt>
                <c:pt idx="3">
                  <c:v>2007</c:v>
                </c:pt>
                <c:pt idx="4">
                  <c:v>2013</c:v>
                </c:pt>
                <c:pt idx="5">
                  <c:v>2014</c:v>
                </c:pt>
              </c:numCache>
            </c:numRef>
          </c:xVal>
          <c:yVal>
            <c:numRef>
              <c:f>Sanitation!$M$105:$M$116</c:f>
              <c:numCache>
                <c:formatCode>0.0</c:formatCode>
                <c:ptCount val="12"/>
                <c:pt idx="0">
                  <c:v>0.79617894528918987</c:v>
                </c:pt>
                <c:pt idx="1">
                  <c:v>5.8110122693486579</c:v>
                </c:pt>
                <c:pt idx="2">
                  <c:v>3.6153037722302837</c:v>
                </c:pt>
                <c:pt idx="3">
                  <c:v>3.881990911586692</c:v>
                </c:pt>
                <c:pt idx="4">
                  <c:v>2.8364119126290683</c:v>
                </c:pt>
                <c:pt idx="5">
                  <c:v>1.6912305712832549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2002</c:v>
                </c:pt>
                <c:pt idx="3">
                  <c:v>2007</c:v>
                </c:pt>
                <c:pt idx="4">
                  <c:v>2013</c:v>
                </c:pt>
                <c:pt idx="5">
                  <c:v>2014</c:v>
                </c:pt>
              </c:numCache>
            </c:numRef>
          </c:xVal>
          <c:yVal>
            <c:numRef>
              <c:f>Sanitation!$H$105:$H$116</c:f>
              <c:numCache>
                <c:formatCode>0.0</c:formatCode>
                <c:ptCount val="12"/>
                <c:pt idx="0">
                  <c:v>12.931620820341651</c:v>
                </c:pt>
                <c:pt idx="1">
                  <c:v>16.586809034902235</c:v>
                </c:pt>
                <c:pt idx="2">
                  <c:v>15.899878181632198</c:v>
                </c:pt>
                <c:pt idx="3">
                  <c:v>12.744208017464986</c:v>
                </c:pt>
                <c:pt idx="4">
                  <c:v>10.102437850492262</c:v>
                </c:pt>
                <c:pt idx="5">
                  <c:v>8.8441347235387315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2002</c:v>
                </c:pt>
                <c:pt idx="3">
                  <c:v>2007</c:v>
                </c:pt>
                <c:pt idx="4">
                  <c:v>2013</c:v>
                </c:pt>
                <c:pt idx="5">
                  <c:v>2014</c:v>
                </c:pt>
              </c:numCache>
            </c:numRef>
          </c:xVal>
          <c:yVal>
            <c:numRef>
              <c:f>Sanitation!$X$105:$X$116</c:f>
              <c:numCache>
                <c:formatCode>0.0</c:formatCode>
                <c:ptCount val="12"/>
                <c:pt idx="0">
                  <c:v>99.908473713206234</c:v>
                </c:pt>
                <c:pt idx="1">
                  <c:v>99.736096013094354</c:v>
                </c:pt>
                <c:pt idx="2">
                  <c:v>98.055165902073398</c:v>
                </c:pt>
                <c:pt idx="3">
                  <c:v>99.864563502324529</c:v>
                </c:pt>
                <c:pt idx="4">
                  <c:v>99.961250967532237</c:v>
                </c:pt>
                <c:pt idx="5">
                  <c:v>99.212877913745174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2002</c:v>
                </c:pt>
                <c:pt idx="3">
                  <c:v>2007</c:v>
                </c:pt>
                <c:pt idx="4">
                  <c:v>2013</c:v>
                </c:pt>
                <c:pt idx="5">
                  <c:v>2014</c:v>
                </c:pt>
              </c:numCache>
            </c:numRef>
          </c:xVal>
          <c:yVal>
            <c:numRef>
              <c:f>Sanitation!$S$105:$S$116</c:f>
              <c:numCache>
                <c:formatCode>0.0</c:formatCode>
                <c:ptCount val="12"/>
                <c:pt idx="0">
                  <c:v>98.658417313483696</c:v>
                </c:pt>
                <c:pt idx="1">
                  <c:v>98.266973423861359</c:v>
                </c:pt>
                <c:pt idx="2">
                  <c:v>95.908878280413944</c:v>
                </c:pt>
                <c:pt idx="3">
                  <c:v>99.51866653012118</c:v>
                </c:pt>
                <c:pt idx="4">
                  <c:v>99.672333437933545</c:v>
                </c:pt>
                <c:pt idx="5">
                  <c:v>98.189117925680549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2002</c:v>
                </c:pt>
                <c:pt idx="3">
                  <c:v>2007</c:v>
                </c:pt>
                <c:pt idx="4">
                  <c:v>2013</c:v>
                </c:pt>
                <c:pt idx="5">
                  <c:v>2014</c:v>
                </c:pt>
              </c:numCache>
            </c:numRef>
          </c:xVal>
          <c:yVal>
            <c:numRef>
              <c:f>Sanitation!$N$105:$N$116</c:f>
              <c:numCache>
                <c:formatCode>0.0</c:formatCode>
                <c:ptCount val="12"/>
                <c:pt idx="0">
                  <c:v>94.84504466229069</c:v>
                </c:pt>
                <c:pt idx="1">
                  <c:v>95.409319256666919</c:v>
                </c:pt>
                <c:pt idx="2">
                  <c:v>85.111628843483047</c:v>
                </c:pt>
                <c:pt idx="3">
                  <c:v>96.748558072038946</c:v>
                </c:pt>
                <c:pt idx="4">
                  <c:v>98.128089493977413</c:v>
                </c:pt>
                <c:pt idx="5">
                  <c:v>97.050585453714632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2002</c:v>
                </c:pt>
                <c:pt idx="3">
                  <c:v>2007</c:v>
                </c:pt>
                <c:pt idx="4">
                  <c:v>2013</c:v>
                </c:pt>
                <c:pt idx="5">
                  <c:v>2014</c:v>
                </c:pt>
              </c:numCache>
            </c:numRef>
          </c:xVal>
          <c:yVal>
            <c:numRef>
              <c:f>Sanitation!$I$105:$I$116</c:f>
              <c:numCache>
                <c:formatCode>0.0</c:formatCode>
                <c:ptCount val="12"/>
                <c:pt idx="0">
                  <c:v>91.286544363849274</c:v>
                </c:pt>
                <c:pt idx="1">
                  <c:v>89.059989463928787</c:v>
                </c:pt>
                <c:pt idx="2">
                  <c:v>75.069594313816069</c:v>
                </c:pt>
                <c:pt idx="3">
                  <c:v>91.618445182397338</c:v>
                </c:pt>
                <c:pt idx="4">
                  <c:v>93.319723220442384</c:v>
                </c:pt>
                <c:pt idx="5">
                  <c:v>95.11774267682587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2002</c:v>
                </c:pt>
                <c:pt idx="3">
                  <c:v>2007</c:v>
                </c:pt>
                <c:pt idx="4">
                  <c:v>2013</c:v>
                </c:pt>
                <c:pt idx="5">
                  <c:v>2014</c:v>
                </c:pt>
              </c:numCache>
            </c:numRef>
          </c:xVal>
          <c:yVal>
            <c:numRef>
              <c:f>Sanitation!$D$105:$D$116</c:f>
              <c:numCache>
                <c:formatCode>0.0</c:formatCode>
                <c:ptCount val="12"/>
                <c:pt idx="0">
                  <c:v>76.709796000289231</c:v>
                </c:pt>
                <c:pt idx="1">
                  <c:v>75.72079157296065</c:v>
                </c:pt>
                <c:pt idx="2">
                  <c:v>65.033630923980027</c:v>
                </c:pt>
                <c:pt idx="3">
                  <c:v>78.729372795609521</c:v>
                </c:pt>
                <c:pt idx="4">
                  <c:v>82.010664855033141</c:v>
                </c:pt>
                <c:pt idx="5">
                  <c:v>88.539477165165451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52.091492115521213</c:v>
                </c:pt>
                <c:pt idx="1">
                  <c:v>60.194713120180857</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22.994447704983124</c:v>
                </c:pt>
                <c:pt idx="1">
                  <c:v>26.57140593878362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9.8079210344966441</c:v>
                </c:pt>
                <c:pt idx="1">
                  <c:v>4.4928463641499548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15.10613914499902</c:v>
                </c:pt>
                <c:pt idx="1">
                  <c:v>8.7410345768855677</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72.042560507835645</c:v>
                </c:pt>
                <c:pt idx="1">
                  <c:v>76.030223809536096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17.800111743621787</c:v>
                </c:pt>
                <c:pt idx="1">
                  <c:v>18.785374508657572</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6.7561223192137305</c:v>
                </c:pt>
                <c:pt idx="1">
                  <c:v>2.6672862687029664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3.4012054293288401</c:v>
                </c:pt>
                <c:pt idx="1">
                  <c:v>2.5171154131033688</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84.197504703658666</c:v>
                </c:pt>
                <c:pt idx="1">
                  <c:v>86.939904877605599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10.845768530452721</c:v>
                </c:pt>
                <c:pt idx="1">
                  <c:v>11.199026475675526</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3.6150473168798669</c:v>
                </c:pt>
                <c:pt idx="1">
                  <c:v>1.3004419572985171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1.3416794490087511</c:v>
                </c:pt>
                <c:pt idx="1">
                  <c:v>0.56062668942035998</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93.316782161902026</c:v>
                </c:pt>
                <c:pt idx="1">
                  <c:v>93.750695636630894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5.3378892136485012</c:v>
                </c:pt>
                <c:pt idx="1">
                  <c:v>5.3627098515096892</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0.90802825736666648</c:v>
                </c:pt>
                <c:pt idx="1">
                  <c:v>0.85494810710127922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0.43730036708281261</c:v>
                </c:pt>
                <c:pt idx="1">
                  <c:v>3.1646404758141955E-2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98.546444043219267</c:v>
                </c:pt>
                <c:pt idx="1">
                  <c:v>98.196695637201287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1.3497508246371865</c:v>
                </c:pt>
                <c:pt idx="1">
                  <c:v>1.3449604620419491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0.10380513214354892</c:v>
                </c:pt>
                <c:pt idx="1">
                  <c:v>0.37811142563901967</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8.0232475117739455E-2</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2002</c:v>
                </c:pt>
                <c:pt idx="3">
                  <c:v>2007</c:v>
                </c:pt>
                <c:pt idx="4">
                  <c:v>2013</c:v>
                </c:pt>
                <c:pt idx="5">
                  <c:v>2014</c:v>
                </c:pt>
              </c:numCache>
            </c:numRef>
          </c:xVal>
          <c:yVal>
            <c:numRef>
              <c:f>Sanitation!$AB$205:$AB$216</c:f>
              <c:numCache>
                <c:formatCode>0.0</c:formatCode>
                <c:ptCount val="12"/>
                <c:pt idx="0">
                  <c:v>0</c:v>
                </c:pt>
                <c:pt idx="1">
                  <c:v>0</c:v>
                </c:pt>
                <c:pt idx="2">
                  <c:v>0</c:v>
                </c:pt>
                <c:pt idx="3">
                  <c:v>0</c:v>
                </c:pt>
                <c:pt idx="4">
                  <c:v>0</c:v>
                </c:pt>
                <c:pt idx="5">
                  <c:v>0.17481167726347308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2002</c:v>
                </c:pt>
                <c:pt idx="3">
                  <c:v>2007</c:v>
                </c:pt>
                <c:pt idx="4">
                  <c:v>2013</c:v>
                </c:pt>
                <c:pt idx="5">
                  <c:v>2014</c:v>
                </c:pt>
              </c:numCache>
            </c:numRef>
          </c:xVal>
          <c:yVal>
            <c:numRef>
              <c:f>Sanitation!$W$205:$W$216</c:f>
              <c:numCache>
                <c:formatCode>0.0</c:formatCode>
                <c:ptCount val="12"/>
                <c:pt idx="0">
                  <c:v>0</c:v>
                </c:pt>
                <c:pt idx="1">
                  <c:v>0.25206458469593956</c:v>
                </c:pt>
                <c:pt idx="2">
                  <c:v>0.18921714986208532</c:v>
                </c:pt>
                <c:pt idx="3">
                  <c:v>3.1035437486753928E-2</c:v>
                </c:pt>
                <c:pt idx="4">
                  <c:v>0</c:v>
                </c:pt>
                <c:pt idx="5">
                  <c:v>3.938974293705988E-2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2002</c:v>
                </c:pt>
                <c:pt idx="3">
                  <c:v>2007</c:v>
                </c:pt>
                <c:pt idx="4">
                  <c:v>2013</c:v>
                </c:pt>
                <c:pt idx="5">
                  <c:v>2014</c:v>
                </c:pt>
              </c:numCache>
            </c:numRef>
          </c:xVal>
          <c:yVal>
            <c:numRef>
              <c:f>Sanitation!$R$205:$R$216</c:f>
              <c:numCache>
                <c:formatCode>0.0</c:formatCode>
                <c:ptCount val="12"/>
                <c:pt idx="0">
                  <c:v>0.49996250147239241</c:v>
                </c:pt>
                <c:pt idx="1">
                  <c:v>0.90599631249702228</c:v>
                </c:pt>
                <c:pt idx="2">
                  <c:v>0.56661799492300002</c:v>
                </c:pt>
                <c:pt idx="3">
                  <c:v>0.33328832900585403</c:v>
                </c:pt>
                <c:pt idx="4">
                  <c:v>0.60272762756504905</c:v>
                </c:pt>
                <c:pt idx="5">
                  <c:v>0.21393662447989889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2002</c:v>
                </c:pt>
                <c:pt idx="3">
                  <c:v>2007</c:v>
                </c:pt>
                <c:pt idx="4">
                  <c:v>2013</c:v>
                </c:pt>
                <c:pt idx="5">
                  <c:v>2014</c:v>
                </c:pt>
              </c:numCache>
            </c:numRef>
          </c:xVal>
          <c:yVal>
            <c:numRef>
              <c:f>Sanitation!$M$205:$M$216</c:f>
              <c:numCache>
                <c:formatCode>0.0</c:formatCode>
                <c:ptCount val="12"/>
                <c:pt idx="0">
                  <c:v>0.8322307941198368</c:v>
                </c:pt>
                <c:pt idx="1">
                  <c:v>2.9686190323315649</c:v>
                </c:pt>
                <c:pt idx="2">
                  <c:v>0.72151094637801161</c:v>
                </c:pt>
                <c:pt idx="3">
                  <c:v>2.5397593999146229</c:v>
                </c:pt>
                <c:pt idx="4">
                  <c:v>1.6371263264226383</c:v>
                </c:pt>
                <c:pt idx="5">
                  <c:v>0.61167601465994015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2002</c:v>
                </c:pt>
                <c:pt idx="3">
                  <c:v>2007</c:v>
                </c:pt>
                <c:pt idx="4">
                  <c:v>2013</c:v>
                </c:pt>
                <c:pt idx="5">
                  <c:v>2014</c:v>
                </c:pt>
              </c:numCache>
            </c:numRef>
          </c:xVal>
          <c:yVal>
            <c:numRef>
              <c:f>Sanitation!$H$205:$H$216</c:f>
              <c:numCache>
                <c:formatCode>0.0</c:formatCode>
                <c:ptCount val="12"/>
                <c:pt idx="0">
                  <c:v>1.5005919044358642</c:v>
                </c:pt>
                <c:pt idx="1">
                  <c:v>10.905228099997634</c:v>
                </c:pt>
                <c:pt idx="2">
                  <c:v>6.0630012034455474</c:v>
                </c:pt>
                <c:pt idx="3">
                  <c:v>7.1770876961809158</c:v>
                </c:pt>
                <c:pt idx="4">
                  <c:v>6.3247936712914257</c:v>
                </c:pt>
                <c:pt idx="5">
                  <c:v>4.8092733657939366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2002</c:v>
                </c:pt>
                <c:pt idx="3">
                  <c:v>2007</c:v>
                </c:pt>
                <c:pt idx="4">
                  <c:v>2013</c:v>
                </c:pt>
                <c:pt idx="5">
                  <c:v>2014</c:v>
                </c:pt>
              </c:numCache>
            </c:numRef>
          </c:xVal>
          <c:yVal>
            <c:numRef>
              <c:f>Sanitation!$X$205:$X$216</c:f>
              <c:numCache>
                <c:formatCode>0.0</c:formatCode>
                <c:ptCount val="12"/>
                <c:pt idx="0">
                  <c:v>99.89622589655157</c:v>
                </c:pt>
                <c:pt idx="1">
                  <c:v>99.853651638131865</c:v>
                </c:pt>
                <c:pt idx="2">
                  <c:v>98.505978015648751</c:v>
                </c:pt>
                <c:pt idx="3">
                  <c:v>99.857534035268685</c:v>
                </c:pt>
                <c:pt idx="4">
                  <c:v>100</c:v>
                </c:pt>
                <c:pt idx="5">
                  <c:v>99.170798703150226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2002</c:v>
                </c:pt>
                <c:pt idx="3">
                  <c:v>2007</c:v>
                </c:pt>
                <c:pt idx="4">
                  <c:v>2013</c:v>
                </c:pt>
                <c:pt idx="5">
                  <c:v>2014</c:v>
                </c:pt>
              </c:numCache>
            </c:numRef>
          </c:xVal>
          <c:yVal>
            <c:numRef>
              <c:f>Sanitation!$S$205:$S$216</c:f>
              <c:numCache>
                <c:formatCode>0.0</c:formatCode>
                <c:ptCount val="12"/>
                <c:pt idx="0">
                  <c:v>99.896323959068994</c:v>
                </c:pt>
                <c:pt idx="1">
                  <c:v>99.362153477960391</c:v>
                </c:pt>
                <c:pt idx="2">
                  <c:v>96.649913363091258</c:v>
                </c:pt>
                <c:pt idx="3">
                  <c:v>99.830850483470059</c:v>
                </c:pt>
                <c:pt idx="4">
                  <c:v>99.938747645126782</c:v>
                </c:pt>
                <c:pt idx="5">
                  <c:v>98.642463542432935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2002</c:v>
                </c:pt>
                <c:pt idx="3">
                  <c:v>2007</c:v>
                </c:pt>
                <c:pt idx="4">
                  <c:v>2013</c:v>
                </c:pt>
                <c:pt idx="5">
                  <c:v>2014</c:v>
                </c:pt>
              </c:numCache>
            </c:numRef>
          </c:xVal>
          <c:yVal>
            <c:numRef>
              <c:f>Sanitation!$N$205:$N$216</c:f>
              <c:numCache>
                <c:formatCode>0.0</c:formatCode>
                <c:ptCount val="12"/>
                <c:pt idx="0">
                  <c:v>98.549550434993208</c:v>
                </c:pt>
                <c:pt idx="1">
                  <c:v>97.488217028443344</c:v>
                </c:pt>
                <c:pt idx="2">
                  <c:v>94.754804226091352</c:v>
                </c:pt>
                <c:pt idx="3">
                  <c:v>99.022641165663146</c:v>
                </c:pt>
                <c:pt idx="4">
                  <c:v>98.861010182936042</c:v>
                </c:pt>
                <c:pt idx="5">
                  <c:v>97.700077573921618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2002</c:v>
                </c:pt>
                <c:pt idx="3">
                  <c:v>2007</c:v>
                </c:pt>
                <c:pt idx="4">
                  <c:v>2013</c:v>
                </c:pt>
                <c:pt idx="5">
                  <c:v>2014</c:v>
                </c:pt>
              </c:numCache>
            </c:numRef>
          </c:xVal>
          <c:yVal>
            <c:numRef>
              <c:f>Sanitation!$I$205:$I$216</c:f>
              <c:numCache>
                <c:formatCode>0.0</c:formatCode>
                <c:ptCount val="12"/>
                <c:pt idx="0">
                  <c:v>96.069560293104331</c:v>
                </c:pt>
                <c:pt idx="1">
                  <c:v>93.69606713156</c:v>
                </c:pt>
                <c:pt idx="2">
                  <c:v>76.55363436678968</c:v>
                </c:pt>
                <c:pt idx="3">
                  <c:v>95.20824615611113</c:v>
                </c:pt>
                <c:pt idx="4">
                  <c:v>96.583920279243046</c:v>
                </c:pt>
                <c:pt idx="5">
                  <c:v>95.613275333402029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2002</c:v>
                </c:pt>
                <c:pt idx="3">
                  <c:v>2007</c:v>
                </c:pt>
                <c:pt idx="4">
                  <c:v>2013</c:v>
                </c:pt>
                <c:pt idx="5">
                  <c:v>2014</c:v>
                </c:pt>
              </c:numCache>
            </c:numRef>
          </c:xVal>
          <c:yVal>
            <c:numRef>
              <c:f>Sanitation!$D$205:$D$216</c:f>
              <c:numCache>
                <c:formatCode>0.0</c:formatCode>
                <c:ptCount val="12"/>
                <c:pt idx="0">
                  <c:v>88.330279549447482</c:v>
                </c:pt>
                <c:pt idx="1">
                  <c:v>82.38645235952005</c:v>
                </c:pt>
                <c:pt idx="2">
                  <c:v>67.079168025619722</c:v>
                </c:pt>
                <c:pt idx="3">
                  <c:v>86.786788471464874</c:v>
                </c:pt>
                <c:pt idx="4">
                  <c:v>86.995330261959609</c:v>
                </c:pt>
                <c:pt idx="5">
                  <c:v>90.473348075677151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57.907493873421608</c:v>
                </c:pt>
                <c:pt idx="1">
                  <c:v>60.510820944691929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27.361903868039256</c:v>
                </c:pt>
                <c:pt idx="1">
                  <c:v>28.592003468219968</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8.6071567885182816</c:v>
                </c:pt>
                <c:pt idx="1">
                  <c:v>4.7293979448025709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6.1234454700208492</c:v>
                </c:pt>
                <c:pt idx="1">
                  <c:v>6.1677776422855271</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78.755854196878815</c:v>
                </c:pt>
                <c:pt idx="1">
                  <c:v>79.792568252058061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16.116370739288794</c:v>
                </c:pt>
                <c:pt idx="1">
                  <c:v>16.328520911923992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3.0343817843200895</c:v>
                </c:pt>
                <c:pt idx="1">
                  <c:v>2.6199863698891335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2.0933932795122985</c:v>
                </c:pt>
                <c:pt idx="1">
                  <c:v>1.2589244661288177</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89.866631605853001</c:v>
                </c:pt>
                <c:pt idx="1">
                  <c:v>90.000652451021324</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8.3917266141275721</c:v>
                </c:pt>
                <c:pt idx="1">
                  <c:v>8.4042414516501296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1.0750800907613893</c:v>
                </c:pt>
                <c:pt idx="1">
                  <c:v>1.2738319864127021</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0.66656168925803172</c:v>
                </c:pt>
                <c:pt idx="1">
                  <c:v>0.32127411091583724</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95.963254732712869</c:v>
                </c:pt>
                <c:pt idx="1">
                  <c:v>95.431337876604502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3.8197433171808113</c:v>
                </c:pt>
                <c:pt idx="1">
                  <c:v>3.7985707771072708</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0.10493808230404511</c:v>
                </c:pt>
                <c:pt idx="1">
                  <c:v>0.76372951132667311</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0.11206386780227895</c:v>
                </c:pt>
                <c:pt idx="1">
                  <c:v>6.3618349615506276E-3</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99.42689629318447</c:v>
                </c:pt>
                <c:pt idx="1">
                  <c:v>99.015736113672645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0.51472568784306061</c:v>
                </c:pt>
                <c:pt idx="1">
                  <c:v>0.51259714200583728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5.8378018972476298E-2</c:v>
                </c:pt>
                <c:pt idx="1">
                  <c:v>0.37083078942647774</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0.10083595489505193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2002</c:v>
                </c:pt>
                <c:pt idx="3">
                  <c:v>2007</c:v>
                </c:pt>
                <c:pt idx="4">
                  <c:v>2013</c:v>
                </c:pt>
                <c:pt idx="5">
                  <c:v>2014</c:v>
                </c:pt>
              </c:numCache>
            </c:numRef>
          </c:xVal>
          <c:yVal>
            <c:numRef>
              <c:f>Sanitation!$AB$305:$AB$316</c:f>
              <c:numCache>
                <c:formatCode>0.0</c:formatCode>
                <c:ptCount val="12"/>
                <c:pt idx="0">
                  <c:v>0.42428464274235966</c:v>
                </c:pt>
                <c:pt idx="1">
                  <c:v>0.6903468168892376</c:v>
                </c:pt>
                <c:pt idx="2">
                  <c:v>1.1248175960377385</c:v>
                </c:pt>
                <c:pt idx="3">
                  <c:v>0.14782231382765185</c:v>
                </c:pt>
                <c:pt idx="4">
                  <c:v>0</c:v>
                </c:pt>
                <c:pt idx="5">
                  <c:v>0.3319661147130149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2002</c:v>
                </c:pt>
                <c:pt idx="3">
                  <c:v>2007</c:v>
                </c:pt>
                <c:pt idx="4">
                  <c:v>2013</c:v>
                </c:pt>
                <c:pt idx="5">
                  <c:v>2014</c:v>
                </c:pt>
              </c:numCache>
            </c:numRef>
          </c:xVal>
          <c:yVal>
            <c:numRef>
              <c:f>Sanitation!$W$305:$W$316</c:f>
              <c:numCache>
                <c:formatCode>0.0</c:formatCode>
                <c:ptCount val="12"/>
                <c:pt idx="0">
                  <c:v>0.64050524176458923</c:v>
                </c:pt>
                <c:pt idx="1">
                  <c:v>2.3303648929183214</c:v>
                </c:pt>
                <c:pt idx="2">
                  <c:v>4.4121742553918004</c:v>
                </c:pt>
                <c:pt idx="3">
                  <c:v>1.1723623988648295</c:v>
                </c:pt>
                <c:pt idx="4">
                  <c:v>1.2620243883425835</c:v>
                </c:pt>
                <c:pt idx="5">
                  <c:v>1.1376317294698797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2002</c:v>
                </c:pt>
                <c:pt idx="3">
                  <c:v>2007</c:v>
                </c:pt>
                <c:pt idx="4">
                  <c:v>2013</c:v>
                </c:pt>
                <c:pt idx="5">
                  <c:v>2014</c:v>
                </c:pt>
              </c:numCache>
            </c:numRef>
          </c:xVal>
          <c:yVal>
            <c:numRef>
              <c:f>Sanitation!$R$305:$R$316</c:f>
              <c:numCache>
                <c:formatCode>0.0</c:formatCode>
                <c:ptCount val="12"/>
                <c:pt idx="0">
                  <c:v>1.1123058298073207</c:v>
                </c:pt>
                <c:pt idx="1">
                  <c:v>5.4222740568675345</c:v>
                </c:pt>
                <c:pt idx="2">
                  <c:v>5.139651486685616</c:v>
                </c:pt>
                <c:pt idx="3">
                  <c:v>4.217242991101414</c:v>
                </c:pt>
                <c:pt idx="4">
                  <c:v>5.0593005432778169</c:v>
                </c:pt>
                <c:pt idx="5">
                  <c:v>3.335505397680655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2002</c:v>
                </c:pt>
                <c:pt idx="3">
                  <c:v>2007</c:v>
                </c:pt>
                <c:pt idx="4">
                  <c:v>2013</c:v>
                </c:pt>
                <c:pt idx="5">
                  <c:v>2014</c:v>
                </c:pt>
              </c:numCache>
            </c:numRef>
          </c:xVal>
          <c:yVal>
            <c:numRef>
              <c:f>Sanitation!$M$305:$M$316</c:f>
              <c:numCache>
                <c:formatCode>0.0</c:formatCode>
                <c:ptCount val="12"/>
                <c:pt idx="0">
                  <c:v>5.4352792658092275</c:v>
                </c:pt>
                <c:pt idx="1">
                  <c:v>9.9516037152316699</c:v>
                </c:pt>
                <c:pt idx="2">
                  <c:v>12.122251178697505</c:v>
                </c:pt>
                <c:pt idx="3">
                  <c:v>9.5108472771632311</c:v>
                </c:pt>
                <c:pt idx="4">
                  <c:v>5.541587584516491</c:v>
                </c:pt>
                <c:pt idx="5">
                  <c:v>6.4923281323306439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2002</c:v>
                </c:pt>
                <c:pt idx="3">
                  <c:v>2007</c:v>
                </c:pt>
                <c:pt idx="4">
                  <c:v>2013</c:v>
                </c:pt>
                <c:pt idx="5">
                  <c:v>2014</c:v>
                </c:pt>
              </c:numCache>
            </c:numRef>
          </c:xVal>
          <c:yVal>
            <c:numRef>
              <c:f>Sanitation!$H$305:$H$316</c:f>
              <c:numCache>
                <c:formatCode>0.0</c:formatCode>
                <c:ptCount val="12"/>
                <c:pt idx="0">
                  <c:v>24.65253550873128</c:v>
                </c:pt>
                <c:pt idx="1">
                  <c:v>24.113715958223796</c:v>
                </c:pt>
                <c:pt idx="2">
                  <c:v>23.720501187248153</c:v>
                </c:pt>
                <c:pt idx="3">
                  <c:v>20.300783103868497</c:v>
                </c:pt>
                <c:pt idx="4">
                  <c:v>17.214363185557406</c:v>
                </c:pt>
                <c:pt idx="5">
                  <c:v>15.892193475110572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2002</c:v>
                </c:pt>
                <c:pt idx="3">
                  <c:v>2007</c:v>
                </c:pt>
                <c:pt idx="4">
                  <c:v>2013</c:v>
                </c:pt>
                <c:pt idx="5">
                  <c:v>2014</c:v>
                </c:pt>
              </c:numCache>
            </c:numRef>
          </c:xVal>
          <c:yVal>
            <c:numRef>
              <c:f>Sanitation!$X$305:$X$316</c:f>
              <c:numCache>
                <c:formatCode>0.0</c:formatCode>
                <c:ptCount val="12"/>
                <c:pt idx="0">
                  <c:v>97.257966760748445</c:v>
                </c:pt>
                <c:pt idx="1">
                  <c:v>98.365661685389654</c:v>
                </c:pt>
                <c:pt idx="2">
                  <c:v>96.995032241618702</c:v>
                </c:pt>
                <c:pt idx="3">
                  <c:v>98.517840160509209</c:v>
                </c:pt>
                <c:pt idx="4">
                  <c:v>99.31808303557797</c:v>
                </c:pt>
                <c:pt idx="5">
                  <c:v>99.057132064549819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2002</c:v>
                </c:pt>
                <c:pt idx="3">
                  <c:v>2007</c:v>
                </c:pt>
                <c:pt idx="4">
                  <c:v>2013</c:v>
                </c:pt>
                <c:pt idx="5">
                  <c:v>2014</c:v>
                </c:pt>
              </c:numCache>
            </c:numRef>
          </c:xVal>
          <c:yVal>
            <c:numRef>
              <c:f>Sanitation!$S$305:$S$316</c:f>
              <c:numCache>
                <c:formatCode>0.0</c:formatCode>
                <c:ptCount val="12"/>
                <c:pt idx="0">
                  <c:v>92.294537028890431</c:v>
                </c:pt>
                <c:pt idx="1">
                  <c:v>92.637093595185746</c:v>
                </c:pt>
                <c:pt idx="2">
                  <c:v>89.634451511947134</c:v>
                </c:pt>
                <c:pt idx="3">
                  <c:v>94.521819587054821</c:v>
                </c:pt>
                <c:pt idx="4">
                  <c:v>96.959502145953948</c:v>
                </c:pt>
                <c:pt idx="5">
                  <c:v>98.141031958897841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2002</c:v>
                </c:pt>
                <c:pt idx="3">
                  <c:v>2007</c:v>
                </c:pt>
                <c:pt idx="4">
                  <c:v>2013</c:v>
                </c:pt>
                <c:pt idx="5">
                  <c:v>2014</c:v>
                </c:pt>
              </c:numCache>
            </c:numRef>
          </c:xVal>
          <c:yVal>
            <c:numRef>
              <c:f>Sanitation!$N$305:$N$316</c:f>
              <c:numCache>
                <c:formatCode>0.0</c:formatCode>
                <c:ptCount val="12"/>
                <c:pt idx="0">
                  <c:v>91.108882581439659</c:v>
                </c:pt>
                <c:pt idx="1">
                  <c:v>89.787985781653205</c:v>
                </c:pt>
                <c:pt idx="2">
                  <c:v>78.967856772432413</c:v>
                </c:pt>
                <c:pt idx="3">
                  <c:v>89.314123559174419</c:v>
                </c:pt>
                <c:pt idx="4">
                  <c:v>89.544188633538269</c:v>
                </c:pt>
                <c:pt idx="5">
                  <c:v>95.524434352658886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2002</c:v>
                </c:pt>
                <c:pt idx="3">
                  <c:v>2007</c:v>
                </c:pt>
                <c:pt idx="4">
                  <c:v>2013</c:v>
                </c:pt>
                <c:pt idx="5">
                  <c:v>2014</c:v>
                </c:pt>
              </c:numCache>
            </c:numRef>
          </c:xVal>
          <c:yVal>
            <c:numRef>
              <c:f>Sanitation!$I$305:$I$316</c:f>
              <c:numCache>
                <c:formatCode>0.0</c:formatCode>
                <c:ptCount val="12"/>
                <c:pt idx="0">
                  <c:v>84.570562954245474</c:v>
                </c:pt>
                <c:pt idx="1">
                  <c:v>83.272566114597879</c:v>
                </c:pt>
                <c:pt idx="2">
                  <c:v>72.969643151749963</c:v>
                </c:pt>
                <c:pt idx="3">
                  <c:v>82.024183262768148</c:v>
                </c:pt>
                <c:pt idx="4">
                  <c:v>86.745520554258903</c:v>
                </c:pt>
                <c:pt idx="5">
                  <c:v>91.928580966913458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2002</c:v>
                </c:pt>
                <c:pt idx="3">
                  <c:v>2007</c:v>
                </c:pt>
                <c:pt idx="4">
                  <c:v>2013</c:v>
                </c:pt>
                <c:pt idx="5">
                  <c:v>2014</c:v>
                </c:pt>
              </c:numCache>
            </c:numRef>
          </c:xVal>
          <c:yVal>
            <c:numRef>
              <c:f>Sanitation!$D$305:$D$316</c:f>
              <c:numCache>
                <c:formatCode>0.0</c:formatCode>
                <c:ptCount val="12"/>
                <c:pt idx="0">
                  <c:v>65.873239566613108</c:v>
                </c:pt>
                <c:pt idx="1">
                  <c:v>67.232064791524692</c:v>
                </c:pt>
                <c:pt idx="2">
                  <c:v>57.363957966484882</c:v>
                </c:pt>
                <c:pt idx="3">
                  <c:v>70.017759614048799</c:v>
                </c:pt>
                <c:pt idx="4">
                  <c:v>74.508553506106693</c:v>
                </c:pt>
                <c:pt idx="5">
                  <c:v>82.892391498844802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44.639265693340455</c:v>
                </c:pt>
                <c:pt idx="1">
                  <c:v>55.575825445889201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20.305423611996847</c:v>
                </c:pt>
                <c:pt idx="1">
                  <c:v>25.280224948537374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10.130135932320172</c:v>
                </c:pt>
                <c:pt idx="1">
                  <c:v>4.1975671011066424</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24.925174762342522</c:v>
                </c:pt>
                <c:pt idx="1">
                  <c:v>14.946382504466783</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63.669152825635052</c:v>
                </c:pt>
                <c:pt idx="1">
                  <c:v>69.102518654195109</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18.869491533656486</c:v>
                </c:pt>
                <c:pt idx="1">
                  <c:v>20.47976661901922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9.3271205424952939</c:v>
                </c:pt>
                <c:pt idx="1">
                  <c:v>3.9454927468011931</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8.1342350982131677</c:v>
                </c:pt>
                <c:pt idx="1">
                  <c:v>6.4722219799844822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74.571240683706961</c:v>
                </c:pt>
                <c:pt idx="1">
                  <c:v>76.929446547695093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15.207083906105588</c:v>
                </c:pt>
                <c:pt idx="1">
                  <c:v>15.687985579629347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7.0714304407995314</c:v>
                </c:pt>
                <c:pt idx="1">
                  <c:v>2.7232544713787377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3.1502449693879271</c:v>
                </c:pt>
                <c:pt idx="1">
                  <c:v>4.6593134012968278</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81.844530064898649</c:v>
                </c:pt>
                <c:pt idx="1">
                  <c:v>87.634735411804485</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10.137924667719309</c:v>
                </c:pt>
                <c:pt idx="1">
                  <c:v>10.855146277654761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6.6224419247279371</c:v>
                </c:pt>
                <c:pt idx="1">
                  <c:v>0.3072941065134529</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1.3951033426541066</c:v>
                </c:pt>
                <c:pt idx="1">
                  <c:v>1.2028242040272943</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93.274720370053657</c:v>
                </c:pt>
                <c:pt idx="1">
                  <c:v>95.022993375703933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4.404741854696983</c:v>
                </c:pt>
                <c:pt idx="1">
                  <c:v>4.4873011081675207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1.8013936977430092</c:v>
                </c:pt>
                <c:pt idx="1">
                  <c:v>0.41558388278198777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0.51914407750636116</c:v>
                </c:pt>
                <c:pt idx="1">
                  <c:v>7.4121633346557303E-2</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44.639265693340455</c:v>
                </c:pt>
                <c:pt idx="1">
                  <c:v>55.575825445889201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20.305423611996847</c:v>
                </c:pt>
                <c:pt idx="1">
                  <c:v>25.280224948537374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10.130135932320172</c:v>
                </c:pt>
                <c:pt idx="1">
                  <c:v>4.1975671011066424</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24.925174762342522</c:v>
                </c:pt>
                <c:pt idx="1">
                  <c:v>14.946382504466783</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63.669152825635052</c:v>
                </c:pt>
                <c:pt idx="1">
                  <c:v>69.102518654195109</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18.869491533656486</c:v>
                </c:pt>
                <c:pt idx="1">
                  <c:v>20.47976661901922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9.3271205424952939</c:v>
                </c:pt>
                <c:pt idx="1">
                  <c:v>3.9454927468011931</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8.1342350982131677</c:v>
                </c:pt>
                <c:pt idx="1">
                  <c:v>6.4722219799844822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74.571240683706961</c:v>
                </c:pt>
                <c:pt idx="1">
                  <c:v>76.929446547695093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15.207083906105588</c:v>
                </c:pt>
                <c:pt idx="1">
                  <c:v>15.687985579629347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7.0714304407995314</c:v>
                </c:pt>
                <c:pt idx="1">
                  <c:v>2.7232544713787377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3.1502449693879271</c:v>
                </c:pt>
                <c:pt idx="1">
                  <c:v>4.6593134012968278</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81.844530064898649</c:v>
                </c:pt>
                <c:pt idx="1">
                  <c:v>87.634735411804485</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10.137924667719309</c:v>
                </c:pt>
                <c:pt idx="1">
                  <c:v>10.855146277654761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6.6224419247279371</c:v>
                </c:pt>
                <c:pt idx="1">
                  <c:v>0.3072941065134529</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1.3951033426541066</c:v>
                </c:pt>
                <c:pt idx="1">
                  <c:v>1.2028242040272943</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93.274720370053657</c:v>
                </c:pt>
                <c:pt idx="1">
                  <c:v>95.022993375703933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4.404741854696983</c:v>
                </c:pt>
                <c:pt idx="1">
                  <c:v>4.4873011081675207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1.8013936977430092</c:v>
                </c:pt>
                <c:pt idx="1">
                  <c:v>0.41558388278198777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0.51914407750636116</c:v>
                </c:pt>
                <c:pt idx="1">
                  <c:v>7.4121633346557303E-2</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52.091492115521213</c:v>
                </c:pt>
                <c:pt idx="1">
                  <c:v>60.194713120180857</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22.994447704983124</c:v>
                </c:pt>
                <c:pt idx="1">
                  <c:v>26.57140593878362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9.8079210344966441</c:v>
                </c:pt>
                <c:pt idx="1">
                  <c:v>4.4928463641499548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15.10613914499902</c:v>
                </c:pt>
                <c:pt idx="1">
                  <c:v>8.7410345768855677</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72.042560507835645</c:v>
                </c:pt>
                <c:pt idx="1">
                  <c:v>76.030223809536096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17.800111743621787</c:v>
                </c:pt>
                <c:pt idx="1">
                  <c:v>18.785374508657572</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6.7561223192137305</c:v>
                </c:pt>
                <c:pt idx="1">
                  <c:v>2.6672862687029664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3.4012054293288401</c:v>
                </c:pt>
                <c:pt idx="1">
                  <c:v>2.5171154131033688</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84.197504703658666</c:v>
                </c:pt>
                <c:pt idx="1">
                  <c:v>86.939904877605599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10.845768530452721</c:v>
                </c:pt>
                <c:pt idx="1">
                  <c:v>11.199026475675526</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3.6150473168798669</c:v>
                </c:pt>
                <c:pt idx="1">
                  <c:v>1.3004419572985171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1.3416794490087511</c:v>
                </c:pt>
                <c:pt idx="1">
                  <c:v>0.56062668942035998</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93.316782161902026</c:v>
                </c:pt>
                <c:pt idx="1">
                  <c:v>93.750695636630894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5.3378892136485012</c:v>
                </c:pt>
                <c:pt idx="1">
                  <c:v>5.3627098515096892</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0.90802825736666648</c:v>
                </c:pt>
                <c:pt idx="1">
                  <c:v>0.85494810710127922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0.43730036708281261</c:v>
                </c:pt>
                <c:pt idx="1">
                  <c:v>3.1646404758141955E-2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98.546444043219267</c:v>
                </c:pt>
                <c:pt idx="1">
                  <c:v>98.196695637201287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1.3497508246371865</c:v>
                </c:pt>
                <c:pt idx="1">
                  <c:v>1.3449604620419491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0.10380513214354892</c:v>
                </c:pt>
                <c:pt idx="1">
                  <c:v>0.37811142563901967</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8.0232475117739455E-2</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57.907493873421608</c:v>
                </c:pt>
                <c:pt idx="1">
                  <c:v>60.510820944691929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27.361903868039256</c:v>
                </c:pt>
                <c:pt idx="1">
                  <c:v>28.592003468219968</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8.6071567885182816</c:v>
                </c:pt>
                <c:pt idx="1">
                  <c:v>4.7293979448025709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6.1234454700208492</c:v>
                </c:pt>
                <c:pt idx="1">
                  <c:v>6.1677776422855271</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78.755854196878815</c:v>
                </c:pt>
                <c:pt idx="1">
                  <c:v>79.792568252058061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16.116370739288794</c:v>
                </c:pt>
                <c:pt idx="1">
                  <c:v>16.328520911923992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3.0343817843200895</c:v>
                </c:pt>
                <c:pt idx="1">
                  <c:v>2.6199863698891335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2.0933932795122985</c:v>
                </c:pt>
                <c:pt idx="1">
                  <c:v>1.2589244661288177</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89.866631605853001</c:v>
                </c:pt>
                <c:pt idx="1">
                  <c:v>90.000652451021324</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8.3917266141275721</c:v>
                </c:pt>
                <c:pt idx="1">
                  <c:v>8.4042414516501296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1.0750800907613893</c:v>
                </c:pt>
                <c:pt idx="1">
                  <c:v>1.2738319864127021</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0.66656168925803172</c:v>
                </c:pt>
                <c:pt idx="1">
                  <c:v>0.32127411091583724</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95.963254732712869</c:v>
                </c:pt>
                <c:pt idx="1">
                  <c:v>95.431337876604502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3.8197433171808113</c:v>
                </c:pt>
                <c:pt idx="1">
                  <c:v>3.7985707771072708</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0.10493808230404511</c:v>
                </c:pt>
                <c:pt idx="1">
                  <c:v>0.76372951132667311</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0.11206386780227895</c:v>
                </c:pt>
                <c:pt idx="1">
                  <c:v>6.3618349615506276E-3</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99.42689629318447</c:v>
                </c:pt>
                <c:pt idx="1">
                  <c:v>99.015736113672645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0.51472568784306061</c:v>
                </c:pt>
                <c:pt idx="1">
                  <c:v>0.51259714200583728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5.8378018972476298E-2</c:v>
                </c:pt>
                <c:pt idx="1">
                  <c:v>0.37083078942647774</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0.10083595489505193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19.362518011727474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19.163210674887697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61.474271313384811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25.917423898178903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19.635665120986786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54.446910980834559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38.552217841685312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17.753889686081383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43.693892472233216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56.335544901798215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14.280691499333638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29.38376359886815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75.877599556101288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10.629668381802041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13.492732062096707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24.039017352619439</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20.346153759419831</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55.614828887960378</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41.495124292733529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16.728591912800283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41.776283794466131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58.520903203255578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17.030750418383455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24.448346378360917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72.309340062108248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14.449635820291522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13.241024117600153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83.034335364571859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9.1584584159276261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7.807206219500566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29.256491555290321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19.532137815362848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51.211370629346639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48.75995860774772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17.385586081780524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33.854455310471501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62.619760568428894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18.357388570038918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19.022850861532127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75.862227337610264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12.905837873381627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11.231934789007994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83.676736648748445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8.5827534303088981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7.740509920942551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66.801747173574384</c:v>
                </c:pt>
                <c:pt idx="1">
                  <c:v>87.303648558434588</c:v>
                </c:pt>
                <c:pt idx="2">
                  <c:v>88.227163354176014</c:v>
                </c:pt>
                <c:pt idx="3">
                  <c:v>93.706515711312093</c:v>
                </c:pt>
                <c:pt idx="4">
                  <c:v>97.959766891778273</c:v>
                </c:pt>
              </c:numCache>
            </c:numRef>
          </c:val>
          <c:extLst>
            <c:ext xmlns:c16="http://schemas.microsoft.com/office/drawing/2014/chart" uri="{C3380CC4-5D6E-409C-BE32-E72D297353CC}">
              <c16:uniqueId val="{00000000-6674-4F9B-A8F6-C53E509EACB4}"/>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4.7376543924108985</c:v>
                </c:pt>
                <c:pt idx="1">
                  <c:v>2.5941295788564709</c:v>
                </c:pt>
                <c:pt idx="2">
                  <c:v>2.745178545608514</c:v>
                </c:pt>
                <c:pt idx="3">
                  <c:v>1.1020443959450743</c:v>
                </c:pt>
                <c:pt idx="4">
                  <c:v>1.4699304959527024</c:v>
                </c:pt>
              </c:numCache>
            </c:numRef>
          </c:val>
          <c:extLst>
            <c:ext xmlns:c16="http://schemas.microsoft.com/office/drawing/2014/chart" uri="{C3380CC4-5D6E-409C-BE32-E72D297353CC}">
              <c16:uniqueId val="{00000001-6674-4F9B-A8F6-C53E509EACB4}"/>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13.639401315034371</c:v>
                </c:pt>
                <c:pt idx="1">
                  <c:v>4.5539145594713402</c:v>
                </c:pt>
                <c:pt idx="2">
                  <c:v>5.6518303047155092</c:v>
                </c:pt>
                <c:pt idx="3">
                  <c:v>2.6567819982698615</c:v>
                </c:pt>
                <c:pt idx="4">
                  <c:v>0.57030261226906975</c:v>
                </c:pt>
              </c:numCache>
            </c:numRef>
          </c:val>
          <c:extLst>
            <c:ext xmlns:c16="http://schemas.microsoft.com/office/drawing/2014/chart" uri="{C3380CC4-5D6E-409C-BE32-E72D297353CC}">
              <c16:uniqueId val="{00000002-6674-4F9B-A8F6-C53E509EACB4}"/>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14.821197118980184</c:v>
                </c:pt>
                <c:pt idx="1">
                  <c:v>5.548307303237606</c:v>
                </c:pt>
                <c:pt idx="2">
                  <c:v>3.3758277954999492</c:v>
                </c:pt>
                <c:pt idx="3">
                  <c:v>2.534657894473002</c:v>
                </c:pt>
                <c:pt idx="4">
                  <c:v>0</c:v>
                </c:pt>
              </c:numCache>
            </c:numRef>
          </c:val>
          <c:extLst>
            <c:ext xmlns:c16="http://schemas.microsoft.com/office/drawing/2014/chart" uri="{C3380CC4-5D6E-409C-BE32-E72D297353CC}">
              <c16:uniqueId val="{00000003-6674-4F9B-A8F6-C53E509EACB4}"/>
            </c:ext>
          </c:extLst>
        </c:ser>
        <c:dLbls>
          <c:showLegendKey val="0"/>
          <c:showVal val="0"/>
          <c:showCatName val="0"/>
          <c:showSerName val="0"/>
          <c:showPercent val="0"/>
          <c:showBubbleSize val="0"/>
        </c:dLbls>
        <c:gapWidth val="50"/>
        <c:overlap val="100"/>
        <c:axId val="329578368"/>
        <c:axId val="329579904"/>
      </c:barChart>
      <c:catAx>
        <c:axId val="32957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9904"/>
        <c:crosses val="autoZero"/>
        <c:auto val="1"/>
        <c:lblAlgn val="ctr"/>
        <c:lblOffset val="100"/>
        <c:tickLblSkip val="1"/>
        <c:tickMarkSkip val="1"/>
        <c:noMultiLvlLbl val="0"/>
      </c:catAx>
      <c:valAx>
        <c:axId val="329579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MICS00!$R$18:$Y$18</c:f>
              <c:numCache>
                <c:formatCode>###0.0</c:formatCode>
                <c:ptCount val="8"/>
                <c:pt idx="0">
                  <c:v>97.837058399423256</c:v>
                </c:pt>
                <c:pt idx="1">
                  <c:v>94.007319304666055</c:v>
                </c:pt>
                <c:pt idx="2">
                  <c:v>88.240270727580381</c:v>
                </c:pt>
                <c:pt idx="3">
                  <c:v>98.177496038034874</c:v>
                </c:pt>
                <c:pt idx="4">
                  <c:v>75.821037601142308</c:v>
                </c:pt>
                <c:pt idx="5">
                  <c:v>91.17954070981213</c:v>
                </c:pt>
                <c:pt idx="6">
                  <c:v>82.849364791288579</c:v>
                </c:pt>
                <c:pt idx="7">
                  <c:v>91.178211959739514</c:v>
                </c:pt>
              </c:numCache>
            </c:numRef>
          </c:val>
          <c:extLst>
            <c:ext xmlns:c16="http://schemas.microsoft.com/office/drawing/2014/chart" uri="{C3380CC4-5D6E-409C-BE32-E72D297353CC}">
              <c16:uniqueId val="{00000000-ABE7-4643-A93A-159F97EA20C1}"/>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MICS00!$R$19:$Y$19</c:f>
              <c:numCache>
                <c:formatCode>###0.0</c:formatCode>
                <c:ptCount val="8"/>
                <c:pt idx="0">
                  <c:v>0.4325883201153593</c:v>
                </c:pt>
                <c:pt idx="1">
                  <c:v>1.738334858188463</c:v>
                </c:pt>
                <c:pt idx="2">
                  <c:v>1.3959390862944174</c:v>
                </c:pt>
                <c:pt idx="3">
                  <c:v>1.0697305863708408</c:v>
                </c:pt>
                <c:pt idx="4">
                  <c:v>3.2841504045692513</c:v>
                </c:pt>
                <c:pt idx="5">
                  <c:v>0.78288100208768385</c:v>
                </c:pt>
                <c:pt idx="6">
                  <c:v>5.4900181488203117</c:v>
                </c:pt>
                <c:pt idx="7">
                  <c:v>1.0657193605683841</c:v>
                </c:pt>
              </c:numCache>
            </c:numRef>
          </c:val>
          <c:extLst>
            <c:ext xmlns:c16="http://schemas.microsoft.com/office/drawing/2014/chart" uri="{C3380CC4-5D6E-409C-BE32-E72D297353CC}">
              <c16:uniqueId val="{00000001-ABE7-4643-A93A-159F97EA20C1}"/>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MICS00!$R$20:$Y$20</c:f>
              <c:numCache>
                <c:formatCode>###0.0</c:formatCode>
                <c:ptCount val="8"/>
                <c:pt idx="0">
                  <c:v>1.3698630136986376</c:v>
                </c:pt>
                <c:pt idx="1">
                  <c:v>1.6468435498627545</c:v>
                </c:pt>
                <c:pt idx="2">
                  <c:v>5.6260575296108346</c:v>
                </c:pt>
                <c:pt idx="3">
                  <c:v>0.75277337559429536</c:v>
                </c:pt>
                <c:pt idx="4">
                  <c:v>7.6154212279866726</c:v>
                </c:pt>
                <c:pt idx="5">
                  <c:v>2.400835073068897</c:v>
                </c:pt>
                <c:pt idx="6">
                  <c:v>9.4827586206896264</c:v>
                </c:pt>
                <c:pt idx="7">
                  <c:v>4.0852575488454734</c:v>
                </c:pt>
              </c:numCache>
            </c:numRef>
          </c:val>
          <c:extLst>
            <c:ext xmlns:c16="http://schemas.microsoft.com/office/drawing/2014/chart" uri="{C3380CC4-5D6E-409C-BE32-E72D297353CC}">
              <c16:uniqueId val="{00000002-ABE7-4643-A93A-159F97EA20C1}"/>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MICS00!$R$15:$Y$15</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MICS00!$R$21:$Y$21</c:f>
              <c:numCache>
                <c:formatCode>###0.0</c:formatCode>
                <c:ptCount val="8"/>
                <c:pt idx="0">
                  <c:v>0.36049026676279944</c:v>
                </c:pt>
                <c:pt idx="1">
                  <c:v>2.6075022872826943</c:v>
                </c:pt>
                <c:pt idx="2">
                  <c:v>4.737732656514388</c:v>
                </c:pt>
                <c:pt idx="3">
                  <c:v>0</c:v>
                </c:pt>
                <c:pt idx="4">
                  <c:v>13.279390766301752</c:v>
                </c:pt>
                <c:pt idx="5">
                  <c:v>5.6367432150313226</c:v>
                </c:pt>
                <c:pt idx="6">
                  <c:v>2.177858439201446</c:v>
                </c:pt>
                <c:pt idx="7">
                  <c:v>3.6708111308466553</c:v>
                </c:pt>
              </c:numCache>
            </c:numRef>
          </c:val>
          <c:extLst>
            <c:ext xmlns:c16="http://schemas.microsoft.com/office/drawing/2014/chart" uri="{C3380CC4-5D6E-409C-BE32-E72D297353CC}">
              <c16:uniqueId val="{00000003-ABE7-4643-A93A-159F97EA20C1}"/>
            </c:ext>
          </c:extLst>
        </c:ser>
        <c:dLbls>
          <c:showLegendKey val="0"/>
          <c:showVal val="0"/>
          <c:showCatName val="0"/>
          <c:showSerName val="0"/>
          <c:showPercent val="0"/>
          <c:showBubbleSize val="0"/>
        </c:dLbls>
        <c:gapWidth val="50"/>
        <c:overlap val="100"/>
        <c:axId val="329620864"/>
        <c:axId val="329622656"/>
      </c:barChart>
      <c:catAx>
        <c:axId val="329620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2656"/>
        <c:crosses val="autoZero"/>
        <c:auto val="1"/>
        <c:lblAlgn val="ctr"/>
        <c:lblOffset val="100"/>
        <c:tickLblSkip val="1"/>
        <c:tickMarkSkip val="1"/>
        <c:noMultiLvlLbl val="0"/>
      </c:catAx>
      <c:valAx>
        <c:axId val="32962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0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79.164858157001404</c:v>
                </c:pt>
                <c:pt idx="1">
                  <c:v>91.849590216378573</c:v>
                </c:pt>
                <c:pt idx="2">
                  <c:v>96.350359611334866</c:v>
                </c:pt>
                <c:pt idx="3">
                  <c:v>98.895506841346261</c:v>
                </c:pt>
                <c:pt idx="4">
                  <c:v>98.220862718496321</c:v>
                </c:pt>
              </c:numCache>
            </c:numRef>
          </c:val>
          <c:extLst>
            <c:ext xmlns:c16="http://schemas.microsoft.com/office/drawing/2014/chart" uri="{C3380CC4-5D6E-409C-BE32-E72D297353CC}">
              <c16:uniqueId val="{00000000-0CB0-43E2-ADE1-1E5EEC5434D4}"/>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3.1963053193142978</c:v>
                </c:pt>
                <c:pt idx="1">
                  <c:v>2.7883470725091981</c:v>
                </c:pt>
                <c:pt idx="2">
                  <c:v>0.8524932975779087</c:v>
                </c:pt>
                <c:pt idx="3">
                  <c:v>0.47609488924037247</c:v>
                </c:pt>
                <c:pt idx="4">
                  <c:v>0.85354995868914285</c:v>
                </c:pt>
              </c:numCache>
            </c:numRef>
          </c:val>
          <c:extLst>
            <c:ext xmlns:c16="http://schemas.microsoft.com/office/drawing/2014/chart" uri="{C3380CC4-5D6E-409C-BE32-E72D297353CC}">
              <c16:uniqueId val="{00000001-0CB0-43E2-ADE1-1E5EEC5434D4}"/>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9.2596528277614549</c:v>
                </c:pt>
                <c:pt idx="1">
                  <c:v>3.745217321502488</c:v>
                </c:pt>
                <c:pt idx="2">
                  <c:v>1.7433020998078741</c:v>
                </c:pt>
                <c:pt idx="3">
                  <c:v>0.272622779728104</c:v>
                </c:pt>
                <c:pt idx="4">
                  <c:v>0.92558732281453682</c:v>
                </c:pt>
              </c:numCache>
            </c:numRef>
          </c:val>
          <c:extLst>
            <c:ext xmlns:c16="http://schemas.microsoft.com/office/drawing/2014/chart" uri="{C3380CC4-5D6E-409C-BE32-E72D297353CC}">
              <c16:uniqueId val="{00000002-0CB0-43E2-ADE1-1E5EEC5434D4}"/>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8.3791836959227268</c:v>
                </c:pt>
                <c:pt idx="1">
                  <c:v>1.6168453896095474</c:v>
                </c:pt>
                <c:pt idx="2">
                  <c:v>1.0538449912793846</c:v>
                </c:pt>
                <c:pt idx="3">
                  <c:v>0.35577548968527462</c:v>
                </c:pt>
                <c:pt idx="4">
                  <c:v>0</c:v>
                </c:pt>
              </c:numCache>
            </c:numRef>
          </c:val>
          <c:extLst>
            <c:ext xmlns:c16="http://schemas.microsoft.com/office/drawing/2014/chart" uri="{C3380CC4-5D6E-409C-BE32-E72D297353CC}">
              <c16:uniqueId val="{00000003-0CB0-43E2-ADE1-1E5EEC5434D4}"/>
            </c:ext>
          </c:extLst>
        </c:ser>
        <c:dLbls>
          <c:showLegendKey val="0"/>
          <c:showVal val="0"/>
          <c:showCatName val="0"/>
          <c:showSerName val="0"/>
          <c:showPercent val="0"/>
          <c:showBubbleSize val="0"/>
        </c:dLbls>
        <c:gapWidth val="50"/>
        <c:overlap val="100"/>
        <c:axId val="329754112"/>
        <c:axId val="329755648"/>
      </c:barChart>
      <c:catAx>
        <c:axId val="329754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648"/>
        <c:crosses val="autoZero"/>
        <c:auto val="1"/>
        <c:lblAlgn val="ctr"/>
        <c:lblOffset val="100"/>
        <c:tickLblSkip val="1"/>
        <c:tickMarkSkip val="1"/>
        <c:noMultiLvlLbl val="0"/>
      </c:catAx>
      <c:valAx>
        <c:axId val="32975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4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MICS00!$R$124:$Y$124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E74-4569-8CCE-7E6374B1DCAE}"/>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MICS00!$R$125:$Y$125</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9E74-4569-8CCE-7E6374B1DCAE}"/>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MICS00!$R$126:$Y$126</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9E74-4569-8CCE-7E6374B1DCAE}"/>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MICS00!$R$121:$Y$121</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MICS00!$R$127:$Y$127</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9E74-4569-8CCE-7E6374B1DCAE}"/>
            </c:ext>
          </c:extLst>
        </c:ser>
        <c:dLbls>
          <c:showLegendKey val="0"/>
          <c:showVal val="0"/>
          <c:showCatName val="0"/>
          <c:showSerName val="0"/>
          <c:showPercent val="0"/>
          <c:showBubbleSize val="0"/>
        </c:dLbls>
        <c:gapWidth val="50"/>
        <c:overlap val="100"/>
        <c:axId val="331313920"/>
        <c:axId val="331315456"/>
      </c:barChart>
      <c:catAx>
        <c:axId val="331313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15456"/>
        <c:crosses val="autoZero"/>
        <c:auto val="1"/>
        <c:lblAlgn val="ctr"/>
        <c:lblOffset val="100"/>
        <c:tickLblSkip val="1"/>
        <c:tickMarkSkip val="1"/>
        <c:noMultiLvlLbl val="0"/>
      </c:catAx>
      <c:valAx>
        <c:axId val="331315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13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FB4-4244-A7B4-58E4378E0B51}"/>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FB4-4244-A7B4-58E4378E0B51}"/>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FB4-4244-A7B4-58E4378E0B51}"/>
            </c:ext>
          </c:extLst>
        </c:ser>
        <c:dLbls>
          <c:showLegendKey val="0"/>
          <c:showVal val="0"/>
          <c:showCatName val="0"/>
          <c:showSerName val="0"/>
          <c:showPercent val="0"/>
          <c:showBubbleSize val="0"/>
        </c:dLbls>
        <c:gapWidth val="50"/>
        <c:overlap val="100"/>
        <c:axId val="331561600"/>
        <c:axId val="331563392"/>
      </c:barChart>
      <c:catAx>
        <c:axId val="331561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3392"/>
        <c:crosses val="autoZero"/>
        <c:auto val="1"/>
        <c:lblAlgn val="ctr"/>
        <c:lblOffset val="100"/>
        <c:tickLblSkip val="1"/>
        <c:tickMarkSkip val="1"/>
        <c:noMultiLvlLbl val="0"/>
      </c:catAx>
      <c:valAx>
        <c:axId val="33156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1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MICS00!$R$221:$Y$221</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635C-4C38-99EF-7A0FBB0DE978}"/>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MICS00!$R$221:$Y$221</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635C-4C38-99EF-7A0FBB0DE978}"/>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MICS00!$R$221:$Y$221</c:f>
              <c:strCache>
                <c:ptCount val="8"/>
                <c:pt idx="0">
                  <c:v>Cibao Central</c:v>
                </c:pt>
                <c:pt idx="1">
                  <c:v>Cibao Occidental</c:v>
                </c:pt>
                <c:pt idx="2">
                  <c:v>Cibao Oriental</c:v>
                </c:pt>
                <c:pt idx="3">
                  <c:v>Distrito Nacional</c:v>
                </c:pt>
                <c:pt idx="4">
                  <c:v>El Valle</c:v>
                </c:pt>
                <c:pt idx="5">
                  <c:v>Enriquillo</c:v>
                </c:pt>
                <c:pt idx="6">
                  <c:v>Resto Valdesia</c:v>
                </c:pt>
                <c:pt idx="7">
                  <c:v>Yuma</c:v>
                </c:pt>
              </c:strCache>
            </c:strRef>
          </c:cat>
          <c:val>
            <c:numRef>
              <c:f>MICS00!$R$224:$Y$224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635C-4C38-99EF-7A0FBB0DE978}"/>
            </c:ext>
          </c:extLst>
        </c:ser>
        <c:dLbls>
          <c:showLegendKey val="0"/>
          <c:showVal val="0"/>
          <c:showCatName val="0"/>
          <c:showSerName val="0"/>
          <c:showPercent val="0"/>
          <c:showBubbleSize val="0"/>
        </c:dLbls>
        <c:gapWidth val="50"/>
        <c:overlap val="100"/>
        <c:axId val="331594752"/>
        <c:axId val="331608832"/>
      </c:barChart>
      <c:catAx>
        <c:axId val="331594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8832"/>
        <c:crosses val="autoZero"/>
        <c:auto val="1"/>
        <c:lblAlgn val="ctr"/>
        <c:lblOffset val="100"/>
        <c:tickLblSkip val="1"/>
        <c:tickMarkSkip val="1"/>
        <c:noMultiLvlLbl val="0"/>
      </c:catAx>
      <c:valAx>
        <c:axId val="331608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94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F32-479C-A0B1-67839BC8E76F}"/>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F32-479C-A0B1-67839BC8E76F}"/>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F32-479C-A0B1-67839BC8E76F}"/>
            </c:ext>
          </c:extLst>
        </c:ser>
        <c:dLbls>
          <c:showLegendKey val="0"/>
          <c:showVal val="0"/>
          <c:showCatName val="0"/>
          <c:showSerName val="0"/>
          <c:showPercent val="0"/>
          <c:showBubbleSize val="0"/>
        </c:dLbls>
        <c:gapWidth val="50"/>
        <c:overlap val="100"/>
        <c:axId val="331787648"/>
        <c:axId val="336606336"/>
      </c:barChart>
      <c:catAx>
        <c:axId val="331787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06336"/>
        <c:crosses val="autoZero"/>
        <c:auto val="1"/>
        <c:lblAlgn val="ctr"/>
        <c:lblOffset val="100"/>
        <c:tickLblSkip val="1"/>
        <c:tickMarkSkip val="1"/>
        <c:noMultiLvlLbl val="0"/>
      </c:catAx>
      <c:valAx>
        <c:axId val="336606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87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91.607639698113147</c:v>
                </c:pt>
                <c:pt idx="1">
                  <c:v>98.409605015787875</c:v>
                </c:pt>
                <c:pt idx="2">
                  <c:v>98.95624707532042</c:v>
                </c:pt>
                <c:pt idx="3">
                  <c:v>98.958311769534916</c:v>
                </c:pt>
                <c:pt idx="4">
                  <c:v>97.884069797551348</c:v>
                </c:pt>
              </c:numCache>
            </c:numRef>
          </c:val>
          <c:extLst>
            <c:ext xmlns:c16="http://schemas.microsoft.com/office/drawing/2014/chart" uri="{C3380CC4-5D6E-409C-BE32-E72D297353CC}">
              <c16:uniqueId val="{00000000-2DC0-4919-8260-E0801B04BBC8}"/>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2.8737794949179043</c:v>
                </c:pt>
                <c:pt idx="1">
                  <c:v>0.33494651659008379</c:v>
                </c:pt>
                <c:pt idx="2">
                  <c:v>0.24265840578593872</c:v>
                </c:pt>
                <c:pt idx="3">
                  <c:v>0.76047931842114525</c:v>
                </c:pt>
                <c:pt idx="4">
                  <c:v>0.81761431814743601</c:v>
                </c:pt>
              </c:numCache>
            </c:numRef>
          </c:val>
          <c:extLst>
            <c:ext xmlns:c16="http://schemas.microsoft.com/office/drawing/2014/chart" uri="{C3380CC4-5D6E-409C-BE32-E72D297353CC}">
              <c16:uniqueId val="{00000001-2DC0-4919-8260-E0801B04BBC8}"/>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5.2366247442718246</c:v>
                </c:pt>
                <c:pt idx="1">
                  <c:v>1.1559122684185512</c:v>
                </c:pt>
                <c:pt idx="2">
                  <c:v>0.19737107547426022</c:v>
                </c:pt>
                <c:pt idx="3">
                  <c:v>0.28120891204397336</c:v>
                </c:pt>
                <c:pt idx="4">
                  <c:v>1.2983158843012932</c:v>
                </c:pt>
              </c:numCache>
            </c:numRef>
          </c:val>
          <c:extLst>
            <c:ext xmlns:c16="http://schemas.microsoft.com/office/drawing/2014/chart" uri="{C3380CC4-5D6E-409C-BE32-E72D297353CC}">
              <c16:uniqueId val="{00000002-2DC0-4919-8260-E0801B04BBC8}"/>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0.28195606269727308</c:v>
                </c:pt>
                <c:pt idx="1">
                  <c:v>9.9536199203548198E-2</c:v>
                </c:pt>
                <c:pt idx="2">
                  <c:v>0.60372344341943984</c:v>
                </c:pt>
                <c:pt idx="3">
                  <c:v>0</c:v>
                </c:pt>
                <c:pt idx="4">
                  <c:v>0</c:v>
                </c:pt>
              </c:numCache>
            </c:numRef>
          </c:val>
          <c:extLst>
            <c:ext xmlns:c16="http://schemas.microsoft.com/office/drawing/2014/chart" uri="{C3380CC4-5D6E-409C-BE32-E72D297353CC}">
              <c16:uniqueId val="{00000003-2DC0-4919-8260-E0801B04BBC8}"/>
            </c:ext>
          </c:extLst>
        </c:ser>
        <c:dLbls>
          <c:showLegendKey val="0"/>
          <c:showVal val="0"/>
          <c:showCatName val="0"/>
          <c:showSerName val="0"/>
          <c:showPercent val="0"/>
          <c:showBubbleSize val="0"/>
        </c:dLbls>
        <c:gapWidth val="50"/>
        <c:overlap val="100"/>
        <c:axId val="336766080"/>
        <c:axId val="336767616"/>
      </c:barChart>
      <c:catAx>
        <c:axId val="33676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67616"/>
        <c:crosses val="autoZero"/>
        <c:auto val="1"/>
        <c:lblAlgn val="ctr"/>
        <c:lblOffset val="100"/>
        <c:tickLblSkip val="1"/>
        <c:tickMarkSkip val="1"/>
        <c:noMultiLvlLbl val="0"/>
      </c:catAx>
      <c:valAx>
        <c:axId val="336767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6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59.039164135286576</c:v>
                </c:pt>
                <c:pt idx="1">
                  <c:v>81.859743509329277</c:v>
                </c:pt>
                <c:pt idx="2">
                  <c:v>92.886518601416228</c:v>
                </c:pt>
                <c:pt idx="3">
                  <c:v>98.553777056180195</c:v>
                </c:pt>
                <c:pt idx="4">
                  <c:v>99.875910567209971</c:v>
                </c:pt>
              </c:numCache>
            </c:numRef>
          </c:val>
          <c:extLst>
            <c:ext xmlns:c16="http://schemas.microsoft.com/office/drawing/2014/chart" uri="{C3380CC4-5D6E-409C-BE32-E72D297353CC}">
              <c16:uniqueId val="{00000000-11CE-401A-B719-FDC25F10DBA5}"/>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29.291115414161009</c:v>
                </c:pt>
                <c:pt idx="1">
                  <c:v>14.209816783775175</c:v>
                </c:pt>
                <c:pt idx="2">
                  <c:v>5.6630318335770058</c:v>
                </c:pt>
                <c:pt idx="3">
                  <c:v>1.3425469028887926</c:v>
                </c:pt>
                <c:pt idx="4">
                  <c:v>2.0315329341598968E-2</c:v>
                </c:pt>
              </c:numCache>
            </c:numRef>
          </c:val>
          <c:extLst>
            <c:ext xmlns:c16="http://schemas.microsoft.com/office/drawing/2014/chart" uri="{C3380CC4-5D6E-409C-BE32-E72D297353CC}">
              <c16:uniqueId val="{00000001-11CE-401A-B719-FDC25F10DBA5}"/>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10.169128546116553</c:v>
                </c:pt>
                <c:pt idx="1">
                  <c:v>3.0982089127757177</c:v>
                </c:pt>
                <c:pt idx="2">
                  <c:v>0.95048706353436785</c:v>
                </c:pt>
                <c:pt idx="3">
                  <c:v>0.10367604093100624</c:v>
                </c:pt>
                <c:pt idx="4">
                  <c:v>0.10377410344842986</c:v>
                </c:pt>
              </c:numCache>
            </c:numRef>
          </c:val>
          <c:extLst>
            <c:ext xmlns:c16="http://schemas.microsoft.com/office/drawing/2014/chart" uri="{C3380CC4-5D6E-409C-BE32-E72D297353CC}">
              <c16:uniqueId val="{00000002-11CE-401A-B719-FDC25F10DBA5}"/>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1.5005919044358642</c:v>
                </c:pt>
                <c:pt idx="1">
                  <c:v>0.8322307941198368</c:v>
                </c:pt>
                <c:pt idx="2">
                  <c:v>0.49996250147239241</c:v>
                </c:pt>
                <c:pt idx="3">
                  <c:v>0</c:v>
                </c:pt>
                <c:pt idx="4">
                  <c:v>0</c:v>
                </c:pt>
              </c:numCache>
            </c:numRef>
          </c:val>
          <c:extLst>
            <c:ext xmlns:c16="http://schemas.microsoft.com/office/drawing/2014/chart" uri="{C3380CC4-5D6E-409C-BE32-E72D297353CC}">
              <c16:uniqueId val="{00000003-11CE-401A-B719-FDC25F10DBA5}"/>
            </c:ext>
          </c:extLst>
        </c:ser>
        <c:dLbls>
          <c:showLegendKey val="0"/>
          <c:showVal val="0"/>
          <c:showCatName val="0"/>
          <c:showSerName val="0"/>
          <c:showPercent val="0"/>
          <c:showBubbleSize val="0"/>
        </c:dLbls>
        <c:gapWidth val="50"/>
        <c:overlap val="100"/>
        <c:axId val="337001088"/>
        <c:axId val="337006976"/>
      </c:barChart>
      <c:catAx>
        <c:axId val="337001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6976"/>
        <c:crosses val="autoZero"/>
        <c:auto val="1"/>
        <c:lblAlgn val="ctr"/>
        <c:lblOffset val="100"/>
        <c:tickLblSkip val="1"/>
        <c:tickMarkSkip val="1"/>
        <c:noMultiLvlLbl val="0"/>
      </c:catAx>
      <c:valAx>
        <c:axId val="337006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1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CA9-47A1-9218-9DDFA0A1F47B}"/>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CA9-47A1-9218-9DDFA0A1F47B}"/>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CA9-47A1-9218-9DDFA0A1F47B}"/>
            </c:ext>
          </c:extLst>
        </c:ser>
        <c:dLbls>
          <c:showLegendKey val="0"/>
          <c:showVal val="0"/>
          <c:showCatName val="0"/>
          <c:showSerName val="0"/>
          <c:showPercent val="0"/>
          <c:showBubbleSize val="0"/>
        </c:dLbls>
        <c:gapWidth val="50"/>
        <c:overlap val="100"/>
        <c:axId val="337034240"/>
        <c:axId val="337044224"/>
      </c:barChart>
      <c:catAx>
        <c:axId val="337034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4224"/>
        <c:crosses val="autoZero"/>
        <c:auto val="1"/>
        <c:lblAlgn val="ctr"/>
        <c:lblOffset val="100"/>
        <c:tickLblSkip val="1"/>
        <c:tickMarkSkip val="1"/>
        <c:noMultiLvlLbl val="0"/>
      </c:catAx>
      <c:valAx>
        <c:axId val="337044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34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50.53267447196842</c:v>
                </c:pt>
                <c:pt idx="1">
                  <c:v>75.712027985069341</c:v>
                </c:pt>
                <c:pt idx="2">
                  <c:v>87.091170999129602</c:v>
                </c:pt>
                <c:pt idx="3">
                  <c:v>96.541135644599024</c:v>
                </c:pt>
                <c:pt idx="4">
                  <c:v>99.73578993239154</c:v>
                </c:pt>
              </c:numCache>
            </c:numRef>
          </c:val>
          <c:extLst>
            <c:ext xmlns:c16="http://schemas.microsoft.com/office/drawing/2014/chart" uri="{C3380CC4-5D6E-409C-BE32-E72D297353CC}">
              <c16:uniqueId val="{00000000-03B5-44A8-8634-7BAE8B553168}"/>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26.177121528320711</c:v>
                </c:pt>
                <c:pt idx="1">
                  <c:v>15.574516378779929</c:v>
                </c:pt>
                <c:pt idx="2">
                  <c:v>7.7538736631610643</c:v>
                </c:pt>
                <c:pt idx="3">
                  <c:v>2.1172816688846434</c:v>
                </c:pt>
                <c:pt idx="4">
                  <c:v>0.17268378081468827</c:v>
                </c:pt>
              </c:numCache>
            </c:numRef>
          </c:val>
          <c:extLst>
            <c:ext xmlns:c16="http://schemas.microsoft.com/office/drawing/2014/chart" uri="{C3380CC4-5D6E-409C-BE32-E72D297353CC}">
              <c16:uniqueId val="{00000001-03B5-44A8-8634-7BAE8B553168}"/>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10.358583179369219</c:v>
                </c:pt>
                <c:pt idx="1">
                  <c:v>7.9172766908615415</c:v>
                </c:pt>
                <c:pt idx="2">
                  <c:v>4.1425351645234798</c:v>
                </c:pt>
                <c:pt idx="3">
                  <c:v>1.1283559997183801</c:v>
                </c:pt>
                <c:pt idx="4">
                  <c:v>9.1526286793765621E-2</c:v>
                </c:pt>
              </c:numCache>
            </c:numRef>
          </c:val>
          <c:extLst>
            <c:ext xmlns:c16="http://schemas.microsoft.com/office/drawing/2014/chart" uri="{C3380CC4-5D6E-409C-BE32-E72D297353CC}">
              <c16:uniqueId val="{00000002-03B5-44A8-8634-7BAE8B553168}"/>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12.931620820341651</c:v>
                </c:pt>
                <c:pt idx="1">
                  <c:v>0.79617894528918987</c:v>
                </c:pt>
                <c:pt idx="2">
                  <c:v>1.0124201731858657</c:v>
                </c:pt>
                <c:pt idx="3">
                  <c:v>0.21322668679795584</c:v>
                </c:pt>
                <c:pt idx="4">
                  <c:v>0</c:v>
                </c:pt>
              </c:numCache>
            </c:numRef>
          </c:val>
          <c:extLst>
            <c:ext xmlns:c16="http://schemas.microsoft.com/office/drawing/2014/chart" uri="{C3380CC4-5D6E-409C-BE32-E72D297353CC}">
              <c16:uniqueId val="{00000003-03B5-44A8-8634-7BAE8B553168}"/>
            </c:ext>
          </c:extLst>
        </c:ser>
        <c:dLbls>
          <c:showLegendKey val="0"/>
          <c:showVal val="0"/>
          <c:showCatName val="0"/>
          <c:showSerName val="0"/>
          <c:showPercent val="0"/>
          <c:showBubbleSize val="0"/>
        </c:dLbls>
        <c:gapWidth val="50"/>
        <c:overlap val="100"/>
        <c:axId val="331483392"/>
        <c:axId val="331497472"/>
      </c:barChart>
      <c:catAx>
        <c:axId val="331483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97472"/>
        <c:crosses val="autoZero"/>
        <c:auto val="1"/>
        <c:lblAlgn val="ctr"/>
        <c:lblOffset val="100"/>
        <c:tickLblSkip val="1"/>
        <c:tickMarkSkip val="1"/>
        <c:noMultiLvlLbl val="0"/>
      </c:catAx>
      <c:valAx>
        <c:axId val="331497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83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40.681991327571779</c:v>
                </c:pt>
                <c:pt idx="1">
                  <c:v>68.51278344122629</c:v>
                </c:pt>
                <c:pt idx="2">
                  <c:v>76.537340986573781</c:v>
                </c:pt>
                <c:pt idx="3">
                  <c:v>86.867996956237306</c:v>
                </c:pt>
                <c:pt idx="4">
                  <c:v>96.591686463470253</c:v>
                </c:pt>
              </c:numCache>
            </c:numRef>
          </c:val>
          <c:extLst>
            <c:ext xmlns:c16="http://schemas.microsoft.com/office/drawing/2014/chart" uri="{C3380CC4-5D6E-409C-BE32-E72D297353CC}">
              <c16:uniqueId val="{00000000-E22F-4A5D-860E-ECD862EAB1B7}"/>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25.191248239041268</c:v>
                </c:pt>
                <c:pt idx="1">
                  <c:v>16.057779513019135</c:v>
                </c:pt>
                <c:pt idx="2">
                  <c:v>14.571541594865907</c:v>
                </c:pt>
                <c:pt idx="3">
                  <c:v>5.4265400726532071</c:v>
                </c:pt>
                <c:pt idx="4">
                  <c:v>0.66628029727821325</c:v>
                </c:pt>
              </c:numCache>
            </c:numRef>
          </c:val>
          <c:extLst>
            <c:ext xmlns:c16="http://schemas.microsoft.com/office/drawing/2014/chart" uri="{C3380CC4-5D6E-409C-BE32-E72D297353CC}">
              <c16:uniqueId val="{00000001-E22F-4A5D-860E-ECD862EAB1B7}"/>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9.4742249246556725</c:v>
                </c:pt>
                <c:pt idx="1">
                  <c:v>9.994157779945354</c:v>
                </c:pt>
                <c:pt idx="2">
                  <c:v>7.7788115887529869</c:v>
                </c:pt>
                <c:pt idx="3">
                  <c:v>7.0649577293448971</c:v>
                </c:pt>
                <c:pt idx="4">
                  <c:v>2.317748596509162</c:v>
                </c:pt>
              </c:numCache>
            </c:numRef>
          </c:val>
          <c:extLst>
            <c:ext xmlns:c16="http://schemas.microsoft.com/office/drawing/2014/chart" uri="{C3380CC4-5D6E-409C-BE32-E72D297353CC}">
              <c16:uniqueId val="{00000002-E22F-4A5D-860E-ECD862EAB1B7}"/>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24.65253550873128</c:v>
                </c:pt>
                <c:pt idx="1">
                  <c:v>5.4352792658092275</c:v>
                </c:pt>
                <c:pt idx="2">
                  <c:v>1.1123058298073207</c:v>
                </c:pt>
                <c:pt idx="3">
                  <c:v>0.64050524176458923</c:v>
                </c:pt>
                <c:pt idx="4">
                  <c:v>0.42428464274235966</c:v>
                </c:pt>
              </c:numCache>
            </c:numRef>
          </c:val>
          <c:extLst>
            <c:ext xmlns:c16="http://schemas.microsoft.com/office/drawing/2014/chart" uri="{C3380CC4-5D6E-409C-BE32-E72D297353CC}">
              <c16:uniqueId val="{00000003-E22F-4A5D-860E-ECD862EAB1B7}"/>
            </c:ext>
          </c:extLst>
        </c:ser>
        <c:dLbls>
          <c:showLegendKey val="0"/>
          <c:showVal val="0"/>
          <c:showCatName val="0"/>
          <c:showSerName val="0"/>
          <c:showPercent val="0"/>
          <c:showBubbleSize val="0"/>
        </c:dLbls>
        <c:gapWidth val="50"/>
        <c:overlap val="100"/>
        <c:axId val="331185152"/>
        <c:axId val="331211520"/>
      </c:barChart>
      <c:catAx>
        <c:axId val="33118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11520"/>
        <c:crosses val="autoZero"/>
        <c:auto val="1"/>
        <c:lblAlgn val="ctr"/>
        <c:lblOffset val="100"/>
        <c:tickLblSkip val="1"/>
        <c:tickMarkSkip val="1"/>
        <c:noMultiLvlLbl val="0"/>
      </c:catAx>
      <c:valAx>
        <c:axId val="331211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'DHS02'!$M$18:$Q$18</c:f>
              <c:numCache>
                <c:formatCode>###0.0</c:formatCode>
                <c:ptCount val="5"/>
                <c:pt idx="0">
                  <c:v>64.600994340326508</c:v>
                </c:pt>
                <c:pt idx="1">
                  <c:v>87.043325901754656</c:v>
                </c:pt>
                <c:pt idx="2">
                  <c:v>92.021827279090118</c:v>
                </c:pt>
                <c:pt idx="3">
                  <c:v>94.201762881816634</c:v>
                </c:pt>
                <c:pt idx="4">
                  <c:v>97.613539475949437</c:v>
                </c:pt>
              </c:numCache>
            </c:numRef>
          </c:val>
          <c:extLst>
            <c:ext xmlns:c16="http://schemas.microsoft.com/office/drawing/2014/chart" uri="{C3380CC4-5D6E-409C-BE32-E72D297353CC}">
              <c16:uniqueId val="{00000000-043B-4784-A48C-EE8D870A32A5}"/>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'DHS02'!$M$19:$Q$19</c:f>
              <c:numCache>
                <c:formatCode>###0.0</c:formatCode>
                <c:ptCount val="5"/>
                <c:pt idx="0">
                  <c:v>4.5815745476733643</c:v>
                </c:pt>
                <c:pt idx="1">
                  <c:v>2.5863943843383645</c:v>
                </c:pt>
                <c:pt idx="2">
                  <c:v>2.8632490989215689</c:v>
                </c:pt>
                <c:pt idx="3">
                  <c:v>1.1078687974257952</c:v>
                </c:pt>
                <c:pt idx="4">
                  <c:v>1.4647351973805454</c:v>
                </c:pt>
              </c:numCache>
            </c:numRef>
          </c:val>
          <c:extLst>
            <c:ext xmlns:c16="http://schemas.microsoft.com/office/drawing/2014/chart" uri="{C3380CC4-5D6E-409C-BE32-E72D297353CC}">
              <c16:uniqueId val="{00000001-043B-4784-A48C-EE8D870A32A5}"/>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'DHS02'!$M$20:$Q$20</c:f>
              <c:numCache>
                <c:formatCode>###0.0</c:formatCode>
                <c:ptCount val="5"/>
                <c:pt idx="0">
                  <c:v>7.19214461137447</c:v>
                </c:pt>
                <c:pt idx="1">
                  <c:v>1.9593441154820681</c:v>
                </c:pt>
                <c:pt idx="2">
                  <c:v>1.5399993448593157</c:v>
                </c:pt>
                <c:pt idx="3">
                  <c:v>2.3249409263598917</c:v>
                </c:pt>
                <c:pt idx="4">
                  <c:v>0.42728413831371104</c:v>
                </c:pt>
              </c:numCache>
            </c:numRef>
          </c:val>
          <c:extLst>
            <c:ext xmlns:c16="http://schemas.microsoft.com/office/drawing/2014/chart" uri="{C3380CC4-5D6E-409C-BE32-E72D297353CC}">
              <c16:uniqueId val="{00000002-043B-4784-A48C-EE8D870A32A5}"/>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'DHS02'!$M$21:$Q$21</c:f>
              <c:numCache>
                <c:formatCode>###0.0</c:formatCode>
                <c:ptCount val="5"/>
                <c:pt idx="0">
                  <c:v>23.625286500625659</c:v>
                </c:pt>
                <c:pt idx="1">
                  <c:v>8.4109355984249117</c:v>
                </c:pt>
                <c:pt idx="2">
                  <c:v>3.5749242771289969</c:v>
                </c:pt>
                <c:pt idx="3">
                  <c:v>2.3654273943976785</c:v>
                </c:pt>
                <c:pt idx="4">
                  <c:v>0.49444118835630613</c:v>
                </c:pt>
              </c:numCache>
            </c:numRef>
          </c:val>
          <c:extLst>
            <c:ext xmlns:c16="http://schemas.microsoft.com/office/drawing/2014/chart" uri="{C3380CC4-5D6E-409C-BE32-E72D297353CC}">
              <c16:uniqueId val="{00000003-043B-4784-A48C-EE8D870A32A5}"/>
            </c:ext>
          </c:extLst>
        </c:ser>
        <c:dLbls>
          <c:showLegendKey val="0"/>
          <c:showVal val="0"/>
          <c:showCatName val="0"/>
          <c:showSerName val="0"/>
          <c:showPercent val="0"/>
          <c:showBubbleSize val="0"/>
        </c:dLbls>
        <c:gapWidth val="50"/>
        <c:overlap val="100"/>
        <c:axId val="329578368"/>
        <c:axId val="329579904"/>
      </c:barChart>
      <c:catAx>
        <c:axId val="32957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9904"/>
        <c:crosses val="autoZero"/>
        <c:auto val="1"/>
        <c:lblAlgn val="ctr"/>
        <c:lblOffset val="100"/>
        <c:tickLblSkip val="1"/>
        <c:tickMarkSkip val="1"/>
        <c:noMultiLvlLbl val="0"/>
      </c:catAx>
      <c:valAx>
        <c:axId val="329579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'DHS02'!$R$15:$AW$15</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'DHS02'!$R$18:$AW$18</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0-4C05-479A-B9E0-16DCB63C2F72}"/>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'DHS02'!$R$15:$AW$15</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'DHS02'!$R$19:$AW$19</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1-4C05-479A-B9E0-16DCB63C2F72}"/>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'DHS02'!$R$15:$AW$15</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'DHS02'!$R$20:$AW$20</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2-4C05-479A-B9E0-16DCB63C2F72}"/>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'DHS02'!$R$15:$AW$15</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'DHS02'!$R$21:$AW$21</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3-4C05-479A-B9E0-16DCB63C2F72}"/>
            </c:ext>
          </c:extLst>
        </c:ser>
        <c:dLbls>
          <c:showLegendKey val="0"/>
          <c:showVal val="0"/>
          <c:showCatName val="0"/>
          <c:showSerName val="0"/>
          <c:showPercent val="0"/>
          <c:showBubbleSize val="0"/>
        </c:dLbls>
        <c:gapWidth val="50"/>
        <c:overlap val="100"/>
        <c:axId val="329620864"/>
        <c:axId val="329622656"/>
      </c:barChart>
      <c:catAx>
        <c:axId val="329620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2656"/>
        <c:crosses val="autoZero"/>
        <c:auto val="1"/>
        <c:lblAlgn val="ctr"/>
        <c:lblOffset val="100"/>
        <c:tickLblSkip val="1"/>
        <c:tickMarkSkip val="1"/>
        <c:noMultiLvlLbl val="0"/>
      </c:catAx>
      <c:valAx>
        <c:axId val="329622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20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'DHS02'!$C$18:$G$18</c:f>
              <c:numCache>
                <c:formatCode>###0.0</c:formatCode>
                <c:ptCount val="5"/>
                <c:pt idx="0">
                  <c:v>81.582999380936741</c:v>
                </c:pt>
                <c:pt idx="1">
                  <c:v>94.911702685859197</c:v>
                </c:pt>
                <c:pt idx="2">
                  <c:v>97.271225697656988</c:v>
                </c:pt>
                <c:pt idx="3">
                  <c:v>98.817907494415351</c:v>
                </c:pt>
                <c:pt idx="4">
                  <c:v>98.715669772279313</c:v>
                </c:pt>
              </c:numCache>
            </c:numRef>
          </c:val>
          <c:extLst>
            <c:ext xmlns:c16="http://schemas.microsoft.com/office/drawing/2014/chart" uri="{C3380CC4-5D6E-409C-BE32-E72D297353CC}">
              <c16:uniqueId val="{00000000-4410-43AD-AB69-32FB42D41446}"/>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'DHS02'!$C$19:$G$19</c:f>
              <c:numCache>
                <c:formatCode>###0.0</c:formatCode>
                <c:ptCount val="5"/>
                <c:pt idx="0">
                  <c:v>3.2939385095562255</c:v>
                </c:pt>
                <c:pt idx="1">
                  <c:v>2.8813059231677136</c:v>
                </c:pt>
                <c:pt idx="2">
                  <c:v>0.86064098036521852</c:v>
                </c:pt>
                <c:pt idx="3">
                  <c:v>0.47572131663164458</c:v>
                </c:pt>
                <c:pt idx="4">
                  <c:v>0.85784988569676868</c:v>
                </c:pt>
              </c:numCache>
            </c:numRef>
          </c:val>
          <c:extLst>
            <c:ext xmlns:c16="http://schemas.microsoft.com/office/drawing/2014/chart" uri="{C3380CC4-5D6E-409C-BE32-E72D297353CC}">
              <c16:uniqueId val="{00000001-4410-43AD-AB69-32FB42D41446}"/>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'DHS02'!$C$20:$G$20</c:f>
              <c:numCache>
                <c:formatCode>###0.0</c:formatCode>
                <c:ptCount val="5"/>
                <c:pt idx="0">
                  <c:v>3.6505330431241951</c:v>
                </c:pt>
                <c:pt idx="1">
                  <c:v>0.64116071624715909</c:v>
                </c:pt>
                <c:pt idx="2">
                  <c:v>0.89727827874429666</c:v>
                </c:pt>
                <c:pt idx="3">
                  <c:v>0.12348196387911448</c:v>
                </c:pt>
                <c:pt idx="4">
                  <c:v>0.17628587352675013</c:v>
                </c:pt>
              </c:numCache>
            </c:numRef>
          </c:val>
          <c:extLst>
            <c:ext xmlns:c16="http://schemas.microsoft.com/office/drawing/2014/chart" uri="{C3380CC4-5D6E-409C-BE32-E72D297353CC}">
              <c16:uniqueId val="{00000002-4410-43AD-AB69-32FB42D41446}"/>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'DHS02'!$C$21:$G$21</c:f>
              <c:numCache>
                <c:formatCode>###0.0</c:formatCode>
                <c:ptCount val="5"/>
                <c:pt idx="0">
                  <c:v>11.472529066382839</c:v>
                </c:pt>
                <c:pt idx="1">
                  <c:v>1.5658306747259303</c:v>
                </c:pt>
                <c:pt idx="2">
                  <c:v>0.97085504323349736</c:v>
                </c:pt>
                <c:pt idx="3">
                  <c:v>0.58288922507388974</c:v>
                </c:pt>
                <c:pt idx="4">
                  <c:v>0.25019446849716859</c:v>
                </c:pt>
              </c:numCache>
            </c:numRef>
          </c:val>
          <c:extLst>
            <c:ext xmlns:c16="http://schemas.microsoft.com/office/drawing/2014/chart" uri="{C3380CC4-5D6E-409C-BE32-E72D297353CC}">
              <c16:uniqueId val="{00000003-4410-43AD-AB69-32FB42D41446}"/>
            </c:ext>
          </c:extLst>
        </c:ser>
        <c:dLbls>
          <c:showLegendKey val="0"/>
          <c:showVal val="0"/>
          <c:showCatName val="0"/>
          <c:showSerName val="0"/>
          <c:showPercent val="0"/>
          <c:showBubbleSize val="0"/>
        </c:dLbls>
        <c:gapWidth val="50"/>
        <c:overlap val="100"/>
        <c:axId val="329754112"/>
        <c:axId val="329755648"/>
      </c:barChart>
      <c:catAx>
        <c:axId val="329754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648"/>
        <c:crosses val="autoZero"/>
        <c:auto val="1"/>
        <c:lblAlgn val="ctr"/>
        <c:lblOffset val="100"/>
        <c:tickLblSkip val="1"/>
        <c:tickMarkSkip val="1"/>
        <c:noMultiLvlLbl val="0"/>
      </c:catAx>
      <c:valAx>
        <c:axId val="32975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4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'DHS02'!$R$121:$AW$121</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'DHS02'!$R$124:$AW$124</c:f>
              <c:numCache>
                <c:formatCode>###0.0</c:formatCode>
                <c:ptCount val="32"/>
                <c:pt idx="0">
                  <c:v>70.280474649406727</c:v>
                </c:pt>
                <c:pt idx="1">
                  <c:v>56.350574712643656</c:v>
                </c:pt>
                <c:pt idx="2">
                  <c:v>64.641833810888329</c:v>
                </c:pt>
                <c:pt idx="3">
                  <c:v>88.302752293577782</c:v>
                </c:pt>
                <c:pt idx="4">
                  <c:v>82.831050228310943</c:v>
                </c:pt>
                <c:pt idx="5">
                  <c:v>86.93333333333328</c:v>
                </c:pt>
                <c:pt idx="6">
                  <c:v>58.605135322692703</c:v>
                </c:pt>
                <c:pt idx="7">
                  <c:v>63.270440251572111</c:v>
                </c:pt>
                <c:pt idx="8">
                  <c:v>82.774049217001476</c:v>
                </c:pt>
                <c:pt idx="9">
                  <c:v>74.139765874423503</c:v>
                </c:pt>
                <c:pt idx="10">
                  <c:v>65.58975921974978</c:v>
                </c:pt>
                <c:pt idx="11">
                  <c:v>70.689655172413779</c:v>
                </c:pt>
                <c:pt idx="12">
                  <c:v>66.244298023314002</c:v>
                </c:pt>
                <c:pt idx="13">
                  <c:v>77.94749403341342</c:v>
                </c:pt>
                <c:pt idx="14">
                  <c:v>79.155313351498663</c:v>
                </c:pt>
                <c:pt idx="15">
                  <c:v>83.007518796992883</c:v>
                </c:pt>
                <c:pt idx="16">
                  <c:v>78.402140672783219</c:v>
                </c:pt>
                <c:pt idx="17">
                  <c:v>71.061806656101894</c:v>
                </c:pt>
                <c:pt idx="18">
                  <c:v>67.341606792945953</c:v>
                </c:pt>
                <c:pt idx="19">
                  <c:v>74.83069977426598</c:v>
                </c:pt>
                <c:pt idx="20">
                  <c:v>84.130688448075801</c:v>
                </c:pt>
                <c:pt idx="21">
                  <c:v>77.809227285592286</c:v>
                </c:pt>
                <c:pt idx="22">
                  <c:v>86.48117839607184</c:v>
                </c:pt>
                <c:pt idx="23">
                  <c:v>68.1742043551086</c:v>
                </c:pt>
                <c:pt idx="24">
                  <c:v>69.922669922669485</c:v>
                </c:pt>
                <c:pt idx="25">
                  <c:v>73.241017964071546</c:v>
                </c:pt>
                <c:pt idx="26">
                  <c:v>70.310734463276631</c:v>
                </c:pt>
                <c:pt idx="27">
                  <c:v>66.676350958744905</c:v>
                </c:pt>
                <c:pt idx="28">
                  <c:v>84.744812114413861</c:v>
                </c:pt>
                <c:pt idx="29">
                  <c:v>83.634311512415749</c:v>
                </c:pt>
                <c:pt idx="30">
                  <c:v>83.67306938455522</c:v>
                </c:pt>
                <c:pt idx="31">
                  <c:v>77.396780965710434</c:v>
                </c:pt>
              </c:numCache>
            </c:numRef>
          </c:val>
          <c:extLst>
            <c:ext xmlns:c16="http://schemas.microsoft.com/office/drawing/2014/chart" uri="{C3380CC4-5D6E-409C-BE32-E72D297353CC}">
              <c16:uniqueId val="{00000000-2E1D-4305-8984-072BA0891D24}"/>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'DHS02'!$R$121:$AW$121</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'DHS02'!$R$125:$AW$125</c:f>
              <c:numCache>
                <c:formatCode>###0.0</c:formatCode>
                <c:ptCount val="32"/>
                <c:pt idx="0">
                  <c:v>14.805825242718456</c:v>
                </c:pt>
                <c:pt idx="1">
                  <c:v>9.9425287356321839</c:v>
                </c:pt>
                <c:pt idx="2">
                  <c:v>14.527220630372554</c:v>
                </c:pt>
                <c:pt idx="3">
                  <c:v>7.0117955439056079</c:v>
                </c:pt>
                <c:pt idx="4">
                  <c:v>13.97260273972611</c:v>
                </c:pt>
                <c:pt idx="5">
                  <c:v>6.7878787878787774</c:v>
                </c:pt>
                <c:pt idx="6">
                  <c:v>14.260929909784901</c:v>
                </c:pt>
                <c:pt idx="7">
                  <c:v>8.93081761006286</c:v>
                </c:pt>
                <c:pt idx="8">
                  <c:v>13.103227868328425</c:v>
                </c:pt>
                <c:pt idx="9">
                  <c:v>9.400496630010629</c:v>
                </c:pt>
                <c:pt idx="10">
                  <c:v>10.606522401706764</c:v>
                </c:pt>
                <c:pt idx="11">
                  <c:v>18.754398311048561</c:v>
                </c:pt>
                <c:pt idx="12">
                  <c:v>24.176381145463459</c:v>
                </c:pt>
                <c:pt idx="13">
                  <c:v>12.386634844868817</c:v>
                </c:pt>
                <c:pt idx="14">
                  <c:v>10.45640326975478</c:v>
                </c:pt>
                <c:pt idx="15">
                  <c:v>9.8345864661654598</c:v>
                </c:pt>
                <c:pt idx="16">
                  <c:v>10.66513761467894</c:v>
                </c:pt>
                <c:pt idx="17">
                  <c:v>9.4770206022187633</c:v>
                </c:pt>
                <c:pt idx="18">
                  <c:v>10.287393860222124</c:v>
                </c:pt>
                <c:pt idx="19">
                  <c:v>15.265237020315968</c:v>
                </c:pt>
                <c:pt idx="20">
                  <c:v>12.689614935822771</c:v>
                </c:pt>
                <c:pt idx="21">
                  <c:v>11.321822813472856</c:v>
                </c:pt>
                <c:pt idx="22">
                  <c:v>8.7397708674304226</c:v>
                </c:pt>
                <c:pt idx="23">
                  <c:v>18.894472361808994</c:v>
                </c:pt>
                <c:pt idx="24">
                  <c:v>20.77737077737055</c:v>
                </c:pt>
                <c:pt idx="25">
                  <c:v>14.633233532934028</c:v>
                </c:pt>
                <c:pt idx="26">
                  <c:v>9.4350282485875443</c:v>
                </c:pt>
                <c:pt idx="27">
                  <c:v>19.378268448576378</c:v>
                </c:pt>
                <c:pt idx="28">
                  <c:v>11.011404000747781</c:v>
                </c:pt>
                <c:pt idx="29">
                  <c:v>8.5402558314522832</c:v>
                </c:pt>
                <c:pt idx="30">
                  <c:v>13.073304586436659</c:v>
                </c:pt>
                <c:pt idx="31">
                  <c:v>14.450664800559853</c:v>
                </c:pt>
              </c:numCache>
            </c:numRef>
          </c:val>
          <c:extLst>
            <c:ext xmlns:c16="http://schemas.microsoft.com/office/drawing/2014/chart" uri="{C3380CC4-5D6E-409C-BE32-E72D297353CC}">
              <c16:uniqueId val="{00000001-2E1D-4305-8984-072BA0891D24}"/>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'DHS02'!$R$121:$AW$121</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'DHS02'!$R$126:$AW$126</c:f>
              <c:numCache>
                <c:formatCode>###0.0</c:formatCode>
                <c:ptCount val="32"/>
                <c:pt idx="0">
                  <c:v>6.4724919093850612</c:v>
                </c:pt>
                <c:pt idx="1">
                  <c:v>10.459770114942561</c:v>
                </c:pt>
                <c:pt idx="2">
                  <c:v>10.200573065902393</c:v>
                </c:pt>
                <c:pt idx="3">
                  <c:v>2.522935779816748</c:v>
                </c:pt>
                <c:pt idx="4">
                  <c:v>0.73059360730539957</c:v>
                </c:pt>
                <c:pt idx="5">
                  <c:v>2.1090909090909777</c:v>
                </c:pt>
                <c:pt idx="6">
                  <c:v>6.453851492019222</c:v>
                </c:pt>
                <c:pt idx="7">
                  <c:v>9.779874213836802</c:v>
                </c:pt>
                <c:pt idx="8">
                  <c:v>1.1824864173866469</c:v>
                </c:pt>
                <c:pt idx="9">
                  <c:v>5.356509400496698</c:v>
                </c:pt>
                <c:pt idx="10">
                  <c:v>7.2538860103630789</c:v>
                </c:pt>
                <c:pt idx="11">
                  <c:v>3.3427163969035947</c:v>
                </c:pt>
                <c:pt idx="12">
                  <c:v>3.1170805879382808</c:v>
                </c:pt>
                <c:pt idx="13">
                  <c:v>6.181384248209385</c:v>
                </c:pt>
                <c:pt idx="14">
                  <c:v>3.6784741144413697</c:v>
                </c:pt>
                <c:pt idx="15">
                  <c:v>4.0601503759393864</c:v>
                </c:pt>
                <c:pt idx="16">
                  <c:v>3.3256880733940806</c:v>
                </c:pt>
                <c:pt idx="17">
                  <c:v>4.5958795562592627</c:v>
                </c:pt>
                <c:pt idx="18">
                  <c:v>9.2096668843890104</c:v>
                </c:pt>
                <c:pt idx="19">
                  <c:v>7.0541760722352134</c:v>
                </c:pt>
                <c:pt idx="20">
                  <c:v>1.0210035005821529</c:v>
                </c:pt>
                <c:pt idx="21">
                  <c:v>6.3119162185120361</c:v>
                </c:pt>
                <c:pt idx="22">
                  <c:v>1.9967266775779389</c:v>
                </c:pt>
                <c:pt idx="23">
                  <c:v>6.2311557788948262</c:v>
                </c:pt>
                <c:pt idx="24">
                  <c:v>5.2096052096059138</c:v>
                </c:pt>
                <c:pt idx="25">
                  <c:v>3.2559880239525736</c:v>
                </c:pt>
                <c:pt idx="26">
                  <c:v>7.8248587570624082</c:v>
                </c:pt>
                <c:pt idx="27">
                  <c:v>4.1545613015689042</c:v>
                </c:pt>
                <c:pt idx="28">
                  <c:v>2.0003739016639361</c:v>
                </c:pt>
                <c:pt idx="29">
                  <c:v>5.1542513167790496</c:v>
                </c:pt>
                <c:pt idx="30">
                  <c:v>1.3132105056839374</c:v>
                </c:pt>
                <c:pt idx="31">
                  <c:v>5.5283414975505618</c:v>
                </c:pt>
              </c:numCache>
            </c:numRef>
          </c:val>
          <c:extLst>
            <c:ext xmlns:c16="http://schemas.microsoft.com/office/drawing/2014/chart" uri="{C3380CC4-5D6E-409C-BE32-E72D297353CC}">
              <c16:uniqueId val="{00000002-2E1D-4305-8984-072BA0891D24}"/>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'DHS02'!$R$121:$AW$121</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'DHS02'!$R$127:$AW$127</c:f>
              <c:numCache>
                <c:formatCode>###0.0</c:formatCode>
                <c:ptCount val="32"/>
                <c:pt idx="0">
                  <c:v>8.4412081984897558</c:v>
                </c:pt>
                <c:pt idx="1">
                  <c:v>23.247126436781596</c:v>
                </c:pt>
                <c:pt idx="2">
                  <c:v>10.630372492836724</c:v>
                </c:pt>
                <c:pt idx="3">
                  <c:v>2.1625163826998617</c:v>
                </c:pt>
                <c:pt idx="4">
                  <c:v>2.4657534246575477</c:v>
                </c:pt>
                <c:pt idx="5">
                  <c:v>4.1696969696969646</c:v>
                </c:pt>
                <c:pt idx="6">
                  <c:v>20.680083275503176</c:v>
                </c:pt>
                <c:pt idx="7">
                  <c:v>18.018867924528227</c:v>
                </c:pt>
                <c:pt idx="8">
                  <c:v>2.9402364972834523</c:v>
                </c:pt>
                <c:pt idx="9">
                  <c:v>11.10322809506917</c:v>
                </c:pt>
                <c:pt idx="10">
                  <c:v>16.549832368180379</c:v>
                </c:pt>
                <c:pt idx="11">
                  <c:v>7.2132301196340647</c:v>
                </c:pt>
                <c:pt idx="12">
                  <c:v>6.4622402432842581</c:v>
                </c:pt>
                <c:pt idx="13">
                  <c:v>3.4844868735083767</c:v>
                </c:pt>
                <c:pt idx="14">
                  <c:v>6.7098092643051874</c:v>
                </c:pt>
                <c:pt idx="15">
                  <c:v>3.0977443609022703</c:v>
                </c:pt>
                <c:pt idx="16">
                  <c:v>7.6070336391437605</c:v>
                </c:pt>
                <c:pt idx="17">
                  <c:v>14.865293185420079</c:v>
                </c:pt>
                <c:pt idx="18">
                  <c:v>13.161332462442912</c:v>
                </c:pt>
                <c:pt idx="19">
                  <c:v>2.8498871331828379</c:v>
                </c:pt>
                <c:pt idx="20">
                  <c:v>2.1586931155192746</c:v>
                </c:pt>
                <c:pt idx="21">
                  <c:v>4.5570336824228219</c:v>
                </c:pt>
                <c:pt idx="22">
                  <c:v>2.7823240589197984</c:v>
                </c:pt>
                <c:pt idx="23">
                  <c:v>6.7001675041875801</c:v>
                </c:pt>
                <c:pt idx="24">
                  <c:v>4.0903540903540518</c:v>
                </c:pt>
                <c:pt idx="25">
                  <c:v>8.8697604790418527</c:v>
                </c:pt>
                <c:pt idx="26">
                  <c:v>12.429378531073418</c:v>
                </c:pt>
                <c:pt idx="27">
                  <c:v>9.7908192911098126</c:v>
                </c:pt>
                <c:pt idx="28">
                  <c:v>2.2434099831744216</c:v>
                </c:pt>
                <c:pt idx="29">
                  <c:v>2.6711813393529176</c:v>
                </c:pt>
                <c:pt idx="30">
                  <c:v>1.9404155233241835</c:v>
                </c:pt>
                <c:pt idx="31">
                  <c:v>2.6242127361791514</c:v>
                </c:pt>
              </c:numCache>
            </c:numRef>
          </c:val>
          <c:extLst>
            <c:ext xmlns:c16="http://schemas.microsoft.com/office/drawing/2014/chart" uri="{C3380CC4-5D6E-409C-BE32-E72D297353CC}">
              <c16:uniqueId val="{00000003-2E1D-4305-8984-072BA0891D24}"/>
            </c:ext>
          </c:extLst>
        </c:ser>
        <c:dLbls>
          <c:showLegendKey val="0"/>
          <c:showVal val="0"/>
          <c:showCatName val="0"/>
          <c:showSerName val="0"/>
          <c:showPercent val="0"/>
          <c:showBubbleSize val="0"/>
        </c:dLbls>
        <c:gapWidth val="50"/>
        <c:overlap val="100"/>
        <c:axId val="331313920"/>
        <c:axId val="331315456"/>
      </c:barChart>
      <c:catAx>
        <c:axId val="331313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15456"/>
        <c:crosses val="autoZero"/>
        <c:auto val="1"/>
        <c:lblAlgn val="ctr"/>
        <c:lblOffset val="100"/>
        <c:tickLblSkip val="1"/>
        <c:tickMarkSkip val="1"/>
        <c:noMultiLvlLbl val="0"/>
      </c:catAx>
      <c:valAx>
        <c:axId val="331315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13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457-4CFE-92D8-4380092BF7E1}"/>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457-4CFE-92D8-4380092BF7E1}"/>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457-4CFE-92D8-4380092BF7E1}"/>
            </c:ext>
          </c:extLst>
        </c:ser>
        <c:dLbls>
          <c:showLegendKey val="0"/>
          <c:showVal val="0"/>
          <c:showCatName val="0"/>
          <c:showSerName val="0"/>
          <c:showPercent val="0"/>
          <c:showBubbleSize val="0"/>
        </c:dLbls>
        <c:gapWidth val="50"/>
        <c:overlap val="100"/>
        <c:axId val="331561600"/>
        <c:axId val="331563392"/>
      </c:barChart>
      <c:catAx>
        <c:axId val="331561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3392"/>
        <c:crosses val="autoZero"/>
        <c:auto val="1"/>
        <c:lblAlgn val="ctr"/>
        <c:lblOffset val="100"/>
        <c:tickLblSkip val="1"/>
        <c:tickMarkSkip val="1"/>
        <c:noMultiLvlLbl val="0"/>
      </c:catAx>
      <c:valAx>
        <c:axId val="33156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1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'DHS02'!$R$221:$AW$221</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'DHS02'!$R$222:$AW$222</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0-135B-4902-AF51-193CD5023A7D}"/>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'DHS02'!$R$221:$AW$221</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'DHS02'!$R$223:$AW$223</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1-135B-4902-AF51-193CD5023A7D}"/>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'DHS02'!$R$221:$AW$221</c:f>
              <c:strCache>
                <c:ptCount val="32"/>
                <c:pt idx="0">
                  <c:v>azua</c:v>
                </c:pt>
                <c:pt idx="1">
                  <c:v>bahoruco</c:v>
                </c:pt>
                <c:pt idx="2">
                  <c:v>barahona</c:v>
                </c:pt>
                <c:pt idx="3">
                  <c:v>dajab¢n</c:v>
                </c:pt>
                <c:pt idx="4">
                  <c:v>distrito nacional</c:v>
                </c:pt>
                <c:pt idx="5">
                  <c:v>duarte</c:v>
                </c:pt>
                <c:pt idx="6">
                  <c:v>el seybo</c:v>
                </c:pt>
                <c:pt idx="7">
                  <c:v>el¡as pi¤a</c:v>
                </c:pt>
                <c:pt idx="8">
                  <c:v>espaillat</c:v>
                </c:pt>
                <c:pt idx="9">
                  <c:v>hato mayor</c:v>
                </c:pt>
                <c:pt idx="10">
                  <c:v>independencia</c:v>
                </c:pt>
                <c:pt idx="11">
                  <c:v>la altagracia</c:v>
                </c:pt>
                <c:pt idx="12">
                  <c:v>la romana</c:v>
                </c:pt>
                <c:pt idx="13">
                  <c:v>la vega</c:v>
                </c:pt>
                <c:pt idx="14">
                  <c:v>mar¡a trinidad s nchez</c:v>
                </c:pt>
                <c:pt idx="15">
                  <c:v>monse¤ol nouel</c:v>
                </c:pt>
                <c:pt idx="16">
                  <c:v>monte cristi</c:v>
                </c:pt>
                <c:pt idx="17">
                  <c:v>monte plata</c:v>
                </c:pt>
                <c:pt idx="18">
                  <c:v>pedernales</c:v>
                </c:pt>
                <c:pt idx="19">
                  <c:v>peravia</c:v>
                </c:pt>
                <c:pt idx="20">
                  <c:v>puerto plata</c:v>
                </c:pt>
                <c:pt idx="21">
                  <c:v>s nchez ram¡rez</c:v>
                </c:pt>
                <c:pt idx="22">
                  <c:v>salcedo</c:v>
                </c:pt>
                <c:pt idx="23">
                  <c:v>saman </c:v>
                </c:pt>
                <c:pt idx="24">
                  <c:v>san crist¢bal</c:v>
                </c:pt>
                <c:pt idx="25">
                  <c:v>san jos‚ de ocoa</c:v>
                </c:pt>
                <c:pt idx="26">
                  <c:v>san juan</c:v>
                </c:pt>
                <c:pt idx="27">
                  <c:v>san pedro de macor¡s</c:v>
                </c:pt>
                <c:pt idx="28">
                  <c:v>santiago</c:v>
                </c:pt>
                <c:pt idx="29">
                  <c:v>santiago rodr¡guez</c:v>
                </c:pt>
                <c:pt idx="30">
                  <c:v>santo domingo</c:v>
                </c:pt>
                <c:pt idx="31">
                  <c:v>valverde</c:v>
                </c:pt>
              </c:strCache>
            </c:strRef>
          </c:cat>
          <c:val>
            <c:numRef>
              <c:f>'DHS02'!$R$224:$AW$224</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2-135B-4902-AF51-193CD5023A7D}"/>
            </c:ext>
          </c:extLst>
        </c:ser>
        <c:dLbls>
          <c:showLegendKey val="0"/>
          <c:showVal val="0"/>
          <c:showCatName val="0"/>
          <c:showSerName val="0"/>
          <c:showPercent val="0"/>
          <c:showBubbleSize val="0"/>
        </c:dLbls>
        <c:gapWidth val="50"/>
        <c:overlap val="100"/>
        <c:axId val="331594752"/>
        <c:axId val="331608832"/>
      </c:barChart>
      <c:catAx>
        <c:axId val="331594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8832"/>
        <c:crosses val="autoZero"/>
        <c:auto val="1"/>
        <c:lblAlgn val="ctr"/>
        <c:lblOffset val="100"/>
        <c:tickLblSkip val="1"/>
        <c:tickMarkSkip val="1"/>
        <c:noMultiLvlLbl val="0"/>
      </c:catAx>
      <c:valAx>
        <c:axId val="331608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94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1FF-4B94-ACB2-204423E3921B}"/>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1FF-4B94-ACB2-204423E3921B}"/>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1FF-4B94-ACB2-204423E3921B}"/>
            </c:ext>
          </c:extLst>
        </c:ser>
        <c:dLbls>
          <c:showLegendKey val="0"/>
          <c:showVal val="0"/>
          <c:showCatName val="0"/>
          <c:showSerName val="0"/>
          <c:showPercent val="0"/>
          <c:showBubbleSize val="0"/>
        </c:dLbls>
        <c:gapWidth val="50"/>
        <c:overlap val="100"/>
        <c:axId val="331787648"/>
        <c:axId val="336606336"/>
      </c:barChart>
      <c:catAx>
        <c:axId val="331787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06336"/>
        <c:crosses val="autoZero"/>
        <c:auto val="1"/>
        <c:lblAlgn val="ctr"/>
        <c:lblOffset val="100"/>
        <c:tickLblSkip val="1"/>
        <c:tickMarkSkip val="1"/>
        <c:noMultiLvlLbl val="0"/>
      </c:catAx>
      <c:valAx>
        <c:axId val="336606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87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'DHS02'!$H$18:$L$18</c:f>
              <c:numCache>
                <c:formatCode>###0.0</c:formatCode>
                <c:ptCount val="5"/>
                <c:pt idx="0">
                  <c:v>95.976683965072311</c:v>
                </c:pt>
                <c:pt idx="1">
                  <c:v>98.548150578033358</c:v>
                </c:pt>
                <c:pt idx="2">
                  <c:v>99.327902150803055</c:v>
                </c:pt>
                <c:pt idx="3">
                  <c:v>98.574569474527834</c:v>
                </c:pt>
                <c:pt idx="4">
                  <c:v>98.753153884165457</c:v>
                </c:pt>
              </c:numCache>
            </c:numRef>
          </c:val>
          <c:extLst>
            <c:ext xmlns:c16="http://schemas.microsoft.com/office/drawing/2014/chart" uri="{C3380CC4-5D6E-409C-BE32-E72D297353CC}">
              <c16:uniqueId val="{00000000-F8DD-4D7F-B378-028C003E18E4}"/>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'DHS02'!$H$19:$L$19</c:f>
              <c:numCache>
                <c:formatCode>###0.0</c:formatCode>
                <c:ptCount val="5"/>
                <c:pt idx="0">
                  <c:v>3.0108386950910808</c:v>
                </c:pt>
                <c:pt idx="1">
                  <c:v>0.33541806968142779</c:v>
                </c:pt>
                <c:pt idx="2">
                  <c:v>0.24356977046259451</c:v>
                </c:pt>
                <c:pt idx="3">
                  <c:v>0.75753031824381822</c:v>
                </c:pt>
                <c:pt idx="4">
                  <c:v>0.82487367704372461</c:v>
                </c:pt>
              </c:numCache>
            </c:numRef>
          </c:val>
          <c:extLst>
            <c:ext xmlns:c16="http://schemas.microsoft.com/office/drawing/2014/chart" uri="{C3380CC4-5D6E-409C-BE32-E72D297353CC}">
              <c16:uniqueId val="{00000001-F8DD-4D7F-B378-028C003E18E4}"/>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'DHS02'!$H$20:$L$20</c:f>
              <c:numCache>
                <c:formatCode>###0.0</c:formatCode>
                <c:ptCount val="5"/>
                <c:pt idx="0">
                  <c:v>0.55493293051938641</c:v>
                </c:pt>
                <c:pt idx="1">
                  <c:v>0.72349597087028716</c:v>
                </c:pt>
                <c:pt idx="2">
                  <c:v>3.8210328233165891E-2</c:v>
                </c:pt>
                <c:pt idx="3">
                  <c:v>7.1261384847809306E-2</c:v>
                </c:pt>
                <c:pt idx="4">
                  <c:v>0.24315962343699626</c:v>
                </c:pt>
              </c:numCache>
            </c:numRef>
          </c:val>
          <c:extLst>
            <c:ext xmlns:c16="http://schemas.microsoft.com/office/drawing/2014/chart" uri="{C3380CC4-5D6E-409C-BE32-E72D297353CC}">
              <c16:uniqueId val="{00000002-F8DD-4D7F-B378-028C003E18E4}"/>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'DHS02'!$H$21:$L$21</c:f>
              <c:numCache>
                <c:formatCode>###0.0</c:formatCode>
                <c:ptCount val="5"/>
                <c:pt idx="0">
                  <c:v>0.45754440931722146</c:v>
                </c:pt>
                <c:pt idx="1">
                  <c:v>0.39293538141492734</c:v>
                </c:pt>
                <c:pt idx="2">
                  <c:v>0.39031775050118428</c:v>
                </c:pt>
                <c:pt idx="3">
                  <c:v>0.59663882238053823</c:v>
                </c:pt>
                <c:pt idx="4">
                  <c:v>0.17881281535382254</c:v>
                </c:pt>
              </c:numCache>
            </c:numRef>
          </c:val>
          <c:extLst>
            <c:ext xmlns:c16="http://schemas.microsoft.com/office/drawing/2014/chart" uri="{C3380CC4-5D6E-409C-BE32-E72D297353CC}">
              <c16:uniqueId val="{00000003-F8DD-4D7F-B378-028C003E18E4}"/>
            </c:ext>
          </c:extLst>
        </c:ser>
        <c:dLbls>
          <c:showLegendKey val="0"/>
          <c:showVal val="0"/>
          <c:showCatName val="0"/>
          <c:showSerName val="0"/>
          <c:showPercent val="0"/>
          <c:showBubbleSize val="0"/>
        </c:dLbls>
        <c:gapWidth val="50"/>
        <c:overlap val="100"/>
        <c:axId val="336766080"/>
        <c:axId val="336767616"/>
      </c:barChart>
      <c:catAx>
        <c:axId val="33676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67616"/>
        <c:crosses val="autoZero"/>
        <c:auto val="1"/>
        <c:lblAlgn val="ctr"/>
        <c:lblOffset val="100"/>
        <c:tickLblSkip val="1"/>
        <c:tickMarkSkip val="1"/>
        <c:noMultiLvlLbl val="0"/>
      </c:catAx>
      <c:valAx>
        <c:axId val="336767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6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'DHS02'!$H$124:$L$124</c:f>
              <c:numCache>
                <c:formatCode>###0.0</c:formatCode>
                <c:ptCount val="5"/>
                <c:pt idx="0">
                  <c:v>52.036389542645736</c:v>
                </c:pt>
                <c:pt idx="1">
                  <c:v>72.154392601141268</c:v>
                </c:pt>
                <c:pt idx="2">
                  <c:v>86.821407046419935</c:v>
                </c:pt>
                <c:pt idx="3">
                  <c:v>95.576018591702734</c:v>
                </c:pt>
                <c:pt idx="4">
                  <c:v>99.43572513592477</c:v>
                </c:pt>
              </c:numCache>
            </c:numRef>
          </c:val>
          <c:extLst>
            <c:ext xmlns:c16="http://schemas.microsoft.com/office/drawing/2014/chart" uri="{C3380CC4-5D6E-409C-BE32-E72D297353CC}">
              <c16:uniqueId val="{00000000-0DAC-431F-AE46-C6F8E1C02ED7}"/>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'DHS02'!$H$125:$L$125</c:f>
              <c:numCache>
                <c:formatCode>###0.0</c:formatCode>
                <c:ptCount val="5"/>
                <c:pt idx="0">
                  <c:v>30.350062816874313</c:v>
                </c:pt>
                <c:pt idx="1">
                  <c:v>21.541674530418742</c:v>
                </c:pt>
                <c:pt idx="2">
                  <c:v>10.666809982023409</c:v>
                </c:pt>
                <c:pt idx="3">
                  <c:v>3.7861348862576598</c:v>
                </c:pt>
                <c:pt idx="4">
                  <c:v>0.41792650220708977</c:v>
                </c:pt>
              </c:numCache>
            </c:numRef>
          </c:val>
          <c:extLst>
            <c:ext xmlns:c16="http://schemas.microsoft.com/office/drawing/2014/chart" uri="{C3380CC4-5D6E-409C-BE32-E72D297353CC}">
              <c16:uniqueId val="{00000001-0DAC-431F-AE46-C6F8E1C02ED7}"/>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'DHS02'!$H$126:$L$126</c:f>
              <c:numCache>
                <c:formatCode>###0.0</c:formatCode>
                <c:ptCount val="5"/>
                <c:pt idx="0">
                  <c:v>6.7083195404823162</c:v>
                </c:pt>
                <c:pt idx="1">
                  <c:v>3.3353138361084249</c:v>
                </c:pt>
                <c:pt idx="2">
                  <c:v>1.6057866590596335</c:v>
                </c:pt>
                <c:pt idx="3">
                  <c:v>0.38578193734366634</c:v>
                </c:pt>
                <c:pt idx="4">
                  <c:v>0.14634836186814043</c:v>
                </c:pt>
              </c:numCache>
            </c:numRef>
          </c:val>
          <c:extLst>
            <c:ext xmlns:c16="http://schemas.microsoft.com/office/drawing/2014/chart" uri="{C3380CC4-5D6E-409C-BE32-E72D297353CC}">
              <c16:uniqueId val="{00000002-0DAC-431F-AE46-C6F8E1C02ED7}"/>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'DHS02'!$H$127:$L$127</c:f>
              <c:numCache>
                <c:formatCode>###0.0</c:formatCode>
                <c:ptCount val="5"/>
                <c:pt idx="0">
                  <c:v>10.905228099997634</c:v>
                </c:pt>
                <c:pt idx="1">
                  <c:v>2.9686190323315649</c:v>
                </c:pt>
                <c:pt idx="2">
                  <c:v>0.90599631249702228</c:v>
                </c:pt>
                <c:pt idx="3">
                  <c:v>0.25206458469593956</c:v>
                </c:pt>
                <c:pt idx="4">
                  <c:v>0</c:v>
                </c:pt>
              </c:numCache>
            </c:numRef>
          </c:val>
          <c:extLst>
            <c:ext xmlns:c16="http://schemas.microsoft.com/office/drawing/2014/chart" uri="{C3380CC4-5D6E-409C-BE32-E72D297353CC}">
              <c16:uniqueId val="{00000003-0DAC-431F-AE46-C6F8E1C02ED7}"/>
            </c:ext>
          </c:extLst>
        </c:ser>
        <c:dLbls>
          <c:showLegendKey val="0"/>
          <c:showVal val="0"/>
          <c:showCatName val="0"/>
          <c:showSerName val="0"/>
          <c:showPercent val="0"/>
          <c:showBubbleSize val="0"/>
        </c:dLbls>
        <c:gapWidth val="50"/>
        <c:overlap val="100"/>
        <c:axId val="337001088"/>
        <c:axId val="337006976"/>
      </c:barChart>
      <c:catAx>
        <c:axId val="337001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6976"/>
        <c:crosses val="autoZero"/>
        <c:auto val="1"/>
        <c:lblAlgn val="ctr"/>
        <c:lblOffset val="100"/>
        <c:tickLblSkip val="1"/>
        <c:tickMarkSkip val="1"/>
        <c:noMultiLvlLbl val="0"/>
      </c:catAx>
      <c:valAx>
        <c:axId val="337006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1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8E8-4289-8E66-9413231E6D92}"/>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8E8-4289-8E66-9413231E6D92}"/>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8E8-4289-8E66-9413231E6D92}"/>
            </c:ext>
          </c:extLst>
        </c:ser>
        <c:dLbls>
          <c:showLegendKey val="0"/>
          <c:showVal val="0"/>
          <c:showCatName val="0"/>
          <c:showSerName val="0"/>
          <c:showPercent val="0"/>
          <c:showBubbleSize val="0"/>
        </c:dLbls>
        <c:gapWidth val="50"/>
        <c:overlap val="100"/>
        <c:axId val="337034240"/>
        <c:axId val="337044224"/>
      </c:barChart>
      <c:catAx>
        <c:axId val="337034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4224"/>
        <c:crosses val="autoZero"/>
        <c:auto val="1"/>
        <c:lblAlgn val="ctr"/>
        <c:lblOffset val="100"/>
        <c:tickLblSkip val="1"/>
        <c:tickMarkSkip val="1"/>
        <c:noMultiLvlLbl val="0"/>
      </c:catAx>
      <c:valAx>
        <c:axId val="337044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34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'DHS02'!$C$124:$G$124</c:f>
              <c:numCache>
                <c:formatCode>###0.0</c:formatCode>
                <c:ptCount val="5"/>
                <c:pt idx="0">
                  <c:v>55.625955623299433</c:v>
                </c:pt>
                <c:pt idx="1">
                  <c:v>64.78696421734675</c:v>
                </c:pt>
                <c:pt idx="2">
                  <c:v>79.572256616591091</c:v>
                </c:pt>
                <c:pt idx="3">
                  <c:v>92.31651113203516</c:v>
                </c:pt>
                <c:pt idx="4">
                  <c:v>98.769613334474599</c:v>
                </c:pt>
              </c:numCache>
            </c:numRef>
          </c:val>
          <c:extLst>
            <c:ext xmlns:c16="http://schemas.microsoft.com/office/drawing/2014/chart" uri="{C3380CC4-5D6E-409C-BE32-E72D297353CC}">
              <c16:uniqueId val="{00000000-C2A0-4D30-846D-90952B03FF58}"/>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'DHS02'!$C$125:$G$125</c:f>
              <c:numCache>
                <c:formatCode>###0.0</c:formatCode>
                <c:ptCount val="5"/>
                <c:pt idx="0">
                  <c:v>20.094835949661217</c:v>
                </c:pt>
                <c:pt idx="1">
                  <c:v>24.273025246582041</c:v>
                </c:pt>
                <c:pt idx="2">
                  <c:v>15.837062640075825</c:v>
                </c:pt>
                <c:pt idx="3">
                  <c:v>5.9504622918261987</c:v>
                </c:pt>
                <c:pt idx="4">
                  <c:v>0.9664826786197549</c:v>
                </c:pt>
              </c:numCache>
            </c:numRef>
          </c:val>
          <c:extLst>
            <c:ext xmlns:c16="http://schemas.microsoft.com/office/drawing/2014/chart" uri="{C3380CC4-5D6E-409C-BE32-E72D297353CC}">
              <c16:uniqueId val="{00000001-C2A0-4D30-846D-90952B03FF58}"/>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'DHS02'!$C$126:$G$126</c:f>
              <c:numCache>
                <c:formatCode>###0.0</c:formatCode>
                <c:ptCount val="5"/>
                <c:pt idx="0">
                  <c:v>7.6923993921371157</c:v>
                </c:pt>
                <c:pt idx="1">
                  <c:v>5.1289982667225518</c:v>
                </c:pt>
                <c:pt idx="2">
                  <c:v>3.0607449953085881</c:v>
                </c:pt>
                <c:pt idx="3">
                  <c:v>0.9642450220669655</c:v>
                </c:pt>
                <c:pt idx="4">
                  <c:v>0.26390398690564632</c:v>
                </c:pt>
              </c:numCache>
            </c:numRef>
          </c:val>
          <c:extLst>
            <c:ext xmlns:c16="http://schemas.microsoft.com/office/drawing/2014/chart" uri="{C3380CC4-5D6E-409C-BE32-E72D297353CC}">
              <c16:uniqueId val="{00000002-C2A0-4D30-846D-90952B03FF58}"/>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'DHS02'!$C$127:$G$127</c:f>
              <c:numCache>
                <c:formatCode>###0.0</c:formatCode>
                <c:ptCount val="5"/>
                <c:pt idx="0">
                  <c:v>16.586809034902235</c:v>
                </c:pt>
                <c:pt idx="1">
                  <c:v>5.8110122693486579</c:v>
                </c:pt>
                <c:pt idx="2">
                  <c:v>1.5299357480244964</c:v>
                </c:pt>
                <c:pt idx="3">
                  <c:v>0.76878155407167592</c:v>
                </c:pt>
                <c:pt idx="4">
                  <c:v>0</c:v>
                </c:pt>
              </c:numCache>
            </c:numRef>
          </c:val>
          <c:extLst>
            <c:ext xmlns:c16="http://schemas.microsoft.com/office/drawing/2014/chart" uri="{C3380CC4-5D6E-409C-BE32-E72D297353CC}">
              <c16:uniqueId val="{00000003-C2A0-4D30-846D-90952B03FF58}"/>
            </c:ext>
          </c:extLst>
        </c:ser>
        <c:dLbls>
          <c:showLegendKey val="0"/>
          <c:showVal val="0"/>
          <c:showCatName val="0"/>
          <c:showSerName val="0"/>
          <c:showPercent val="0"/>
          <c:showBubbleSize val="0"/>
        </c:dLbls>
        <c:gapWidth val="50"/>
        <c:overlap val="100"/>
        <c:axId val="331483392"/>
        <c:axId val="331497472"/>
      </c:barChart>
      <c:catAx>
        <c:axId val="331483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97472"/>
        <c:crosses val="autoZero"/>
        <c:auto val="1"/>
        <c:lblAlgn val="ctr"/>
        <c:lblOffset val="100"/>
        <c:tickLblSkip val="1"/>
        <c:tickMarkSkip val="1"/>
        <c:noMultiLvlLbl val="0"/>
      </c:catAx>
      <c:valAx>
        <c:axId val="331497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83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'DHS02'!$M$124:$Q$124</c:f>
              <c:numCache>
                <c:formatCode>###0.0</c:formatCode>
                <c:ptCount val="5"/>
                <c:pt idx="0">
                  <c:v>54.605781648558676</c:v>
                </c:pt>
                <c:pt idx="1">
                  <c:v>64.875923178010865</c:v>
                </c:pt>
                <c:pt idx="2">
                  <c:v>70.795202611083027</c:v>
                </c:pt>
                <c:pt idx="3">
                  <c:v>78.843973490462957</c:v>
                </c:pt>
                <c:pt idx="4">
                  <c:v>94.372768557365916</c:v>
                </c:pt>
              </c:numCache>
            </c:numRef>
          </c:val>
          <c:extLst>
            <c:ext xmlns:c16="http://schemas.microsoft.com/office/drawing/2014/chart" uri="{C3380CC4-5D6E-409C-BE32-E72D297353CC}">
              <c16:uniqueId val="{00000000-3465-4888-8543-4BF4901FB8D1}"/>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'DHS02'!$M$125:$Q$125</c:f>
              <c:numCache>
                <c:formatCode>###0.0</c:formatCode>
                <c:ptCount val="5"/>
                <c:pt idx="0">
                  <c:v>12.626283142966013</c:v>
                </c:pt>
                <c:pt idx="1">
                  <c:v>18.396642936587025</c:v>
                </c:pt>
                <c:pt idx="2">
                  <c:v>18.992783170570185</c:v>
                </c:pt>
                <c:pt idx="3">
                  <c:v>13.793120104722789</c:v>
                </c:pt>
                <c:pt idx="4">
                  <c:v>3.9928931280237294</c:v>
                </c:pt>
              </c:numCache>
            </c:numRef>
          </c:val>
          <c:extLst>
            <c:ext xmlns:c16="http://schemas.microsoft.com/office/drawing/2014/chart" uri="{C3380CC4-5D6E-409C-BE32-E72D297353CC}">
              <c16:uniqueId val="{00000001-3465-4888-8543-4BF4901FB8D1}"/>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'DHS02'!$M$126:$Q$126</c:f>
              <c:numCache>
                <c:formatCode>###0.0</c:formatCode>
                <c:ptCount val="5"/>
                <c:pt idx="0">
                  <c:v>8.6542192502515114</c:v>
                </c:pt>
                <c:pt idx="1">
                  <c:v>6.7758301701704404</c:v>
                </c:pt>
                <c:pt idx="2">
                  <c:v>4.7897401614792532</c:v>
                </c:pt>
                <c:pt idx="3">
                  <c:v>5.032541511895932</c:v>
                </c:pt>
                <c:pt idx="4">
                  <c:v>0.94399149772111712</c:v>
                </c:pt>
              </c:numCache>
            </c:numRef>
          </c:val>
          <c:extLst>
            <c:ext xmlns:c16="http://schemas.microsoft.com/office/drawing/2014/chart" uri="{C3380CC4-5D6E-409C-BE32-E72D297353CC}">
              <c16:uniqueId val="{00000002-3465-4888-8543-4BF4901FB8D1}"/>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'DHS02'!$M$127:$Q$127</c:f>
              <c:numCache>
                <c:formatCode>###0.0</c:formatCode>
                <c:ptCount val="5"/>
                <c:pt idx="0">
                  <c:v>24.113715958223796</c:v>
                </c:pt>
                <c:pt idx="1">
                  <c:v>9.9516037152316699</c:v>
                </c:pt>
                <c:pt idx="2">
                  <c:v>5.4222740568675345</c:v>
                </c:pt>
                <c:pt idx="3">
                  <c:v>2.3303648929183214</c:v>
                </c:pt>
                <c:pt idx="4">
                  <c:v>0.6903468168892376</c:v>
                </c:pt>
              </c:numCache>
            </c:numRef>
          </c:val>
          <c:extLst>
            <c:ext xmlns:c16="http://schemas.microsoft.com/office/drawing/2014/chart" uri="{C3380CC4-5D6E-409C-BE32-E72D297353CC}">
              <c16:uniqueId val="{00000003-3465-4888-8543-4BF4901FB8D1}"/>
            </c:ext>
          </c:extLst>
        </c:ser>
        <c:dLbls>
          <c:showLegendKey val="0"/>
          <c:showVal val="0"/>
          <c:showCatName val="0"/>
          <c:showSerName val="0"/>
          <c:showPercent val="0"/>
          <c:showBubbleSize val="0"/>
        </c:dLbls>
        <c:gapWidth val="50"/>
        <c:overlap val="100"/>
        <c:axId val="331185152"/>
        <c:axId val="331211520"/>
      </c:barChart>
      <c:catAx>
        <c:axId val="33118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11520"/>
        <c:crosses val="autoZero"/>
        <c:auto val="1"/>
        <c:lblAlgn val="ctr"/>
        <c:lblOffset val="100"/>
        <c:tickLblSkip val="1"/>
        <c:tickMarkSkip val="1"/>
        <c:noMultiLvlLbl val="0"/>
      </c:catAx>
      <c:valAx>
        <c:axId val="331211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55.759037302271061</c:v>
                </c:pt>
                <c:pt idx="1">
                  <c:v>67.032809025082813</c:v>
                </c:pt>
                <c:pt idx="2">
                  <c:v>67.015641592647157</c:v>
                </c:pt>
                <c:pt idx="3">
                  <c:v>88.327516251351014</c:v>
                </c:pt>
                <c:pt idx="4">
                  <c:v>93.641785569801982</c:v>
                </c:pt>
              </c:numCache>
            </c:numRef>
          </c:val>
          <c:extLst>
            <c:ext xmlns:c16="http://schemas.microsoft.com/office/drawing/2014/chart" uri="{C3380CC4-5D6E-409C-BE32-E72D297353CC}">
              <c16:uniqueId val="{00000000-FE02-4BC7-BD81-67683287C723}"/>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1.322746393166448</c:v>
                </c:pt>
                <c:pt idx="1">
                  <c:v>1.227208483260823</c:v>
                </c:pt>
                <c:pt idx="2">
                  <c:v>1.1820032993681</c:v>
                </c:pt>
                <c:pt idx="3">
                  <c:v>0.80514765254267207</c:v>
                </c:pt>
                <c:pt idx="4">
                  <c:v>0.70229340429728426</c:v>
                </c:pt>
              </c:numCache>
            </c:numRef>
          </c:val>
          <c:extLst>
            <c:ext xmlns:c16="http://schemas.microsoft.com/office/drawing/2014/chart" uri="{C3380CC4-5D6E-409C-BE32-E72D297353CC}">
              <c16:uniqueId val="{00000001-FE02-4BC7-BD81-67683287C723}"/>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10.924119826706942</c:v>
                </c:pt>
                <c:pt idx="1">
                  <c:v>10.903452166038619</c:v>
                </c:pt>
                <c:pt idx="2">
                  <c:v>12.220680119997155</c:v>
                </c:pt>
                <c:pt idx="3">
                  <c:v>2.9757828169448999</c:v>
                </c:pt>
                <c:pt idx="4">
                  <c:v>1.2809333282155393</c:v>
                </c:pt>
              </c:numCache>
            </c:numRef>
          </c:val>
          <c:extLst>
            <c:ext xmlns:c16="http://schemas.microsoft.com/office/drawing/2014/chart" uri="{C3380CC4-5D6E-409C-BE32-E72D297353CC}">
              <c16:uniqueId val="{00000002-FE02-4BC7-BD81-67683287C723}"/>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31.99409647785555</c:v>
                </c:pt>
                <c:pt idx="1">
                  <c:v>20.836530325617748</c:v>
                </c:pt>
                <c:pt idx="2">
                  <c:v>19.58167498798759</c:v>
                </c:pt>
                <c:pt idx="3">
                  <c:v>7.8915532791614211</c:v>
                </c:pt>
                <c:pt idx="4">
                  <c:v>4.3749876976852047</c:v>
                </c:pt>
              </c:numCache>
            </c:numRef>
          </c:val>
          <c:extLst>
            <c:ext xmlns:c16="http://schemas.microsoft.com/office/drawing/2014/chart" uri="{C3380CC4-5D6E-409C-BE32-E72D297353CC}">
              <c16:uniqueId val="{00000003-FE02-4BC7-BD81-67683287C723}"/>
            </c:ext>
          </c:extLst>
        </c:ser>
        <c:dLbls>
          <c:showLegendKey val="0"/>
          <c:showVal val="0"/>
          <c:showCatName val="0"/>
          <c:showSerName val="0"/>
          <c:showPercent val="0"/>
          <c:showBubbleSize val="0"/>
        </c:dLbls>
        <c:gapWidth val="50"/>
        <c:overlap val="100"/>
        <c:axId val="329578368"/>
        <c:axId val="329579904"/>
      </c:barChart>
      <c:catAx>
        <c:axId val="32957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9904"/>
        <c:crosses val="autoZero"/>
        <c:auto val="1"/>
        <c:lblAlgn val="ctr"/>
        <c:lblOffset val="100"/>
        <c:tickLblSkip val="1"/>
        <c:tickMarkSkip val="1"/>
        <c:noMultiLvlLbl val="0"/>
      </c:catAx>
      <c:valAx>
        <c:axId val="329579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64.657618537616131</c:v>
                </c:pt>
                <c:pt idx="1">
                  <c:v>72.883311908047133</c:v>
                </c:pt>
                <c:pt idx="2">
                  <c:v>85.807990991340091</c:v>
                </c:pt>
                <c:pt idx="3">
                  <c:v>95.85094213014186</c:v>
                </c:pt>
                <c:pt idx="4">
                  <c:v>97.078608303482895</c:v>
                </c:pt>
              </c:numCache>
            </c:numRef>
          </c:val>
          <c:extLst>
            <c:ext xmlns:c16="http://schemas.microsoft.com/office/drawing/2014/chart" uri="{C3380CC4-5D6E-409C-BE32-E72D297353CC}">
              <c16:uniqueId val="{00000000-69D3-4C80-9B7D-FF42C5CFDBDA}"/>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0.92221042018239785</c:v>
                </c:pt>
                <c:pt idx="1">
                  <c:v>0.62376666523761026</c:v>
                </c:pt>
                <c:pt idx="2">
                  <c:v>0.31593080848661947</c:v>
                </c:pt>
                <c:pt idx="3">
                  <c:v>0.32206165443651019</c:v>
                </c:pt>
                <c:pt idx="4">
                  <c:v>6.944498001507958E-2</c:v>
                </c:pt>
              </c:numCache>
            </c:numRef>
          </c:val>
          <c:extLst>
            <c:ext xmlns:c16="http://schemas.microsoft.com/office/drawing/2014/chart" uri="{C3380CC4-5D6E-409C-BE32-E72D297353CC}">
              <c16:uniqueId val="{00000001-69D3-4C80-9B7D-FF42C5CFDBDA}"/>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13.638875254891374</c:v>
                </c:pt>
                <c:pt idx="1">
                  <c:v>18.067283632921615</c:v>
                </c:pt>
                <c:pt idx="2">
                  <c:v>10.766190085348754</c:v>
                </c:pt>
                <c:pt idx="3">
                  <c:v>2.2671881230222368</c:v>
                </c:pt>
                <c:pt idx="4">
                  <c:v>2.3092521432019311</c:v>
                </c:pt>
              </c:numCache>
            </c:numRef>
          </c:val>
          <c:extLst>
            <c:ext xmlns:c16="http://schemas.microsoft.com/office/drawing/2014/chart" uri="{C3380CC4-5D6E-409C-BE32-E72D297353CC}">
              <c16:uniqueId val="{00000002-69D3-4C80-9B7D-FF42C5CFDBDA}"/>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20.7812957873101</c:v>
                </c:pt>
                <c:pt idx="1">
                  <c:v>8.425637793793646</c:v>
                </c:pt>
                <c:pt idx="2">
                  <c:v>3.109888114824547</c:v>
                </c:pt>
                <c:pt idx="3">
                  <c:v>1.5598080923993902</c:v>
                </c:pt>
                <c:pt idx="4">
                  <c:v>0.54269457330009918</c:v>
                </c:pt>
              </c:numCache>
            </c:numRef>
          </c:val>
          <c:extLst>
            <c:ext xmlns:c16="http://schemas.microsoft.com/office/drawing/2014/chart" uri="{C3380CC4-5D6E-409C-BE32-E72D297353CC}">
              <c16:uniqueId val="{00000003-69D3-4C80-9B7D-FF42C5CFDBDA}"/>
            </c:ext>
          </c:extLst>
        </c:ser>
        <c:dLbls>
          <c:showLegendKey val="0"/>
          <c:showVal val="0"/>
          <c:showCatName val="0"/>
          <c:showSerName val="0"/>
          <c:showPercent val="0"/>
          <c:showBubbleSize val="0"/>
        </c:dLbls>
        <c:gapWidth val="50"/>
        <c:overlap val="100"/>
        <c:axId val="329754112"/>
        <c:axId val="329755648"/>
      </c:barChart>
      <c:catAx>
        <c:axId val="329754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5648"/>
        <c:crosses val="autoZero"/>
        <c:auto val="1"/>
        <c:lblAlgn val="ctr"/>
        <c:lblOffset val="100"/>
        <c:tickLblSkip val="1"/>
        <c:tickMarkSkip val="1"/>
        <c:noMultiLvlLbl val="0"/>
      </c:catAx>
      <c:valAx>
        <c:axId val="32975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4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319-46B5-9F52-26A2BBC681AD}"/>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319-46B5-9F52-26A2BBC681AD}"/>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319-46B5-9F52-26A2BBC681AD}"/>
            </c:ext>
          </c:extLst>
        </c:ser>
        <c:dLbls>
          <c:showLegendKey val="0"/>
          <c:showVal val="0"/>
          <c:showCatName val="0"/>
          <c:showSerName val="0"/>
          <c:showPercent val="0"/>
          <c:showBubbleSize val="0"/>
        </c:dLbls>
        <c:gapWidth val="50"/>
        <c:overlap val="100"/>
        <c:axId val="331561600"/>
        <c:axId val="331563392"/>
      </c:barChart>
      <c:catAx>
        <c:axId val="331561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3392"/>
        <c:crosses val="autoZero"/>
        <c:auto val="1"/>
        <c:lblAlgn val="ctr"/>
        <c:lblOffset val="100"/>
        <c:tickLblSkip val="1"/>
        <c:tickMarkSkip val="1"/>
        <c:noMultiLvlLbl val="0"/>
      </c:catAx>
      <c:valAx>
        <c:axId val="33156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1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CB8-4A85-B41B-617509C9B844}"/>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CB8-4A85-B41B-617509C9B844}"/>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CB8-4A85-B41B-617509C9B844}"/>
            </c:ext>
          </c:extLst>
        </c:ser>
        <c:dLbls>
          <c:showLegendKey val="0"/>
          <c:showVal val="0"/>
          <c:showCatName val="0"/>
          <c:showSerName val="0"/>
          <c:showPercent val="0"/>
          <c:showBubbleSize val="0"/>
        </c:dLbls>
        <c:gapWidth val="50"/>
        <c:overlap val="100"/>
        <c:axId val="331787648"/>
        <c:axId val="336606336"/>
      </c:barChart>
      <c:catAx>
        <c:axId val="331787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06336"/>
        <c:crosses val="autoZero"/>
        <c:auto val="1"/>
        <c:lblAlgn val="ctr"/>
        <c:lblOffset val="100"/>
        <c:tickLblSkip val="1"/>
        <c:tickMarkSkip val="1"/>
        <c:noMultiLvlLbl val="0"/>
      </c:catAx>
      <c:valAx>
        <c:axId val="336606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87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74.397275610590768</c:v>
                </c:pt>
                <c:pt idx="1">
                  <c:v>78.59777862766623</c:v>
                </c:pt>
                <c:pt idx="2">
                  <c:v>95.100654545077191</c:v>
                </c:pt>
                <c:pt idx="3">
                  <c:v>97.187355828282648</c:v>
                </c:pt>
                <c:pt idx="4">
                  <c:v>98.065028573115796</c:v>
                </c:pt>
              </c:numCache>
            </c:numRef>
          </c:val>
          <c:extLst>
            <c:ext xmlns:c16="http://schemas.microsoft.com/office/drawing/2014/chart" uri="{C3380CC4-5D6E-409C-BE32-E72D297353CC}">
              <c16:uniqueId val="{00000000-9E21-462B-A7E1-0D30463CCB96}"/>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0.250266478545704</c:v>
                </c:pt>
                <c:pt idx="1">
                  <c:v>0.24808839162059587</c:v>
                </c:pt>
                <c:pt idx="2">
                  <c:v>0.19356767603691469</c:v>
                </c:pt>
                <c:pt idx="3">
                  <c:v>0.10872760150300632</c:v>
                </c:pt>
                <c:pt idx="4">
                  <c:v>5.9655377946732431E-2</c:v>
                </c:pt>
              </c:numCache>
            </c:numRef>
          </c:val>
          <c:extLst>
            <c:ext xmlns:c16="http://schemas.microsoft.com/office/drawing/2014/chart" uri="{C3380CC4-5D6E-409C-BE32-E72D297353CC}">
              <c16:uniqueId val="{00000001-9E21-462B-A7E1-0D30463CCB96}"/>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24.648186885312128</c:v>
                </c:pt>
                <c:pt idx="1">
                  <c:v>20.874527264747357</c:v>
                </c:pt>
                <c:pt idx="2">
                  <c:v>4.4487303884977649</c:v>
                </c:pt>
                <c:pt idx="3">
                  <c:v>2.7039165702143464</c:v>
                </c:pt>
                <c:pt idx="4">
                  <c:v>1.8753160489374778</c:v>
                </c:pt>
              </c:numCache>
            </c:numRef>
          </c:val>
          <c:extLst>
            <c:ext xmlns:c16="http://schemas.microsoft.com/office/drawing/2014/chart" uri="{C3380CC4-5D6E-409C-BE32-E72D297353CC}">
              <c16:uniqueId val="{00000002-9E21-462B-A7E1-0D30463CCB96}"/>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0.70427102555140686</c:v>
                </c:pt>
                <c:pt idx="1">
                  <c:v>0.27960571596581574</c:v>
                </c:pt>
                <c:pt idx="2">
                  <c:v>0.25704739038812308</c:v>
                </c:pt>
                <c:pt idx="3">
                  <c:v>0</c:v>
                </c:pt>
                <c:pt idx="4">
                  <c:v>0</c:v>
                </c:pt>
              </c:numCache>
            </c:numRef>
          </c:val>
          <c:extLst>
            <c:ext xmlns:c16="http://schemas.microsoft.com/office/drawing/2014/chart" uri="{C3380CC4-5D6E-409C-BE32-E72D297353CC}">
              <c16:uniqueId val="{00000003-9E21-462B-A7E1-0D30463CCB96}"/>
            </c:ext>
          </c:extLst>
        </c:ser>
        <c:dLbls>
          <c:showLegendKey val="0"/>
          <c:showVal val="0"/>
          <c:showCatName val="0"/>
          <c:showSerName val="0"/>
          <c:showPercent val="0"/>
          <c:showBubbleSize val="0"/>
        </c:dLbls>
        <c:gapWidth val="50"/>
        <c:overlap val="100"/>
        <c:axId val="336766080"/>
        <c:axId val="336767616"/>
      </c:barChart>
      <c:catAx>
        <c:axId val="33676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67616"/>
        <c:crosses val="autoZero"/>
        <c:auto val="1"/>
        <c:lblAlgn val="ctr"/>
        <c:lblOffset val="100"/>
        <c:tickLblSkip val="1"/>
        <c:tickMarkSkip val="1"/>
        <c:noMultiLvlLbl val="0"/>
      </c:catAx>
      <c:valAx>
        <c:axId val="336767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6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47.726073939324415</c:v>
                </c:pt>
                <c:pt idx="1">
                  <c:v>59.264732538449557</c:v>
                </c:pt>
                <c:pt idx="2">
                  <c:v>82.119444156950209</c:v>
                </c:pt>
                <c:pt idx="3">
                  <c:v>89.551531531879476</c:v>
                </c:pt>
                <c:pt idx="4">
                  <c:v>97.625130363787022</c:v>
                </c:pt>
              </c:numCache>
            </c:numRef>
          </c:val>
          <c:extLst>
            <c:ext xmlns:c16="http://schemas.microsoft.com/office/drawing/2014/chart" uri="{C3380CC4-5D6E-409C-BE32-E72D297353CC}">
              <c16:uniqueId val="{00000000-27CD-4568-B52A-8BA8B61B05C6}"/>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19.249447735727639</c:v>
                </c:pt>
                <c:pt idx="1">
                  <c:v>17.114055373577663</c:v>
                </c:pt>
                <c:pt idx="2">
                  <c:v>12.611556796438506</c:v>
                </c:pt>
                <c:pt idx="3">
                  <c:v>7.0845196625815152</c:v>
                </c:pt>
                <c:pt idx="4">
                  <c:v>0.83935491413476615</c:v>
                </c:pt>
              </c:numCache>
            </c:numRef>
          </c:val>
          <c:extLst>
            <c:ext xmlns:c16="http://schemas.microsoft.com/office/drawing/2014/chart" uri="{C3380CC4-5D6E-409C-BE32-E72D297353CC}">
              <c16:uniqueId val="{00000001-27CD-4568-B52A-8BA8B61B05C6}"/>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26.961477121502401</c:v>
                </c:pt>
                <c:pt idx="1">
                  <c:v>22.899701141594768</c:v>
                </c:pt>
                <c:pt idx="2">
                  <c:v>4.7023810516882874</c:v>
                </c:pt>
                <c:pt idx="3">
                  <c:v>3.1747316556769221</c:v>
                </c:pt>
                <c:pt idx="4">
                  <c:v>1.5355147220782071</c:v>
                </c:pt>
              </c:numCache>
            </c:numRef>
          </c:val>
          <c:extLst>
            <c:ext xmlns:c16="http://schemas.microsoft.com/office/drawing/2014/chart" uri="{C3380CC4-5D6E-409C-BE32-E72D297353CC}">
              <c16:uniqueId val="{00000002-27CD-4568-B52A-8BA8B61B05C6}"/>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6.0630012034455474</c:v>
                </c:pt>
                <c:pt idx="1">
                  <c:v>0.72151094637801161</c:v>
                </c:pt>
                <c:pt idx="2">
                  <c:v>0.56661799492300002</c:v>
                </c:pt>
                <c:pt idx="3">
                  <c:v>0.18921714986208532</c:v>
                </c:pt>
                <c:pt idx="4">
                  <c:v>0</c:v>
                </c:pt>
              </c:numCache>
            </c:numRef>
          </c:val>
          <c:extLst>
            <c:ext xmlns:c16="http://schemas.microsoft.com/office/drawing/2014/chart" uri="{C3380CC4-5D6E-409C-BE32-E72D297353CC}">
              <c16:uniqueId val="{00000003-27CD-4568-B52A-8BA8B61B05C6}"/>
            </c:ext>
          </c:extLst>
        </c:ser>
        <c:dLbls>
          <c:showLegendKey val="0"/>
          <c:showVal val="0"/>
          <c:showCatName val="0"/>
          <c:showSerName val="0"/>
          <c:showPercent val="0"/>
          <c:showBubbleSize val="0"/>
        </c:dLbls>
        <c:gapWidth val="50"/>
        <c:overlap val="100"/>
        <c:axId val="337001088"/>
        <c:axId val="337006976"/>
      </c:barChart>
      <c:catAx>
        <c:axId val="337001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6976"/>
        <c:crosses val="autoZero"/>
        <c:auto val="1"/>
        <c:lblAlgn val="ctr"/>
        <c:lblOffset val="100"/>
        <c:tickLblSkip val="1"/>
        <c:tickMarkSkip val="1"/>
        <c:noMultiLvlLbl val="0"/>
      </c:catAx>
      <c:valAx>
        <c:axId val="337006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01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E1F-4EFE-ACBF-6F1A2702FFA1}"/>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E1F-4EFE-ACBF-6F1A2702FFA1}"/>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E1F-4EFE-ACBF-6F1A2702FFA1}"/>
            </c:ext>
          </c:extLst>
        </c:ser>
        <c:dLbls>
          <c:showLegendKey val="0"/>
          <c:showVal val="0"/>
          <c:showCatName val="0"/>
          <c:showSerName val="0"/>
          <c:showPercent val="0"/>
          <c:showBubbleSize val="0"/>
        </c:dLbls>
        <c:gapWidth val="50"/>
        <c:overlap val="100"/>
        <c:axId val="337034240"/>
        <c:axId val="337044224"/>
      </c:barChart>
      <c:catAx>
        <c:axId val="337034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4224"/>
        <c:crosses val="autoZero"/>
        <c:auto val="1"/>
        <c:lblAlgn val="ctr"/>
        <c:lblOffset val="100"/>
        <c:tickLblSkip val="1"/>
        <c:tickMarkSkip val="1"/>
        <c:noMultiLvlLbl val="0"/>
      </c:catAx>
      <c:valAx>
        <c:axId val="337044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34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50.651992446296269</c:v>
                </c:pt>
                <c:pt idx="1">
                  <c:v>58.710257412326897</c:v>
                </c:pt>
                <c:pt idx="2">
                  <c:v>71.045189471941299</c:v>
                </c:pt>
                <c:pt idx="3">
                  <c:v>85.871224312837782</c:v>
                </c:pt>
                <c:pt idx="4">
                  <c:v>95.056305371757517</c:v>
                </c:pt>
              </c:numCache>
            </c:numRef>
          </c:val>
          <c:extLst>
            <c:ext xmlns:c16="http://schemas.microsoft.com/office/drawing/2014/chart" uri="{C3380CC4-5D6E-409C-BE32-E72D297353CC}">
              <c16:uniqueId val="{00000000-D29F-4736-B8E8-E62E4969365D}"/>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14.353379981942801</c:v>
                </c:pt>
                <c:pt idx="1">
                  <c:v>16.249328545695992</c:v>
                </c:pt>
                <c:pt idx="2">
                  <c:v>14.000409325167579</c:v>
                </c:pt>
                <c:pt idx="3">
                  <c:v>10.015615256619913</c:v>
                </c:pt>
                <c:pt idx="4">
                  <c:v>2.9650651041194962</c:v>
                </c:pt>
              </c:numCache>
            </c:numRef>
          </c:val>
          <c:extLst>
            <c:ext xmlns:c16="http://schemas.microsoft.com/office/drawing/2014/chart" uri="{C3380CC4-5D6E-409C-BE32-E72D297353CC}">
              <c16:uniqueId val="{00000001-D29F-4736-B8E8-E62E4969365D}"/>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19.094749390128737</c:v>
                </c:pt>
                <c:pt idx="1">
                  <c:v>21.425110269746835</c:v>
                </c:pt>
                <c:pt idx="2">
                  <c:v>12.954981938305471</c:v>
                </c:pt>
                <c:pt idx="3">
                  <c:v>3.4749629281042709</c:v>
                </c:pt>
                <c:pt idx="4">
                  <c:v>1.7205708770119947</c:v>
                </c:pt>
              </c:numCache>
            </c:numRef>
          </c:val>
          <c:extLst>
            <c:ext xmlns:c16="http://schemas.microsoft.com/office/drawing/2014/chart" uri="{C3380CC4-5D6E-409C-BE32-E72D297353CC}">
              <c16:uniqueId val="{00000002-D29F-4736-B8E8-E62E4969365D}"/>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15.899878181632198</c:v>
                </c:pt>
                <c:pt idx="1">
                  <c:v>3.6153037722302837</c:v>
                </c:pt>
                <c:pt idx="2">
                  <c:v>1.9994192645856605</c:v>
                </c:pt>
                <c:pt idx="3">
                  <c:v>0.63819750243804174</c:v>
                </c:pt>
                <c:pt idx="4">
                  <c:v>0.25805864711098248</c:v>
                </c:pt>
              </c:numCache>
            </c:numRef>
          </c:val>
          <c:extLst>
            <c:ext xmlns:c16="http://schemas.microsoft.com/office/drawing/2014/chart" uri="{C3380CC4-5D6E-409C-BE32-E72D297353CC}">
              <c16:uniqueId val="{00000003-D29F-4736-B8E8-E62E4969365D}"/>
            </c:ext>
          </c:extLst>
        </c:ser>
        <c:dLbls>
          <c:showLegendKey val="0"/>
          <c:showVal val="0"/>
          <c:showCatName val="0"/>
          <c:showSerName val="0"/>
          <c:showPercent val="0"/>
          <c:showBubbleSize val="0"/>
        </c:dLbls>
        <c:gapWidth val="50"/>
        <c:overlap val="100"/>
        <c:axId val="331483392"/>
        <c:axId val="331497472"/>
      </c:barChart>
      <c:catAx>
        <c:axId val="331483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97472"/>
        <c:crosses val="autoZero"/>
        <c:auto val="1"/>
        <c:lblAlgn val="ctr"/>
        <c:lblOffset val="100"/>
        <c:tickLblSkip val="1"/>
        <c:tickMarkSkip val="1"/>
        <c:noMultiLvlLbl val="0"/>
      </c:catAx>
      <c:valAx>
        <c:axId val="331497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83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47.385569915628054</c:v>
                </c:pt>
                <c:pt idx="1">
                  <c:v>57.81671473404613</c:v>
                </c:pt>
                <c:pt idx="2">
                  <c:v>68.65229627870788</c:v>
                </c:pt>
                <c:pt idx="3">
                  <c:v>74.816182627077637</c:v>
                </c:pt>
                <c:pt idx="4">
                  <c:v>88.358481277110471</c:v>
                </c:pt>
              </c:numCache>
            </c:numRef>
          </c:val>
          <c:extLst>
            <c:ext xmlns:c16="http://schemas.microsoft.com/office/drawing/2014/chart" uri="{C3380CC4-5D6E-409C-BE32-E72D297353CC}">
              <c16:uniqueId val="{00000000-0331-4034-AD01-FEAAE1A9687C}"/>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9.8880818578711978</c:v>
                </c:pt>
                <c:pt idx="1">
                  <c:v>15.095662004789997</c:v>
                </c:pt>
                <c:pt idx="2">
                  <c:v>10.269894520426746</c:v>
                </c:pt>
                <c:pt idx="3">
                  <c:v>14.800338493791232</c:v>
                </c:pt>
                <c:pt idx="4">
                  <c:v>8.6318281880216077</c:v>
                </c:pt>
              </c:numCache>
            </c:numRef>
          </c:val>
          <c:extLst>
            <c:ext xmlns:c16="http://schemas.microsoft.com/office/drawing/2014/chart" uri="{C3380CC4-5D6E-409C-BE32-E72D297353CC}">
              <c16:uniqueId val="{00000001-0331-4034-AD01-FEAAE1A9687C}"/>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19.0058470392526</c:v>
                </c:pt>
                <c:pt idx="1">
                  <c:v>14.965372082466367</c:v>
                </c:pt>
                <c:pt idx="2">
                  <c:v>15.938157714179752</c:v>
                </c:pt>
                <c:pt idx="3">
                  <c:v>5.9713046237393268</c:v>
                </c:pt>
                <c:pt idx="4">
                  <c:v>1.8848729388301833</c:v>
                </c:pt>
              </c:numCache>
            </c:numRef>
          </c:val>
          <c:extLst>
            <c:ext xmlns:c16="http://schemas.microsoft.com/office/drawing/2014/chart" uri="{C3380CC4-5D6E-409C-BE32-E72D297353CC}">
              <c16:uniqueId val="{00000002-0331-4034-AD01-FEAAE1A9687C}"/>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23.720501187248153</c:v>
                </c:pt>
                <c:pt idx="1">
                  <c:v>12.122251178697505</c:v>
                </c:pt>
                <c:pt idx="2">
                  <c:v>5.139651486685616</c:v>
                </c:pt>
                <c:pt idx="3">
                  <c:v>4.4121742553918004</c:v>
                </c:pt>
                <c:pt idx="4">
                  <c:v>1.1248175960377385</c:v>
                </c:pt>
              </c:numCache>
            </c:numRef>
          </c:val>
          <c:extLst>
            <c:ext xmlns:c16="http://schemas.microsoft.com/office/drawing/2014/chart" uri="{C3380CC4-5D6E-409C-BE32-E72D297353CC}">
              <c16:uniqueId val="{00000003-0331-4034-AD01-FEAAE1A9687C}"/>
            </c:ext>
          </c:extLst>
        </c:ser>
        <c:dLbls>
          <c:showLegendKey val="0"/>
          <c:showVal val="0"/>
          <c:showCatName val="0"/>
          <c:showSerName val="0"/>
          <c:showPercent val="0"/>
          <c:showBubbleSize val="0"/>
        </c:dLbls>
        <c:gapWidth val="50"/>
        <c:overlap val="100"/>
        <c:axId val="331185152"/>
        <c:axId val="331211520"/>
      </c:barChart>
      <c:catAx>
        <c:axId val="33118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11520"/>
        <c:crosses val="autoZero"/>
        <c:auto val="1"/>
        <c:lblAlgn val="ctr"/>
        <c:lblOffset val="100"/>
        <c:tickLblSkip val="1"/>
        <c:tickMarkSkip val="1"/>
        <c:noMultiLvlLbl val="0"/>
      </c:catAx>
      <c:valAx>
        <c:axId val="331211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[1]DHS07!$B$18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[1]DHS07!$M$15:$Q$15</c:f>
              <c:strCache>
                <c:ptCount val="5"/>
                <c:pt idx="0">
                  <c:v>Poorest</c:v>
                </c:pt>
                <c:pt idx="1">
                  <c:v>Poor</c:v>
                </c:pt>
                <c:pt idx="2">
                  <c:v>Middle</c:v>
                </c:pt>
                <c:pt idx="3">
                  <c:v>Rich</c:v>
                </c:pt>
                <c:pt idx="4">
                  <c:v>Richest</c:v>
                </c:pt>
              </c:strCache>
            </c:strRef>
          </c:cat>
          <c:val>
            <c:numRef>
              <c:f>[1]DHS07!$M$18:$Q$18</c:f>
              <c:numCache>
                <c:formatCode>General</c:formatCode>
                <c:ptCount val="5"/>
                <c:pt idx="0">
                  <c:v>81.281093637265471</c:v>
                </c:pt>
                <c:pt idx="1">
                  <c:v>83.876377468561529</c:v>
                </c:pt>
                <c:pt idx="2">
                  <c:v>86.112756921783657</c:v>
                </c:pt>
                <c:pt idx="3">
                  <c:v>89.185607422382688</c:v>
                </c:pt>
                <c:pt idx="4">
                  <c:v>92.347223908826393</c:v>
                </c:pt>
              </c:numCache>
            </c:numRef>
          </c:val>
          <c:extLst>
            <c:ext xmlns:c16="http://schemas.microsoft.com/office/drawing/2014/chart" uri="{C3380CC4-5D6E-409C-BE32-E72D297353CC}">
              <c16:uniqueId val="{00000000-F684-4E66-8664-560E59EC3DEC}"/>
            </c:ext>
          </c:extLst>
        </c:ser>
        <c:ser>
          <c:idx val="1"/>
          <c:order val="1"/>
          <c:tx>
            <c:strRef>
              <c:f>[1]DHS07!$B$19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[1]DHS07!$M$15:$Q$15</c:f>
              <c:strCache>
                <c:ptCount val="5"/>
                <c:pt idx="0">
                  <c:v>Poorest</c:v>
                </c:pt>
                <c:pt idx="1">
                  <c:v>Poor</c:v>
                </c:pt>
                <c:pt idx="2">
                  <c:v>Middle</c:v>
                </c:pt>
                <c:pt idx="3">
                  <c:v>Rich</c:v>
                </c:pt>
                <c:pt idx="4">
                  <c:v>Richest</c:v>
                </c:pt>
              </c:strCache>
            </c:strRef>
          </c:cat>
          <c:val>
            <c:numRef>
              <c:f>[1]DHS07!$M$19:$Q$19</c:f>
              <c:numCache>
                <c:formatCode>General</c:formatCode>
                <c:ptCount val="5"/>
                <c:pt idx="0">
                  <c:v>1.9281945787277461</c:v>
                </c:pt>
                <c:pt idx="1">
                  <c:v>1.5355734523386775</c:v>
                </c:pt>
                <c:pt idx="2">
                  <c:v>1.5188329228858597</c:v>
                </c:pt>
                <c:pt idx="3">
                  <c:v>0.81296956491319206</c:v>
                </c:pt>
                <c:pt idx="4">
                  <c:v>0.69258446815913699</c:v>
                </c:pt>
              </c:numCache>
            </c:numRef>
          </c:val>
          <c:extLst>
            <c:ext xmlns:c16="http://schemas.microsoft.com/office/drawing/2014/chart" uri="{C3380CC4-5D6E-409C-BE32-E72D297353CC}">
              <c16:uniqueId val="{00000001-F684-4E66-8664-560E59EC3DEC}"/>
            </c:ext>
          </c:extLst>
        </c:ser>
        <c:ser>
          <c:idx val="2"/>
          <c:order val="2"/>
          <c:tx>
            <c:strRef>
              <c:f>[1]DHS07!$B$20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[1]DHS07!$M$15:$Q$15</c:f>
              <c:strCache>
                <c:ptCount val="5"/>
                <c:pt idx="0">
                  <c:v>Poorest</c:v>
                </c:pt>
                <c:pt idx="1">
                  <c:v>Poor</c:v>
                </c:pt>
                <c:pt idx="2">
                  <c:v>Middle</c:v>
                </c:pt>
                <c:pt idx="3">
                  <c:v>Rich</c:v>
                </c:pt>
                <c:pt idx="4">
                  <c:v>Richest</c:v>
                </c:pt>
              </c:strCache>
            </c:strRef>
          </c:cat>
          <c:val>
            <c:numRef>
              <c:f>[1]DHS07!$M$20:$Q$20</c:f>
              <c:numCache>
                <c:formatCode>General</c:formatCode>
                <c:ptCount val="5"/>
                <c:pt idx="0">
                  <c:v>3.2044237236795556</c:v>
                </c:pt>
                <c:pt idx="1">
                  <c:v>7.9264153710655822</c:v>
                </c:pt>
                <c:pt idx="2">
                  <c:v>8.3219062515681408</c:v>
                </c:pt>
                <c:pt idx="3">
                  <c:v>7.7728511026322487</c:v>
                </c:pt>
                <c:pt idx="4">
                  <c:v>6.3653851496795548</c:v>
                </c:pt>
              </c:numCache>
            </c:numRef>
          </c:val>
          <c:extLst>
            <c:ext xmlns:c16="http://schemas.microsoft.com/office/drawing/2014/chart" uri="{C3380CC4-5D6E-409C-BE32-E72D297353CC}">
              <c16:uniqueId val="{00000002-F684-4E66-8664-560E59EC3DEC}"/>
            </c:ext>
          </c:extLst>
        </c:ser>
        <c:ser>
          <c:idx val="3"/>
          <c:order val="3"/>
          <c:tx>
            <c:strRef>
              <c:f>[1]DHS07!$B$21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[1]DHS07!$M$15:$Q$15</c:f>
              <c:strCache>
                <c:ptCount val="5"/>
                <c:pt idx="0">
                  <c:v>Poorest</c:v>
                </c:pt>
                <c:pt idx="1">
                  <c:v>Poor</c:v>
                </c:pt>
                <c:pt idx="2">
                  <c:v>Middle</c:v>
                </c:pt>
                <c:pt idx="3">
                  <c:v>Rich</c:v>
                </c:pt>
                <c:pt idx="4">
                  <c:v>Richest</c:v>
                </c:pt>
              </c:strCache>
            </c:strRef>
          </c:cat>
          <c:val>
            <c:numRef>
              <c:f>[1]DHS07!$M$21:$Q$21</c:f>
              <c:numCache>
                <c:formatCode>General</c:formatCode>
                <c:ptCount val="5"/>
                <c:pt idx="0">
                  <c:v>13.586288060327226</c:v>
                </c:pt>
                <c:pt idx="1">
                  <c:v>6.661633708034211</c:v>
                </c:pt>
                <c:pt idx="2">
                  <c:v>4.0465039037623418</c:v>
                </c:pt>
                <c:pt idx="3">
                  <c:v>2.2285719100718704</c:v>
                </c:pt>
                <c:pt idx="4">
                  <c:v>0.59480647333491476</c:v>
                </c:pt>
              </c:numCache>
            </c:numRef>
          </c:val>
          <c:extLst>
            <c:ext xmlns:c16="http://schemas.microsoft.com/office/drawing/2014/chart" uri="{C3380CC4-5D6E-409C-BE32-E72D297353CC}">
              <c16:uniqueId val="{00000003-F684-4E66-8664-560E59EC3DEC}"/>
            </c:ext>
          </c:extLst>
        </c:ser>
        <c:dLbls>
          <c:showLegendKey val="0"/>
          <c:showVal val="0"/>
          <c:showCatName val="0"/>
          <c:showSerName val="0"/>
          <c:showPercent val="0"/>
          <c:showBubbleSize val="0"/>
        </c:dLbls>
        <c:gapWidth val="50"/>
        <c:overlap val="100"/>
        <c:axId val="232046976"/>
        <c:axId val="232048512"/>
      </c:barChart>
      <c:catAx>
        <c:axId val="23204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8512"/>
        <c:crosses val="autoZero"/>
        <c:auto val="1"/>
        <c:lblAlgn val="ctr"/>
        <c:lblOffset val="100"/>
        <c:tickLblSkip val="1"/>
        <c:tickMarkSkip val="1"/>
        <c:noMultiLvlLbl val="0"/>
      </c:catAx>
      <c:valAx>
        <c:axId val="232048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6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'DHS07'!$R$15:$AW$15</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'DHS07'!$R$18:$AW$18</c:f>
              <c:numCache>
                <c:formatCode>###0.0</c:formatCode>
                <c:ptCount val="32"/>
                <c:pt idx="0">
                  <c:v>90.851086931131618</c:v>
                </c:pt>
                <c:pt idx="1">
                  <c:v>84.150543949949054</c:v>
                </c:pt>
                <c:pt idx="2">
                  <c:v>94.402147255847979</c:v>
                </c:pt>
                <c:pt idx="3">
                  <c:v>81.781728697443199</c:v>
                </c:pt>
                <c:pt idx="4">
                  <c:v>87.785391952962897</c:v>
                </c:pt>
                <c:pt idx="5">
                  <c:v>90.025112285321768</c:v>
                </c:pt>
                <c:pt idx="6">
                  <c:v>91.118876597190464</c:v>
                </c:pt>
                <c:pt idx="7">
                  <c:v>74.582847358692149</c:v>
                </c:pt>
                <c:pt idx="8">
                  <c:v>97.651937443511883</c:v>
                </c:pt>
                <c:pt idx="9">
                  <c:v>86.904757688014925</c:v>
                </c:pt>
                <c:pt idx="10">
                  <c:v>79.003626039710397</c:v>
                </c:pt>
                <c:pt idx="11">
                  <c:v>94.780409787891514</c:v>
                </c:pt>
                <c:pt idx="12">
                  <c:v>88.73303871286889</c:v>
                </c:pt>
                <c:pt idx="13">
                  <c:v>91.27389194916104</c:v>
                </c:pt>
                <c:pt idx="14">
                  <c:v>89.547752539762271</c:v>
                </c:pt>
                <c:pt idx="15">
                  <c:v>93.229838388076914</c:v>
                </c:pt>
                <c:pt idx="16">
                  <c:v>92.120617241725682</c:v>
                </c:pt>
                <c:pt idx="17">
                  <c:v>82.804945510175827</c:v>
                </c:pt>
                <c:pt idx="18">
                  <c:v>93.474736040014591</c:v>
                </c:pt>
                <c:pt idx="19">
                  <c:v>83.502970391028242</c:v>
                </c:pt>
                <c:pt idx="20">
                  <c:v>94.850236660794678</c:v>
                </c:pt>
                <c:pt idx="21">
                  <c:v>94.304093350463589</c:v>
                </c:pt>
                <c:pt idx="22">
                  <c:v>85.417543539034583</c:v>
                </c:pt>
                <c:pt idx="23">
                  <c:v>73.700992306251393</c:v>
                </c:pt>
                <c:pt idx="24">
                  <c:v>94.867977463735755</c:v>
                </c:pt>
                <c:pt idx="25">
                  <c:v>86.867049417078618</c:v>
                </c:pt>
                <c:pt idx="26">
                  <c:v>78.972987704572546</c:v>
                </c:pt>
                <c:pt idx="27">
                  <c:v>90.485842941769334</c:v>
                </c:pt>
                <c:pt idx="28">
                  <c:v>97.836021320341445</c:v>
                </c:pt>
                <c:pt idx="29">
                  <c:v>89.194583419146383</c:v>
                </c:pt>
                <c:pt idx="30">
                  <c:v>78.472369810728111</c:v>
                </c:pt>
                <c:pt idx="31">
                  <c:v>94.933955814115038</c:v>
                </c:pt>
              </c:numCache>
            </c:numRef>
          </c:val>
          <c:extLst>
            <c:ext xmlns:c16="http://schemas.microsoft.com/office/drawing/2014/chart" uri="{C3380CC4-5D6E-409C-BE32-E72D297353CC}">
              <c16:uniqueId val="{00000000-0DFA-4098-B2FC-83FBE3B28A6D}"/>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'DHS07'!$R$15:$AW$15</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'DHS07'!$R$19:$AW$19</c:f>
              <c:numCache>
                <c:formatCode>###0.0</c:formatCode>
                <c:ptCount val="32"/>
                <c:pt idx="0">
                  <c:v>0.18009836933751225</c:v>
                </c:pt>
                <c:pt idx="1">
                  <c:v>0.85069141349504751</c:v>
                </c:pt>
                <c:pt idx="2">
                  <c:v>0.7448758921751748</c:v>
                </c:pt>
                <c:pt idx="3">
                  <c:v>0.27632625754798545</c:v>
                </c:pt>
                <c:pt idx="4">
                  <c:v>0</c:v>
                </c:pt>
                <c:pt idx="5">
                  <c:v>2.3022084851507403</c:v>
                </c:pt>
                <c:pt idx="6">
                  <c:v>2.0857339333632536</c:v>
                </c:pt>
                <c:pt idx="7">
                  <c:v>1.0212214570689924</c:v>
                </c:pt>
                <c:pt idx="8">
                  <c:v>0.16358753293128575</c:v>
                </c:pt>
                <c:pt idx="9">
                  <c:v>2.290570120632542</c:v>
                </c:pt>
                <c:pt idx="10">
                  <c:v>0.32290650439825086</c:v>
                </c:pt>
                <c:pt idx="11">
                  <c:v>1.3930311235442006</c:v>
                </c:pt>
                <c:pt idx="12">
                  <c:v>0.47317302135850658</c:v>
                </c:pt>
                <c:pt idx="13">
                  <c:v>0.51458760247687718</c:v>
                </c:pt>
                <c:pt idx="14">
                  <c:v>0.33284849016013807</c:v>
                </c:pt>
                <c:pt idx="15">
                  <c:v>0.45928462872041104</c:v>
                </c:pt>
                <c:pt idx="16">
                  <c:v>0.77851602781276341</c:v>
                </c:pt>
                <c:pt idx="17">
                  <c:v>2.6352059822058091</c:v>
                </c:pt>
                <c:pt idx="18">
                  <c:v>1.1597928781368878</c:v>
                </c:pt>
                <c:pt idx="19">
                  <c:v>0.16477538031018163</c:v>
                </c:pt>
                <c:pt idx="20">
                  <c:v>0.40500499523236788</c:v>
                </c:pt>
                <c:pt idx="21">
                  <c:v>3.07246431305673</c:v>
                </c:pt>
                <c:pt idx="22">
                  <c:v>1.7741560773107281</c:v>
                </c:pt>
                <c:pt idx="23">
                  <c:v>0.70714939590439807</c:v>
                </c:pt>
                <c:pt idx="24">
                  <c:v>1.6439134983350649E-2</c:v>
                </c:pt>
                <c:pt idx="25">
                  <c:v>1.1601324475238395</c:v>
                </c:pt>
                <c:pt idx="26">
                  <c:v>0.73192880619022871</c:v>
                </c:pt>
                <c:pt idx="27">
                  <c:v>1.5461819957806273</c:v>
                </c:pt>
                <c:pt idx="28">
                  <c:v>9.2941310481107528E-2</c:v>
                </c:pt>
                <c:pt idx="29">
                  <c:v>0.43866586947978697</c:v>
                </c:pt>
                <c:pt idx="30">
                  <c:v>8.9085145629865442E-2</c:v>
                </c:pt>
                <c:pt idx="31">
                  <c:v>5.5194162381952704E-2</c:v>
                </c:pt>
              </c:numCache>
            </c:numRef>
          </c:val>
          <c:extLst>
            <c:ext xmlns:c16="http://schemas.microsoft.com/office/drawing/2014/chart" uri="{C3380CC4-5D6E-409C-BE32-E72D297353CC}">
              <c16:uniqueId val="{00000001-0DFA-4098-B2FC-83FBE3B28A6D}"/>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'DHS07'!$R$15:$AW$15</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'DHS07'!$R$20:$AW$20</c:f>
              <c:numCache>
                <c:formatCode>###0.0</c:formatCode>
                <c:ptCount val="32"/>
                <c:pt idx="0">
                  <c:v>3.3907019565681367</c:v>
                </c:pt>
                <c:pt idx="1">
                  <c:v>10.064889631248072</c:v>
                </c:pt>
                <c:pt idx="2">
                  <c:v>4.2475976169540841</c:v>
                </c:pt>
                <c:pt idx="3">
                  <c:v>15.159557418689856</c:v>
                </c:pt>
                <c:pt idx="4">
                  <c:v>12.214608047037103</c:v>
                </c:pt>
                <c:pt idx="5">
                  <c:v>6.6921353461177286</c:v>
                </c:pt>
                <c:pt idx="6">
                  <c:v>0.65685036424585075</c:v>
                </c:pt>
                <c:pt idx="7">
                  <c:v>4.6101206366183547</c:v>
                </c:pt>
                <c:pt idx="8">
                  <c:v>1.6119145303929829</c:v>
                </c:pt>
                <c:pt idx="9">
                  <c:v>9.2604909224188319</c:v>
                </c:pt>
                <c:pt idx="10">
                  <c:v>13.549558173250706</c:v>
                </c:pt>
                <c:pt idx="11">
                  <c:v>3.7168556999418612</c:v>
                </c:pt>
                <c:pt idx="12">
                  <c:v>10.793788265772603</c:v>
                </c:pt>
                <c:pt idx="13">
                  <c:v>3.3533942226365703</c:v>
                </c:pt>
                <c:pt idx="14">
                  <c:v>7.3304008679195274</c:v>
                </c:pt>
                <c:pt idx="15">
                  <c:v>1.572206710025668</c:v>
                </c:pt>
                <c:pt idx="16">
                  <c:v>6.6808924882414011</c:v>
                </c:pt>
                <c:pt idx="17">
                  <c:v>9.0865628697872083</c:v>
                </c:pt>
                <c:pt idx="18">
                  <c:v>3.8019154143587626</c:v>
                </c:pt>
                <c:pt idx="19">
                  <c:v>15.868103771391249</c:v>
                </c:pt>
                <c:pt idx="20">
                  <c:v>3.6422703242961272</c:v>
                </c:pt>
                <c:pt idx="21">
                  <c:v>1.8236123451179733</c:v>
                </c:pt>
                <c:pt idx="22">
                  <c:v>4.7012914735307181</c:v>
                </c:pt>
                <c:pt idx="23">
                  <c:v>22.575986864710657</c:v>
                </c:pt>
                <c:pt idx="24">
                  <c:v>2.8275636649740834</c:v>
                </c:pt>
                <c:pt idx="25">
                  <c:v>3.3552896914641082</c:v>
                </c:pt>
                <c:pt idx="26">
                  <c:v>20.264294178567283</c:v>
                </c:pt>
                <c:pt idx="27">
                  <c:v>4.3643958541219501</c:v>
                </c:pt>
                <c:pt idx="28">
                  <c:v>1.6356167379468396</c:v>
                </c:pt>
                <c:pt idx="29">
                  <c:v>8.200239218722599</c:v>
                </c:pt>
                <c:pt idx="30">
                  <c:v>21.077084158885054</c:v>
                </c:pt>
                <c:pt idx="31">
                  <c:v>3.1437254407757629</c:v>
                </c:pt>
              </c:numCache>
            </c:numRef>
          </c:val>
          <c:extLst>
            <c:ext xmlns:c16="http://schemas.microsoft.com/office/drawing/2014/chart" uri="{C3380CC4-5D6E-409C-BE32-E72D297353CC}">
              <c16:uniqueId val="{00000002-0DFA-4098-B2FC-83FBE3B28A6D}"/>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'DHS07'!$R$15:$AW$15</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'DHS07'!$R$21:$AW$21</c:f>
              <c:numCache>
                <c:formatCode>###0.0</c:formatCode>
                <c:ptCount val="32"/>
                <c:pt idx="0">
                  <c:v>5.5781127429627322</c:v>
                </c:pt>
                <c:pt idx="1">
                  <c:v>4.9338750053078284</c:v>
                </c:pt>
                <c:pt idx="2">
                  <c:v>0.60537923502276203</c:v>
                </c:pt>
                <c:pt idx="3">
                  <c:v>2.7823876263189593</c:v>
                </c:pt>
                <c:pt idx="4">
                  <c:v>0</c:v>
                </c:pt>
                <c:pt idx="5">
                  <c:v>0.98054388340976295</c:v>
                </c:pt>
                <c:pt idx="6">
                  <c:v>6.1385391052004312</c:v>
                </c:pt>
                <c:pt idx="7">
                  <c:v>19.785810547620503</c:v>
                </c:pt>
                <c:pt idx="8">
                  <c:v>0.57256049316384772</c:v>
                </c:pt>
                <c:pt idx="9">
                  <c:v>1.544181268933702</c:v>
                </c:pt>
                <c:pt idx="10">
                  <c:v>7.1239092826406463</c:v>
                </c:pt>
                <c:pt idx="11">
                  <c:v>0.10970338862242393</c:v>
                </c:pt>
                <c:pt idx="12">
                  <c:v>0</c:v>
                </c:pt>
                <c:pt idx="13">
                  <c:v>4.8581262257255116</c:v>
                </c:pt>
                <c:pt idx="14">
                  <c:v>2.7889981021580623</c:v>
                </c:pt>
                <c:pt idx="15">
                  <c:v>4.7386702731770072</c:v>
                </c:pt>
                <c:pt idx="16">
                  <c:v>0.41997424222015273</c:v>
                </c:pt>
                <c:pt idx="17">
                  <c:v>5.4732856378311556</c:v>
                </c:pt>
                <c:pt idx="18">
                  <c:v>1.5635556674897588</c:v>
                </c:pt>
                <c:pt idx="19">
                  <c:v>0.46415045727032722</c:v>
                </c:pt>
                <c:pt idx="20">
                  <c:v>1.102488019676827</c:v>
                </c:pt>
                <c:pt idx="21">
                  <c:v>0.79982999136170796</c:v>
                </c:pt>
                <c:pt idx="22">
                  <c:v>8.1070089101239713</c:v>
                </c:pt>
                <c:pt idx="23">
                  <c:v>3.0158714331335492</c:v>
                </c:pt>
                <c:pt idx="24">
                  <c:v>2.2880197363068104</c:v>
                </c:pt>
                <c:pt idx="25">
                  <c:v>8.6175284439334341</c:v>
                </c:pt>
                <c:pt idx="26">
                  <c:v>3.0789310669943424E-2</c:v>
                </c:pt>
                <c:pt idx="27">
                  <c:v>3.603579208328088</c:v>
                </c:pt>
                <c:pt idx="28">
                  <c:v>0.43542063123060815</c:v>
                </c:pt>
                <c:pt idx="29">
                  <c:v>2.1665114926512312</c:v>
                </c:pt>
                <c:pt idx="30">
                  <c:v>0.36146088475696803</c:v>
                </c:pt>
                <c:pt idx="31">
                  <c:v>1.8671245827272469</c:v>
                </c:pt>
              </c:numCache>
            </c:numRef>
          </c:val>
          <c:extLst>
            <c:ext xmlns:c16="http://schemas.microsoft.com/office/drawing/2014/chart" uri="{C3380CC4-5D6E-409C-BE32-E72D297353CC}">
              <c16:uniqueId val="{00000003-0DFA-4098-B2FC-83FBE3B28A6D}"/>
            </c:ext>
          </c:extLst>
        </c:ser>
        <c:dLbls>
          <c:showLegendKey val="0"/>
          <c:showVal val="0"/>
          <c:showCatName val="0"/>
          <c:showSerName val="0"/>
          <c:showPercent val="0"/>
          <c:showBubbleSize val="0"/>
        </c:dLbls>
        <c:gapWidth val="50"/>
        <c:overlap val="100"/>
        <c:axId val="233192832"/>
        <c:axId val="233202816"/>
      </c:barChart>
      <c:catAx>
        <c:axId val="233192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2816"/>
        <c:crosses val="autoZero"/>
        <c:auto val="1"/>
        <c:lblAlgn val="ctr"/>
        <c:lblOffset val="100"/>
        <c:tickLblSkip val="1"/>
        <c:tickMarkSkip val="1"/>
        <c:noMultiLvlLbl val="0"/>
      </c:catAx>
      <c:valAx>
        <c:axId val="233202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2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[1]DHS07!$B$18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[1]DHS07!$C$15:$G$15</c:f>
              <c:strCache>
                <c:ptCount val="5"/>
                <c:pt idx="0">
                  <c:v>Poorest</c:v>
                </c:pt>
                <c:pt idx="1">
                  <c:v>Poor</c:v>
                </c:pt>
                <c:pt idx="2">
                  <c:v>Middle</c:v>
                </c:pt>
                <c:pt idx="3">
                  <c:v>Rich</c:v>
                </c:pt>
                <c:pt idx="4">
                  <c:v>Richest</c:v>
                </c:pt>
              </c:strCache>
            </c:strRef>
          </c:cat>
          <c:val>
            <c:numRef>
              <c:f>[1]DHS07!$C$18:$G$18</c:f>
              <c:numCache>
                <c:formatCode>General</c:formatCode>
                <c:ptCount val="5"/>
                <c:pt idx="0">
                  <c:v>84.454029859125782</c:v>
                </c:pt>
                <c:pt idx="1">
                  <c:v>83.657311808280468</c:v>
                </c:pt>
                <c:pt idx="2">
                  <c:v>85.347781754401296</c:v>
                </c:pt>
                <c:pt idx="3">
                  <c:v>87.697702765206017</c:v>
                </c:pt>
                <c:pt idx="4">
                  <c:v>92.701010083757154</c:v>
                </c:pt>
              </c:numCache>
            </c:numRef>
          </c:val>
          <c:extLst>
            <c:ext xmlns:c16="http://schemas.microsoft.com/office/drawing/2014/chart" uri="{C3380CC4-5D6E-409C-BE32-E72D297353CC}">
              <c16:uniqueId val="{00000000-3616-450A-9192-E3A665C4B40E}"/>
            </c:ext>
          </c:extLst>
        </c:ser>
        <c:ser>
          <c:idx val="1"/>
          <c:order val="1"/>
          <c:tx>
            <c:strRef>
              <c:f>[1]DHS07!$B$19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[1]DHS07!$C$15:$G$15</c:f>
              <c:strCache>
                <c:ptCount val="5"/>
                <c:pt idx="0">
                  <c:v>Poorest</c:v>
                </c:pt>
                <c:pt idx="1">
                  <c:v>Poor</c:v>
                </c:pt>
                <c:pt idx="2">
                  <c:v>Middle</c:v>
                </c:pt>
                <c:pt idx="3">
                  <c:v>Rich</c:v>
                </c:pt>
                <c:pt idx="4">
                  <c:v>Richest</c:v>
                </c:pt>
              </c:strCache>
            </c:strRef>
          </c:cat>
          <c:val>
            <c:numRef>
              <c:f>[1]DHS07!$C$19:$G$19</c:f>
              <c:numCache>
                <c:formatCode>General</c:formatCode>
                <c:ptCount val="5"/>
                <c:pt idx="0">
                  <c:v>1.2045662695907993</c:v>
                </c:pt>
                <c:pt idx="1">
                  <c:v>0.71597518064533106</c:v>
                </c:pt>
                <c:pt idx="2">
                  <c:v>0.31423639431121064</c:v>
                </c:pt>
                <c:pt idx="3">
                  <c:v>0.29466655846214951</c:v>
                </c:pt>
                <c:pt idx="4">
                  <c:v>6.6313474257059829E-2</c:v>
                </c:pt>
              </c:numCache>
            </c:numRef>
          </c:val>
          <c:extLst>
            <c:ext xmlns:c16="http://schemas.microsoft.com/office/drawing/2014/chart" uri="{C3380CC4-5D6E-409C-BE32-E72D297353CC}">
              <c16:uniqueId val="{00000001-3616-450A-9192-E3A665C4B40E}"/>
            </c:ext>
          </c:extLst>
        </c:ser>
        <c:ser>
          <c:idx val="2"/>
          <c:order val="2"/>
          <c:tx>
            <c:strRef>
              <c:f>[1]DHS07!$B$20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[1]DHS07!$C$15:$G$15</c:f>
              <c:strCache>
                <c:ptCount val="5"/>
                <c:pt idx="0">
                  <c:v>Poorest</c:v>
                </c:pt>
                <c:pt idx="1">
                  <c:v>Poor</c:v>
                </c:pt>
                <c:pt idx="2">
                  <c:v>Middle</c:v>
                </c:pt>
                <c:pt idx="3">
                  <c:v>Rich</c:v>
                </c:pt>
                <c:pt idx="4">
                  <c:v>Richest</c:v>
                </c:pt>
              </c:strCache>
            </c:strRef>
          </c:cat>
          <c:val>
            <c:numRef>
              <c:f>[1]DHS07!$C$20:$G$20</c:f>
              <c:numCache>
                <c:formatCode>General</c:formatCode>
                <c:ptCount val="5"/>
                <c:pt idx="0">
                  <c:v>7.7696148802228411</c:v>
                </c:pt>
                <c:pt idx="1">
                  <c:v>13.923242665019288</c:v>
                </c:pt>
                <c:pt idx="2">
                  <c:v>13.733242441579261</c:v>
                </c:pt>
                <c:pt idx="3">
                  <c:v>11.776325350271767</c:v>
                </c:pt>
                <c:pt idx="4">
                  <c:v>7.2154266488629775</c:v>
                </c:pt>
              </c:numCache>
            </c:numRef>
          </c:val>
          <c:extLst>
            <c:ext xmlns:c16="http://schemas.microsoft.com/office/drawing/2014/chart" uri="{C3380CC4-5D6E-409C-BE32-E72D297353CC}">
              <c16:uniqueId val="{00000002-3616-450A-9192-E3A665C4B40E}"/>
            </c:ext>
          </c:extLst>
        </c:ser>
        <c:ser>
          <c:idx val="3"/>
          <c:order val="3"/>
          <c:tx>
            <c:strRef>
              <c:f>[1]DHS07!$B$21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[1]DHS07!$C$15:$G$15</c:f>
              <c:strCache>
                <c:ptCount val="5"/>
                <c:pt idx="0">
                  <c:v>Poorest</c:v>
                </c:pt>
                <c:pt idx="1">
                  <c:v>Poor</c:v>
                </c:pt>
                <c:pt idx="2">
                  <c:v>Middle</c:v>
                </c:pt>
                <c:pt idx="3">
                  <c:v>Rich</c:v>
                </c:pt>
                <c:pt idx="4">
                  <c:v>Richest</c:v>
                </c:pt>
              </c:strCache>
            </c:strRef>
          </c:cat>
          <c:val>
            <c:numRef>
              <c:f>[1]DHS07!$C$21:$G$21</c:f>
              <c:numCache>
                <c:formatCode>General</c:formatCode>
                <c:ptCount val="5"/>
                <c:pt idx="0">
                  <c:v>6.5717889910605773</c:v>
                </c:pt>
                <c:pt idx="1">
                  <c:v>1.7034703460549119</c:v>
                </c:pt>
                <c:pt idx="2">
                  <c:v>0.60473940970823203</c:v>
                </c:pt>
                <c:pt idx="3">
                  <c:v>0.23130532606006629</c:v>
                </c:pt>
                <c:pt idx="4">
                  <c:v>1.7249793122808998E-2</c:v>
                </c:pt>
              </c:numCache>
            </c:numRef>
          </c:val>
          <c:extLst>
            <c:ext xmlns:c16="http://schemas.microsoft.com/office/drawing/2014/chart" uri="{C3380CC4-5D6E-409C-BE32-E72D297353CC}">
              <c16:uniqueId val="{00000003-3616-450A-9192-E3A665C4B40E}"/>
            </c:ext>
          </c:extLst>
        </c:ser>
        <c:dLbls>
          <c:showLegendKey val="0"/>
          <c:showVal val="0"/>
          <c:showCatName val="0"/>
          <c:showSerName val="0"/>
          <c:showPercent val="0"/>
          <c:showBubbleSize val="0"/>
        </c:dLbls>
        <c:gapWidth val="50"/>
        <c:overlap val="100"/>
        <c:axId val="233246080"/>
        <c:axId val="233264256"/>
      </c:barChart>
      <c:catAx>
        <c:axId val="23324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4256"/>
        <c:crosses val="autoZero"/>
        <c:auto val="1"/>
        <c:lblAlgn val="ctr"/>
        <c:lblOffset val="100"/>
        <c:tickLblSkip val="1"/>
        <c:tickMarkSkip val="1"/>
        <c:noMultiLvlLbl val="0"/>
      </c:catAx>
      <c:valAx>
        <c:axId val="233264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4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'DHS07'!$R$121:$AW$121</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'DHS07'!$R$124:$AW$124</c:f>
              <c:numCache>
                <c:formatCode>###0.0</c:formatCode>
                <c:ptCount val="32"/>
                <c:pt idx="0">
                  <c:v>74.562254950290907</c:v>
                </c:pt>
                <c:pt idx="1">
                  <c:v>56.902863687859565</c:v>
                </c:pt>
                <c:pt idx="2">
                  <c:v>74.223467481986205</c:v>
                </c:pt>
                <c:pt idx="3">
                  <c:v>85.249785900933063</c:v>
                </c:pt>
                <c:pt idx="4">
                  <c:v>88.091701841029732</c:v>
                </c:pt>
                <c:pt idx="5">
                  <c:v>85.51670357628285</c:v>
                </c:pt>
                <c:pt idx="6">
                  <c:v>64.467630632661979</c:v>
                </c:pt>
                <c:pt idx="7">
                  <c:v>68.448988001275055</c:v>
                </c:pt>
                <c:pt idx="8">
                  <c:v>84.558119995065042</c:v>
                </c:pt>
                <c:pt idx="9">
                  <c:v>81.751119546684635</c:v>
                </c:pt>
                <c:pt idx="10">
                  <c:v>66.472623496762708</c:v>
                </c:pt>
                <c:pt idx="11">
                  <c:v>72.643884994372883</c:v>
                </c:pt>
                <c:pt idx="12">
                  <c:v>69.747276739610967</c:v>
                </c:pt>
                <c:pt idx="13">
                  <c:v>85.943634240333623</c:v>
                </c:pt>
                <c:pt idx="14">
                  <c:v>80.64818984854918</c:v>
                </c:pt>
                <c:pt idx="15">
                  <c:v>89.601517234465319</c:v>
                </c:pt>
                <c:pt idx="16">
                  <c:v>83.701624081031412</c:v>
                </c:pt>
                <c:pt idx="17">
                  <c:v>76.962644278417869</c:v>
                </c:pt>
                <c:pt idx="18">
                  <c:v>70.7972730996254</c:v>
                </c:pt>
                <c:pt idx="19">
                  <c:v>75.448096681015357</c:v>
                </c:pt>
                <c:pt idx="20">
                  <c:v>85.722144573764638</c:v>
                </c:pt>
                <c:pt idx="21">
                  <c:v>86.557699601788457</c:v>
                </c:pt>
                <c:pt idx="22">
                  <c:v>75.630598690691755</c:v>
                </c:pt>
                <c:pt idx="23">
                  <c:v>76.831359412997841</c:v>
                </c:pt>
                <c:pt idx="24">
                  <c:v>78.838361274652158</c:v>
                </c:pt>
                <c:pt idx="25">
                  <c:v>74.108300429546745</c:v>
                </c:pt>
                <c:pt idx="26">
                  <c:v>73.526396171698465</c:v>
                </c:pt>
                <c:pt idx="27">
                  <c:v>85.937608344246428</c:v>
                </c:pt>
                <c:pt idx="28">
                  <c:v>91.070853432435271</c:v>
                </c:pt>
                <c:pt idx="29">
                  <c:v>83.087457654626959</c:v>
                </c:pt>
                <c:pt idx="30">
                  <c:v>87.077108492456716</c:v>
                </c:pt>
                <c:pt idx="31">
                  <c:v>83.45467573039241</c:v>
                </c:pt>
              </c:numCache>
            </c:numRef>
          </c:val>
          <c:extLst>
            <c:ext xmlns:c16="http://schemas.microsoft.com/office/drawing/2014/chart" uri="{C3380CC4-5D6E-409C-BE32-E72D297353CC}">
              <c16:uniqueId val="{00000000-E894-4EA5-8925-B157F1C787D3}"/>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'DHS07'!$R$121:$AW$121</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'DHS07'!$R$125:$AW$125</c:f>
              <c:numCache>
                <c:formatCode>###0.0</c:formatCode>
                <c:ptCount val="32"/>
                <c:pt idx="0">
                  <c:v>15.38891031779653</c:v>
                </c:pt>
                <c:pt idx="1">
                  <c:v>9.7721368606670556</c:v>
                </c:pt>
                <c:pt idx="2">
                  <c:v>12.900120728218242</c:v>
                </c:pt>
                <c:pt idx="3">
                  <c:v>7.1585492366630179</c:v>
                </c:pt>
                <c:pt idx="4">
                  <c:v>10.446828209667625</c:v>
                </c:pt>
                <c:pt idx="5">
                  <c:v>7.6777676962241648</c:v>
                </c:pt>
                <c:pt idx="6">
                  <c:v>20.395480416918012</c:v>
                </c:pt>
                <c:pt idx="7">
                  <c:v>6.590891383814613</c:v>
                </c:pt>
                <c:pt idx="8">
                  <c:v>8.9470793498913714</c:v>
                </c:pt>
                <c:pt idx="9">
                  <c:v>8.5425028703202948</c:v>
                </c:pt>
                <c:pt idx="10">
                  <c:v>15.42065357578471</c:v>
                </c:pt>
                <c:pt idx="11">
                  <c:v>21.023442198980657</c:v>
                </c:pt>
                <c:pt idx="12">
                  <c:v>24.165660425186438</c:v>
                </c:pt>
                <c:pt idx="13">
                  <c:v>9.6171549329746036</c:v>
                </c:pt>
                <c:pt idx="14">
                  <c:v>9.9617431529989418</c:v>
                </c:pt>
                <c:pt idx="15">
                  <c:v>6.2514378337955794</c:v>
                </c:pt>
                <c:pt idx="16">
                  <c:v>7.3569488417933799</c:v>
                </c:pt>
                <c:pt idx="17">
                  <c:v>11.749573983143623</c:v>
                </c:pt>
                <c:pt idx="18">
                  <c:v>11.463811786108366</c:v>
                </c:pt>
                <c:pt idx="19">
                  <c:v>17.174609661477234</c:v>
                </c:pt>
                <c:pt idx="20">
                  <c:v>7.955514683214588</c:v>
                </c:pt>
                <c:pt idx="21">
                  <c:v>7.4447547375466385</c:v>
                </c:pt>
                <c:pt idx="22">
                  <c:v>15.938566431982666</c:v>
                </c:pt>
                <c:pt idx="23">
                  <c:v>14.738437366729583</c:v>
                </c:pt>
                <c:pt idx="24">
                  <c:v>14.48196256965095</c:v>
                </c:pt>
                <c:pt idx="25">
                  <c:v>7.9957871881668998</c:v>
                </c:pt>
                <c:pt idx="26">
                  <c:v>17.813838251424311</c:v>
                </c:pt>
                <c:pt idx="27">
                  <c:v>5.1069631362444898</c:v>
                </c:pt>
                <c:pt idx="28">
                  <c:v>6.8789028447775848</c:v>
                </c:pt>
                <c:pt idx="29">
                  <c:v>7.8746678302402779</c:v>
                </c:pt>
                <c:pt idx="30">
                  <c:v>7.722877518776567</c:v>
                </c:pt>
                <c:pt idx="31">
                  <c:v>10.914296972497276</c:v>
                </c:pt>
              </c:numCache>
            </c:numRef>
          </c:val>
          <c:extLst>
            <c:ext xmlns:c16="http://schemas.microsoft.com/office/drawing/2014/chart" uri="{C3380CC4-5D6E-409C-BE32-E72D297353CC}">
              <c16:uniqueId val="{00000001-E894-4EA5-8925-B157F1C787D3}"/>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'DHS07'!$R$121:$AW$121</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'DHS07'!$R$126:$AW$126</c:f>
              <c:numCache>
                <c:formatCode>###0.0</c:formatCode>
                <c:ptCount val="32"/>
                <c:pt idx="0">
                  <c:v>3.5368510340440533</c:v>
                </c:pt>
                <c:pt idx="1">
                  <c:v>15.951306337390708</c:v>
                </c:pt>
                <c:pt idx="2">
                  <c:v>8.8468707747754145</c:v>
                </c:pt>
                <c:pt idx="3">
                  <c:v>5.455346150867344</c:v>
                </c:pt>
                <c:pt idx="4">
                  <c:v>0.84843837914171127</c:v>
                </c:pt>
                <c:pt idx="5">
                  <c:v>4.1246551882197036</c:v>
                </c:pt>
                <c:pt idx="6">
                  <c:v>4.7355068460354719</c:v>
                </c:pt>
                <c:pt idx="7">
                  <c:v>9.9271808174815561</c:v>
                </c:pt>
                <c:pt idx="8">
                  <c:v>4.1836038359362506</c:v>
                </c:pt>
                <c:pt idx="9">
                  <c:v>5.8730395228157075</c:v>
                </c:pt>
                <c:pt idx="10">
                  <c:v>5.5017004519445045</c:v>
                </c:pt>
                <c:pt idx="11">
                  <c:v>2.9174395007036398</c:v>
                </c:pt>
                <c:pt idx="12">
                  <c:v>1.3578103973245623</c:v>
                </c:pt>
                <c:pt idx="13">
                  <c:v>2.1418299004768087</c:v>
                </c:pt>
                <c:pt idx="14">
                  <c:v>4.7667870736289624</c:v>
                </c:pt>
                <c:pt idx="15">
                  <c:v>2.0043324187580263</c:v>
                </c:pt>
                <c:pt idx="16">
                  <c:v>5.8410856785041725</c:v>
                </c:pt>
                <c:pt idx="17">
                  <c:v>2.5359034903241469</c:v>
                </c:pt>
                <c:pt idx="18">
                  <c:v>6.8940289137842665</c:v>
                </c:pt>
                <c:pt idx="19">
                  <c:v>5.1197869568581007</c:v>
                </c:pt>
                <c:pt idx="20">
                  <c:v>2.5327465948979273</c:v>
                </c:pt>
                <c:pt idx="21">
                  <c:v>5.3100313324382524</c:v>
                </c:pt>
                <c:pt idx="22">
                  <c:v>2.8872206836096073</c:v>
                </c:pt>
                <c:pt idx="23">
                  <c:v>5.6232797113049671</c:v>
                </c:pt>
                <c:pt idx="24">
                  <c:v>3.9539560382742582</c:v>
                </c:pt>
                <c:pt idx="25">
                  <c:v>9.3876391238286825</c:v>
                </c:pt>
                <c:pt idx="26">
                  <c:v>2.5874222783958114</c:v>
                </c:pt>
                <c:pt idx="27">
                  <c:v>4.7803288174210987</c:v>
                </c:pt>
                <c:pt idx="28">
                  <c:v>0.91083199051755415</c:v>
                </c:pt>
                <c:pt idx="29">
                  <c:v>6.332854711328034</c:v>
                </c:pt>
                <c:pt idx="30">
                  <c:v>1.7607277659246265</c:v>
                </c:pt>
                <c:pt idx="31">
                  <c:v>2.858608857993258</c:v>
                </c:pt>
              </c:numCache>
            </c:numRef>
          </c:val>
          <c:extLst>
            <c:ext xmlns:c16="http://schemas.microsoft.com/office/drawing/2014/chart" uri="{C3380CC4-5D6E-409C-BE32-E72D297353CC}">
              <c16:uniqueId val="{00000002-E894-4EA5-8925-B157F1C787D3}"/>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'DHS07'!$R$121:$AW$121</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'DHS07'!$R$127:$AW$127</c:f>
              <c:numCache>
                <c:formatCode>###0.0</c:formatCode>
                <c:ptCount val="32"/>
                <c:pt idx="0">
                  <c:v>6.5119836978685104</c:v>
                </c:pt>
                <c:pt idx="1">
                  <c:v>17.373693114082673</c:v>
                </c:pt>
                <c:pt idx="2">
                  <c:v>4.0295410150201389</c:v>
                </c:pt>
                <c:pt idx="3">
                  <c:v>2.136318711536576</c:v>
                </c:pt>
                <c:pt idx="4">
                  <c:v>0.61303157016093157</c:v>
                </c:pt>
                <c:pt idx="5">
                  <c:v>2.6808735392732812</c:v>
                </c:pt>
                <c:pt idx="6">
                  <c:v>10.401382104384536</c:v>
                </c:pt>
                <c:pt idx="7">
                  <c:v>15.032939797428774</c:v>
                </c:pt>
                <c:pt idx="8">
                  <c:v>2.3111968191073364</c:v>
                </c:pt>
                <c:pt idx="9">
                  <c:v>3.8333380601793636</c:v>
                </c:pt>
                <c:pt idx="10">
                  <c:v>12.605022475508076</c:v>
                </c:pt>
                <c:pt idx="11">
                  <c:v>3.4152333059428206</c:v>
                </c:pt>
                <c:pt idx="12">
                  <c:v>4.7292524378780323</c:v>
                </c:pt>
                <c:pt idx="13">
                  <c:v>2.2973809262149651</c:v>
                </c:pt>
                <c:pt idx="14">
                  <c:v>4.6232799248229162</c:v>
                </c:pt>
                <c:pt idx="15">
                  <c:v>2.1427125129810749</c:v>
                </c:pt>
                <c:pt idx="16">
                  <c:v>3.1003413986710369</c:v>
                </c:pt>
                <c:pt idx="17">
                  <c:v>8.7518782481143607</c:v>
                </c:pt>
                <c:pt idx="18">
                  <c:v>10.844886200481968</c:v>
                </c:pt>
                <c:pt idx="19">
                  <c:v>2.2575067006493077</c:v>
                </c:pt>
                <c:pt idx="20">
                  <c:v>3.789594148122847</c:v>
                </c:pt>
                <c:pt idx="21">
                  <c:v>0.68751432822665259</c:v>
                </c:pt>
                <c:pt idx="22">
                  <c:v>5.5436141937159711</c:v>
                </c:pt>
                <c:pt idx="23">
                  <c:v>2.8069235089676083</c:v>
                </c:pt>
                <c:pt idx="24">
                  <c:v>2.7257201174226342</c:v>
                </c:pt>
                <c:pt idx="25">
                  <c:v>8.5082732584576721</c:v>
                </c:pt>
                <c:pt idx="26">
                  <c:v>6.0723432984814121</c:v>
                </c:pt>
                <c:pt idx="27">
                  <c:v>4.1750997020879836</c:v>
                </c:pt>
                <c:pt idx="28">
                  <c:v>1.1394117322695898</c:v>
                </c:pt>
                <c:pt idx="29">
                  <c:v>2.7050198038047291</c:v>
                </c:pt>
                <c:pt idx="30">
                  <c:v>3.4392862228420902</c:v>
                </c:pt>
                <c:pt idx="31">
                  <c:v>2.7724184391170565</c:v>
                </c:pt>
              </c:numCache>
            </c:numRef>
          </c:val>
          <c:extLst>
            <c:ext xmlns:c16="http://schemas.microsoft.com/office/drawing/2014/chart" uri="{C3380CC4-5D6E-409C-BE32-E72D297353CC}">
              <c16:uniqueId val="{00000003-E894-4EA5-8925-B157F1C787D3}"/>
            </c:ext>
          </c:extLst>
        </c:ser>
        <c:dLbls>
          <c:showLegendKey val="0"/>
          <c:showVal val="0"/>
          <c:showCatName val="0"/>
          <c:showSerName val="0"/>
          <c:showPercent val="0"/>
          <c:showBubbleSize val="0"/>
        </c:dLbls>
        <c:gapWidth val="50"/>
        <c:overlap val="100"/>
        <c:axId val="233361792"/>
        <c:axId val="233363328"/>
      </c:barChart>
      <c:catAx>
        <c:axId val="23336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63328"/>
        <c:crosses val="autoZero"/>
        <c:auto val="1"/>
        <c:lblAlgn val="ctr"/>
        <c:lblOffset val="100"/>
        <c:tickLblSkip val="1"/>
        <c:tickMarkSkip val="1"/>
        <c:noMultiLvlLbl val="0"/>
      </c:catAx>
      <c:valAx>
        <c:axId val="23336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61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[1]DHS07!$B$222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[1]DHS07!$M$221:$Q$221</c:f>
              <c:strCache>
                <c:ptCount val="5"/>
                <c:pt idx="0">
                  <c:v>Poorest</c:v>
                </c:pt>
                <c:pt idx="1">
                  <c:v>Poor</c:v>
                </c:pt>
                <c:pt idx="2">
                  <c:v>Middle</c:v>
                </c:pt>
                <c:pt idx="3">
                  <c:v>Rich</c:v>
                </c:pt>
                <c:pt idx="4">
                  <c:v>Richest</c:v>
                </c:pt>
              </c:strCache>
            </c:strRef>
          </c:cat>
          <c:val>
            <c:numRef>
              <c:f>[1]DHS07!$M$222:$Q$222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D78B-4930-ABD8-FE7ED8C071C5}"/>
            </c:ext>
          </c:extLst>
        </c:ser>
        <c:ser>
          <c:idx val="1"/>
          <c:order val="1"/>
          <c:tx>
            <c:strRef>
              <c:f>[1]DHS07!$B$223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[1]DHS07!$M$221:$Q$221</c:f>
              <c:strCache>
                <c:ptCount val="5"/>
                <c:pt idx="0">
                  <c:v>Poorest</c:v>
                </c:pt>
                <c:pt idx="1">
                  <c:v>Poor</c:v>
                </c:pt>
                <c:pt idx="2">
                  <c:v>Middle</c:v>
                </c:pt>
                <c:pt idx="3">
                  <c:v>Rich</c:v>
                </c:pt>
                <c:pt idx="4">
                  <c:v>Richest</c:v>
                </c:pt>
              </c:strCache>
            </c:strRef>
          </c:cat>
          <c:val>
            <c:numRef>
              <c:f>[1]DHS07!$M$223:$Q$223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D78B-4930-ABD8-FE7ED8C071C5}"/>
            </c:ext>
          </c:extLst>
        </c:ser>
        <c:ser>
          <c:idx val="2"/>
          <c:order val="2"/>
          <c:tx>
            <c:strRef>
              <c:f>[1]DHS07!$B$224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[1]DHS07!$M$221:$Q$221</c:f>
              <c:strCache>
                <c:ptCount val="5"/>
                <c:pt idx="0">
                  <c:v>Poorest</c:v>
                </c:pt>
                <c:pt idx="1">
                  <c:v>Poor</c:v>
                </c:pt>
                <c:pt idx="2">
                  <c:v>Middle</c:v>
                </c:pt>
                <c:pt idx="3">
                  <c:v>Rich</c:v>
                </c:pt>
                <c:pt idx="4">
                  <c:v>Richest</c:v>
                </c:pt>
              </c:strCache>
            </c:strRef>
          </c:cat>
          <c:val>
            <c:numRef>
              <c:f>[1]DHS07!$M$224:$Q$224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D78B-4930-ABD8-FE7ED8C071C5}"/>
            </c:ext>
          </c:extLst>
        </c:ser>
        <c:dLbls>
          <c:showLegendKey val="0"/>
          <c:showVal val="0"/>
          <c:showCatName val="0"/>
          <c:showSerName val="0"/>
          <c:showPercent val="0"/>
          <c:showBubbleSize val="0"/>
        </c:dLbls>
        <c:gapWidth val="50"/>
        <c:overlap val="100"/>
        <c:axId val="233480960"/>
        <c:axId val="233482496"/>
      </c:barChart>
      <c:catAx>
        <c:axId val="23348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2496"/>
        <c:crosses val="autoZero"/>
        <c:auto val="1"/>
        <c:lblAlgn val="ctr"/>
        <c:lblOffset val="100"/>
        <c:tickLblSkip val="1"/>
        <c:tickMarkSkip val="1"/>
        <c:noMultiLvlLbl val="0"/>
      </c:catAx>
      <c:valAx>
        <c:axId val="233482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'DHS07'!$R$221:$AW$221</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'DHS07'!$R$222:$AW$222</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0-DD65-44D6-B29B-7769935D228A}"/>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'DHS07'!$R$221:$AW$221</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'DHS07'!$R$223:$AW$223</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1-DD65-44D6-B29B-7769935D228A}"/>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'DHS07'!$R$221:$AW$221</c:f>
              <c:strCache>
                <c:ptCount val="32"/>
                <c:pt idx="0">
                  <c:v>Azua</c:v>
                </c:pt>
                <c:pt idx="1">
                  <c:v>Bahoruco</c:v>
                </c:pt>
                <c:pt idx="2">
                  <c:v>Barahona</c:v>
                </c:pt>
                <c:pt idx="3">
                  <c:v>Dajabón</c:v>
                </c:pt>
                <c:pt idx="4">
                  <c:v>Distrito Nacional</c:v>
                </c:pt>
                <c:pt idx="5">
                  <c:v>Duarte</c:v>
                </c:pt>
                <c:pt idx="6">
                  <c:v>El Seibo</c:v>
                </c:pt>
                <c:pt idx="7">
                  <c:v>Elías Piña</c:v>
                </c:pt>
                <c:pt idx="8">
                  <c:v>Espaillat</c:v>
                </c:pt>
                <c:pt idx="9">
                  <c:v>Hato Mayor</c:v>
                </c:pt>
                <c:pt idx="10">
                  <c:v>Independencia</c:v>
                </c:pt>
                <c:pt idx="11">
                  <c:v>La Altagracia</c:v>
                </c:pt>
                <c:pt idx="12">
                  <c:v>La Romana</c:v>
                </c:pt>
                <c:pt idx="13">
                  <c:v>La Vega</c:v>
                </c:pt>
                <c:pt idx="14">
                  <c:v>Maria Trinidad Sánchez</c:v>
                </c:pt>
                <c:pt idx="15">
                  <c:v>Monseñol Nouel</c:v>
                </c:pt>
                <c:pt idx="16">
                  <c:v>Monte Cristi</c:v>
                </c:pt>
                <c:pt idx="17">
                  <c:v>Monte Plata</c:v>
                </c:pt>
                <c:pt idx="18">
                  <c:v>Pedernales</c:v>
                </c:pt>
                <c:pt idx="19">
                  <c:v>Peravia</c:v>
                </c:pt>
                <c:pt idx="20">
                  <c:v>Puerto Plata</c:v>
                </c:pt>
                <c:pt idx="21">
                  <c:v>Salcedo</c:v>
                </c:pt>
                <c:pt idx="22">
                  <c:v>Samaná</c:v>
                </c:pt>
                <c:pt idx="23">
                  <c:v>San Cristóbal</c:v>
                </c:pt>
                <c:pt idx="24">
                  <c:v>San José de Ocoa</c:v>
                </c:pt>
                <c:pt idx="25">
                  <c:v>San Juan</c:v>
                </c:pt>
                <c:pt idx="26">
                  <c:v>San Pedro de Macorís</c:v>
                </c:pt>
                <c:pt idx="27">
                  <c:v>Sanchéz Ramírez</c:v>
                </c:pt>
                <c:pt idx="28">
                  <c:v>Santiago</c:v>
                </c:pt>
                <c:pt idx="29">
                  <c:v>Santiago Rodríguez</c:v>
                </c:pt>
                <c:pt idx="30">
                  <c:v>Santo Domingo</c:v>
                </c:pt>
                <c:pt idx="31">
                  <c:v>Valverde</c:v>
                </c:pt>
              </c:strCache>
            </c:strRef>
          </c:cat>
          <c:val>
            <c:numRef>
              <c:f>'DHS07'!$R$224:$AW$224</c:f>
              <c:numCache>
                <c:formatCode>###0.0</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extLst>
            <c:ext xmlns:c16="http://schemas.microsoft.com/office/drawing/2014/chart" uri="{C3380CC4-5D6E-409C-BE32-E72D297353CC}">
              <c16:uniqueId val="{00000002-DD65-44D6-B29B-7769935D228A}"/>
            </c:ext>
          </c:extLst>
        </c:ser>
        <c:dLbls>
          <c:showLegendKey val="0"/>
          <c:showVal val="0"/>
          <c:showCatName val="0"/>
          <c:showSerName val="0"/>
          <c:showPercent val="0"/>
          <c:showBubbleSize val="0"/>
        </c:dLbls>
        <c:gapWidth val="50"/>
        <c:overlap val="100"/>
        <c:axId val="233511168"/>
        <c:axId val="233529344"/>
      </c:barChart>
      <c:catAx>
        <c:axId val="233511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29344"/>
        <c:crosses val="autoZero"/>
        <c:auto val="1"/>
        <c:lblAlgn val="ctr"/>
        <c:lblOffset val="100"/>
        <c:tickLblSkip val="1"/>
        <c:tickMarkSkip val="1"/>
        <c:noMultiLvlLbl val="0"/>
      </c:catAx>
      <c:valAx>
        <c:axId val="233529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11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[1]DHS07!$B$222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[1]DHS07!$C$221:$G$221</c:f>
              <c:strCache>
                <c:ptCount val="5"/>
                <c:pt idx="0">
                  <c:v>Poorest</c:v>
                </c:pt>
                <c:pt idx="1">
                  <c:v>Poor</c:v>
                </c:pt>
                <c:pt idx="2">
                  <c:v>Middle</c:v>
                </c:pt>
                <c:pt idx="3">
                  <c:v>Rich</c:v>
                </c:pt>
                <c:pt idx="4">
                  <c:v>Richest</c:v>
                </c:pt>
              </c:strCache>
            </c:strRef>
          </c:cat>
          <c:val>
            <c:numRef>
              <c:f>[1]DHS07!$C$222:$G$222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DCB5-4A93-8AFB-CAE99FE96D8B}"/>
            </c:ext>
          </c:extLst>
        </c:ser>
        <c:ser>
          <c:idx val="1"/>
          <c:order val="1"/>
          <c:tx>
            <c:strRef>
              <c:f>[1]DHS07!$B$223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[1]DHS07!$C$221:$G$221</c:f>
              <c:strCache>
                <c:ptCount val="5"/>
                <c:pt idx="0">
                  <c:v>Poorest</c:v>
                </c:pt>
                <c:pt idx="1">
                  <c:v>Poor</c:v>
                </c:pt>
                <c:pt idx="2">
                  <c:v>Middle</c:v>
                </c:pt>
                <c:pt idx="3">
                  <c:v>Rich</c:v>
                </c:pt>
                <c:pt idx="4">
                  <c:v>Richest</c:v>
                </c:pt>
              </c:strCache>
            </c:strRef>
          </c:cat>
          <c:val>
            <c:numRef>
              <c:f>[1]DHS07!$C$223:$G$223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DCB5-4A93-8AFB-CAE99FE96D8B}"/>
            </c:ext>
          </c:extLst>
        </c:ser>
        <c:ser>
          <c:idx val="2"/>
          <c:order val="2"/>
          <c:tx>
            <c:strRef>
              <c:f>[1]DHS07!$B$224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[1]DHS07!$C$221:$G$221</c:f>
              <c:strCache>
                <c:ptCount val="5"/>
                <c:pt idx="0">
                  <c:v>Poorest</c:v>
                </c:pt>
                <c:pt idx="1">
                  <c:v>Poor</c:v>
                </c:pt>
                <c:pt idx="2">
                  <c:v>Middle</c:v>
                </c:pt>
                <c:pt idx="3">
                  <c:v>Rich</c:v>
                </c:pt>
                <c:pt idx="4">
                  <c:v>Richest</c:v>
                </c:pt>
              </c:strCache>
            </c:strRef>
          </c:cat>
          <c:val>
            <c:numRef>
              <c:f>[1]DHS07!$C$224:$G$224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DCB5-4A93-8AFB-CAE99FE96D8B}"/>
            </c:ext>
          </c:extLst>
        </c:ser>
        <c:dLbls>
          <c:showLegendKey val="0"/>
          <c:showVal val="0"/>
          <c:showCatName val="0"/>
          <c:showSerName val="0"/>
          <c:showPercent val="0"/>
          <c:showBubbleSize val="0"/>
        </c:dLbls>
        <c:gapWidth val="50"/>
        <c:overlap val="100"/>
        <c:axId val="233588224"/>
        <c:axId val="233589760"/>
      </c:barChart>
      <c:catAx>
        <c:axId val="233588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89760"/>
        <c:crosses val="autoZero"/>
        <c:auto val="1"/>
        <c:lblAlgn val="ctr"/>
        <c:lblOffset val="100"/>
        <c:tickLblSkip val="1"/>
        <c:tickMarkSkip val="1"/>
        <c:noMultiLvlLbl val="0"/>
      </c:catAx>
      <c:valAx>
        <c:axId val="233589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88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[1]DHS07!$B$18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[1]DHS07!$H$15:$L$15</c:f>
              <c:strCache>
                <c:ptCount val="5"/>
                <c:pt idx="0">
                  <c:v>Poorest</c:v>
                </c:pt>
                <c:pt idx="1">
                  <c:v>Poor</c:v>
                </c:pt>
                <c:pt idx="2">
                  <c:v>Middle</c:v>
                </c:pt>
                <c:pt idx="3">
                  <c:v>Rich</c:v>
                </c:pt>
                <c:pt idx="4">
                  <c:v>Richest</c:v>
                </c:pt>
              </c:strCache>
            </c:strRef>
          </c:cat>
          <c:val>
            <c:numRef>
              <c:f>[1]DHS07!$H$18:$L$18</c:f>
              <c:numCache>
                <c:formatCode>General</c:formatCode>
                <c:ptCount val="5"/>
                <c:pt idx="0">
                  <c:v>84.38341696234167</c:v>
                </c:pt>
                <c:pt idx="1">
                  <c:v>83.30343599521926</c:v>
                </c:pt>
                <c:pt idx="2">
                  <c:v>85.442322271062423</c:v>
                </c:pt>
                <c:pt idx="3">
                  <c:v>87.478699293976717</c:v>
                </c:pt>
                <c:pt idx="4">
                  <c:v>93.715413917593722</c:v>
                </c:pt>
              </c:numCache>
            </c:numRef>
          </c:val>
          <c:extLst>
            <c:ext xmlns:c16="http://schemas.microsoft.com/office/drawing/2014/chart" uri="{C3380CC4-5D6E-409C-BE32-E72D297353CC}">
              <c16:uniqueId val="{00000000-E52B-4533-828E-B6E4AADB2049}"/>
            </c:ext>
          </c:extLst>
        </c:ser>
        <c:ser>
          <c:idx val="1"/>
          <c:order val="1"/>
          <c:tx>
            <c:strRef>
              <c:f>[1]DHS07!$B$19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[1]DHS07!$H$15:$L$15</c:f>
              <c:strCache>
                <c:ptCount val="5"/>
                <c:pt idx="0">
                  <c:v>Poorest</c:v>
                </c:pt>
                <c:pt idx="1">
                  <c:v>Poor</c:v>
                </c:pt>
                <c:pt idx="2">
                  <c:v>Middle</c:v>
                </c:pt>
                <c:pt idx="3">
                  <c:v>Rich</c:v>
                </c:pt>
                <c:pt idx="4">
                  <c:v>Richest</c:v>
                </c:pt>
              </c:strCache>
            </c:strRef>
          </c:cat>
          <c:val>
            <c:numRef>
              <c:f>[1]DHS07!$H$19:$L$19</c:f>
              <c:numCache>
                <c:formatCode>General</c:formatCode>
                <c:ptCount val="5"/>
                <c:pt idx="0">
                  <c:v>0.28385905851386839</c:v>
                </c:pt>
                <c:pt idx="1">
                  <c:v>0.26294147001819468</c:v>
                </c:pt>
                <c:pt idx="2">
                  <c:v>0.17390912645472209</c:v>
                </c:pt>
                <c:pt idx="3">
                  <c:v>9.7866117210165998E-2</c:v>
                </c:pt>
                <c:pt idx="4">
                  <c:v>5.7009399966882528E-2</c:v>
                </c:pt>
              </c:numCache>
            </c:numRef>
          </c:val>
          <c:extLst>
            <c:ext xmlns:c16="http://schemas.microsoft.com/office/drawing/2014/chart" uri="{C3380CC4-5D6E-409C-BE32-E72D297353CC}">
              <c16:uniqueId val="{00000001-E52B-4533-828E-B6E4AADB2049}"/>
            </c:ext>
          </c:extLst>
        </c:ser>
        <c:ser>
          <c:idx val="2"/>
          <c:order val="2"/>
          <c:tx>
            <c:strRef>
              <c:f>[1]DHS07!$B$20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[1]DHS07!$H$15:$L$15</c:f>
              <c:strCache>
                <c:ptCount val="5"/>
                <c:pt idx="0">
                  <c:v>Poorest</c:v>
                </c:pt>
                <c:pt idx="1">
                  <c:v>Poor</c:v>
                </c:pt>
                <c:pt idx="2">
                  <c:v>Middle</c:v>
                </c:pt>
                <c:pt idx="3">
                  <c:v>Rich</c:v>
                </c:pt>
                <c:pt idx="4">
                  <c:v>Richest</c:v>
                </c:pt>
              </c:strCache>
            </c:strRef>
          </c:cat>
          <c:val>
            <c:numRef>
              <c:f>[1]DHS07!$H$20:$L$20</c:f>
              <c:numCache>
                <c:formatCode>General</c:formatCode>
                <c:ptCount val="5"/>
                <c:pt idx="0">
                  <c:v>14.682143634217972</c:v>
                </c:pt>
                <c:pt idx="1">
                  <c:v>16.220741381554873</c:v>
                </c:pt>
                <c:pt idx="2">
                  <c:v>14.133248928427877</c:v>
                </c:pt>
                <c:pt idx="3">
                  <c:v>12.385150053334003</c:v>
                </c:pt>
                <c:pt idx="4">
                  <c:v>6.2123150929179651</c:v>
                </c:pt>
              </c:numCache>
            </c:numRef>
          </c:val>
          <c:extLst>
            <c:ext xmlns:c16="http://schemas.microsoft.com/office/drawing/2014/chart" uri="{C3380CC4-5D6E-409C-BE32-E72D297353CC}">
              <c16:uniqueId val="{00000002-E52B-4533-828E-B6E4AADB2049}"/>
            </c:ext>
          </c:extLst>
        </c:ser>
        <c:ser>
          <c:idx val="3"/>
          <c:order val="3"/>
          <c:tx>
            <c:strRef>
              <c:f>[1]DHS07!$B$21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[1]DHS07!$H$15:$L$15</c:f>
              <c:strCache>
                <c:ptCount val="5"/>
                <c:pt idx="0">
                  <c:v>Poorest</c:v>
                </c:pt>
                <c:pt idx="1">
                  <c:v>Poor</c:v>
                </c:pt>
                <c:pt idx="2">
                  <c:v>Middle</c:v>
                </c:pt>
                <c:pt idx="3">
                  <c:v>Rich</c:v>
                </c:pt>
                <c:pt idx="4">
                  <c:v>Richest</c:v>
                </c:pt>
              </c:strCache>
            </c:strRef>
          </c:cat>
          <c:val>
            <c:numRef>
              <c:f>[1]DHS07!$H$21:$L$21</c:f>
              <c:numCache>
                <c:formatCode>General</c:formatCode>
                <c:ptCount val="5"/>
                <c:pt idx="0">
                  <c:v>0.65058034492648842</c:v>
                </c:pt>
                <c:pt idx="1">
                  <c:v>0.21288115320767181</c:v>
                </c:pt>
                <c:pt idx="2">
                  <c:v>0.25051967405497838</c:v>
                </c:pt>
                <c:pt idx="3">
                  <c:v>3.8284535479112432E-2</c:v>
                </c:pt>
                <c:pt idx="4">
                  <c:v>1.5261589521430106E-2</c:v>
                </c:pt>
              </c:numCache>
            </c:numRef>
          </c:val>
          <c:extLst>
            <c:ext xmlns:c16="http://schemas.microsoft.com/office/drawing/2014/chart" uri="{C3380CC4-5D6E-409C-BE32-E72D297353CC}">
              <c16:uniqueId val="{00000003-E52B-4533-828E-B6E4AADB2049}"/>
            </c:ext>
          </c:extLst>
        </c:ser>
        <c:dLbls>
          <c:showLegendKey val="0"/>
          <c:showVal val="0"/>
          <c:showCatName val="0"/>
          <c:showSerName val="0"/>
          <c:showPercent val="0"/>
          <c:showBubbleSize val="0"/>
        </c:dLbls>
        <c:gapWidth val="50"/>
        <c:overlap val="100"/>
        <c:axId val="233733120"/>
        <c:axId val="233755392"/>
      </c:barChart>
      <c:catAx>
        <c:axId val="233733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55392"/>
        <c:crosses val="autoZero"/>
        <c:auto val="1"/>
        <c:lblAlgn val="ctr"/>
        <c:lblOffset val="100"/>
        <c:tickLblSkip val="1"/>
        <c:tickMarkSkip val="1"/>
        <c:noMultiLvlLbl val="0"/>
      </c:catAx>
      <c:valAx>
        <c:axId val="233755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33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[1]DHS07!$B$124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[1]DHS07!$H$121:$L$121</c:f>
              <c:strCache>
                <c:ptCount val="5"/>
                <c:pt idx="0">
                  <c:v>Poorest</c:v>
                </c:pt>
                <c:pt idx="1">
                  <c:v>Poor</c:v>
                </c:pt>
                <c:pt idx="2">
                  <c:v>Middle</c:v>
                </c:pt>
                <c:pt idx="3">
                  <c:v>Rich</c:v>
                </c:pt>
                <c:pt idx="4">
                  <c:v>Richest</c:v>
                </c:pt>
              </c:strCache>
            </c:strRef>
          </c:cat>
          <c:val>
            <c:numRef>
              <c:f>[1]DHS07!$H$124:$L$124</c:f>
              <c:numCache>
                <c:formatCode>General</c:formatCode>
                <c:ptCount val="5"/>
                <c:pt idx="0">
                  <c:v>60.819186343814941</c:v>
                </c:pt>
                <c:pt idx="1">
                  <c:v>81.51984473789679</c:v>
                </c:pt>
                <c:pt idx="2">
                  <c:v>93.921976844553839</c:v>
                </c:pt>
                <c:pt idx="3">
                  <c:v>98.735062583784241</c:v>
                </c:pt>
                <c:pt idx="4">
                  <c:v>99.583370542533373</c:v>
                </c:pt>
              </c:numCache>
            </c:numRef>
          </c:val>
          <c:extLst>
            <c:ext xmlns:c16="http://schemas.microsoft.com/office/drawing/2014/chart" uri="{C3380CC4-5D6E-409C-BE32-E72D297353CC}">
              <c16:uniqueId val="{00000000-5B15-4A8D-B614-0D2A555DB466}"/>
            </c:ext>
          </c:extLst>
        </c:ser>
        <c:ser>
          <c:idx val="1"/>
          <c:order val="1"/>
          <c:tx>
            <c:strRef>
              <c:f>[1]DHS07!$B$125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[1]DHS07!$H$121:$L$121</c:f>
              <c:strCache>
                <c:ptCount val="5"/>
                <c:pt idx="0">
                  <c:v>Poorest</c:v>
                </c:pt>
                <c:pt idx="1">
                  <c:v>Poor</c:v>
                </c:pt>
                <c:pt idx="2">
                  <c:v>Middle</c:v>
                </c:pt>
                <c:pt idx="3">
                  <c:v>Rich</c:v>
                </c:pt>
                <c:pt idx="4">
                  <c:v>Richest</c:v>
                </c:pt>
              </c:strCache>
            </c:strRef>
          </c:cat>
          <c:val>
            <c:numRef>
              <c:f>[1]DHS07!$H$125:$L$125</c:f>
              <c:numCache>
                <c:formatCode>General</c:formatCode>
                <c:ptCount val="5"/>
                <c:pt idx="0">
                  <c:v>25.967602127649933</c:v>
                </c:pt>
                <c:pt idx="1">
                  <c:v>13.68840141821434</c:v>
                </c:pt>
                <c:pt idx="2">
                  <c:v>5.1006643211093046</c:v>
                </c:pt>
                <c:pt idx="3">
                  <c:v>1.0957878996858084</c:v>
                </c:pt>
                <c:pt idx="4">
                  <c:v>0.27416349273530549</c:v>
                </c:pt>
              </c:numCache>
            </c:numRef>
          </c:val>
          <c:extLst>
            <c:ext xmlns:c16="http://schemas.microsoft.com/office/drawing/2014/chart" uri="{C3380CC4-5D6E-409C-BE32-E72D297353CC}">
              <c16:uniqueId val="{00000001-5B15-4A8D-B614-0D2A555DB466}"/>
            </c:ext>
          </c:extLst>
        </c:ser>
        <c:ser>
          <c:idx val="2"/>
          <c:order val="2"/>
          <c:tx>
            <c:strRef>
              <c:f>[1]DHS07!$B$126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[1]DHS07!$H$121:$L$121</c:f>
              <c:strCache>
                <c:ptCount val="5"/>
                <c:pt idx="0">
                  <c:v>Poorest</c:v>
                </c:pt>
                <c:pt idx="1">
                  <c:v>Poor</c:v>
                </c:pt>
                <c:pt idx="2">
                  <c:v>Middle</c:v>
                </c:pt>
                <c:pt idx="3">
                  <c:v>Rich</c:v>
                </c:pt>
                <c:pt idx="4">
                  <c:v>Richest</c:v>
                </c:pt>
              </c:strCache>
            </c:strRef>
          </c:cat>
          <c:val>
            <c:numRef>
              <c:f>[1]DHS07!$H$126:$L$126</c:f>
              <c:numCache>
                <c:formatCode>General</c:formatCode>
                <c:ptCount val="5"/>
                <c:pt idx="0">
                  <c:v>6.0361238323542104</c:v>
                </c:pt>
                <c:pt idx="1">
                  <c:v>2.251994443974247</c:v>
                </c:pt>
                <c:pt idx="2">
                  <c:v>0.64407050533100219</c:v>
                </c:pt>
                <c:pt idx="3">
                  <c:v>0.13811407904319623</c:v>
                </c:pt>
                <c:pt idx="4">
                  <c:v>0.14246596473132123</c:v>
                </c:pt>
              </c:numCache>
            </c:numRef>
          </c:val>
          <c:extLst>
            <c:ext xmlns:c16="http://schemas.microsoft.com/office/drawing/2014/chart" uri="{C3380CC4-5D6E-409C-BE32-E72D297353CC}">
              <c16:uniqueId val="{00000002-5B15-4A8D-B614-0D2A555DB466}"/>
            </c:ext>
          </c:extLst>
        </c:ser>
        <c:ser>
          <c:idx val="3"/>
          <c:order val="3"/>
          <c:tx>
            <c:strRef>
              <c:f>[1]DHS07!$B$127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[1]DHS07!$H$121:$L$121</c:f>
              <c:strCache>
                <c:ptCount val="5"/>
                <c:pt idx="0">
                  <c:v>Poorest</c:v>
                </c:pt>
                <c:pt idx="1">
                  <c:v>Poor</c:v>
                </c:pt>
                <c:pt idx="2">
                  <c:v>Middle</c:v>
                </c:pt>
                <c:pt idx="3">
                  <c:v>Rich</c:v>
                </c:pt>
                <c:pt idx="4">
                  <c:v>Richest</c:v>
                </c:pt>
              </c:strCache>
            </c:strRef>
          </c:cat>
          <c:val>
            <c:numRef>
              <c:f>[1]DHS07!$H$127:$L$127</c:f>
              <c:numCache>
                <c:formatCode>General</c:formatCode>
                <c:ptCount val="5"/>
                <c:pt idx="0">
                  <c:v>7.1770876961809158</c:v>
                </c:pt>
                <c:pt idx="1">
                  <c:v>2.5397593999146229</c:v>
                </c:pt>
                <c:pt idx="2">
                  <c:v>0.33328832900585403</c:v>
                </c:pt>
                <c:pt idx="3">
                  <c:v>3.1035437486753928E-2</c:v>
                </c:pt>
                <c:pt idx="4">
                  <c:v>0</c:v>
                </c:pt>
              </c:numCache>
            </c:numRef>
          </c:val>
          <c:extLst>
            <c:ext xmlns:c16="http://schemas.microsoft.com/office/drawing/2014/chart" uri="{C3380CC4-5D6E-409C-BE32-E72D297353CC}">
              <c16:uniqueId val="{00000003-5B15-4A8D-B614-0D2A555DB466}"/>
            </c:ext>
          </c:extLst>
        </c:ser>
        <c:dLbls>
          <c:showLegendKey val="0"/>
          <c:showVal val="0"/>
          <c:showCatName val="0"/>
          <c:showSerName val="0"/>
          <c:showPercent val="0"/>
          <c:showBubbleSize val="0"/>
        </c:dLbls>
        <c:gapWidth val="50"/>
        <c:overlap val="100"/>
        <c:axId val="233808640"/>
        <c:axId val="233810176"/>
      </c:barChart>
      <c:catAx>
        <c:axId val="233808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10176"/>
        <c:crosses val="autoZero"/>
        <c:auto val="1"/>
        <c:lblAlgn val="ctr"/>
        <c:lblOffset val="100"/>
        <c:tickLblSkip val="1"/>
        <c:tickMarkSkip val="1"/>
        <c:noMultiLvlLbl val="0"/>
      </c:catAx>
      <c:valAx>
        <c:axId val="233810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08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[1]DHS07!$B$222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[1]DHS07!$H$221:$L$221</c:f>
              <c:strCache>
                <c:ptCount val="5"/>
                <c:pt idx="0">
                  <c:v>Poorest</c:v>
                </c:pt>
                <c:pt idx="1">
                  <c:v>Poor</c:v>
                </c:pt>
                <c:pt idx="2">
                  <c:v>Middle</c:v>
                </c:pt>
                <c:pt idx="3">
                  <c:v>Rich</c:v>
                </c:pt>
                <c:pt idx="4">
                  <c:v>Richest</c:v>
                </c:pt>
              </c:strCache>
            </c:strRef>
          </c:cat>
          <c:val>
            <c:numRef>
              <c:f>[1]DHS07!$H$222:$L$222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729-44AC-BC5D-0CC3469CB470}"/>
            </c:ext>
          </c:extLst>
        </c:ser>
        <c:ser>
          <c:idx val="1"/>
          <c:order val="1"/>
          <c:tx>
            <c:strRef>
              <c:f>[1]DHS07!$B$223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[1]DHS07!$H$221:$L$221</c:f>
              <c:strCache>
                <c:ptCount val="5"/>
                <c:pt idx="0">
                  <c:v>Poorest</c:v>
                </c:pt>
                <c:pt idx="1">
                  <c:v>Poor</c:v>
                </c:pt>
                <c:pt idx="2">
                  <c:v>Middle</c:v>
                </c:pt>
                <c:pt idx="3">
                  <c:v>Rich</c:v>
                </c:pt>
                <c:pt idx="4">
                  <c:v>Richest</c:v>
                </c:pt>
              </c:strCache>
            </c:strRef>
          </c:cat>
          <c:val>
            <c:numRef>
              <c:f>[1]DHS07!$H$223:$L$223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729-44AC-BC5D-0CC3469CB470}"/>
            </c:ext>
          </c:extLst>
        </c:ser>
        <c:ser>
          <c:idx val="2"/>
          <c:order val="2"/>
          <c:tx>
            <c:strRef>
              <c:f>[1]DHS07!$B$224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[1]DHS07!$H$221:$L$221</c:f>
              <c:strCache>
                <c:ptCount val="5"/>
                <c:pt idx="0">
                  <c:v>Poorest</c:v>
                </c:pt>
                <c:pt idx="1">
                  <c:v>Poor</c:v>
                </c:pt>
                <c:pt idx="2">
                  <c:v>Middle</c:v>
                </c:pt>
                <c:pt idx="3">
                  <c:v>Rich</c:v>
                </c:pt>
                <c:pt idx="4">
                  <c:v>Richest</c:v>
                </c:pt>
              </c:strCache>
            </c:strRef>
          </c:cat>
          <c:val>
            <c:numRef>
              <c:f>[1]DHS07!$H$224:$L$224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6729-44AC-BC5D-0CC3469CB470}"/>
            </c:ext>
          </c:extLst>
        </c:ser>
        <c:dLbls>
          <c:showLegendKey val="0"/>
          <c:showVal val="0"/>
          <c:showCatName val="0"/>
          <c:showSerName val="0"/>
          <c:showPercent val="0"/>
          <c:showBubbleSize val="0"/>
        </c:dLbls>
        <c:gapWidth val="50"/>
        <c:overlap val="100"/>
        <c:axId val="233870464"/>
        <c:axId val="233872000"/>
      </c:barChart>
      <c:catAx>
        <c:axId val="233870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2000"/>
        <c:crosses val="autoZero"/>
        <c:auto val="1"/>
        <c:lblAlgn val="ctr"/>
        <c:lblOffset val="100"/>
        <c:tickLblSkip val="1"/>
        <c:tickMarkSkip val="1"/>
        <c:noMultiLvlLbl val="0"/>
      </c:catAx>
      <c:valAx>
        <c:axId val="23387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70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[1]DHS07!$B$124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[1]DHS07!$C$121:$G$121</c:f>
              <c:strCache>
                <c:ptCount val="5"/>
                <c:pt idx="0">
                  <c:v>Poorest</c:v>
                </c:pt>
                <c:pt idx="1">
                  <c:v>Poor</c:v>
                </c:pt>
                <c:pt idx="2">
                  <c:v>Middle</c:v>
                </c:pt>
                <c:pt idx="3">
                  <c:v>Rich</c:v>
                </c:pt>
                <c:pt idx="4">
                  <c:v>Richest</c:v>
                </c:pt>
              </c:strCache>
            </c:strRef>
          </c:cat>
          <c:val>
            <c:numRef>
              <c:f>[1]DHS07!$C$124:$G$124</c:f>
              <c:numCache>
                <c:formatCode>General</c:formatCode>
                <c:ptCount val="5"/>
                <c:pt idx="0">
                  <c:v>54.879401613520784</c:v>
                </c:pt>
                <c:pt idx="1">
                  <c:v>74.789692679374696</c:v>
                </c:pt>
                <c:pt idx="2">
                  <c:v>88.11524800671846</c:v>
                </c:pt>
                <c:pt idx="3">
                  <c:v>97.123354372969857</c:v>
                </c:pt>
                <c:pt idx="4">
                  <c:v>99.434787395695395</c:v>
                </c:pt>
              </c:numCache>
            </c:numRef>
          </c:val>
          <c:extLst>
            <c:ext xmlns:c16="http://schemas.microsoft.com/office/drawing/2014/chart" uri="{C3380CC4-5D6E-409C-BE32-E72D297353CC}">
              <c16:uniqueId val="{00000000-CD3E-46B4-ACBA-8EE25455BDC7}"/>
            </c:ext>
          </c:extLst>
        </c:ser>
        <c:ser>
          <c:idx val="1"/>
          <c:order val="1"/>
          <c:tx>
            <c:strRef>
              <c:f>[1]DHS07!$B$125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[1]DHS07!$C$121:$G$121</c:f>
              <c:strCache>
                <c:ptCount val="5"/>
                <c:pt idx="0">
                  <c:v>Poorest</c:v>
                </c:pt>
                <c:pt idx="1">
                  <c:v>Poor</c:v>
                </c:pt>
                <c:pt idx="2">
                  <c:v>Middle</c:v>
                </c:pt>
                <c:pt idx="3">
                  <c:v>Rich</c:v>
                </c:pt>
                <c:pt idx="4">
                  <c:v>Richest</c:v>
                </c:pt>
              </c:strCache>
            </c:strRef>
          </c:cat>
          <c:val>
            <c:numRef>
              <c:f>[1]DHS07!$C$125:$G$125</c:f>
              <c:numCache>
                <c:formatCode>General</c:formatCode>
                <c:ptCount val="5"/>
                <c:pt idx="0">
                  <c:v>23.84997118208873</c:v>
                </c:pt>
                <c:pt idx="1">
                  <c:v>16.828752503022628</c:v>
                </c:pt>
                <c:pt idx="2">
                  <c:v>8.633310065320476</c:v>
                </c:pt>
                <c:pt idx="3">
                  <c:v>2.3953121571513147</c:v>
                </c:pt>
                <c:pt idx="4">
                  <c:v>0.42977610662914517</c:v>
                </c:pt>
              </c:numCache>
            </c:numRef>
          </c:val>
          <c:extLst>
            <c:ext xmlns:c16="http://schemas.microsoft.com/office/drawing/2014/chart" uri="{C3380CC4-5D6E-409C-BE32-E72D297353CC}">
              <c16:uniqueId val="{00000001-CD3E-46B4-ACBA-8EE25455BDC7}"/>
            </c:ext>
          </c:extLst>
        </c:ser>
        <c:ser>
          <c:idx val="2"/>
          <c:order val="2"/>
          <c:tx>
            <c:strRef>
              <c:f>[1]DHS07!$B$126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[1]DHS07!$C$121:$G$121</c:f>
              <c:strCache>
                <c:ptCount val="5"/>
                <c:pt idx="0">
                  <c:v>Poorest</c:v>
                </c:pt>
                <c:pt idx="1">
                  <c:v>Poor</c:v>
                </c:pt>
                <c:pt idx="2">
                  <c:v>Middle</c:v>
                </c:pt>
                <c:pt idx="3">
                  <c:v>Rich</c:v>
                </c:pt>
                <c:pt idx="4">
                  <c:v>Richest</c:v>
                </c:pt>
              </c:strCache>
            </c:strRef>
          </c:cat>
          <c:val>
            <c:numRef>
              <c:f>[1]DHS07!$C$126:$G$126</c:f>
              <c:numCache>
                <c:formatCode>General</c:formatCode>
                <c:ptCount val="5"/>
                <c:pt idx="0">
                  <c:v>8.5264191869254997</c:v>
                </c:pt>
                <c:pt idx="1">
                  <c:v>4.4995639060159842</c:v>
                </c:pt>
                <c:pt idx="2">
                  <c:v>2.1281778106150635</c:v>
                </c:pt>
                <c:pt idx="3">
                  <c:v>0.41315201712325433</c:v>
                </c:pt>
                <c:pt idx="4">
                  <c:v>0.11178536457611203</c:v>
                </c:pt>
              </c:numCache>
            </c:numRef>
          </c:val>
          <c:extLst>
            <c:ext xmlns:c16="http://schemas.microsoft.com/office/drawing/2014/chart" uri="{C3380CC4-5D6E-409C-BE32-E72D297353CC}">
              <c16:uniqueId val="{00000002-CD3E-46B4-ACBA-8EE25455BDC7}"/>
            </c:ext>
          </c:extLst>
        </c:ser>
        <c:ser>
          <c:idx val="3"/>
          <c:order val="3"/>
          <c:tx>
            <c:strRef>
              <c:f>[1]DHS07!$B$127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[1]DHS07!$C$121:$G$121</c:f>
              <c:strCache>
                <c:ptCount val="5"/>
                <c:pt idx="0">
                  <c:v>Poorest</c:v>
                </c:pt>
                <c:pt idx="1">
                  <c:v>Poor</c:v>
                </c:pt>
                <c:pt idx="2">
                  <c:v>Middle</c:v>
                </c:pt>
                <c:pt idx="3">
                  <c:v>Rich</c:v>
                </c:pt>
                <c:pt idx="4">
                  <c:v>Richest</c:v>
                </c:pt>
              </c:strCache>
            </c:strRef>
          </c:cat>
          <c:val>
            <c:numRef>
              <c:f>[1]DHS07!$C$127:$G$127</c:f>
              <c:numCache>
                <c:formatCode>General</c:formatCode>
                <c:ptCount val="5"/>
                <c:pt idx="0">
                  <c:v>12.744208017464986</c:v>
                </c:pt>
                <c:pt idx="1">
                  <c:v>3.881990911586692</c:v>
                </c:pt>
                <c:pt idx="2">
                  <c:v>1.1232641173460007</c:v>
                </c:pt>
                <c:pt idx="3">
                  <c:v>6.818145275557419E-2</c:v>
                </c:pt>
                <c:pt idx="4">
                  <c:v>2.3651133099348087E-2</c:v>
                </c:pt>
              </c:numCache>
            </c:numRef>
          </c:val>
          <c:extLst>
            <c:ext xmlns:c16="http://schemas.microsoft.com/office/drawing/2014/chart" uri="{C3380CC4-5D6E-409C-BE32-E72D297353CC}">
              <c16:uniqueId val="{00000003-CD3E-46B4-ACBA-8EE25455BDC7}"/>
            </c:ext>
          </c:extLst>
        </c:ser>
        <c:dLbls>
          <c:showLegendKey val="0"/>
          <c:showVal val="0"/>
          <c:showCatName val="0"/>
          <c:showSerName val="0"/>
          <c:showPercent val="0"/>
          <c:showBubbleSize val="0"/>
        </c:dLbls>
        <c:gapWidth val="50"/>
        <c:overlap val="100"/>
        <c:axId val="233398656"/>
        <c:axId val="233400192"/>
      </c:barChart>
      <c:catAx>
        <c:axId val="233398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00192"/>
        <c:crosses val="autoZero"/>
        <c:auto val="1"/>
        <c:lblAlgn val="ctr"/>
        <c:lblOffset val="100"/>
        <c:tickLblSkip val="1"/>
        <c:tickMarkSkip val="1"/>
        <c:noMultiLvlLbl val="0"/>
      </c:catAx>
      <c:valAx>
        <c:axId val="233400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8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[1]DHS07!$B$124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[1]DHS07!$M$121:$Q$121</c:f>
              <c:strCache>
                <c:ptCount val="5"/>
                <c:pt idx="0">
                  <c:v>Poorest</c:v>
                </c:pt>
                <c:pt idx="1">
                  <c:v>Poor</c:v>
                </c:pt>
                <c:pt idx="2">
                  <c:v>Middle</c:v>
                </c:pt>
                <c:pt idx="3">
                  <c:v>Rich</c:v>
                </c:pt>
                <c:pt idx="4">
                  <c:v>Richest</c:v>
                </c:pt>
              </c:strCache>
            </c:strRef>
          </c:cat>
          <c:val>
            <c:numRef>
              <c:f>[1]DHS07!$M$124:$Q$124</c:f>
              <c:numCache>
                <c:formatCode>General</c:formatCode>
                <c:ptCount val="5"/>
                <c:pt idx="0">
                  <c:v>50.213178488944742</c:v>
                </c:pt>
                <c:pt idx="1">
                  <c:v>61.664217958366201</c:v>
                </c:pt>
                <c:pt idx="2">
                  <c:v>74.638549476154708</c:v>
                </c:pt>
                <c:pt idx="3">
                  <c:v>86.101514558961838</c:v>
                </c:pt>
                <c:pt idx="4">
                  <c:v>96.110735398257091</c:v>
                </c:pt>
              </c:numCache>
            </c:numRef>
          </c:val>
          <c:extLst>
            <c:ext xmlns:c16="http://schemas.microsoft.com/office/drawing/2014/chart" uri="{C3380CC4-5D6E-409C-BE32-E72D297353CC}">
              <c16:uniqueId val="{00000000-C777-42B1-A76F-A5FB0BD70AA2}"/>
            </c:ext>
          </c:extLst>
        </c:ser>
        <c:ser>
          <c:idx val="1"/>
          <c:order val="1"/>
          <c:tx>
            <c:strRef>
              <c:f>[1]DHS07!$B$125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[1]DHS07!$M$121:$Q$121</c:f>
              <c:strCache>
                <c:ptCount val="5"/>
                <c:pt idx="0">
                  <c:v>Poorest</c:v>
                </c:pt>
                <c:pt idx="1">
                  <c:v>Poor</c:v>
                </c:pt>
                <c:pt idx="2">
                  <c:v>Middle</c:v>
                </c:pt>
                <c:pt idx="3">
                  <c:v>Rich</c:v>
                </c:pt>
                <c:pt idx="4">
                  <c:v>Richest</c:v>
                </c:pt>
              </c:strCache>
            </c:strRef>
          </c:cat>
          <c:val>
            <c:numRef>
              <c:f>[1]DHS07!$M$125:$Q$125</c:f>
              <c:numCache>
                <c:formatCode>General</c:formatCode>
                <c:ptCount val="5"/>
                <c:pt idx="0">
                  <c:v>19.804581125104047</c:v>
                </c:pt>
                <c:pt idx="1">
                  <c:v>20.359965304401946</c:v>
                </c:pt>
                <c:pt idx="2">
                  <c:v>14.675574083019704</c:v>
                </c:pt>
                <c:pt idx="3">
                  <c:v>8.4203050280929617</c:v>
                </c:pt>
                <c:pt idx="4">
                  <c:v>2.4071047622521275</c:v>
                </c:pt>
              </c:numCache>
            </c:numRef>
          </c:val>
          <c:extLst>
            <c:ext xmlns:c16="http://schemas.microsoft.com/office/drawing/2014/chart" uri="{C3380CC4-5D6E-409C-BE32-E72D297353CC}">
              <c16:uniqueId val="{00000001-C777-42B1-A76F-A5FB0BD70AA2}"/>
            </c:ext>
          </c:extLst>
        </c:ser>
        <c:ser>
          <c:idx val="2"/>
          <c:order val="2"/>
          <c:tx>
            <c:strRef>
              <c:f>[1]DHS07!$B$126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[1]DHS07!$M$121:$Q$121</c:f>
              <c:strCache>
                <c:ptCount val="5"/>
                <c:pt idx="0">
                  <c:v>Poorest</c:v>
                </c:pt>
                <c:pt idx="1">
                  <c:v>Poor</c:v>
                </c:pt>
                <c:pt idx="2">
                  <c:v>Middle</c:v>
                </c:pt>
                <c:pt idx="3">
                  <c:v>Rich</c:v>
                </c:pt>
                <c:pt idx="4">
                  <c:v>Richest</c:v>
                </c:pt>
              </c:strCache>
            </c:strRef>
          </c:cat>
          <c:val>
            <c:numRef>
              <c:f>[1]DHS07!$M$126:$Q$126</c:f>
              <c:numCache>
                <c:formatCode>General</c:formatCode>
                <c:ptCount val="5"/>
                <c:pt idx="0">
                  <c:v>9.6814572820827145</c:v>
                </c:pt>
                <c:pt idx="1">
                  <c:v>8.4649694600686214</c:v>
                </c:pt>
                <c:pt idx="2">
                  <c:v>6.468633449724174</c:v>
                </c:pt>
                <c:pt idx="3">
                  <c:v>4.3058180140803701</c:v>
                </c:pt>
                <c:pt idx="4">
                  <c:v>1.3343375256631294</c:v>
                </c:pt>
              </c:numCache>
            </c:numRef>
          </c:val>
          <c:extLst>
            <c:ext xmlns:c16="http://schemas.microsoft.com/office/drawing/2014/chart" uri="{C3380CC4-5D6E-409C-BE32-E72D297353CC}">
              <c16:uniqueId val="{00000002-C777-42B1-A76F-A5FB0BD70AA2}"/>
            </c:ext>
          </c:extLst>
        </c:ser>
        <c:ser>
          <c:idx val="3"/>
          <c:order val="3"/>
          <c:tx>
            <c:strRef>
              <c:f>[1]DHS07!$B$127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[1]DHS07!$M$121:$Q$121</c:f>
              <c:strCache>
                <c:ptCount val="5"/>
                <c:pt idx="0">
                  <c:v>Poorest</c:v>
                </c:pt>
                <c:pt idx="1">
                  <c:v>Poor</c:v>
                </c:pt>
                <c:pt idx="2">
                  <c:v>Middle</c:v>
                </c:pt>
                <c:pt idx="3">
                  <c:v>Rich</c:v>
                </c:pt>
                <c:pt idx="4">
                  <c:v>Richest</c:v>
                </c:pt>
              </c:strCache>
            </c:strRef>
          </c:cat>
          <c:val>
            <c:numRef>
              <c:f>[1]DHS07!$M$127:$Q$127</c:f>
              <c:numCache>
                <c:formatCode>General</c:formatCode>
                <c:ptCount val="5"/>
                <c:pt idx="0">
                  <c:v>20.300783103868497</c:v>
                </c:pt>
                <c:pt idx="1">
                  <c:v>9.5108472771632311</c:v>
                </c:pt>
                <c:pt idx="2">
                  <c:v>4.217242991101414</c:v>
                </c:pt>
                <c:pt idx="3">
                  <c:v>1.1723623988648295</c:v>
                </c:pt>
                <c:pt idx="4">
                  <c:v>0.14782231382765185</c:v>
                </c:pt>
              </c:numCache>
            </c:numRef>
          </c:val>
          <c:extLst>
            <c:ext xmlns:c16="http://schemas.microsoft.com/office/drawing/2014/chart" uri="{C3380CC4-5D6E-409C-BE32-E72D297353CC}">
              <c16:uniqueId val="{00000003-C777-42B1-A76F-A5FB0BD70AA2}"/>
            </c:ext>
          </c:extLst>
        </c:ser>
        <c:dLbls>
          <c:showLegendKey val="0"/>
          <c:showVal val="0"/>
          <c:showCatName val="0"/>
          <c:showSerName val="0"/>
          <c:showPercent val="0"/>
          <c:showBubbleSize val="0"/>
        </c:dLbls>
        <c:gapWidth val="50"/>
        <c:overlap val="100"/>
        <c:axId val="233305216"/>
        <c:axId val="233306752"/>
      </c:barChart>
      <c:catAx>
        <c:axId val="23330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6752"/>
        <c:crosses val="autoZero"/>
        <c:auto val="1"/>
        <c:lblAlgn val="ctr"/>
        <c:lblOffset val="100"/>
        <c:tickLblSkip val="1"/>
        <c:tickMarkSkip val="1"/>
        <c:noMultiLvlLbl val="0"/>
      </c:catAx>
      <c:valAx>
        <c:axId val="233306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'DHS13'!$M$18:$Q$18</c:f>
              <c:numCache>
                <c:formatCode>###0.0</c:formatCode>
                <c:ptCount val="5"/>
                <c:pt idx="0">
                  <c:v>92.296639049536793</c:v>
                </c:pt>
                <c:pt idx="1">
                  <c:v>95.959602289134324</c:v>
                </c:pt>
                <c:pt idx="2">
                  <c:v>96.737730455342245</c:v>
                </c:pt>
                <c:pt idx="3">
                  <c:v>97.5306888033288</c:v>
                </c:pt>
                <c:pt idx="4">
                  <c:v>99.625516396617428</c:v>
                </c:pt>
              </c:numCache>
            </c:numRef>
          </c:val>
          <c:extLst>
            <c:ext xmlns:c16="http://schemas.microsoft.com/office/drawing/2014/chart" uri="{C3380CC4-5D6E-409C-BE32-E72D297353CC}">
              <c16:uniqueId val="{00000000-85F3-4E5C-8B35-45531E45FAF8}"/>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'DHS13'!$M$19:$Q$19</c:f>
              <c:numCache>
                <c:formatCode>###0.0</c:formatCode>
                <c:ptCount val="5"/>
                <c:pt idx="0">
                  <c:v>1.4949537365262697</c:v>
                </c:pt>
                <c:pt idx="1">
                  <c:v>0.87253097803874324</c:v>
                </c:pt>
                <c:pt idx="2">
                  <c:v>2.1092495913342462</c:v>
                </c:pt>
                <c:pt idx="3">
                  <c:v>0.80389380022101331</c:v>
                </c:pt>
                <c:pt idx="4">
                  <c:v>2.1207712212403793E-2</c:v>
                </c:pt>
              </c:numCache>
            </c:numRef>
          </c:val>
          <c:extLst>
            <c:ext xmlns:c16="http://schemas.microsoft.com/office/drawing/2014/chart" uri="{C3380CC4-5D6E-409C-BE32-E72D297353CC}">
              <c16:uniqueId val="{00000001-85F3-4E5C-8B35-45531E45FAF8}"/>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'DHS13'!$M$20:$Q$20</c:f>
              <c:numCache>
                <c:formatCode>###0.0</c:formatCode>
                <c:ptCount val="5"/>
                <c:pt idx="0">
                  <c:v>1.055899494607762</c:v>
                </c:pt>
                <c:pt idx="1">
                  <c:v>0.33502007200388695</c:v>
                </c:pt>
                <c:pt idx="2">
                  <c:v>2.9753977059954195E-14</c:v>
                </c:pt>
                <c:pt idx="3">
                  <c:v>0.44866747574539123</c:v>
                </c:pt>
                <c:pt idx="4">
                  <c:v>0.25057185719079594</c:v>
                </c:pt>
              </c:numCache>
            </c:numRef>
          </c:val>
          <c:extLst>
            <c:ext xmlns:c16="http://schemas.microsoft.com/office/drawing/2014/chart" uri="{C3380CC4-5D6E-409C-BE32-E72D297353CC}">
              <c16:uniqueId val="{00000002-85F3-4E5C-8B35-45531E45FAF8}"/>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'DHS13'!$M$15:$Q$15</c:f>
              <c:strCache>
                <c:ptCount val="5"/>
                <c:pt idx="0">
                  <c:v>Poorest</c:v>
                </c:pt>
                <c:pt idx="1">
                  <c:v>Poor</c:v>
                </c:pt>
                <c:pt idx="2">
                  <c:v>Middle</c:v>
                </c:pt>
                <c:pt idx="3">
                  <c:v>Rich</c:v>
                </c:pt>
                <c:pt idx="4">
                  <c:v>Richest</c:v>
                </c:pt>
              </c:strCache>
            </c:strRef>
          </c:cat>
          <c:val>
            <c:numRef>
              <c:f>'DHS13'!$M$21:$Q$21</c:f>
              <c:numCache>
                <c:formatCode>###0.0</c:formatCode>
                <c:ptCount val="5"/>
                <c:pt idx="0">
                  <c:v>5.1525077193291748</c:v>
                </c:pt>
                <c:pt idx="1">
                  <c:v>2.832846660823046</c:v>
                </c:pt>
                <c:pt idx="2">
                  <c:v>1.1530199533234793</c:v>
                </c:pt>
                <c:pt idx="3">
                  <c:v>1.2167499207047949</c:v>
                </c:pt>
                <c:pt idx="4">
                  <c:v>0.10270403397937228</c:v>
                </c:pt>
              </c:numCache>
            </c:numRef>
          </c:val>
          <c:extLst>
            <c:ext xmlns:c16="http://schemas.microsoft.com/office/drawing/2014/chart" uri="{C3380CC4-5D6E-409C-BE32-E72D297353CC}">
              <c16:uniqueId val="{00000003-85F3-4E5C-8B35-45531E45FAF8}"/>
            </c:ext>
          </c:extLst>
        </c:ser>
        <c:dLbls>
          <c:showLegendKey val="0"/>
          <c:showVal val="0"/>
          <c:showCatName val="0"/>
          <c:showSerName val="0"/>
          <c:showPercent val="0"/>
          <c:showBubbleSize val="0"/>
        </c:dLbls>
        <c:gapWidth val="50"/>
        <c:overlap val="100"/>
        <c:axId val="234142720"/>
        <c:axId val="234308352"/>
      </c:barChart>
      <c:catAx>
        <c:axId val="23414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08352"/>
        <c:crosses val="autoZero"/>
        <c:auto val="1"/>
        <c:lblAlgn val="ctr"/>
        <c:lblOffset val="100"/>
        <c:tickLblSkip val="1"/>
        <c:tickMarkSkip val="1"/>
        <c:noMultiLvlLbl val="0"/>
      </c:catAx>
      <c:valAx>
        <c:axId val="234308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'DHS13'!$R$15:$Y$15</c:f>
              <c:strCache>
                <c:ptCount val="8"/>
                <c:pt idx="0">
                  <c:v>0</c:v>
                </c:pt>
                <c:pt idx="1">
                  <c:v>I</c:v>
                </c:pt>
                <c:pt idx="2">
                  <c:v>II</c:v>
                </c:pt>
                <c:pt idx="3">
                  <c:v>III</c:v>
                </c:pt>
                <c:pt idx="4">
                  <c:v>IV</c:v>
                </c:pt>
                <c:pt idx="5">
                  <c:v>V</c:v>
                </c:pt>
                <c:pt idx="6">
                  <c:v>VI</c:v>
                </c:pt>
                <c:pt idx="7">
                  <c:v>VII</c:v>
                </c:pt>
              </c:strCache>
            </c:strRef>
          </c:cat>
          <c:val>
            <c:numRef>
              <c:f>'DHS13'!$R$18:$Y$18</c:f>
              <c:numCache>
                <c:formatCode>###0.0</c:formatCode>
                <c:ptCount val="8"/>
                <c:pt idx="0">
                  <c:v>98.634820553159713</c:v>
                </c:pt>
                <c:pt idx="1">
                  <c:v>98.078820961656135</c:v>
                </c:pt>
                <c:pt idx="2">
                  <c:v>99.099958741036531</c:v>
                </c:pt>
                <c:pt idx="3">
                  <c:v>98.516769227166392</c:v>
                </c:pt>
                <c:pt idx="4">
                  <c:v>95.871383705549022</c:v>
                </c:pt>
                <c:pt idx="5">
                  <c:v>97.832955078293722</c:v>
                </c:pt>
                <c:pt idx="6">
                  <c:v>95.838629429620099</c:v>
                </c:pt>
                <c:pt idx="7">
                  <c:v>98.991707067436522</c:v>
                </c:pt>
              </c:numCache>
            </c:numRef>
          </c:val>
          <c:extLst>
            <c:ext xmlns:c16="http://schemas.microsoft.com/office/drawing/2014/chart" uri="{C3380CC4-5D6E-409C-BE32-E72D297353CC}">
              <c16:uniqueId val="{00000000-C740-4483-AE23-48DF2C283EA1}"/>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'DHS13'!$R$15:$Y$15</c:f>
              <c:strCache>
                <c:ptCount val="8"/>
                <c:pt idx="0">
                  <c:v>0</c:v>
                </c:pt>
                <c:pt idx="1">
                  <c:v>I</c:v>
                </c:pt>
                <c:pt idx="2">
                  <c:v>II</c:v>
                </c:pt>
                <c:pt idx="3">
                  <c:v>III</c:v>
                </c:pt>
                <c:pt idx="4">
                  <c:v>IV</c:v>
                </c:pt>
                <c:pt idx="5">
                  <c:v>V</c:v>
                </c:pt>
                <c:pt idx="6">
                  <c:v>VI</c:v>
                </c:pt>
                <c:pt idx="7">
                  <c:v>VII</c:v>
                </c:pt>
              </c:strCache>
            </c:strRef>
          </c:cat>
          <c:val>
            <c:numRef>
              <c:f>'DHS13'!$R$19:$Y$19</c:f>
              <c:numCache>
                <c:formatCode>###0.0</c:formatCode>
                <c:ptCount val="8"/>
                <c:pt idx="0">
                  <c:v>0.74760523958949121</c:v>
                </c:pt>
                <c:pt idx="1">
                  <c:v>0.26399684245872324</c:v>
                </c:pt>
                <c:pt idx="2">
                  <c:v>7.3234664907872907E-2</c:v>
                </c:pt>
                <c:pt idx="3">
                  <c:v>0.61493889280861225</c:v>
                </c:pt>
                <c:pt idx="4">
                  <c:v>0.36490839074184195</c:v>
                </c:pt>
                <c:pt idx="5">
                  <c:v>1.5602653274428493</c:v>
                </c:pt>
                <c:pt idx="6">
                  <c:v>0.20355730806107297</c:v>
                </c:pt>
                <c:pt idx="7">
                  <c:v>0.15789310430173631</c:v>
                </c:pt>
              </c:numCache>
            </c:numRef>
          </c:val>
          <c:extLst>
            <c:ext xmlns:c16="http://schemas.microsoft.com/office/drawing/2014/chart" uri="{C3380CC4-5D6E-409C-BE32-E72D297353CC}">
              <c16:uniqueId val="{00000001-C740-4483-AE23-48DF2C283EA1}"/>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'DHS13'!$R$15:$Y$15</c:f>
              <c:strCache>
                <c:ptCount val="8"/>
                <c:pt idx="0">
                  <c:v>0</c:v>
                </c:pt>
                <c:pt idx="1">
                  <c:v>I</c:v>
                </c:pt>
                <c:pt idx="2">
                  <c:v>II</c:v>
                </c:pt>
                <c:pt idx="3">
                  <c:v>III</c:v>
                </c:pt>
                <c:pt idx="4">
                  <c:v>IV</c:v>
                </c:pt>
                <c:pt idx="5">
                  <c:v>V</c:v>
                </c:pt>
                <c:pt idx="6">
                  <c:v>VI</c:v>
                </c:pt>
                <c:pt idx="7">
                  <c:v>VII</c:v>
                </c:pt>
              </c:strCache>
            </c:strRef>
          </c:cat>
          <c:val>
            <c:numRef>
              <c:f>'DHS13'!$R$20:$Y$20</c:f>
              <c:numCache>
                <c:formatCode>###0.0</c:formatCode>
                <c:ptCount val="8"/>
                <c:pt idx="0">
                  <c:v>0.6175742072507957</c:v>
                </c:pt>
                <c:pt idx="1">
                  <c:v>0.3634608811239679</c:v>
                </c:pt>
                <c:pt idx="2">
                  <c:v>0.40865839748274496</c:v>
                </c:pt>
                <c:pt idx="3">
                  <c:v>-1.4432899320127035E-14</c:v>
                </c:pt>
                <c:pt idx="4">
                  <c:v>0.18556108152772754</c:v>
                </c:pt>
                <c:pt idx="5">
                  <c:v>0.54196026203034453</c:v>
                </c:pt>
                <c:pt idx="6">
                  <c:v>0.74050367737368372</c:v>
                </c:pt>
                <c:pt idx="7">
                  <c:v>0.14427436754441303</c:v>
                </c:pt>
              </c:numCache>
            </c:numRef>
          </c:val>
          <c:extLst>
            <c:ext xmlns:c16="http://schemas.microsoft.com/office/drawing/2014/chart" uri="{C3380CC4-5D6E-409C-BE32-E72D297353CC}">
              <c16:uniqueId val="{00000002-C740-4483-AE23-48DF2C283EA1}"/>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'DHS13'!$R$15:$Y$15</c:f>
              <c:strCache>
                <c:ptCount val="8"/>
                <c:pt idx="0">
                  <c:v>0</c:v>
                </c:pt>
                <c:pt idx="1">
                  <c:v>I</c:v>
                </c:pt>
                <c:pt idx="2">
                  <c:v>II</c:v>
                </c:pt>
                <c:pt idx="3">
                  <c:v>III</c:v>
                </c:pt>
                <c:pt idx="4">
                  <c:v>IV</c:v>
                </c:pt>
                <c:pt idx="5">
                  <c:v>V</c:v>
                </c:pt>
                <c:pt idx="6">
                  <c:v>VI</c:v>
                </c:pt>
                <c:pt idx="7">
                  <c:v>VII</c:v>
                </c:pt>
              </c:strCache>
            </c:strRef>
          </c:cat>
          <c:val>
            <c:numRef>
              <c:f>'DHS13'!$R$21:$Y$21</c:f>
              <c:numCache>
                <c:formatCode>###0.0</c:formatCode>
                <c:ptCount val="8"/>
                <c:pt idx="0">
                  <c:v>0</c:v>
                </c:pt>
                <c:pt idx="1">
                  <c:v>1.2937213147611741</c:v>
                </c:pt>
                <c:pt idx="2">
                  <c:v>0.41814819657285135</c:v>
                </c:pt>
                <c:pt idx="3">
                  <c:v>0.86829188002500979</c:v>
                </c:pt>
                <c:pt idx="4">
                  <c:v>3.578146822181409</c:v>
                </c:pt>
                <c:pt idx="5">
                  <c:v>6.4819332233084309E-2</c:v>
                </c:pt>
                <c:pt idx="6">
                  <c:v>3.2173095849451445</c:v>
                </c:pt>
                <c:pt idx="7">
                  <c:v>0.70612546071732862</c:v>
                </c:pt>
              </c:numCache>
            </c:numRef>
          </c:val>
          <c:extLst>
            <c:ext xmlns:c16="http://schemas.microsoft.com/office/drawing/2014/chart" uri="{C3380CC4-5D6E-409C-BE32-E72D297353CC}">
              <c16:uniqueId val="{00000003-C740-4483-AE23-48DF2C283EA1}"/>
            </c:ext>
          </c:extLst>
        </c:ser>
        <c:dLbls>
          <c:showLegendKey val="0"/>
          <c:showVal val="0"/>
          <c:showCatName val="0"/>
          <c:showSerName val="0"/>
          <c:showPercent val="0"/>
          <c:showBubbleSize val="0"/>
        </c:dLbls>
        <c:gapWidth val="50"/>
        <c:overlap val="100"/>
        <c:axId val="234377984"/>
        <c:axId val="234379520"/>
      </c:barChart>
      <c:catAx>
        <c:axId val="234377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79520"/>
        <c:crosses val="autoZero"/>
        <c:auto val="1"/>
        <c:lblAlgn val="ctr"/>
        <c:lblOffset val="100"/>
        <c:tickLblSkip val="1"/>
        <c:tickMarkSkip val="1"/>
        <c:noMultiLvlLbl val="0"/>
      </c:catAx>
      <c:valAx>
        <c:axId val="234379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77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'DHS13'!$C$18:$G$18</c:f>
              <c:numCache>
                <c:formatCode>###0.0</c:formatCode>
                <c:ptCount val="5"/>
                <c:pt idx="0">
                  <c:v>95.83649351706994</c:v>
                </c:pt>
                <c:pt idx="1">
                  <c:v>98.312069950932184</c:v>
                </c:pt>
                <c:pt idx="2">
                  <c:v>99.15447027707782</c:v>
                </c:pt>
                <c:pt idx="3">
                  <c:v>98.175530728989486</c:v>
                </c:pt>
                <c:pt idx="4">
                  <c:v>99.521601411260434</c:v>
                </c:pt>
              </c:numCache>
            </c:numRef>
          </c:val>
          <c:extLst>
            <c:ext xmlns:c16="http://schemas.microsoft.com/office/drawing/2014/chart" uri="{C3380CC4-5D6E-409C-BE32-E72D297353CC}">
              <c16:uniqueId val="{00000000-8D62-46EA-957D-25A7CAB51107}"/>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'DHS13'!$C$19:$G$19</c:f>
              <c:numCache>
                <c:formatCode>###0.0</c:formatCode>
                <c:ptCount val="5"/>
                <c:pt idx="0">
                  <c:v>0.75870245337003728</c:v>
                </c:pt>
                <c:pt idx="1">
                  <c:v>0.79694206716523752</c:v>
                </c:pt>
                <c:pt idx="2">
                  <c:v>0.17027716038840293</c:v>
                </c:pt>
                <c:pt idx="3">
                  <c:v>0.87577820235627579</c:v>
                </c:pt>
                <c:pt idx="4">
                  <c:v>0.29569732475744787</c:v>
                </c:pt>
              </c:numCache>
            </c:numRef>
          </c:val>
          <c:extLst>
            <c:ext xmlns:c16="http://schemas.microsoft.com/office/drawing/2014/chart" uri="{C3380CC4-5D6E-409C-BE32-E72D297353CC}">
              <c16:uniqueId val="{00000001-8D62-46EA-957D-25A7CAB51107}"/>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'DHS13'!$C$20:$G$20</c:f>
              <c:numCache>
                <c:formatCode>###0.0</c:formatCode>
                <c:ptCount val="5"/>
                <c:pt idx="0">
                  <c:v>1.0351046885898652</c:v>
                </c:pt>
                <c:pt idx="1">
                  <c:v>0.18903132587103444</c:v>
                </c:pt>
                <c:pt idx="2">
                  <c:v>0.33108918016028727</c:v>
                </c:pt>
                <c:pt idx="3">
                  <c:v>0.82778211186963857</c:v>
                </c:pt>
                <c:pt idx="4">
                  <c:v>0.182701263982118</c:v>
                </c:pt>
              </c:numCache>
            </c:numRef>
          </c:val>
          <c:extLst>
            <c:ext xmlns:c16="http://schemas.microsoft.com/office/drawing/2014/chart" uri="{C3380CC4-5D6E-409C-BE32-E72D297353CC}">
              <c16:uniqueId val="{00000002-8D62-46EA-957D-25A7CAB51107}"/>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'DHS13'!$C$15:$G$15</c:f>
              <c:strCache>
                <c:ptCount val="5"/>
                <c:pt idx="0">
                  <c:v>Poorest</c:v>
                </c:pt>
                <c:pt idx="1">
                  <c:v>Poor</c:v>
                </c:pt>
                <c:pt idx="2">
                  <c:v>Middle</c:v>
                </c:pt>
                <c:pt idx="3">
                  <c:v>Rich</c:v>
                </c:pt>
                <c:pt idx="4">
                  <c:v>Richest</c:v>
                </c:pt>
              </c:strCache>
            </c:strRef>
          </c:cat>
          <c:val>
            <c:numRef>
              <c:f>'DHS13'!$C$21:$G$21</c:f>
              <c:numCache>
                <c:formatCode>###0.0</c:formatCode>
                <c:ptCount val="5"/>
                <c:pt idx="0">
                  <c:v>2.3696993409701581</c:v>
                </c:pt>
                <c:pt idx="1">
                  <c:v>0.70195665603154422</c:v>
                </c:pt>
                <c:pt idx="2">
                  <c:v>0.3441633823734897</c:v>
                </c:pt>
                <c:pt idx="3">
                  <c:v>0.12090895678459981</c:v>
                </c:pt>
                <c:pt idx="4">
                  <c:v>0</c:v>
                </c:pt>
              </c:numCache>
            </c:numRef>
          </c:val>
          <c:extLst>
            <c:ext xmlns:c16="http://schemas.microsoft.com/office/drawing/2014/chart" uri="{C3380CC4-5D6E-409C-BE32-E72D297353CC}">
              <c16:uniqueId val="{00000003-8D62-46EA-957D-25A7CAB51107}"/>
            </c:ext>
          </c:extLst>
        </c:ser>
        <c:dLbls>
          <c:showLegendKey val="0"/>
          <c:showVal val="0"/>
          <c:showCatName val="0"/>
          <c:showSerName val="0"/>
          <c:showPercent val="0"/>
          <c:showBubbleSize val="0"/>
        </c:dLbls>
        <c:gapWidth val="50"/>
        <c:overlap val="100"/>
        <c:axId val="234633472"/>
        <c:axId val="234659840"/>
      </c:barChart>
      <c:catAx>
        <c:axId val="234633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9840"/>
        <c:crosses val="autoZero"/>
        <c:auto val="1"/>
        <c:lblAlgn val="ctr"/>
        <c:lblOffset val="100"/>
        <c:tickLblSkip val="1"/>
        <c:tickMarkSkip val="1"/>
        <c:noMultiLvlLbl val="0"/>
      </c:catAx>
      <c:valAx>
        <c:axId val="23465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33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'DHS13'!$R$121:$Y$121</c:f>
              <c:strCache>
                <c:ptCount val="8"/>
                <c:pt idx="0">
                  <c:v>0</c:v>
                </c:pt>
                <c:pt idx="1">
                  <c:v>I</c:v>
                </c:pt>
                <c:pt idx="2">
                  <c:v>II</c:v>
                </c:pt>
                <c:pt idx="3">
                  <c:v>III</c:v>
                </c:pt>
                <c:pt idx="4">
                  <c:v>IV</c:v>
                </c:pt>
                <c:pt idx="5">
                  <c:v>V</c:v>
                </c:pt>
                <c:pt idx="6">
                  <c:v>VI</c:v>
                </c:pt>
                <c:pt idx="7">
                  <c:v>VII</c:v>
                </c:pt>
              </c:strCache>
            </c:strRef>
          </c:cat>
          <c:val>
            <c:numRef>
              <c:f>'DHS13'!$R$124:$Y$124</c:f>
              <c:numCache>
                <c:formatCode>###0.0</c:formatCode>
                <c:ptCount val="8"/>
                <c:pt idx="0">
                  <c:v>87.363587585894294</c:v>
                </c:pt>
                <c:pt idx="1">
                  <c:v>80.85718768215925</c:v>
                </c:pt>
                <c:pt idx="2">
                  <c:v>89.907324859195015</c:v>
                </c:pt>
                <c:pt idx="3">
                  <c:v>84.126530121504743</c:v>
                </c:pt>
                <c:pt idx="4">
                  <c:v>69.359967134466629</c:v>
                </c:pt>
                <c:pt idx="5">
                  <c:v>74.027071999568719</c:v>
                </c:pt>
                <c:pt idx="6">
                  <c:v>77.403755106907923</c:v>
                </c:pt>
                <c:pt idx="7">
                  <c:v>75.754129810244919</c:v>
                </c:pt>
              </c:numCache>
            </c:numRef>
          </c:val>
          <c:extLst>
            <c:ext xmlns:c16="http://schemas.microsoft.com/office/drawing/2014/chart" uri="{C3380CC4-5D6E-409C-BE32-E72D297353CC}">
              <c16:uniqueId val="{00000000-6DA6-418C-BF30-0CE186304027}"/>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'DHS13'!$R$121:$Y$121</c:f>
              <c:strCache>
                <c:ptCount val="8"/>
                <c:pt idx="0">
                  <c:v>0</c:v>
                </c:pt>
                <c:pt idx="1">
                  <c:v>I</c:v>
                </c:pt>
                <c:pt idx="2">
                  <c:v>II</c:v>
                </c:pt>
                <c:pt idx="3">
                  <c:v>III</c:v>
                </c:pt>
                <c:pt idx="4">
                  <c:v>IV</c:v>
                </c:pt>
                <c:pt idx="5">
                  <c:v>V</c:v>
                </c:pt>
                <c:pt idx="6">
                  <c:v>VI</c:v>
                </c:pt>
                <c:pt idx="7">
                  <c:v>VII</c:v>
                </c:pt>
              </c:strCache>
            </c:strRef>
          </c:cat>
          <c:val>
            <c:numRef>
              <c:f>'DHS13'!$R$125:$Y$125</c:f>
              <c:numCache>
                <c:formatCode>###0.0</c:formatCode>
                <c:ptCount val="8"/>
                <c:pt idx="0">
                  <c:v>10.28963058020731</c:v>
                </c:pt>
                <c:pt idx="1">
                  <c:v>13.224003253095457</c:v>
                </c:pt>
                <c:pt idx="2">
                  <c:v>7.3399351950608152</c:v>
                </c:pt>
                <c:pt idx="3">
                  <c:v>10.509067357740223</c:v>
                </c:pt>
                <c:pt idx="4">
                  <c:v>10.774017674834699</c:v>
                </c:pt>
                <c:pt idx="5">
                  <c:v>17.672447760507897</c:v>
                </c:pt>
                <c:pt idx="6">
                  <c:v>8.1088351016196469</c:v>
                </c:pt>
                <c:pt idx="7">
                  <c:v>14.538582152790152</c:v>
                </c:pt>
              </c:numCache>
            </c:numRef>
          </c:val>
          <c:extLst>
            <c:ext xmlns:c16="http://schemas.microsoft.com/office/drawing/2014/chart" uri="{C3380CC4-5D6E-409C-BE32-E72D297353CC}">
              <c16:uniqueId val="{00000001-6DA6-418C-BF30-0CE186304027}"/>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'DHS13'!$R$121:$Y$121</c:f>
              <c:strCache>
                <c:ptCount val="8"/>
                <c:pt idx="0">
                  <c:v>0</c:v>
                </c:pt>
                <c:pt idx="1">
                  <c:v>I</c:v>
                </c:pt>
                <c:pt idx="2">
                  <c:v>II</c:v>
                </c:pt>
                <c:pt idx="3">
                  <c:v>III</c:v>
                </c:pt>
                <c:pt idx="4">
                  <c:v>IV</c:v>
                </c:pt>
                <c:pt idx="5">
                  <c:v>V</c:v>
                </c:pt>
                <c:pt idx="6">
                  <c:v>VI</c:v>
                </c:pt>
                <c:pt idx="7">
                  <c:v>VII</c:v>
                </c:pt>
              </c:strCache>
            </c:strRef>
          </c:cat>
          <c:val>
            <c:numRef>
              <c:f>'DHS13'!$R$126:$Y$126</c:f>
              <c:numCache>
                <c:formatCode>###0.0</c:formatCode>
                <c:ptCount val="8"/>
                <c:pt idx="0">
                  <c:v>1.2974434892116826</c:v>
                </c:pt>
                <c:pt idx="1">
                  <c:v>2.8920727928009429</c:v>
                </c:pt>
                <c:pt idx="2">
                  <c:v>1.7469614683237049</c:v>
                </c:pt>
                <c:pt idx="3">
                  <c:v>2.2820293147027964</c:v>
                </c:pt>
                <c:pt idx="4">
                  <c:v>6.4794459489968848</c:v>
                </c:pt>
                <c:pt idx="5">
                  <c:v>2.3587569475860493</c:v>
                </c:pt>
                <c:pt idx="6">
                  <c:v>7.849310648867573</c:v>
                </c:pt>
                <c:pt idx="7">
                  <c:v>6.6149071701170499</c:v>
                </c:pt>
              </c:numCache>
            </c:numRef>
          </c:val>
          <c:extLst>
            <c:ext xmlns:c16="http://schemas.microsoft.com/office/drawing/2014/chart" uri="{C3380CC4-5D6E-409C-BE32-E72D297353CC}">
              <c16:uniqueId val="{00000002-6DA6-418C-BF30-0CE186304027}"/>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'DHS13'!$R$121:$Y$121</c:f>
              <c:strCache>
                <c:ptCount val="8"/>
                <c:pt idx="0">
                  <c:v>0</c:v>
                </c:pt>
                <c:pt idx="1">
                  <c:v>I</c:v>
                </c:pt>
                <c:pt idx="2">
                  <c:v>II</c:v>
                </c:pt>
                <c:pt idx="3">
                  <c:v>III</c:v>
                </c:pt>
                <c:pt idx="4">
                  <c:v>IV</c:v>
                </c:pt>
                <c:pt idx="5">
                  <c:v>V</c:v>
                </c:pt>
                <c:pt idx="6">
                  <c:v>VI</c:v>
                </c:pt>
                <c:pt idx="7">
                  <c:v>VII</c:v>
                </c:pt>
              </c:strCache>
            </c:strRef>
          </c:cat>
          <c:val>
            <c:numRef>
              <c:f>'DHS13'!$R$127:$Y$127</c:f>
              <c:numCache>
                <c:formatCode>###0.0</c:formatCode>
                <c:ptCount val="8"/>
                <c:pt idx="0">
                  <c:v>1.0493383446867131</c:v>
                </c:pt>
                <c:pt idx="1">
                  <c:v>3.0267362719443502</c:v>
                </c:pt>
                <c:pt idx="2">
                  <c:v>1.0057784774204652</c:v>
                </c:pt>
                <c:pt idx="3">
                  <c:v>3.0823732060522375</c:v>
                </c:pt>
                <c:pt idx="4">
                  <c:v>13.386569241701787</c:v>
                </c:pt>
                <c:pt idx="5">
                  <c:v>5.9417232923373353</c:v>
                </c:pt>
                <c:pt idx="6">
                  <c:v>6.6380991426048572</c:v>
                </c:pt>
                <c:pt idx="7">
                  <c:v>3.0923808668478787</c:v>
                </c:pt>
              </c:numCache>
            </c:numRef>
          </c:val>
          <c:extLst>
            <c:ext xmlns:c16="http://schemas.microsoft.com/office/drawing/2014/chart" uri="{C3380CC4-5D6E-409C-BE32-E72D297353CC}">
              <c16:uniqueId val="{00000003-6DA6-418C-BF30-0CE186304027}"/>
            </c:ext>
          </c:extLst>
        </c:ser>
        <c:dLbls>
          <c:showLegendKey val="0"/>
          <c:showVal val="0"/>
          <c:showCatName val="0"/>
          <c:showSerName val="0"/>
          <c:showPercent val="0"/>
          <c:showBubbleSize val="0"/>
        </c:dLbls>
        <c:gapWidth val="50"/>
        <c:overlap val="100"/>
        <c:axId val="235070976"/>
        <c:axId val="235072512"/>
      </c:barChart>
      <c:catAx>
        <c:axId val="235070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72512"/>
        <c:crosses val="autoZero"/>
        <c:auto val="1"/>
        <c:lblAlgn val="ctr"/>
        <c:lblOffset val="100"/>
        <c:tickLblSkip val="1"/>
        <c:tickMarkSkip val="1"/>
        <c:noMultiLvlLbl val="0"/>
      </c:catAx>
      <c:valAx>
        <c:axId val="235072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70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85A-4000-8AEB-51272517D6B2}"/>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85A-4000-8AEB-51272517D6B2}"/>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'DHS13'!$M$221:$Q$221</c:f>
              <c:strCache>
                <c:ptCount val="5"/>
                <c:pt idx="0">
                  <c:v>Poorest</c:v>
                </c:pt>
                <c:pt idx="1">
                  <c:v>Poor</c:v>
                </c:pt>
                <c:pt idx="2">
                  <c:v>Middle</c:v>
                </c:pt>
                <c:pt idx="3">
                  <c:v>Rich</c:v>
                </c:pt>
                <c:pt idx="4">
                  <c:v>Richest</c:v>
                </c:pt>
              </c:strCache>
            </c:strRef>
          </c:cat>
          <c:val>
            <c:numRef>
              <c:f>'DHS13'!$M$224:$Q$224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85A-4000-8AEB-51272517D6B2}"/>
            </c:ext>
          </c:extLst>
        </c:ser>
        <c:dLbls>
          <c:showLegendKey val="0"/>
          <c:showVal val="0"/>
          <c:showCatName val="0"/>
          <c:showSerName val="0"/>
          <c:showPercent val="0"/>
          <c:showBubbleSize val="0"/>
        </c:dLbls>
        <c:gapWidth val="50"/>
        <c:overlap val="100"/>
        <c:axId val="235371904"/>
        <c:axId val="235377792"/>
      </c:barChart>
      <c:catAx>
        <c:axId val="235371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792"/>
        <c:crosses val="autoZero"/>
        <c:auto val="1"/>
        <c:lblAlgn val="ctr"/>
        <c:lblOffset val="100"/>
        <c:tickLblSkip val="1"/>
        <c:tickMarkSkip val="1"/>
        <c:noMultiLvlLbl val="0"/>
      </c:catAx>
      <c:valAx>
        <c:axId val="23537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1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'DHS13'!$R$221:$Y$221</c:f>
              <c:strCache>
                <c:ptCount val="8"/>
                <c:pt idx="0">
                  <c:v>0</c:v>
                </c:pt>
                <c:pt idx="1">
                  <c:v>I</c:v>
                </c:pt>
                <c:pt idx="2">
                  <c:v>II</c:v>
                </c:pt>
                <c:pt idx="3">
                  <c:v>III</c:v>
                </c:pt>
                <c:pt idx="4">
                  <c:v>IV</c:v>
                </c:pt>
                <c:pt idx="5">
                  <c:v>V</c:v>
                </c:pt>
                <c:pt idx="6">
                  <c:v>VI</c:v>
                </c:pt>
                <c:pt idx="7">
                  <c:v>VII</c:v>
                </c:pt>
              </c:strCache>
            </c:strRef>
          </c:cat>
          <c:val>
            <c:numRef>
              <c:f>'DHS13'!$R$222:$Y$222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7B95-4D23-9B7B-B8A8F82D15B3}"/>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'DHS13'!$R$221:$Y$221</c:f>
              <c:strCache>
                <c:ptCount val="8"/>
                <c:pt idx="0">
                  <c:v>0</c:v>
                </c:pt>
                <c:pt idx="1">
                  <c:v>I</c:v>
                </c:pt>
                <c:pt idx="2">
                  <c:v>II</c:v>
                </c:pt>
                <c:pt idx="3">
                  <c:v>III</c:v>
                </c:pt>
                <c:pt idx="4">
                  <c:v>IV</c:v>
                </c:pt>
                <c:pt idx="5">
                  <c:v>V</c:v>
                </c:pt>
                <c:pt idx="6">
                  <c:v>VI</c:v>
                </c:pt>
                <c:pt idx="7">
                  <c:v>VII</c:v>
                </c:pt>
              </c:strCache>
            </c:strRef>
          </c:cat>
          <c:val>
            <c:numRef>
              <c:f>'DHS13'!$R$223:$Y$223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7B95-4D23-9B7B-B8A8F82D15B3}"/>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'DHS13'!$R$221:$Y$221</c:f>
              <c:strCache>
                <c:ptCount val="8"/>
                <c:pt idx="0">
                  <c:v>0</c:v>
                </c:pt>
                <c:pt idx="1">
                  <c:v>I</c:v>
                </c:pt>
                <c:pt idx="2">
                  <c:v>II</c:v>
                </c:pt>
                <c:pt idx="3">
                  <c:v>III</c:v>
                </c:pt>
                <c:pt idx="4">
                  <c:v>IV</c:v>
                </c:pt>
                <c:pt idx="5">
                  <c:v>V</c:v>
                </c:pt>
                <c:pt idx="6">
                  <c:v>VI</c:v>
                </c:pt>
                <c:pt idx="7">
                  <c:v>VII</c:v>
                </c:pt>
              </c:strCache>
            </c:strRef>
          </c:cat>
          <c:val>
            <c:numRef>
              <c:f>'DHS13'!$R$224:$Y$224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7B95-4D23-9B7B-B8A8F82D15B3}"/>
            </c:ext>
          </c:extLst>
        </c:ser>
        <c:dLbls>
          <c:showLegendKey val="0"/>
          <c:showVal val="0"/>
          <c:showCatName val="0"/>
          <c:showSerName val="0"/>
          <c:showPercent val="0"/>
          <c:showBubbleSize val="0"/>
        </c:dLbls>
        <c:gapWidth val="50"/>
        <c:overlap val="100"/>
        <c:axId val="235450368"/>
        <c:axId val="235451904"/>
      </c:barChart>
      <c:catAx>
        <c:axId val="235450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51904"/>
        <c:crosses val="autoZero"/>
        <c:auto val="1"/>
        <c:lblAlgn val="ctr"/>
        <c:lblOffset val="100"/>
        <c:tickLblSkip val="1"/>
        <c:tickMarkSkip val="1"/>
        <c:noMultiLvlLbl val="0"/>
      </c:catAx>
      <c:valAx>
        <c:axId val="235451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50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9C0-4CD0-A51E-79C5C093FA77}"/>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9C0-4CD0-A51E-79C5C093FA77}"/>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'DHS13'!$C$221:$G$221</c:f>
              <c:strCache>
                <c:ptCount val="5"/>
                <c:pt idx="0">
                  <c:v>Poorest</c:v>
                </c:pt>
                <c:pt idx="1">
                  <c:v>Poor</c:v>
                </c:pt>
                <c:pt idx="2">
                  <c:v>Middle</c:v>
                </c:pt>
                <c:pt idx="3">
                  <c:v>Rich</c:v>
                </c:pt>
                <c:pt idx="4">
                  <c:v>Richest</c:v>
                </c:pt>
              </c:strCache>
            </c:strRef>
          </c:cat>
          <c:val>
            <c:numRef>
              <c:f>'DHS13'!$C$224:$G$224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9C0-4CD0-A51E-79C5C093FA77}"/>
            </c:ext>
          </c:extLst>
        </c:ser>
        <c:dLbls>
          <c:showLegendKey val="0"/>
          <c:showVal val="0"/>
          <c:showCatName val="0"/>
          <c:showSerName val="0"/>
          <c:showPercent val="0"/>
          <c:showBubbleSize val="0"/>
        </c:dLbls>
        <c:gapWidth val="50"/>
        <c:overlap val="100"/>
        <c:axId val="235770240"/>
        <c:axId val="235771776"/>
      </c:barChart>
      <c:catAx>
        <c:axId val="235770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71776"/>
        <c:crosses val="autoZero"/>
        <c:auto val="1"/>
        <c:lblAlgn val="ctr"/>
        <c:lblOffset val="100"/>
        <c:tickLblSkip val="1"/>
        <c:tickMarkSkip val="1"/>
        <c:noMultiLvlLbl val="0"/>
      </c:catAx>
      <c:valAx>
        <c:axId val="23577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70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'DHS13'!$H$18:$L$18</c:f>
              <c:numCache>
                <c:formatCode>###0.0</c:formatCode>
                <c:ptCount val="5"/>
                <c:pt idx="0">
                  <c:v>97.901907646270871</c:v>
                </c:pt>
                <c:pt idx="1">
                  <c:v>99.425983641353525</c:v>
                </c:pt>
                <c:pt idx="2">
                  <c:v>98.55000384867715</c:v>
                </c:pt>
                <c:pt idx="3">
                  <c:v>98.934382354159766</c:v>
                </c:pt>
                <c:pt idx="4">
                  <c:v>99.351181042261771</c:v>
                </c:pt>
              </c:numCache>
            </c:numRef>
          </c:val>
          <c:extLst>
            <c:ext xmlns:c16="http://schemas.microsoft.com/office/drawing/2014/chart" uri="{C3380CC4-5D6E-409C-BE32-E72D297353CC}">
              <c16:uniqueId val="{00000000-7D97-4452-B13F-7FE35C09D53D}"/>
            </c:ext>
          </c:extLst>
        </c:ser>
        <c:ser>
          <c:idx val="1"/>
          <c:order val="1"/>
          <c:tx>
            <c:strRef>
              <c:f>'DHS13'!$B$19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'DHS13'!$H$19:$L$19</c:f>
              <c:numCache>
                <c:formatCode>###0.0</c:formatCode>
                <c:ptCount val="5"/>
                <c:pt idx="0">
                  <c:v>0.33699060130720015</c:v>
                </c:pt>
                <c:pt idx="1">
                  <c:v>0.17651383344268529</c:v>
                </c:pt>
                <c:pt idx="2">
                  <c:v>0.56272441128369377</c:v>
                </c:pt>
                <c:pt idx="3">
                  <c:v>0.56160937821825219</c:v>
                </c:pt>
                <c:pt idx="4">
                  <c:v>0.40084058590251415</c:v>
                </c:pt>
              </c:numCache>
            </c:numRef>
          </c:val>
          <c:extLst>
            <c:ext xmlns:c16="http://schemas.microsoft.com/office/drawing/2014/chart" uri="{C3380CC4-5D6E-409C-BE32-E72D297353CC}">
              <c16:uniqueId val="{00000001-7D97-4452-B13F-7FE35C09D53D}"/>
            </c:ext>
          </c:extLst>
        </c:ser>
        <c:ser>
          <c:idx val="2"/>
          <c:order val="2"/>
          <c:tx>
            <c:strRef>
              <c:f>'DHS13'!$B$20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'DHS13'!$H$20:$L$20</c:f>
              <c:numCache>
                <c:formatCode>###0.0</c:formatCode>
                <c:ptCount val="5"/>
                <c:pt idx="0">
                  <c:v>0.90823891807656854</c:v>
                </c:pt>
                <c:pt idx="1">
                  <c:v>0.33656189317220875</c:v>
                </c:pt>
                <c:pt idx="2">
                  <c:v>0.79656423888916117</c:v>
                </c:pt>
                <c:pt idx="3">
                  <c:v>0.44704208926371125</c:v>
                </c:pt>
                <c:pt idx="4">
                  <c:v>0.24797837183571447</c:v>
                </c:pt>
              </c:numCache>
            </c:numRef>
          </c:val>
          <c:extLst>
            <c:ext xmlns:c16="http://schemas.microsoft.com/office/drawing/2014/chart" uri="{C3380CC4-5D6E-409C-BE32-E72D297353CC}">
              <c16:uniqueId val="{00000002-7D97-4452-B13F-7FE35C09D53D}"/>
            </c:ext>
          </c:extLst>
        </c:ser>
        <c:ser>
          <c:idx val="3"/>
          <c:order val="3"/>
          <c:tx>
            <c:strRef>
              <c:f>'DHS13'!$B$21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'DHS13'!$H$15:$L$15</c:f>
              <c:strCache>
                <c:ptCount val="5"/>
                <c:pt idx="0">
                  <c:v>Poorest</c:v>
                </c:pt>
                <c:pt idx="1">
                  <c:v>Poor</c:v>
                </c:pt>
                <c:pt idx="2">
                  <c:v>Middle</c:v>
                </c:pt>
                <c:pt idx="3">
                  <c:v>Rich</c:v>
                </c:pt>
                <c:pt idx="4">
                  <c:v>Richest</c:v>
                </c:pt>
              </c:strCache>
            </c:strRef>
          </c:cat>
          <c:val>
            <c:numRef>
              <c:f>'DHS13'!$H$21:$L$21</c:f>
              <c:numCache>
                <c:formatCode>###0.0</c:formatCode>
                <c:ptCount val="5"/>
                <c:pt idx="0">
                  <c:v>0.85286283434536025</c:v>
                </c:pt>
                <c:pt idx="1">
                  <c:v>6.0940632031580559E-2</c:v>
                </c:pt>
                <c:pt idx="2">
                  <c:v>9.0707501149994943E-2</c:v>
                </c:pt>
                <c:pt idx="3">
                  <c:v>5.6966178358270787E-2</c:v>
                </c:pt>
                <c:pt idx="4">
                  <c:v>0</c:v>
                </c:pt>
              </c:numCache>
            </c:numRef>
          </c:val>
          <c:extLst>
            <c:ext xmlns:c16="http://schemas.microsoft.com/office/drawing/2014/chart" uri="{C3380CC4-5D6E-409C-BE32-E72D297353CC}">
              <c16:uniqueId val="{00000003-7D97-4452-B13F-7FE35C09D53D}"/>
            </c:ext>
          </c:extLst>
        </c:ser>
        <c:dLbls>
          <c:showLegendKey val="0"/>
          <c:showVal val="0"/>
          <c:showCatName val="0"/>
          <c:showSerName val="0"/>
          <c:showPercent val="0"/>
          <c:showBubbleSize val="0"/>
        </c:dLbls>
        <c:gapWidth val="50"/>
        <c:overlap val="100"/>
        <c:axId val="327296896"/>
        <c:axId val="327298432"/>
      </c:barChart>
      <c:catAx>
        <c:axId val="327296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8432"/>
        <c:crosses val="autoZero"/>
        <c:auto val="1"/>
        <c:lblAlgn val="ctr"/>
        <c:lblOffset val="100"/>
        <c:tickLblSkip val="1"/>
        <c:tickMarkSkip val="1"/>
        <c:noMultiLvlLbl val="0"/>
      </c:catAx>
      <c:valAx>
        <c:axId val="327298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6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'DHS13'!$H$124:$L$124</c:f>
              <c:numCache>
                <c:formatCode>###0.0</c:formatCode>
                <c:ptCount val="5"/>
                <c:pt idx="0">
                  <c:v>58.146896042189908</c:v>
                </c:pt>
                <c:pt idx="1">
                  <c:v>82.298023609793105</c:v>
                </c:pt>
                <c:pt idx="2">
                  <c:v>93.180080688134908</c:v>
                </c:pt>
                <c:pt idx="3">
                  <c:v>98.59563059324681</c:v>
                </c:pt>
                <c:pt idx="4">
                  <c:v>99.979663566707075</c:v>
                </c:pt>
              </c:numCache>
            </c:numRef>
          </c:val>
          <c:extLst>
            <c:ext xmlns:c16="http://schemas.microsoft.com/office/drawing/2014/chart" uri="{C3380CC4-5D6E-409C-BE32-E72D297353CC}">
              <c16:uniqueId val="{00000000-65F5-4F47-AC9A-975C41B5882E}"/>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'DHS13'!$H$125:$L$125</c:f>
              <c:numCache>
                <c:formatCode>###0.0</c:formatCode>
                <c:ptCount val="5"/>
                <c:pt idx="0">
                  <c:v>28.848434219769793</c:v>
                </c:pt>
                <c:pt idx="1">
                  <c:v>14.285896669450064</c:v>
                </c:pt>
                <c:pt idx="2">
                  <c:v>5.6809294948011599</c:v>
                </c:pt>
                <c:pt idx="3">
                  <c:v>1.3431170518799542</c:v>
                </c:pt>
                <c:pt idx="4">
                  <c:v>2.0336433292922087E-2</c:v>
                </c:pt>
              </c:numCache>
            </c:numRef>
          </c:val>
          <c:extLst>
            <c:ext xmlns:c16="http://schemas.microsoft.com/office/drawing/2014/chart" uri="{C3380CC4-5D6E-409C-BE32-E72D297353CC}">
              <c16:uniqueId val="{00000001-65F5-4F47-AC9A-975C41B5882E}"/>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'DHS13'!$H$126:$L$126</c:f>
              <c:numCache>
                <c:formatCode>###0.0</c:formatCode>
                <c:ptCount val="5"/>
                <c:pt idx="0">
                  <c:v>6.6798760667488732</c:v>
                </c:pt>
                <c:pt idx="1">
                  <c:v>1.7789533943341918</c:v>
                </c:pt>
                <c:pt idx="2">
                  <c:v>0.53626218949888349</c:v>
                </c:pt>
                <c:pt idx="3">
                  <c:v>6.1252354873235992E-2</c:v>
                </c:pt>
                <c:pt idx="4">
                  <c:v>3.3618940964430521E-15</c:v>
                </c:pt>
              </c:numCache>
            </c:numRef>
          </c:val>
          <c:extLst>
            <c:ext xmlns:c16="http://schemas.microsoft.com/office/drawing/2014/chart" uri="{C3380CC4-5D6E-409C-BE32-E72D297353CC}">
              <c16:uniqueId val="{00000002-65F5-4F47-AC9A-975C41B5882E}"/>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'DHS13'!$H$121:$L$121</c:f>
              <c:strCache>
                <c:ptCount val="5"/>
                <c:pt idx="0">
                  <c:v>Poorest</c:v>
                </c:pt>
                <c:pt idx="1">
                  <c:v>Poor</c:v>
                </c:pt>
                <c:pt idx="2">
                  <c:v>Middle</c:v>
                </c:pt>
                <c:pt idx="3">
                  <c:v>Rich</c:v>
                </c:pt>
                <c:pt idx="4">
                  <c:v>Richest</c:v>
                </c:pt>
              </c:strCache>
            </c:strRef>
          </c:cat>
          <c:val>
            <c:numRef>
              <c:f>'DHS13'!$H$127:$L$127</c:f>
              <c:numCache>
                <c:formatCode>###0.0</c:formatCode>
                <c:ptCount val="5"/>
                <c:pt idx="0">
                  <c:v>6.3247936712914257</c:v>
                </c:pt>
                <c:pt idx="1">
                  <c:v>1.6371263264226383</c:v>
                </c:pt>
                <c:pt idx="2">
                  <c:v>0.60272762756504905</c:v>
                </c:pt>
                <c:pt idx="3">
                  <c:v>0</c:v>
                </c:pt>
                <c:pt idx="4">
                  <c:v>0</c:v>
                </c:pt>
              </c:numCache>
            </c:numRef>
          </c:val>
          <c:extLst>
            <c:ext xmlns:c16="http://schemas.microsoft.com/office/drawing/2014/chart" uri="{C3380CC4-5D6E-409C-BE32-E72D297353CC}">
              <c16:uniqueId val="{00000003-65F5-4F47-AC9A-975C41B5882E}"/>
            </c:ext>
          </c:extLst>
        </c:ser>
        <c:dLbls>
          <c:showLegendKey val="0"/>
          <c:showVal val="0"/>
          <c:showCatName val="0"/>
          <c:showSerName val="0"/>
          <c:showPercent val="0"/>
          <c:showBubbleSize val="0"/>
        </c:dLbls>
        <c:gapWidth val="50"/>
        <c:overlap val="100"/>
        <c:axId val="327384448"/>
        <c:axId val="327701632"/>
      </c:barChart>
      <c:catAx>
        <c:axId val="32738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1632"/>
        <c:crosses val="autoZero"/>
        <c:auto val="1"/>
        <c:lblAlgn val="ctr"/>
        <c:lblOffset val="100"/>
        <c:tickLblSkip val="1"/>
        <c:tickMarkSkip val="1"/>
        <c:noMultiLvlLbl val="0"/>
      </c:catAx>
      <c:valAx>
        <c:axId val="327701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8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58-49C7-8BDA-8E903657CC2D}"/>
            </c:ext>
          </c:extLst>
        </c:ser>
        <c:ser>
          <c:idx val="1"/>
          <c:order val="1"/>
          <c:tx>
            <c:strRef>
              <c:f>'DHS13'!$B$223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58-49C7-8BDA-8E903657CC2D}"/>
            </c:ext>
          </c:extLst>
        </c:ser>
        <c:ser>
          <c:idx val="2"/>
          <c:order val="2"/>
          <c:tx>
            <c:strRef>
              <c:f>'DHS13'!$B$224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'DHS13'!$H$221:$L$221</c:f>
              <c:strCache>
                <c:ptCount val="5"/>
                <c:pt idx="0">
                  <c:v>Poorest</c:v>
                </c:pt>
                <c:pt idx="1">
                  <c:v>Poor</c:v>
                </c:pt>
                <c:pt idx="2">
                  <c:v>Middle</c:v>
                </c:pt>
                <c:pt idx="3">
                  <c:v>Rich</c:v>
                </c:pt>
                <c:pt idx="4">
                  <c:v>Richest</c:v>
                </c:pt>
              </c:strCache>
            </c:strRef>
          </c:cat>
          <c:val>
            <c:numRef>
              <c:f>'DHS13'!$H$224:$L$224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C58-49C7-8BDA-8E903657CC2D}"/>
            </c:ext>
          </c:extLst>
        </c:ser>
        <c:dLbls>
          <c:showLegendKey val="0"/>
          <c:showVal val="0"/>
          <c:showCatName val="0"/>
          <c:showSerName val="0"/>
          <c:showPercent val="0"/>
          <c:showBubbleSize val="0"/>
        </c:dLbls>
        <c:gapWidth val="50"/>
        <c:overlap val="100"/>
        <c:axId val="329113600"/>
        <c:axId val="329115136"/>
      </c:barChart>
      <c:catAx>
        <c:axId val="329113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15136"/>
        <c:crosses val="autoZero"/>
        <c:auto val="1"/>
        <c:lblAlgn val="ctr"/>
        <c:lblOffset val="100"/>
        <c:tickLblSkip val="1"/>
        <c:tickMarkSkip val="1"/>
        <c:noMultiLvlLbl val="0"/>
      </c:catAx>
      <c:valAx>
        <c:axId val="329115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13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'DHS13'!$C$124:$G$124</c:f>
              <c:numCache>
                <c:formatCode>###0.0</c:formatCode>
                <c:ptCount val="5"/>
                <c:pt idx="0">
                  <c:v>54.024628488563131</c:v>
                </c:pt>
                <c:pt idx="1">
                  <c:v>77.398323545513293</c:v>
                </c:pt>
                <c:pt idx="2">
                  <c:v>90.105816833841487</c:v>
                </c:pt>
                <c:pt idx="3">
                  <c:v>97.533292388728952</c:v>
                </c:pt>
                <c:pt idx="4">
                  <c:v>99.788475965467939</c:v>
                </c:pt>
              </c:numCache>
            </c:numRef>
          </c:val>
          <c:extLst>
            <c:ext xmlns:c16="http://schemas.microsoft.com/office/drawing/2014/chart" uri="{C3380CC4-5D6E-409C-BE32-E72D297353CC}">
              <c16:uniqueId val="{00000000-A1ED-4A72-AC5D-65A62A06818C}"/>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'DHS13'!$C$125:$G$125</c:f>
              <c:numCache>
                <c:formatCode>###0.0</c:formatCode>
                <c:ptCount val="5"/>
                <c:pt idx="0">
                  <c:v>27.986036366469918</c:v>
                </c:pt>
                <c:pt idx="1">
                  <c:v>15.92139967492909</c:v>
                </c:pt>
                <c:pt idx="2">
                  <c:v>8.0222726601359042</c:v>
                </c:pt>
                <c:pt idx="3">
                  <c:v>2.1390410492045508</c:v>
                </c:pt>
                <c:pt idx="4">
                  <c:v>0.17277500206429114</c:v>
                </c:pt>
              </c:numCache>
            </c:numRef>
          </c:val>
          <c:extLst>
            <c:ext xmlns:c16="http://schemas.microsoft.com/office/drawing/2014/chart" uri="{C3380CC4-5D6E-409C-BE32-E72D297353CC}">
              <c16:uniqueId val="{00000001-A1ED-4A72-AC5D-65A62A06818C}"/>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'DHS13'!$C$126:$G$126</c:f>
              <c:numCache>
                <c:formatCode>###0.0</c:formatCode>
                <c:ptCount val="5"/>
                <c:pt idx="0">
                  <c:v>7.8868972944746893</c:v>
                </c:pt>
                <c:pt idx="1">
                  <c:v>3.8438648669285493</c:v>
                </c:pt>
                <c:pt idx="2">
                  <c:v>0.84892804483052031</c:v>
                </c:pt>
                <c:pt idx="3">
                  <c:v>0.32766656206649669</c:v>
                </c:pt>
                <c:pt idx="4">
                  <c:v>3.8749032467770339E-2</c:v>
                </c:pt>
              </c:numCache>
            </c:numRef>
          </c:val>
          <c:extLst>
            <c:ext xmlns:c16="http://schemas.microsoft.com/office/drawing/2014/chart" uri="{C3380CC4-5D6E-409C-BE32-E72D297353CC}">
              <c16:uniqueId val="{00000002-A1ED-4A72-AC5D-65A62A06818C}"/>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'DHS13'!$C$121:$G$121</c:f>
              <c:strCache>
                <c:ptCount val="5"/>
                <c:pt idx="0">
                  <c:v>Poorest</c:v>
                </c:pt>
                <c:pt idx="1">
                  <c:v>Poor</c:v>
                </c:pt>
                <c:pt idx="2">
                  <c:v>Middle</c:v>
                </c:pt>
                <c:pt idx="3">
                  <c:v>Rich</c:v>
                </c:pt>
                <c:pt idx="4">
                  <c:v>Richest</c:v>
                </c:pt>
              </c:strCache>
            </c:strRef>
          </c:cat>
          <c:val>
            <c:numRef>
              <c:f>'DHS13'!$C$127:$G$127</c:f>
              <c:numCache>
                <c:formatCode>###0.0</c:formatCode>
                <c:ptCount val="5"/>
                <c:pt idx="0">
                  <c:v>10.102437850492262</c:v>
                </c:pt>
                <c:pt idx="1">
                  <c:v>2.8364119126290683</c:v>
                </c:pt>
                <c:pt idx="2">
                  <c:v>1.0229824611920881</c:v>
                </c:pt>
                <c:pt idx="3">
                  <c:v>0</c:v>
                </c:pt>
                <c:pt idx="4">
                  <c:v>0</c:v>
                </c:pt>
              </c:numCache>
            </c:numRef>
          </c:val>
          <c:extLst>
            <c:ext xmlns:c16="http://schemas.microsoft.com/office/drawing/2014/chart" uri="{C3380CC4-5D6E-409C-BE32-E72D297353CC}">
              <c16:uniqueId val="{00000003-A1ED-4A72-AC5D-65A62A06818C}"/>
            </c:ext>
          </c:extLst>
        </c:ser>
        <c:dLbls>
          <c:showLegendKey val="0"/>
          <c:showVal val="0"/>
          <c:showCatName val="0"/>
          <c:showSerName val="0"/>
          <c:showPercent val="0"/>
          <c:showBubbleSize val="0"/>
        </c:dLbls>
        <c:gapWidth val="50"/>
        <c:overlap val="100"/>
        <c:axId val="235174912"/>
        <c:axId val="235340544"/>
      </c:barChart>
      <c:catAx>
        <c:axId val="235174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40544"/>
        <c:crosses val="autoZero"/>
        <c:auto val="1"/>
        <c:lblAlgn val="ctr"/>
        <c:lblOffset val="100"/>
        <c:tickLblSkip val="1"/>
        <c:tickMarkSkip val="1"/>
        <c:noMultiLvlLbl val="0"/>
      </c:catAx>
      <c:valAx>
        <c:axId val="235340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74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'DHS13'!$M$124:$Q$124</c:f>
              <c:numCache>
                <c:formatCode>###0.0</c:formatCode>
                <c:ptCount val="5"/>
                <c:pt idx="0">
                  <c:v>46.014987990687004</c:v>
                </c:pt>
                <c:pt idx="1">
                  <c:v>70.274772410416304</c:v>
                </c:pt>
                <c:pt idx="2">
                  <c:v>75.222897094419707</c:v>
                </c:pt>
                <c:pt idx="3">
                  <c:v>91.25868126578834</c:v>
                </c:pt>
                <c:pt idx="4">
                  <c:v>98.637689602587216</c:v>
                </c:pt>
              </c:numCache>
            </c:numRef>
          </c:val>
          <c:extLst>
            <c:ext xmlns:c16="http://schemas.microsoft.com/office/drawing/2014/chart" uri="{C3380CC4-5D6E-409C-BE32-E72D297353CC}">
              <c16:uniqueId val="{00000000-0AE1-4D43-8DDA-D3A326DCD38D}"/>
            </c:ext>
          </c:extLst>
        </c:ser>
        <c:ser>
          <c:idx val="1"/>
          <c:order val="1"/>
          <c:tx>
            <c:strRef>
              <c:f>'DHS13'!$B$125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'DHS13'!$M$125:$Q$125</c:f>
              <c:numCache>
                <c:formatCode>###0.0</c:formatCode>
                <c:ptCount val="5"/>
                <c:pt idx="0">
                  <c:v>28.493565515419622</c:v>
                </c:pt>
                <c:pt idx="1">
                  <c:v>16.470748143842556</c:v>
                </c:pt>
                <c:pt idx="2">
                  <c:v>14.321291539118601</c:v>
                </c:pt>
                <c:pt idx="3">
                  <c:v>5.7008208801656863</c:v>
                </c:pt>
                <c:pt idx="4">
                  <c:v>0.68039343299076305</c:v>
                </c:pt>
              </c:numCache>
            </c:numRef>
          </c:val>
          <c:extLst>
            <c:ext xmlns:c16="http://schemas.microsoft.com/office/drawing/2014/chart" uri="{C3380CC4-5D6E-409C-BE32-E72D297353CC}">
              <c16:uniqueId val="{00000001-0AE1-4D43-8DDA-D3A326DCD38D}"/>
            </c:ext>
          </c:extLst>
        </c:ser>
        <c:ser>
          <c:idx val="2"/>
          <c:order val="2"/>
          <c:tx>
            <c:strRef>
              <c:f>'DHS13'!$B$126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'DHS13'!$M$126:$Q$126</c:f>
              <c:numCache>
                <c:formatCode>###0.0</c:formatCode>
                <c:ptCount val="5"/>
                <c:pt idx="0">
                  <c:v>8.2770833083359676</c:v>
                </c:pt>
                <c:pt idx="1">
                  <c:v>7.7128918612246489</c:v>
                </c:pt>
                <c:pt idx="2">
                  <c:v>5.396510823183875</c:v>
                </c:pt>
                <c:pt idx="3">
                  <c:v>1.7784734657033903</c:v>
                </c:pt>
                <c:pt idx="4">
                  <c:v>0.68191696442202132</c:v>
                </c:pt>
              </c:numCache>
            </c:numRef>
          </c:val>
          <c:extLst>
            <c:ext xmlns:c16="http://schemas.microsoft.com/office/drawing/2014/chart" uri="{C3380CC4-5D6E-409C-BE32-E72D297353CC}">
              <c16:uniqueId val="{00000002-0AE1-4D43-8DDA-D3A326DCD38D}"/>
            </c:ext>
          </c:extLst>
        </c:ser>
        <c:ser>
          <c:idx val="3"/>
          <c:order val="3"/>
          <c:tx>
            <c:strRef>
              <c:f>'DHS13'!$B$127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'DHS13'!$M$121:$Q$121</c:f>
              <c:strCache>
                <c:ptCount val="5"/>
                <c:pt idx="0">
                  <c:v>Poorest</c:v>
                </c:pt>
                <c:pt idx="1">
                  <c:v>Poor</c:v>
                </c:pt>
                <c:pt idx="2">
                  <c:v>Middle</c:v>
                </c:pt>
                <c:pt idx="3">
                  <c:v>Rich</c:v>
                </c:pt>
                <c:pt idx="4">
                  <c:v>Richest</c:v>
                </c:pt>
              </c:strCache>
            </c:strRef>
          </c:cat>
          <c:val>
            <c:numRef>
              <c:f>'DHS13'!$M$127:$Q$127</c:f>
              <c:numCache>
                <c:formatCode>###0.0</c:formatCode>
                <c:ptCount val="5"/>
                <c:pt idx="0">
                  <c:v>17.214363185557406</c:v>
                </c:pt>
                <c:pt idx="1">
                  <c:v>5.541587584516491</c:v>
                </c:pt>
                <c:pt idx="2">
                  <c:v>5.0593005432778169</c:v>
                </c:pt>
                <c:pt idx="3">
                  <c:v>1.2620243883425835</c:v>
                </c:pt>
                <c:pt idx="4">
                  <c:v>0</c:v>
                </c:pt>
              </c:numCache>
            </c:numRef>
          </c:val>
          <c:extLst>
            <c:ext xmlns:c16="http://schemas.microsoft.com/office/drawing/2014/chart" uri="{C3380CC4-5D6E-409C-BE32-E72D297353CC}">
              <c16:uniqueId val="{00000003-0AE1-4D43-8DDA-D3A326DCD38D}"/>
            </c:ext>
          </c:extLst>
        </c:ser>
        <c:dLbls>
          <c:showLegendKey val="0"/>
          <c:showVal val="0"/>
          <c:showCatName val="0"/>
          <c:showSerName val="0"/>
          <c:showPercent val="0"/>
          <c:showBubbleSize val="0"/>
        </c:dLbls>
        <c:gapWidth val="50"/>
        <c:overlap val="100"/>
        <c:axId val="235024384"/>
        <c:axId val="235025920"/>
      </c:barChart>
      <c:catAx>
        <c:axId val="235024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25920"/>
        <c:crosses val="autoZero"/>
        <c:auto val="1"/>
        <c:lblAlgn val="ctr"/>
        <c:lblOffset val="100"/>
        <c:tickLblSkip val="1"/>
        <c:tickMarkSkip val="1"/>
        <c:noMultiLvlLbl val="0"/>
      </c:catAx>
      <c:valAx>
        <c:axId val="235025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24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81.986890618235535</c:v>
                </c:pt>
                <c:pt idx="1">
                  <c:v>92.355893696939262</c:v>
                </c:pt>
                <c:pt idx="2">
                  <c:v>95.440856832164215</c:v>
                </c:pt>
                <c:pt idx="3">
                  <c:v>96.447647703040403</c:v>
                </c:pt>
                <c:pt idx="4">
                  <c:v>98.98086835437465</c:v>
                </c:pt>
              </c:numCache>
            </c:numRef>
          </c:val>
          <c:extLst>
            <c:ext xmlns:c16="http://schemas.microsoft.com/office/drawing/2014/chart" uri="{C3380CC4-5D6E-409C-BE32-E72D297353CC}">
              <c16:uniqueId val="{00000000-21A4-4E59-A3CD-EAE5D7D6EBDB}"/>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2.889428454759293</c:v>
                </c:pt>
                <c:pt idx="1">
                  <c:v>1.9836522846338049</c:v>
                </c:pt>
                <c:pt idx="2">
                  <c:v>1.3822536336971132</c:v>
                </c:pt>
                <c:pt idx="3">
                  <c:v>1.2333750658237996</c:v>
                </c:pt>
                <c:pt idx="4">
                  <c:v>0.12757400488136253</c:v>
                </c:pt>
              </c:numCache>
            </c:numRef>
          </c:val>
          <c:extLst>
            <c:ext xmlns:c16="http://schemas.microsoft.com/office/drawing/2014/chart" uri="{C3380CC4-5D6E-409C-BE32-E72D297353CC}">
              <c16:uniqueId val="{00000001-21A4-4E59-A3CD-EAE5D7D6EBDB}"/>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4.9393441229828543</c:v>
                </c:pt>
                <c:pt idx="1">
                  <c:v>2.4490960535945687</c:v>
                </c:pt>
                <c:pt idx="2">
                  <c:v>1.6828461281353195</c:v>
                </c:pt>
                <c:pt idx="3">
                  <c:v>1.3399618216769231</c:v>
                </c:pt>
                <c:pt idx="4">
                  <c:v>0.62064342173046461</c:v>
                </c:pt>
              </c:numCache>
            </c:numRef>
          </c:val>
          <c:extLst>
            <c:ext xmlns:c16="http://schemas.microsoft.com/office/drawing/2014/chart" uri="{C3380CC4-5D6E-409C-BE32-E72D297353CC}">
              <c16:uniqueId val="{00000002-21A4-4E59-A3CD-EAE5D7D6EBDB}"/>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10.184336804022317</c:v>
                </c:pt>
                <c:pt idx="1">
                  <c:v>3.2113579648323647</c:v>
                </c:pt>
                <c:pt idx="2">
                  <c:v>1.4940434060033525</c:v>
                </c:pt>
                <c:pt idx="3">
                  <c:v>0.97901540945887489</c:v>
                </c:pt>
                <c:pt idx="4">
                  <c:v>0.27091421901352325</c:v>
                </c:pt>
              </c:numCache>
            </c:numRef>
          </c:val>
          <c:extLst>
            <c:ext xmlns:c16="http://schemas.microsoft.com/office/drawing/2014/chart" uri="{C3380CC4-5D6E-409C-BE32-E72D297353CC}">
              <c16:uniqueId val="{00000003-21A4-4E59-A3CD-EAE5D7D6EBDB}"/>
            </c:ext>
          </c:extLst>
        </c:ser>
        <c:dLbls>
          <c:showLegendKey val="0"/>
          <c:showVal val="0"/>
          <c:showCatName val="0"/>
          <c:showSerName val="0"/>
          <c:showPercent val="0"/>
          <c:showBubbleSize val="0"/>
        </c:dLbls>
        <c:gapWidth val="50"/>
        <c:overlap val="100"/>
        <c:axId val="219497600"/>
        <c:axId val="219499136"/>
      </c:barChart>
      <c:catAx>
        <c:axId val="219497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99136"/>
        <c:crosses val="autoZero"/>
        <c:auto val="1"/>
        <c:lblAlgn val="ctr"/>
        <c:lblOffset val="100"/>
        <c:tickLblSkip val="1"/>
        <c:tickMarkSkip val="1"/>
        <c:noMultiLvlLbl val="0"/>
      </c:catAx>
      <c:valAx>
        <c:axId val="219499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97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MICS14!$R$18:$AA$18</c:f>
              <c:numCache>
                <c:formatCode>###0.0</c:formatCode>
                <c:ptCount val="10"/>
                <c:pt idx="0">
                  <c:v>97.874364749995891</c:v>
                </c:pt>
                <c:pt idx="1">
                  <c:v>97.603849677718287</c:v>
                </c:pt>
                <c:pt idx="2">
                  <c:v>98.48294657696151</c:v>
                </c:pt>
                <c:pt idx="3">
                  <c:v>94.994491889277398</c:v>
                </c:pt>
                <c:pt idx="4">
                  <c:v>96.689953205579926</c:v>
                </c:pt>
                <c:pt idx="5">
                  <c:v>92.540788526790209</c:v>
                </c:pt>
                <c:pt idx="6">
                  <c:v>95.409605089566668</c:v>
                </c:pt>
                <c:pt idx="7">
                  <c:v>93.050073898877315</c:v>
                </c:pt>
                <c:pt idx="8">
                  <c:v>98.643869217669149</c:v>
                </c:pt>
                <c:pt idx="9">
                  <c:v>96.13102369892944</c:v>
                </c:pt>
              </c:numCache>
            </c:numRef>
          </c:val>
          <c:extLst>
            <c:ext xmlns:c16="http://schemas.microsoft.com/office/drawing/2014/chart" uri="{C3380CC4-5D6E-409C-BE32-E72D297353CC}">
              <c16:uniqueId val="{00000000-C398-443D-B177-45BF62577FDC}"/>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MICS14!$R$19:$AA$19</c:f>
              <c:numCache>
                <c:formatCode>###0.0</c:formatCode>
                <c:ptCount val="10"/>
                <c:pt idx="0">
                  <c:v>0.56176655438113099</c:v>
                </c:pt>
                <c:pt idx="1">
                  <c:v>0.46284711001491918</c:v>
                </c:pt>
                <c:pt idx="2">
                  <c:v>0.53059326398735651</c:v>
                </c:pt>
                <c:pt idx="3">
                  <c:v>0.22034045154255458</c:v>
                </c:pt>
                <c:pt idx="4">
                  <c:v>0.91769211452230959</c:v>
                </c:pt>
                <c:pt idx="5">
                  <c:v>1.6922767615806251</c:v>
                </c:pt>
                <c:pt idx="6">
                  <c:v>1.1141857000414468</c:v>
                </c:pt>
                <c:pt idx="7">
                  <c:v>1.2445575432964346</c:v>
                </c:pt>
                <c:pt idx="8">
                  <c:v>0.50751962608296697</c:v>
                </c:pt>
                <c:pt idx="9">
                  <c:v>0.83993858964365298</c:v>
                </c:pt>
              </c:numCache>
            </c:numRef>
          </c:val>
          <c:extLst>
            <c:ext xmlns:c16="http://schemas.microsoft.com/office/drawing/2014/chart" uri="{C3380CC4-5D6E-409C-BE32-E72D297353CC}">
              <c16:uniqueId val="{00000001-C398-443D-B177-45BF62577FDC}"/>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MICS14!$R$20:$AA$20</c:f>
              <c:numCache>
                <c:formatCode>###0.0</c:formatCode>
                <c:ptCount val="10"/>
                <c:pt idx="0">
                  <c:v>0.58409915674734447</c:v>
                </c:pt>
                <c:pt idx="1">
                  <c:v>0.99585468697058865</c:v>
                </c:pt>
                <c:pt idx="2">
                  <c:v>0.3330290739086964</c:v>
                </c:pt>
                <c:pt idx="3">
                  <c:v>2.8070810134804516</c:v>
                </c:pt>
                <c:pt idx="4">
                  <c:v>1.4153689829261233</c:v>
                </c:pt>
                <c:pt idx="5">
                  <c:v>1.8722630654204462</c:v>
                </c:pt>
                <c:pt idx="6">
                  <c:v>0.52540711836224174</c:v>
                </c:pt>
                <c:pt idx="7">
                  <c:v>4.3200925259791507</c:v>
                </c:pt>
                <c:pt idx="8">
                  <c:v>0.78599024530192518</c:v>
                </c:pt>
                <c:pt idx="9">
                  <c:v>1.5058821413817451</c:v>
                </c:pt>
              </c:numCache>
            </c:numRef>
          </c:val>
          <c:extLst>
            <c:ext xmlns:c16="http://schemas.microsoft.com/office/drawing/2014/chart" uri="{C3380CC4-5D6E-409C-BE32-E72D297353CC}">
              <c16:uniqueId val="{00000002-C398-443D-B177-45BF62577FDC}"/>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MICS14!$R$15:$AA$15</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MICS14!$R$21:$AA$21</c:f>
              <c:numCache>
                <c:formatCode>###0.0</c:formatCode>
                <c:ptCount val="10"/>
                <c:pt idx="0">
                  <c:v>0.97976953887563345</c:v>
                </c:pt>
                <c:pt idx="1">
                  <c:v>0.93744852529620504</c:v>
                </c:pt>
                <c:pt idx="2">
                  <c:v>0.65343108514243731</c:v>
                </c:pt>
                <c:pt idx="3">
                  <c:v>1.9780866456995954</c:v>
                </c:pt>
                <c:pt idx="4">
                  <c:v>0.9769856969716415</c:v>
                </c:pt>
                <c:pt idx="5">
                  <c:v>3.8946716462087201</c:v>
                </c:pt>
                <c:pt idx="6">
                  <c:v>2.9508020920296434</c:v>
                </c:pt>
                <c:pt idx="7">
                  <c:v>1.3852760318470994</c:v>
                </c:pt>
                <c:pt idx="8">
                  <c:v>6.2620910945958855E-2</c:v>
                </c:pt>
                <c:pt idx="9">
                  <c:v>1.5231555700451622</c:v>
                </c:pt>
              </c:numCache>
            </c:numRef>
          </c:val>
          <c:extLst>
            <c:ext xmlns:c16="http://schemas.microsoft.com/office/drawing/2014/chart" uri="{C3380CC4-5D6E-409C-BE32-E72D297353CC}">
              <c16:uniqueId val="{00000003-C398-443D-B177-45BF62577FDC}"/>
            </c:ext>
          </c:extLst>
        </c:ser>
        <c:dLbls>
          <c:showLegendKey val="0"/>
          <c:showVal val="0"/>
          <c:showCatName val="0"/>
          <c:showSerName val="0"/>
          <c:showPercent val="0"/>
          <c:showBubbleSize val="0"/>
        </c:dLbls>
        <c:gapWidth val="50"/>
        <c:overlap val="100"/>
        <c:axId val="219785856"/>
        <c:axId val="220868992"/>
      </c:barChart>
      <c:catAx>
        <c:axId val="219785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8992"/>
        <c:crosses val="autoZero"/>
        <c:auto val="1"/>
        <c:lblAlgn val="ctr"/>
        <c:lblOffset val="100"/>
        <c:tickLblSkip val="1"/>
        <c:tickMarkSkip val="1"/>
        <c:noMultiLvlLbl val="0"/>
      </c:catAx>
      <c:valAx>
        <c:axId val="220868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5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91.94899536522577</c:v>
                </c:pt>
                <c:pt idx="1">
                  <c:v>97.581952572737123</c:v>
                </c:pt>
                <c:pt idx="2">
                  <c:v>98.488665253735164</c:v>
                </c:pt>
                <c:pt idx="3">
                  <c:v>98.927412076005069</c:v>
                </c:pt>
                <c:pt idx="4">
                  <c:v>99.346586151835538</c:v>
                </c:pt>
              </c:numCache>
            </c:numRef>
          </c:val>
          <c:extLst>
            <c:ext xmlns:c16="http://schemas.microsoft.com/office/drawing/2014/chart" uri="{C3380CC4-5D6E-409C-BE32-E72D297353CC}">
              <c16:uniqueId val="{00000000-5F3B-4E52-8999-886687554825}"/>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1.7268370074439361</c:v>
                </c:pt>
                <c:pt idx="1">
                  <c:v>0.83391579844469521</c:v>
                </c:pt>
                <c:pt idx="2">
                  <c:v>0.43101530387618198</c:v>
                </c:pt>
                <c:pt idx="3">
                  <c:v>0.17958123773008275</c:v>
                </c:pt>
                <c:pt idx="4">
                  <c:v>0.19479304487749555</c:v>
                </c:pt>
              </c:numCache>
            </c:numRef>
          </c:val>
          <c:extLst>
            <c:ext xmlns:c16="http://schemas.microsoft.com/office/drawing/2014/chart" uri="{C3380CC4-5D6E-409C-BE32-E72D297353CC}">
              <c16:uniqueId val="{00000001-5F3B-4E52-8999-886687554825}"/>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2.5329361695259398</c:v>
                </c:pt>
                <c:pt idx="1">
                  <c:v>1.0792949475847931</c:v>
                </c:pt>
                <c:pt idx="2">
                  <c:v>0.89500592937992673</c:v>
                </c:pt>
                <c:pt idx="3">
                  <c:v>0.79961166422791341</c:v>
                </c:pt>
                <c:pt idx="4">
                  <c:v>0.40214933593587154</c:v>
                </c:pt>
              </c:numCache>
            </c:numRef>
          </c:val>
          <c:extLst>
            <c:ext xmlns:c16="http://schemas.microsoft.com/office/drawing/2014/chart" uri="{C3380CC4-5D6E-409C-BE32-E72D297353CC}">
              <c16:uniqueId val="{00000002-5F3B-4E52-8999-886687554825}"/>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3.7912314578043547</c:v>
                </c:pt>
                <c:pt idx="1">
                  <c:v>0.50483668123338887</c:v>
                </c:pt>
                <c:pt idx="2">
                  <c:v>0.18531351300872767</c:v>
                </c:pt>
                <c:pt idx="3">
                  <c:v>9.3395022036934616E-2</c:v>
                </c:pt>
                <c:pt idx="4">
                  <c:v>5.6471467351094692E-2</c:v>
                </c:pt>
              </c:numCache>
            </c:numRef>
          </c:val>
          <c:extLst>
            <c:ext xmlns:c16="http://schemas.microsoft.com/office/drawing/2014/chart" uri="{C3380CC4-5D6E-409C-BE32-E72D297353CC}">
              <c16:uniqueId val="{00000003-5F3B-4E52-8999-886687554825}"/>
            </c:ext>
          </c:extLst>
        </c:ser>
        <c:dLbls>
          <c:showLegendKey val="0"/>
          <c:showVal val="0"/>
          <c:showCatName val="0"/>
          <c:showSerName val="0"/>
          <c:showPercent val="0"/>
          <c:showBubbleSize val="0"/>
        </c:dLbls>
        <c:gapWidth val="50"/>
        <c:overlap val="100"/>
        <c:axId val="220988160"/>
        <c:axId val="220989696"/>
      </c:barChart>
      <c:catAx>
        <c:axId val="220988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9696"/>
        <c:crosses val="autoZero"/>
        <c:auto val="1"/>
        <c:lblAlgn val="ctr"/>
        <c:lblOffset val="100"/>
        <c:tickLblSkip val="1"/>
        <c:tickMarkSkip val="1"/>
        <c:noMultiLvlLbl val="0"/>
      </c:catAx>
      <c:valAx>
        <c:axId val="220989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8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MICS14!$R$124:$AA$124</c:f>
              <c:numCache>
                <c:formatCode>###0.0</c:formatCode>
                <c:ptCount val="10"/>
                <c:pt idx="0">
                  <c:v>83.280108353296058</c:v>
                </c:pt>
                <c:pt idx="1">
                  <c:v>80.006525186476551</c:v>
                </c:pt>
                <c:pt idx="2">
                  <c:v>88.628871268027865</c:v>
                </c:pt>
                <c:pt idx="3">
                  <c:v>86.378399054564269</c:v>
                </c:pt>
                <c:pt idx="4">
                  <c:v>72.339982097808559</c:v>
                </c:pt>
                <c:pt idx="5">
                  <c:v>79.012031968684681</c:v>
                </c:pt>
                <c:pt idx="6">
                  <c:v>69.803583676736949</c:v>
                </c:pt>
                <c:pt idx="7">
                  <c:v>77.686146710359111</c:v>
                </c:pt>
                <c:pt idx="8">
                  <c:v>86.205000730380874</c:v>
                </c:pt>
                <c:pt idx="9">
                  <c:v>78.9132844872573</c:v>
                </c:pt>
              </c:numCache>
            </c:numRef>
          </c:val>
          <c:extLst>
            <c:ext xmlns:c16="http://schemas.microsoft.com/office/drawing/2014/chart" uri="{C3380CC4-5D6E-409C-BE32-E72D297353CC}">
              <c16:uniqueId val="{00000000-3EA3-4174-973E-3F09E5249419}"/>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MICS14!$R$125:$AA$125</c:f>
              <c:numCache>
                <c:formatCode>###0.0</c:formatCode>
                <c:ptCount val="10"/>
                <c:pt idx="0">
                  <c:v>12.087478807871721</c:v>
                </c:pt>
                <c:pt idx="1">
                  <c:v>17.385277253466349</c:v>
                </c:pt>
                <c:pt idx="2">
                  <c:v>8.8147635840775393</c:v>
                </c:pt>
                <c:pt idx="3">
                  <c:v>9.9602519683943722</c:v>
                </c:pt>
                <c:pt idx="4">
                  <c:v>22.607836929571715</c:v>
                </c:pt>
                <c:pt idx="5">
                  <c:v>14.102775083528332</c:v>
                </c:pt>
                <c:pt idx="6">
                  <c:v>17.478582804351813</c:v>
                </c:pt>
                <c:pt idx="7">
                  <c:v>15.201621419480936</c:v>
                </c:pt>
                <c:pt idx="8">
                  <c:v>9.643762049854697</c:v>
                </c:pt>
                <c:pt idx="9">
                  <c:v>17.529009542219104</c:v>
                </c:pt>
              </c:numCache>
            </c:numRef>
          </c:val>
          <c:extLst>
            <c:ext xmlns:c16="http://schemas.microsoft.com/office/drawing/2014/chart" uri="{C3380CC4-5D6E-409C-BE32-E72D297353CC}">
              <c16:uniqueId val="{00000001-3EA3-4174-973E-3F09E5249419}"/>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MICS14!$R$126:$AA$126</c:f>
              <c:numCache>
                <c:formatCode>###0.0</c:formatCode>
                <c:ptCount val="10"/>
                <c:pt idx="0">
                  <c:v>1.4424759592628216</c:v>
                </c:pt>
                <c:pt idx="1">
                  <c:v>0.82073404286218365</c:v>
                </c:pt>
                <c:pt idx="2">
                  <c:v>1.9936065467609239</c:v>
                </c:pt>
                <c:pt idx="3">
                  <c:v>1.7565751490773875</c:v>
                </c:pt>
                <c:pt idx="4">
                  <c:v>0.34000879347642776</c:v>
                </c:pt>
                <c:pt idx="5">
                  <c:v>0.90454186717906282</c:v>
                </c:pt>
                <c:pt idx="6">
                  <c:v>0.88005371185203174</c:v>
                </c:pt>
                <c:pt idx="7">
                  <c:v>1.8007036740959199</c:v>
                </c:pt>
                <c:pt idx="8">
                  <c:v>3.5196081529315317</c:v>
                </c:pt>
                <c:pt idx="9">
                  <c:v>0.66401540551804983</c:v>
                </c:pt>
              </c:numCache>
            </c:numRef>
          </c:val>
          <c:extLst>
            <c:ext xmlns:c16="http://schemas.microsoft.com/office/drawing/2014/chart" uri="{C3380CC4-5D6E-409C-BE32-E72D297353CC}">
              <c16:uniqueId val="{00000002-3EA3-4174-973E-3F09E5249419}"/>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MICS14!$R$121:$AA$121</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MICS14!$R$127:$AA$127</c:f>
              <c:numCache>
                <c:formatCode>###0.0</c:formatCode>
                <c:ptCount val="10"/>
                <c:pt idx="0">
                  <c:v>3.1899368795694003</c:v>
                </c:pt>
                <c:pt idx="1">
                  <c:v>1.7874635171949163</c:v>
                </c:pt>
                <c:pt idx="2">
                  <c:v>0.56275860113367171</c:v>
                </c:pt>
                <c:pt idx="3">
                  <c:v>1.9047738279639708</c:v>
                </c:pt>
                <c:pt idx="4">
                  <c:v>4.7121721791432991</c:v>
                </c:pt>
                <c:pt idx="5">
                  <c:v>5.9806510806079238</c:v>
                </c:pt>
                <c:pt idx="6">
                  <c:v>11.837779807059206</c:v>
                </c:pt>
                <c:pt idx="7">
                  <c:v>5.3115281960640326</c:v>
                </c:pt>
                <c:pt idx="8">
                  <c:v>0.63162906683289721</c:v>
                </c:pt>
                <c:pt idx="9">
                  <c:v>2.8936905650055462</c:v>
                </c:pt>
              </c:numCache>
            </c:numRef>
          </c:val>
          <c:extLst>
            <c:ext xmlns:c16="http://schemas.microsoft.com/office/drawing/2014/chart" uri="{C3380CC4-5D6E-409C-BE32-E72D297353CC}">
              <c16:uniqueId val="{00000003-3EA3-4174-973E-3F09E5249419}"/>
            </c:ext>
          </c:extLst>
        </c:ser>
        <c:dLbls>
          <c:showLegendKey val="0"/>
          <c:showVal val="0"/>
          <c:showCatName val="0"/>
          <c:showSerName val="0"/>
          <c:showPercent val="0"/>
          <c:showBubbleSize val="0"/>
        </c:dLbls>
        <c:gapWidth val="50"/>
        <c:overlap val="100"/>
        <c:axId val="229994496"/>
        <c:axId val="229996032"/>
      </c:barChart>
      <c:catAx>
        <c:axId val="229994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6032"/>
        <c:crosses val="autoZero"/>
        <c:auto val="1"/>
        <c:lblAlgn val="ctr"/>
        <c:lblOffset val="100"/>
        <c:tickLblSkip val="1"/>
        <c:tickMarkSkip val="1"/>
        <c:noMultiLvlLbl val="0"/>
      </c:catAx>
      <c:valAx>
        <c:axId val="229996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4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19.362518011727474</c:v>
                </c:pt>
                <c:pt idx="1">
                  <c:v>25.917423898178903</c:v>
                </c:pt>
                <c:pt idx="2">
                  <c:v>38.552217841685312</c:v>
                </c:pt>
                <c:pt idx="3">
                  <c:v>56.335544901798215</c:v>
                </c:pt>
                <c:pt idx="4">
                  <c:v>75.877599556101288</c:v>
                </c:pt>
              </c:numCache>
            </c:numRef>
          </c:val>
          <c:extLst>
            <c:ext xmlns:c16="http://schemas.microsoft.com/office/drawing/2014/chart" uri="{C3380CC4-5D6E-409C-BE32-E72D297353CC}">
              <c16:uniqueId val="{00000000-8AC1-4A4A-BFFE-85D2F65D63E5}"/>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19.163210674887697</c:v>
                </c:pt>
                <c:pt idx="1">
                  <c:v>19.635665120986786</c:v>
                </c:pt>
                <c:pt idx="2">
                  <c:v>17.753889686081383</c:v>
                </c:pt>
                <c:pt idx="3">
                  <c:v>14.280691499333638</c:v>
                </c:pt>
                <c:pt idx="4">
                  <c:v>10.629668381802041</c:v>
                </c:pt>
              </c:numCache>
            </c:numRef>
          </c:val>
          <c:extLst>
            <c:ext xmlns:c16="http://schemas.microsoft.com/office/drawing/2014/chart" uri="{C3380CC4-5D6E-409C-BE32-E72D297353CC}">
              <c16:uniqueId val="{00000001-8AC1-4A4A-BFFE-85D2F65D63E5}"/>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61.474271313384811</c:v>
                </c:pt>
                <c:pt idx="1">
                  <c:v>54.446910980834559</c:v>
                </c:pt>
                <c:pt idx="2">
                  <c:v>43.693892472233216</c:v>
                </c:pt>
                <c:pt idx="3">
                  <c:v>29.38376359886815</c:v>
                </c:pt>
                <c:pt idx="4">
                  <c:v>13.492732062096707</c:v>
                </c:pt>
              </c:numCache>
            </c:numRef>
          </c:val>
          <c:extLst>
            <c:ext xmlns:c16="http://schemas.microsoft.com/office/drawing/2014/chart" uri="{C3380CC4-5D6E-409C-BE32-E72D297353CC}">
              <c16:uniqueId val="{00000002-8AC1-4A4A-BFFE-85D2F65D63E5}"/>
            </c:ext>
          </c:extLst>
        </c:ser>
        <c:dLbls>
          <c:showLegendKey val="0"/>
          <c:showVal val="0"/>
          <c:showCatName val="0"/>
          <c:showSerName val="0"/>
          <c:showPercent val="0"/>
          <c:showBubbleSize val="0"/>
        </c:dLbls>
        <c:gapWidth val="50"/>
        <c:overlap val="100"/>
        <c:axId val="230225792"/>
        <c:axId val="230227328"/>
      </c:barChart>
      <c:catAx>
        <c:axId val="23022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7328"/>
        <c:crosses val="autoZero"/>
        <c:auto val="1"/>
        <c:lblAlgn val="ctr"/>
        <c:lblOffset val="100"/>
        <c:tickLblSkip val="1"/>
        <c:tickMarkSkip val="1"/>
        <c:noMultiLvlLbl val="0"/>
      </c:catAx>
      <c:valAx>
        <c:axId val="230227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MICS14!$R$221:$AA$221</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MICS14!$R$222:$AA$222</c:f>
              <c:numCache>
                <c:formatCode>###0.0</c:formatCode>
                <c:ptCount val="10"/>
                <c:pt idx="0">
                  <c:v>57.013675240899531</c:v>
                </c:pt>
                <c:pt idx="1">
                  <c:v>45.754369931501628</c:v>
                </c:pt>
                <c:pt idx="2">
                  <c:v>60.04502567671792</c:v>
                </c:pt>
                <c:pt idx="3">
                  <c:v>65.170476094225975</c:v>
                </c:pt>
                <c:pt idx="4">
                  <c:v>44.317331620022614</c:v>
                </c:pt>
                <c:pt idx="5">
                  <c:v>29.648500020384233</c:v>
                </c:pt>
                <c:pt idx="6">
                  <c:v>28.965987432825358</c:v>
                </c:pt>
                <c:pt idx="7">
                  <c:v>44.368023663011002</c:v>
                </c:pt>
                <c:pt idx="8">
                  <c:v>61.101571202145436</c:v>
                </c:pt>
                <c:pt idx="9">
                  <c:v>42.409981829470503</c:v>
                </c:pt>
              </c:numCache>
            </c:numRef>
          </c:val>
          <c:extLst>
            <c:ext xmlns:c16="http://schemas.microsoft.com/office/drawing/2014/chart" uri="{C3380CC4-5D6E-409C-BE32-E72D297353CC}">
              <c16:uniqueId val="{00000000-5A7E-4C72-921E-4AA2B23ED760}"/>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MICS14!$R$221:$AA$221</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MICS14!$R$223:$AA$223</c:f>
              <c:numCache>
                <c:formatCode>###0.0</c:formatCode>
                <c:ptCount val="10"/>
                <c:pt idx="0">
                  <c:v>17.323369469588144</c:v>
                </c:pt>
                <c:pt idx="1">
                  <c:v>10.463884354717235</c:v>
                </c:pt>
                <c:pt idx="2">
                  <c:v>18.023871988763695</c:v>
                </c:pt>
                <c:pt idx="3">
                  <c:v>12.533297793948488</c:v>
                </c:pt>
                <c:pt idx="4">
                  <c:v>12.122757051561198</c:v>
                </c:pt>
                <c:pt idx="5">
                  <c:v>18.965199348846838</c:v>
                </c:pt>
                <c:pt idx="6">
                  <c:v>15.757401445074795</c:v>
                </c:pt>
                <c:pt idx="7">
                  <c:v>17.65011550845858</c:v>
                </c:pt>
                <c:pt idx="8">
                  <c:v>16.235316354337503</c:v>
                </c:pt>
                <c:pt idx="9">
                  <c:v>15.630192023791622</c:v>
                </c:pt>
              </c:numCache>
            </c:numRef>
          </c:val>
          <c:extLst>
            <c:ext xmlns:c16="http://schemas.microsoft.com/office/drawing/2014/chart" uri="{C3380CC4-5D6E-409C-BE32-E72D297353CC}">
              <c16:uniqueId val="{00000001-5A7E-4C72-921E-4AA2B23ED760}"/>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MICS14!$R$221:$AA$221</c:f>
              <c:strCache>
                <c:ptCount val="10"/>
                <c:pt idx="0">
                  <c:v>Cibao Nordeste</c:v>
                </c:pt>
                <c:pt idx="1">
                  <c:v>Cibao Noroeste</c:v>
                </c:pt>
                <c:pt idx="2">
                  <c:v>Cibao Norte</c:v>
                </c:pt>
                <c:pt idx="3">
                  <c:v>Cibao Sur</c:v>
                </c:pt>
                <c:pt idx="4">
                  <c:v>Del Yuma</c:v>
                </c:pt>
                <c:pt idx="5">
                  <c:v>El Valle</c:v>
                </c:pt>
                <c:pt idx="6">
                  <c:v>Enriquillo</c:v>
                </c:pt>
                <c:pt idx="7">
                  <c:v>Higuamo</c:v>
                </c:pt>
                <c:pt idx="8">
                  <c:v>Metropolitana</c:v>
                </c:pt>
                <c:pt idx="9">
                  <c:v>Valdesia</c:v>
                </c:pt>
              </c:strCache>
            </c:strRef>
          </c:cat>
          <c:val>
            <c:numRef>
              <c:f>MICS14!$R$224:$AA$224</c:f>
              <c:numCache>
                <c:formatCode>###0.0</c:formatCode>
                <c:ptCount val="10"/>
                <c:pt idx="0">
                  <c:v>25.66295528951197</c:v>
                </c:pt>
                <c:pt idx="1">
                  <c:v>43.781745713780836</c:v>
                </c:pt>
                <c:pt idx="2">
                  <c:v>21.931102334518609</c:v>
                </c:pt>
                <c:pt idx="3">
                  <c:v>22.2962261118257</c:v>
                </c:pt>
                <c:pt idx="4">
                  <c:v>43.559911328415957</c:v>
                </c:pt>
                <c:pt idx="5">
                  <c:v>51.386300630769114</c:v>
                </c:pt>
                <c:pt idx="6">
                  <c:v>55.27661112209983</c:v>
                </c:pt>
                <c:pt idx="7">
                  <c:v>37.981860828530131</c:v>
                </c:pt>
                <c:pt idx="8">
                  <c:v>22.663112443517072</c:v>
                </c:pt>
                <c:pt idx="9">
                  <c:v>41.95982614673752</c:v>
                </c:pt>
              </c:numCache>
            </c:numRef>
          </c:val>
          <c:extLst>
            <c:ext xmlns:c16="http://schemas.microsoft.com/office/drawing/2014/chart" uri="{C3380CC4-5D6E-409C-BE32-E72D297353CC}">
              <c16:uniqueId val="{00000002-5A7E-4C72-921E-4AA2B23ED760}"/>
            </c:ext>
          </c:extLst>
        </c:ser>
        <c:dLbls>
          <c:showLegendKey val="0"/>
          <c:showVal val="0"/>
          <c:showCatName val="0"/>
          <c:showSerName val="0"/>
          <c:showPercent val="0"/>
          <c:showBubbleSize val="0"/>
        </c:dLbls>
        <c:gapWidth val="50"/>
        <c:overlap val="100"/>
        <c:axId val="230275328"/>
        <c:axId val="230281216"/>
      </c:barChart>
      <c:catAx>
        <c:axId val="230275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1216"/>
        <c:crosses val="autoZero"/>
        <c:auto val="1"/>
        <c:lblAlgn val="ctr"/>
        <c:lblOffset val="100"/>
        <c:tickLblSkip val="1"/>
        <c:tickMarkSkip val="1"/>
        <c:noMultiLvlLbl val="0"/>
      </c:catAx>
      <c:valAx>
        <c:axId val="230281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5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24.039017352619439</c:v>
                </c:pt>
                <c:pt idx="1">
                  <c:v>41.495124292733529</c:v>
                </c:pt>
                <c:pt idx="2">
                  <c:v>58.520903203255578</c:v>
                </c:pt>
                <c:pt idx="3">
                  <c:v>72.309340062108248</c:v>
                </c:pt>
                <c:pt idx="4">
                  <c:v>83.034335364571859</c:v>
                </c:pt>
              </c:numCache>
            </c:numRef>
          </c:val>
          <c:extLst>
            <c:ext xmlns:c16="http://schemas.microsoft.com/office/drawing/2014/chart" uri="{C3380CC4-5D6E-409C-BE32-E72D297353CC}">
              <c16:uniqueId val="{00000000-1B0A-4799-BFDF-73181D49EB60}"/>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20.346153759419831</c:v>
                </c:pt>
                <c:pt idx="1">
                  <c:v>16.728591912800283</c:v>
                </c:pt>
                <c:pt idx="2">
                  <c:v>17.030750418383455</c:v>
                </c:pt>
                <c:pt idx="3">
                  <c:v>14.449635820291522</c:v>
                </c:pt>
                <c:pt idx="4">
                  <c:v>9.1584584159276261</c:v>
                </c:pt>
              </c:numCache>
            </c:numRef>
          </c:val>
          <c:extLst>
            <c:ext xmlns:c16="http://schemas.microsoft.com/office/drawing/2014/chart" uri="{C3380CC4-5D6E-409C-BE32-E72D297353CC}">
              <c16:uniqueId val="{00000001-1B0A-4799-BFDF-73181D49EB60}"/>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55.614828887960378</c:v>
                </c:pt>
                <c:pt idx="1">
                  <c:v>41.776283794466131</c:v>
                </c:pt>
                <c:pt idx="2">
                  <c:v>24.448346378360917</c:v>
                </c:pt>
                <c:pt idx="3">
                  <c:v>13.241024117600153</c:v>
                </c:pt>
                <c:pt idx="4">
                  <c:v>7.807206219500566</c:v>
                </c:pt>
              </c:numCache>
            </c:numRef>
          </c:val>
          <c:extLst>
            <c:ext xmlns:c16="http://schemas.microsoft.com/office/drawing/2014/chart" uri="{C3380CC4-5D6E-409C-BE32-E72D297353CC}">
              <c16:uniqueId val="{00000002-1B0A-4799-BFDF-73181D49EB60}"/>
            </c:ext>
          </c:extLst>
        </c:ser>
        <c:dLbls>
          <c:showLegendKey val="0"/>
          <c:showVal val="0"/>
          <c:showCatName val="0"/>
          <c:showSerName val="0"/>
          <c:showPercent val="0"/>
          <c:showBubbleSize val="0"/>
        </c:dLbls>
        <c:gapWidth val="50"/>
        <c:overlap val="100"/>
        <c:axId val="231156352"/>
        <c:axId val="231174528"/>
      </c:barChart>
      <c:catAx>
        <c:axId val="23115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4528"/>
        <c:crosses val="autoZero"/>
        <c:auto val="1"/>
        <c:lblAlgn val="ctr"/>
        <c:lblOffset val="100"/>
        <c:tickLblSkip val="1"/>
        <c:tickMarkSkip val="1"/>
        <c:noMultiLvlLbl val="0"/>
      </c:catAx>
      <c:valAx>
        <c:axId val="2311745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6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97.690320056331927</c:v>
                </c:pt>
                <c:pt idx="1">
                  <c:v>98.368132624542838</c:v>
                </c:pt>
                <c:pt idx="2">
                  <c:v>98.671655766996338</c:v>
                </c:pt>
                <c:pt idx="3">
                  <c:v>99.191617558461616</c:v>
                </c:pt>
                <c:pt idx="4">
                  <c:v>99.370043572342908</c:v>
                </c:pt>
              </c:numCache>
            </c:numRef>
          </c:val>
          <c:extLst>
            <c:ext xmlns:c16="http://schemas.microsoft.com/office/drawing/2014/chart" uri="{C3380CC4-5D6E-409C-BE32-E72D297353CC}">
              <c16:uniqueId val="{00000000-AE7D-47F3-8427-CF9E7A06087A}"/>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0.75959273661614413</c:v>
                </c:pt>
                <c:pt idx="1">
                  <c:v>0.48334897108185965</c:v>
                </c:pt>
                <c:pt idx="2">
                  <c:v>0.38585558032794176</c:v>
                </c:pt>
                <c:pt idx="3">
                  <c:v>7.8292272926803005E-2</c:v>
                </c:pt>
                <c:pt idx="4">
                  <c:v>0.22190415490641321</c:v>
                </c:pt>
              </c:numCache>
            </c:numRef>
          </c:val>
          <c:extLst>
            <c:ext xmlns:c16="http://schemas.microsoft.com/office/drawing/2014/chart" uri="{C3380CC4-5D6E-409C-BE32-E72D297353CC}">
              <c16:uniqueId val="{00000001-AE7D-47F3-8427-CF9E7A06087A}"/>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1.263922258160737</c:v>
                </c:pt>
                <c:pt idx="1">
                  <c:v>0.95618313430149093</c:v>
                </c:pt>
                <c:pt idx="2">
                  <c:v>0.82449422191230304</c:v>
                </c:pt>
                <c:pt idx="3">
                  <c:v>0.69127414624562711</c:v>
                </c:pt>
                <c:pt idx="4">
                  <c:v>0.34209990231963455</c:v>
                </c:pt>
              </c:numCache>
            </c:numRef>
          </c:val>
          <c:extLst>
            <c:ext xmlns:c16="http://schemas.microsoft.com/office/drawing/2014/chart" uri="{C3380CC4-5D6E-409C-BE32-E72D297353CC}">
              <c16:uniqueId val="{00000002-AE7D-47F3-8427-CF9E7A06087A}"/>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0.28616494889119143</c:v>
                </c:pt>
                <c:pt idx="1">
                  <c:v>0.19233527007381135</c:v>
                </c:pt>
                <c:pt idx="2">
                  <c:v>0.11799443076341726</c:v>
                </c:pt>
                <c:pt idx="3">
                  <c:v>3.8816022365954363E-2</c:v>
                </c:pt>
                <c:pt idx="4">
                  <c:v>6.5952370431044141E-2</c:v>
                </c:pt>
              </c:numCache>
            </c:numRef>
          </c:val>
          <c:extLst>
            <c:ext xmlns:c16="http://schemas.microsoft.com/office/drawing/2014/chart" uri="{C3380CC4-5D6E-409C-BE32-E72D297353CC}">
              <c16:uniqueId val="{00000003-AE7D-47F3-8427-CF9E7A06087A}"/>
            </c:ext>
          </c:extLst>
        </c:ser>
        <c:dLbls>
          <c:showLegendKey val="0"/>
          <c:showVal val="0"/>
          <c:showCatName val="0"/>
          <c:showSerName val="0"/>
          <c:showPercent val="0"/>
          <c:showBubbleSize val="0"/>
        </c:dLbls>
        <c:gapWidth val="50"/>
        <c:overlap val="100"/>
        <c:axId val="231432576"/>
        <c:axId val="231434112"/>
      </c:barChart>
      <c:catAx>
        <c:axId val="231432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34112"/>
        <c:crosses val="autoZero"/>
        <c:auto val="1"/>
        <c:lblAlgn val="ctr"/>
        <c:lblOffset val="100"/>
        <c:tickLblSkip val="1"/>
        <c:tickMarkSkip val="1"/>
        <c:noMultiLvlLbl val="0"/>
      </c:catAx>
      <c:valAx>
        <c:axId val="231434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32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59.353891776349634</c:v>
                </c:pt>
                <c:pt idx="1">
                  <c:v>82.421559760066259</c:v>
                </c:pt>
                <c:pt idx="2">
                  <c:v>91.209412014062394</c:v>
                </c:pt>
                <c:pt idx="3">
                  <c:v>95.917812293477169</c:v>
                </c:pt>
                <c:pt idx="4">
                  <c:v>98.502788149042843</c:v>
                </c:pt>
              </c:numCache>
            </c:numRef>
          </c:val>
          <c:extLst>
            <c:ext xmlns:c16="http://schemas.microsoft.com/office/drawing/2014/chart" uri="{C3380CC4-5D6E-409C-BE32-E72D297353CC}">
              <c16:uniqueId val="{00000000-ADDC-4679-BC2D-7966AC283F0E}"/>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31.119456299327293</c:v>
                </c:pt>
                <c:pt idx="1">
                  <c:v>13.191715573335648</c:v>
                </c:pt>
                <c:pt idx="2">
                  <c:v>6.4906655598591394</c:v>
                </c:pt>
                <c:pt idx="3">
                  <c:v>2.7246512489557175</c:v>
                </c:pt>
                <c:pt idx="4">
                  <c:v>0.66801055410739807</c:v>
                </c:pt>
              </c:numCache>
            </c:numRef>
          </c:val>
          <c:extLst>
            <c:ext xmlns:c16="http://schemas.microsoft.com/office/drawing/2014/chart" uri="{C3380CC4-5D6E-409C-BE32-E72D297353CC}">
              <c16:uniqueId val="{00000001-ADDC-4679-BC2D-7966AC283F0E}"/>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4.7173785585291359</c:v>
                </c:pt>
                <c:pt idx="1">
                  <c:v>3.7750486519381532</c:v>
                </c:pt>
                <c:pt idx="2">
                  <c:v>2.0859858015985675</c:v>
                </c:pt>
                <c:pt idx="3">
                  <c:v>1.3181467146300534</c:v>
                </c:pt>
                <c:pt idx="4">
                  <c:v>0.65438961958628616</c:v>
                </c:pt>
              </c:numCache>
            </c:numRef>
          </c:val>
          <c:extLst>
            <c:ext xmlns:c16="http://schemas.microsoft.com/office/drawing/2014/chart" uri="{C3380CC4-5D6E-409C-BE32-E72D297353CC}">
              <c16:uniqueId val="{00000002-ADDC-4679-BC2D-7966AC283F0E}"/>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4.8092733657939366</c:v>
                </c:pt>
                <c:pt idx="1">
                  <c:v>0.61167601465994015</c:v>
                </c:pt>
                <c:pt idx="2">
                  <c:v>0.21393662447989889</c:v>
                </c:pt>
                <c:pt idx="3">
                  <c:v>3.938974293705988E-2</c:v>
                </c:pt>
                <c:pt idx="4">
                  <c:v>0.17481167726347308</c:v>
                </c:pt>
              </c:numCache>
            </c:numRef>
          </c:val>
          <c:extLst>
            <c:ext xmlns:c16="http://schemas.microsoft.com/office/drawing/2014/chart" uri="{C3380CC4-5D6E-409C-BE32-E72D297353CC}">
              <c16:uniqueId val="{00000003-ADDC-4679-BC2D-7966AC283F0E}"/>
            </c:ext>
          </c:extLst>
        </c:ser>
        <c:dLbls>
          <c:showLegendKey val="0"/>
          <c:showVal val="0"/>
          <c:showCatName val="0"/>
          <c:showSerName val="0"/>
          <c:showPercent val="0"/>
          <c:showBubbleSize val="0"/>
        </c:dLbls>
        <c:gapWidth val="50"/>
        <c:overlap val="100"/>
        <c:axId val="231466880"/>
        <c:axId val="231468416"/>
      </c:barChart>
      <c:catAx>
        <c:axId val="231466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8416"/>
        <c:crosses val="autoZero"/>
        <c:auto val="1"/>
        <c:lblAlgn val="ctr"/>
        <c:lblOffset val="100"/>
        <c:tickLblSkip val="1"/>
        <c:tickMarkSkip val="1"/>
        <c:noMultiLvlLbl val="0"/>
      </c:catAx>
      <c:valAx>
        <c:axId val="231468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6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29.256491555290321</c:v>
                </c:pt>
                <c:pt idx="1">
                  <c:v>48.75995860774772</c:v>
                </c:pt>
                <c:pt idx="2">
                  <c:v>62.619760568428894</c:v>
                </c:pt>
                <c:pt idx="3">
                  <c:v>75.862227337610264</c:v>
                </c:pt>
                <c:pt idx="4">
                  <c:v>83.676736648748445</c:v>
                </c:pt>
              </c:numCache>
            </c:numRef>
          </c:val>
          <c:extLst>
            <c:ext xmlns:c16="http://schemas.microsoft.com/office/drawing/2014/chart" uri="{C3380CC4-5D6E-409C-BE32-E72D297353CC}">
              <c16:uniqueId val="{00000000-2381-4B38-B1EC-5F09571961CA}"/>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19.532137815362848</c:v>
                </c:pt>
                <c:pt idx="1">
                  <c:v>17.385586081780524</c:v>
                </c:pt>
                <c:pt idx="2">
                  <c:v>18.357388570038918</c:v>
                </c:pt>
                <c:pt idx="3">
                  <c:v>12.905837873381627</c:v>
                </c:pt>
                <c:pt idx="4">
                  <c:v>8.5827534303088981</c:v>
                </c:pt>
              </c:numCache>
            </c:numRef>
          </c:val>
          <c:extLst>
            <c:ext xmlns:c16="http://schemas.microsoft.com/office/drawing/2014/chart" uri="{C3380CC4-5D6E-409C-BE32-E72D297353CC}">
              <c16:uniqueId val="{00000001-2381-4B38-B1EC-5F09571961CA}"/>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51.211370629346639</c:v>
                </c:pt>
                <c:pt idx="1">
                  <c:v>33.854455310471501</c:v>
                </c:pt>
                <c:pt idx="2">
                  <c:v>19.022850861532127</c:v>
                </c:pt>
                <c:pt idx="3">
                  <c:v>11.231934789007994</c:v>
                </c:pt>
                <c:pt idx="4">
                  <c:v>7.740509920942551</c:v>
                </c:pt>
              </c:numCache>
            </c:numRef>
          </c:val>
          <c:extLst>
            <c:ext xmlns:c16="http://schemas.microsoft.com/office/drawing/2014/chart" uri="{C3380CC4-5D6E-409C-BE32-E72D297353CC}">
              <c16:uniqueId val="{00000002-2381-4B38-B1EC-5F09571961CA}"/>
            </c:ext>
          </c:extLst>
        </c:ser>
        <c:dLbls>
          <c:showLegendKey val="0"/>
          <c:showVal val="0"/>
          <c:showCatName val="0"/>
          <c:showSerName val="0"/>
          <c:showPercent val="0"/>
          <c:showBubbleSize val="0"/>
        </c:dLbls>
        <c:gapWidth val="50"/>
        <c:overlap val="100"/>
        <c:axId val="231504128"/>
        <c:axId val="231514112"/>
      </c:barChart>
      <c:catAx>
        <c:axId val="231504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4112"/>
        <c:crosses val="autoZero"/>
        <c:auto val="1"/>
        <c:lblAlgn val="ctr"/>
        <c:lblOffset val="100"/>
        <c:tickLblSkip val="1"/>
        <c:tickMarkSkip val="1"/>
        <c:noMultiLvlLbl val="0"/>
      </c:catAx>
      <c:valAx>
        <c:axId val="231514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4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58.396383376936704</c:v>
                </c:pt>
                <c:pt idx="1">
                  <c:v>76.448292460538454</c:v>
                </c:pt>
                <c:pt idx="2">
                  <c:v>88.137958699238894</c:v>
                </c:pt>
                <c:pt idx="3">
                  <c:v>94.755726701514007</c:v>
                </c:pt>
                <c:pt idx="4">
                  <c:v>98.410309440722926</c:v>
                </c:pt>
              </c:numCache>
            </c:numRef>
          </c:val>
          <c:extLst>
            <c:ext xmlns:c16="http://schemas.microsoft.com/office/drawing/2014/chart" uri="{C3380CC4-5D6E-409C-BE32-E72D297353CC}">
              <c16:uniqueId val="{00000000-DCCC-4235-99DC-C773BFAA44BE}"/>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30.143093788228626</c:v>
                </c:pt>
                <c:pt idx="1">
                  <c:v>18.669450216287672</c:v>
                </c:pt>
                <c:pt idx="2">
                  <c:v>8.9126267544756441</c:v>
                </c:pt>
                <c:pt idx="3">
                  <c:v>3.4333912241664732</c:v>
                </c:pt>
                <c:pt idx="4">
                  <c:v>0.8025684730222119</c:v>
                </c:pt>
              </c:numCache>
            </c:numRef>
          </c:val>
          <c:extLst>
            <c:ext xmlns:c16="http://schemas.microsoft.com/office/drawing/2014/chart" uri="{C3380CC4-5D6E-409C-BE32-E72D297353CC}">
              <c16:uniqueId val="{00000001-DCCC-4235-99DC-C773BFAA44BE}"/>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2.6163881112959384</c:v>
                </c:pt>
                <c:pt idx="1">
                  <c:v>3.1910267518906195</c:v>
                </c:pt>
                <c:pt idx="2">
                  <c:v>2.686988510064011</c:v>
                </c:pt>
                <c:pt idx="3">
                  <c:v>1.5872913477611772</c:v>
                </c:pt>
                <c:pt idx="4">
                  <c:v>0.65577510966406938</c:v>
                </c:pt>
              </c:numCache>
            </c:numRef>
          </c:val>
          <c:extLst>
            <c:ext xmlns:c16="http://schemas.microsoft.com/office/drawing/2014/chart" uri="{C3380CC4-5D6E-409C-BE32-E72D297353CC}">
              <c16:uniqueId val="{00000002-DCCC-4235-99DC-C773BFAA44BE}"/>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8.8441347235387315</c:v>
                </c:pt>
                <c:pt idx="1">
                  <c:v>1.6912305712832549</c:v>
                </c:pt>
                <c:pt idx="2">
                  <c:v>0.262426036221451</c:v>
                </c:pt>
                <c:pt idx="3">
                  <c:v>0.22359072655834264</c:v>
                </c:pt>
                <c:pt idx="4">
                  <c:v>0.13134697659079228</c:v>
                </c:pt>
              </c:numCache>
            </c:numRef>
          </c:val>
          <c:extLst>
            <c:ext xmlns:c16="http://schemas.microsoft.com/office/drawing/2014/chart" uri="{C3380CC4-5D6E-409C-BE32-E72D297353CC}">
              <c16:uniqueId val="{00000003-DCCC-4235-99DC-C773BFAA44BE}"/>
            </c:ext>
          </c:extLst>
        </c:ser>
        <c:dLbls>
          <c:showLegendKey val="0"/>
          <c:showVal val="0"/>
          <c:showCatName val="0"/>
          <c:showSerName val="0"/>
          <c:showPercent val="0"/>
          <c:showBubbleSize val="0"/>
        </c:dLbls>
        <c:gapWidth val="50"/>
        <c:overlap val="100"/>
        <c:axId val="230176256"/>
        <c:axId val="230177792"/>
      </c:barChart>
      <c:catAx>
        <c:axId val="230176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7792"/>
        <c:crosses val="autoZero"/>
        <c:auto val="1"/>
        <c:lblAlgn val="ctr"/>
        <c:lblOffset val="100"/>
        <c:tickLblSkip val="1"/>
        <c:tickMarkSkip val="1"/>
        <c:noMultiLvlLbl val="0"/>
      </c:catAx>
      <c:valAx>
        <c:axId val="23017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6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53.689751637631559</c:v>
                </c:pt>
                <c:pt idx="1">
                  <c:v>67.368266759808023</c:v>
                </c:pt>
                <c:pt idx="2">
                  <c:v>76.879279176118317</c:v>
                </c:pt>
                <c:pt idx="3">
                  <c:v>88.518596697966203</c:v>
                </c:pt>
                <c:pt idx="4">
                  <c:v>95.636415379946072</c:v>
                </c:pt>
              </c:numCache>
            </c:numRef>
          </c:val>
          <c:extLst>
            <c:ext xmlns:c16="http://schemas.microsoft.com/office/drawing/2014/chart" uri="{C3380CC4-5D6E-409C-BE32-E72D297353CC}">
              <c16:uniqueId val="{00000000-EF76-42BB-9CC2-9FA21EE75B82}"/>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29.202639861213274</c:v>
                </c:pt>
                <c:pt idx="1">
                  <c:v>24.560314207105392</c:v>
                </c:pt>
                <c:pt idx="2">
                  <c:v>18.645155176540474</c:v>
                </c:pt>
                <c:pt idx="3">
                  <c:v>9.622435260931665</c:v>
                </c:pt>
                <c:pt idx="4">
                  <c:v>3.4207166846037347</c:v>
                </c:pt>
              </c:numCache>
            </c:numRef>
          </c:val>
          <c:extLst>
            <c:ext xmlns:c16="http://schemas.microsoft.com/office/drawing/2014/chart" uri="{C3380CC4-5D6E-409C-BE32-E72D297353CC}">
              <c16:uniqueId val="{00000001-EF76-42BB-9CC2-9FA21EE75B82}"/>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1.2154150260445942</c:v>
                </c:pt>
                <c:pt idx="1">
                  <c:v>1.5790909007559408</c:v>
                </c:pt>
                <c:pt idx="2">
                  <c:v>1.1400602496605545</c:v>
                </c:pt>
                <c:pt idx="3">
                  <c:v>0.72133631163225265</c:v>
                </c:pt>
                <c:pt idx="4">
                  <c:v>0.61090182073717814</c:v>
                </c:pt>
              </c:numCache>
            </c:numRef>
          </c:val>
          <c:extLst>
            <c:ext xmlns:c16="http://schemas.microsoft.com/office/drawing/2014/chart" uri="{C3380CC4-5D6E-409C-BE32-E72D297353CC}">
              <c16:uniqueId val="{00000002-EF76-42BB-9CC2-9FA21EE75B82}"/>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15.892193475110572</c:v>
                </c:pt>
                <c:pt idx="1">
                  <c:v>6.4923281323306439</c:v>
                </c:pt>
                <c:pt idx="2">
                  <c:v>3.335505397680655</c:v>
                </c:pt>
                <c:pt idx="3">
                  <c:v>1.1376317294698797</c:v>
                </c:pt>
                <c:pt idx="4">
                  <c:v>0.3319661147130149</c:v>
                </c:pt>
              </c:numCache>
            </c:numRef>
          </c:val>
          <c:extLst>
            <c:ext xmlns:c16="http://schemas.microsoft.com/office/drawing/2014/chart" uri="{C3380CC4-5D6E-409C-BE32-E72D297353CC}">
              <c16:uniqueId val="{00000003-EF76-42BB-9CC2-9FA21EE75B82}"/>
            </c:ext>
          </c:extLst>
        </c:ser>
        <c:dLbls>
          <c:showLegendKey val="0"/>
          <c:showVal val="0"/>
          <c:showCatName val="0"/>
          <c:showSerName val="0"/>
          <c:showPercent val="0"/>
          <c:showBubbleSize val="0"/>
        </c:dLbls>
        <c:gapWidth val="50"/>
        <c:overlap val="100"/>
        <c:axId val="221018368"/>
        <c:axId val="221040640"/>
      </c:barChart>
      <c:catAx>
        <c:axId val="22101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0640"/>
        <c:crosses val="autoZero"/>
        <c:auto val="1"/>
        <c:lblAlgn val="ctr"/>
        <c:lblOffset val="100"/>
        <c:tickLblSkip val="1"/>
        <c:tickMarkSkip val="1"/>
        <c:noMultiLvlLbl val="0"/>
      </c:catAx>
      <c:valAx>
        <c:axId val="2210406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1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6"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16.xml" Type="http://schemas.openxmlformats.org/officeDocument/2006/relationships/chart" Id="rId5"/><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drawing10.xml.rels><?xml version="1.0" encoding="UTF-8"?><Relationships xmlns="http://schemas.openxmlformats.org/package/2006/relationships"><Relationship Target="../charts/chart152.xml" Type="http://schemas.openxmlformats.org/officeDocument/2006/relationships/chart" Id="rId8"/><Relationship Target="../charts/chart147.xml" Type="http://schemas.openxmlformats.org/officeDocument/2006/relationships/chart" Id="rId3"/><Relationship Target="../charts/chart151.xml" Type="http://schemas.openxmlformats.org/officeDocument/2006/relationships/chart" Id="rId7"/><Relationship Target="../charts/chart156.xml" Type="http://schemas.openxmlformats.org/officeDocument/2006/relationships/chart" Id="rId12"/><Relationship Target="../charts/chart146.xml" Type="http://schemas.openxmlformats.org/officeDocument/2006/relationships/chart" Id="rId2"/><Relationship Target="../charts/chart145.xml" Type="http://schemas.openxmlformats.org/officeDocument/2006/relationships/chart" Id="rId1"/><Relationship Target="../charts/chart150.xml" Type="http://schemas.openxmlformats.org/officeDocument/2006/relationships/chart" Id="rId6"/><Relationship Target="../charts/chart155.xml" Type="http://schemas.openxmlformats.org/officeDocument/2006/relationships/chart" Id="rId11"/><Relationship Target="../charts/chart149.xml" Type="http://schemas.openxmlformats.org/officeDocument/2006/relationships/chart" Id="rId5"/><Relationship Target="../charts/chart154.xml" Type="http://schemas.openxmlformats.org/officeDocument/2006/relationships/chart" Id="rId10"/><Relationship Target="../charts/chart148.xml" Type="http://schemas.openxmlformats.org/officeDocument/2006/relationships/chart" Id="rId4"/><Relationship Target="../charts/chart153.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148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148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148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148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180975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49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49</xdr:col>
      <xdr:colOff>19049</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49</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9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929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9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93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929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929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929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6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600-00000B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600-00000C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600-000014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600-000015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600-000016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7" name="Graphique W2">
          <a:extLst>
            <a:ext xmlns:a16="http://schemas.microsoft.com/office/drawing/2014/main"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8" name="Graphique S2">
          <a:extLst>
            <a:ext xmlns:a16="http://schemas.microsoft.com/office/drawing/2014/main" uri="{FF2B5EF4-FFF2-40B4-BE49-F238E27FC236}">
              <a16:creationId xmlns:a16="http://schemas.microsoft.com/office/drawing/2014/main" id="{00000000-0008-0000-06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9" name="Graphique H2">
          <a:extLst>
            <a:ext xmlns:a16="http://schemas.microsoft.com/office/drawing/2014/main"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2" name="B_Com1" hidden="1">
              <a:extLst>
                <a:ext uri="{63B3BB69-23CF-44E3-9099-C40C66FF867C}">
                  <a14:compatExt spid="_x0000_s254992"/>
                </a:ext>
                <a:ext uri="{FF2B5EF4-FFF2-40B4-BE49-F238E27FC236}">
                  <a16:creationId xmlns:a16="http://schemas.microsoft.com/office/drawing/2014/main" id="{00000000-0008-0000-0600-00001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3" name="B_San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4" name="B_Hyg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7" name="B_Com2"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8" name="B_Hyg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4999" name="B_Wat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2" name="B_Wat3"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3" name="B_San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4" name="B_Com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123825</xdr:rowOff>
        </xdr:to>
        <xdr:sp macro="" textlink="">
          <xdr:nvSpPr>
            <xdr:cNvPr id="255007" name="B_Matrix"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8" name="Button 32"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6" name="Button 40" descr="   Go to MHH  "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19" name="Button 43" descr="   Go to MHH  "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3" name="Button 47" descr="   Go to MHH  "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6" name="Button 50" descr="   Go to MHH  "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3" name="Button 57" descr="   Go to MHH  "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4" name="Button 58"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5" name="ZoneTexte 64">
          <a:extLst>
            <a:ext xmlns:a16="http://schemas.microsoft.com/office/drawing/2014/main" uri="{FF2B5EF4-FFF2-40B4-BE49-F238E27FC236}">
              <a16:creationId xmlns:a16="http://schemas.microsoft.com/office/drawing/2014/main" id="{00000000-0008-0000-0600-00004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6" name="ZoneTexte 65">
          <a:extLst>
            <a:ext xmlns:a16="http://schemas.microsoft.com/office/drawing/2014/main" uri="{FF2B5EF4-FFF2-40B4-BE49-F238E27FC236}">
              <a16:creationId xmlns:a16="http://schemas.microsoft.com/office/drawing/2014/main" id="{00000000-0008-0000-0600-00004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7" name="ZoneTexte 66">
          <a:extLst>
            <a:ext xmlns:a16="http://schemas.microsoft.com/office/drawing/2014/main" uri="{FF2B5EF4-FFF2-40B4-BE49-F238E27FC236}">
              <a16:creationId xmlns:a16="http://schemas.microsoft.com/office/drawing/2014/main" id="{00000000-0008-0000-0600-00004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6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69" name="ZoneTexte 68">
          <a:extLst>
            <a:ext xmlns:a16="http://schemas.microsoft.com/office/drawing/2014/main" uri="{FF2B5EF4-FFF2-40B4-BE49-F238E27FC236}">
              <a16:creationId xmlns:a16="http://schemas.microsoft.com/office/drawing/2014/main" id="{00000000-0008-0000-0600-00004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0" name="ZoneTexte 69">
          <a:extLst>
            <a:ext xmlns:a16="http://schemas.microsoft.com/office/drawing/2014/main" uri="{FF2B5EF4-FFF2-40B4-BE49-F238E27FC236}">
              <a16:creationId xmlns:a16="http://schemas.microsoft.com/office/drawing/2014/main" id="{00000000-0008-0000-0600-00004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1" name="ZoneTexte 70">
          <a:extLst>
            <a:ext xmlns:a16="http://schemas.microsoft.com/office/drawing/2014/main" uri="{FF2B5EF4-FFF2-40B4-BE49-F238E27FC236}">
              <a16:creationId xmlns:a16="http://schemas.microsoft.com/office/drawing/2014/main" id="{00000000-0008-0000-0600-00004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2" name="ZoneTexte 71">
          <a:extLst>
            <a:ext xmlns:a16="http://schemas.microsoft.com/office/drawing/2014/main" uri="{FF2B5EF4-FFF2-40B4-BE49-F238E27FC236}">
              <a16:creationId xmlns:a16="http://schemas.microsoft.com/office/drawing/2014/main" id="{00000000-0008-0000-0600-00004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3" name="ZoneTexte 72">
          <a:extLst>
            <a:ext xmlns:a16="http://schemas.microsoft.com/office/drawing/2014/main" uri="{FF2B5EF4-FFF2-40B4-BE49-F238E27FC236}">
              <a16:creationId xmlns:a16="http://schemas.microsoft.com/office/drawing/2014/main" id="{00000000-0008-0000-0600-00004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700-000002000000}"/>
            </a:ext>
          </a:extLst>
        </xdr:cNvPr>
        <xdr:cNvSpPr/>
      </xdr:nvSpPr>
      <xdr:spPr>
        <a:xfrm>
          <a:off x="9496425" y="230028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49</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49</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28573</xdr:colOff>
      <xdr:row>207</xdr:row>
      <xdr:rowOff>0</xdr:rowOff>
    </xdr:from>
    <xdr:to>
      <xdr:col>49</xdr:col>
      <xdr:colOff>28573</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83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5310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700-000013000000}"/>
            </a:ext>
          </a:extLst>
        </xdr:cNvPr>
        <xdr:cNvSpPr/>
      </xdr:nvSpPr>
      <xdr:spPr>
        <a:xfrm>
          <a:off x="876300" y="230028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700-000014000000}"/>
            </a:ext>
          </a:extLst>
        </xdr:cNvPr>
        <xdr:cNvSpPr/>
      </xdr:nvSpPr>
      <xdr:spPr>
        <a:xfrm>
          <a:off x="2205038" y="230028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700-000015000000}"/>
            </a:ext>
          </a:extLst>
        </xdr:cNvPr>
        <xdr:cNvSpPr/>
      </xdr:nvSpPr>
      <xdr:spPr>
        <a:xfrm>
          <a:off x="942975" y="444817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700-000016000000}"/>
            </a:ext>
          </a:extLst>
        </xdr:cNvPr>
        <xdr:cNvSpPr/>
      </xdr:nvSpPr>
      <xdr:spPr>
        <a:xfrm>
          <a:off x="2205038" y="444817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83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831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5310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5310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5310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700-00001F000000}"/>
            </a:ext>
          </a:extLst>
        </xdr:cNvPr>
        <xdr:cNvSpPr/>
      </xdr:nvSpPr>
      <xdr:spPr>
        <a:xfrm>
          <a:off x="2357438" y="827579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700-000023000000}"/>
            </a:ext>
          </a:extLst>
        </xdr:cNvPr>
        <xdr:cNvSpPr/>
      </xdr:nvSpPr>
      <xdr:spPr>
        <a:xfrm>
          <a:off x="9429750" y="44481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700-000024000000}"/>
            </a:ext>
          </a:extLst>
        </xdr:cNvPr>
        <xdr:cNvSpPr/>
      </xdr:nvSpPr>
      <xdr:spPr>
        <a:xfrm>
          <a:off x="4533900" y="230028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700-000025000000}"/>
            </a:ext>
          </a:extLst>
        </xdr:cNvPr>
        <xdr:cNvSpPr/>
      </xdr:nvSpPr>
      <xdr:spPr>
        <a:xfrm>
          <a:off x="4533900" y="444817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700-000026000000}"/>
            </a:ext>
          </a:extLst>
        </xdr:cNvPr>
        <xdr:cNvSpPr/>
      </xdr:nvSpPr>
      <xdr:spPr>
        <a:xfrm>
          <a:off x="16073438" y="230028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700-000027000000}"/>
            </a:ext>
          </a:extLst>
        </xdr:cNvPr>
        <xdr:cNvSpPr/>
      </xdr:nvSpPr>
      <xdr:spPr>
        <a:xfrm>
          <a:off x="16054388" y="444817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6"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8000000}"/>
            </a:ext>
          </a:extLst>
        </xdr:cNvPr>
        <xdr:cNvSpPr/>
      </xdr:nvSpPr>
      <xdr:spPr>
        <a:xfrm>
          <a:off x="2357438" y="827579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56018" name="Button 18"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8</xdr:col>
          <xdr:colOff>304800</xdr:colOff>
          <xdr:row>206</xdr:row>
          <xdr:rowOff>0</xdr:rowOff>
        </xdr:from>
        <xdr:ext cx="1609725" cy="209550"/>
        <xdr:sp macro="" textlink="">
          <xdr:nvSpPr>
            <xdr:cNvPr id="256020" name="Button 20"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21" name="B_Com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22" name="B_San1"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23" name="B_Hyg1"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4" name="B_Sub1"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5" name="B_WQ1"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6" name="B_Com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7" name="B_Hyg2"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8" name="B_Wat2"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9" name="B_Sub2"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30" name="B_WQ2"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31" name="B_Wat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32" name="B_San3"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33" name="B_Com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4" name="B_Sub3"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5" name="B_WQ3"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123825</xdr:rowOff>
        </xdr:from>
        <xdr:to>
          <xdr:col>1</xdr:col>
          <xdr:colOff>1704975</xdr:colOff>
          <xdr:row>400</xdr:row>
          <xdr:rowOff>9525</xdr:rowOff>
        </xdr:to>
        <xdr:sp macro="" textlink="">
          <xdr:nvSpPr>
            <xdr:cNvPr id="256036" name="B_Matrix"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72" name="Button 72" hidden="1">
              <a:extLst>
                <a:ext uri="{63B3BB69-23CF-44E3-9099-C40C66FF867C}">
                  <a14:compatExt spid="_x0000_s256072"/>
                </a:ext>
                <a:ext uri="{FF2B5EF4-FFF2-40B4-BE49-F238E27FC236}">
                  <a16:creationId xmlns:a16="http://schemas.microsoft.com/office/drawing/2014/main" id="{00000000-0008-0000-0700-000048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73" name="Button 73" hidden="1">
              <a:extLst>
                <a:ext uri="{63B3BB69-23CF-44E3-9099-C40C66FF867C}">
                  <a14:compatExt spid="_x0000_s256073"/>
                </a:ext>
                <a:ext uri="{FF2B5EF4-FFF2-40B4-BE49-F238E27FC236}">
                  <a16:creationId xmlns:a16="http://schemas.microsoft.com/office/drawing/2014/main" id="{00000000-0008-0000-0700-00004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74" name="Button 74" hidden="1">
              <a:extLst>
                <a:ext uri="{63B3BB69-23CF-44E3-9099-C40C66FF867C}">
                  <a14:compatExt spid="_x0000_s256074"/>
                </a:ext>
                <a:ext uri="{FF2B5EF4-FFF2-40B4-BE49-F238E27FC236}">
                  <a16:creationId xmlns:a16="http://schemas.microsoft.com/office/drawing/2014/main" id="{00000000-0008-0000-0700-00004A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75" name="Button 75" hidden="1">
              <a:extLst>
                <a:ext uri="{63B3BB69-23CF-44E3-9099-C40C66FF867C}">
                  <a14:compatExt spid="_x0000_s256075"/>
                </a:ext>
                <a:ext uri="{FF2B5EF4-FFF2-40B4-BE49-F238E27FC236}">
                  <a16:creationId xmlns:a16="http://schemas.microsoft.com/office/drawing/2014/main" id="{00000000-0008-0000-0700-00004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76" name="Button 76" hidden="1">
              <a:extLst>
                <a:ext uri="{63B3BB69-23CF-44E3-9099-C40C66FF867C}">
                  <a14:compatExt spid="_x0000_s256076"/>
                </a:ext>
                <a:ext uri="{FF2B5EF4-FFF2-40B4-BE49-F238E27FC236}">
                  <a16:creationId xmlns:a16="http://schemas.microsoft.com/office/drawing/2014/main" id="{00000000-0008-0000-0700-00004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77" name="Button 77" hidden="1">
              <a:extLst>
                <a:ext uri="{63B3BB69-23CF-44E3-9099-C40C66FF867C}">
                  <a14:compatExt spid="_x0000_s256077"/>
                </a:ext>
                <a:ext uri="{FF2B5EF4-FFF2-40B4-BE49-F238E27FC236}">
                  <a16:creationId xmlns:a16="http://schemas.microsoft.com/office/drawing/2014/main" id="{00000000-0008-0000-0700-00004D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78" name="Button 78" hidden="1">
              <a:extLst>
                <a:ext uri="{63B3BB69-23CF-44E3-9099-C40C66FF867C}">
                  <a14:compatExt spid="_x0000_s256078"/>
                </a:ext>
                <a:ext uri="{FF2B5EF4-FFF2-40B4-BE49-F238E27FC236}">
                  <a16:creationId xmlns:a16="http://schemas.microsoft.com/office/drawing/2014/main" id="{00000000-0008-0000-0700-00004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79" name="Button 79" hidden="1">
              <a:extLst>
                <a:ext uri="{63B3BB69-23CF-44E3-9099-C40C66FF867C}">
                  <a14:compatExt spid="_x0000_s256079"/>
                </a:ext>
                <a:ext uri="{FF2B5EF4-FFF2-40B4-BE49-F238E27FC236}">
                  <a16:creationId xmlns:a16="http://schemas.microsoft.com/office/drawing/2014/main" id="{00000000-0008-0000-0700-00004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80" name="Button 80" descr="   Go to MHH  " hidden="1">
              <a:extLst>
                <a:ext uri="{63B3BB69-23CF-44E3-9099-C40C66FF867C}">
                  <a14:compatExt spid="_x0000_s256080"/>
                </a:ext>
                <a:ext uri="{FF2B5EF4-FFF2-40B4-BE49-F238E27FC236}">
                  <a16:creationId xmlns:a16="http://schemas.microsoft.com/office/drawing/2014/main" id="{00000000-0008-0000-0700-00005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81" name="Button 81" hidden="1">
              <a:extLst>
                <a:ext uri="{63B3BB69-23CF-44E3-9099-C40C66FF867C}">
                  <a14:compatExt spid="_x0000_s256081"/>
                </a:ext>
                <a:ext uri="{FF2B5EF4-FFF2-40B4-BE49-F238E27FC236}">
                  <a16:creationId xmlns:a16="http://schemas.microsoft.com/office/drawing/2014/main" id="{00000000-0008-0000-0700-00005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82" name="Button 82" hidden="1">
              <a:extLst>
                <a:ext uri="{63B3BB69-23CF-44E3-9099-C40C66FF867C}">
                  <a14:compatExt spid="_x0000_s256082"/>
                </a:ext>
                <a:ext uri="{FF2B5EF4-FFF2-40B4-BE49-F238E27FC236}">
                  <a16:creationId xmlns:a16="http://schemas.microsoft.com/office/drawing/2014/main" id="{00000000-0008-0000-0700-00005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83" name="Button 83" descr="   Go to MHH  " hidden="1">
              <a:extLst>
                <a:ext uri="{63B3BB69-23CF-44E3-9099-C40C66FF867C}">
                  <a14:compatExt spid="_x0000_s256083"/>
                </a:ext>
                <a:ext uri="{FF2B5EF4-FFF2-40B4-BE49-F238E27FC236}">
                  <a16:creationId xmlns:a16="http://schemas.microsoft.com/office/drawing/2014/main" id="{00000000-0008-0000-0700-00005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84" name="Button 84" hidden="1">
              <a:extLst>
                <a:ext uri="{63B3BB69-23CF-44E3-9099-C40C66FF867C}">
                  <a14:compatExt spid="_x0000_s256084"/>
                </a:ext>
                <a:ext uri="{FF2B5EF4-FFF2-40B4-BE49-F238E27FC236}">
                  <a16:creationId xmlns:a16="http://schemas.microsoft.com/office/drawing/2014/main" id="{00000000-0008-0000-0700-00005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85" name="Button 85" hidden="1">
              <a:extLst>
                <a:ext uri="{63B3BB69-23CF-44E3-9099-C40C66FF867C}">
                  <a14:compatExt spid="_x0000_s256085"/>
                </a:ext>
                <a:ext uri="{FF2B5EF4-FFF2-40B4-BE49-F238E27FC236}">
                  <a16:creationId xmlns:a16="http://schemas.microsoft.com/office/drawing/2014/main" id="{00000000-0008-0000-0700-00005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86" name="Button 86" hidden="1">
              <a:extLst>
                <a:ext uri="{63B3BB69-23CF-44E3-9099-C40C66FF867C}">
                  <a14:compatExt spid="_x0000_s256086"/>
                </a:ext>
                <a:ext uri="{FF2B5EF4-FFF2-40B4-BE49-F238E27FC236}">
                  <a16:creationId xmlns:a16="http://schemas.microsoft.com/office/drawing/2014/main" id="{00000000-0008-0000-0700-00005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87" name="Button 87" descr="   Go to MHH  " hidden="1">
              <a:extLst>
                <a:ext uri="{63B3BB69-23CF-44E3-9099-C40C66FF867C}">
                  <a14:compatExt spid="_x0000_s256087"/>
                </a:ext>
                <a:ext uri="{FF2B5EF4-FFF2-40B4-BE49-F238E27FC236}">
                  <a16:creationId xmlns:a16="http://schemas.microsoft.com/office/drawing/2014/main" id="{00000000-0008-0000-0700-00005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88" name="Button 88" hidden="1">
              <a:extLst>
                <a:ext uri="{63B3BB69-23CF-44E3-9099-C40C66FF867C}">
                  <a14:compatExt spid="_x0000_s256088"/>
                </a:ext>
                <a:ext uri="{FF2B5EF4-FFF2-40B4-BE49-F238E27FC236}">
                  <a16:creationId xmlns:a16="http://schemas.microsoft.com/office/drawing/2014/main" id="{00000000-0008-0000-0700-00005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89" name="Button 89" hidden="1">
              <a:extLst>
                <a:ext uri="{63B3BB69-23CF-44E3-9099-C40C66FF867C}">
                  <a14:compatExt spid="_x0000_s256089"/>
                </a:ext>
                <a:ext uri="{FF2B5EF4-FFF2-40B4-BE49-F238E27FC236}">
                  <a16:creationId xmlns:a16="http://schemas.microsoft.com/office/drawing/2014/main" id="{00000000-0008-0000-0700-00005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90" name="Button 90" descr="   Go to MHH  " hidden="1">
              <a:extLst>
                <a:ext uri="{63B3BB69-23CF-44E3-9099-C40C66FF867C}">
                  <a14:compatExt spid="_x0000_s256090"/>
                </a:ext>
                <a:ext uri="{FF2B5EF4-FFF2-40B4-BE49-F238E27FC236}">
                  <a16:creationId xmlns:a16="http://schemas.microsoft.com/office/drawing/2014/main" id="{00000000-0008-0000-0700-00005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91" name="Button 91" hidden="1">
              <a:extLst>
                <a:ext uri="{63B3BB69-23CF-44E3-9099-C40C66FF867C}">
                  <a14:compatExt spid="_x0000_s256091"/>
                </a:ext>
                <a:ext uri="{FF2B5EF4-FFF2-40B4-BE49-F238E27FC236}">
                  <a16:creationId xmlns:a16="http://schemas.microsoft.com/office/drawing/2014/main" id="{00000000-0008-0000-0700-00005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92" name="Button 92" hidden="1">
              <a:extLst>
                <a:ext uri="{63B3BB69-23CF-44E3-9099-C40C66FF867C}">
                  <a14:compatExt spid="_x0000_s256092"/>
                </a:ext>
                <a:ext uri="{FF2B5EF4-FFF2-40B4-BE49-F238E27FC236}">
                  <a16:creationId xmlns:a16="http://schemas.microsoft.com/office/drawing/2014/main" id="{00000000-0008-0000-0700-00005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93" name="Button 93" hidden="1">
              <a:extLst>
                <a:ext uri="{63B3BB69-23CF-44E3-9099-C40C66FF867C}">
                  <a14:compatExt spid="_x0000_s256093"/>
                </a:ext>
                <a:ext uri="{FF2B5EF4-FFF2-40B4-BE49-F238E27FC236}">
                  <a16:creationId xmlns:a16="http://schemas.microsoft.com/office/drawing/2014/main" id="{00000000-0008-0000-0700-00005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94" name="Button 94" hidden="1">
              <a:extLst>
                <a:ext uri="{63B3BB69-23CF-44E3-9099-C40C66FF867C}">
                  <a14:compatExt spid="_x0000_s256094"/>
                </a:ext>
                <a:ext uri="{FF2B5EF4-FFF2-40B4-BE49-F238E27FC236}">
                  <a16:creationId xmlns:a16="http://schemas.microsoft.com/office/drawing/2014/main" id="{00000000-0008-0000-0700-00005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95" name="Button 95" hidden="1">
              <a:extLst>
                <a:ext uri="{63B3BB69-23CF-44E3-9099-C40C66FF867C}">
                  <a14:compatExt spid="_x0000_s256095"/>
                </a:ext>
                <a:ext uri="{FF2B5EF4-FFF2-40B4-BE49-F238E27FC236}">
                  <a16:creationId xmlns:a16="http://schemas.microsoft.com/office/drawing/2014/main" id="{00000000-0008-0000-0700-00005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96" name="Button 96" hidden="1">
              <a:extLst>
                <a:ext uri="{63B3BB69-23CF-44E3-9099-C40C66FF867C}">
                  <a14:compatExt spid="_x0000_s256096"/>
                </a:ext>
                <a:ext uri="{FF2B5EF4-FFF2-40B4-BE49-F238E27FC236}">
                  <a16:creationId xmlns:a16="http://schemas.microsoft.com/office/drawing/2014/main" id="{00000000-0008-0000-0700-00006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97" name="Button 97" descr="   Go to MHH  " hidden="1">
              <a:extLst>
                <a:ext uri="{63B3BB69-23CF-44E3-9099-C40C66FF867C}">
                  <a14:compatExt spid="_x0000_s256097"/>
                </a:ext>
                <a:ext uri="{FF2B5EF4-FFF2-40B4-BE49-F238E27FC236}">
                  <a16:creationId xmlns:a16="http://schemas.microsoft.com/office/drawing/2014/main" id="{00000000-0008-0000-0700-00006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98" name="Button 98" hidden="1">
              <a:extLst>
                <a:ext uri="{63B3BB69-23CF-44E3-9099-C40C66FF867C}">
                  <a14:compatExt spid="_x0000_s256098"/>
                </a:ext>
                <a:ext uri="{FF2B5EF4-FFF2-40B4-BE49-F238E27FC236}">
                  <a16:creationId xmlns:a16="http://schemas.microsoft.com/office/drawing/2014/main" id="{00000000-0008-0000-0700-00006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99" name="Button 99" hidden="1">
              <a:extLst>
                <a:ext uri="{63B3BB69-23CF-44E3-9099-C40C66FF867C}">
                  <a14:compatExt spid="_x0000_s256099"/>
                </a:ext>
                <a:ext uri="{FF2B5EF4-FFF2-40B4-BE49-F238E27FC236}">
                  <a16:creationId xmlns:a16="http://schemas.microsoft.com/office/drawing/2014/main" id="{00000000-0008-0000-0700-00006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100" name="Button 100" hidden="1">
              <a:extLst>
                <a:ext uri="{63B3BB69-23CF-44E3-9099-C40C66FF867C}">
                  <a14:compatExt spid="_x0000_s256100"/>
                </a:ext>
                <a:ext uri="{FF2B5EF4-FFF2-40B4-BE49-F238E27FC236}">
                  <a16:creationId xmlns:a16="http://schemas.microsoft.com/office/drawing/2014/main" id="{00000000-0008-0000-0700-00006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101" name="Button 101" hidden="1">
              <a:extLst>
                <a:ext uri="{63B3BB69-23CF-44E3-9099-C40C66FF867C}">
                  <a14:compatExt spid="_x0000_s256101"/>
                </a:ext>
                <a:ext uri="{FF2B5EF4-FFF2-40B4-BE49-F238E27FC236}">
                  <a16:creationId xmlns:a16="http://schemas.microsoft.com/office/drawing/2014/main" id="{00000000-0008-0000-0700-00006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102" name="Button 102" hidden="1">
              <a:extLst>
                <a:ext uri="{63B3BB69-23CF-44E3-9099-C40C66FF867C}">
                  <a14:compatExt spid="_x0000_s256102"/>
                </a:ext>
                <a:ext uri="{FF2B5EF4-FFF2-40B4-BE49-F238E27FC236}">
                  <a16:creationId xmlns:a16="http://schemas.microsoft.com/office/drawing/2014/main" id="{00000000-0008-0000-0700-00006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103" name="Button 103" hidden="1">
              <a:extLst>
                <a:ext uri="{63B3BB69-23CF-44E3-9099-C40C66FF867C}">
                  <a14:compatExt spid="_x0000_s256103"/>
                </a:ext>
                <a:ext uri="{FF2B5EF4-FFF2-40B4-BE49-F238E27FC236}">
                  <a16:creationId xmlns:a16="http://schemas.microsoft.com/office/drawing/2014/main" id="{00000000-0008-0000-0700-000067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104" name="Button 104" hidden="1">
              <a:extLst>
                <a:ext uri="{63B3BB69-23CF-44E3-9099-C40C66FF867C}">
                  <a14:compatExt spid="_x0000_s256104"/>
                </a:ext>
                <a:ext uri="{FF2B5EF4-FFF2-40B4-BE49-F238E27FC236}">
                  <a16:creationId xmlns:a16="http://schemas.microsoft.com/office/drawing/2014/main" id="{00000000-0008-0000-0700-000068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105" name="Button 105" hidden="1">
              <a:extLst>
                <a:ext uri="{63B3BB69-23CF-44E3-9099-C40C66FF867C}">
                  <a14:compatExt spid="_x0000_s256105"/>
                </a:ext>
                <a:ext uri="{FF2B5EF4-FFF2-40B4-BE49-F238E27FC236}">
                  <a16:creationId xmlns:a16="http://schemas.microsoft.com/office/drawing/2014/main" id="{00000000-0008-0000-0700-00006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106" name="Button 106" hidden="1">
              <a:extLst>
                <a:ext uri="{63B3BB69-23CF-44E3-9099-C40C66FF867C}">
                  <a14:compatExt spid="_x0000_s256106"/>
                </a:ext>
                <a:ext uri="{FF2B5EF4-FFF2-40B4-BE49-F238E27FC236}">
                  <a16:creationId xmlns:a16="http://schemas.microsoft.com/office/drawing/2014/main" id="{00000000-0008-0000-0700-00006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700-00007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800-000002000000}"/>
            </a:ext>
          </a:extLst>
        </xdr:cNvPr>
        <xdr:cNvSpPr/>
      </xdr:nvSpPr>
      <xdr:spPr>
        <a:xfrm>
          <a:off x="9496425" y="220456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8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25</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25</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2874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3443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8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8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800-000013000000}"/>
            </a:ext>
          </a:extLst>
        </xdr:cNvPr>
        <xdr:cNvSpPr/>
      </xdr:nvSpPr>
      <xdr:spPr>
        <a:xfrm>
          <a:off x="876300" y="220456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800-000014000000}"/>
            </a:ext>
          </a:extLst>
        </xdr:cNvPr>
        <xdr:cNvSpPr/>
      </xdr:nvSpPr>
      <xdr:spPr>
        <a:xfrm>
          <a:off x="2205038" y="220456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800-000015000000}"/>
            </a:ext>
          </a:extLst>
        </xdr:cNvPr>
        <xdr:cNvSpPr/>
      </xdr:nvSpPr>
      <xdr:spPr>
        <a:xfrm>
          <a:off x="942975" y="426148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800-000016000000}"/>
            </a:ext>
          </a:extLst>
        </xdr:cNvPr>
        <xdr:cNvSpPr/>
      </xdr:nvSpPr>
      <xdr:spPr>
        <a:xfrm>
          <a:off x="2205038" y="426148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2874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2874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3443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3443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3443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8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8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8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800-00001F000000}"/>
            </a:ext>
          </a:extLst>
        </xdr:cNvPr>
        <xdr:cNvSpPr/>
      </xdr:nvSpPr>
      <xdr:spPr>
        <a:xfrm>
          <a:off x="2357438" y="802528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800-000023000000}"/>
            </a:ext>
          </a:extLst>
        </xdr:cNvPr>
        <xdr:cNvSpPr/>
      </xdr:nvSpPr>
      <xdr:spPr>
        <a:xfrm>
          <a:off x="9429750" y="426148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800-000024000000}"/>
            </a:ext>
          </a:extLst>
        </xdr:cNvPr>
        <xdr:cNvSpPr/>
      </xdr:nvSpPr>
      <xdr:spPr>
        <a:xfrm>
          <a:off x="4533900" y="220456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800-000025000000}"/>
            </a:ext>
          </a:extLst>
        </xdr:cNvPr>
        <xdr:cNvSpPr/>
      </xdr:nvSpPr>
      <xdr:spPr>
        <a:xfrm>
          <a:off x="4533900" y="426148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800-000026000000}"/>
            </a:ext>
          </a:extLst>
        </xdr:cNvPr>
        <xdr:cNvSpPr/>
      </xdr:nvSpPr>
      <xdr:spPr>
        <a:xfrm>
          <a:off x="16073438" y="220456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800-000027000000}"/>
            </a:ext>
          </a:extLst>
        </xdr:cNvPr>
        <xdr:cNvSpPr/>
      </xdr:nvSpPr>
      <xdr:spPr>
        <a:xfrm>
          <a:off x="16054388" y="426148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8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8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800-00003A000000}"/>
            </a:ext>
          </a:extLst>
        </xdr:cNvPr>
        <xdr:cNvSpPr/>
      </xdr:nvSpPr>
      <xdr:spPr>
        <a:xfrm>
          <a:off x="2357438" y="802528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57150</xdr:rowOff>
        </xdr:from>
        <xdr:to>
          <xdr:col>1</xdr:col>
          <xdr:colOff>1704975</xdr:colOff>
          <xdr:row>399</xdr:row>
          <xdr:rowOff>247650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8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8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8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8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8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8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8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8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8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8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8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8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8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8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8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8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8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8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8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8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900-000002000000}"/>
            </a:ext>
          </a:extLst>
        </xdr:cNvPr>
        <xdr:cNvSpPr/>
      </xdr:nvSpPr>
      <xdr:spPr>
        <a:xfrm>
          <a:off x="9496425" y="225790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9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106</xdr:row>
      <xdr:rowOff>19050</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9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9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900-000013000000}"/>
            </a:ext>
          </a:extLst>
        </xdr:cNvPr>
        <xdr:cNvSpPr/>
      </xdr:nvSpPr>
      <xdr:spPr>
        <a:xfrm>
          <a:off x="876300" y="225790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900-000014000000}"/>
            </a:ext>
          </a:extLst>
        </xdr:cNvPr>
        <xdr:cNvSpPr/>
      </xdr:nvSpPr>
      <xdr:spPr>
        <a:xfrm>
          <a:off x="2205038" y="225790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900-000015000000}"/>
            </a:ext>
          </a:extLst>
        </xdr:cNvPr>
        <xdr:cNvSpPr/>
      </xdr:nvSpPr>
      <xdr:spPr>
        <a:xfrm>
          <a:off x="942975" y="438483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900-000016000000}"/>
            </a:ext>
          </a:extLst>
        </xdr:cNvPr>
        <xdr:cNvSpPr/>
      </xdr:nvSpPr>
      <xdr:spPr>
        <a:xfrm>
          <a:off x="2205038" y="438483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3407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9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9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9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900-00001F000000}"/>
            </a:ext>
          </a:extLst>
        </xdr:cNvPr>
        <xdr:cNvSpPr/>
      </xdr:nvSpPr>
      <xdr:spPr>
        <a:xfrm>
          <a:off x="2357438" y="819769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1</xdr:rowOff>
    </xdr:from>
    <xdr:to>
      <xdr:col>12</xdr:col>
      <xdr:colOff>90488</xdr:colOff>
      <xdr:row>119</xdr:row>
      <xdr:rowOff>1</xdr:rowOff>
    </xdr:to>
    <xdr:graphicFrame macro="">
      <xdr:nvGraphicFramePr>
        <xdr:cNvPr id="33" name="Graphique S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900-000023000000}"/>
            </a:ext>
          </a:extLst>
        </xdr:cNvPr>
        <xdr:cNvSpPr/>
      </xdr:nvSpPr>
      <xdr:spPr>
        <a:xfrm>
          <a:off x="9429750" y="43848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900-000024000000}"/>
            </a:ext>
          </a:extLst>
        </xdr:cNvPr>
        <xdr:cNvSpPr/>
      </xdr:nvSpPr>
      <xdr:spPr>
        <a:xfrm>
          <a:off x="4533900" y="225790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900-000025000000}"/>
            </a:ext>
          </a:extLst>
        </xdr:cNvPr>
        <xdr:cNvSpPr/>
      </xdr:nvSpPr>
      <xdr:spPr>
        <a:xfrm>
          <a:off x="4533900" y="438483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900-000026000000}"/>
            </a:ext>
          </a:extLst>
        </xdr:cNvPr>
        <xdr:cNvSpPr/>
      </xdr:nvSpPr>
      <xdr:spPr>
        <a:xfrm>
          <a:off x="16073438" y="225790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900-000027000000}"/>
            </a:ext>
          </a:extLst>
        </xdr:cNvPr>
        <xdr:cNvSpPr/>
      </xdr:nvSpPr>
      <xdr:spPr>
        <a:xfrm>
          <a:off x="16054388" y="43848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9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9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28012"/>
            </a:ext>
            <a:ext xmlns:a16="http://schemas.microsoft.com/office/drawing/2014/main" uri="{FF2B5EF4-FFF2-40B4-BE49-F238E27FC236}">
              <a16:creationId xmlns:a16="http://schemas.microsoft.com/office/drawing/2014/main" id="{00000000-0008-0000-0900-00003A000000}"/>
            </a:ext>
          </a:extLst>
        </xdr:cNvPr>
        <xdr:cNvSpPr/>
      </xdr:nvSpPr>
      <xdr:spPr>
        <a:xfrm>
          <a:off x="2357438" y="819769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8065" name="B_Com1" hidden="1">
              <a:extLst>
                <a:ext uri="{63B3BB69-23CF-44E3-9099-C40C66FF867C}">
                  <a14:compatExt spid="_x0000_s258065"/>
                </a:ext>
                <a:ext uri="{FF2B5EF4-FFF2-40B4-BE49-F238E27FC236}">
                  <a16:creationId xmlns:a16="http://schemas.microsoft.com/office/drawing/2014/main" id="{00000000-0008-0000-09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8066" name="B_San1" hidden="1">
              <a:extLst>
                <a:ext uri="{63B3BB69-23CF-44E3-9099-C40C66FF867C}">
                  <a14:compatExt spid="_x0000_s258066"/>
                </a:ext>
                <a:ext uri="{FF2B5EF4-FFF2-40B4-BE49-F238E27FC236}">
                  <a16:creationId xmlns:a16="http://schemas.microsoft.com/office/drawing/2014/main" id="{00000000-0008-0000-09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8067" name="B_Hyg1" hidden="1">
              <a:extLst>
                <a:ext uri="{63B3BB69-23CF-44E3-9099-C40C66FF867C}">
                  <a14:compatExt spid="_x0000_s258067"/>
                </a:ext>
                <a:ext uri="{FF2B5EF4-FFF2-40B4-BE49-F238E27FC236}">
                  <a16:creationId xmlns:a16="http://schemas.microsoft.com/office/drawing/2014/main" id="{00000000-0008-0000-09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8068" name="B_Sub1" hidden="1">
              <a:extLst>
                <a:ext uri="{63B3BB69-23CF-44E3-9099-C40C66FF867C}">
                  <a14:compatExt spid="_x0000_s258068"/>
                </a:ext>
                <a:ext uri="{FF2B5EF4-FFF2-40B4-BE49-F238E27FC236}">
                  <a16:creationId xmlns:a16="http://schemas.microsoft.com/office/drawing/2014/main" id="{00000000-0008-0000-09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8069" name="B_WQ1" hidden="1">
              <a:extLst>
                <a:ext uri="{63B3BB69-23CF-44E3-9099-C40C66FF867C}">
                  <a14:compatExt spid="_x0000_s258069"/>
                </a:ext>
                <a:ext uri="{FF2B5EF4-FFF2-40B4-BE49-F238E27FC236}">
                  <a16:creationId xmlns:a16="http://schemas.microsoft.com/office/drawing/2014/main" id="{00000000-0008-0000-09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8070" name="B_Com2" hidden="1">
              <a:extLst>
                <a:ext uri="{63B3BB69-23CF-44E3-9099-C40C66FF867C}">
                  <a14:compatExt spid="_x0000_s258070"/>
                </a:ext>
                <a:ext uri="{FF2B5EF4-FFF2-40B4-BE49-F238E27FC236}">
                  <a16:creationId xmlns:a16="http://schemas.microsoft.com/office/drawing/2014/main" id="{00000000-0008-0000-09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8071" name="B_Hyg2" hidden="1">
              <a:extLst>
                <a:ext uri="{63B3BB69-23CF-44E3-9099-C40C66FF867C}">
                  <a14:compatExt spid="_x0000_s258071"/>
                </a:ext>
                <a:ext uri="{FF2B5EF4-FFF2-40B4-BE49-F238E27FC236}">
                  <a16:creationId xmlns:a16="http://schemas.microsoft.com/office/drawing/2014/main" id="{00000000-0008-0000-09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8072" name="B_Wat2" hidden="1">
              <a:extLst>
                <a:ext uri="{63B3BB69-23CF-44E3-9099-C40C66FF867C}">
                  <a14:compatExt spid="_x0000_s258072"/>
                </a:ext>
                <a:ext uri="{FF2B5EF4-FFF2-40B4-BE49-F238E27FC236}">
                  <a16:creationId xmlns:a16="http://schemas.microsoft.com/office/drawing/2014/main" id="{00000000-0008-0000-09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8073" name="B_Sub2" hidden="1">
              <a:extLst>
                <a:ext uri="{63B3BB69-23CF-44E3-9099-C40C66FF867C}">
                  <a14:compatExt spid="_x0000_s258073"/>
                </a:ext>
                <a:ext uri="{FF2B5EF4-FFF2-40B4-BE49-F238E27FC236}">
                  <a16:creationId xmlns:a16="http://schemas.microsoft.com/office/drawing/2014/main" id="{00000000-0008-0000-09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8074" name="B_WQ2" hidden="1">
              <a:extLst>
                <a:ext uri="{63B3BB69-23CF-44E3-9099-C40C66FF867C}">
                  <a14:compatExt spid="_x0000_s258074"/>
                </a:ext>
                <a:ext uri="{FF2B5EF4-FFF2-40B4-BE49-F238E27FC236}">
                  <a16:creationId xmlns:a16="http://schemas.microsoft.com/office/drawing/2014/main" id="{00000000-0008-0000-09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8075" name="B_Wat3" hidden="1">
              <a:extLst>
                <a:ext uri="{63B3BB69-23CF-44E3-9099-C40C66FF867C}">
                  <a14:compatExt spid="_x0000_s258075"/>
                </a:ext>
                <a:ext uri="{FF2B5EF4-FFF2-40B4-BE49-F238E27FC236}">
                  <a16:creationId xmlns:a16="http://schemas.microsoft.com/office/drawing/2014/main" id="{00000000-0008-0000-09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8076" name="B_San3" hidden="1">
              <a:extLst>
                <a:ext uri="{63B3BB69-23CF-44E3-9099-C40C66FF867C}">
                  <a14:compatExt spid="_x0000_s258076"/>
                </a:ext>
                <a:ext uri="{FF2B5EF4-FFF2-40B4-BE49-F238E27FC236}">
                  <a16:creationId xmlns:a16="http://schemas.microsoft.com/office/drawing/2014/main" id="{00000000-0008-0000-09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8077" name="B_Com3" hidden="1">
              <a:extLst>
                <a:ext uri="{63B3BB69-23CF-44E3-9099-C40C66FF867C}">
                  <a14:compatExt spid="_x0000_s258077"/>
                </a:ext>
                <a:ext uri="{FF2B5EF4-FFF2-40B4-BE49-F238E27FC236}">
                  <a16:creationId xmlns:a16="http://schemas.microsoft.com/office/drawing/2014/main" id="{00000000-0008-0000-09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8078" name="B_Sub3" hidden="1">
              <a:extLst>
                <a:ext uri="{63B3BB69-23CF-44E3-9099-C40C66FF867C}">
                  <a14:compatExt spid="_x0000_s258078"/>
                </a:ext>
                <a:ext uri="{FF2B5EF4-FFF2-40B4-BE49-F238E27FC236}">
                  <a16:creationId xmlns:a16="http://schemas.microsoft.com/office/drawing/2014/main" id="{00000000-0008-0000-09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8079" name="B_WQ3" hidden="1">
              <a:extLst>
                <a:ext uri="{63B3BB69-23CF-44E3-9099-C40C66FF867C}">
                  <a14:compatExt spid="_x0000_s258079"/>
                </a:ext>
                <a:ext uri="{FF2B5EF4-FFF2-40B4-BE49-F238E27FC236}">
                  <a16:creationId xmlns:a16="http://schemas.microsoft.com/office/drawing/2014/main" id="{00000000-0008-0000-09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399</xdr:row>
          <xdr:rowOff>238125</xdr:rowOff>
        </xdr:to>
        <xdr:sp macro="" textlink="">
          <xdr:nvSpPr>
            <xdr:cNvPr id="258080" name="B_Matrix" hidden="1">
              <a:extLst>
                <a:ext uri="{63B3BB69-23CF-44E3-9099-C40C66FF867C}">
                  <a14:compatExt spid="_x0000_s258080"/>
                </a:ext>
                <a:ext uri="{FF2B5EF4-FFF2-40B4-BE49-F238E27FC236}">
                  <a16:creationId xmlns:a16="http://schemas.microsoft.com/office/drawing/2014/main" id="{00000000-0008-0000-0900-00002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900-00002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900-00002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900-00002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9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900-00002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900-00002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9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8" name="Button 40" hidden="1">
              <a:extLst>
                <a:ext uri="{63B3BB69-23CF-44E3-9099-C40C66FF867C}">
                  <a14:compatExt spid="_x0000_s258088"/>
                </a:ext>
                <a:ext uri="{FF2B5EF4-FFF2-40B4-BE49-F238E27FC236}">
                  <a16:creationId xmlns:a16="http://schemas.microsoft.com/office/drawing/2014/main" id="{00000000-0008-0000-09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9" name="Button 41" descr="   Go to MHH  " hidden="1">
              <a:extLst>
                <a:ext uri="{63B3BB69-23CF-44E3-9099-C40C66FF867C}">
                  <a14:compatExt spid="_x0000_s258089"/>
                </a:ext>
                <a:ext uri="{FF2B5EF4-FFF2-40B4-BE49-F238E27FC236}">
                  <a16:creationId xmlns:a16="http://schemas.microsoft.com/office/drawing/2014/main" id="{00000000-0008-0000-09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9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1" name="Button 43" hidden="1">
              <a:extLst>
                <a:ext uri="{63B3BB69-23CF-44E3-9099-C40C66FF867C}">
                  <a14:compatExt spid="_x0000_s258091"/>
                </a:ext>
                <a:ext uri="{FF2B5EF4-FFF2-40B4-BE49-F238E27FC236}">
                  <a16:creationId xmlns:a16="http://schemas.microsoft.com/office/drawing/2014/main" id="{00000000-0008-0000-09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2" name="Button 44" descr="   Go to MHH  " hidden="1">
              <a:extLst>
                <a:ext uri="{63B3BB69-23CF-44E3-9099-C40C66FF867C}">
                  <a14:compatExt spid="_x0000_s258092"/>
                </a:ext>
                <a:ext uri="{FF2B5EF4-FFF2-40B4-BE49-F238E27FC236}">
                  <a16:creationId xmlns:a16="http://schemas.microsoft.com/office/drawing/2014/main" id="{00000000-0008-0000-09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9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9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9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096" name="Button 48" descr="   Go to MHH  " hidden="1">
              <a:extLst>
                <a:ext uri="{63B3BB69-23CF-44E3-9099-C40C66FF867C}">
                  <a14:compatExt spid="_x0000_s258096"/>
                </a:ext>
                <a:ext uri="{FF2B5EF4-FFF2-40B4-BE49-F238E27FC236}">
                  <a16:creationId xmlns:a16="http://schemas.microsoft.com/office/drawing/2014/main" id="{00000000-0008-0000-09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9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098" name="Button 50" hidden="1">
              <a:extLst>
                <a:ext uri="{63B3BB69-23CF-44E3-9099-C40C66FF867C}">
                  <a14:compatExt spid="_x0000_s258098"/>
                </a:ext>
                <a:ext uri="{FF2B5EF4-FFF2-40B4-BE49-F238E27FC236}">
                  <a16:creationId xmlns:a16="http://schemas.microsoft.com/office/drawing/2014/main" id="{00000000-0008-0000-09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099" name="Button 51" descr="   Go to MHH  " hidden="1">
              <a:extLst>
                <a:ext uri="{63B3BB69-23CF-44E3-9099-C40C66FF867C}">
                  <a14:compatExt spid="_x0000_s258099"/>
                </a:ext>
                <a:ext uri="{FF2B5EF4-FFF2-40B4-BE49-F238E27FC236}">
                  <a16:creationId xmlns:a16="http://schemas.microsoft.com/office/drawing/2014/main" id="{00000000-0008-0000-09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9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9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9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03" name="Button 55" hidden="1">
              <a:extLst>
                <a:ext uri="{63B3BB69-23CF-44E3-9099-C40C66FF867C}">
                  <a14:compatExt spid="_x0000_s258103"/>
                </a:ext>
                <a:ext uri="{FF2B5EF4-FFF2-40B4-BE49-F238E27FC236}">
                  <a16:creationId xmlns:a16="http://schemas.microsoft.com/office/drawing/2014/main" id="{00000000-0008-0000-09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9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9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9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9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9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9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9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900-00003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900-00004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13" name="Button 65" hidden="1">
              <a:extLst>
                <a:ext uri="{63B3BB69-23CF-44E3-9099-C40C66FF867C}">
                  <a14:compatExt spid="_x0000_s258113"/>
                </a:ext>
                <a:ext uri="{FF2B5EF4-FFF2-40B4-BE49-F238E27FC236}">
                  <a16:creationId xmlns:a16="http://schemas.microsoft.com/office/drawing/2014/main" id="{00000000-0008-0000-0900-00004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9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9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9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9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9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9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9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9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9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9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9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9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9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9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9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9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9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9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9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9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9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9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1</xdr:rowOff>
    </xdr:from>
    <xdr:to>
      <xdr:col>7</xdr:col>
      <xdr:colOff>0</xdr:colOff>
      <xdr:row>119</xdr:row>
      <xdr:rowOff>1</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1</xdr:rowOff>
    </xdr:from>
    <xdr:to>
      <xdr:col>17</xdr:col>
      <xdr:colOff>0</xdr:colOff>
      <xdr:row>119</xdr:row>
      <xdr:rowOff>1</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Relationships xmlns="http://schemas.openxmlformats.org/package/2006/relationships"><Relationship TargetMode="External" Target="file:///D:\DATA\JMP\Quintiles\UNICEF_Quintiles\Trend_2017_Updated\Dominican%20Republic_trend.xlsm" Type="http://schemas.openxmlformats.org/officeDocument/2006/relationships/externalLinkPath" Id="rId1"/></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ater"/>
      <sheetName val="Sanitation"/>
      <sheetName val="Hygiene"/>
      <sheetName val="MICS14"/>
      <sheetName val="DHS13"/>
      <sheetName val="DHS07"/>
      <sheetName val="WHS03"/>
      <sheetName val="DHS02"/>
      <sheetName val="MICS00"/>
      <sheetName val="MICS14 (2)"/>
      <sheetName val="Dominican Republic_trend"/>
    </sheetNames>
    <sheetDataSet>
      <sheetData sheetId="0"/>
      <sheetData sheetId="1"/>
      <sheetData sheetId="2"/>
      <sheetData sheetId="3">
        <row r="15">
          <cell r="C15" t="str">
            <v>Poorest</v>
          </cell>
        </row>
      </sheetData>
      <sheetData sheetId="4">
        <row r="15">
          <cell r="C15" t="str">
            <v>Poorest</v>
          </cell>
        </row>
        <row r="128">
          <cell r="C128">
            <v>34.124874387910005</v>
          </cell>
          <cell r="D128">
            <v>17.061130407897938</v>
          </cell>
          <cell r="E128">
            <v>8.175307092500022</v>
          </cell>
          <cell r="F128">
            <v>2.1460730128652425</v>
          </cell>
          <cell r="G128">
            <v>0.17284197665794424</v>
          </cell>
          <cell r="H128">
            <v>33.160899709101201</v>
          </cell>
          <cell r="I128">
            <v>14.791174999054435</v>
          </cell>
          <cell r="J128">
            <v>5.7463801799000018</v>
          </cell>
          <cell r="K128">
            <v>1.3439402469292874</v>
          </cell>
          <cell r="L128">
            <v>2.0336433292922087E-2</v>
          </cell>
          <cell r="M128">
            <v>38.242006017583336</v>
          </cell>
          <cell r="N128">
            <v>18.987433631849825</v>
          </cell>
          <cell r="O128">
            <v>15.993546602704537</v>
          </cell>
          <cell r="P128">
            <v>5.8795896781567558</v>
          </cell>
          <cell r="Q128">
            <v>0.68506500749418497</v>
          </cell>
        </row>
        <row r="129">
          <cell r="C129">
            <v>65.875125612089874</v>
          </cell>
          <cell r="D129">
            <v>82.938869592102066</v>
          </cell>
          <cell r="E129">
            <v>91.824692907499966</v>
          </cell>
          <cell r="F129">
            <v>97.853926987134713</v>
          </cell>
          <cell r="G129">
            <v>99.827158023342051</v>
          </cell>
          <cell r="H129">
            <v>66.839100290898912</v>
          </cell>
          <cell r="I129">
            <v>85.208825000945694</v>
          </cell>
          <cell r="J129">
            <v>94.253619820100027</v>
          </cell>
          <cell r="K129">
            <v>98.656059753070693</v>
          </cell>
          <cell r="L129">
            <v>99.979663566707075</v>
          </cell>
          <cell r="M129">
            <v>61.757993982416579</v>
          </cell>
          <cell r="N129">
            <v>81.012566368150118</v>
          </cell>
          <cell r="O129">
            <v>84.006453397295502</v>
          </cell>
          <cell r="P129">
            <v>94.120410321843337</v>
          </cell>
          <cell r="Q129">
            <v>99.314934992505826</v>
          </cell>
        </row>
      </sheetData>
      <sheetData sheetId="5">
        <row r="15">
          <cell r="C15" t="str">
            <v>Poorest</v>
          </cell>
          <cell r="D15" t="str">
            <v>Poor</v>
          </cell>
          <cell r="E15" t="str">
            <v>Middle</v>
          </cell>
          <cell r="F15" t="str">
            <v>Rich</v>
          </cell>
          <cell r="G15" t="str">
            <v>Richest</v>
          </cell>
          <cell r="H15" t="str">
            <v>Poorest</v>
          </cell>
          <cell r="I15" t="str">
            <v>Poor</v>
          </cell>
          <cell r="J15" t="str">
            <v>Middle</v>
          </cell>
          <cell r="K15" t="str">
            <v>Rich</v>
          </cell>
          <cell r="L15" t="str">
            <v>Richest</v>
          </cell>
          <cell r="M15" t="str">
            <v>Poorest</v>
          </cell>
          <cell r="N15" t="str">
            <v>Poor</v>
          </cell>
          <cell r="O15" t="str">
            <v>Middle</v>
          </cell>
          <cell r="P15" t="str">
            <v>Rich</v>
          </cell>
          <cell r="Q15" t="str">
            <v>Richest</v>
          </cell>
        </row>
        <row r="18">
          <cell r="B18" t="str">
            <v>Basic</v>
          </cell>
          <cell r="C18">
            <v>84.454029859125782</v>
          </cell>
          <cell r="D18">
            <v>83.657311808280468</v>
          </cell>
          <cell r="E18">
            <v>85.347781754401296</v>
          </cell>
          <cell r="F18">
            <v>87.697702765206017</v>
          </cell>
          <cell r="G18">
            <v>92.701010083757154</v>
          </cell>
          <cell r="H18">
            <v>84.38341696234167</v>
          </cell>
          <cell r="I18">
            <v>83.30343599521926</v>
          </cell>
          <cell r="J18">
            <v>85.442322271062423</v>
          </cell>
          <cell r="K18">
            <v>87.478699293976717</v>
          </cell>
          <cell r="L18">
            <v>93.715413917593722</v>
          </cell>
          <cell r="M18">
            <v>81.281093637265471</v>
          </cell>
          <cell r="N18">
            <v>83.876377468561529</v>
          </cell>
          <cell r="O18">
            <v>86.112756921783657</v>
          </cell>
          <cell r="P18">
            <v>89.185607422382688</v>
          </cell>
          <cell r="Q18">
            <v>92.347223908826393</v>
          </cell>
        </row>
        <row r="19">
          <cell r="B19" t="str">
            <v>Limited</v>
          </cell>
          <cell r="C19">
            <v>1.2045662695907993</v>
          </cell>
          <cell r="D19">
            <v>0.71597518064533106</v>
          </cell>
          <cell r="E19">
            <v>0.31423639431121064</v>
          </cell>
          <cell r="F19">
            <v>0.29466655846214951</v>
          </cell>
          <cell r="G19">
            <v>6.6313474257059829E-2</v>
          </cell>
          <cell r="H19">
            <v>0.28385905851386839</v>
          </cell>
          <cell r="I19">
            <v>0.26294147001819468</v>
          </cell>
          <cell r="J19">
            <v>0.17390912645472209</v>
          </cell>
          <cell r="K19">
            <v>9.7866117210165998E-2</v>
          </cell>
          <cell r="L19">
            <v>5.7009399966882528E-2</v>
          </cell>
          <cell r="M19">
            <v>1.9281945787277461</v>
          </cell>
          <cell r="N19">
            <v>1.5355734523386775</v>
          </cell>
          <cell r="O19">
            <v>1.5188329228858597</v>
          </cell>
          <cell r="P19">
            <v>0.81296956491319206</v>
          </cell>
          <cell r="Q19">
            <v>0.69258446815913699</v>
          </cell>
        </row>
        <row r="20">
          <cell r="B20" t="str">
            <v>Other unimproved</v>
          </cell>
          <cell r="C20">
            <v>7.7696148802228411</v>
          </cell>
          <cell r="D20">
            <v>13.923242665019288</v>
          </cell>
          <cell r="E20">
            <v>13.733242441579261</v>
          </cell>
          <cell r="F20">
            <v>11.776325350271767</v>
          </cell>
          <cell r="G20">
            <v>7.2154266488629775</v>
          </cell>
          <cell r="H20">
            <v>14.682143634217972</v>
          </cell>
          <cell r="I20">
            <v>16.220741381554873</v>
          </cell>
          <cell r="J20">
            <v>14.133248928427877</v>
          </cell>
          <cell r="K20">
            <v>12.385150053334003</v>
          </cell>
          <cell r="L20">
            <v>6.2123150929179651</v>
          </cell>
          <cell r="M20">
            <v>3.2044237236795556</v>
          </cell>
          <cell r="N20">
            <v>7.9264153710655822</v>
          </cell>
          <cell r="O20">
            <v>8.3219062515681408</v>
          </cell>
          <cell r="P20">
            <v>7.7728511026322487</v>
          </cell>
          <cell r="Q20">
            <v>6.3653851496795548</v>
          </cell>
        </row>
        <row r="21">
          <cell r="B21" t="str">
            <v>Surface water</v>
          </cell>
          <cell r="C21">
            <v>6.5717889910605773</v>
          </cell>
          <cell r="D21">
            <v>1.7034703460549119</v>
          </cell>
          <cell r="E21">
            <v>0.60473940970823203</v>
          </cell>
          <cell r="F21">
            <v>0.23130532606006629</v>
          </cell>
          <cell r="G21">
            <v>1.7249793122808998E-2</v>
          </cell>
          <cell r="H21">
            <v>0.65058034492648842</v>
          </cell>
          <cell r="I21">
            <v>0.21288115320767181</v>
          </cell>
          <cell r="J21">
            <v>0.25051967405497838</v>
          </cell>
          <cell r="K21">
            <v>3.8284535479112432E-2</v>
          </cell>
          <cell r="L21">
            <v>1.5261589521430106E-2</v>
          </cell>
          <cell r="M21">
            <v>13.586288060327226</v>
          </cell>
          <cell r="N21">
            <v>6.661633708034211</v>
          </cell>
          <cell r="O21">
            <v>4.0465039037623418</v>
          </cell>
          <cell r="P21">
            <v>2.2285719100718704</v>
          </cell>
          <cell r="Q21">
            <v>0.59480647333491476</v>
          </cell>
        </row>
        <row r="22">
          <cell r="C22">
            <v>1.4062409659162931</v>
          </cell>
          <cell r="D22">
            <v>0.84858040524046952</v>
          </cell>
          <cell r="E22">
            <v>0.36683281704347015</v>
          </cell>
          <cell r="F22">
            <v>0.33487739985527387</v>
          </cell>
          <cell r="G22">
            <v>7.1483655789195161E-2</v>
          </cell>
          <cell r="H22">
            <v>0.33526419161512572</v>
          </cell>
          <cell r="I22">
            <v>0.31464983644597361</v>
          </cell>
          <cell r="J22">
            <v>0.2031263507117711</v>
          </cell>
          <cell r="K22">
            <v>0.11174920682338699</v>
          </cell>
          <cell r="L22">
            <v>6.0795485442260579E-2</v>
          </cell>
          <cell r="M22">
            <v>2.3172828659735352</v>
          </cell>
          <cell r="N22">
            <v>1.7978437862410699</v>
          </cell>
          <cell r="O22">
            <v>1.7332025192947564</v>
          </cell>
          <cell r="P22">
            <v>0.90331379909256837</v>
          </cell>
          <cell r="Q22">
            <v>0.744395845435184</v>
          </cell>
        </row>
        <row r="23">
          <cell r="C23">
            <v>98.593759034083817</v>
          </cell>
          <cell r="D23">
            <v>99.151419594759489</v>
          </cell>
          <cell r="E23">
            <v>99.633167182956555</v>
          </cell>
          <cell r="F23">
            <v>99.665122600144741</v>
          </cell>
          <cell r="G23">
            <v>99.92851634421082</v>
          </cell>
          <cell r="H23">
            <v>99.664735808384918</v>
          </cell>
          <cell r="I23">
            <v>99.685350163554006</v>
          </cell>
          <cell r="J23">
            <v>99.796873649288258</v>
          </cell>
          <cell r="K23">
            <v>99.888250793176624</v>
          </cell>
          <cell r="L23">
            <v>99.93920451455773</v>
          </cell>
          <cell r="M23">
            <v>97.68271713402649</v>
          </cell>
          <cell r="N23">
            <v>98.202156213758883</v>
          </cell>
          <cell r="O23">
            <v>98.26679748070525</v>
          </cell>
          <cell r="P23">
            <v>99.09668620090747</v>
          </cell>
          <cell r="Q23">
            <v>99.255604154564764</v>
          </cell>
        </row>
        <row r="121">
          <cell r="C121" t="str">
            <v>Poorest</v>
          </cell>
          <cell r="D121" t="str">
            <v>Poor</v>
          </cell>
          <cell r="E121" t="str">
            <v>Middle</v>
          </cell>
          <cell r="F121" t="str">
            <v>Rich</v>
          </cell>
          <cell r="G121" t="str">
            <v>Richest</v>
          </cell>
          <cell r="H121" t="str">
            <v>Poorest</v>
          </cell>
          <cell r="I121" t="str">
            <v>Poor</v>
          </cell>
          <cell r="J121" t="str">
            <v>Middle</v>
          </cell>
          <cell r="K121" t="str">
            <v>Rich</v>
          </cell>
          <cell r="L121" t="str">
            <v>Richest</v>
          </cell>
          <cell r="M121" t="str">
            <v>Poorest</v>
          </cell>
          <cell r="N121" t="str">
            <v>Poor</v>
          </cell>
          <cell r="O121" t="str">
            <v>Middle</v>
          </cell>
          <cell r="P121" t="str">
            <v>Rich</v>
          </cell>
          <cell r="Q121" t="str">
            <v>Richest</v>
          </cell>
        </row>
        <row r="124">
          <cell r="B124" t="str">
            <v>Basic</v>
          </cell>
          <cell r="C124">
            <v>54.879401613520784</v>
          </cell>
          <cell r="D124">
            <v>74.789692679374696</v>
          </cell>
          <cell r="E124">
            <v>88.11524800671846</v>
          </cell>
          <cell r="F124">
            <v>97.123354372969857</v>
          </cell>
          <cell r="G124">
            <v>99.434787395695395</v>
          </cell>
          <cell r="H124">
            <v>60.819186343814941</v>
          </cell>
          <cell r="I124">
            <v>81.51984473789679</v>
          </cell>
          <cell r="J124">
            <v>93.921976844553839</v>
          </cell>
          <cell r="K124">
            <v>98.735062583784241</v>
          </cell>
          <cell r="L124">
            <v>99.583370542533373</v>
          </cell>
          <cell r="M124">
            <v>50.213178488944742</v>
          </cell>
          <cell r="N124">
            <v>61.664217958366201</v>
          </cell>
          <cell r="O124">
            <v>74.638549476154708</v>
          </cell>
          <cell r="P124">
            <v>86.101514558961838</v>
          </cell>
          <cell r="Q124">
            <v>96.110735398257091</v>
          </cell>
        </row>
        <row r="125">
          <cell r="B125" t="str">
            <v>Limited</v>
          </cell>
          <cell r="C125">
            <v>23.84997118208873</v>
          </cell>
          <cell r="D125">
            <v>16.828752503022628</v>
          </cell>
          <cell r="E125">
            <v>8.633310065320476</v>
          </cell>
          <cell r="F125">
            <v>2.3953121571513147</v>
          </cell>
          <cell r="G125">
            <v>0.42977610662914517</v>
          </cell>
          <cell r="H125">
            <v>25.967602127649933</v>
          </cell>
          <cell r="I125">
            <v>13.68840141821434</v>
          </cell>
          <cell r="J125">
            <v>5.1006643211093046</v>
          </cell>
          <cell r="K125">
            <v>1.0957878996858084</v>
          </cell>
          <cell r="L125">
            <v>0.27416349273530549</v>
          </cell>
          <cell r="M125">
            <v>19.804581125104047</v>
          </cell>
          <cell r="N125">
            <v>20.359965304401946</v>
          </cell>
          <cell r="O125">
            <v>14.675574083019704</v>
          </cell>
          <cell r="P125">
            <v>8.4203050280929617</v>
          </cell>
          <cell r="Q125">
            <v>2.4071047622521275</v>
          </cell>
        </row>
        <row r="126">
          <cell r="B126" t="str">
            <v>Other unimproved</v>
          </cell>
          <cell r="C126">
            <v>8.5264191869254997</v>
          </cell>
          <cell r="D126">
            <v>4.4995639060159842</v>
          </cell>
          <cell r="E126">
            <v>2.1281778106150635</v>
          </cell>
          <cell r="F126">
            <v>0.41315201712325433</v>
          </cell>
          <cell r="G126">
            <v>0.11178536457611203</v>
          </cell>
          <cell r="H126">
            <v>6.0361238323542104</v>
          </cell>
          <cell r="I126">
            <v>2.251994443974247</v>
          </cell>
          <cell r="J126">
            <v>0.64407050533100219</v>
          </cell>
          <cell r="K126">
            <v>0.13811407904319623</v>
          </cell>
          <cell r="L126">
            <v>0.14246596473132123</v>
          </cell>
          <cell r="M126">
            <v>9.6814572820827145</v>
          </cell>
          <cell r="N126">
            <v>8.4649694600686214</v>
          </cell>
          <cell r="O126">
            <v>6.468633449724174</v>
          </cell>
          <cell r="P126">
            <v>4.3058180140803701</v>
          </cell>
          <cell r="Q126">
            <v>1.3343375256631294</v>
          </cell>
        </row>
        <row r="127">
          <cell r="B127" t="str">
            <v>Open defecation</v>
          </cell>
          <cell r="C127">
            <v>12.744208017464986</v>
          </cell>
          <cell r="D127">
            <v>3.881990911586692</v>
          </cell>
          <cell r="E127">
            <v>1.1232641173460007</v>
          </cell>
          <cell r="F127">
            <v>6.818145275557419E-2</v>
          </cell>
          <cell r="G127">
            <v>2.3651133099348087E-2</v>
          </cell>
          <cell r="H127">
            <v>7.1770876961809158</v>
          </cell>
          <cell r="I127">
            <v>2.5397593999146229</v>
          </cell>
          <cell r="J127">
            <v>0.33328832900585403</v>
          </cell>
          <cell r="K127">
            <v>3.1035437486753928E-2</v>
          </cell>
          <cell r="L127">
            <v>0</v>
          </cell>
          <cell r="M127">
            <v>20.300783103868497</v>
          </cell>
          <cell r="N127">
            <v>9.5108472771632311</v>
          </cell>
          <cell r="O127">
            <v>4.217242991101414</v>
          </cell>
          <cell r="P127">
            <v>1.1723623988648295</v>
          </cell>
          <cell r="Q127">
            <v>0.14782231382765185</v>
          </cell>
        </row>
        <row r="221">
          <cell r="C221" t="str">
            <v>Poorest</v>
          </cell>
          <cell r="D221" t="str">
            <v>Poor</v>
          </cell>
          <cell r="E221" t="str">
            <v>Middle</v>
          </cell>
          <cell r="F221" t="str">
            <v>Rich</v>
          </cell>
          <cell r="G221" t="str">
            <v>Richest</v>
          </cell>
          <cell r="H221" t="str">
            <v>Poorest</v>
          </cell>
          <cell r="I221" t="str">
            <v>Poor</v>
          </cell>
          <cell r="J221" t="str">
            <v>Middle</v>
          </cell>
          <cell r="K221" t="str">
            <v>Rich</v>
          </cell>
          <cell r="L221" t="str">
            <v>Richest</v>
          </cell>
          <cell r="M221" t="str">
            <v>Poorest</v>
          </cell>
          <cell r="N221" t="str">
            <v>Poor</v>
          </cell>
          <cell r="O221" t="str">
            <v>Middle</v>
          </cell>
          <cell r="P221" t="str">
            <v>Rich</v>
          </cell>
          <cell r="Q221" t="str">
            <v>Richest</v>
          </cell>
        </row>
        <row r="222">
          <cell r="B222" t="str">
            <v>Basic</v>
          </cell>
          <cell r="C222" t="str">
            <v>N/A</v>
          </cell>
          <cell r="D222" t="str">
            <v>N/A</v>
          </cell>
          <cell r="E222" t="str">
            <v>N/A</v>
          </cell>
          <cell r="F222" t="str">
            <v>N/A</v>
          </cell>
          <cell r="G222" t="str">
            <v>N/A</v>
          </cell>
          <cell r="H222" t="str">
            <v>N/A</v>
          </cell>
          <cell r="I222" t="str">
            <v>N/A</v>
          </cell>
          <cell r="J222" t="str">
            <v>N/A</v>
          </cell>
          <cell r="K222" t="str">
            <v>N/A</v>
          </cell>
          <cell r="L222" t="str">
            <v>N/A</v>
          </cell>
          <cell r="M222" t="str">
            <v>N/A</v>
          </cell>
          <cell r="N222" t="str">
            <v>N/A</v>
          </cell>
          <cell r="O222" t="str">
            <v>N/A</v>
          </cell>
          <cell r="P222" t="str">
            <v>N/A</v>
          </cell>
          <cell r="Q222" t="str">
            <v>N/A</v>
          </cell>
        </row>
        <row r="223">
          <cell r="B223" t="str">
            <v>Limited</v>
          </cell>
          <cell r="C223" t="str">
            <v>N/A</v>
          </cell>
          <cell r="D223" t="str">
            <v>N/A</v>
          </cell>
          <cell r="E223" t="str">
            <v>N/A</v>
          </cell>
          <cell r="F223" t="str">
            <v>N/A</v>
          </cell>
          <cell r="G223" t="str">
            <v>N/A</v>
          </cell>
          <cell r="H223" t="str">
            <v>N/A</v>
          </cell>
          <cell r="I223" t="str">
            <v>N/A</v>
          </cell>
          <cell r="J223" t="str">
            <v>N/A</v>
          </cell>
          <cell r="K223" t="str">
            <v>N/A</v>
          </cell>
          <cell r="L223" t="str">
            <v>N/A</v>
          </cell>
          <cell r="M223" t="str">
            <v>N/A</v>
          </cell>
          <cell r="N223" t="str">
            <v>N/A</v>
          </cell>
          <cell r="O223" t="str">
            <v>N/A</v>
          </cell>
          <cell r="P223" t="str">
            <v>N/A</v>
          </cell>
          <cell r="Q223" t="str">
            <v>N/A</v>
          </cell>
        </row>
        <row r="224">
          <cell r="B224" t="str">
            <v>No facility</v>
          </cell>
          <cell r="C224" t="str">
            <v>N/A</v>
          </cell>
          <cell r="D224" t="str">
            <v>N/A</v>
          </cell>
          <cell r="E224" t="str">
            <v>N/A</v>
          </cell>
          <cell r="F224" t="str">
            <v>N/A</v>
          </cell>
          <cell r="G224" t="str">
            <v>N/A</v>
          </cell>
          <cell r="H224" t="str">
            <v>N/A</v>
          </cell>
          <cell r="I224" t="str">
            <v>N/A</v>
          </cell>
          <cell r="J224" t="str">
            <v>N/A</v>
          </cell>
          <cell r="K224" t="str">
            <v>N/A</v>
          </cell>
          <cell r="L224" t="str">
            <v>N/A</v>
          </cell>
          <cell r="M224" t="str">
            <v>N/A</v>
          </cell>
          <cell r="N224" t="str">
            <v>N/A</v>
          </cell>
          <cell r="O224" t="str">
            <v>N/A</v>
          </cell>
          <cell r="P224" t="str">
            <v>N/A</v>
          </cell>
          <cell r="Q224" t="str">
            <v>N/A</v>
          </cell>
        </row>
      </sheetData>
      <sheetData sheetId="6">
        <row r="15">
          <cell r="C15" t="str">
            <v>Poorest</v>
          </cell>
        </row>
      </sheetData>
      <sheetData sheetId="7">
        <row r="15">
          <cell r="C15" t="str">
            <v>Poorest</v>
          </cell>
        </row>
        <row r="130">
          <cell r="C130">
            <v>89.793826154417872</v>
          </cell>
          <cell r="D130">
            <v>91.956197286677494</v>
          </cell>
          <cell r="E130">
            <v>93.197098141022295</v>
          </cell>
          <cell r="F130">
            <v>93.824819327667825</v>
          </cell>
          <cell r="G130">
            <v>87.714176103150592</v>
          </cell>
          <cell r="H130">
            <v>89.511342802795227</v>
          </cell>
          <cell r="I130">
            <v>92.647496708702988</v>
          </cell>
          <cell r="J130">
            <v>93.213902684065545</v>
          </cell>
          <cell r="K130">
            <v>93.46434051333344</v>
          </cell>
          <cell r="L130">
            <v>74.127496939489745</v>
          </cell>
          <cell r="M130">
            <v>88.76616748830682</v>
          </cell>
          <cell r="N130">
            <v>91.728210409998454</v>
          </cell>
          <cell r="O130">
            <v>93.725836997349845</v>
          </cell>
          <cell r="P130">
            <v>91.945617396758124</v>
          </cell>
          <cell r="Q130">
            <v>95.043564257258879</v>
          </cell>
        </row>
      </sheetData>
      <sheetData sheetId="8">
        <row r="15">
          <cell r="C15" t="str">
            <v>Poorest</v>
          </cell>
        </row>
        <row r="22">
          <cell r="C22">
            <v>3.8808404160456633</v>
          </cell>
          <cell r="D22">
            <v>2.9463311990809804</v>
          </cell>
          <cell r="E22">
            <v>0.87702497618744413</v>
          </cell>
          <cell r="F22">
            <v>0.47910558041637191</v>
          </cell>
          <cell r="G22">
            <v>0.8615241166962736</v>
          </cell>
          <cell r="H22">
            <v>3.0416345557284732</v>
          </cell>
          <cell r="I22">
            <v>0.33920506133470679</v>
          </cell>
          <cell r="J22">
            <v>0.24461802739563082</v>
          </cell>
          <cell r="K22">
            <v>0.76262388475043941</v>
          </cell>
          <cell r="L22">
            <v>0.82836916661829485</v>
          </cell>
          <cell r="M22">
            <v>6.6224406253119952</v>
          </cell>
          <cell r="N22">
            <v>2.8856437084515503</v>
          </cell>
          <cell r="O22">
            <v>3.0175968742594463</v>
          </cell>
          <cell r="P22">
            <v>1.1623891288912398</v>
          </cell>
          <cell r="Q22">
            <v>1.4783616309528096</v>
          </cell>
        </row>
        <row r="23">
          <cell r="C23">
            <v>96.119159583954371</v>
          </cell>
          <cell r="D23">
            <v>97.053668800918857</v>
          </cell>
          <cell r="E23">
            <v>99.122975023812572</v>
          </cell>
          <cell r="F23">
            <v>99.520894419583641</v>
          </cell>
          <cell r="G23">
            <v>99.138475883303727</v>
          </cell>
          <cell r="H23">
            <v>96.958365444271593</v>
          </cell>
          <cell r="I23">
            <v>99.660794938665305</v>
          </cell>
          <cell r="J23">
            <v>99.755381972604354</v>
          </cell>
          <cell r="K23">
            <v>99.237376115249575</v>
          </cell>
          <cell r="L23">
            <v>99.171630833381698</v>
          </cell>
          <cell r="M23">
            <v>93.37755937468792</v>
          </cell>
          <cell r="N23">
            <v>97.114356291548503</v>
          </cell>
          <cell r="O23">
            <v>96.982403125740575</v>
          </cell>
          <cell r="P23">
            <v>98.837610871108751</v>
          </cell>
          <cell r="Q23">
            <v>98.52163836904721</v>
          </cell>
        </row>
        <row r="24">
          <cell r="C24">
            <v>60.414563067779184</v>
          </cell>
          <cell r="D24">
            <v>79.034665307701133</v>
          </cell>
          <cell r="E24">
            <v>45.071259105809879</v>
          </cell>
          <cell r="F24">
            <v>90.456014758446059</v>
          </cell>
          <cell r="G24">
            <v>100</v>
          </cell>
          <cell r="H24">
            <v>84.160683491054286</v>
          </cell>
          <cell r="I24">
            <v>0</v>
          </cell>
          <cell r="J24">
            <v>100</v>
          </cell>
          <cell r="K24">
            <v>100</v>
          </cell>
          <cell r="L24">
            <v>100</v>
          </cell>
          <cell r="M24">
            <v>51.502953919253699</v>
          </cell>
          <cell r="N24">
            <v>76.488295631818687</v>
          </cell>
          <cell r="O24">
            <v>70.142287172588013</v>
          </cell>
          <cell r="P24">
            <v>45.505968839375278</v>
          </cell>
          <cell r="Q24">
            <v>62.796215881513476</v>
          </cell>
        </row>
      </sheetData>
      <sheetData sheetId="9"/>
      <sheetData sheetId="10" refreshError="1"/>
    </sheetDataSet>
  </externalBook>
</externalLink>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45.xml" Type="http://schemas.openxmlformats.org/officeDocument/2006/relationships/ctrlProp" Id="rId8"/><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s>
</file>

<file path=xl/worksheets/_rels/sheet8.xml.rels><?xml version="1.0" encoding="UTF-8"?><Relationships xmlns="http://schemas.openxmlformats.org/package/2006/relationships"><Relationship Target="../ctrlProps/ctrlProp195.xml" Type="http://schemas.openxmlformats.org/officeDocument/2006/relationships/ctrlProp" Id="rId13"/><Relationship Target="../ctrlProps/ctrlProp200.xml" Type="http://schemas.openxmlformats.org/officeDocument/2006/relationships/ctrlProp" Id="rId18"/><Relationship Target="../ctrlProps/ctrlProp208.xml" Type="http://schemas.openxmlformats.org/officeDocument/2006/relationships/ctrlProp" Id="rId26"/><Relationship Target="../ctrlProps/ctrlProp221.xml" Type="http://schemas.openxmlformats.org/officeDocument/2006/relationships/ctrlProp" Id="rId39"/><Relationship Target="../ctrlProps/ctrlProp203.xml" Type="http://schemas.openxmlformats.org/officeDocument/2006/relationships/ctrlProp" Id="rId21"/><Relationship Target="../ctrlProps/ctrlProp216.xml" Type="http://schemas.openxmlformats.org/officeDocument/2006/relationships/ctrlProp" Id="rId34"/><Relationship Target="../ctrlProps/ctrlProp224.xml" Type="http://schemas.openxmlformats.org/officeDocument/2006/relationships/ctrlProp" Id="rId42"/><Relationship Target="../ctrlProps/ctrlProp229.xml" Type="http://schemas.openxmlformats.org/officeDocument/2006/relationships/ctrlProp" Id="rId47"/><Relationship Target="../ctrlProps/ctrlProp232.xml" Type="http://schemas.openxmlformats.org/officeDocument/2006/relationships/ctrlProp" Id="rId50"/><Relationship Target="../ctrlProps/ctrlProp237.xml" Type="http://schemas.openxmlformats.org/officeDocument/2006/relationships/ctrlProp" Id="rId55"/><Relationship Target="../ctrlProps/ctrlProp189.xml" Type="http://schemas.openxmlformats.org/officeDocument/2006/relationships/ctrlProp" Id="rId7"/><Relationship Target="../ctrlProps/ctrlProp194.xml" Type="http://schemas.openxmlformats.org/officeDocument/2006/relationships/ctrlProp" Id="rId12"/><Relationship Target="../ctrlProps/ctrlProp199.xml" Type="http://schemas.openxmlformats.org/officeDocument/2006/relationships/ctrlProp" Id="rId17"/><Relationship Target="../ctrlProps/ctrlProp207.xml" Type="http://schemas.openxmlformats.org/officeDocument/2006/relationships/ctrlProp" Id="rId25"/><Relationship Target="../ctrlProps/ctrlProp215.xml" Type="http://schemas.openxmlformats.org/officeDocument/2006/relationships/ctrlProp" Id="rId33"/><Relationship Target="../ctrlProps/ctrlProp220.xml" Type="http://schemas.openxmlformats.org/officeDocument/2006/relationships/ctrlProp" Id="rId38"/><Relationship Target="../ctrlProps/ctrlProp228.xml" Type="http://schemas.openxmlformats.org/officeDocument/2006/relationships/ctrlProp" Id="rId46"/><Relationship Target="../drawings/drawing8.xml" Type="http://schemas.openxmlformats.org/officeDocument/2006/relationships/drawing" Id="rId2"/><Relationship Target="../ctrlProps/ctrlProp198.xml" Type="http://schemas.openxmlformats.org/officeDocument/2006/relationships/ctrlProp" Id="rId16"/><Relationship Target="../ctrlProps/ctrlProp202.xml" Type="http://schemas.openxmlformats.org/officeDocument/2006/relationships/ctrlProp" Id="rId20"/><Relationship Target="../ctrlProps/ctrlProp211.xml" Type="http://schemas.openxmlformats.org/officeDocument/2006/relationships/ctrlProp" Id="rId29"/><Relationship Target="../ctrlProps/ctrlProp223.xml" Type="http://schemas.openxmlformats.org/officeDocument/2006/relationships/ctrlProp" Id="rId41"/><Relationship Target="../ctrlProps/ctrlProp236.xml" Type="http://schemas.openxmlformats.org/officeDocument/2006/relationships/ctrlProp" Id="rId54"/><Relationship Target="../printerSettings/printerSettings7.bin" Type="http://schemas.openxmlformats.org/officeDocument/2006/relationships/printerSettings" Id="rId1"/><Relationship Target="../ctrlProps/ctrlProp188.xml" Type="http://schemas.openxmlformats.org/officeDocument/2006/relationships/ctrlProp" Id="rId6"/><Relationship Target="../ctrlProps/ctrlProp193.xml" Type="http://schemas.openxmlformats.org/officeDocument/2006/relationships/ctrlProp" Id="rId11"/><Relationship Target="../ctrlProps/ctrlProp206.xml" Type="http://schemas.openxmlformats.org/officeDocument/2006/relationships/ctrlProp" Id="rId24"/><Relationship Target="../ctrlProps/ctrlProp214.xml" Type="http://schemas.openxmlformats.org/officeDocument/2006/relationships/ctrlProp" Id="rId32"/><Relationship Target="../ctrlProps/ctrlProp219.xml" Type="http://schemas.openxmlformats.org/officeDocument/2006/relationships/ctrlProp" Id="rId37"/><Relationship Target="../ctrlProps/ctrlProp222.xml" Type="http://schemas.openxmlformats.org/officeDocument/2006/relationships/ctrlProp" Id="rId40"/><Relationship Target="../ctrlProps/ctrlProp227.xml" Type="http://schemas.openxmlformats.org/officeDocument/2006/relationships/ctrlProp" Id="rId45"/><Relationship Target="../ctrlProps/ctrlProp235.xml" Type="http://schemas.openxmlformats.org/officeDocument/2006/relationships/ctrlProp" Id="rId53"/><Relationship Target="../ctrlProps/ctrlProp187.xml" Type="http://schemas.openxmlformats.org/officeDocument/2006/relationships/ctrlProp" Id="rId5"/><Relationship Target="../ctrlProps/ctrlProp197.xml" Type="http://schemas.openxmlformats.org/officeDocument/2006/relationships/ctrlProp" Id="rId15"/><Relationship Target="../ctrlProps/ctrlProp205.xml" Type="http://schemas.openxmlformats.org/officeDocument/2006/relationships/ctrlProp" Id="rId23"/><Relationship Target="../ctrlProps/ctrlProp210.xml" Type="http://schemas.openxmlformats.org/officeDocument/2006/relationships/ctrlProp" Id="rId28"/><Relationship Target="../ctrlProps/ctrlProp218.xml" Type="http://schemas.openxmlformats.org/officeDocument/2006/relationships/ctrlProp" Id="rId36"/><Relationship Target="../ctrlProps/ctrlProp231.xml" Type="http://schemas.openxmlformats.org/officeDocument/2006/relationships/ctrlProp" Id="rId49"/><Relationship Target="../ctrlProps/ctrlProp192.xml" Type="http://schemas.openxmlformats.org/officeDocument/2006/relationships/ctrlProp" Id="rId10"/><Relationship Target="../ctrlProps/ctrlProp201.xml" Type="http://schemas.openxmlformats.org/officeDocument/2006/relationships/ctrlProp" Id="rId19"/><Relationship Target="../ctrlProps/ctrlProp213.xml" Type="http://schemas.openxmlformats.org/officeDocument/2006/relationships/ctrlProp" Id="rId31"/><Relationship Target="../ctrlProps/ctrlProp226.xml" Type="http://schemas.openxmlformats.org/officeDocument/2006/relationships/ctrlProp" Id="rId44"/><Relationship Target="../ctrlProps/ctrlProp234.xml" Type="http://schemas.openxmlformats.org/officeDocument/2006/relationships/ctrlProp" Id="rId52"/><Relationship Target="../ctrlProps/ctrlProp186.xml" Type="http://schemas.openxmlformats.org/officeDocument/2006/relationships/ctrlProp" Id="rId4"/><Relationship Target="../ctrlProps/ctrlProp191.xml" Type="http://schemas.openxmlformats.org/officeDocument/2006/relationships/ctrlProp" Id="rId9"/><Relationship Target="../ctrlProps/ctrlProp196.xml" Type="http://schemas.openxmlformats.org/officeDocument/2006/relationships/ctrlProp" Id="rId14"/><Relationship Target="../ctrlProps/ctrlProp204.xml" Type="http://schemas.openxmlformats.org/officeDocument/2006/relationships/ctrlProp" Id="rId22"/><Relationship Target="../ctrlProps/ctrlProp209.xml" Type="http://schemas.openxmlformats.org/officeDocument/2006/relationships/ctrlProp" Id="rId27"/><Relationship Target="../ctrlProps/ctrlProp212.xml" Type="http://schemas.openxmlformats.org/officeDocument/2006/relationships/ctrlProp" Id="rId30"/><Relationship Target="../ctrlProps/ctrlProp217.xml" Type="http://schemas.openxmlformats.org/officeDocument/2006/relationships/ctrlProp" Id="rId35"/><Relationship Target="../ctrlProps/ctrlProp225.xml" Type="http://schemas.openxmlformats.org/officeDocument/2006/relationships/ctrlProp" Id="rId43"/><Relationship Target="../ctrlProps/ctrlProp230.xml" Type="http://schemas.openxmlformats.org/officeDocument/2006/relationships/ctrlProp" Id="rId48"/><Relationship Target="../ctrlProps/ctrlProp238.xml" Type="http://schemas.openxmlformats.org/officeDocument/2006/relationships/ctrlProp" Id="rId56"/><Relationship Target="../ctrlProps/ctrlProp190.xml" Type="http://schemas.openxmlformats.org/officeDocument/2006/relationships/ctrlProp" Id="rId8"/><Relationship Target="../ctrlProps/ctrlProp233.xml" Type="http://schemas.openxmlformats.org/officeDocument/2006/relationships/ctrlProp" Id="rId51"/><Relationship Target="../drawings/vmlDrawing7.vml" Type="http://schemas.openxmlformats.org/officeDocument/2006/relationships/vmlDrawing" Id="rId3"/></Relationships>
</file>

<file path=xl/worksheets/_rels/sheet9.xml.rels><?xml version="1.0" encoding="UTF-8"?><Relationships xmlns="http://schemas.openxmlformats.org/package/2006/relationships"><Relationship Target="../ctrlProps/ctrlProp248.xml" Type="http://schemas.openxmlformats.org/officeDocument/2006/relationships/ctrlProp" Id="rId13"/><Relationship Target="../ctrlProps/ctrlProp253.xml" Type="http://schemas.openxmlformats.org/officeDocument/2006/relationships/ctrlProp" Id="rId18"/><Relationship Target="../ctrlProps/ctrlProp261.xml" Type="http://schemas.openxmlformats.org/officeDocument/2006/relationships/ctrlProp" Id="rId26"/><Relationship Target="../ctrlProps/ctrlProp274.xml" Type="http://schemas.openxmlformats.org/officeDocument/2006/relationships/ctrlProp" Id="rId39"/><Relationship Target="../drawings/vmlDrawing8.vml" Type="http://schemas.openxmlformats.org/officeDocument/2006/relationships/vmlDrawing" Id="rId3"/><Relationship Target="../ctrlProps/ctrlProp256.xml" Type="http://schemas.openxmlformats.org/officeDocument/2006/relationships/ctrlProp" Id="rId21"/><Relationship Target="../ctrlProps/ctrlProp269.xml" Type="http://schemas.openxmlformats.org/officeDocument/2006/relationships/ctrlProp" Id="rId34"/><Relationship Target="../ctrlProps/ctrlProp277.xml" Type="http://schemas.openxmlformats.org/officeDocument/2006/relationships/ctrlProp" Id="rId42"/><Relationship Target="../ctrlProps/ctrlProp282.xml" Type="http://schemas.openxmlformats.org/officeDocument/2006/relationships/ctrlProp" Id="rId47"/><Relationship Target="../ctrlProps/ctrlProp285.xml" Type="http://schemas.openxmlformats.org/officeDocument/2006/relationships/ctrlProp" Id="rId50"/><Relationship Target="../ctrlProps/ctrlProp242.xml" Type="http://schemas.openxmlformats.org/officeDocument/2006/relationships/ctrlProp" Id="rId7"/><Relationship Target="../ctrlProps/ctrlProp247.xml" Type="http://schemas.openxmlformats.org/officeDocument/2006/relationships/ctrlProp" Id="rId12"/><Relationship Target="../ctrlProps/ctrlProp252.xml" Type="http://schemas.openxmlformats.org/officeDocument/2006/relationships/ctrlProp" Id="rId17"/><Relationship Target="../ctrlProps/ctrlProp260.xml" Type="http://schemas.openxmlformats.org/officeDocument/2006/relationships/ctrlProp" Id="rId25"/><Relationship Target="../ctrlProps/ctrlProp268.xml" Type="http://schemas.openxmlformats.org/officeDocument/2006/relationships/ctrlProp" Id="rId33"/><Relationship Target="../ctrlProps/ctrlProp273.xml" Type="http://schemas.openxmlformats.org/officeDocument/2006/relationships/ctrlProp" Id="rId38"/><Relationship Target="../ctrlProps/ctrlProp281.xml" Type="http://schemas.openxmlformats.org/officeDocument/2006/relationships/ctrlProp" Id="rId46"/><Relationship Target="../drawings/drawing9.xml" Type="http://schemas.openxmlformats.org/officeDocument/2006/relationships/drawing" Id="rId2"/><Relationship Target="../ctrlProps/ctrlProp251.xml" Type="http://schemas.openxmlformats.org/officeDocument/2006/relationships/ctrlProp" Id="rId16"/><Relationship Target="../ctrlProps/ctrlProp255.xml" Type="http://schemas.openxmlformats.org/officeDocument/2006/relationships/ctrlProp" Id="rId20"/><Relationship Target="../ctrlProps/ctrlProp264.xml" Type="http://schemas.openxmlformats.org/officeDocument/2006/relationships/ctrlProp" Id="rId29"/><Relationship Target="../ctrlProps/ctrlProp276.xml" Type="http://schemas.openxmlformats.org/officeDocument/2006/relationships/ctrlProp" Id="rId41"/><Relationship Target="../ctrlProps/ctrlProp289.xml" Type="http://schemas.openxmlformats.org/officeDocument/2006/relationships/ctrlProp" Id="rId54"/><Relationship Target="../printerSettings/printerSettings8.bin" Type="http://schemas.openxmlformats.org/officeDocument/2006/relationships/printerSettings" Id="rId1"/><Relationship Target="../ctrlProps/ctrlProp241.xml" Type="http://schemas.openxmlformats.org/officeDocument/2006/relationships/ctrlProp" Id="rId6"/><Relationship Target="../ctrlProps/ctrlProp246.xml" Type="http://schemas.openxmlformats.org/officeDocument/2006/relationships/ctrlProp" Id="rId11"/><Relationship Target="../ctrlProps/ctrlProp259.xml" Type="http://schemas.openxmlformats.org/officeDocument/2006/relationships/ctrlProp" Id="rId24"/><Relationship Target="../ctrlProps/ctrlProp267.xml" Type="http://schemas.openxmlformats.org/officeDocument/2006/relationships/ctrlProp" Id="rId32"/><Relationship Target="../ctrlProps/ctrlProp272.xml" Type="http://schemas.openxmlformats.org/officeDocument/2006/relationships/ctrlProp" Id="rId37"/><Relationship Target="../ctrlProps/ctrlProp275.xml" Type="http://schemas.openxmlformats.org/officeDocument/2006/relationships/ctrlProp" Id="rId40"/><Relationship Target="../ctrlProps/ctrlProp280.xml" Type="http://schemas.openxmlformats.org/officeDocument/2006/relationships/ctrlProp" Id="rId45"/><Relationship Target="../ctrlProps/ctrlProp288.xml" Type="http://schemas.openxmlformats.org/officeDocument/2006/relationships/ctrlProp" Id="rId53"/><Relationship Target="../ctrlProps/ctrlProp240.xml" Type="http://schemas.openxmlformats.org/officeDocument/2006/relationships/ctrlProp" Id="rId5"/><Relationship Target="../ctrlProps/ctrlProp250.xml" Type="http://schemas.openxmlformats.org/officeDocument/2006/relationships/ctrlProp" Id="rId15"/><Relationship Target="../ctrlProps/ctrlProp258.xml" Type="http://schemas.openxmlformats.org/officeDocument/2006/relationships/ctrlProp" Id="rId23"/><Relationship Target="../ctrlProps/ctrlProp263.xml" Type="http://schemas.openxmlformats.org/officeDocument/2006/relationships/ctrlProp" Id="rId28"/><Relationship Target="../ctrlProps/ctrlProp271.xml" Type="http://schemas.openxmlformats.org/officeDocument/2006/relationships/ctrlProp" Id="rId36"/><Relationship Target="../ctrlProps/ctrlProp284.xml" Type="http://schemas.openxmlformats.org/officeDocument/2006/relationships/ctrlProp" Id="rId49"/><Relationship Target="../ctrlProps/ctrlProp245.xml" Type="http://schemas.openxmlformats.org/officeDocument/2006/relationships/ctrlProp" Id="rId10"/><Relationship Target="../ctrlProps/ctrlProp254.xml" Type="http://schemas.openxmlformats.org/officeDocument/2006/relationships/ctrlProp" Id="rId19"/><Relationship Target="../ctrlProps/ctrlProp266.xml" Type="http://schemas.openxmlformats.org/officeDocument/2006/relationships/ctrlProp" Id="rId31"/><Relationship Target="../ctrlProps/ctrlProp279.xml" Type="http://schemas.openxmlformats.org/officeDocument/2006/relationships/ctrlProp" Id="rId44"/><Relationship Target="../ctrlProps/ctrlProp287.xml" Type="http://schemas.openxmlformats.org/officeDocument/2006/relationships/ctrlProp" Id="rId52"/><Relationship Target="../ctrlProps/ctrlProp239.xml" Type="http://schemas.openxmlformats.org/officeDocument/2006/relationships/ctrlProp" Id="rId4"/><Relationship Target="../ctrlProps/ctrlProp244.xml" Type="http://schemas.openxmlformats.org/officeDocument/2006/relationships/ctrlProp" Id="rId9"/><Relationship Target="../ctrlProps/ctrlProp249.xml" Type="http://schemas.openxmlformats.org/officeDocument/2006/relationships/ctrlProp" Id="rId14"/><Relationship Target="../ctrlProps/ctrlProp257.xml" Type="http://schemas.openxmlformats.org/officeDocument/2006/relationships/ctrlProp" Id="rId22"/><Relationship Target="../ctrlProps/ctrlProp262.xml" Type="http://schemas.openxmlformats.org/officeDocument/2006/relationships/ctrlProp" Id="rId27"/><Relationship Target="../ctrlProps/ctrlProp265.xml" Type="http://schemas.openxmlformats.org/officeDocument/2006/relationships/ctrlProp" Id="rId30"/><Relationship Target="../ctrlProps/ctrlProp270.xml" Type="http://schemas.openxmlformats.org/officeDocument/2006/relationships/ctrlProp" Id="rId35"/><Relationship Target="../ctrlProps/ctrlProp278.xml" Type="http://schemas.openxmlformats.org/officeDocument/2006/relationships/ctrlProp" Id="rId43"/><Relationship Target="../ctrlProps/ctrlProp283.xml" Type="http://schemas.openxmlformats.org/officeDocument/2006/relationships/ctrlProp" Id="rId48"/><Relationship Target="../ctrlProps/ctrlProp243.xml" Type="http://schemas.openxmlformats.org/officeDocument/2006/relationships/ctrlProp" Id="rId8"/><Relationship Target="../ctrlProps/ctrlProp286.xml" Type="http://schemas.openxmlformats.org/officeDocument/2006/relationships/ctrlProp" Id="rId51"/></Relationships>
</file>

<file path=xl/worksheets/_rels/sheet10.xml.rels><?xml version="1.0" encoding="UTF-8"?><Relationships xmlns="http://schemas.openxmlformats.org/package/2006/relationships"><Relationship Target="../ctrlProps/ctrlProp299.xml" Type="http://schemas.openxmlformats.org/officeDocument/2006/relationships/ctrlProp" Id="rId13"/><Relationship Target="../ctrlProps/ctrlProp304.xml" Type="http://schemas.openxmlformats.org/officeDocument/2006/relationships/ctrlProp" Id="rId18"/><Relationship Target="../ctrlProps/ctrlProp312.xml" Type="http://schemas.openxmlformats.org/officeDocument/2006/relationships/ctrlProp" Id="rId26"/><Relationship Target="../ctrlProps/ctrlProp325.xml" Type="http://schemas.openxmlformats.org/officeDocument/2006/relationships/ctrlProp" Id="rId39"/><Relationship Target="../drawings/vmlDrawing9.vml" Type="http://schemas.openxmlformats.org/officeDocument/2006/relationships/vmlDrawing" Id="rId3"/><Relationship Target="../ctrlProps/ctrlProp307.xml" Type="http://schemas.openxmlformats.org/officeDocument/2006/relationships/ctrlProp" Id="rId21"/><Relationship Target="../ctrlProps/ctrlProp320.xml" Type="http://schemas.openxmlformats.org/officeDocument/2006/relationships/ctrlProp" Id="rId34"/><Relationship Target="../ctrlProps/ctrlProp328.xml" Type="http://schemas.openxmlformats.org/officeDocument/2006/relationships/ctrlProp" Id="rId42"/><Relationship Target="../ctrlProps/ctrlProp333.xml" Type="http://schemas.openxmlformats.org/officeDocument/2006/relationships/ctrlProp" Id="rId47"/><Relationship Target="../ctrlProps/ctrlProp336.xml" Type="http://schemas.openxmlformats.org/officeDocument/2006/relationships/ctrlProp" Id="rId50"/><Relationship Target="../ctrlProps/ctrlProp293.xml" Type="http://schemas.openxmlformats.org/officeDocument/2006/relationships/ctrlProp" Id="rId7"/><Relationship Target="../ctrlProps/ctrlProp298.xml" Type="http://schemas.openxmlformats.org/officeDocument/2006/relationships/ctrlProp" Id="rId12"/><Relationship Target="../ctrlProps/ctrlProp303.xml" Type="http://schemas.openxmlformats.org/officeDocument/2006/relationships/ctrlProp" Id="rId17"/><Relationship Target="../ctrlProps/ctrlProp311.xml" Type="http://schemas.openxmlformats.org/officeDocument/2006/relationships/ctrlProp" Id="rId25"/><Relationship Target="../ctrlProps/ctrlProp319.xml" Type="http://schemas.openxmlformats.org/officeDocument/2006/relationships/ctrlProp" Id="rId33"/><Relationship Target="../ctrlProps/ctrlProp324.xml" Type="http://schemas.openxmlformats.org/officeDocument/2006/relationships/ctrlProp" Id="rId38"/><Relationship Target="../ctrlProps/ctrlProp332.xml" Type="http://schemas.openxmlformats.org/officeDocument/2006/relationships/ctrlProp" Id="rId46"/><Relationship Target="../drawings/drawing10.xml" Type="http://schemas.openxmlformats.org/officeDocument/2006/relationships/drawing" Id="rId2"/><Relationship Target="../ctrlProps/ctrlProp302.xml" Type="http://schemas.openxmlformats.org/officeDocument/2006/relationships/ctrlProp" Id="rId16"/><Relationship Target="../ctrlProps/ctrlProp306.xml" Type="http://schemas.openxmlformats.org/officeDocument/2006/relationships/ctrlProp" Id="rId20"/><Relationship Target="../ctrlProps/ctrlProp315.xml" Type="http://schemas.openxmlformats.org/officeDocument/2006/relationships/ctrlProp" Id="rId29"/><Relationship Target="../ctrlProps/ctrlProp327.xml" Type="http://schemas.openxmlformats.org/officeDocument/2006/relationships/ctrlProp" Id="rId41"/><Relationship Target="../ctrlProps/ctrlProp340.xml" Type="http://schemas.openxmlformats.org/officeDocument/2006/relationships/ctrlProp" Id="rId54"/><Relationship Target="../printerSettings/printerSettings9.bin" Type="http://schemas.openxmlformats.org/officeDocument/2006/relationships/printerSettings" Id="rId1"/><Relationship Target="../ctrlProps/ctrlProp292.xml" Type="http://schemas.openxmlformats.org/officeDocument/2006/relationships/ctrlProp" Id="rId6"/><Relationship Target="../ctrlProps/ctrlProp297.xml" Type="http://schemas.openxmlformats.org/officeDocument/2006/relationships/ctrlProp" Id="rId11"/><Relationship Target="../ctrlProps/ctrlProp310.xml" Type="http://schemas.openxmlformats.org/officeDocument/2006/relationships/ctrlProp" Id="rId24"/><Relationship Target="../ctrlProps/ctrlProp318.xml" Type="http://schemas.openxmlformats.org/officeDocument/2006/relationships/ctrlProp" Id="rId32"/><Relationship Target="../ctrlProps/ctrlProp323.xml" Type="http://schemas.openxmlformats.org/officeDocument/2006/relationships/ctrlProp" Id="rId37"/><Relationship Target="../ctrlProps/ctrlProp326.xml" Type="http://schemas.openxmlformats.org/officeDocument/2006/relationships/ctrlProp" Id="rId40"/><Relationship Target="../ctrlProps/ctrlProp331.xml" Type="http://schemas.openxmlformats.org/officeDocument/2006/relationships/ctrlProp" Id="rId45"/><Relationship Target="../ctrlProps/ctrlProp339.xml" Type="http://schemas.openxmlformats.org/officeDocument/2006/relationships/ctrlProp" Id="rId53"/><Relationship Target="../ctrlProps/ctrlProp291.xml" Type="http://schemas.openxmlformats.org/officeDocument/2006/relationships/ctrlProp" Id="rId5"/><Relationship Target="../ctrlProps/ctrlProp301.xml" Type="http://schemas.openxmlformats.org/officeDocument/2006/relationships/ctrlProp" Id="rId15"/><Relationship Target="../ctrlProps/ctrlProp309.xml" Type="http://schemas.openxmlformats.org/officeDocument/2006/relationships/ctrlProp" Id="rId23"/><Relationship Target="../ctrlProps/ctrlProp314.xml" Type="http://schemas.openxmlformats.org/officeDocument/2006/relationships/ctrlProp" Id="rId28"/><Relationship Target="../ctrlProps/ctrlProp322.xml" Type="http://schemas.openxmlformats.org/officeDocument/2006/relationships/ctrlProp" Id="rId36"/><Relationship Target="../ctrlProps/ctrlProp335.xml" Type="http://schemas.openxmlformats.org/officeDocument/2006/relationships/ctrlProp" Id="rId49"/><Relationship Target="../ctrlProps/ctrlProp296.xml" Type="http://schemas.openxmlformats.org/officeDocument/2006/relationships/ctrlProp" Id="rId10"/><Relationship Target="../ctrlProps/ctrlProp305.xml" Type="http://schemas.openxmlformats.org/officeDocument/2006/relationships/ctrlProp" Id="rId19"/><Relationship Target="../ctrlProps/ctrlProp317.xml" Type="http://schemas.openxmlformats.org/officeDocument/2006/relationships/ctrlProp" Id="rId31"/><Relationship Target="../ctrlProps/ctrlProp330.xml" Type="http://schemas.openxmlformats.org/officeDocument/2006/relationships/ctrlProp" Id="rId44"/><Relationship Target="../ctrlProps/ctrlProp338.xml" Type="http://schemas.openxmlformats.org/officeDocument/2006/relationships/ctrlProp" Id="rId52"/><Relationship Target="../ctrlProps/ctrlProp290.xml" Type="http://schemas.openxmlformats.org/officeDocument/2006/relationships/ctrlProp" Id="rId4"/><Relationship Target="../ctrlProps/ctrlProp295.xml" Type="http://schemas.openxmlformats.org/officeDocument/2006/relationships/ctrlProp" Id="rId9"/><Relationship Target="../ctrlProps/ctrlProp300.xml" Type="http://schemas.openxmlformats.org/officeDocument/2006/relationships/ctrlProp" Id="rId14"/><Relationship Target="../ctrlProps/ctrlProp308.xml" Type="http://schemas.openxmlformats.org/officeDocument/2006/relationships/ctrlProp" Id="rId22"/><Relationship Target="../ctrlProps/ctrlProp313.xml" Type="http://schemas.openxmlformats.org/officeDocument/2006/relationships/ctrlProp" Id="rId27"/><Relationship Target="../ctrlProps/ctrlProp316.xml" Type="http://schemas.openxmlformats.org/officeDocument/2006/relationships/ctrlProp" Id="rId30"/><Relationship Target="../ctrlProps/ctrlProp321.xml" Type="http://schemas.openxmlformats.org/officeDocument/2006/relationships/ctrlProp" Id="rId35"/><Relationship Target="../ctrlProps/ctrlProp329.xml" Type="http://schemas.openxmlformats.org/officeDocument/2006/relationships/ctrlProp" Id="rId43"/><Relationship Target="../ctrlProps/ctrlProp334.xml" Type="http://schemas.openxmlformats.org/officeDocument/2006/relationships/ctrlProp" Id="rId48"/><Relationship Target="../ctrlProps/ctrlProp294.xml" Type="http://schemas.openxmlformats.org/officeDocument/2006/relationships/ctrlProp" Id="rId8"/><Relationship Target="../ctrlProps/ctrlProp337.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93" customWidth="true"/>
    <col min="2" max="2" width="2.7109375" style="193" customWidth="true"/>
    <col min="3" max="3" width="66.28515625" style="193" customWidth="true"/>
    <col min="4" max="4" width="8.85546875" style="193" customWidth="true"/>
    <col min="5" max="16384" width="8.85546875" style="193"/>
  </cols>
  <sheetData>
    <row r="1" ht="44.1" customHeight="true" x14ac:dyDescent="0.25">
      <c r="A1" s="190"/>
      <c r="B1" s="191"/>
      <c r="C1" s="191"/>
      <c r="D1" s="191"/>
      <c r="E1" s="192"/>
      <c r="F1" s="192"/>
      <c r="G1" s="192"/>
      <c r="H1" s="192"/>
      <c r="I1" s="192"/>
      <c r="J1" s="192"/>
      <c r="K1" s="192"/>
      <c r="L1" s="192"/>
      <c r="M1" s="192"/>
      <c r="N1" s="192"/>
      <c r="O1" s="192"/>
      <c r="P1" s="192"/>
      <c r="Q1" s="192"/>
      <c r="R1" s="192"/>
    </row>
    <row r="2" s="296" customFormat="true" ht="22.5" customHeight="true" x14ac:dyDescent="0.35">
      <c r="A2" s="881"/>
      <c r="B2" s="882"/>
    </row>
    <row r="3" s="296" customFormat="true" ht="22.5" customHeight="true" x14ac:dyDescent="0.35">
      <c r="A3" s="309"/>
      <c r="B3" s="310"/>
    </row>
    <row r="4" s="296" customFormat="true" ht="22.5" customHeight="true" x14ac:dyDescent="0.35">
      <c r="A4" s="305"/>
      <c r="B4" s="306"/>
      <c r="C4" s="432" t="s">
        <v>27</v>
      </c>
    </row>
    <row r="5" s="296" customFormat="true" ht="22.5" customHeight="true" x14ac:dyDescent="0.35">
      <c r="A5" s="881"/>
      <c r="B5" s="882"/>
      <c r="C5" s="432"/>
    </row>
    <row r="6" s="296" customFormat="true" ht="29.25" customHeight="true" x14ac:dyDescent="0.2">
      <c r="A6" s="883"/>
      <c r="B6" s="884"/>
      <c r="C6" s="432" t="s">
        <v>28</v>
      </c>
    </row>
    <row r="7" s="296" customFormat="true" ht="25.9" customHeight="true" x14ac:dyDescent="0.4">
      <c r="A7" s="885"/>
      <c r="B7" s="886"/>
      <c r="C7" s="434" t="str">
        <f ca="true">+Water!B5</f>
        <v>Dominican Republic</v>
      </c>
    </row>
    <row r="8" s="296" customFormat="true" ht="15" customHeight="true" x14ac:dyDescent="0.2">
      <c r="A8" s="887"/>
      <c r="B8" s="888"/>
      <c r="C8" s="432"/>
    </row>
    <row r="9" s="296" customFormat="true" ht="15" customHeight="true" x14ac:dyDescent="0.2">
      <c r="A9" s="310"/>
      <c r="B9" s="313"/>
      <c r="C9" s="433" t="s">
        <v>146</v>
      </c>
    </row>
    <row r="10" ht="8.25" customHeight="true" x14ac:dyDescent="0.2">
      <c r="A10" s="191"/>
      <c r="B10" s="191"/>
      <c r="C10" s="194"/>
      <c r="D10" s="192"/>
      <c r="E10" s="192"/>
      <c r="F10" s="192"/>
      <c r="G10" s="192"/>
      <c r="H10" s="192"/>
      <c r="I10" s="192"/>
      <c r="J10" s="192"/>
      <c r="K10" s="192"/>
      <c r="L10" s="192"/>
      <c r="M10" s="192"/>
      <c r="N10" s="192"/>
      <c r="O10" s="192"/>
      <c r="P10" s="192"/>
      <c r="Q10" s="192"/>
      <c r="R10" s="192"/>
    </row>
    <row r="11" ht="15.95" customHeight="true" x14ac:dyDescent="0.2">
      <c r="A11" s="191"/>
      <c r="C11" s="195" t="s">
        <v>29</v>
      </c>
      <c r="D11" s="192"/>
      <c r="E11" s="191"/>
      <c r="F11" s="192"/>
      <c r="G11" s="192"/>
      <c r="H11" s="192"/>
      <c r="I11" s="192"/>
      <c r="J11" s="192"/>
      <c r="K11" s="192"/>
      <c r="L11" s="192"/>
      <c r="M11" s="192"/>
      <c r="N11" s="192"/>
      <c r="O11" s="192"/>
      <c r="P11" s="192"/>
      <c r="Q11" s="192"/>
      <c r="R11" s="192"/>
    </row>
    <row r="12" ht="9" customHeight="true" x14ac:dyDescent="0.2">
      <c r="A12" s="191"/>
      <c r="B12" s="192"/>
      <c r="C12" s="196"/>
      <c r="D12" s="192"/>
      <c r="E12" s="191"/>
      <c r="F12" s="192"/>
      <c r="G12" s="192"/>
      <c r="H12" s="192"/>
      <c r="I12" s="192"/>
      <c r="J12" s="192"/>
      <c r="K12" s="192"/>
      <c r="L12" s="192"/>
      <c r="M12" s="192"/>
      <c r="N12" s="192"/>
      <c r="O12" s="192"/>
      <c r="P12" s="192"/>
      <c r="Q12" s="192"/>
      <c r="R12" s="192"/>
    </row>
    <row r="13" ht="33" customHeight="true" x14ac:dyDescent="0.25">
      <c r="A13" s="191"/>
      <c r="B13" s="192"/>
      <c r="C13" s="197" t="s">
        <v>30</v>
      </c>
      <c r="D13" s="192"/>
      <c r="E13" s="191"/>
      <c r="F13" s="192"/>
      <c r="G13" s="192"/>
      <c r="H13" s="192"/>
      <c r="I13" s="192"/>
      <c r="J13" s="192"/>
      <c r="K13" s="192"/>
      <c r="L13" s="192"/>
      <c r="M13" s="192"/>
      <c r="N13" s="192"/>
      <c r="O13" s="192"/>
      <c r="P13" s="192"/>
      <c r="Q13" s="192"/>
      <c r="R13" s="192"/>
    </row>
    <row r="14" ht="33" customHeight="true" x14ac:dyDescent="0.2">
      <c r="A14" s="191"/>
      <c r="B14" s="192"/>
      <c r="C14" s="198" t="s">
        <v>31</v>
      </c>
      <c r="D14" s="192"/>
      <c r="E14" s="191"/>
      <c r="F14" s="192"/>
      <c r="G14" s="192"/>
      <c r="H14" s="192"/>
      <c r="I14" s="192"/>
      <c r="J14" s="192"/>
      <c r="K14" s="192"/>
      <c r="L14" s="192"/>
      <c r="M14" s="192"/>
      <c r="N14" s="192"/>
      <c r="O14" s="192"/>
      <c r="P14" s="192"/>
      <c r="Q14" s="192"/>
      <c r="R14" s="192"/>
    </row>
    <row r="15" ht="21.95" customHeight="true" x14ac:dyDescent="0.2">
      <c r="A15" s="191"/>
      <c r="B15" s="199"/>
      <c r="C15" s="200" t="s">
        <v>13</v>
      </c>
      <c r="D15" s="192"/>
      <c r="E15" s="191"/>
      <c r="F15" s="192"/>
      <c r="G15" s="192"/>
      <c r="H15" s="192"/>
      <c r="I15" s="192"/>
      <c r="J15" s="192"/>
      <c r="K15" s="192"/>
      <c r="L15" s="192"/>
      <c r="M15" s="192"/>
      <c r="N15" s="192"/>
      <c r="O15" s="192"/>
      <c r="P15" s="192"/>
      <c r="Q15" s="192"/>
      <c r="R15" s="192"/>
    </row>
    <row r="16" ht="15" x14ac:dyDescent="0.2">
      <c r="A16" s="191"/>
      <c r="B16" s="199"/>
      <c r="C16" s="200" t="s">
        <v>18</v>
      </c>
      <c r="D16" s="192"/>
      <c r="E16" s="191"/>
      <c r="F16" s="192"/>
      <c r="G16" s="192"/>
      <c r="H16" s="192"/>
      <c r="I16" s="192"/>
      <c r="J16" s="192"/>
      <c r="K16" s="192"/>
      <c r="L16" s="192"/>
      <c r="M16" s="192"/>
      <c r="N16" s="192"/>
      <c r="O16" s="192"/>
      <c r="P16" s="192"/>
      <c r="Q16" s="192"/>
      <c r="R16" s="192"/>
    </row>
    <row r="17" ht="15" x14ac:dyDescent="0.2">
      <c r="A17" s="191"/>
      <c r="B17" s="199"/>
      <c r="C17" s="200" t="s">
        <v>32</v>
      </c>
      <c r="D17" s="192"/>
      <c r="E17" s="191"/>
      <c r="F17" s="192"/>
      <c r="G17" s="192"/>
      <c r="H17" s="192"/>
      <c r="I17" s="192"/>
      <c r="J17" s="192"/>
      <c r="K17" s="192"/>
      <c r="L17" s="192"/>
      <c r="M17" s="192"/>
      <c r="N17" s="192"/>
      <c r="O17" s="192"/>
      <c r="P17" s="192"/>
      <c r="Q17" s="192"/>
      <c r="R17" s="192"/>
    </row>
    <row r="18" ht="21" customHeight="true" x14ac:dyDescent="0.2">
      <c r="A18" s="191"/>
      <c r="B18" s="191"/>
      <c r="C18" s="201"/>
      <c r="D18" s="192"/>
      <c r="E18" s="199"/>
      <c r="F18" s="192"/>
      <c r="G18" s="192"/>
      <c r="H18" s="192"/>
      <c r="I18" s="192"/>
      <c r="J18" s="192"/>
      <c r="K18" s="192"/>
      <c r="L18" s="192"/>
      <c r="M18" s="192"/>
      <c r="N18" s="192"/>
      <c r="O18" s="192"/>
      <c r="P18" s="192"/>
      <c r="Q18" s="192"/>
      <c r="R18" s="192"/>
    </row>
    <row r="19" ht="15.75" x14ac:dyDescent="0.25">
      <c r="A19" s="191"/>
      <c r="B19" s="191"/>
      <c r="C19" s="202" t="s">
        <v>33</v>
      </c>
      <c r="D19" s="192"/>
      <c r="E19" s="203"/>
      <c r="F19" s="192"/>
      <c r="G19" s="192"/>
      <c r="H19" s="192"/>
      <c r="I19" s="192"/>
      <c r="J19" s="192"/>
      <c r="K19" s="192"/>
      <c r="L19" s="192"/>
      <c r="M19" s="192"/>
      <c r="N19" s="192"/>
      <c r="O19" s="192"/>
      <c r="P19" s="192"/>
      <c r="Q19" s="192"/>
      <c r="R19" s="192"/>
    </row>
    <row r="20" ht="15.75" x14ac:dyDescent="0.25">
      <c r="A20" s="191"/>
      <c r="B20" s="191"/>
      <c r="C20" s="204" t="s">
        <v>34</v>
      </c>
      <c r="D20" s="192"/>
      <c r="E20" s="203"/>
      <c r="F20" s="192"/>
      <c r="G20" s="192"/>
      <c r="H20" s="192"/>
      <c r="I20" s="192"/>
      <c r="J20" s="192"/>
      <c r="K20" s="192"/>
      <c r="L20" s="192"/>
      <c r="M20" s="192"/>
      <c r="N20" s="192"/>
      <c r="O20" s="192"/>
      <c r="P20" s="192"/>
      <c r="Q20" s="192"/>
      <c r="R20" s="192"/>
    </row>
    <row r="21" ht="15" x14ac:dyDescent="0.2">
      <c r="A21" s="205"/>
      <c r="B21" s="205"/>
      <c r="C21" s="206" t="str">
        <f ca="true">IF(INDIRECT(CONCATENATE("Water","!B105"))=0,"",INDIRECT(CONCATENATE("Water","!B105")))</f>
        <v>MICS00</v>
      </c>
      <c r="D21" s="192"/>
      <c r="E21" s="207"/>
      <c r="F21" s="192"/>
      <c r="G21" s="192"/>
      <c r="H21" s="192"/>
      <c r="I21" s="192"/>
      <c r="J21" s="192"/>
      <c r="K21" s="192"/>
      <c r="L21" s="192"/>
      <c r="M21" s="192"/>
      <c r="N21" s="192"/>
      <c r="O21" s="192"/>
      <c r="P21" s="192"/>
      <c r="Q21" s="192"/>
      <c r="R21" s="192"/>
    </row>
    <row r="22" ht="15" x14ac:dyDescent="0.2">
      <c r="A22" s="205"/>
      <c r="B22" s="205"/>
      <c r="C22" s="206" t="str">
        <f ca="true">IF(INDIRECT(CONCATENATE("Water","!B106"))=0,"",INDIRECT(CONCATENATE("Water","!B106")))</f>
        <v>DHS02</v>
      </c>
      <c r="D22" s="192"/>
      <c r="E22" s="208"/>
      <c r="F22" s="192"/>
      <c r="G22" s="192"/>
      <c r="H22" s="192"/>
      <c r="I22" s="192"/>
      <c r="J22" s="192"/>
      <c r="K22" s="192"/>
      <c r="L22" s="192"/>
      <c r="M22" s="192"/>
      <c r="N22" s="192"/>
      <c r="O22" s="192"/>
      <c r="P22" s="192"/>
      <c r="Q22" s="192"/>
      <c r="R22" s="192"/>
    </row>
    <row r="23" ht="15" x14ac:dyDescent="0.2">
      <c r="A23" s="205"/>
      <c r="B23" s="205"/>
      <c r="C23" s="206" t="str">
        <f ca="true">IF(INDIRECT(CONCATENATE("Water","!B107"))=0,"",INDIRECT(CONCATENATE("Water","!B107")))</f>
        <v>WHS03</v>
      </c>
      <c r="D23" s="192"/>
      <c r="E23" s="209"/>
      <c r="F23" s="192"/>
      <c r="G23" s="192"/>
      <c r="H23" s="192"/>
      <c r="I23" s="192"/>
      <c r="J23" s="192"/>
      <c r="K23" s="192"/>
      <c r="L23" s="192"/>
      <c r="M23" s="192"/>
      <c r="N23" s="192"/>
      <c r="O23" s="192"/>
      <c r="P23" s="192"/>
      <c r="Q23" s="192"/>
      <c r="R23" s="192"/>
    </row>
    <row r="24" x14ac:dyDescent="0.2">
      <c r="A24" s="205"/>
      <c r="B24" s="205"/>
      <c r="C24" s="206" t="str">
        <f ca="true">IF(INDIRECT(CONCATENATE("Water","!B108"))=0,"",INDIRECT(CONCATENATE("Water","!B108")))</f>
        <v>DHS07</v>
      </c>
      <c r="D24" s="192"/>
      <c r="E24" s="192"/>
      <c r="F24" s="192"/>
      <c r="G24" s="192"/>
      <c r="H24" s="192"/>
      <c r="I24" s="192"/>
      <c r="J24" s="192"/>
      <c r="K24" s="192"/>
      <c r="L24" s="192"/>
      <c r="M24" s="192"/>
      <c r="N24" s="192"/>
      <c r="O24" s="192"/>
      <c r="P24" s="192"/>
      <c r="Q24" s="192"/>
      <c r="R24" s="192"/>
    </row>
    <row r="25" x14ac:dyDescent="0.2">
      <c r="A25" s="205"/>
      <c r="B25" s="205"/>
      <c r="C25" s="206" t="str">
        <f ca="true">IF(INDIRECT(CONCATENATE("Water","!B109"))=0,"",INDIRECT(CONCATENATE("Water","!B109")))</f>
        <v>DHS13</v>
      </c>
      <c r="D25" s="192"/>
      <c r="E25" s="192"/>
      <c r="F25" s="192"/>
      <c r="G25" s="192"/>
      <c r="H25" s="192"/>
      <c r="I25" s="192"/>
      <c r="J25" s="192"/>
      <c r="K25" s="192"/>
      <c r="L25" s="192"/>
      <c r="M25" s="192"/>
      <c r="N25" s="192"/>
      <c r="O25" s="192"/>
      <c r="P25" s="192"/>
      <c r="Q25" s="192"/>
      <c r="R25" s="192"/>
    </row>
    <row r="26" x14ac:dyDescent="0.2">
      <c r="A26" s="205"/>
      <c r="B26" s="205"/>
      <c r="C26" s="206" t="str">
        <f ca="true">IF(INDIRECT(CONCATENATE("Water","!B110"))=0,"",INDIRECT(CONCATENATE("Water","!B110")))</f>
        <v>MICS14</v>
      </c>
      <c r="D26" s="192"/>
      <c r="E26" s="192"/>
      <c r="F26" s="192"/>
      <c r="G26" s="192"/>
      <c r="H26" s="192"/>
      <c r="I26" s="192"/>
      <c r="J26" s="192"/>
      <c r="K26" s="192"/>
      <c r="L26" s="192"/>
      <c r="M26" s="192"/>
      <c r="N26" s="192"/>
      <c r="O26" s="192"/>
      <c r="P26" s="192"/>
      <c r="Q26" s="192"/>
      <c r="R26" s="192"/>
    </row>
    <row r="27" x14ac:dyDescent="0.2">
      <c r="A27" s="205"/>
      <c r="B27" s="205"/>
      <c r="C27" s="206" t="str">
        <f ca="true">IF(INDIRECT(CONCATENATE("Water","!B111"))=0,"",INDIRECT(CONCATENATE("Water","!B111")))</f>
        <v/>
      </c>
      <c r="D27" s="192"/>
      <c r="E27" s="192"/>
      <c r="F27" s="192"/>
      <c r="G27" s="192"/>
      <c r="H27" s="192"/>
      <c r="I27" s="192"/>
      <c r="J27" s="192"/>
      <c r="K27" s="192"/>
      <c r="L27" s="192"/>
      <c r="M27" s="192"/>
      <c r="N27" s="192"/>
      <c r="O27" s="192"/>
      <c r="P27" s="192"/>
      <c r="Q27" s="192"/>
      <c r="R27" s="192"/>
    </row>
    <row r="28" x14ac:dyDescent="0.2">
      <c r="A28" s="205"/>
      <c r="B28" s="205"/>
      <c r="C28" s="206" t="str">
        <f ca="true">IF(INDIRECT(CONCATENATE("Water","!B112"))=0,"",INDIRECT(CONCATENATE("Water","!B112")))</f>
        <v/>
      </c>
      <c r="D28" s="192"/>
      <c r="E28" s="192"/>
      <c r="F28" s="192"/>
      <c r="G28" s="192"/>
      <c r="H28" s="192"/>
      <c r="I28" s="192"/>
      <c r="J28" s="192"/>
      <c r="K28" s="192"/>
      <c r="L28" s="192"/>
      <c r="M28" s="192"/>
      <c r="N28" s="192"/>
      <c r="O28" s="192"/>
      <c r="P28" s="192"/>
      <c r="Q28" s="192"/>
      <c r="R28" s="192"/>
    </row>
    <row r="29" x14ac:dyDescent="0.2">
      <c r="A29" s="205"/>
      <c r="B29" s="205"/>
      <c r="C29" s="206" t="str">
        <f ca="true">IF(INDIRECT(CONCATENATE("Water","!B113"))=0,"",INDIRECT(CONCATENATE("Water","!B113")))</f>
        <v/>
      </c>
      <c r="D29" s="192"/>
      <c r="E29" s="192"/>
      <c r="F29" s="192"/>
      <c r="G29" s="192"/>
      <c r="H29" s="192"/>
      <c r="I29" s="192"/>
      <c r="J29" s="192"/>
      <c r="K29" s="192"/>
      <c r="L29" s="192"/>
      <c r="M29" s="192"/>
      <c r="N29" s="192"/>
      <c r="O29" s="192"/>
      <c r="P29" s="192"/>
      <c r="Q29" s="192"/>
      <c r="R29" s="192"/>
    </row>
    <row r="30" x14ac:dyDescent="0.2">
      <c r="A30" s="205"/>
      <c r="B30" s="205"/>
      <c r="C30" s="206" t="str">
        <f ca="true">IF(INDIRECT(CONCATENATE("Water","!B114"))=0,"",INDIRECT(CONCATENATE("Water","!B114")))</f>
        <v/>
      </c>
      <c r="D30" s="192"/>
      <c r="E30" s="192"/>
      <c r="F30" s="192"/>
      <c r="G30" s="192"/>
      <c r="H30" s="192"/>
      <c r="I30" s="192"/>
      <c r="J30" s="192"/>
      <c r="K30" s="192"/>
      <c r="L30" s="192"/>
      <c r="M30" s="192"/>
      <c r="N30" s="192"/>
      <c r="O30" s="192"/>
      <c r="P30" s="192"/>
      <c r="Q30" s="192"/>
      <c r="R30" s="192"/>
    </row>
    <row r="31" x14ac:dyDescent="0.2">
      <c r="A31" s="205"/>
      <c r="B31" s="205"/>
      <c r="C31" s="206" t="str">
        <f ca="true">IF(INDIRECT(CONCATENATE("Water","!B115"))=0,"",INDIRECT(CONCATENATE("Water","!B115")))</f>
        <v/>
      </c>
      <c r="D31" s="192"/>
      <c r="E31" s="192"/>
      <c r="F31" s="192"/>
      <c r="G31" s="192"/>
      <c r="H31" s="192"/>
      <c r="I31" s="192"/>
      <c r="J31" s="192"/>
      <c r="K31" s="192"/>
      <c r="L31" s="192"/>
      <c r="M31" s="192"/>
      <c r="N31" s="192"/>
      <c r="O31" s="192"/>
      <c r="P31" s="192"/>
      <c r="Q31" s="192"/>
      <c r="R31" s="192"/>
    </row>
    <row r="32" x14ac:dyDescent="0.2">
      <c r="A32" s="205"/>
      <c r="B32" s="205"/>
      <c r="C32" s="206" t="str">
        <f ca="true">IF(INDIRECT(CONCATENATE("Water","!B116"))=0,"",INDIRECT(CONCATENATE("Water","!B116")))</f>
        <v/>
      </c>
      <c r="D32" s="192"/>
      <c r="E32" s="192"/>
      <c r="F32" s="192"/>
      <c r="G32" s="192"/>
      <c r="H32" s="192"/>
      <c r="I32" s="192"/>
      <c r="J32" s="192"/>
      <c r="K32" s="192"/>
      <c r="L32" s="192"/>
      <c r="M32" s="192"/>
      <c r="N32" s="192"/>
      <c r="O32" s="192"/>
      <c r="P32" s="192"/>
      <c r="Q32" s="192"/>
      <c r="R32" s="192"/>
    </row>
    <row r="33" ht="3" customHeight="true" x14ac:dyDescent="0.2">
      <c r="A33" s="191"/>
      <c r="B33" s="191"/>
      <c r="C33" s="206"/>
      <c r="D33" s="192"/>
      <c r="E33" s="192"/>
      <c r="F33" s="192"/>
      <c r="G33" s="192"/>
      <c r="H33" s="192"/>
      <c r="I33" s="192"/>
      <c r="J33" s="192"/>
      <c r="K33" s="192"/>
      <c r="L33" s="192"/>
      <c r="M33" s="192"/>
      <c r="N33" s="192"/>
      <c r="O33" s="192"/>
      <c r="P33" s="192"/>
      <c r="Q33" s="192"/>
      <c r="R33" s="192"/>
    </row>
    <row r="34" ht="15.95" customHeight="true" x14ac:dyDescent="0.2">
      <c r="A34" s="210"/>
      <c r="B34" s="210"/>
      <c r="C34" s="211"/>
      <c r="D34" s="191"/>
      <c r="E34" s="192"/>
      <c r="F34" s="192"/>
      <c r="G34" s="192"/>
      <c r="H34" s="192"/>
      <c r="I34" s="192"/>
      <c r="J34" s="192"/>
      <c r="K34" s="192"/>
      <c r="L34" s="192"/>
      <c r="M34" s="192"/>
      <c r="N34" s="192"/>
      <c r="O34" s="192"/>
      <c r="P34" s="192"/>
      <c r="Q34" s="192"/>
      <c r="R34" s="192"/>
    </row>
    <row r="35" ht="23.25" x14ac:dyDescent="0.2">
      <c r="A35" s="210"/>
      <c r="B35" s="210"/>
      <c r="C35" s="210"/>
      <c r="D35" s="191"/>
      <c r="E35" s="192"/>
      <c r="F35" s="192"/>
      <c r="G35" s="192"/>
      <c r="H35" s="192"/>
      <c r="I35" s="192"/>
      <c r="J35" s="192"/>
      <c r="K35" s="192"/>
      <c r="L35" s="192"/>
      <c r="M35" s="192"/>
      <c r="N35" s="192"/>
      <c r="O35" s="192"/>
      <c r="P35" s="192"/>
      <c r="Q35" s="192"/>
      <c r="R35" s="192"/>
    </row>
    <row r="36" ht="15" x14ac:dyDescent="0.2">
      <c r="A36" s="212"/>
      <c r="B36" s="213"/>
      <c r="C36" s="214"/>
      <c r="D36" s="191"/>
      <c r="E36" s="192"/>
      <c r="F36" s="192"/>
      <c r="G36" s="192"/>
      <c r="H36" s="192"/>
      <c r="I36" s="192"/>
      <c r="J36" s="192"/>
      <c r="K36" s="192"/>
      <c r="L36" s="192"/>
      <c r="M36" s="192"/>
      <c r="N36" s="192"/>
      <c r="O36" s="192"/>
      <c r="P36" s="192"/>
      <c r="Q36" s="192"/>
      <c r="R36" s="192"/>
    </row>
    <row r="37" ht="15" x14ac:dyDescent="0.2">
      <c r="A37" s="212"/>
      <c r="B37" s="213"/>
      <c r="C37" s="215"/>
      <c r="D37" s="191"/>
      <c r="E37" s="192"/>
      <c r="F37" s="192"/>
      <c r="G37" s="192"/>
      <c r="H37" s="192"/>
      <c r="I37" s="192"/>
      <c r="J37" s="192"/>
      <c r="K37" s="192"/>
      <c r="L37" s="192"/>
      <c r="M37" s="192"/>
      <c r="N37" s="192"/>
      <c r="O37" s="192"/>
      <c r="P37" s="192"/>
      <c r="Q37" s="192"/>
      <c r="R37" s="192"/>
    </row>
    <row r="38" ht="15" x14ac:dyDescent="0.2">
      <c r="A38" s="212"/>
      <c r="B38" s="213"/>
      <c r="C38" s="216"/>
      <c r="D38" s="191"/>
      <c r="E38" s="192"/>
      <c r="F38" s="192"/>
      <c r="G38" s="192"/>
      <c r="H38" s="192"/>
      <c r="I38" s="192"/>
      <c r="J38" s="192"/>
      <c r="K38" s="192"/>
      <c r="L38" s="192"/>
      <c r="M38" s="192"/>
      <c r="N38" s="192"/>
      <c r="O38" s="192"/>
      <c r="P38" s="192"/>
      <c r="Q38" s="192"/>
      <c r="R38" s="192"/>
    </row>
    <row r="39" ht="15" x14ac:dyDescent="0.2">
      <c r="A39" s="212"/>
      <c r="B39" s="213"/>
      <c r="C39" s="216"/>
      <c r="D39" s="191"/>
      <c r="E39" s="192"/>
      <c r="F39" s="192"/>
      <c r="G39" s="192"/>
      <c r="H39" s="192"/>
      <c r="I39" s="192"/>
      <c r="J39" s="192"/>
      <c r="K39" s="192"/>
      <c r="L39" s="192"/>
      <c r="M39" s="192"/>
      <c r="N39" s="192"/>
      <c r="O39" s="192"/>
      <c r="P39" s="192"/>
      <c r="Q39" s="192"/>
      <c r="R39" s="192"/>
    </row>
    <row r="40" ht="15" x14ac:dyDescent="0.2">
      <c r="A40" s="212"/>
      <c r="B40" s="213"/>
      <c r="C40" s="216"/>
      <c r="D40" s="191"/>
      <c r="E40" s="192"/>
      <c r="F40" s="192"/>
      <c r="G40" s="192"/>
      <c r="H40" s="192"/>
      <c r="I40" s="192"/>
      <c r="J40" s="192"/>
      <c r="K40" s="192"/>
      <c r="L40" s="192"/>
      <c r="M40" s="192"/>
      <c r="N40" s="192"/>
      <c r="O40" s="192"/>
      <c r="P40" s="192"/>
      <c r="Q40" s="192"/>
      <c r="R40" s="192"/>
    </row>
    <row r="41" ht="15" x14ac:dyDescent="0.2">
      <c r="A41" s="212"/>
      <c r="B41" s="213"/>
      <c r="C41" s="216"/>
      <c r="D41" s="191"/>
      <c r="E41" s="192"/>
      <c r="F41" s="192"/>
      <c r="G41" s="192"/>
      <c r="H41" s="192"/>
      <c r="I41" s="192"/>
      <c r="J41" s="192"/>
      <c r="K41" s="192"/>
      <c r="L41" s="192"/>
      <c r="M41" s="192"/>
      <c r="N41" s="192"/>
      <c r="O41" s="192"/>
      <c r="P41" s="192"/>
      <c r="Q41" s="192"/>
      <c r="R41" s="192"/>
    </row>
    <row r="42" ht="15" x14ac:dyDescent="0.2">
      <c r="A42" s="212"/>
      <c r="B42" s="213"/>
      <c r="C42" s="216"/>
      <c r="D42" s="191"/>
      <c r="E42" s="192"/>
      <c r="F42" s="192"/>
      <c r="G42" s="192"/>
      <c r="H42" s="192"/>
      <c r="I42" s="192"/>
      <c r="J42" s="192"/>
      <c r="K42" s="192"/>
      <c r="L42" s="192"/>
      <c r="M42" s="192"/>
      <c r="N42" s="192"/>
      <c r="O42" s="192"/>
      <c r="P42" s="192"/>
      <c r="Q42" s="192"/>
      <c r="R42" s="192"/>
    </row>
    <row r="43" ht="15" x14ac:dyDescent="0.2">
      <c r="A43" s="212"/>
      <c r="B43" s="213"/>
      <c r="D43" s="191"/>
      <c r="E43" s="192"/>
      <c r="F43" s="192"/>
      <c r="G43" s="192"/>
      <c r="H43" s="192"/>
      <c r="I43" s="192"/>
      <c r="J43" s="192"/>
      <c r="K43" s="192"/>
      <c r="L43" s="192"/>
      <c r="M43" s="192"/>
      <c r="N43" s="192"/>
      <c r="O43" s="192"/>
      <c r="P43" s="192"/>
      <c r="Q43" s="192"/>
      <c r="R43" s="192"/>
    </row>
    <row r="44" ht="15" x14ac:dyDescent="0.2">
      <c r="A44" s="191"/>
      <c r="B44" s="191"/>
      <c r="C44" s="191"/>
      <c r="D44" s="191"/>
      <c r="E44" s="192"/>
      <c r="F44" s="192"/>
      <c r="G44" s="192"/>
      <c r="H44" s="192"/>
      <c r="I44" s="192"/>
      <c r="J44" s="192"/>
      <c r="K44" s="192"/>
      <c r="L44" s="192"/>
      <c r="M44" s="192"/>
      <c r="N44" s="192"/>
      <c r="O44" s="192"/>
      <c r="P44" s="192"/>
      <c r="Q44" s="192"/>
      <c r="R44" s="192"/>
    </row>
    <row r="45" ht="15" x14ac:dyDescent="0.2">
      <c r="A45" s="191"/>
      <c r="B45" s="191"/>
      <c r="C45" s="191"/>
      <c r="D45" s="191"/>
      <c r="E45" s="192"/>
      <c r="F45" s="192"/>
      <c r="G45" s="192"/>
      <c r="H45" s="192"/>
      <c r="I45" s="192"/>
      <c r="J45" s="192"/>
      <c r="K45" s="192"/>
      <c r="L45" s="192"/>
      <c r="M45" s="192"/>
      <c r="N45" s="192"/>
      <c r="O45" s="192"/>
      <c r="P45" s="192"/>
      <c r="Q45" s="192"/>
      <c r="R45" s="192"/>
    </row>
    <row r="46" ht="15" x14ac:dyDescent="0.2">
      <c r="A46" s="191"/>
      <c r="B46" s="191"/>
      <c r="C46" s="191"/>
      <c r="D46" s="191"/>
    </row>
    <row r="47" ht="15" x14ac:dyDescent="0.2">
      <c r="A47" s="191"/>
      <c r="B47" s="191"/>
      <c r="C47" s="191"/>
      <c r="D47" s="191"/>
    </row>
    <row r="48" ht="15" x14ac:dyDescent="0.2">
      <c r="A48" s="191"/>
      <c r="B48" s="191"/>
      <c r="C48" s="191"/>
      <c r="D48" s="191"/>
    </row>
    <row r="49" ht="15" x14ac:dyDescent="0.2">
      <c r="A49" s="191"/>
      <c r="B49" s="191"/>
      <c r="C49" s="191"/>
      <c r="D49" s="191"/>
    </row>
    <row r="55" x14ac:dyDescent="0.2">
      <c r="L55" s="217" t="str">
        <f>+IF(ISNUMBER(M48), "", "Insufficient data to estimate safely managed sanitation services at national level")</f>
        <v>Insufficient data to estimate safely managed sanitation services at national level</v>
      </c>
    </row>
    <row r="107" s="307" customFormat="true" x14ac:dyDescent="0.2"/>
    <row r="108" s="308" customFormat="true" ht="22.5" customHeight="true" x14ac:dyDescent="0.35">
      <c r="A108" s="881"/>
      <c r="B108" s="882"/>
      <c r="C108" s="314"/>
      <c r="D108" s="314"/>
      <c r="E108" s="314"/>
      <c r="F108" s="314"/>
      <c r="G108" s="314"/>
      <c r="H108" s="314"/>
      <c r="I108" s="314"/>
      <c r="J108" s="314"/>
      <c r="K108" s="314"/>
      <c r="L108" s="314"/>
      <c r="M108" s="314"/>
      <c r="N108" s="314"/>
      <c r="O108" s="314"/>
      <c r="P108" s="314"/>
      <c r="Q108" s="314"/>
      <c r="R108" s="314"/>
      <c r="S108" s="314"/>
      <c r="T108" s="314"/>
      <c r="U108" s="314"/>
    </row>
    <row r="109" s="308" customFormat="true" ht="22.5" customHeight="true" x14ac:dyDescent="0.35">
      <c r="A109" s="309"/>
      <c r="B109" s="310"/>
      <c r="C109" s="314"/>
      <c r="D109" s="314"/>
      <c r="E109" s="314"/>
      <c r="F109" s="314"/>
      <c r="G109" s="314"/>
      <c r="H109" s="314"/>
      <c r="I109" s="314"/>
      <c r="J109" s="314"/>
      <c r="K109" s="314"/>
      <c r="L109" s="314"/>
      <c r="M109" s="314"/>
      <c r="N109" s="314"/>
      <c r="O109" s="314"/>
      <c r="P109" s="314"/>
      <c r="Q109" s="314"/>
      <c r="R109" s="314"/>
      <c r="S109" s="314"/>
      <c r="T109" s="314"/>
      <c r="U109" s="314"/>
    </row>
    <row r="110" s="308" customFormat="true" ht="23.85" customHeight="true" x14ac:dyDescent="0.35">
      <c r="A110" s="305"/>
      <c r="B110" s="311"/>
      <c r="C110" s="314"/>
      <c r="D110" s="314"/>
      <c r="E110" s="314"/>
      <c r="F110" s="314"/>
      <c r="G110" s="314"/>
      <c r="H110" s="314"/>
      <c r="I110" s="314"/>
      <c r="J110" s="314"/>
      <c r="K110" s="314"/>
      <c r="L110" s="314"/>
      <c r="M110" s="314"/>
      <c r="N110" s="314"/>
      <c r="O110" s="314"/>
      <c r="P110" s="314"/>
      <c r="Q110" s="314"/>
      <c r="R110" s="314"/>
      <c r="S110" s="314"/>
      <c r="T110" s="314"/>
      <c r="U110" s="314"/>
    </row>
    <row r="111" s="308" customFormat="true" ht="23.85" customHeight="true" x14ac:dyDescent="0.35">
      <c r="A111" s="304"/>
      <c r="B111" s="310"/>
      <c r="C111" s="314"/>
      <c r="D111" s="314"/>
      <c r="E111" s="314"/>
      <c r="F111" s="314"/>
      <c r="G111" s="314"/>
      <c r="H111" s="314"/>
      <c r="I111" s="314"/>
      <c r="J111" s="314"/>
      <c r="K111" s="314"/>
      <c r="L111" s="314"/>
      <c r="M111" s="314"/>
      <c r="N111" s="314"/>
      <c r="O111" s="314"/>
      <c r="P111" s="314"/>
      <c r="Q111" s="314"/>
      <c r="R111" s="314"/>
      <c r="S111" s="314"/>
      <c r="T111" s="314"/>
      <c r="U111" s="314"/>
    </row>
    <row r="112" s="308" customFormat="true" ht="15" customHeight="true" x14ac:dyDescent="0.2">
      <c r="A112" s="312"/>
      <c r="B112" s="310"/>
      <c r="C112" s="314"/>
      <c r="D112" s="314"/>
      <c r="E112" s="314"/>
      <c r="F112" s="314"/>
      <c r="G112" s="314"/>
      <c r="H112" s="314"/>
      <c r="I112" s="314"/>
      <c r="J112" s="314"/>
      <c r="K112" s="314"/>
      <c r="L112" s="314"/>
      <c r="M112" s="314"/>
      <c r="N112" s="314"/>
      <c r="O112" s="314"/>
      <c r="P112" s="314"/>
      <c r="Q112" s="314"/>
      <c r="R112" s="314"/>
      <c r="S112" s="314"/>
      <c r="T112" s="314"/>
      <c r="U112" s="314"/>
    </row>
    <row r="113" s="308" customFormat="true" ht="15" customHeight="true" x14ac:dyDescent="0.2">
      <c r="A113" s="885"/>
      <c r="B113" s="886"/>
      <c r="C113" s="314"/>
      <c r="D113" s="314"/>
      <c r="E113" s="314"/>
      <c r="F113" s="314"/>
      <c r="G113" s="314"/>
      <c r="H113" s="314"/>
      <c r="I113" s="314"/>
      <c r="J113" s="314"/>
      <c r="K113" s="314"/>
      <c r="L113" s="314"/>
      <c r="M113" s="314"/>
      <c r="N113" s="314"/>
      <c r="O113" s="314"/>
      <c r="P113" s="314"/>
      <c r="Q113" s="314"/>
      <c r="R113" s="314"/>
      <c r="S113" s="314"/>
      <c r="T113" s="314"/>
      <c r="U113" s="314"/>
    </row>
    <row r="114" s="308" customFormat="true" ht="15" customHeight="true" x14ac:dyDescent="0.2">
      <c r="A114" s="887"/>
      <c r="B114" s="888"/>
      <c r="C114" s="314"/>
      <c r="D114" s="314"/>
      <c r="E114" s="314"/>
      <c r="F114" s="314"/>
      <c r="G114" s="314"/>
      <c r="H114" s="314"/>
      <c r="I114" s="314"/>
      <c r="J114" s="314"/>
      <c r="K114" s="314"/>
      <c r="L114" s="314"/>
      <c r="M114" s="314"/>
      <c r="N114" s="314"/>
      <c r="O114" s="314"/>
      <c r="P114" s="314"/>
      <c r="Q114" s="314"/>
      <c r="R114" s="314"/>
      <c r="S114" s="314"/>
      <c r="T114" s="314"/>
      <c r="U114" s="314"/>
    </row>
    <row r="115" s="308" customFormat="true" ht="15" customHeight="true" x14ac:dyDescent="0.2">
      <c r="A115" s="310"/>
      <c r="B115" s="313"/>
      <c r="C115" s="314"/>
      <c r="D115" s="314"/>
      <c r="E115" s="314"/>
      <c r="F115" s="314"/>
      <c r="G115" s="314"/>
      <c r="H115" s="314"/>
      <c r="I115" s="314"/>
      <c r="J115" s="314"/>
      <c r="K115" s="314"/>
      <c r="L115" s="314"/>
      <c r="M115" s="314"/>
      <c r="N115" s="314"/>
      <c r="O115" s="314"/>
      <c r="P115" s="314"/>
      <c r="Q115" s="314"/>
      <c r="R115" s="314"/>
      <c r="S115" s="314"/>
      <c r="T115" s="314"/>
      <c r="U115" s="314"/>
    </row>
    <row r="116" s="307" customFormat="true" x14ac:dyDescent="0.2"/>
    <row r="117" s="307" customFormat="true" x14ac:dyDescent="0.2"/>
    <row r="207" s="307" customFormat="true" x14ac:dyDescent="0.2"/>
    <row r="208" s="308" customFormat="true" ht="22.5" customHeight="true" x14ac:dyDescent="0.35">
      <c r="A208" s="881"/>
      <c r="B208" s="882"/>
    </row>
    <row r="209" s="308" customFormat="true" ht="22.5" customHeight="true" x14ac:dyDescent="0.35">
      <c r="A209" s="309"/>
      <c r="B209" s="310"/>
    </row>
    <row r="210" s="308" customFormat="true" ht="22.5" customHeight="true" x14ac:dyDescent="0.35">
      <c r="A210" s="305"/>
      <c r="B210" s="311"/>
    </row>
    <row r="211" s="308" customFormat="true" ht="22.5" customHeight="true" x14ac:dyDescent="0.35">
      <c r="A211" s="304"/>
      <c r="B211" s="310"/>
    </row>
    <row r="212" s="308" customFormat="true" ht="15" customHeight="true" x14ac:dyDescent="0.2">
      <c r="A212" s="312"/>
      <c r="B212" s="310"/>
    </row>
    <row r="213" s="308" customFormat="true" ht="15" customHeight="true" x14ac:dyDescent="0.2">
      <c r="A213" s="885"/>
      <c r="B213" s="886"/>
    </row>
    <row r="214" s="308" customFormat="true" ht="15" customHeight="true" x14ac:dyDescent="0.2">
      <c r="A214" s="883"/>
      <c r="B214" s="889"/>
    </row>
    <row r="215" s="308" customFormat="true" ht="15" customHeight="true" x14ac:dyDescent="0.2">
      <c r="A215" s="310"/>
      <c r="B215" s="313"/>
    </row>
    <row r="216" s="307" customFormat="true" x14ac:dyDescent="0.2"/>
    <row r="217" s="307"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21" customWidth="true"/>
    <col min="6" max="7" width="9" style="224" customWidth="true"/>
    <col min="8" max="38" width="9" style="221" customWidth="true"/>
    <col min="39" max="261" width="9.140625" style="221"/>
    <col min="262" max="262" width="5" style="221" customWidth="true"/>
    <col min="263" max="263" width="13.85546875" style="221" customWidth="true"/>
    <col min="264" max="265" width="6.28515625" style="221" customWidth="true"/>
    <col min="266" max="267" width="7" style="221" customWidth="true"/>
    <col min="268" max="274" width="6.28515625" style="221" customWidth="true"/>
    <col min="275" max="517" width="9.140625" style="221"/>
    <col min="518" max="518" width="5" style="221" customWidth="true"/>
    <col min="519" max="519" width="13.85546875" style="221" customWidth="true"/>
    <col min="520" max="521" width="6.28515625" style="221" customWidth="true"/>
    <col min="522" max="523" width="7" style="221" customWidth="true"/>
    <col min="524" max="530" width="6.28515625" style="221" customWidth="true"/>
    <col min="531" max="773" width="9.140625" style="221"/>
    <col min="774" max="774" width="5" style="221" customWidth="true"/>
    <col min="775" max="775" width="13.85546875" style="221" customWidth="true"/>
    <col min="776" max="777" width="6.28515625" style="221" customWidth="true"/>
    <col min="778" max="779" width="7" style="221" customWidth="true"/>
    <col min="780" max="786" width="6.28515625" style="221" customWidth="true"/>
    <col min="787" max="1029" width="9.140625" style="221"/>
    <col min="1030" max="1030" width="5" style="221" customWidth="true"/>
    <col min="1031" max="1031" width="13.85546875" style="221" customWidth="true"/>
    <col min="1032" max="1033" width="6.28515625" style="221" customWidth="true"/>
    <col min="1034" max="1035" width="7" style="221" customWidth="true"/>
    <col min="1036" max="1042" width="6.28515625" style="221" customWidth="true"/>
    <col min="1043" max="1285" width="9.140625" style="221"/>
    <col min="1286" max="1286" width="5" style="221" customWidth="true"/>
    <col min="1287" max="1287" width="13.85546875" style="221" customWidth="true"/>
    <col min="1288" max="1289" width="6.28515625" style="221" customWidth="true"/>
    <col min="1290" max="1291" width="7" style="221" customWidth="true"/>
    <col min="1292" max="1298" width="6.28515625" style="221" customWidth="true"/>
    <col min="1299" max="1541" width="9.140625" style="221"/>
    <col min="1542" max="1542" width="5" style="221" customWidth="true"/>
    <col min="1543" max="1543" width="13.85546875" style="221" customWidth="true"/>
    <col min="1544" max="1545" width="6.28515625" style="221" customWidth="true"/>
    <col min="1546" max="1547" width="7" style="221" customWidth="true"/>
    <col min="1548" max="1554" width="6.28515625" style="221" customWidth="true"/>
    <col min="1555" max="1797" width="9.140625" style="221"/>
    <col min="1798" max="1798" width="5" style="221" customWidth="true"/>
    <col min="1799" max="1799" width="13.85546875" style="221" customWidth="true"/>
    <col min="1800" max="1801" width="6.28515625" style="221" customWidth="true"/>
    <col min="1802" max="1803" width="7" style="221" customWidth="true"/>
    <col min="1804" max="1810" width="6.28515625" style="221" customWidth="true"/>
    <col min="1811" max="2053" width="9.140625" style="221"/>
    <col min="2054" max="2054" width="5" style="221" customWidth="true"/>
    <col min="2055" max="2055" width="13.85546875" style="221" customWidth="true"/>
    <col min="2056" max="2057" width="6.28515625" style="221" customWidth="true"/>
    <col min="2058" max="2059" width="7" style="221" customWidth="true"/>
    <col min="2060" max="2066" width="6.28515625" style="221" customWidth="true"/>
    <col min="2067" max="2309" width="9.140625" style="221"/>
    <col min="2310" max="2310" width="5" style="221" customWidth="true"/>
    <col min="2311" max="2311" width="13.85546875" style="221" customWidth="true"/>
    <col min="2312" max="2313" width="6.28515625" style="221" customWidth="true"/>
    <col min="2314" max="2315" width="7" style="221" customWidth="true"/>
    <col min="2316" max="2322" width="6.28515625" style="221" customWidth="true"/>
    <col min="2323" max="2565" width="9.140625" style="221"/>
    <col min="2566" max="2566" width="5" style="221" customWidth="true"/>
    <col min="2567" max="2567" width="13.85546875" style="221" customWidth="true"/>
    <col min="2568" max="2569" width="6.28515625" style="221" customWidth="true"/>
    <col min="2570" max="2571" width="7" style="221" customWidth="true"/>
    <col min="2572" max="2578" width="6.28515625" style="221" customWidth="true"/>
    <col min="2579" max="2821" width="9.140625" style="221"/>
    <col min="2822" max="2822" width="5" style="221" customWidth="true"/>
    <col min="2823" max="2823" width="13.85546875" style="221" customWidth="true"/>
    <col min="2824" max="2825" width="6.28515625" style="221" customWidth="true"/>
    <col min="2826" max="2827" width="7" style="221" customWidth="true"/>
    <col min="2828" max="2834" width="6.28515625" style="221" customWidth="true"/>
    <col min="2835" max="3077" width="9.140625" style="221"/>
    <col min="3078" max="3078" width="5" style="221" customWidth="true"/>
    <col min="3079" max="3079" width="13.85546875" style="221" customWidth="true"/>
    <col min="3080" max="3081" width="6.28515625" style="221" customWidth="true"/>
    <col min="3082" max="3083" width="7" style="221" customWidth="true"/>
    <col min="3084" max="3090" width="6.28515625" style="221" customWidth="true"/>
    <col min="3091" max="3333" width="9.140625" style="221"/>
    <col min="3334" max="3334" width="5" style="221" customWidth="true"/>
    <col min="3335" max="3335" width="13.85546875" style="221" customWidth="true"/>
    <col min="3336" max="3337" width="6.28515625" style="221" customWidth="true"/>
    <col min="3338" max="3339" width="7" style="221" customWidth="true"/>
    <col min="3340" max="3346" width="6.28515625" style="221" customWidth="true"/>
    <col min="3347" max="3589" width="9.140625" style="221"/>
    <col min="3590" max="3590" width="5" style="221" customWidth="true"/>
    <col min="3591" max="3591" width="13.85546875" style="221" customWidth="true"/>
    <col min="3592" max="3593" width="6.28515625" style="221" customWidth="true"/>
    <col min="3594" max="3595" width="7" style="221" customWidth="true"/>
    <col min="3596" max="3602" width="6.28515625" style="221" customWidth="true"/>
    <col min="3603" max="3845" width="9.140625" style="221"/>
    <col min="3846" max="3846" width="5" style="221" customWidth="true"/>
    <col min="3847" max="3847" width="13.85546875" style="221" customWidth="true"/>
    <col min="3848" max="3849" width="6.28515625" style="221" customWidth="true"/>
    <col min="3850" max="3851" width="7" style="221" customWidth="true"/>
    <col min="3852" max="3858" width="6.28515625" style="221" customWidth="true"/>
    <col min="3859" max="4101" width="9.140625" style="221"/>
    <col min="4102" max="4102" width="5" style="221" customWidth="true"/>
    <col min="4103" max="4103" width="13.85546875" style="221" customWidth="true"/>
    <col min="4104" max="4105" width="6.28515625" style="221" customWidth="true"/>
    <col min="4106" max="4107" width="7" style="221" customWidth="true"/>
    <col min="4108" max="4114" width="6.28515625" style="221" customWidth="true"/>
    <col min="4115" max="4357" width="9.140625" style="221"/>
    <col min="4358" max="4358" width="5" style="221" customWidth="true"/>
    <col min="4359" max="4359" width="13.85546875" style="221" customWidth="true"/>
    <col min="4360" max="4361" width="6.28515625" style="221" customWidth="true"/>
    <col min="4362" max="4363" width="7" style="221" customWidth="true"/>
    <col min="4364" max="4370" width="6.28515625" style="221" customWidth="true"/>
    <col min="4371" max="4613" width="9.140625" style="221"/>
    <col min="4614" max="4614" width="5" style="221" customWidth="true"/>
    <col min="4615" max="4615" width="13.85546875" style="221" customWidth="true"/>
    <col min="4616" max="4617" width="6.28515625" style="221" customWidth="true"/>
    <col min="4618" max="4619" width="7" style="221" customWidth="true"/>
    <col min="4620" max="4626" width="6.28515625" style="221" customWidth="true"/>
    <col min="4627" max="4869" width="9.140625" style="221"/>
    <col min="4870" max="4870" width="5" style="221" customWidth="true"/>
    <col min="4871" max="4871" width="13.85546875" style="221" customWidth="true"/>
    <col min="4872" max="4873" width="6.28515625" style="221" customWidth="true"/>
    <col min="4874" max="4875" width="7" style="221" customWidth="true"/>
    <col min="4876" max="4882" width="6.28515625" style="221" customWidth="true"/>
    <col min="4883" max="5125" width="9.140625" style="221"/>
    <col min="5126" max="5126" width="5" style="221" customWidth="true"/>
    <col min="5127" max="5127" width="13.85546875" style="221" customWidth="true"/>
    <col min="5128" max="5129" width="6.28515625" style="221" customWidth="true"/>
    <col min="5130" max="5131" width="7" style="221" customWidth="true"/>
    <col min="5132" max="5138" width="6.28515625" style="221" customWidth="true"/>
    <col min="5139" max="5381" width="9.140625" style="221"/>
    <col min="5382" max="5382" width="5" style="221" customWidth="true"/>
    <col min="5383" max="5383" width="13.85546875" style="221" customWidth="true"/>
    <col min="5384" max="5385" width="6.28515625" style="221" customWidth="true"/>
    <col min="5386" max="5387" width="7" style="221" customWidth="true"/>
    <col min="5388" max="5394" width="6.28515625" style="221" customWidth="true"/>
    <col min="5395" max="5637" width="9.140625" style="221"/>
    <col min="5638" max="5638" width="5" style="221" customWidth="true"/>
    <col min="5639" max="5639" width="13.85546875" style="221" customWidth="true"/>
    <col min="5640" max="5641" width="6.28515625" style="221" customWidth="true"/>
    <col min="5642" max="5643" width="7" style="221" customWidth="true"/>
    <col min="5644" max="5650" width="6.28515625" style="221" customWidth="true"/>
    <col min="5651" max="5893" width="9.140625" style="221"/>
    <col min="5894" max="5894" width="5" style="221" customWidth="true"/>
    <col min="5895" max="5895" width="13.85546875" style="221" customWidth="true"/>
    <col min="5896" max="5897" width="6.28515625" style="221" customWidth="true"/>
    <col min="5898" max="5899" width="7" style="221" customWidth="true"/>
    <col min="5900" max="5906" width="6.28515625" style="221" customWidth="true"/>
    <col min="5907" max="6149" width="9.140625" style="221"/>
    <col min="6150" max="6150" width="5" style="221" customWidth="true"/>
    <col min="6151" max="6151" width="13.85546875" style="221" customWidth="true"/>
    <col min="6152" max="6153" width="6.28515625" style="221" customWidth="true"/>
    <col min="6154" max="6155" width="7" style="221" customWidth="true"/>
    <col min="6156" max="6162" width="6.28515625" style="221" customWidth="true"/>
    <col min="6163" max="6405" width="9.140625" style="221"/>
    <col min="6406" max="6406" width="5" style="221" customWidth="true"/>
    <col min="6407" max="6407" width="13.85546875" style="221" customWidth="true"/>
    <col min="6408" max="6409" width="6.28515625" style="221" customWidth="true"/>
    <col min="6410" max="6411" width="7" style="221" customWidth="true"/>
    <col min="6412" max="6418" width="6.28515625" style="221" customWidth="true"/>
    <col min="6419" max="6661" width="9.140625" style="221"/>
    <col min="6662" max="6662" width="5" style="221" customWidth="true"/>
    <col min="6663" max="6663" width="13.85546875" style="221" customWidth="true"/>
    <col min="6664" max="6665" width="6.28515625" style="221" customWidth="true"/>
    <col min="6666" max="6667" width="7" style="221" customWidth="true"/>
    <col min="6668" max="6674" width="6.28515625" style="221" customWidth="true"/>
    <col min="6675" max="6917" width="9.140625" style="221"/>
    <col min="6918" max="6918" width="5" style="221" customWidth="true"/>
    <col min="6919" max="6919" width="13.85546875" style="221" customWidth="true"/>
    <col min="6920" max="6921" width="6.28515625" style="221" customWidth="true"/>
    <col min="6922" max="6923" width="7" style="221" customWidth="true"/>
    <col min="6924" max="6930" width="6.28515625" style="221" customWidth="true"/>
    <col min="6931" max="7173" width="9.140625" style="221"/>
    <col min="7174" max="7174" width="5" style="221" customWidth="true"/>
    <col min="7175" max="7175" width="13.85546875" style="221" customWidth="true"/>
    <col min="7176" max="7177" width="6.28515625" style="221" customWidth="true"/>
    <col min="7178" max="7179" width="7" style="221" customWidth="true"/>
    <col min="7180" max="7186" width="6.28515625" style="221" customWidth="true"/>
    <col min="7187" max="7429" width="9.140625" style="221"/>
    <col min="7430" max="7430" width="5" style="221" customWidth="true"/>
    <col min="7431" max="7431" width="13.85546875" style="221" customWidth="true"/>
    <col min="7432" max="7433" width="6.28515625" style="221" customWidth="true"/>
    <col min="7434" max="7435" width="7" style="221" customWidth="true"/>
    <col min="7436" max="7442" width="6.28515625" style="221" customWidth="true"/>
    <col min="7443" max="7685" width="9.140625" style="221"/>
    <col min="7686" max="7686" width="5" style="221" customWidth="true"/>
    <col min="7687" max="7687" width="13.85546875" style="221" customWidth="true"/>
    <col min="7688" max="7689" width="6.28515625" style="221" customWidth="true"/>
    <col min="7690" max="7691" width="7" style="221" customWidth="true"/>
    <col min="7692" max="7698" width="6.28515625" style="221" customWidth="true"/>
    <col min="7699" max="7941" width="9.140625" style="221"/>
    <col min="7942" max="7942" width="5" style="221" customWidth="true"/>
    <col min="7943" max="7943" width="13.85546875" style="221" customWidth="true"/>
    <col min="7944" max="7945" width="6.28515625" style="221" customWidth="true"/>
    <col min="7946" max="7947" width="7" style="221" customWidth="true"/>
    <col min="7948" max="7954" width="6.28515625" style="221" customWidth="true"/>
    <col min="7955" max="8197" width="9.140625" style="221"/>
    <col min="8198" max="8198" width="5" style="221" customWidth="true"/>
    <col min="8199" max="8199" width="13.85546875" style="221" customWidth="true"/>
    <col min="8200" max="8201" width="6.28515625" style="221" customWidth="true"/>
    <col min="8202" max="8203" width="7" style="221" customWidth="true"/>
    <col min="8204" max="8210" width="6.28515625" style="221" customWidth="true"/>
    <col min="8211" max="8453" width="9.140625" style="221"/>
    <col min="8454" max="8454" width="5" style="221" customWidth="true"/>
    <col min="8455" max="8455" width="13.85546875" style="221" customWidth="true"/>
    <col min="8456" max="8457" width="6.28515625" style="221" customWidth="true"/>
    <col min="8458" max="8459" width="7" style="221" customWidth="true"/>
    <col min="8460" max="8466" width="6.28515625" style="221" customWidth="true"/>
    <col min="8467" max="8709" width="9.140625" style="221"/>
    <col min="8710" max="8710" width="5" style="221" customWidth="true"/>
    <col min="8711" max="8711" width="13.85546875" style="221" customWidth="true"/>
    <col min="8712" max="8713" width="6.28515625" style="221" customWidth="true"/>
    <col min="8714" max="8715" width="7" style="221" customWidth="true"/>
    <col min="8716" max="8722" width="6.28515625" style="221" customWidth="true"/>
    <col min="8723" max="8965" width="9.140625" style="221"/>
    <col min="8966" max="8966" width="5" style="221" customWidth="true"/>
    <col min="8967" max="8967" width="13.85546875" style="221" customWidth="true"/>
    <col min="8968" max="8969" width="6.28515625" style="221" customWidth="true"/>
    <col min="8970" max="8971" width="7" style="221" customWidth="true"/>
    <col min="8972" max="8978" width="6.28515625" style="221" customWidth="true"/>
    <col min="8979" max="9221" width="9.140625" style="221"/>
    <col min="9222" max="9222" width="5" style="221" customWidth="true"/>
    <col min="9223" max="9223" width="13.85546875" style="221" customWidth="true"/>
    <col min="9224" max="9225" width="6.28515625" style="221" customWidth="true"/>
    <col min="9226" max="9227" width="7" style="221" customWidth="true"/>
    <col min="9228" max="9234" width="6.28515625" style="221" customWidth="true"/>
    <col min="9235" max="9477" width="9.140625" style="221"/>
    <col min="9478" max="9478" width="5" style="221" customWidth="true"/>
    <col min="9479" max="9479" width="13.85546875" style="221" customWidth="true"/>
    <col min="9480" max="9481" width="6.28515625" style="221" customWidth="true"/>
    <col min="9482" max="9483" width="7" style="221" customWidth="true"/>
    <col min="9484" max="9490" width="6.28515625" style="221" customWidth="true"/>
    <col min="9491" max="9733" width="9.140625" style="221"/>
    <col min="9734" max="9734" width="5" style="221" customWidth="true"/>
    <col min="9735" max="9735" width="13.85546875" style="221" customWidth="true"/>
    <col min="9736" max="9737" width="6.28515625" style="221" customWidth="true"/>
    <col min="9738" max="9739" width="7" style="221" customWidth="true"/>
    <col min="9740" max="9746" width="6.28515625" style="221" customWidth="true"/>
    <col min="9747" max="9989" width="9.140625" style="221"/>
    <col min="9990" max="9990" width="5" style="221" customWidth="true"/>
    <col min="9991" max="9991" width="13.85546875" style="221" customWidth="true"/>
    <col min="9992" max="9993" width="6.28515625" style="221" customWidth="true"/>
    <col min="9994" max="9995" width="7" style="221" customWidth="true"/>
    <col min="9996" max="10002" width="6.28515625" style="221" customWidth="true"/>
    <col min="10003" max="10245" width="9.140625" style="221"/>
    <col min="10246" max="10246" width="5" style="221" customWidth="true"/>
    <col min="10247" max="10247" width="13.85546875" style="221" customWidth="true"/>
    <col min="10248" max="10249" width="6.28515625" style="221" customWidth="true"/>
    <col min="10250" max="10251" width="7" style="221" customWidth="true"/>
    <col min="10252" max="10258" width="6.28515625" style="221" customWidth="true"/>
    <col min="10259" max="10501" width="9.140625" style="221"/>
    <col min="10502" max="10502" width="5" style="221" customWidth="true"/>
    <col min="10503" max="10503" width="13.85546875" style="221" customWidth="true"/>
    <col min="10504" max="10505" width="6.28515625" style="221" customWidth="true"/>
    <col min="10506" max="10507" width="7" style="221" customWidth="true"/>
    <col min="10508" max="10514" width="6.28515625" style="221" customWidth="true"/>
    <col min="10515" max="10757" width="9.140625" style="221"/>
    <col min="10758" max="10758" width="5" style="221" customWidth="true"/>
    <col min="10759" max="10759" width="13.85546875" style="221" customWidth="true"/>
    <col min="10760" max="10761" width="6.28515625" style="221" customWidth="true"/>
    <col min="10762" max="10763" width="7" style="221" customWidth="true"/>
    <col min="10764" max="10770" width="6.28515625" style="221" customWidth="true"/>
    <col min="10771" max="11013" width="9.140625" style="221"/>
    <col min="11014" max="11014" width="5" style="221" customWidth="true"/>
    <col min="11015" max="11015" width="13.85546875" style="221" customWidth="true"/>
    <col min="11016" max="11017" width="6.28515625" style="221" customWidth="true"/>
    <col min="11018" max="11019" width="7" style="221" customWidth="true"/>
    <col min="11020" max="11026" width="6.28515625" style="221" customWidth="true"/>
    <col min="11027" max="11269" width="9.140625" style="221"/>
    <col min="11270" max="11270" width="5" style="221" customWidth="true"/>
    <col min="11271" max="11271" width="13.85546875" style="221" customWidth="true"/>
    <col min="11272" max="11273" width="6.28515625" style="221" customWidth="true"/>
    <col min="11274" max="11275" width="7" style="221" customWidth="true"/>
    <col min="11276" max="11282" width="6.28515625" style="221" customWidth="true"/>
    <col min="11283" max="11525" width="9.140625" style="221"/>
    <col min="11526" max="11526" width="5" style="221" customWidth="true"/>
    <col min="11527" max="11527" width="13.85546875" style="221" customWidth="true"/>
    <col min="11528" max="11529" width="6.28515625" style="221" customWidth="true"/>
    <col min="11530" max="11531" width="7" style="221" customWidth="true"/>
    <col min="11532" max="11538" width="6.28515625" style="221" customWidth="true"/>
    <col min="11539" max="11781" width="9.140625" style="221"/>
    <col min="11782" max="11782" width="5" style="221" customWidth="true"/>
    <col min="11783" max="11783" width="13.85546875" style="221" customWidth="true"/>
    <col min="11784" max="11785" width="6.28515625" style="221" customWidth="true"/>
    <col min="11786" max="11787" width="7" style="221" customWidth="true"/>
    <col min="11788" max="11794" width="6.28515625" style="221" customWidth="true"/>
    <col min="11795" max="12037" width="9.140625" style="221"/>
    <col min="12038" max="12038" width="5" style="221" customWidth="true"/>
    <col min="12039" max="12039" width="13.85546875" style="221" customWidth="true"/>
    <col min="12040" max="12041" width="6.28515625" style="221" customWidth="true"/>
    <col min="12042" max="12043" width="7" style="221" customWidth="true"/>
    <col min="12044" max="12050" width="6.28515625" style="221" customWidth="true"/>
    <col min="12051" max="12293" width="9.140625" style="221"/>
    <col min="12294" max="12294" width="5" style="221" customWidth="true"/>
    <col min="12295" max="12295" width="13.85546875" style="221" customWidth="true"/>
    <col min="12296" max="12297" width="6.28515625" style="221" customWidth="true"/>
    <col min="12298" max="12299" width="7" style="221" customWidth="true"/>
    <col min="12300" max="12306" width="6.28515625" style="221" customWidth="true"/>
    <col min="12307" max="12549" width="9.140625" style="221"/>
    <col min="12550" max="12550" width="5" style="221" customWidth="true"/>
    <col min="12551" max="12551" width="13.85546875" style="221" customWidth="true"/>
    <col min="12552" max="12553" width="6.28515625" style="221" customWidth="true"/>
    <col min="12554" max="12555" width="7" style="221" customWidth="true"/>
    <col min="12556" max="12562" width="6.28515625" style="221" customWidth="true"/>
    <col min="12563" max="12805" width="9.140625" style="221"/>
    <col min="12806" max="12806" width="5" style="221" customWidth="true"/>
    <col min="12807" max="12807" width="13.85546875" style="221" customWidth="true"/>
    <col min="12808" max="12809" width="6.28515625" style="221" customWidth="true"/>
    <col min="12810" max="12811" width="7" style="221" customWidth="true"/>
    <col min="12812" max="12818" width="6.28515625" style="221" customWidth="true"/>
    <col min="12819" max="13061" width="9.140625" style="221"/>
    <col min="13062" max="13062" width="5" style="221" customWidth="true"/>
    <col min="13063" max="13063" width="13.85546875" style="221" customWidth="true"/>
    <col min="13064" max="13065" width="6.28515625" style="221" customWidth="true"/>
    <col min="13066" max="13067" width="7" style="221" customWidth="true"/>
    <col min="13068" max="13074" width="6.28515625" style="221" customWidth="true"/>
    <col min="13075" max="13317" width="9.140625" style="221"/>
    <col min="13318" max="13318" width="5" style="221" customWidth="true"/>
    <col min="13319" max="13319" width="13.85546875" style="221" customWidth="true"/>
    <col min="13320" max="13321" width="6.28515625" style="221" customWidth="true"/>
    <col min="13322" max="13323" width="7" style="221" customWidth="true"/>
    <col min="13324" max="13330" width="6.28515625" style="221" customWidth="true"/>
    <col min="13331" max="13573" width="9.140625" style="221"/>
    <col min="13574" max="13574" width="5" style="221" customWidth="true"/>
    <col min="13575" max="13575" width="13.85546875" style="221" customWidth="true"/>
    <col min="13576" max="13577" width="6.28515625" style="221" customWidth="true"/>
    <col min="13578" max="13579" width="7" style="221" customWidth="true"/>
    <col min="13580" max="13586" width="6.28515625" style="221" customWidth="true"/>
    <col min="13587" max="13829" width="9.140625" style="221"/>
    <col min="13830" max="13830" width="5" style="221" customWidth="true"/>
    <col min="13831" max="13831" width="13.85546875" style="221" customWidth="true"/>
    <col min="13832" max="13833" width="6.28515625" style="221" customWidth="true"/>
    <col min="13834" max="13835" width="7" style="221" customWidth="true"/>
    <col min="13836" max="13842" width="6.28515625" style="221" customWidth="true"/>
    <col min="13843" max="14085" width="9.140625" style="221"/>
    <col min="14086" max="14086" width="5" style="221" customWidth="true"/>
    <col min="14087" max="14087" width="13.85546875" style="221" customWidth="true"/>
    <col min="14088" max="14089" width="6.28515625" style="221" customWidth="true"/>
    <col min="14090" max="14091" width="7" style="221" customWidth="true"/>
    <col min="14092" max="14098" width="6.28515625" style="221" customWidth="true"/>
    <col min="14099" max="14341" width="9.140625" style="221"/>
    <col min="14342" max="14342" width="5" style="221" customWidth="true"/>
    <col min="14343" max="14343" width="13.85546875" style="221" customWidth="true"/>
    <col min="14344" max="14345" width="6.28515625" style="221" customWidth="true"/>
    <col min="14346" max="14347" width="7" style="221" customWidth="true"/>
    <col min="14348" max="14354" width="6.28515625" style="221" customWidth="true"/>
    <col min="14355" max="14597" width="9.140625" style="221"/>
    <col min="14598" max="14598" width="5" style="221" customWidth="true"/>
    <col min="14599" max="14599" width="13.85546875" style="221" customWidth="true"/>
    <col min="14600" max="14601" width="6.28515625" style="221" customWidth="true"/>
    <col min="14602" max="14603" width="7" style="221" customWidth="true"/>
    <col min="14604" max="14610" width="6.28515625" style="221" customWidth="true"/>
    <col min="14611" max="14853" width="9.140625" style="221"/>
    <col min="14854" max="14854" width="5" style="221" customWidth="true"/>
    <col min="14855" max="14855" width="13.85546875" style="221" customWidth="true"/>
    <col min="14856" max="14857" width="6.28515625" style="221" customWidth="true"/>
    <col min="14858" max="14859" width="7" style="221" customWidth="true"/>
    <col min="14860" max="14866" width="6.28515625" style="221" customWidth="true"/>
    <col min="14867" max="15109" width="9.140625" style="221"/>
    <col min="15110" max="15110" width="5" style="221" customWidth="true"/>
    <col min="15111" max="15111" width="13.85546875" style="221" customWidth="true"/>
    <col min="15112" max="15113" width="6.28515625" style="221" customWidth="true"/>
    <col min="15114" max="15115" width="7" style="221" customWidth="true"/>
    <col min="15116" max="15122" width="6.28515625" style="221" customWidth="true"/>
    <col min="15123" max="15365" width="9.140625" style="221"/>
    <col min="15366" max="15366" width="5" style="221" customWidth="true"/>
    <col min="15367" max="15367" width="13.85546875" style="221" customWidth="true"/>
    <col min="15368" max="15369" width="6.28515625" style="221" customWidth="true"/>
    <col min="15370" max="15371" width="7" style="221" customWidth="true"/>
    <col min="15372" max="15378" width="6.28515625" style="221" customWidth="true"/>
    <col min="15379" max="15621" width="9.140625" style="221"/>
    <col min="15622" max="15622" width="5" style="221" customWidth="true"/>
    <col min="15623" max="15623" width="13.85546875" style="221" customWidth="true"/>
    <col min="15624" max="15625" width="6.28515625" style="221" customWidth="true"/>
    <col min="15626" max="15627" width="7" style="221" customWidth="true"/>
    <col min="15628" max="15634" width="6.28515625" style="221" customWidth="true"/>
    <col min="15635" max="15877" width="9.140625" style="221"/>
    <col min="15878" max="15878" width="5" style="221" customWidth="true"/>
    <col min="15879" max="15879" width="13.85546875" style="221" customWidth="true"/>
    <col min="15880" max="15881" width="6.28515625" style="221" customWidth="true"/>
    <col min="15882" max="15883" width="7" style="221" customWidth="true"/>
    <col min="15884" max="15890" width="6.28515625" style="221" customWidth="true"/>
    <col min="15891" max="16133" width="9.140625" style="221"/>
    <col min="16134" max="16134" width="5" style="221" customWidth="true"/>
    <col min="16135" max="16135" width="13.85546875" style="221" customWidth="true"/>
    <col min="16136" max="16137" width="6.28515625" style="221" customWidth="true"/>
    <col min="16138" max="16139" width="7" style="221" customWidth="true"/>
    <col min="16140" max="16146" width="6.28515625" style="221" customWidth="true"/>
    <col min="16147" max="16384" width="9.140625" style="221"/>
  </cols>
  <sheetData>
    <row r="1" x14ac:dyDescent="0.2">
      <c r="A1" s="189" t="s">
        <v>63</v>
      </c>
    </row>
    <row r="4" ht="29.1" customHeight="true" x14ac:dyDescent="0.4">
      <c r="A4" s="220"/>
      <c r="B4" s="890" t="s">
        <v>123</v>
      </c>
      <c r="C4" s="890"/>
      <c r="D4" s="890"/>
      <c r="E4" s="890"/>
      <c r="F4" s="890"/>
      <c r="G4" s="890"/>
      <c r="H4" s="890"/>
      <c r="I4" s="890"/>
      <c r="J4" s="890"/>
      <c r="K4" s="890"/>
      <c r="L4" s="890"/>
      <c r="M4" s="890"/>
      <c r="N4" s="890"/>
      <c r="O4" s="890"/>
      <c r="P4" s="890"/>
      <c r="Q4" s="890"/>
      <c r="R4" s="890"/>
      <c r="S4" s="890"/>
      <c r="T4" s="890"/>
      <c r="U4" s="890"/>
      <c r="V4" s="890"/>
      <c r="W4" s="890"/>
      <c r="X4" s="890"/>
      <c r="Y4" s="890"/>
    </row>
    <row r="5" ht="29.1" customHeight="true" x14ac:dyDescent="0.4">
      <c r="A5" s="220"/>
      <c r="B5" s="916" t="str">
        <f ca="true">IF(ISERROR(INDIRECT(CONCATENATE($B105,"!A2"))),"",INDIRECT(CONCATENATE($B105,"!A2")))</f>
        <v>Dominican Republic</v>
      </c>
      <c r="C5" s="916"/>
      <c r="D5" s="916"/>
      <c r="E5" s="916"/>
      <c r="F5" s="916"/>
      <c r="G5" s="916"/>
      <c r="H5" s="916"/>
      <c r="I5" s="916"/>
      <c r="J5" s="916"/>
      <c r="K5" s="916"/>
      <c r="L5" s="916"/>
      <c r="M5" s="916"/>
      <c r="N5" s="916"/>
      <c r="O5" s="916"/>
      <c r="P5" s="916"/>
      <c r="Q5" s="916"/>
      <c r="R5" s="916"/>
      <c r="S5" s="916"/>
      <c r="T5" s="916"/>
      <c r="U5" s="916"/>
      <c r="V5" s="916"/>
      <c r="W5" s="916"/>
      <c r="X5" s="916"/>
      <c r="Y5" s="916"/>
    </row>
    <row r="6" x14ac:dyDescent="0.2">
      <c r="F6" s="221"/>
      <c r="G6" s="221"/>
      <c r="J6" s="222"/>
      <c r="K6" s="222"/>
      <c r="L6" s="222"/>
      <c r="M6" s="222"/>
      <c r="N6" s="222"/>
      <c r="O6" s="222"/>
      <c r="P6" s="222"/>
    </row>
    <row r="7" s="223" customFormat="true" ht="18" x14ac:dyDescent="0.25">
      <c r="B7" s="908" t="str">
        <f>B118</f>
        <v>National use of drinking water sources, 2000–2020</v>
      </c>
      <c r="C7" s="908"/>
      <c r="D7" s="908"/>
      <c r="E7" s="908"/>
      <c r="F7" s="908"/>
      <c r="G7" s="908"/>
      <c r="H7" s="908"/>
      <c r="I7" s="908"/>
      <c r="J7" s="908" t="str">
        <f>B218</f>
        <v>Urban use of drinking water sources,  2000–2020</v>
      </c>
      <c r="K7" s="908"/>
      <c r="L7" s="908"/>
      <c r="M7" s="908"/>
      <c r="N7" s="908"/>
      <c r="O7" s="908"/>
      <c r="P7" s="908"/>
      <c r="Q7" s="908"/>
      <c r="R7" s="908" t="str">
        <f>B318</f>
        <v>Rural use of drinking water sources, 2000–2020</v>
      </c>
      <c r="S7" s="908"/>
      <c r="T7" s="908"/>
      <c r="U7" s="908"/>
      <c r="V7" s="908"/>
      <c r="W7" s="908"/>
      <c r="X7" s="908"/>
      <c r="Y7" s="908"/>
    </row>
    <row r="8" s="223" customFormat="true" x14ac:dyDescent="0.2"/>
    <row r="17" x14ac:dyDescent="0.2">
      <c r="Q17" s="222"/>
      <c r="R17" s="222"/>
      <c r="S17" s="222"/>
      <c r="T17" s="222"/>
      <c r="U17" s="222"/>
      <c r="V17" s="222"/>
    </row>
    <row r="18" x14ac:dyDescent="0.2">
      <c r="Q18" s="222"/>
      <c r="R18" s="222"/>
      <c r="S18" s="222"/>
      <c r="T18" s="222"/>
      <c r="U18" s="222"/>
      <c r="V18" s="222"/>
    </row>
    <row r="19" x14ac:dyDescent="0.2">
      <c r="Q19" s="222"/>
      <c r="R19" s="222"/>
      <c r="S19" s="222"/>
      <c r="T19" s="222"/>
      <c r="U19" s="222"/>
      <c r="V19" s="222"/>
    </row>
    <row r="20" x14ac:dyDescent="0.2">
      <c r="Q20" s="222"/>
      <c r="R20" s="222"/>
      <c r="S20" s="222"/>
      <c r="T20" s="222"/>
      <c r="U20" s="222"/>
      <c r="V20" s="222"/>
    </row>
    <row r="21" x14ac:dyDescent="0.2">
      <c r="Q21" s="222"/>
      <c r="R21" s="222"/>
      <c r="S21" s="222"/>
      <c r="T21" s="222"/>
      <c r="U21" s="222"/>
      <c r="V21" s="222"/>
    </row>
    <row r="22" x14ac:dyDescent="0.2">
      <c r="Q22" s="222"/>
      <c r="R22" s="222"/>
      <c r="S22" s="222"/>
      <c r="T22" s="222"/>
      <c r="U22" s="222"/>
      <c r="V22" s="222"/>
    </row>
    <row r="23" x14ac:dyDescent="0.2">
      <c r="Q23" s="222"/>
      <c r="R23" s="222"/>
      <c r="S23" s="222"/>
      <c r="T23" s="222"/>
      <c r="U23" s="222"/>
      <c r="V23" s="222"/>
    </row>
    <row r="31" s="225" customFormat="true" x14ac:dyDescent="0.2">
      <c r="B31" s="920" t="str">
        <f ca="true">IF(ISERROR(INDIRECT(CONCATENATE($B105,"!A2"))),"",INDIRECT(CONCATENATE($B105,"!A2")))</f>
        <v>Dominican Republic</v>
      </c>
      <c r="C31" s="921"/>
      <c r="D31" s="921"/>
      <c r="E31" s="922"/>
      <c r="F31" s="918" t="s">
        <v>0</v>
      </c>
      <c r="G31" s="918"/>
      <c r="H31" s="918"/>
      <c r="I31" s="919"/>
      <c r="J31" s="917" t="s">
        <v>1</v>
      </c>
      <c r="K31" s="918"/>
      <c r="L31" s="918"/>
      <c r="M31" s="919"/>
      <c r="N31" s="917" t="s">
        <v>2</v>
      </c>
      <c r="O31" s="918"/>
      <c r="P31" s="918"/>
      <c r="Q31" s="919"/>
      <c r="R31" s="917" t="s">
        <v>3</v>
      </c>
      <c r="S31" s="918"/>
      <c r="T31" s="918"/>
      <c r="U31" s="919"/>
      <c r="V31" s="917" t="s">
        <v>4</v>
      </c>
      <c r="W31" s="918"/>
      <c r="X31" s="918"/>
      <c r="Y31" s="919"/>
    </row>
    <row r="32" s="229" customFormat="true" ht="22.5" customHeight="true" x14ac:dyDescent="0.2">
      <c r="B32" s="923"/>
      <c r="C32" s="924"/>
      <c r="D32" s="924"/>
      <c r="E32" s="925"/>
      <c r="F32" s="226" t="s">
        <v>15</v>
      </c>
      <c r="G32" s="227" t="s">
        <v>16</v>
      </c>
      <c r="H32" s="227" t="s">
        <v>22</v>
      </c>
      <c r="I32" s="228" t="s">
        <v>24</v>
      </c>
      <c r="J32" s="226" t="s">
        <v>15</v>
      </c>
      <c r="K32" s="227" t="s">
        <v>16</v>
      </c>
      <c r="L32" s="227" t="s">
        <v>22</v>
      </c>
      <c r="M32" s="228" t="s">
        <v>23</v>
      </c>
      <c r="N32" s="226" t="s">
        <v>15</v>
      </c>
      <c r="O32" s="227" t="s">
        <v>16</v>
      </c>
      <c r="P32" s="227" t="s">
        <v>22</v>
      </c>
      <c r="Q32" s="228" t="s">
        <v>23</v>
      </c>
      <c r="R32" s="226" t="s">
        <v>15</v>
      </c>
      <c r="S32" s="227" t="s">
        <v>16</v>
      </c>
      <c r="T32" s="227" t="s">
        <v>22</v>
      </c>
      <c r="U32" s="228" t="s">
        <v>23</v>
      </c>
      <c r="V32" s="226" t="s">
        <v>15</v>
      </c>
      <c r="W32" s="227" t="s">
        <v>16</v>
      </c>
      <c r="X32" s="227" t="s">
        <v>22</v>
      </c>
      <c r="Y32" s="228" t="s">
        <v>23</v>
      </c>
    </row>
    <row r="33" x14ac:dyDescent="0.2">
      <c r="B33" s="912" t="s">
        <v>5</v>
      </c>
      <c r="C33" s="895"/>
      <c r="D33" s="910" t="s">
        <v>25</v>
      </c>
      <c r="E33" s="218">
        <f>C99</f>
        <v>2000</v>
      </c>
      <c r="F33" s="230">
        <f ca="true">E99</f>
        <v>79.518772177943731</v>
      </c>
      <c r="G33" s="231">
        <f t="shared" ref="G33:I34" ca="true" si="0">F99</f>
        <v>2.5075562095143504</v>
      </c>
      <c r="H33" s="232">
        <f t="shared" ca="true" si="0"/>
        <v>7.7490117360173372</v>
      </c>
      <c r="I33" s="233">
        <f t="shared" ca="true" si="0"/>
        <v>10.224659876524584</v>
      </c>
      <c r="J33" s="230">
        <f ca="true">J99</f>
        <v>91.38745723733399</v>
      </c>
      <c r="K33" s="231">
        <f t="shared" ref="K33:M34" ca="true" si="1">K99</f>
        <v>1.7885995949250277</v>
      </c>
      <c r="L33" s="232">
        <f t="shared" ca="true" si="1"/>
        <v>5.0331609556887855</v>
      </c>
      <c r="M33" s="233">
        <f t="shared" ca="true" si="1"/>
        <v>1.7907822120521928</v>
      </c>
      <c r="N33" s="230">
        <f ca="true">O99</f>
        <v>93.890097749002422</v>
      </c>
      <c r="O33" s="231">
        <f t="shared" ref="O33:Q34" ca="true" si="2">P99</f>
        <v>0.98519633082074809</v>
      </c>
      <c r="P33" s="232">
        <f t="shared" ca="true" si="2"/>
        <v>4.0621559679253068</v>
      </c>
      <c r="Q33" s="233">
        <f t="shared" ca="true" si="2"/>
        <v>1.0625499522515298</v>
      </c>
      <c r="R33" s="230">
        <f ca="true">T99</f>
        <v>96.061019459682413</v>
      </c>
      <c r="S33" s="231">
        <f t="shared" ref="S33:U34" ca="true" si="3">U99</f>
        <v>0.94640060100759582</v>
      </c>
      <c r="T33" s="232">
        <f t="shared" ca="true" si="3"/>
        <v>2.5206490942777862</v>
      </c>
      <c r="U33" s="233">
        <f t="shared" ca="true" si="3"/>
        <v>0.47193084503221172</v>
      </c>
      <c r="V33" s="230">
        <f ca="true">Y99</f>
        <v>97.437360709801382</v>
      </c>
      <c r="W33" s="231">
        <f t="shared" ref="W33:Y34" ca="true" si="4">Z99</f>
        <v>0.43857690183009262</v>
      </c>
      <c r="X33" s="232">
        <f t="shared" ca="true" si="4"/>
        <v>2.0175457566730444</v>
      </c>
      <c r="Y33" s="233">
        <f t="shared" ca="true" si="4"/>
        <v>0.10651663169548264</v>
      </c>
    </row>
    <row r="34" x14ac:dyDescent="0.2">
      <c r="B34" s="913"/>
      <c r="C34" s="914"/>
      <c r="D34" s="911"/>
      <c r="E34" s="219">
        <f>C100</f>
        <v>2020</v>
      </c>
      <c r="F34" s="235">
        <f ca="true">E100</f>
        <v>93.753729148723565</v>
      </c>
      <c r="G34" s="236">
        <f t="shared" ca="true" si="0"/>
        <v>2.9564433561163117</v>
      </c>
      <c r="H34" s="237">
        <f t="shared" ca="true" si="0"/>
        <v>1.304663987738877</v>
      </c>
      <c r="I34" s="238">
        <f t="shared" ca="true" si="0"/>
        <v>1.9851635074212481</v>
      </c>
      <c r="J34" s="235">
        <f ca="true">J100</f>
        <v>95.07041106658798</v>
      </c>
      <c r="K34" s="236">
        <f t="shared" ca="true" si="1"/>
        <v>1.8606809278154259</v>
      </c>
      <c r="L34" s="237">
        <f t="shared" ca="true" si="1"/>
        <v>2.5496685991468837</v>
      </c>
      <c r="M34" s="238">
        <f t="shared" ca="true" si="1"/>
        <v>0.51923940644971367</v>
      </c>
      <c r="N34" s="235">
        <f ca="true">O100</f>
        <v>96.029733196583166</v>
      </c>
      <c r="O34" s="236">
        <f t="shared" ca="true" si="2"/>
        <v>1.0076476972884432</v>
      </c>
      <c r="P34" s="237">
        <f t="shared" ca="true" si="2"/>
        <v>2.8573284523898792</v>
      </c>
      <c r="Q34" s="238">
        <f t="shared" ca="true" si="2"/>
        <v>0.10529065373850699</v>
      </c>
      <c r="R34" s="235">
        <f ca="true">T100</f>
        <v>95.963668263177624</v>
      </c>
      <c r="S34" s="236">
        <f t="shared" ca="true" si="3"/>
        <v>0.9454414894824511</v>
      </c>
      <c r="T34" s="237">
        <f t="shared" ca="true" si="3"/>
        <v>3.0524617158722833</v>
      </c>
      <c r="U34" s="238">
        <f t="shared" ca="true" si="3"/>
        <v>3.8428531467644689E-2</v>
      </c>
      <c r="V34" s="235">
        <f ca="true">Y100</f>
        <v>98.054248810324268</v>
      </c>
      <c r="W34" s="236">
        <f t="shared" ca="true" si="4"/>
        <v>0.44135358697357646</v>
      </c>
      <c r="X34" s="237">
        <f t="shared" ca="true" si="4"/>
        <v>1.4906220507872661</v>
      </c>
      <c r="Y34" s="238">
        <f t="shared" ca="true" si="4"/>
        <v>1.3775551914887885E-2</v>
      </c>
    </row>
    <row r="35" x14ac:dyDescent="0.2">
      <c r="F35" s="221"/>
      <c r="H35" s="224"/>
    </row>
    <row r="36" x14ac:dyDescent="0.2">
      <c r="B36" s="912" t="s">
        <v>6</v>
      </c>
      <c r="C36" s="895"/>
      <c r="D36" s="910" t="s">
        <v>25</v>
      </c>
      <c r="E36" s="218">
        <f>C199</f>
        <v>2000</v>
      </c>
      <c r="F36" s="230">
        <f ca="true">E199</f>
        <v>91.865020572620708</v>
      </c>
      <c r="G36" s="231">
        <f t="shared" ref="G36:I37" ca="true" si="5">F199</f>
        <v>1.8624592442349626</v>
      </c>
      <c r="H36" s="232">
        <f t="shared" ca="true" si="5"/>
        <v>5.8733879290295761</v>
      </c>
      <c r="I36" s="233">
        <f t="shared" ca="true" si="5"/>
        <v>0.39913225411473974</v>
      </c>
      <c r="J36" s="230">
        <f ca="true">J199</f>
        <v>93.70374414974718</v>
      </c>
      <c r="K36" s="231">
        <f t="shared" ref="K36:M37" ca="true" si="6">K199</f>
        <v>1.8625073123550835</v>
      </c>
      <c r="L36" s="232">
        <f t="shared" ca="true" si="6"/>
        <v>4.1902823164352867</v>
      </c>
      <c r="M36" s="233">
        <f t="shared" ca="true" si="6"/>
        <v>0.24346622146246055</v>
      </c>
      <c r="N36" s="230">
        <f ca="true">O199</f>
        <v>95.124794635861292</v>
      </c>
      <c r="O36" s="231">
        <f t="shared" ref="O36:Q37" ca="true" si="7">P199</f>
        <v>1.4175023401844169</v>
      </c>
      <c r="P36" s="232">
        <f t="shared" ca="true" si="7"/>
        <v>2.9359023806133564</v>
      </c>
      <c r="Q36" s="233">
        <f t="shared" ca="true" si="7"/>
        <v>0.52180064334093856</v>
      </c>
      <c r="R36" s="230">
        <f ca="true">T199</f>
        <v>96.466092975814831</v>
      </c>
      <c r="S36" s="231">
        <f t="shared" ref="S36:U37" ca="true" si="8">U199</f>
        <v>0.60828892494501841</v>
      </c>
      <c r="T36" s="232">
        <f t="shared" ca="true" si="8"/>
        <v>2.6654093100816993</v>
      </c>
      <c r="U36" s="233">
        <f t="shared" ca="true" si="8"/>
        <v>0.26020878915845813</v>
      </c>
      <c r="V36" s="230">
        <f ca="true">Y199</f>
        <v>97.227590352212303</v>
      </c>
      <c r="W36" s="231">
        <f t="shared" ref="W36:Y37" ca="true" si="9">Z199</f>
        <v>0.6628569794046677</v>
      </c>
      <c r="X36" s="232">
        <f t="shared" ca="true" si="9"/>
        <v>2.0355844642068206</v>
      </c>
      <c r="Y36" s="233">
        <f t="shared" ca="true" si="9"/>
        <v>7.3968204176209085E-2</v>
      </c>
    </row>
    <row r="37" x14ac:dyDescent="0.2">
      <c r="B37" s="913"/>
      <c r="C37" s="914"/>
      <c r="D37" s="911"/>
      <c r="E37" s="219">
        <f>C200</f>
        <v>2020</v>
      </c>
      <c r="F37" s="235">
        <f ca="true">E200</f>
        <v>94.561028491609235</v>
      </c>
      <c r="G37" s="236">
        <f t="shared" ca="true" si="5"/>
        <v>1.9171177512483206</v>
      </c>
      <c r="H37" s="237">
        <f t="shared" ca="true" si="5"/>
        <v>2.8856338009815516</v>
      </c>
      <c r="I37" s="238">
        <f t="shared" ca="true" si="5"/>
        <v>0.63621995616088611</v>
      </c>
      <c r="J37" s="235">
        <f ca="true">J200</f>
        <v>94.495656727472621</v>
      </c>
      <c r="K37" s="236">
        <f t="shared" ca="true" si="6"/>
        <v>1.878247803625128</v>
      </c>
      <c r="L37" s="237">
        <f t="shared" ca="true" si="6"/>
        <v>3.4976081236090124</v>
      </c>
      <c r="M37" s="238">
        <f t="shared" ca="true" si="6"/>
        <v>0.12848734529323025</v>
      </c>
      <c r="N37" s="235">
        <f ca="true">O200</f>
        <v>95.057076417683604</v>
      </c>
      <c r="O37" s="236">
        <f t="shared" ca="true" si="7"/>
        <v>1.4164932370046679</v>
      </c>
      <c r="P37" s="237">
        <f t="shared" ca="true" si="7"/>
        <v>3.5182921094444168</v>
      </c>
      <c r="Q37" s="238">
        <f t="shared" ca="true" si="7"/>
        <v>8.1382358673067756E-3</v>
      </c>
      <c r="R37" s="235">
        <f ca="true">T200</f>
        <v>96.47556584332709</v>
      </c>
      <c r="S37" s="236">
        <f t="shared" ca="true" si="8"/>
        <v>0.60834865826910589</v>
      </c>
      <c r="T37" s="237">
        <f t="shared" ca="true" si="8"/>
        <v>2.9093604368935218</v>
      </c>
      <c r="U37" s="238">
        <f t="shared" ca="true" si="8"/>
        <v>6.7250615102807387E-3</v>
      </c>
      <c r="V37" s="235">
        <f ca="true">Y200</f>
        <v>98.085681442990378</v>
      </c>
      <c r="W37" s="236">
        <f t="shared" ca="true" si="9"/>
        <v>0.66870708498094222</v>
      </c>
      <c r="X37" s="237">
        <f t="shared" ca="true" si="9"/>
        <v>1.2204495992190374</v>
      </c>
      <c r="Y37" s="238">
        <f t="shared" ca="true" si="9"/>
        <v>2.5161872809653651E-2</v>
      </c>
    </row>
    <row r="38" x14ac:dyDescent="0.2">
      <c r="F38" s="221"/>
      <c r="G38" s="221"/>
      <c r="H38" s="224"/>
      <c r="I38" s="224"/>
    </row>
    <row r="39" x14ac:dyDescent="0.2">
      <c r="B39" s="912" t="s">
        <v>7</v>
      </c>
      <c r="C39" s="895"/>
      <c r="D39" s="910" t="s">
        <v>25</v>
      </c>
      <c r="E39" s="218">
        <f>C299</f>
        <v>2000</v>
      </c>
      <c r="F39" s="230">
        <f ca="true">E299</f>
        <v>66.676628826264974</v>
      </c>
      <c r="G39" s="231">
        <f t="shared" ref="G39:I40" ca="true" si="10">F299</f>
        <v>3.429715574369526</v>
      </c>
      <c r="H39" s="232">
        <f t="shared" ca="true" si="10"/>
        <v>10.383006995017695</v>
      </c>
      <c r="I39" s="233">
        <f t="shared" ca="true" si="10"/>
        <v>19.510648604347807</v>
      </c>
      <c r="J39" s="230">
        <f ca="true">J299</f>
        <v>85.894901464664073</v>
      </c>
      <c r="K39" s="231">
        <f t="shared" ref="K39:M40" ca="true" si="11">K299</f>
        <v>2.0304520812695319</v>
      </c>
      <c r="L39" s="232">
        <f t="shared" ca="true" si="11"/>
        <v>4.6220164196516862</v>
      </c>
      <c r="M39" s="233">
        <f t="shared" ca="true" si="11"/>
        <v>7.4526300344147103</v>
      </c>
      <c r="N39" s="230">
        <f ca="true">O299</f>
        <v>88.951598875001878</v>
      </c>
      <c r="O39" s="231">
        <f t="shared" ref="O39:Q40" ca="true" si="12">P299</f>
        <v>1.8977496800600939</v>
      </c>
      <c r="P39" s="232">
        <f t="shared" ca="true" si="12"/>
        <v>5.2040510219560474</v>
      </c>
      <c r="Q39" s="233">
        <f t="shared" ca="true" si="12"/>
        <v>3.9466004229819873</v>
      </c>
      <c r="R39" s="230">
        <f ca="true">T299</f>
        <v>92.424824485880961</v>
      </c>
      <c r="S39" s="231">
        <f t="shared" ref="S39:U40" ca="true" si="13">U299</f>
        <v>1.063308231301201</v>
      </c>
      <c r="T39" s="232">
        <f t="shared" ca="true" si="13"/>
        <v>3.8634604891471156</v>
      </c>
      <c r="U39" s="233">
        <f t="shared" ca="true" si="13"/>
        <v>2.6484067936707163</v>
      </c>
      <c r="V39" s="230">
        <f ca="true">Y299</f>
        <v>97.496886441811981</v>
      </c>
      <c r="W39" s="231">
        <f t="shared" ref="W39:Y40" ca="true" si="14">Z299</f>
        <v>0.46487991497116071</v>
      </c>
      <c r="X39" s="232">
        <f t="shared" ca="true" si="14"/>
        <v>1.7342277222965237</v>
      </c>
      <c r="Y39" s="233">
        <f t="shared" ca="true" si="14"/>
        <v>0.30400592092033563</v>
      </c>
    </row>
    <row r="40" x14ac:dyDescent="0.2">
      <c r="B40" s="913"/>
      <c r="C40" s="914"/>
      <c r="D40" s="911"/>
      <c r="E40" s="219">
        <f>C300</f>
        <v>2020</v>
      </c>
      <c r="F40" s="235">
        <f ca="true">E300</f>
        <v>88.685617655832559</v>
      </c>
      <c r="G40" s="236">
        <f t="shared" ca="true" si="10"/>
        <v>4.5618149785187398</v>
      </c>
      <c r="H40" s="237">
        <f t="shared" ca="true" si="10"/>
        <v>0.65686401394737004</v>
      </c>
      <c r="I40" s="238">
        <f t="shared" ca="true" si="10"/>
        <v>6.0957033517013315</v>
      </c>
      <c r="J40" s="235">
        <f ca="true">J300</f>
        <v>93.052096592697112</v>
      </c>
      <c r="K40" s="236">
        <f t="shared" ca="true" si="11"/>
        <v>2.1996395591752518</v>
      </c>
      <c r="L40" s="237">
        <f t="shared" ca="true" si="11"/>
        <v>2.0058866744780062</v>
      </c>
      <c r="M40" s="238">
        <f t="shared" ca="true" si="11"/>
        <v>2.7423771736496292</v>
      </c>
      <c r="N40" s="235">
        <f ca="true">O300</f>
        <v>95.440866450927572</v>
      </c>
      <c r="O40" s="236">
        <f t="shared" ca="true" si="12"/>
        <v>2.0361958195538072</v>
      </c>
      <c r="P40" s="237">
        <f t="shared" ca="true" si="12"/>
        <v>1.2824185417329659</v>
      </c>
      <c r="Q40" s="238">
        <f t="shared" ca="true" si="12"/>
        <v>1.240519187785651</v>
      </c>
      <c r="R40" s="235">
        <f ca="true">T300</f>
        <v>96.243870460163421</v>
      </c>
      <c r="S40" s="236">
        <f t="shared" ca="true" si="13"/>
        <v>1.1072447282624973</v>
      </c>
      <c r="T40" s="237">
        <f t="shared" ca="true" si="13"/>
        <v>1.7416386575688421</v>
      </c>
      <c r="U40" s="238">
        <f t="shared" ca="true" si="13"/>
        <v>0.90724615400523589</v>
      </c>
      <c r="V40" s="235">
        <f ca="true">Y300</f>
        <v>97.715451013828499</v>
      </c>
      <c r="W40" s="236">
        <f t="shared" ca="true" si="14"/>
        <v>0.46592206393983965</v>
      </c>
      <c r="X40" s="237">
        <f t="shared" ca="true" si="14"/>
        <v>1.5400270857191316</v>
      </c>
      <c r="Y40" s="238">
        <f t="shared" ca="true" si="14"/>
        <v>0.27859983651253151</v>
      </c>
    </row>
    <row r="97" s="225" customFormat="true" ht="16.5" customHeight="true" x14ac:dyDescent="0.2">
      <c r="A97" s="905" t="s">
        <v>5</v>
      </c>
      <c r="B97" s="905"/>
      <c r="C97" s="905"/>
      <c r="D97" s="894" t="s">
        <v>0</v>
      </c>
      <c r="E97" s="895"/>
      <c r="F97" s="895"/>
      <c r="G97" s="895"/>
      <c r="H97" s="896"/>
      <c r="I97" s="894" t="s">
        <v>1</v>
      </c>
      <c r="J97" s="895"/>
      <c r="K97" s="895"/>
      <c r="L97" s="895"/>
      <c r="M97" s="896"/>
      <c r="N97" s="894" t="s">
        <v>2</v>
      </c>
      <c r="O97" s="895"/>
      <c r="P97" s="895"/>
      <c r="Q97" s="895"/>
      <c r="R97" s="896"/>
      <c r="S97" s="894" t="s">
        <v>3</v>
      </c>
      <c r="T97" s="895"/>
      <c r="U97" s="895"/>
      <c r="V97" s="895"/>
      <c r="W97" s="896"/>
      <c r="X97" s="894" t="s">
        <v>4</v>
      </c>
      <c r="Y97" s="895"/>
      <c r="Z97" s="895"/>
      <c r="AA97" s="895"/>
      <c r="AB97" s="896"/>
    </row>
    <row r="98" s="229" customFormat="true" ht="22.5" customHeight="true" x14ac:dyDescent="0.2">
      <c r="A98" s="906"/>
      <c r="B98" s="906"/>
      <c r="C98" s="906"/>
      <c r="D98" s="239" t="s">
        <v>14</v>
      </c>
      <c r="E98" s="240" t="s">
        <v>15</v>
      </c>
      <c r="F98" s="227" t="s">
        <v>16</v>
      </c>
      <c r="G98" s="227" t="s">
        <v>22</v>
      </c>
      <c r="H98" s="228" t="s">
        <v>17</v>
      </c>
      <c r="I98" s="239" t="s">
        <v>14</v>
      </c>
      <c r="J98" s="240" t="s">
        <v>15</v>
      </c>
      <c r="K98" s="227" t="s">
        <v>16</v>
      </c>
      <c r="L98" s="227" t="s">
        <v>22</v>
      </c>
      <c r="M98" s="228" t="s">
        <v>17</v>
      </c>
      <c r="N98" s="239" t="s">
        <v>14</v>
      </c>
      <c r="O98" s="240" t="s">
        <v>15</v>
      </c>
      <c r="P98" s="227" t="s">
        <v>16</v>
      </c>
      <c r="Q98" s="227" t="s">
        <v>22</v>
      </c>
      <c r="R98" s="228" t="s">
        <v>17</v>
      </c>
      <c r="S98" s="239" t="s">
        <v>14</v>
      </c>
      <c r="T98" s="240" t="s">
        <v>15</v>
      </c>
      <c r="U98" s="227" t="s">
        <v>16</v>
      </c>
      <c r="V98" s="227" t="s">
        <v>22</v>
      </c>
      <c r="W98" s="228" t="s">
        <v>17</v>
      </c>
      <c r="X98" s="239" t="s">
        <v>14</v>
      </c>
      <c r="Y98" s="240" t="s">
        <v>15</v>
      </c>
      <c r="Z98" s="227" t="s">
        <v>16</v>
      </c>
      <c r="AA98" s="227" t="s">
        <v>22</v>
      </c>
      <c r="AB98" s="228" t="s">
        <v>17</v>
      </c>
    </row>
    <row r="99" s="249" customFormat="true" ht="15" customHeight="true" x14ac:dyDescent="0.2">
      <c r="A99" s="897" t="s">
        <v>10</v>
      </c>
      <c r="B99" s="898"/>
      <c r="C99" s="337">
        <f>MinBase(C105:C116)</f>
        <v>2000</v>
      </c>
      <c r="D99" s="241">
        <f ca="true">IF((D101+H101)&gt;100,D101*100/(D101+H101),D101)</f>
        <v>82.026328387458079</v>
      </c>
      <c r="E99" s="242">
        <f ca="true">D99*AVERAGEIF(E105:E116,"&gt;0")/100</f>
        <v>79.518772177943731</v>
      </c>
      <c r="F99" s="243">
        <f ca="true">D99*(100-AVERAGEIF(E105:E116,"&gt;0"))/100</f>
        <v>2.5075562095143504</v>
      </c>
      <c r="G99" s="244">
        <f ca="true">100-(E99+F99+H99)</f>
        <v>7.7490117360173372</v>
      </c>
      <c r="H99" s="245">
        <f ca="true">IF((D101+H101)&gt;100,H101*100/(D101+H101),H101)</f>
        <v>10.224659876524584</v>
      </c>
      <c r="I99" s="241">
        <f ca="true">IF((I101+M101)&gt;100,I101*100/(I101+M101),I101)</f>
        <v>93.176056832259007</v>
      </c>
      <c r="J99" s="242">
        <f ca="true">I99*AVERAGEIF(J105:J116,"&gt;0")/100</f>
        <v>91.38745723733399</v>
      </c>
      <c r="K99" s="246">
        <f ca="true">I99*(100-AVERAGEIF(J105:J116,"&gt;0"))/100</f>
        <v>1.7885995949250277</v>
      </c>
      <c r="L99" s="247">
        <f ca="true">100-(J99+K99+M99)</f>
        <v>5.0331609556887855</v>
      </c>
      <c r="M99" s="248">
        <f ca="true">IF((I101+M101)&gt;100,M101*100/(I101+M101),M101)</f>
        <v>1.7907822120521928</v>
      </c>
      <c r="N99" s="241">
        <f ca="true">IF((N101+R101)&gt;100,N101*100/(N101+R101),N101)</f>
        <v>94.875294079823163</v>
      </c>
      <c r="O99" s="242">
        <f ca="true">N99*AVERAGEIF(O105:O116,"&gt;0")/100</f>
        <v>93.890097749002422</v>
      </c>
      <c r="P99" s="246">
        <f ca="true">N99*(100-AVERAGEIF(O105:O116,"&gt;0"))/100</f>
        <v>0.98519633082074809</v>
      </c>
      <c r="Q99" s="247">
        <f ca="true">100-(O99+P99+R99)</f>
        <v>4.0621559679253068</v>
      </c>
      <c r="R99" s="248">
        <f ca="true">IF((N101+R101)&gt;100,R101*100/(N101+R101),R101)</f>
        <v>1.0625499522515298</v>
      </c>
      <c r="S99" s="241">
        <f ca="true">IF((S101+W101)&gt;100,S101*100/(S101+W101),S101)</f>
        <v>97.007420060690009</v>
      </c>
      <c r="T99" s="242">
        <f ca="true">S99*AVERAGEIF(T105:T116,"&gt;0")/100</f>
        <v>96.061019459682413</v>
      </c>
      <c r="U99" s="246">
        <f ca="true">S99*(100-AVERAGEIF(T105:T116,"&gt;0"))/100</f>
        <v>0.94640060100759582</v>
      </c>
      <c r="V99" s="247">
        <f ca="true">100-(T99+U99+W99)</f>
        <v>2.5206490942777862</v>
      </c>
      <c r="W99" s="248">
        <f ca="true">IF((S101+W101)&gt;100,W101*100/(S101+W101),W101)</f>
        <v>0.47193084503221172</v>
      </c>
      <c r="X99" s="241">
        <f ca="true">IF((X101+AB101)&gt;100,X101*100/(X101+AB101),X101)</f>
        <v>97.875937611631471</v>
      </c>
      <c r="Y99" s="242">
        <f ca="true">X99*AVERAGEIF(Y105:Y116,"&gt;0")/100</f>
        <v>97.437360709801382</v>
      </c>
      <c r="Z99" s="246">
        <f ca="true">X99*(100-AVERAGEIF(Y105:Y116,"&gt;0"))/100</f>
        <v>0.43857690183009262</v>
      </c>
      <c r="AA99" s="247">
        <f ca="true">100-(Y99+Z99+AB99)</f>
        <v>2.0175457566730444</v>
      </c>
      <c r="AB99" s="248">
        <f ca="true">IF((X101+AB101)&gt;100,AB101*100/(X101+AB101),AB101)</f>
        <v>0.10651663169548264</v>
      </c>
    </row>
    <row r="100" s="249" customFormat="true" ht="15" customHeight="true" x14ac:dyDescent="0.2">
      <c r="A100" s="899"/>
      <c r="B100" s="900"/>
      <c r="C100" s="338">
        <f>MaxTarget(C105:C116)</f>
        <v>2020</v>
      </c>
      <c r="D100" s="250">
        <f ca="true">IF((D102+H102)&gt;100,D102*100/(D102+H102),D102)</f>
        <v>96.710172504839875</v>
      </c>
      <c r="E100" s="251">
        <f ca="true">D100*AVERAGEIF(E105:E116,"&gt;0")/100</f>
        <v>93.753729148723565</v>
      </c>
      <c r="F100" s="252">
        <f ca="true">D100*(100-AVERAGEIF(E105:E116,"&gt;0"))/100</f>
        <v>2.9564433561163117</v>
      </c>
      <c r="G100" s="253">
        <f ca="true">100-(E100+F100+H100)</f>
        <v>1.304663987738877</v>
      </c>
      <c r="H100" s="254">
        <f ca="true">IF((D102+H102)&gt;100,H102*100/(D102+H102),H102)</f>
        <v>1.9851635074212481</v>
      </c>
      <c r="I100" s="250">
        <f ca="true">IF((I102+M102)&gt;100,I102*100/(I102+M102),I102)</f>
        <v>96.931091994403403</v>
      </c>
      <c r="J100" s="251">
        <f ca="true">I100*AVERAGEIF(J105:J116,"&gt;0")/100</f>
        <v>95.07041106658798</v>
      </c>
      <c r="K100" s="252">
        <f ca="true">I100*(100-AVERAGEIF(J105:J116,"&gt;0"))/100</f>
        <v>1.8606809278154259</v>
      </c>
      <c r="L100" s="253">
        <f ca="true">100-(J100+K100+M100)</f>
        <v>2.5496685991468837</v>
      </c>
      <c r="M100" s="254">
        <f ca="true">IF((I102+M102)&gt;100,M102*100/(I102+M102),M102)</f>
        <v>0.51923940644971367</v>
      </c>
      <c r="N100" s="250">
        <f ca="true">IF((N102+R102)&gt;100,N102*100/(N102+R102),N102)</f>
        <v>97.037380893871614</v>
      </c>
      <c r="O100" s="251">
        <f ca="true">N100*AVERAGEIF(O105:O116,"&gt;0")/100</f>
        <v>96.029733196583166</v>
      </c>
      <c r="P100" s="252">
        <f ca="true">N100*(100-AVERAGEIF(O105:O116,"&gt;0"))/100</f>
        <v>1.0076476972884432</v>
      </c>
      <c r="Q100" s="253">
        <f ca="true">100-(O100+P100+R100)</f>
        <v>2.8573284523898792</v>
      </c>
      <c r="R100" s="254">
        <f ca="true">IF((N102+R102)&gt;100,R102*100/(N102+R102),R102)</f>
        <v>0.10529065373850699</v>
      </c>
      <c r="S100" s="250">
        <f ca="true">IF((S102+W102)&gt;100,S102*100/(S102+W102),S102)</f>
        <v>96.909109752660072</v>
      </c>
      <c r="T100" s="251">
        <f ca="true">S100*AVERAGEIF(T105:T116,"&gt;0")/100</f>
        <v>95.963668263177624</v>
      </c>
      <c r="U100" s="252">
        <f ca="true">S100*(100-AVERAGEIF(T105:T116,"&gt;0"))/100</f>
        <v>0.9454414894824511</v>
      </c>
      <c r="V100" s="253">
        <f ca="true">100-(T100+U100+W100)</f>
        <v>3.0524617158722833</v>
      </c>
      <c r="W100" s="254">
        <f ca="true">IF((S102+W102)&gt;100,W102*100/(S102+W102),W102)</f>
        <v>3.8428531467644689E-2</v>
      </c>
      <c r="X100" s="250">
        <f ca="true">IF((X102+AB102)&gt;100,X102*100/(X102+AB102),X102)</f>
        <v>98.495602397297844</v>
      </c>
      <c r="Y100" s="251">
        <f ca="true">X100*AVERAGEIF(Y105:Y116,"&gt;0")/100</f>
        <v>98.054248810324268</v>
      </c>
      <c r="Z100" s="252">
        <f ca="true">X100*(100-AVERAGEIF(Y105:Y116,"&gt;0"))/100</f>
        <v>0.44135358697357646</v>
      </c>
      <c r="AA100" s="253">
        <f ca="true">100-(Y100+Z100+AB100)</f>
        <v>1.4906220507872661</v>
      </c>
      <c r="AB100" s="254">
        <f ca="true">IF((X102+AB102)&gt;100,AB102*100/(X102+AB102),AB102)</f>
        <v>1.3775551914887885E-2</v>
      </c>
    </row>
    <row r="101" hidden="true" x14ac:dyDescent="0.2">
      <c r="A101" s="901" t="s">
        <v>12</v>
      </c>
      <c r="B101" s="902"/>
      <c r="C101" s="255">
        <f>MinRegYear(C99,C105:C116)</f>
        <v>2000</v>
      </c>
      <c r="D101" s="256">
        <f ca="true">IF(MAX(C105:C116)-MIN(C105:C116)&lt;5,AVERAGEIF(C105:C116,"&gt;0",D105:D116),
IF(FORECAST($C101,D$105:D$116,$C$105:$C$116)&lt;0,0,
IF(FORECAST($C101,D$105:D$116,$C$105:$C$116)&gt;100,100,
FORECAST($C101,D$105:D$116,$C$105:$C$116))))</f>
        <v>82.026328387458079</v>
      </c>
      <c r="E101" s="257"/>
      <c r="F101" s="258"/>
      <c r="G101" s="258"/>
      <c r="H101" s="259">
        <f ca="true">IF(MAX(C105:C116)-MIN(C105:C116)&lt;5,AVERAGEIF(C105:C116,"&gt;0",H105:H116),
IF(FORECAST($C101,H$105:H$116,$C$105:$C$116)&lt;0,0,
IF(FORECAST($C101,H$105:H$116,$C$105:$C$116)&gt;100,100,
FORECAST($C101,H$105:H$116,$C$105:$C$116))))</f>
        <v>10.224659876524584</v>
      </c>
      <c r="I101" s="256">
        <f ca="true">IF(MAX(C105:C116)-MIN(C105:C116)&lt;5,AVERAGEIF(C105:C116,"&gt;0",I105:I116),
IF(FORECAST($C101,I$105:I$116,$C$105:$C$116)&lt;0,0,
IF(FORECAST($C101,I$105:I$116,$C$105:$C$116)&gt;100,100,
FORECAST($C101,I$105:I$116,$C$105:$C$116))))</f>
        <v>93.176056832259007</v>
      </c>
      <c r="J101" s="257"/>
      <c r="K101" s="258"/>
      <c r="L101" s="258"/>
      <c r="M101" s="259">
        <f ca="true">IF(MAX(C105:C116)-MIN(C105:C116)&lt;5,AVERAGEIF(C105:C116,"&gt;0",M105:M116),
IF(FORECAST($C101,M$105:M$116,$C$105:$C$116)&lt;0,0,
IF(FORECAST($C101,M$105:M$116,$C$105:$C$116)&gt;100,100,
FORECAST($C101,M$105:M$116,$C$105:$C$116))))</f>
        <v>1.7907822120521928</v>
      </c>
      <c r="N101" s="256">
        <f ca="true">IF(MAX(C105:C116)-MIN(C105:C116)&lt;5,AVERAGEIF(C105:C116,"&gt;0",N105:N116),
IF(FORECAST($C101,N$105:N$116,$C$105:$C$116)&lt;0,0,
IF(FORECAST($C101,N$105:N$116,$C$105:$C$116)&gt;100,100,
FORECAST($C101,N$105:N$116,$C$105:$C$116))))</f>
        <v>94.875294079823163</v>
      </c>
      <c r="O101" s="257"/>
      <c r="P101" s="258"/>
      <c r="Q101" s="258"/>
      <c r="R101" s="259">
        <f ca="true">IF(MAX(C105:C116)-MIN(C105:C116)&lt;5,AVERAGEIF(C105:C116,"&gt;0",R105:R116),
IF(FORECAST($C101,R$105:R$116,$C$105:$C$116)&lt;0,0,
IF(FORECAST($C101,R$105:R$116,$C$105:$C$116)&gt;100,100,
FORECAST($C101,R$105:R$116,$C$105:$C$116))))</f>
        <v>1.0625499522515298</v>
      </c>
      <c r="S101" s="256">
        <f ca="true">IF(MAX(C105:C116)-MIN(C105:C116)&lt;5,AVERAGEIF(C105:C116,"&gt;0",S105:S116),
IF(FORECAST($C101,S$105:S$116,$C$105:$C$116)&lt;0,0,
IF(FORECAST($C101,S$105:S$116,$C$105:$C$116)&gt;100,100,
FORECAST($C101,S$105:S$116,$C$105:$C$116))))</f>
        <v>97.007420060690009</v>
      </c>
      <c r="T101" s="257"/>
      <c r="U101" s="258"/>
      <c r="V101" s="258"/>
      <c r="W101" s="259">
        <f ca="true">IF(MAX(C105:C116)-MIN(C105:C116)&lt;5,AVERAGEIF(C105:C116,"&gt;0",W105:W116),
IF(FORECAST($C101,W$105:W$116,$C$105:$C$116)&lt;0,0,
IF(FORECAST($C101,W$105:W$116,$C$105:$C$116)&gt;100,100,
FORECAST($C101,W$105:W$116,$C$105:$C$116))))</f>
        <v>0.47193084503221172</v>
      </c>
      <c r="X101" s="256">
        <f ca="true">IF(MAX(C105:C116)-MIN(C105:C116)&lt;5,AVERAGEIF(C105:C116,"&gt;0",X105:X116),
IF(FORECAST($C101,X$105:X$116,$C$105:$C$116)&lt;0,0,
IF(FORECAST($C101,X$105:X$116,$C$105:$C$116)&gt;100,100,
FORECAST($C101,X$105:X$116,$C$105:$C$116))))</f>
        <v>97.875937611631471</v>
      </c>
      <c r="Y101" s="257"/>
      <c r="Z101" s="258"/>
      <c r="AA101" s="258"/>
      <c r="AB101" s="259">
        <f ca="true">IF(MAX(C105:C116)-MIN(C105:C116)&lt;5,AVERAGEIF(C105:C116,"&gt;0",AB105:AB116),
IF(FORECAST($C101,AB$105:AB$116,$C$105:$C$116)&lt;0,0,
IF(FORECAST($C101,AB$105:AB$116,$C$105:$C$116)&gt;100,100,
FORECAST($C101,AB$105:AB$116,$C$105:$C$116))))</f>
        <v>0.10651663169548264</v>
      </c>
    </row>
    <row r="102" hidden="true" x14ac:dyDescent="0.2">
      <c r="A102" s="903"/>
      <c r="B102" s="904"/>
      <c r="C102" s="234">
        <f>MaxRegYear(C100,C105:C116)</f>
        <v>2016</v>
      </c>
      <c r="D102" s="260">
        <f ca="true">IF(MAX(C105:C116)-MIN(C105:C116)&lt;5,AVERAGEIF(C105:C116,"&gt;0",D105:D116),
IF(FORECAST($C102,D$105:D$116,$C$105:$C$116)&lt;0,0,
IF(FORECAST($C102,D$105:D$116,$C$105:$C$116)&gt;100,100,
FORECAST($C102,D$105:D$116,$C$105:$C$116))))</f>
        <v>96.710172504839875</v>
      </c>
      <c r="E102" s="261"/>
      <c r="F102" s="262"/>
      <c r="G102" s="262"/>
      <c r="H102" s="263">
        <f ca="true">IF(MAX(C105:C116)-MIN(C105:C116)&lt;5,AVERAGEIF(C105:C116,"&gt;0",H105:H116),
IF(FORECAST($C102,H$105:H$116,$C$105:$C$116)&lt;0,0,
IF(FORECAST($C102,H$105:H$116,$C$105:$C$116)&gt;100,100,
FORECAST($C102,H$105:H$116,$C$105:$C$116))))</f>
        <v>1.9851635074212481</v>
      </c>
      <c r="I102" s="260">
        <f ca="true">IF(MAX(C105:C116)-MIN(C105:C116)&lt;5,AVERAGEIF(C105:C116,"&gt;0",I105:I116),
IF(FORECAST($C102,I$105:I$116,$C$105:$C$116)&lt;0,0,
IF(FORECAST($C102,I$105:I$116,$C$105:$C$116)&gt;100,100,
FORECAST($C102,I$105:I$116,$C$105:$C$116))))</f>
        <v>96.931091994403403</v>
      </c>
      <c r="J102" s="261"/>
      <c r="K102" s="262"/>
      <c r="L102" s="262"/>
      <c r="M102" s="263">
        <f ca="true">IF(MAX(C105:C116)-MIN(C105:C116)&lt;5,AVERAGEIF(C105:C116,"&gt;0",M105:M116),
IF(FORECAST($C102,M$105:M$116,$C$105:$C$116)&lt;0,0,
IF(FORECAST($C102,M$105:M$116,$C$105:$C$116)&gt;100,100,
FORECAST($C102,M$105:M$116,$C$105:$C$116))))</f>
        <v>0.51923940644971367</v>
      </c>
      <c r="N102" s="260">
        <f ca="true">IF(MAX(C105:C116)-MIN(C105:C116)&lt;5,AVERAGEIF(C105:C116,"&gt;0",N105:N116),
IF(FORECAST($C102,N$105:N$116,$C$105:$C$116)&lt;0,0,
IF(FORECAST($C102,N$105:N$116,$C$105:$C$116)&gt;100,100,
FORECAST($C102,N$105:N$116,$C$105:$C$116))))</f>
        <v>97.037380893871614</v>
      </c>
      <c r="O102" s="261"/>
      <c r="P102" s="262"/>
      <c r="Q102" s="262"/>
      <c r="R102" s="263">
        <f ca="true">IF(MAX(C105:C116)-MIN(C105:C116)&lt;5,AVERAGEIF(C105:C116,"&gt;0",R105:R116),
IF(FORECAST($C102,R$105:R$116,$C$105:$C$116)&lt;0,0,
IF(FORECAST($C102,R$105:R$116,$C$105:$C$116)&gt;100,100,
FORECAST($C102,R$105:R$116,$C$105:$C$116))))</f>
        <v>0.10529065373850699</v>
      </c>
      <c r="S102" s="260">
        <f ca="true">IF(MAX(C105:C116)-MIN(C105:C116)&lt;5,AVERAGEIF(C105:C116,"&gt;0",S105:S116),
IF(FORECAST($C102,S$105:S$116,$C$105:$C$116)&lt;0,0,
IF(FORECAST($C102,S$105:S$116,$C$105:$C$116)&gt;100,100,
FORECAST($C102,S$105:S$116,$C$105:$C$116))))</f>
        <v>96.909109752660072</v>
      </c>
      <c r="T102" s="261"/>
      <c r="U102" s="262"/>
      <c r="V102" s="262"/>
      <c r="W102" s="263">
        <f ca="true">IF(MAX(C105:C116)-MIN(C105:C116)&lt;5,AVERAGEIF(C105:C116,"&gt;0",W105:W116),
IF(FORECAST($C102,W$105:W$116,$C$105:$C$116)&lt;0,0,
IF(FORECAST($C102,W$105:W$116,$C$105:$C$116)&gt;100,100,
FORECAST($C102,W$105:W$116,$C$105:$C$116))))</f>
        <v>3.8428531467644689E-2</v>
      </c>
      <c r="X102" s="260">
        <f ca="true">IF(MAX(C105:C116)-MIN(C105:C116)&lt;5,AVERAGEIF(C105:C116,"&gt;0",X105:X116),
IF(FORECAST($C102,X$105:X$116,$C$105:$C$116)&lt;0,0,
IF(FORECAST($C102,X$105:X$116,$C$105:$C$116)&gt;100,100,
FORECAST($C102,X$105:X$116,$C$105:$C$116))))</f>
        <v>98.495602397297844</v>
      </c>
      <c r="Y102" s="261"/>
      <c r="Z102" s="262"/>
      <c r="AA102" s="262"/>
      <c r="AB102" s="263">
        <f ca="true">IF(MAX(C105:C116)-MIN(C105:C116)&lt;5,AVERAGEIF(C105:C116,"&gt;0",AB105:AB116),
IF(FORECAST($C102,AB$105:AB$116,$C$105:$C$116)&lt;0,0,
IF(FORECAST($C102,AB$105:AB$116,$C$105:$C$116)&gt;100,100,
FORECAST($C102,AB$105:AB$116,$C$105:$C$116))))</f>
        <v>1.3775551914887885E-2</v>
      </c>
    </row>
    <row r="103" ht="9" customHeight="true" x14ac:dyDescent="0.2">
      <c r="D103" s="264"/>
      <c r="I103" s="264"/>
      <c r="K103" s="224"/>
      <c r="L103" s="224"/>
      <c r="N103" s="264"/>
      <c r="P103" s="224"/>
      <c r="Q103" s="224"/>
      <c r="S103" s="264"/>
      <c r="U103" s="224"/>
      <c r="V103" s="224"/>
      <c r="X103" s="264"/>
      <c r="Z103" s="224"/>
      <c r="AA103" s="224"/>
      <c r="AB103" s="265"/>
    </row>
    <row r="104" s="293" customFormat="true" ht="22.5" customHeight="true" x14ac:dyDescent="0.2">
      <c r="B104" s="266" t="s">
        <v>8</v>
      </c>
      <c r="C104" s="267" t="s">
        <v>9</v>
      </c>
      <c r="D104" s="268" t="s">
        <v>14</v>
      </c>
      <c r="E104" s="880" t="s">
        <v>699</v>
      </c>
      <c r="F104" s="347"/>
      <c r="G104" s="347"/>
      <c r="H104" s="270" t="s">
        <v>17</v>
      </c>
      <c r="I104" s="267" t="s">
        <v>14</v>
      </c>
      <c r="J104" s="880" t="s">
        <v>699</v>
      </c>
      <c r="K104" s="347"/>
      <c r="L104" s="347"/>
      <c r="M104" s="270" t="s">
        <v>17</v>
      </c>
      <c r="N104" s="268" t="s">
        <v>14</v>
      </c>
      <c r="O104" s="880" t="s">
        <v>699</v>
      </c>
      <c r="P104" s="347"/>
      <c r="Q104" s="347"/>
      <c r="R104" s="270" t="s">
        <v>17</v>
      </c>
      <c r="S104" s="268" t="s">
        <v>14</v>
      </c>
      <c r="T104" s="880" t="s">
        <v>699</v>
      </c>
      <c r="U104" s="347"/>
      <c r="V104" s="347"/>
      <c r="W104" s="270" t="s">
        <v>17</v>
      </c>
      <c r="X104" s="268" t="s">
        <v>14</v>
      </c>
      <c r="Y104" s="880" t="s">
        <v>699</v>
      </c>
      <c r="Z104" s="347"/>
      <c r="AA104" s="347"/>
      <c r="AB104" s="270" t="s">
        <v>17</v>
      </c>
      <c r="AD104" s="348"/>
    </row>
    <row r="105" x14ac:dyDescent="0.2">
      <c r="A105" s="272"/>
      <c r="B105" s="538" t="s">
        <v>135</v>
      </c>
      <c r="C105" s="539">
        <v>2000</v>
      </c>
      <c r="D105" s="186">
        <f t="shared" ref="D105:D116" ca="true" si="15">IF(ISERROR(INDIRECT(CONCATENATE($B105,"!C16"))),"",INDIRECT(CONCATENATE($B105,"!C16")))</f>
        <v>82.363728839081134</v>
      </c>
      <c r="E105" s="273">
        <f t="shared" ref="E105:E116" ca="true" si="16">IF(ISERROR(INDIRECT(CONCATENATE($B105,"!C23"))),"",INDIRECT(CONCATENATE($B105,"!C23")))</f>
        <v>96.119159583954371</v>
      </c>
      <c r="F105" s="274"/>
      <c r="G105" s="274"/>
      <c r="H105" s="275">
        <f t="shared" ref="H105:H116" ca="true" si="17">IF(ISERROR(INDIRECT(CONCATENATE($B105,"!C21"))),"",INDIRECT(CONCATENATE($B105,"!C21")))</f>
        <v>8.3791836959227268</v>
      </c>
      <c r="I105" s="186">
        <f t="shared" ref="I105:I116" ca="true" si="18">IF(ISERROR(INDIRECT(CONCATENATE($B105,"!D16"))),"",INDIRECT(CONCATENATE($B105,"!D16")))</f>
        <v>94.637937288887912</v>
      </c>
      <c r="J105" s="273">
        <f t="shared" ref="J105:J116" ca="true" si="19">IF(ISERROR(INDIRECT(CONCATENATE($B105,"!D23"))),"",INDIRECT(CONCATENATE($B105,"!D23")))</f>
        <v>97.053668800918857</v>
      </c>
      <c r="K105" s="274"/>
      <c r="L105" s="274"/>
      <c r="M105" s="275">
        <f t="shared" ref="M105:M116" ca="true" si="20">IF(ISERROR(INDIRECT(CONCATENATE($B105,"!D21"))),"",INDIRECT(CONCATENATE($B105,"!D21")))</f>
        <v>1.6168453896095474</v>
      </c>
      <c r="N105" s="186">
        <f t="shared" ref="N105:N116" ca="true" si="21">IF(ISERROR(INDIRECT(CONCATENATE($B105,"!E16"))),"",INDIRECT(CONCATENATE($B105,"!E16")))</f>
        <v>97.202852908912774</v>
      </c>
      <c r="O105" s="273">
        <f t="shared" ref="O105:O116" ca="true" si="22">IF(ISERROR(INDIRECT(CONCATENATE($B105,"!E23"))),"",INDIRECT(CONCATENATE($B105,"!E23")))</f>
        <v>99.122975023812572</v>
      </c>
      <c r="P105" s="274"/>
      <c r="Q105" s="274"/>
      <c r="R105" s="275">
        <f t="shared" ref="R105:R116" ca="true" si="23">IF(ISERROR(INDIRECT(CONCATENATE($B105,"!E21"))),"",INDIRECT(CONCATENATE($B105,"!E21")))</f>
        <v>1.0538449912793846</v>
      </c>
      <c r="S105" s="186">
        <f t="shared" ref="S105:S116" ca="true" si="24">IF(ISERROR(INDIRECT(CONCATENATE($B105,"!F16"))),"",INDIRECT(CONCATENATE($B105,"!F16")))</f>
        <v>99.371601730586619</v>
      </c>
      <c r="T105" s="273">
        <f t="shared" ref="T105:T116" ca="true" si="25">IF(ISERROR(INDIRECT(CONCATENATE($B105,"!F23"))),"",INDIRECT(CONCATENATE($B105,"!F23")))</f>
        <v>99.520894419583641</v>
      </c>
      <c r="U105" s="274"/>
      <c r="V105" s="274"/>
      <c r="W105" s="275">
        <f t="shared" ref="W105:W116" ca="true" si="26">IF(ISERROR(INDIRECT(CONCATENATE($B105,"!F21"))),"",INDIRECT(CONCATENATE($B105,"!F21")))</f>
        <v>0.35577548968527462</v>
      </c>
      <c r="X105" s="186">
        <f t="shared" ref="X105:X116" ca="true" si="27">IF(ISERROR(INDIRECT(CONCATENATE($B105,"!G16"))),"",INDIRECT(CONCATENATE($B105,"!G16")))</f>
        <v>99.07441267718545</v>
      </c>
      <c r="Y105" s="273">
        <f t="shared" ref="Y105:Y116" ca="true" si="28">IF(ISERROR(INDIRECT(CONCATENATE($B105,"!G23"))),"",INDIRECT(CONCATENATE($B105,"!G23")))</f>
        <v>99.138475883303727</v>
      </c>
      <c r="Z105" s="274"/>
      <c r="AA105" s="274"/>
      <c r="AB105" s="275">
        <f t="shared" ref="AB105:AB116" ca="true" si="29">IF(ISERROR(INDIRECT(CONCATENATE($B105,"!G221"))),"",INDIRECT(CONCATENATE($B105,"!G21")))</f>
        <v>0</v>
      </c>
    </row>
    <row r="106" x14ac:dyDescent="0.2">
      <c r="A106" s="272"/>
      <c r="B106" s="540" t="s">
        <v>171</v>
      </c>
      <c r="C106" s="541">
        <v>2002</v>
      </c>
      <c r="D106" s="187">
        <f t="shared" ca="true" si="15"/>
        <v>84.87693789049294</v>
      </c>
      <c r="E106" s="276" t="str">
        <f t="shared" ca="true" si="16"/>
        <v>N/A</v>
      </c>
      <c r="F106" s="274"/>
      <c r="G106" s="274"/>
      <c r="H106" s="277">
        <f t="shared" ca="true" si="17"/>
        <v>11.472529066382839</v>
      </c>
      <c r="I106" s="187">
        <f t="shared" ca="true" si="18"/>
        <v>97.793008609027069</v>
      </c>
      <c r="J106" s="276" t="str">
        <f t="shared" ca="true" si="19"/>
        <v>N/A</v>
      </c>
      <c r="K106" s="274"/>
      <c r="L106" s="274"/>
      <c r="M106" s="277">
        <f t="shared" ca="true" si="20"/>
        <v>1.5658306747259303</v>
      </c>
      <c r="N106" s="187">
        <f t="shared" ca="true" si="21"/>
        <v>98.131866678022192</v>
      </c>
      <c r="O106" s="276" t="str">
        <f t="shared" ca="true" si="22"/>
        <v>N/A</v>
      </c>
      <c r="P106" s="274"/>
      <c r="Q106" s="274"/>
      <c r="R106" s="277">
        <f t="shared" ca="true" si="23"/>
        <v>0.97085504323349736</v>
      </c>
      <c r="S106" s="187">
        <f t="shared" ca="true" si="24"/>
        <v>99.293628811046986</v>
      </c>
      <c r="T106" s="276" t="str">
        <f t="shared" ca="true" si="25"/>
        <v>N/A</v>
      </c>
      <c r="U106" s="274"/>
      <c r="V106" s="274"/>
      <c r="W106" s="277">
        <f t="shared" ca="true" si="26"/>
        <v>0.58288922507388974</v>
      </c>
      <c r="X106" s="187">
        <f t="shared" ca="true" si="27"/>
        <v>99.573519657976078</v>
      </c>
      <c r="Y106" s="276" t="str">
        <f t="shared" ca="true" si="28"/>
        <v>N/A</v>
      </c>
      <c r="Z106" s="274"/>
      <c r="AA106" s="274"/>
      <c r="AB106" s="277">
        <f t="shared" ca="true" si="29"/>
        <v>0.25019446849716859</v>
      </c>
    </row>
    <row r="107" x14ac:dyDescent="0.2">
      <c r="A107" s="272"/>
      <c r="B107" s="540" t="s">
        <v>364</v>
      </c>
      <c r="C107" s="541"/>
      <c r="D107" s="187">
        <f t="shared" ca="true" si="15"/>
        <v>65.579828957798455</v>
      </c>
      <c r="E107" s="276">
        <f t="shared" ca="true" si="16"/>
        <v>92.630875361897452</v>
      </c>
      <c r="F107" s="274"/>
      <c r="G107" s="274"/>
      <c r="H107" s="277">
        <f t="shared" ca="true" si="17"/>
        <v>20.7812957873101</v>
      </c>
      <c r="I107" s="187">
        <f t="shared" ca="true" si="18"/>
        <v>73.507078573284772</v>
      </c>
      <c r="J107" s="276">
        <f t="shared" ca="true" si="19"/>
        <v>95.848399810738059</v>
      </c>
      <c r="K107" s="274"/>
      <c r="L107" s="274"/>
      <c r="M107" s="277">
        <f t="shared" ca="true" si="20"/>
        <v>8.425637793793646</v>
      </c>
      <c r="N107" s="187">
        <f t="shared" ca="true" si="21"/>
        <v>86.123921799826675</v>
      </c>
      <c r="O107" s="276">
        <f t="shared" ca="true" si="22"/>
        <v>96.658955638945514</v>
      </c>
      <c r="P107" s="274"/>
      <c r="Q107" s="274"/>
      <c r="R107" s="277">
        <f t="shared" ca="true" si="23"/>
        <v>3.109888114824547</v>
      </c>
      <c r="S107" s="187">
        <f t="shared" ca="true" si="24"/>
        <v>96.173003784578356</v>
      </c>
      <c r="T107" s="276">
        <f t="shared" ca="true" si="25"/>
        <v>97.001368078581251</v>
      </c>
      <c r="U107" s="274"/>
      <c r="V107" s="274"/>
      <c r="W107" s="277">
        <f t="shared" ca="true" si="26"/>
        <v>1.5598080923993902</v>
      </c>
      <c r="X107" s="187">
        <f t="shared" ca="true" si="27"/>
        <v>97.148053283497958</v>
      </c>
      <c r="Y107" s="276">
        <f t="shared" ca="true" si="28"/>
        <v>99.184463285676614</v>
      </c>
      <c r="Z107" s="274"/>
      <c r="AA107" s="274"/>
      <c r="AB107" s="277">
        <f t="shared" ca="true" si="29"/>
        <v>0.54269457330009918</v>
      </c>
      <c r="AD107" s="278"/>
    </row>
    <row r="108" x14ac:dyDescent="0.2">
      <c r="A108" s="272"/>
      <c r="B108" s="540" t="s">
        <v>346</v>
      </c>
      <c r="C108" s="541">
        <v>2007</v>
      </c>
      <c r="D108" s="187">
        <f t="shared" ca="true" si="15"/>
        <v>85.658596128716496</v>
      </c>
      <c r="E108" s="276">
        <f t="shared" ca="true" si="16"/>
        <v>98.593759034083817</v>
      </c>
      <c r="F108" s="274"/>
      <c r="G108" s="274"/>
      <c r="H108" s="277">
        <f t="shared" ca="true" si="17"/>
        <v>6.5717889910605773</v>
      </c>
      <c r="I108" s="187">
        <f t="shared" ca="true" si="18"/>
        <v>84.373286988925827</v>
      </c>
      <c r="J108" s="276">
        <f t="shared" ca="true" si="19"/>
        <v>99.151419594759489</v>
      </c>
      <c r="K108" s="274"/>
      <c r="L108" s="274"/>
      <c r="M108" s="277">
        <f t="shared" ca="true" si="20"/>
        <v>1.7034703460549119</v>
      </c>
      <c r="N108" s="187">
        <f t="shared" ca="true" si="21"/>
        <v>85.662018148712477</v>
      </c>
      <c r="O108" s="276">
        <f t="shared" ca="true" si="22"/>
        <v>99.633167182956555</v>
      </c>
      <c r="P108" s="274"/>
      <c r="Q108" s="274"/>
      <c r="R108" s="277">
        <f t="shared" ca="true" si="23"/>
        <v>0.60473940970823203</v>
      </c>
      <c r="S108" s="187">
        <f t="shared" ca="true" si="24"/>
        <v>87.992369323668143</v>
      </c>
      <c r="T108" s="276">
        <f t="shared" ca="true" si="25"/>
        <v>99.665122600144741</v>
      </c>
      <c r="U108" s="274"/>
      <c r="V108" s="274"/>
      <c r="W108" s="277">
        <f t="shared" ca="true" si="26"/>
        <v>0.23130532606006629</v>
      </c>
      <c r="X108" s="187">
        <f t="shared" ca="true" si="27"/>
        <v>92.767323558014198</v>
      </c>
      <c r="Y108" s="276">
        <f t="shared" ca="true" si="28"/>
        <v>99.92851634421082</v>
      </c>
      <c r="Z108" s="274"/>
      <c r="AA108" s="274"/>
      <c r="AB108" s="277">
        <f t="shared" ca="true" si="29"/>
        <v>1.7249793122808998E-2</v>
      </c>
    </row>
    <row r="109" x14ac:dyDescent="0.2">
      <c r="A109" s="272"/>
      <c r="B109" s="540" t="s">
        <v>172</v>
      </c>
      <c r="C109" s="541">
        <v>2013</v>
      </c>
      <c r="D109" s="187">
        <f t="shared" ca="true" si="15"/>
        <v>96.595195970439946</v>
      </c>
      <c r="E109" s="276">
        <f t="shared" ca="true" si="16"/>
        <v>99.214554672468196</v>
      </c>
      <c r="F109" s="274"/>
      <c r="G109" s="274"/>
      <c r="H109" s="277">
        <f t="shared" ca="true" si="17"/>
        <v>2.3696993409701581</v>
      </c>
      <c r="I109" s="187">
        <f t="shared" ca="true" si="18"/>
        <v>99.109012018097417</v>
      </c>
      <c r="J109" s="276">
        <f t="shared" ca="true" si="19"/>
        <v>99.195893440023681</v>
      </c>
      <c r="K109" s="274"/>
      <c r="L109" s="274"/>
      <c r="M109" s="277">
        <f t="shared" ca="true" si="20"/>
        <v>0.70195665603154422</v>
      </c>
      <c r="N109" s="187">
        <f t="shared" ca="true" si="21"/>
        <v>99.3247474374662</v>
      </c>
      <c r="O109" s="276">
        <f t="shared" ca="true" si="22"/>
        <v>99.828565221879273</v>
      </c>
      <c r="P109" s="274"/>
      <c r="Q109" s="274"/>
      <c r="R109" s="277">
        <f t="shared" ca="true" si="23"/>
        <v>0.3441633823734897</v>
      </c>
      <c r="S109" s="187">
        <f t="shared" ca="true" si="24"/>
        <v>99.051308931345744</v>
      </c>
      <c r="T109" s="276">
        <f t="shared" ca="true" si="25"/>
        <v>99.115833791794444</v>
      </c>
      <c r="U109" s="274"/>
      <c r="V109" s="274"/>
      <c r="W109" s="277">
        <f t="shared" ca="true" si="26"/>
        <v>0.12090895678459981</v>
      </c>
      <c r="X109" s="187">
        <f t="shared" ca="true" si="27"/>
        <v>99.817298736017889</v>
      </c>
      <c r="Y109" s="276">
        <f t="shared" ca="true" si="28"/>
        <v>99.703761443655708</v>
      </c>
      <c r="Z109" s="274"/>
      <c r="AA109" s="274"/>
      <c r="AB109" s="277">
        <f t="shared" ca="true" si="29"/>
        <v>0</v>
      </c>
    </row>
    <row r="110" x14ac:dyDescent="0.2">
      <c r="A110" s="272"/>
      <c r="B110" s="540" t="s">
        <v>655</v>
      </c>
      <c r="C110" s="541">
        <v>2014</v>
      </c>
      <c r="D110" s="187">
        <f t="shared" ca="true" si="15"/>
        <v>93.675832372669632</v>
      </c>
      <c r="E110" s="276">
        <f t="shared" ca="true" si="16"/>
        <v>98.156582158166458</v>
      </c>
      <c r="F110" s="274"/>
      <c r="G110" s="274"/>
      <c r="H110" s="277">
        <f t="shared" ca="true" si="17"/>
        <v>3.7912314578043547</v>
      </c>
      <c r="I110" s="187">
        <f t="shared" ca="true" si="18"/>
        <v>98.415868371181844</v>
      </c>
      <c r="J110" s="276">
        <f t="shared" ca="true" si="19"/>
        <v>99.152661240258979</v>
      </c>
      <c r="K110" s="274"/>
      <c r="L110" s="274"/>
      <c r="M110" s="277">
        <f t="shared" ca="true" si="20"/>
        <v>0.50483668123338887</v>
      </c>
      <c r="N110" s="187">
        <f t="shared" ca="true" si="21"/>
        <v>98.919680557611315</v>
      </c>
      <c r="O110" s="276">
        <f t="shared" ca="true" si="22"/>
        <v>99.564277501255035</v>
      </c>
      <c r="P110" s="274"/>
      <c r="Q110" s="274"/>
      <c r="R110" s="277">
        <f t="shared" ca="true" si="23"/>
        <v>0.18531351300872767</v>
      </c>
      <c r="S110" s="187">
        <f t="shared" ca="true" si="24"/>
        <v>99.10699331373516</v>
      </c>
      <c r="T110" s="276">
        <f t="shared" ca="true" si="25"/>
        <v>99.818800639868471</v>
      </c>
      <c r="U110" s="274"/>
      <c r="V110" s="274"/>
      <c r="W110" s="277">
        <f t="shared" ca="true" si="26"/>
        <v>9.3395022036934616E-2</v>
      </c>
      <c r="X110" s="187">
        <f t="shared" ca="true" si="27"/>
        <v>99.541379196713038</v>
      </c>
      <c r="Y110" s="276">
        <f t="shared" ca="true" si="28"/>
        <v>99.804309477677066</v>
      </c>
      <c r="Z110" s="274"/>
      <c r="AA110" s="274"/>
      <c r="AB110" s="277">
        <f t="shared" ca="true" si="29"/>
        <v>5.6471467351094692E-2</v>
      </c>
    </row>
    <row r="111" x14ac:dyDescent="0.2">
      <c r="A111" s="272"/>
      <c r="B111" s="540"/>
      <c r="C111" s="541"/>
      <c r="D111" s="187" t="str">
        <f ca="true">IF(ISERROR(INDIRECT(CONCATENATE($B111,"!C16"))),"",INDIRECT(CONCATENATE($B111,"!C16")))</f>
        <v/>
      </c>
      <c r="E111" s="276" t="str">
        <f ca="true">IF(ISERROR(INDIRECT(CONCATENATE($B111,"!C23"))),"",INDIRECT(CONCATENATE($B111,"!C23")))</f>
        <v/>
      </c>
      <c r="F111" s="274"/>
      <c r="G111" s="274"/>
      <c r="H111" s="277" t="str">
        <f ca="true">IF(ISERROR(INDIRECT(CONCATENATE($B111,"!C21"))),"",INDIRECT(CONCATENATE($B111,"!C21")))</f>
        <v/>
      </c>
      <c r="I111" s="187" t="str">
        <f ca="true">IF(ISERROR(INDIRECT(CONCATENATE($B111,"!D16"))),"",INDIRECT(CONCATENATE($B111,"!D16")))</f>
        <v/>
      </c>
      <c r="J111" s="276" t="str">
        <f ca="true">IF(ISERROR(INDIRECT(CONCATENATE($B111,"!D23"))),"",INDIRECT(CONCATENATE($B111,"!D23")))</f>
        <v/>
      </c>
      <c r="K111" s="274"/>
      <c r="L111" s="274"/>
      <c r="M111" s="277" t="str">
        <f ca="true">IF(ISERROR(INDIRECT(CONCATENATE($B111,"!D21"))),"",INDIRECT(CONCATENATE($B111,"!D21")))</f>
        <v/>
      </c>
      <c r="N111" s="187" t="str">
        <f ca="true">IF(ISERROR(INDIRECT(CONCATENATE($B111,"!E16"))),"",INDIRECT(CONCATENATE($B111,"!E16")))</f>
        <v/>
      </c>
      <c r="O111" s="276" t="str">
        <f ca="true">IF(ISERROR(INDIRECT(CONCATENATE($B111,"!E23"))),"",INDIRECT(CONCATENATE($B111,"!E23")))</f>
        <v/>
      </c>
      <c r="P111" s="274"/>
      <c r="Q111" s="274"/>
      <c r="R111" s="277" t="str">
        <f ca="true">IF(ISERROR(INDIRECT(CONCATENATE($B111,"!E21"))),"",INDIRECT(CONCATENATE($B111,"!E21")))</f>
        <v/>
      </c>
      <c r="S111" s="187" t="str">
        <f ca="true">IF(ISERROR(INDIRECT(CONCATENATE($B111,"!F16"))),"",INDIRECT(CONCATENATE($B111,"!F16")))</f>
        <v/>
      </c>
      <c r="T111" s="276" t="str">
        <f ca="true">IF(ISERROR(INDIRECT(CONCATENATE($B111,"!F23"))),"",INDIRECT(CONCATENATE($B111,"!F23")))</f>
        <v/>
      </c>
      <c r="U111" s="274"/>
      <c r="V111" s="274"/>
      <c r="W111" s="277" t="str">
        <f ca="true">IF(ISERROR(INDIRECT(CONCATENATE($B111,"!F21"))),"",INDIRECT(CONCATENATE($B111,"!F21")))</f>
        <v/>
      </c>
      <c r="X111" s="187" t="str">
        <f ca="true">IF(ISERROR(INDIRECT(CONCATENATE($B111,"!G16"))),"",INDIRECT(CONCATENATE($B111,"!G16")))</f>
        <v/>
      </c>
      <c r="Y111" s="276" t="str">
        <f ca="true">IF(ISERROR(INDIRECT(CONCATENATE($B111,"!G23"))),"",INDIRECT(CONCATENATE($B111,"!G23")))</f>
        <v/>
      </c>
      <c r="Z111" s="274"/>
      <c r="AA111" s="274"/>
      <c r="AB111" s="277" t="str">
        <f ca="true">IF(ISERROR(INDIRECT(CONCATENATE($B111,"!G221"))),"",INDIRECT(CONCATENATE($B111,"!G21")))</f>
        <v/>
      </c>
    </row>
    <row r="112" x14ac:dyDescent="0.2">
      <c r="A112" s="272"/>
      <c r="B112" s="540"/>
      <c r="C112" s="541"/>
      <c r="D112" s="187" t="str">
        <f ca="true">IF(ISERROR(INDIRECT(CONCATENATE($B112,"!C16"))),"",INDIRECT(CONCATENATE($B112,"!C16")))</f>
        <v/>
      </c>
      <c r="E112" s="276" t="str">
        <f ca="true">IF(ISERROR(INDIRECT(CONCATENATE($B112,"!C23"))),"",INDIRECT(CONCATENATE($B112,"!C23")))</f>
        <v/>
      </c>
      <c r="F112" s="274"/>
      <c r="G112" s="274"/>
      <c r="H112" s="277" t="str">
        <f ca="true">IF(ISERROR(INDIRECT(CONCATENATE($B112,"!C21"))),"",INDIRECT(CONCATENATE($B112,"!C21")))</f>
        <v/>
      </c>
      <c r="I112" s="187" t="str">
        <f ca="true">IF(ISERROR(INDIRECT(CONCATENATE($B112,"!D16"))),"",INDIRECT(CONCATENATE($B112,"!D16")))</f>
        <v/>
      </c>
      <c r="J112" s="276" t="str">
        <f ca="true">IF(ISERROR(INDIRECT(CONCATENATE($B112,"!D23"))),"",INDIRECT(CONCATENATE($B112,"!D23")))</f>
        <v/>
      </c>
      <c r="K112" s="274"/>
      <c r="L112" s="274"/>
      <c r="M112" s="277" t="str">
        <f ca="true">IF(ISERROR(INDIRECT(CONCATENATE($B112,"!D21"))),"",INDIRECT(CONCATENATE($B112,"!D21")))</f>
        <v/>
      </c>
      <c r="N112" s="187" t="str">
        <f ca="true">IF(ISERROR(INDIRECT(CONCATENATE($B112,"!E16"))),"",INDIRECT(CONCATENATE($B112,"!E16")))</f>
        <v/>
      </c>
      <c r="O112" s="276" t="str">
        <f ca="true">IF(ISERROR(INDIRECT(CONCATENATE($B112,"!E23"))),"",INDIRECT(CONCATENATE($B112,"!E23")))</f>
        <v/>
      </c>
      <c r="P112" s="274"/>
      <c r="Q112" s="274"/>
      <c r="R112" s="277" t="str">
        <f ca="true">IF(ISERROR(INDIRECT(CONCATENATE($B112,"!E21"))),"",INDIRECT(CONCATENATE($B112,"!E21")))</f>
        <v/>
      </c>
      <c r="S112" s="187" t="str">
        <f ca="true">IF(ISERROR(INDIRECT(CONCATENATE($B112,"!F16"))),"",INDIRECT(CONCATENATE($B112,"!F16")))</f>
        <v/>
      </c>
      <c r="T112" s="276" t="str">
        <f ca="true">IF(ISERROR(INDIRECT(CONCATENATE($B112,"!F23"))),"",INDIRECT(CONCATENATE($B112,"!F23")))</f>
        <v/>
      </c>
      <c r="U112" s="274"/>
      <c r="V112" s="274"/>
      <c r="W112" s="277" t="str">
        <f ca="true">IF(ISERROR(INDIRECT(CONCATENATE($B112,"!F21"))),"",INDIRECT(CONCATENATE($B112,"!F21")))</f>
        <v/>
      </c>
      <c r="X112" s="187" t="str">
        <f ca="true">IF(ISERROR(INDIRECT(CONCATENATE($B112,"!G16"))),"",INDIRECT(CONCATENATE($B112,"!G16")))</f>
        <v/>
      </c>
      <c r="Y112" s="276" t="str">
        <f ca="true">IF(ISERROR(INDIRECT(CONCATENATE($B112,"!G23"))),"",INDIRECT(CONCATENATE($B112,"!G23")))</f>
        <v/>
      </c>
      <c r="Z112" s="274"/>
      <c r="AA112" s="274"/>
      <c r="AB112" s="277" t="str">
        <f ca="true">IF(ISERROR(INDIRECT(CONCATENATE($B112,"!G221"))),"",INDIRECT(CONCATENATE($B112,"!G21")))</f>
        <v/>
      </c>
    </row>
    <row r="113" x14ac:dyDescent="0.2">
      <c r="A113" s="272"/>
      <c r="B113" s="540"/>
      <c r="C113" s="541"/>
      <c r="D113" s="187" t="str">
        <f t="shared" ca="true" si="15"/>
        <v/>
      </c>
      <c r="E113" s="276" t="str">
        <f t="shared" ca="true" si="16"/>
        <v/>
      </c>
      <c r="F113" s="274"/>
      <c r="G113" s="274"/>
      <c r="H113" s="277" t="str">
        <f t="shared" ca="true" si="17"/>
        <v/>
      </c>
      <c r="I113" s="187" t="str">
        <f t="shared" ca="true" si="18"/>
        <v/>
      </c>
      <c r="J113" s="276" t="str">
        <f t="shared" ca="true" si="19"/>
        <v/>
      </c>
      <c r="K113" s="274"/>
      <c r="L113" s="274"/>
      <c r="M113" s="277" t="str">
        <f t="shared" ca="true" si="20"/>
        <v/>
      </c>
      <c r="N113" s="187" t="str">
        <f t="shared" ca="true" si="21"/>
        <v/>
      </c>
      <c r="O113" s="276" t="str">
        <f t="shared" ca="true" si="22"/>
        <v/>
      </c>
      <c r="P113" s="274"/>
      <c r="Q113" s="274"/>
      <c r="R113" s="277" t="str">
        <f t="shared" ca="true" si="23"/>
        <v/>
      </c>
      <c r="S113" s="187" t="str">
        <f t="shared" ca="true" si="24"/>
        <v/>
      </c>
      <c r="T113" s="276" t="str">
        <f t="shared" ca="true" si="25"/>
        <v/>
      </c>
      <c r="U113" s="274"/>
      <c r="V113" s="274"/>
      <c r="W113" s="277" t="str">
        <f t="shared" ca="true" si="26"/>
        <v/>
      </c>
      <c r="X113" s="187" t="str">
        <f t="shared" ca="true" si="27"/>
        <v/>
      </c>
      <c r="Y113" s="276" t="str">
        <f t="shared" ca="true" si="28"/>
        <v/>
      </c>
      <c r="Z113" s="274"/>
      <c r="AA113" s="274"/>
      <c r="AB113" s="277" t="str">
        <f t="shared" ca="true" si="29"/>
        <v/>
      </c>
    </row>
    <row r="114" x14ac:dyDescent="0.2">
      <c r="A114" s="272"/>
      <c r="B114" s="540"/>
      <c r="C114" s="541"/>
      <c r="D114" s="187" t="str">
        <f t="shared" ca="true" si="15"/>
        <v/>
      </c>
      <c r="E114" s="276" t="str">
        <f t="shared" ca="true" si="16"/>
        <v/>
      </c>
      <c r="F114" s="274"/>
      <c r="G114" s="274"/>
      <c r="H114" s="277" t="str">
        <f t="shared" ca="true" si="17"/>
        <v/>
      </c>
      <c r="I114" s="187" t="str">
        <f t="shared" ca="true" si="18"/>
        <v/>
      </c>
      <c r="J114" s="276" t="str">
        <f t="shared" ca="true" si="19"/>
        <v/>
      </c>
      <c r="K114" s="274"/>
      <c r="L114" s="274"/>
      <c r="M114" s="277" t="str">
        <f t="shared" ca="true" si="20"/>
        <v/>
      </c>
      <c r="N114" s="187" t="str">
        <f t="shared" ca="true" si="21"/>
        <v/>
      </c>
      <c r="O114" s="276" t="str">
        <f t="shared" ca="true" si="22"/>
        <v/>
      </c>
      <c r="P114" s="274"/>
      <c r="Q114" s="274"/>
      <c r="R114" s="277" t="str">
        <f t="shared" ca="true" si="23"/>
        <v/>
      </c>
      <c r="S114" s="187" t="str">
        <f t="shared" ca="true" si="24"/>
        <v/>
      </c>
      <c r="T114" s="276" t="str">
        <f t="shared" ca="true" si="25"/>
        <v/>
      </c>
      <c r="U114" s="274"/>
      <c r="V114" s="274"/>
      <c r="W114" s="277" t="str">
        <f t="shared" ca="true" si="26"/>
        <v/>
      </c>
      <c r="X114" s="187" t="str">
        <f t="shared" ca="true" si="27"/>
        <v/>
      </c>
      <c r="Y114" s="276" t="str">
        <f t="shared" ca="true" si="28"/>
        <v/>
      </c>
      <c r="Z114" s="274"/>
      <c r="AA114" s="274"/>
      <c r="AB114" s="277" t="str">
        <f t="shared" ca="true" si="29"/>
        <v/>
      </c>
    </row>
    <row r="115" x14ac:dyDescent="0.2">
      <c r="A115" s="272"/>
      <c r="B115" s="540"/>
      <c r="C115" s="541"/>
      <c r="D115" s="187" t="str">
        <f t="shared" ca="true" si="15"/>
        <v/>
      </c>
      <c r="E115" s="276" t="str">
        <f t="shared" ca="true" si="16"/>
        <v/>
      </c>
      <c r="F115" s="274"/>
      <c r="G115" s="274"/>
      <c r="H115" s="277" t="str">
        <f t="shared" ca="true" si="17"/>
        <v/>
      </c>
      <c r="I115" s="187" t="str">
        <f t="shared" ca="true" si="18"/>
        <v/>
      </c>
      <c r="J115" s="276" t="str">
        <f t="shared" ca="true" si="19"/>
        <v/>
      </c>
      <c r="K115" s="274"/>
      <c r="L115" s="274"/>
      <c r="M115" s="277" t="str">
        <f t="shared" ca="true" si="20"/>
        <v/>
      </c>
      <c r="N115" s="187" t="str">
        <f t="shared" ca="true" si="21"/>
        <v/>
      </c>
      <c r="O115" s="276" t="str">
        <f t="shared" ca="true" si="22"/>
        <v/>
      </c>
      <c r="P115" s="274"/>
      <c r="Q115" s="274"/>
      <c r="R115" s="277" t="str">
        <f t="shared" ca="true" si="23"/>
        <v/>
      </c>
      <c r="S115" s="187" t="str">
        <f t="shared" ca="true" si="24"/>
        <v/>
      </c>
      <c r="T115" s="276" t="str">
        <f t="shared" ca="true" si="25"/>
        <v/>
      </c>
      <c r="U115" s="274"/>
      <c r="V115" s="274"/>
      <c r="W115" s="277" t="str">
        <f t="shared" ca="true" si="26"/>
        <v/>
      </c>
      <c r="X115" s="187" t="str">
        <f t="shared" ca="true" si="27"/>
        <v/>
      </c>
      <c r="Y115" s="276" t="str">
        <f t="shared" ca="true" si="28"/>
        <v/>
      </c>
      <c r="Z115" s="274"/>
      <c r="AA115" s="274"/>
      <c r="AB115" s="277" t="str">
        <f t="shared" ca="true" si="29"/>
        <v/>
      </c>
    </row>
    <row r="116" x14ac:dyDescent="0.2">
      <c r="A116" s="272"/>
      <c r="B116" s="542"/>
      <c r="C116" s="543"/>
      <c r="D116" s="188" t="str">
        <f t="shared" ca="true" si="15"/>
        <v/>
      </c>
      <c r="E116" s="279" t="str">
        <f t="shared" ca="true" si="16"/>
        <v/>
      </c>
      <c r="F116" s="280"/>
      <c r="G116" s="281"/>
      <c r="H116" s="282" t="str">
        <f t="shared" ca="true" si="17"/>
        <v/>
      </c>
      <c r="I116" s="188" t="str">
        <f t="shared" ca="true" si="18"/>
        <v/>
      </c>
      <c r="J116" s="279" t="str">
        <f t="shared" ca="true" si="19"/>
        <v/>
      </c>
      <c r="K116" s="280"/>
      <c r="L116" s="281"/>
      <c r="M116" s="282" t="str">
        <f t="shared" ca="true" si="20"/>
        <v/>
      </c>
      <c r="N116" s="188" t="str">
        <f t="shared" ca="true" si="21"/>
        <v/>
      </c>
      <c r="O116" s="279" t="str">
        <f t="shared" ca="true" si="22"/>
        <v/>
      </c>
      <c r="P116" s="280"/>
      <c r="Q116" s="281"/>
      <c r="R116" s="282" t="str">
        <f t="shared" ca="true" si="23"/>
        <v/>
      </c>
      <c r="S116" s="188" t="str">
        <f t="shared" ca="true" si="24"/>
        <v/>
      </c>
      <c r="T116" s="279" t="str">
        <f t="shared" ca="true" si="25"/>
        <v/>
      </c>
      <c r="U116" s="280"/>
      <c r="V116" s="281"/>
      <c r="W116" s="282" t="str">
        <f t="shared" ca="true" si="26"/>
        <v/>
      </c>
      <c r="X116" s="188" t="str">
        <f t="shared" ca="true" si="27"/>
        <v/>
      </c>
      <c r="Y116" s="279" t="str">
        <f t="shared" ca="true" si="28"/>
        <v/>
      </c>
      <c r="Z116" s="280"/>
      <c r="AA116" s="281"/>
      <c r="AB116" s="282" t="str">
        <f t="shared" ca="true" si="29"/>
        <v/>
      </c>
    </row>
    <row r="117" ht="11.25" customHeight="true" x14ac:dyDescent="0.2"/>
    <row r="118" ht="22.5" customHeight="true" x14ac:dyDescent="0.25">
      <c r="B118" s="908" t="str">
        <f>CONCATENATE("National use of drinking water sources, ",C99,"–",C100)</f>
        <v>National use of drinking water sources, 2000–2020</v>
      </c>
      <c r="C118" s="909"/>
      <c r="D118" s="909"/>
      <c r="E118" s="909"/>
      <c r="F118" s="909"/>
      <c r="G118" s="909"/>
      <c r="H118" s="909"/>
      <c r="I118" s="909"/>
      <c r="J118" s="909"/>
      <c r="K118" s="909"/>
      <c r="L118" s="909"/>
      <c r="N118" s="283"/>
      <c r="O118" s="283"/>
      <c r="P118" s="283"/>
      <c r="Q118" s="283"/>
      <c r="R118" s="283"/>
      <c r="S118" s="891" t="s">
        <v>11</v>
      </c>
      <c r="T118" s="892"/>
      <c r="U118" s="892"/>
      <c r="V118" s="892"/>
      <c r="W118" s="893"/>
      <c r="X118" s="283"/>
      <c r="Y118" s="283"/>
      <c r="Z118" s="283"/>
      <c r="AA118" s="283"/>
      <c r="AB118" s="28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5"/>
      <c r="D153" s="285"/>
      <c r="E153" s="286" t="str">
        <f t="shared" ref="E153:E158" ca="true" si="30">IF(ISERROR(INDIRECT(CONCATENATE($B153,"!M18"))),"",INDIRECT(CONCATENATE($B153,"!M18")))</f>
        <v/>
      </c>
      <c r="F153" s="286" t="str">
        <f t="shared" ref="F153:F158" ca="true" si="31">IF(ISERROR(INDIRECT(CONCATENATE($B153,"!M19"))),"",INDIRECT(CONCATENATE($B153,"!M19")))</f>
        <v/>
      </c>
      <c r="G153" s="286" t="str">
        <f t="shared" ref="G153:G158" ca="true" si="32">IF(ISERROR(INDIRECT(CONCATENATE($B153,"!M20"))),"",INDIRECT(CONCATENATE($B153,"!M20")))</f>
        <v/>
      </c>
      <c r="H153" s="286" t="str">
        <f t="shared" ref="H153:H158" ca="true" si="33">IF(ISERROR(INDIRECT(CONCATENATE($B153,"!M21"))),"",INDIRECT(CONCATENATE($B153,"!M21")))</f>
        <v/>
      </c>
      <c r="I153" s="286"/>
      <c r="J153" s="286" t="str">
        <f t="shared" ref="J153:J158" ca="true" si="34">IF(ISERROR(INDIRECT(CONCATENATE($B153,"!N18"))),"",INDIRECT(CONCATENATE($B153,"!N18")))</f>
        <v/>
      </c>
      <c r="K153" s="286" t="str">
        <f t="shared" ref="K153:K158" ca="true" si="35">IF(ISERROR(INDIRECT(CONCATENATE($B153,"!N19"))),"",INDIRECT(CONCATENATE($B153,"!N19")))</f>
        <v/>
      </c>
      <c r="L153" s="286" t="str">
        <f t="shared" ref="L153:L158" ca="true" si="36">IF(ISERROR(INDIRECT(CONCATENATE($B153,"!N20"))),"",INDIRECT(CONCATENATE($B153,"!N20")))</f>
        <v/>
      </c>
      <c r="M153" s="286" t="str">
        <f t="shared" ref="M153:M158" ca="true" si="37">IF(ISERROR(INDIRECT(CONCATENATE($B153,"!N21"))),"",INDIRECT(CONCATENATE($B153,"!N21")))</f>
        <v/>
      </c>
      <c r="N153" s="286"/>
      <c r="O153" s="286" t="str">
        <f t="shared" ref="O153:O158" ca="true" si="38">IF(ISERROR(INDIRECT(CONCATENATE($B153,"!O18"))),"",INDIRECT(CONCATENATE($B153,"!O18")))</f>
        <v/>
      </c>
      <c r="P153" s="286" t="str">
        <f t="shared" ref="P153:P158" ca="true" si="39">IF(ISERROR(INDIRECT(CONCATENATE($B153,"!O19"))),"",INDIRECT(CONCATENATE($B153,"!O19")))</f>
        <v/>
      </c>
      <c r="Q153" s="286" t="str">
        <f t="shared" ref="Q153:Q158" ca="true" si="40">IF(ISERROR(INDIRECT(CONCATENATE($B153,"!O20"))),"",INDIRECT(CONCATENATE($B153,"!O20")))</f>
        <v/>
      </c>
      <c r="R153" s="286" t="str">
        <f t="shared" ref="R153:R158" ca="true" si="41">IF(ISERROR(INDIRECT(CONCATENATE($B153,"!O21"))),"",INDIRECT(CONCATENATE($B153,"!O21")))</f>
        <v/>
      </c>
      <c r="S153" s="286"/>
      <c r="T153" s="286" t="str">
        <f t="shared" ref="T153:T158" ca="true" si="42">IF(ISERROR(INDIRECT(CONCATENATE($B153,"!P18"))),"",INDIRECT(CONCATENATE($B153,"!P18")))</f>
        <v/>
      </c>
      <c r="U153" s="286" t="str">
        <f t="shared" ref="U153:U158" ca="true" si="43">IF(ISERROR(INDIRECT(CONCATENATE($B153,"!P19"))),"",INDIRECT(CONCATENATE($B153,"!P19")))</f>
        <v/>
      </c>
      <c r="V153" s="286" t="str">
        <f t="shared" ref="V153:V158" ca="true" si="44">IF(ISERROR(INDIRECT(CONCATENATE($B153,"!P20"))),"",INDIRECT(CONCATENATE($B153,"!P20")))</f>
        <v/>
      </c>
      <c r="W153" s="286" t="str">
        <f t="shared" ref="W153:W158" ca="true" si="45">IF(ISERROR(INDIRECT(CONCATENATE($B153,"!P21"))),"",INDIRECT(CONCATENATE($B153,"!P21")))</f>
        <v/>
      </c>
      <c r="X153" s="286"/>
      <c r="Y153" s="286" t="str">
        <f t="shared" ref="Y153:Y158" ca="true" si="46">IF(ISERROR(INDIRECT(CONCATENATE($B153,"!Q18"))),"",INDIRECT(CONCATENATE($B153,"!Q18")))</f>
        <v/>
      </c>
      <c r="Z153" s="286" t="str">
        <f t="shared" ref="Z153:Z158" ca="true" si="47">IF(ISERROR(INDIRECT(CONCATENATE($B153,"!Q19"))),"",INDIRECT(CONCATENATE($B153,"!Q19")))</f>
        <v/>
      </c>
      <c r="AA153" s="286" t="str">
        <f t="shared" ref="AA153:AA158" ca="true" si="48">IF(ISERROR(INDIRECT(CONCATENATE($B153,"!Q20"))),"",INDIRECT(CONCATENATE($B153,"!Q20")))</f>
        <v/>
      </c>
      <c r="AB153" s="286" t="str">
        <f t="shared" ref="AB153:AB158" ca="true" si="49">IF(ISERROR(INDIRECT(CONCATENATE($B153,"!Q21"))),"",INDIRECT(CONCATENATE($B153,"!Q1")))</f>
        <v/>
      </c>
    </row>
    <row r="154" x14ac:dyDescent="0.2">
      <c r="C154" s="285"/>
      <c r="D154" s="285"/>
      <c r="E154" s="286" t="str">
        <f t="shared" ca="true" si="30"/>
        <v/>
      </c>
      <c r="F154" s="286" t="str">
        <f t="shared" ca="true" si="31"/>
        <v/>
      </c>
      <c r="G154" s="286" t="str">
        <f t="shared" ca="true" si="32"/>
        <v/>
      </c>
      <c r="H154" s="286" t="str">
        <f t="shared" ca="true" si="33"/>
        <v/>
      </c>
      <c r="I154" s="286"/>
      <c r="J154" s="286" t="str">
        <f t="shared" ca="true" si="34"/>
        <v/>
      </c>
      <c r="K154" s="286" t="str">
        <f t="shared" ca="true" si="35"/>
        <v/>
      </c>
      <c r="L154" s="286" t="str">
        <f t="shared" ca="true" si="36"/>
        <v/>
      </c>
      <c r="M154" s="286" t="str">
        <f t="shared" ca="true" si="37"/>
        <v/>
      </c>
      <c r="N154" s="286"/>
      <c r="O154" s="286" t="str">
        <f t="shared" ca="true" si="38"/>
        <v/>
      </c>
      <c r="P154" s="286" t="str">
        <f t="shared" ca="true" si="39"/>
        <v/>
      </c>
      <c r="Q154" s="286" t="str">
        <f t="shared" ca="true" si="40"/>
        <v/>
      </c>
      <c r="R154" s="286" t="str">
        <f t="shared" ca="true" si="41"/>
        <v/>
      </c>
      <c r="S154" s="286"/>
      <c r="T154" s="286" t="str">
        <f t="shared" ca="true" si="42"/>
        <v/>
      </c>
      <c r="U154" s="286" t="str">
        <f t="shared" ca="true" si="43"/>
        <v/>
      </c>
      <c r="V154" s="286" t="str">
        <f t="shared" ca="true" si="44"/>
        <v/>
      </c>
      <c r="W154" s="286" t="str">
        <f t="shared" ca="true" si="45"/>
        <v/>
      </c>
      <c r="X154" s="286"/>
      <c r="Y154" s="286" t="str">
        <f t="shared" ca="true" si="46"/>
        <v/>
      </c>
      <c r="Z154" s="286" t="str">
        <f t="shared" ca="true" si="47"/>
        <v/>
      </c>
      <c r="AA154" s="286" t="str">
        <f t="shared" ca="true" si="48"/>
        <v/>
      </c>
      <c r="AB154" s="286" t="str">
        <f t="shared" ca="true" si="49"/>
        <v/>
      </c>
    </row>
    <row r="155" x14ac:dyDescent="0.2">
      <c r="C155" s="285"/>
      <c r="D155" s="285"/>
      <c r="E155" s="286" t="str">
        <f t="shared" ca="true" si="30"/>
        <v/>
      </c>
      <c r="F155" s="286" t="str">
        <f t="shared" ca="true" si="31"/>
        <v/>
      </c>
      <c r="G155" s="286" t="str">
        <f t="shared" ca="true" si="32"/>
        <v/>
      </c>
      <c r="H155" s="286" t="str">
        <f t="shared" ca="true" si="33"/>
        <v/>
      </c>
      <c r="I155" s="286"/>
      <c r="J155" s="286" t="str">
        <f t="shared" ca="true" si="34"/>
        <v/>
      </c>
      <c r="K155" s="286" t="str">
        <f t="shared" ca="true" si="35"/>
        <v/>
      </c>
      <c r="L155" s="286" t="str">
        <f t="shared" ca="true" si="36"/>
        <v/>
      </c>
      <c r="M155" s="286" t="str">
        <f t="shared" ca="true" si="37"/>
        <v/>
      </c>
      <c r="N155" s="286"/>
      <c r="O155" s="286" t="str">
        <f t="shared" ca="true" si="38"/>
        <v/>
      </c>
      <c r="P155" s="286" t="str">
        <f t="shared" ca="true" si="39"/>
        <v/>
      </c>
      <c r="Q155" s="286" t="str">
        <f t="shared" ca="true" si="40"/>
        <v/>
      </c>
      <c r="R155" s="286" t="str">
        <f t="shared" ca="true" si="41"/>
        <v/>
      </c>
      <c r="S155" s="286"/>
      <c r="T155" s="286" t="str">
        <f t="shared" ca="true" si="42"/>
        <v/>
      </c>
      <c r="U155" s="286" t="str">
        <f t="shared" ca="true" si="43"/>
        <v/>
      </c>
      <c r="V155" s="286" t="str">
        <f t="shared" ca="true" si="44"/>
        <v/>
      </c>
      <c r="W155" s="286" t="str">
        <f t="shared" ca="true" si="45"/>
        <v/>
      </c>
      <c r="X155" s="286"/>
      <c r="Y155" s="286" t="str">
        <f t="shared" ca="true" si="46"/>
        <v/>
      </c>
      <c r="Z155" s="286" t="str">
        <f t="shared" ca="true" si="47"/>
        <v/>
      </c>
      <c r="AA155" s="286" t="str">
        <f t="shared" ca="true" si="48"/>
        <v/>
      </c>
      <c r="AB155" s="286" t="str">
        <f t="shared" ca="true" si="49"/>
        <v/>
      </c>
    </row>
    <row r="156" x14ac:dyDescent="0.2">
      <c r="C156" s="285"/>
      <c r="D156" s="285"/>
      <c r="E156" s="286" t="str">
        <f t="shared" ca="true" si="30"/>
        <v/>
      </c>
      <c r="F156" s="286" t="str">
        <f t="shared" ca="true" si="31"/>
        <v/>
      </c>
      <c r="G156" s="286" t="str">
        <f t="shared" ca="true" si="32"/>
        <v/>
      </c>
      <c r="H156" s="286" t="str">
        <f t="shared" ca="true" si="33"/>
        <v/>
      </c>
      <c r="I156" s="286"/>
      <c r="J156" s="286" t="str">
        <f t="shared" ca="true" si="34"/>
        <v/>
      </c>
      <c r="K156" s="286" t="str">
        <f t="shared" ca="true" si="35"/>
        <v/>
      </c>
      <c r="L156" s="286" t="str">
        <f t="shared" ca="true" si="36"/>
        <v/>
      </c>
      <c r="M156" s="286" t="str">
        <f t="shared" ca="true" si="37"/>
        <v/>
      </c>
      <c r="N156" s="286"/>
      <c r="O156" s="286" t="str">
        <f t="shared" ca="true" si="38"/>
        <v/>
      </c>
      <c r="P156" s="286" t="str">
        <f t="shared" ca="true" si="39"/>
        <v/>
      </c>
      <c r="Q156" s="286" t="str">
        <f t="shared" ca="true" si="40"/>
        <v/>
      </c>
      <c r="R156" s="286" t="str">
        <f t="shared" ca="true" si="41"/>
        <v/>
      </c>
      <c r="S156" s="286"/>
      <c r="T156" s="286" t="str">
        <f t="shared" ca="true" si="42"/>
        <v/>
      </c>
      <c r="U156" s="286" t="str">
        <f t="shared" ca="true" si="43"/>
        <v/>
      </c>
      <c r="V156" s="286" t="str">
        <f t="shared" ca="true" si="44"/>
        <v/>
      </c>
      <c r="W156" s="286" t="str">
        <f t="shared" ca="true" si="45"/>
        <v/>
      </c>
      <c r="X156" s="286"/>
      <c r="Y156" s="286" t="str">
        <f t="shared" ca="true" si="46"/>
        <v/>
      </c>
      <c r="Z156" s="286" t="str">
        <f t="shared" ca="true" si="47"/>
        <v/>
      </c>
      <c r="AA156" s="286" t="str">
        <f t="shared" ca="true" si="48"/>
        <v/>
      </c>
      <c r="AB156" s="286" t="str">
        <f t="shared" ca="true" si="49"/>
        <v/>
      </c>
    </row>
    <row r="157" x14ac:dyDescent="0.2">
      <c r="B157" s="286"/>
      <c r="C157" s="285"/>
      <c r="D157" s="285"/>
      <c r="E157" s="286" t="str">
        <f t="shared" ca="true" si="30"/>
        <v/>
      </c>
      <c r="F157" s="286" t="str">
        <f t="shared" ca="true" si="31"/>
        <v/>
      </c>
      <c r="G157" s="286" t="str">
        <f t="shared" ca="true" si="32"/>
        <v/>
      </c>
      <c r="H157" s="286" t="str">
        <f t="shared" ca="true" si="33"/>
        <v/>
      </c>
      <c r="I157" s="286"/>
      <c r="J157" s="286" t="str">
        <f t="shared" ca="true" si="34"/>
        <v/>
      </c>
      <c r="K157" s="286" t="str">
        <f t="shared" ca="true" si="35"/>
        <v/>
      </c>
      <c r="L157" s="286" t="str">
        <f t="shared" ca="true" si="36"/>
        <v/>
      </c>
      <c r="M157" s="286" t="str">
        <f t="shared" ca="true" si="37"/>
        <v/>
      </c>
      <c r="N157" s="286"/>
      <c r="O157" s="286" t="str">
        <f t="shared" ca="true" si="38"/>
        <v/>
      </c>
      <c r="P157" s="286" t="str">
        <f t="shared" ca="true" si="39"/>
        <v/>
      </c>
      <c r="Q157" s="286" t="str">
        <f t="shared" ca="true" si="40"/>
        <v/>
      </c>
      <c r="R157" s="286" t="str">
        <f t="shared" ca="true" si="41"/>
        <v/>
      </c>
      <c r="S157" s="286"/>
      <c r="T157" s="286" t="str">
        <f t="shared" ca="true" si="42"/>
        <v/>
      </c>
      <c r="U157" s="286" t="str">
        <f t="shared" ca="true" si="43"/>
        <v/>
      </c>
      <c r="V157" s="286" t="str">
        <f t="shared" ca="true" si="44"/>
        <v/>
      </c>
      <c r="W157" s="286" t="str">
        <f t="shared" ca="true" si="45"/>
        <v/>
      </c>
      <c r="X157" s="286"/>
      <c r="Y157" s="286" t="str">
        <f t="shared" ca="true" si="46"/>
        <v/>
      </c>
      <c r="Z157" s="286" t="str">
        <f t="shared" ca="true" si="47"/>
        <v/>
      </c>
      <c r="AA157" s="286" t="str">
        <f t="shared" ca="true" si="48"/>
        <v/>
      </c>
      <c r="AB157" s="286" t="str">
        <f t="shared" ca="true" si="49"/>
        <v/>
      </c>
    </row>
    <row r="158" x14ac:dyDescent="0.2">
      <c r="B158" s="286"/>
      <c r="C158" s="285"/>
      <c r="D158" s="285"/>
      <c r="E158" s="286" t="str">
        <f t="shared" ca="true" si="30"/>
        <v/>
      </c>
      <c r="F158" s="286" t="str">
        <f t="shared" ca="true" si="31"/>
        <v/>
      </c>
      <c r="G158" s="286" t="str">
        <f t="shared" ca="true" si="32"/>
        <v/>
      </c>
      <c r="H158" s="286" t="str">
        <f t="shared" ca="true" si="33"/>
        <v/>
      </c>
      <c r="I158" s="286"/>
      <c r="J158" s="286" t="str">
        <f t="shared" ca="true" si="34"/>
        <v/>
      </c>
      <c r="K158" s="286" t="str">
        <f t="shared" ca="true" si="35"/>
        <v/>
      </c>
      <c r="L158" s="286" t="str">
        <f t="shared" ca="true" si="36"/>
        <v/>
      </c>
      <c r="M158" s="286" t="str">
        <f t="shared" ca="true" si="37"/>
        <v/>
      </c>
      <c r="N158" s="286"/>
      <c r="O158" s="286" t="str">
        <f t="shared" ca="true" si="38"/>
        <v/>
      </c>
      <c r="P158" s="286" t="str">
        <f t="shared" ca="true" si="39"/>
        <v/>
      </c>
      <c r="Q158" s="286" t="str">
        <f t="shared" ca="true" si="40"/>
        <v/>
      </c>
      <c r="R158" s="286" t="str">
        <f t="shared" ca="true" si="41"/>
        <v/>
      </c>
      <c r="S158" s="286"/>
      <c r="T158" s="286" t="str">
        <f t="shared" ca="true" si="42"/>
        <v/>
      </c>
      <c r="U158" s="286" t="str">
        <f t="shared" ca="true" si="43"/>
        <v/>
      </c>
      <c r="V158" s="286" t="str">
        <f t="shared" ca="true" si="44"/>
        <v/>
      </c>
      <c r="W158" s="286" t="str">
        <f t="shared" ca="true" si="45"/>
        <v/>
      </c>
      <c r="X158" s="286"/>
      <c r="Y158" s="286" t="str">
        <f t="shared" ca="true" si="46"/>
        <v/>
      </c>
      <c r="Z158" s="286" t="str">
        <f t="shared" ca="true" si="47"/>
        <v/>
      </c>
      <c r="AA158" s="286" t="str">
        <f t="shared" ca="true" si="48"/>
        <v/>
      </c>
      <c r="AB158" s="286" t="str">
        <f t="shared" ca="true" si="49"/>
        <v/>
      </c>
    </row>
    <row r="197" s="225" customFormat="true" ht="16.5" customHeight="true" x14ac:dyDescent="0.2">
      <c r="A197" s="905" t="s">
        <v>6</v>
      </c>
      <c r="B197" s="905"/>
      <c r="C197" s="905"/>
      <c r="D197" s="894" t="s">
        <v>0</v>
      </c>
      <c r="E197" s="895"/>
      <c r="F197" s="895"/>
      <c r="G197" s="895"/>
      <c r="H197" s="896"/>
      <c r="I197" s="894" t="s">
        <v>1</v>
      </c>
      <c r="J197" s="895"/>
      <c r="K197" s="895"/>
      <c r="L197" s="895"/>
      <c r="M197" s="896"/>
      <c r="N197" s="894" t="s">
        <v>2</v>
      </c>
      <c r="O197" s="895"/>
      <c r="P197" s="895"/>
      <c r="Q197" s="895"/>
      <c r="R197" s="896"/>
      <c r="S197" s="894" t="s">
        <v>3</v>
      </c>
      <c r="T197" s="895"/>
      <c r="U197" s="895"/>
      <c r="V197" s="895"/>
      <c r="W197" s="896"/>
      <c r="X197" s="894" t="s">
        <v>4</v>
      </c>
      <c r="Y197" s="895"/>
      <c r="Z197" s="895"/>
      <c r="AA197" s="895"/>
      <c r="AB197" s="896"/>
    </row>
    <row r="198" s="229" customFormat="true" ht="22.5" customHeight="true" x14ac:dyDescent="0.2">
      <c r="A198" s="907"/>
      <c r="B198" s="907"/>
      <c r="C198" s="907"/>
      <c r="D198" s="239" t="s">
        <v>14</v>
      </c>
      <c r="E198" s="240" t="s">
        <v>15</v>
      </c>
      <c r="F198" s="227" t="s">
        <v>16</v>
      </c>
      <c r="G198" s="227" t="s">
        <v>22</v>
      </c>
      <c r="H198" s="228" t="s">
        <v>17</v>
      </c>
      <c r="I198" s="239" t="s">
        <v>14</v>
      </c>
      <c r="J198" s="240" t="s">
        <v>15</v>
      </c>
      <c r="K198" s="227" t="s">
        <v>16</v>
      </c>
      <c r="L198" s="227" t="s">
        <v>22</v>
      </c>
      <c r="M198" s="228" t="s">
        <v>17</v>
      </c>
      <c r="N198" s="239" t="s">
        <v>14</v>
      </c>
      <c r="O198" s="240" t="s">
        <v>15</v>
      </c>
      <c r="P198" s="227" t="s">
        <v>16</v>
      </c>
      <c r="Q198" s="227" t="s">
        <v>22</v>
      </c>
      <c r="R198" s="228" t="s">
        <v>17</v>
      </c>
      <c r="S198" s="239" t="s">
        <v>14</v>
      </c>
      <c r="T198" s="240" t="s">
        <v>15</v>
      </c>
      <c r="U198" s="227" t="s">
        <v>16</v>
      </c>
      <c r="V198" s="227" t="s">
        <v>22</v>
      </c>
      <c r="W198" s="228" t="s">
        <v>17</v>
      </c>
      <c r="X198" s="239" t="s">
        <v>14</v>
      </c>
      <c r="Y198" s="240" t="s">
        <v>15</v>
      </c>
      <c r="Z198" s="227" t="s">
        <v>16</v>
      </c>
      <c r="AA198" s="227" t="s">
        <v>22</v>
      </c>
      <c r="AB198" s="228" t="s">
        <v>17</v>
      </c>
    </row>
    <row r="199" s="249" customFormat="true" ht="15" customHeight="true" x14ac:dyDescent="0.2">
      <c r="A199" s="897" t="s">
        <v>10</v>
      </c>
      <c r="B199" s="898"/>
      <c r="C199" s="337">
        <f>MinBase(C205:C216)</f>
        <v>2000</v>
      </c>
      <c r="D199" s="241">
        <f ca="true">IF((D201+H201)&gt;100,D201*100/(D201+H201),D201)</f>
        <v>93.727479816855663</v>
      </c>
      <c r="E199" s="242">
        <f ca="true">D199*AVERAGEIF(E205:E216,"&gt;0")/100</f>
        <v>91.865020572620708</v>
      </c>
      <c r="F199" s="243">
        <f ca="true">D199*(100-AVERAGEIF(E205:E216,"&gt;0"))/100</f>
        <v>1.8624592442349626</v>
      </c>
      <c r="G199" s="244">
        <f ca="true">100-(E199+F199+H199)</f>
        <v>5.8733879290295761</v>
      </c>
      <c r="H199" s="245">
        <f ca="true">IF((D201+H201)&gt;100,H201*100/(D201+H201),H201)</f>
        <v>0.39913225411473974</v>
      </c>
      <c r="I199" s="241">
        <f ca="true">IF((I201+M201)&gt;100,I201*100/(I201+M201),I201)</f>
        <v>95.566251462102258</v>
      </c>
      <c r="J199" s="242">
        <f ca="true">I199*AVERAGEIF(J205:J216,"&gt;0")/100</f>
        <v>93.70374414974718</v>
      </c>
      <c r="K199" s="246">
        <f ca="true">I199*(100-AVERAGEIF(J205:J216,"&gt;0"))/100</f>
        <v>1.8625073123550835</v>
      </c>
      <c r="L199" s="247">
        <f ca="true">100-(J199+K199+M199)</f>
        <v>4.1902823164352867</v>
      </c>
      <c r="M199" s="248">
        <f ca="true">IF((I201+M201)&gt;100,M201*100/(I201+M201),M201)</f>
        <v>0.24346622146246055</v>
      </c>
      <c r="N199" s="241">
        <f ca="true">IF((N201+R201)&gt;100,N201*100/(N201+R201),N201)</f>
        <v>96.542296976045705</v>
      </c>
      <c r="O199" s="242">
        <f ca="true">N199*AVERAGEIF(O205:O216,"&gt;0")/100</f>
        <v>95.124794635861292</v>
      </c>
      <c r="P199" s="246">
        <f ca="true">N199*(100-AVERAGEIF(O205:O216,"&gt;0"))/100</f>
        <v>1.4175023401844169</v>
      </c>
      <c r="Q199" s="247">
        <f ca="true">100-(O199+P199+R199)</f>
        <v>2.9359023806133564</v>
      </c>
      <c r="R199" s="248">
        <f ca="true">IF((N201+R201)&gt;100,R201*100/(N201+R201),R201)</f>
        <v>0.52180064334093856</v>
      </c>
      <c r="S199" s="241">
        <f ca="true">IF((S201+W201)&gt;100,S201*100/(S201+W201),S201)</f>
        <v>97.074381900759846</v>
      </c>
      <c r="T199" s="242">
        <f ca="true">S199*AVERAGEIF(T205:T216,"&gt;0")/100</f>
        <v>96.466092975814831</v>
      </c>
      <c r="U199" s="246">
        <f ca="true">S199*(100-AVERAGEIF(T205:T216,"&gt;0"))/100</f>
        <v>0.60828892494501841</v>
      </c>
      <c r="V199" s="247">
        <f ca="true">100-(T199+U199+W199)</f>
        <v>2.6654093100816993</v>
      </c>
      <c r="W199" s="248">
        <f ca="true">IF((S201+W201)&gt;100,W201*100/(S201+W201),W201)</f>
        <v>0.26020878915845813</v>
      </c>
      <c r="X199" s="241">
        <f ca="true">IF((X201+AB201)&gt;100,X201*100/(X201+AB201),X201)</f>
        <v>97.890447331616969</v>
      </c>
      <c r="Y199" s="242">
        <f ca="true">X199*AVERAGEIF(Y205:Y216,"&gt;0")/100</f>
        <v>97.227590352212303</v>
      </c>
      <c r="Z199" s="246">
        <f ca="true">X199*(100-AVERAGEIF(Y205:Y216,"&gt;0"))/100</f>
        <v>0.6628569794046677</v>
      </c>
      <c r="AA199" s="247">
        <f ca="true">100-(Y199+Z199+AB199)</f>
        <v>2.0355844642068206</v>
      </c>
      <c r="AB199" s="248">
        <f ca="true">IF((X201+AB201)&gt;100,AB201*100/(X201+AB201),AB201)</f>
        <v>7.3968204176209085E-2</v>
      </c>
    </row>
    <row r="200" s="249" customFormat="true" ht="15" customHeight="true" x14ac:dyDescent="0.2">
      <c r="A200" s="899"/>
      <c r="B200" s="900"/>
      <c r="C200" s="338">
        <f>MaxTarget(C205:C216)</f>
        <v>2020</v>
      </c>
      <c r="D200" s="250">
        <f ca="true">IF((D202+H202)&gt;100,D202*100/(D202+H202),D202)</f>
        <v>96.478146242857548</v>
      </c>
      <c r="E200" s="251">
        <f ca="true">D200*AVERAGEIF(E205:E216,"&gt;0")/100</f>
        <v>94.561028491609235</v>
      </c>
      <c r="F200" s="252">
        <f ca="true">D200*(100-AVERAGEIF(E205:E216,"&gt;0"))/100</f>
        <v>1.9171177512483206</v>
      </c>
      <c r="G200" s="253">
        <f ca="true">100-(E200+F200+H200)</f>
        <v>2.8856338009815516</v>
      </c>
      <c r="H200" s="254">
        <f ca="true">IF((D202+H202)&gt;100,H202*100/(D202+H202),H202)</f>
        <v>0.63621995616088611</v>
      </c>
      <c r="I200" s="250">
        <f ca="true">IF((I202+M202)&gt;100,I202*100/(I202+M202),I202)</f>
        <v>96.373904531097736</v>
      </c>
      <c r="J200" s="251">
        <f ca="true">I200*AVERAGEIF(J205:J216,"&gt;0")/100</f>
        <v>94.495656727472621</v>
      </c>
      <c r="K200" s="252">
        <f ca="true">I200*(100-AVERAGEIF(J205:J216,"&gt;0"))/100</f>
        <v>1.878247803625128</v>
      </c>
      <c r="L200" s="253">
        <f ca="true">100-(J200+K200+M200)</f>
        <v>3.4976081236090124</v>
      </c>
      <c r="M200" s="254">
        <f ca="true">IF((I202+M202)&gt;100,M202*100/(I202+M202),M202)</f>
        <v>0.12848734529323025</v>
      </c>
      <c r="N200" s="250">
        <f ca="true">IF((N202+R202)&gt;100,N202*100/(N202+R202),N202)</f>
        <v>96.473569654688262</v>
      </c>
      <c r="O200" s="251">
        <f ca="true">N200*AVERAGEIF(O205:O216,"&gt;0")/100</f>
        <v>95.057076417683604</v>
      </c>
      <c r="P200" s="252">
        <f ca="true">N200*(100-AVERAGEIF(O205:O216,"&gt;0"))/100</f>
        <v>1.4164932370046679</v>
      </c>
      <c r="Q200" s="253">
        <f ca="true">100-(O200+P200+R200)</f>
        <v>3.5182921094444168</v>
      </c>
      <c r="R200" s="254">
        <f ca="true">IF((N202+R202)&gt;100,R202*100/(N202+R202),R202)</f>
        <v>8.1382358673067756E-3</v>
      </c>
      <c r="S200" s="250">
        <f ca="true">IF((S202+W202)&gt;100,S202*100/(S202+W202),S202)</f>
        <v>97.083914501596198</v>
      </c>
      <c r="T200" s="251">
        <f ca="true">S200*AVERAGEIF(T205:T216,"&gt;0")/100</f>
        <v>96.47556584332709</v>
      </c>
      <c r="U200" s="252">
        <f ca="true">S200*(100-AVERAGEIF(T205:T216,"&gt;0"))/100</f>
        <v>0.60834865826910589</v>
      </c>
      <c r="V200" s="253">
        <f ca="true">100-(T200+U200+W200)</f>
        <v>2.9093604368935218</v>
      </c>
      <c r="W200" s="254">
        <f ca="true">IF((S202+W202)&gt;100,W202*100/(S202+W202),W202)</f>
        <v>6.7250615102807387E-3</v>
      </c>
      <c r="X200" s="250">
        <f ca="true">IF((X202+AB202)&gt;100,X202*100/(X202+AB202),X202)</f>
        <v>98.754388527971315</v>
      </c>
      <c r="Y200" s="251">
        <f ca="true">X200*AVERAGEIF(Y205:Y216,"&gt;0")/100</f>
        <v>98.085681442990378</v>
      </c>
      <c r="Z200" s="252">
        <f ca="true">X200*(100-AVERAGEIF(Y205:Y216,"&gt;0"))/100</f>
        <v>0.66870708498094222</v>
      </c>
      <c r="AA200" s="253">
        <f ca="true">100-(Y200+Z200+AB200)</f>
        <v>1.2204495992190374</v>
      </c>
      <c r="AB200" s="254">
        <f ca="true">IF((X202+AB202)&gt;100,AB202*100/(X202+AB202),AB202)</f>
        <v>2.5161872809653651E-2</v>
      </c>
    </row>
    <row r="201" hidden="true" x14ac:dyDescent="0.2">
      <c r="A201" s="901" t="s">
        <v>12</v>
      </c>
      <c r="B201" s="902"/>
      <c r="C201" s="255">
        <f>MinRegYear(C199,C205:C216)</f>
        <v>2000</v>
      </c>
      <c r="D201" s="256">
        <f ca="true">IF(MAX(C205:C216)-MIN(C205:C216)&lt;5,AVERAGEIF(C205:C216,"&gt;0",D205:D216),
IF(FORECAST($C201,D$205:D$216,$C$205:$C$216)&lt;0,0,
IF(FORECAST($C201,D$205:D$216,$C$205:$C$216)&gt;100,100,
FORECAST($C201,D$205:D$216,$C$205:$C$216))))</f>
        <v>93.727479816855663</v>
      </c>
      <c r="E201" s="257"/>
      <c r="F201" s="258"/>
      <c r="G201" s="258"/>
      <c r="H201" s="259">
        <f ca="true">IF(MAX(C205:C216)-MIN(C205:C216)&lt;5,AVERAGEIF(C205:C216,"&gt;0",H205:H216),
IF(FORECAST($C201,H$205:H$216,$C$205:$C$216)&lt;0,0,
IF(FORECAST($C201,H$205:H$216,$C$205:$C$216)&gt;100,100,
FORECAST($C201,H$205:H$216,$C$205:$C$216))))</f>
        <v>0.39913225411473974</v>
      </c>
      <c r="I201" s="256">
        <f ca="true">IF(MAX(C205:C216)-MIN(C205:C216)&lt;5,AVERAGEIF(C205:C216,"&gt;0",I205:I216),
IF(FORECAST($C201,I$205:I$216,$C$205:$C$216)&lt;0,0,
IF(FORECAST($C201,I$205:I$216,$C$205:$C$216)&gt;100,100,
FORECAST($C201,I$205:I$216,$C$205:$C$216))))</f>
        <v>95.566251462102258</v>
      </c>
      <c r="J201" s="257"/>
      <c r="K201" s="258"/>
      <c r="L201" s="258"/>
      <c r="M201" s="259">
        <f ca="true">IF(MAX(C205:C216)-MIN(C205:C216)&lt;5,AVERAGEIF(C205:C216,"&gt;0",M205:M216),
IF(FORECAST($C201,M$205:M$216,$C$205:$C$216)&lt;0,0,
IF(FORECAST($C201,M$205:M$216,$C$205:$C$216)&gt;100,100,
FORECAST($C201,M$205:M$216,$C$205:$C$216))))</f>
        <v>0.24346622146246055</v>
      </c>
      <c r="N201" s="256">
        <f ca="true">IF(MAX(C205:C216)-MIN(C205:C216)&lt;5,AVERAGEIF(C205:C216,"&gt;0",N205:N216),
IF(FORECAST($C201,N$205:N$216,$C$205:$C$216)&lt;0,0,
IF(FORECAST($C201,N$205:N$216,$C$205:$C$216)&gt;100,100,
FORECAST($C201,N$205:N$216,$C$205:$C$216))))</f>
        <v>96.542296976045705</v>
      </c>
      <c r="O201" s="257"/>
      <c r="P201" s="258"/>
      <c r="Q201" s="258"/>
      <c r="R201" s="259">
        <f ca="true">IF(MAX(C205:C216)-MIN(C205:C216)&lt;5,AVERAGEIF(C205:C216,"&gt;0",R205:R216),
IF(FORECAST($C201,R$205:R$216,$C$205:$C$216)&lt;0,0,
IF(FORECAST($C201,R$205:R$216,$C$205:$C$216)&gt;100,100,
FORECAST($C201,R$205:R$216,$C$205:$C$216))))</f>
        <v>0.52180064334093856</v>
      </c>
      <c r="S201" s="256">
        <f ca="true">IF(MAX(C205:C216)-MIN(C205:C216)&lt;5,AVERAGEIF(C205:C216,"&gt;0",S205:S216),
IF(FORECAST($C201,S$205:S$216,$C$205:$C$216)&lt;0,0,
IF(FORECAST($C201,S$205:S$216,$C$205:$C$216)&gt;100,100,
FORECAST($C201,S$205:S$216,$C$205:$C$216))))</f>
        <v>97.074381900759846</v>
      </c>
      <c r="T201" s="257"/>
      <c r="U201" s="258"/>
      <c r="V201" s="258"/>
      <c r="W201" s="259">
        <f ca="true">IF(MAX(C205:C216)-MIN(C205:C216)&lt;5,AVERAGEIF(C205:C216,"&gt;0",W205:W216),
IF(FORECAST($C201,W$205:W$216,$C$205:$C$216)&lt;0,0,
IF(FORECAST($C201,W$205:W$216,$C$205:$C$216)&gt;100,100,
FORECAST($C201,W$205:W$216,$C$205:$C$216))))</f>
        <v>0.26020878915845813</v>
      </c>
      <c r="X201" s="256">
        <f ca="true">IF(MAX(C205:C216)-MIN(C205:C216)&lt;5,AVERAGEIF(C205:C216,"&gt;0",X205:X216),
IF(FORECAST($C201,X$205:X$216,$C$205:$C$216)&lt;0,0,
IF(FORECAST($C201,X$205:X$216,$C$205:$C$216)&gt;100,100,
FORECAST($C201,X$205:X$216,$C$205:$C$216))))</f>
        <v>97.890447331616969</v>
      </c>
      <c r="Y201" s="257"/>
      <c r="Z201" s="258"/>
      <c r="AA201" s="258"/>
      <c r="AB201" s="259">
        <f ca="true">IF(MAX(C205:C216)-MIN(C205:C216)&lt;5,AVERAGEIF(C205:C216,"&gt;0",AB205:AB216),
IF(FORECAST($C201,AB$205:AB$216,$C$205:$C$216)&lt;0,0,
IF(FORECAST($C201,AB$205:AB$216,$C$205:$C$216)&gt;100,100,
FORECAST($C201,AB$205:AB$216,$C$205:$C$216))))</f>
        <v>7.3968204176209085E-2</v>
      </c>
    </row>
    <row r="202" hidden="true" x14ac:dyDescent="0.2">
      <c r="A202" s="903"/>
      <c r="B202" s="904"/>
      <c r="C202" s="234">
        <f>MaxRegYear(C200,C205:C216)</f>
        <v>2016</v>
      </c>
      <c r="D202" s="260">
        <f ca="true">IF(MAX(C205:C216)-MIN(C205:C216)&lt;5,AVERAGEIF(C205:C216,"&gt;0",D205:D216),
IF(FORECAST($C202,D$205:D$216,$C$205:$C$216)&lt;0,0,
IF(FORECAST($C202,D$205:D$216,$C$205:$C$216)&gt;100,100,
FORECAST($C202,D$205:D$216,$C$205:$C$216))))</f>
        <v>96.478146242857548</v>
      </c>
      <c r="E202" s="261"/>
      <c r="F202" s="262"/>
      <c r="G202" s="262"/>
      <c r="H202" s="263">
        <f ca="true">IF(MAX(C205:C216)-MIN(C205:C216)&lt;5,AVERAGEIF(C205:C216,"&gt;0",H205:H216),
IF(FORECAST($C202,H$205:H$216,$C$205:$C$216)&lt;0,0,
IF(FORECAST($C202,H$205:H$216,$C$205:$C$216)&gt;100,100,
FORECAST($C202,H$205:H$216,$C$205:$C$216))))</f>
        <v>0.63621995616088611</v>
      </c>
      <c r="I202" s="260">
        <f ca="true">IF(MAX(C205:C216)-MIN(C205:C216)&lt;5,AVERAGEIF(C205:C216,"&gt;0",I205:I216),
IF(FORECAST($C202,I$205:I$216,$C$205:$C$216)&lt;0,0,
IF(FORECAST($C202,I$205:I$216,$C$205:$C$216)&gt;100,100,
FORECAST($C202,I$205:I$216,$C$205:$C$216))))</f>
        <v>96.373904531097736</v>
      </c>
      <c r="J202" s="261"/>
      <c r="K202" s="262"/>
      <c r="L202" s="262"/>
      <c r="M202" s="263">
        <f ca="true">IF(MAX(C205:C216)-MIN(C205:C216)&lt;5,AVERAGEIF(C205:C216,"&gt;0",M205:M216),
IF(FORECAST($C202,M$205:M$216,$C$205:$C$216)&lt;0,0,
IF(FORECAST($C202,M$205:M$216,$C$205:$C$216)&gt;100,100,
FORECAST($C202,M$205:M$216,$C$205:$C$216))))</f>
        <v>0.12848734529323025</v>
      </c>
      <c r="N202" s="260">
        <f ca="true">IF(MAX(C205:C216)-MIN(C205:C216)&lt;5,AVERAGEIF(C205:C216,"&gt;0",N205:N216),
IF(FORECAST($C202,N$205:N$216,$C$205:$C$216)&lt;0,0,
IF(FORECAST($C202,N$205:N$216,$C$205:$C$216)&gt;100,100,
FORECAST($C202,N$205:N$216,$C$205:$C$216))))</f>
        <v>96.473569654688262</v>
      </c>
      <c r="O202" s="261"/>
      <c r="P202" s="262"/>
      <c r="Q202" s="262"/>
      <c r="R202" s="263">
        <f ca="true">IF(MAX(C205:C216)-MIN(C205:C216)&lt;5,AVERAGEIF(C205:C216,"&gt;0",R205:R216),
IF(FORECAST($C202,R$205:R$216,$C$205:$C$216)&lt;0,0,
IF(FORECAST($C202,R$205:R$216,$C$205:$C$216)&gt;100,100,
FORECAST($C202,R$205:R$216,$C$205:$C$216))))</f>
        <v>8.1382358673067756E-3</v>
      </c>
      <c r="S202" s="260">
        <f ca="true">IF(MAX(C205:C216)-MIN(C205:C216)&lt;5,AVERAGEIF(C205:C216,"&gt;0",S205:S216),
IF(FORECAST($C202,S$205:S$216,$C$205:$C$216)&lt;0,0,
IF(FORECAST($C202,S$205:S$216,$C$205:$C$216)&gt;100,100,
FORECAST($C202,S$205:S$216,$C$205:$C$216))))</f>
        <v>97.083914501596198</v>
      </c>
      <c r="T202" s="261"/>
      <c r="U202" s="262"/>
      <c r="V202" s="262"/>
      <c r="W202" s="263">
        <f ca="true">IF(MAX(C205:C216)-MIN(C205:C216)&lt;5,AVERAGEIF(C205:C216,"&gt;0",W205:W216),
IF(FORECAST($C202,W$205:W$216,$C$205:$C$216)&lt;0,0,
IF(FORECAST($C202,W$205:W$216,$C$205:$C$216)&gt;100,100,
FORECAST($C202,W$205:W$216,$C$205:$C$216))))</f>
        <v>6.7250615102807387E-3</v>
      </c>
      <c r="X202" s="260">
        <f ca="true">IF(MAX(C205:C216)-MIN(C205:C216)&lt;5,AVERAGEIF(C205:C216,"&gt;0",X205:X216),
IF(FORECAST($C202,X$205:X$216,$C$205:$C$216)&lt;0,0,
IF(FORECAST($C202,X$205:X$216,$C$205:$C$216)&gt;100,100,
FORECAST($C202,X$205:X$216,$C$205:$C$216))))</f>
        <v>98.754388527971315</v>
      </c>
      <c r="Y202" s="261"/>
      <c r="Z202" s="262"/>
      <c r="AA202" s="262"/>
      <c r="AB202" s="263">
        <f ca="true">IF(MAX(C205:C216)-MIN(C205:C216)&lt;5,AVERAGEIF(C205:C216,"&gt;0",AB205:AB216),
IF(FORECAST($C202,AB$205:AB$216,$C$205:$C$216)&lt;0,0,
IF(FORECAST($C202,AB$205:AB$216,$C$205:$C$216)&gt;100,100,
FORECAST($C202,AB$205:AB$216,$C$205:$C$216))))</f>
        <v>2.5161872809653651E-2</v>
      </c>
    </row>
    <row r="203" ht="9" customHeight="true" x14ac:dyDescent="0.2">
      <c r="D203" s="264"/>
      <c r="I203" s="264"/>
      <c r="K203" s="224"/>
      <c r="L203" s="224"/>
      <c r="N203" s="264"/>
      <c r="P203" s="224"/>
      <c r="Q203" s="224"/>
      <c r="S203" s="264"/>
      <c r="U203" s="224"/>
      <c r="V203" s="224"/>
      <c r="X203" s="264"/>
      <c r="Z203" s="224"/>
      <c r="AA203" s="224"/>
      <c r="AB203" s="265"/>
    </row>
    <row r="204" s="293" customFormat="true" ht="22.5" customHeight="true" x14ac:dyDescent="0.2">
      <c r="B204" s="266" t="s">
        <v>8</v>
      </c>
      <c r="C204" s="267" t="s">
        <v>9</v>
      </c>
      <c r="D204" s="268" t="s">
        <v>14</v>
      </c>
      <c r="E204" s="880" t="s">
        <v>699</v>
      </c>
      <c r="F204" s="347"/>
      <c r="G204" s="347"/>
      <c r="H204" s="270" t="s">
        <v>17</v>
      </c>
      <c r="I204" s="268" t="s">
        <v>14</v>
      </c>
      <c r="J204" s="880" t="s">
        <v>699</v>
      </c>
      <c r="K204" s="347"/>
      <c r="L204" s="347"/>
      <c r="M204" s="270" t="s">
        <v>17</v>
      </c>
      <c r="N204" s="268" t="s">
        <v>14</v>
      </c>
      <c r="O204" s="880" t="s">
        <v>699</v>
      </c>
      <c r="P204" s="347"/>
      <c r="Q204" s="347"/>
      <c r="R204" s="270" t="s">
        <v>17</v>
      </c>
      <c r="S204" s="268" t="s">
        <v>14</v>
      </c>
      <c r="T204" s="880" t="s">
        <v>699</v>
      </c>
      <c r="U204" s="347"/>
      <c r="V204" s="347"/>
      <c r="W204" s="270" t="s">
        <v>17</v>
      </c>
      <c r="X204" s="268" t="s">
        <v>14</v>
      </c>
      <c r="Y204" s="880" t="s">
        <v>699</v>
      </c>
      <c r="Z204" s="347"/>
      <c r="AA204" s="347"/>
      <c r="AB204" s="270" t="s">
        <v>17</v>
      </c>
      <c r="AD204" s="348"/>
    </row>
    <row r="205" x14ac:dyDescent="0.2">
      <c r="A205" s="272"/>
      <c r="B205" s="538" t="s">
        <v>135</v>
      </c>
      <c r="C205" s="539">
        <v>2000</v>
      </c>
      <c r="D205" s="186">
        <f t="shared" ref="D205:D216" ca="true" si="50">IF(ISERROR(INDIRECT(CONCATENATE($B205,"!H16"))),"",INDIRECT(CONCATENATE($B205,"!H16")))</f>
        <v>94.48278882123752</v>
      </c>
      <c r="E205" s="276">
        <f t="shared" ref="E205:E216" ca="true" si="51">IF(ISERROR(INDIRECT(CONCATENATE($B205,"!H23"))),"",INDIRECT(CONCATENATE($B205,"!H23")))</f>
        <v>96.958365444271593</v>
      </c>
      <c r="F205" s="274"/>
      <c r="G205" s="274"/>
      <c r="H205" s="275">
        <f t="shared" ref="H205:H216" ca="true" si="52">IF(ISERROR(INDIRECT(CONCATENATE($B205,"!H21"))),"",INDIRECT(CONCATENATE($B205,"!H21")))</f>
        <v>0.28195606269727308</v>
      </c>
      <c r="I205" s="186">
        <f t="shared" ref="I205:I216" ca="true" si="53">IF(ISERROR(INDIRECT(CONCATENATE($B205,"!I16"))),"",INDIRECT(CONCATENATE($B205,"!I16")))</f>
        <v>98.744551532377955</v>
      </c>
      <c r="J205" s="276">
        <f t="shared" ref="J205:J216" ca="true" si="54">IF(ISERROR(INDIRECT(CONCATENATE($B205,"!I23"))),"",INDIRECT(CONCATENATE($B205,"!I23")))</f>
        <v>99.660794938665305</v>
      </c>
      <c r="K205" s="274"/>
      <c r="L205" s="274"/>
      <c r="M205" s="275">
        <f t="shared" ref="M205:M216" ca="true" si="55">IF(ISERROR(INDIRECT(CONCATENATE($B205,"!I21"))),"",INDIRECT(CONCATENATE($B205,"!I21")))</f>
        <v>9.9536199203548198E-2</v>
      </c>
      <c r="N205" s="186">
        <f t="shared" ref="N205:N216" ca="true" si="56">IF(ISERROR(INDIRECT(CONCATENATE($B205,"!J16"))),"",INDIRECT(CONCATENATE($B205,"!J16")))</f>
        <v>99.198905481106365</v>
      </c>
      <c r="O205" s="276">
        <f t="shared" ref="O205:O216" ca="true" si="57">IF(ISERROR(INDIRECT(CONCATENATE($B205,"!J23"))),"",INDIRECT(CONCATENATE($B205,"!J23")))</f>
        <v>99.755381972604354</v>
      </c>
      <c r="P205" s="274"/>
      <c r="Q205" s="274"/>
      <c r="R205" s="275">
        <f t="shared" ref="R205:R216" ca="true" si="58">IF(ISERROR(INDIRECT(CONCATENATE($B205,"!J21"))),"",INDIRECT(CONCATENATE($B205,"!J21")))</f>
        <v>0.60372344341943984</v>
      </c>
      <c r="S205" s="186">
        <f t="shared" ref="S205:S216" ca="true" si="59">IF(ISERROR(INDIRECT(CONCATENATE($B205,"!K16"))),"",INDIRECT(CONCATENATE($B205,"!K16")))</f>
        <v>99.718791087956035</v>
      </c>
      <c r="T205" s="276">
        <f t="shared" ref="T205:T216" ca="true" si="60">IF(ISERROR(INDIRECT(CONCATENATE($B205,"!K23"))),"",INDIRECT(CONCATENATE($B205,"!K23")))</f>
        <v>99.237376115249575</v>
      </c>
      <c r="U205" s="274"/>
      <c r="V205" s="274"/>
      <c r="W205" s="275">
        <f t="shared" ref="W205:W216" ca="true" si="61">IF(ISERROR(INDIRECT(CONCATENATE($B205,"!K21"))),"",INDIRECT(CONCATENATE($B205,"!K21")))</f>
        <v>0</v>
      </c>
      <c r="X205" s="186">
        <f t="shared" ref="X205:X216" ca="true" si="62">IF(ISERROR(INDIRECT(CONCATENATE($B205,"!L16"))),"",INDIRECT(CONCATENATE($B205,"!L16")))</f>
        <v>98.701684115698782</v>
      </c>
      <c r="Y205" s="276">
        <f t="shared" ref="Y205:Y216" ca="true" si="63">IF(ISERROR(INDIRECT(CONCATENATE($B205,"!L23"))),"",INDIRECT(CONCATENATE($B205,"!L23")))</f>
        <v>99.171630833381698</v>
      </c>
      <c r="Z205" s="274"/>
      <c r="AA205" s="274"/>
      <c r="AB205" s="275">
        <f t="shared" ref="AB205:AB216" ca="true" si="64">IF(ISERROR(INDIRECT(CONCATENATE($B205,"!L221"))),"",INDIRECT(CONCATENATE($B205,"!L21")))</f>
        <v>0</v>
      </c>
    </row>
    <row r="206" x14ac:dyDescent="0.2">
      <c r="A206" s="272"/>
      <c r="B206" s="540" t="s">
        <v>171</v>
      </c>
      <c r="C206" s="541">
        <v>2002</v>
      </c>
      <c r="D206" s="187">
        <f t="shared" ca="true" si="50"/>
        <v>98.987522660163336</v>
      </c>
      <c r="E206" s="276" t="str">
        <f t="shared" ca="true" si="51"/>
        <v>N/A</v>
      </c>
      <c r="F206" s="274"/>
      <c r="G206" s="274"/>
      <c r="H206" s="277">
        <f t="shared" ca="true" si="52"/>
        <v>0.45754440931722146</v>
      </c>
      <c r="I206" s="187">
        <f t="shared" ca="true" si="53"/>
        <v>98.883568647714782</v>
      </c>
      <c r="J206" s="276" t="str">
        <f t="shared" ca="true" si="54"/>
        <v>N/A</v>
      </c>
      <c r="K206" s="274"/>
      <c r="L206" s="274"/>
      <c r="M206" s="277">
        <f t="shared" ca="true" si="55"/>
        <v>0.39293538141492734</v>
      </c>
      <c r="N206" s="187">
        <f t="shared" ca="true" si="56"/>
        <v>99.571471921265669</v>
      </c>
      <c r="O206" s="276" t="str">
        <f t="shared" ca="true" si="57"/>
        <v>N/A</v>
      </c>
      <c r="P206" s="274"/>
      <c r="Q206" s="274"/>
      <c r="R206" s="277">
        <f t="shared" ca="true" si="58"/>
        <v>0.39031775050118428</v>
      </c>
      <c r="S206" s="187">
        <f t="shared" ca="true" si="59"/>
        <v>99.332099792771643</v>
      </c>
      <c r="T206" s="276" t="str">
        <f t="shared" ca="true" si="60"/>
        <v>N/A</v>
      </c>
      <c r="U206" s="274"/>
      <c r="V206" s="274"/>
      <c r="W206" s="277">
        <f t="shared" ca="true" si="61"/>
        <v>0.59663882238053823</v>
      </c>
      <c r="X206" s="187">
        <f t="shared" ca="true" si="62"/>
        <v>99.578027561209197</v>
      </c>
      <c r="Y206" s="276" t="str">
        <f t="shared" ca="true" si="63"/>
        <v>N/A</v>
      </c>
      <c r="Z206" s="274"/>
      <c r="AA206" s="274"/>
      <c r="AB206" s="277">
        <f t="shared" ca="true" si="64"/>
        <v>0.17881281535382254</v>
      </c>
    </row>
    <row r="207" x14ac:dyDescent="0.2">
      <c r="A207" s="272"/>
      <c r="B207" s="540" t="s">
        <v>364</v>
      </c>
      <c r="C207" s="541"/>
      <c r="D207" s="187">
        <f t="shared" ca="true" si="50"/>
        <v>74.647542089136437</v>
      </c>
      <c r="E207" s="276">
        <f t="shared" ca="true" si="51"/>
        <v>94.555980330547769</v>
      </c>
      <c r="F207" s="274"/>
      <c r="G207" s="274"/>
      <c r="H207" s="277">
        <f t="shared" ca="true" si="52"/>
        <v>0.70427102555140686</v>
      </c>
      <c r="I207" s="187">
        <f t="shared" ca="true" si="53"/>
        <v>78.845867019286842</v>
      </c>
      <c r="J207" s="276">
        <f t="shared" ca="true" si="54"/>
        <v>91.575450952898933</v>
      </c>
      <c r="K207" s="274"/>
      <c r="L207" s="274"/>
      <c r="M207" s="277">
        <f t="shared" ca="true" si="55"/>
        <v>0.27960571596581574</v>
      </c>
      <c r="N207" s="187">
        <f t="shared" ca="true" si="56"/>
        <v>95.294222221114083</v>
      </c>
      <c r="O207" s="276">
        <f t="shared" ca="true" si="57"/>
        <v>94.063679290341256</v>
      </c>
      <c r="P207" s="274"/>
      <c r="Q207" s="274"/>
      <c r="R207" s="277">
        <f t="shared" ca="true" si="58"/>
        <v>0.25704739038812308</v>
      </c>
      <c r="S207" s="187">
        <f t="shared" ca="true" si="59"/>
        <v>97.296083429785654</v>
      </c>
      <c r="T207" s="276">
        <f t="shared" ca="true" si="60"/>
        <v>98.384588065692526</v>
      </c>
      <c r="U207" s="274"/>
      <c r="V207" s="274"/>
      <c r="W207" s="277">
        <f t="shared" ca="true" si="61"/>
        <v>0</v>
      </c>
      <c r="X207" s="187">
        <f t="shared" ca="true" si="62"/>
        <v>98.124683951062536</v>
      </c>
      <c r="Y207" s="276">
        <f t="shared" ca="true" si="63"/>
        <v>98.128106862207744</v>
      </c>
      <c r="Z207" s="274"/>
      <c r="AA207" s="274"/>
      <c r="AB207" s="277">
        <f t="shared" ca="true" si="64"/>
        <v>0</v>
      </c>
      <c r="AD207" s="278"/>
    </row>
    <row r="208" x14ac:dyDescent="0.2">
      <c r="A208" s="272"/>
      <c r="B208" s="540" t="s">
        <v>346</v>
      </c>
      <c r="C208" s="541">
        <v>2007</v>
      </c>
      <c r="D208" s="187">
        <f t="shared" ca="true" si="50"/>
        <v>84.66727602085551</v>
      </c>
      <c r="E208" s="276">
        <f t="shared" ca="true" si="51"/>
        <v>99.664735808384918</v>
      </c>
      <c r="F208" s="274"/>
      <c r="G208" s="274"/>
      <c r="H208" s="277">
        <f t="shared" ca="true" si="52"/>
        <v>0.65058034492648842</v>
      </c>
      <c r="I208" s="187">
        <f t="shared" ca="true" si="53"/>
        <v>83.56637746523748</v>
      </c>
      <c r="J208" s="276">
        <f t="shared" ca="true" si="54"/>
        <v>99.685350163554006</v>
      </c>
      <c r="K208" s="274"/>
      <c r="L208" s="274"/>
      <c r="M208" s="277">
        <f t="shared" ca="true" si="55"/>
        <v>0.21288115320767181</v>
      </c>
      <c r="N208" s="187">
        <f t="shared" ca="true" si="56"/>
        <v>85.616231397517112</v>
      </c>
      <c r="O208" s="276">
        <f t="shared" ca="true" si="57"/>
        <v>99.796873649288258</v>
      </c>
      <c r="P208" s="274"/>
      <c r="Q208" s="274"/>
      <c r="R208" s="277">
        <f t="shared" ca="true" si="58"/>
        <v>0.25051967405497838</v>
      </c>
      <c r="S208" s="187">
        <f t="shared" ca="true" si="59"/>
        <v>87.576565411186863</v>
      </c>
      <c r="T208" s="276">
        <f t="shared" ca="true" si="60"/>
        <v>99.888250793176624</v>
      </c>
      <c r="U208" s="274"/>
      <c r="V208" s="274"/>
      <c r="W208" s="277">
        <f t="shared" ca="true" si="61"/>
        <v>3.8284535479112432E-2</v>
      </c>
      <c r="X208" s="187">
        <f t="shared" ca="true" si="62"/>
        <v>93.772423317560609</v>
      </c>
      <c r="Y208" s="276">
        <f t="shared" ca="true" si="63"/>
        <v>99.93920451455773</v>
      </c>
      <c r="Z208" s="274"/>
      <c r="AA208" s="274"/>
      <c r="AB208" s="277">
        <f t="shared" ca="true" si="64"/>
        <v>1.5261589521430106E-2</v>
      </c>
    </row>
    <row r="209" x14ac:dyDescent="0.2">
      <c r="A209" s="272"/>
      <c r="B209" s="540" t="s">
        <v>172</v>
      </c>
      <c r="C209" s="541">
        <v>2013</v>
      </c>
      <c r="D209" s="187">
        <f t="shared" ca="true" si="50"/>
        <v>98.238898247578064</v>
      </c>
      <c r="E209" s="276">
        <f t="shared" ca="true" si="51"/>
        <v>99.656968260720987</v>
      </c>
      <c r="F209" s="274"/>
      <c r="G209" s="274"/>
      <c r="H209" s="277">
        <f t="shared" ca="true" si="52"/>
        <v>0.85286283434536025</v>
      </c>
      <c r="I209" s="187">
        <f t="shared" ca="true" si="53"/>
        <v>99.602497474796209</v>
      </c>
      <c r="J209" s="276">
        <f t="shared" ca="true" si="54"/>
        <v>99.822781719416881</v>
      </c>
      <c r="K209" s="274"/>
      <c r="L209" s="274"/>
      <c r="M209" s="277">
        <f t="shared" ca="true" si="55"/>
        <v>6.0940632031580559E-2</v>
      </c>
      <c r="N209" s="187">
        <f t="shared" ca="true" si="56"/>
        <v>99.112728259960875</v>
      </c>
      <c r="O209" s="276">
        <f t="shared" ca="true" si="57"/>
        <v>99.432237996912207</v>
      </c>
      <c r="P209" s="274"/>
      <c r="Q209" s="274"/>
      <c r="R209" s="277">
        <f t="shared" ca="true" si="58"/>
        <v>9.0707501149994943E-2</v>
      </c>
      <c r="S209" s="187">
        <f t="shared" ca="true" si="59"/>
        <v>99.495991732378059</v>
      </c>
      <c r="T209" s="276">
        <f t="shared" ca="true" si="60"/>
        <v>99.435545725571643</v>
      </c>
      <c r="U209" s="274"/>
      <c r="V209" s="274"/>
      <c r="W209" s="277">
        <f t="shared" ca="true" si="61"/>
        <v>5.6966178358270787E-2</v>
      </c>
      <c r="X209" s="187">
        <f t="shared" ca="true" si="62"/>
        <v>99.752021628164272</v>
      </c>
      <c r="Y209" s="276">
        <f t="shared" ca="true" si="63"/>
        <v>99.598162945111355</v>
      </c>
      <c r="Z209" s="274"/>
      <c r="AA209" s="274"/>
      <c r="AB209" s="277">
        <f t="shared" ca="true" si="64"/>
        <v>0</v>
      </c>
    </row>
    <row r="210" x14ac:dyDescent="0.2">
      <c r="A210" s="272"/>
      <c r="B210" s="540" t="s">
        <v>655</v>
      </c>
      <c r="C210" s="541">
        <v>2014</v>
      </c>
      <c r="D210" s="187">
        <f t="shared" ca="true" si="50"/>
        <v>98.449912792948084</v>
      </c>
      <c r="E210" s="276">
        <f t="shared" ca="true" si="51"/>
        <v>99.228447527207393</v>
      </c>
      <c r="F210" s="274"/>
      <c r="G210" s="274"/>
      <c r="H210" s="277">
        <f t="shared" ca="true" si="52"/>
        <v>0.28616494889119143</v>
      </c>
      <c r="I210" s="187">
        <f t="shared" ca="true" si="53"/>
        <v>98.851481595624662</v>
      </c>
      <c r="J210" s="276">
        <f t="shared" ca="true" si="54"/>
        <v>99.511035177945956</v>
      </c>
      <c r="K210" s="274"/>
      <c r="L210" s="274"/>
      <c r="M210" s="277">
        <f t="shared" ca="true" si="55"/>
        <v>0.19233527007381135</v>
      </c>
      <c r="N210" s="187">
        <f t="shared" ca="true" si="56"/>
        <v>99.057511347324279</v>
      </c>
      <c r="O210" s="276">
        <f t="shared" ca="true" si="57"/>
        <v>99.610473173533478</v>
      </c>
      <c r="P210" s="274"/>
      <c r="Q210" s="274"/>
      <c r="R210" s="277">
        <f t="shared" ca="true" si="58"/>
        <v>0.11799443076341726</v>
      </c>
      <c r="S210" s="187">
        <f t="shared" ca="true" si="59"/>
        <v>99.269909831388432</v>
      </c>
      <c r="T210" s="276">
        <f t="shared" ca="true" si="60"/>
        <v>99.921131918967404</v>
      </c>
      <c r="U210" s="274"/>
      <c r="V210" s="274"/>
      <c r="W210" s="277">
        <f t="shared" ca="true" si="61"/>
        <v>3.8816022365954363E-2</v>
      </c>
      <c r="X210" s="187">
        <f t="shared" ca="true" si="62"/>
        <v>99.591947727249305</v>
      </c>
      <c r="Y210" s="276">
        <f t="shared" ca="true" si="63"/>
        <v>99.777186650155571</v>
      </c>
      <c r="Z210" s="274"/>
      <c r="AA210" s="274"/>
      <c r="AB210" s="277">
        <f t="shared" ca="true" si="64"/>
        <v>6.5952370431044141E-2</v>
      </c>
    </row>
    <row r="211" x14ac:dyDescent="0.2">
      <c r="A211" s="272"/>
      <c r="B211" s="540"/>
      <c r="C211" s="541"/>
      <c r="D211" s="187" t="str">
        <f t="shared" ca="true" si="50"/>
        <v/>
      </c>
      <c r="E211" s="276" t="str">
        <f t="shared" ca="true" si="51"/>
        <v/>
      </c>
      <c r="F211" s="274"/>
      <c r="G211" s="274"/>
      <c r="H211" s="277" t="str">
        <f t="shared" ca="true" si="52"/>
        <v/>
      </c>
      <c r="I211" s="187" t="str">
        <f t="shared" ca="true" si="53"/>
        <v/>
      </c>
      <c r="J211" s="276" t="str">
        <f t="shared" ca="true" si="54"/>
        <v/>
      </c>
      <c r="K211" s="274"/>
      <c r="L211" s="274"/>
      <c r="M211" s="277" t="str">
        <f t="shared" ca="true" si="55"/>
        <v/>
      </c>
      <c r="N211" s="187" t="str">
        <f t="shared" ca="true" si="56"/>
        <v/>
      </c>
      <c r="O211" s="276" t="str">
        <f t="shared" ca="true" si="57"/>
        <v/>
      </c>
      <c r="P211" s="274"/>
      <c r="Q211" s="274"/>
      <c r="R211" s="277" t="str">
        <f t="shared" ca="true" si="58"/>
        <v/>
      </c>
      <c r="S211" s="187" t="str">
        <f t="shared" ca="true" si="59"/>
        <v/>
      </c>
      <c r="T211" s="276" t="str">
        <f t="shared" ca="true" si="60"/>
        <v/>
      </c>
      <c r="U211" s="274"/>
      <c r="V211" s="274"/>
      <c r="W211" s="277" t="str">
        <f t="shared" ca="true" si="61"/>
        <v/>
      </c>
      <c r="X211" s="187" t="str">
        <f t="shared" ca="true" si="62"/>
        <v/>
      </c>
      <c r="Y211" s="276" t="str">
        <f t="shared" ca="true" si="63"/>
        <v/>
      </c>
      <c r="Z211" s="274"/>
      <c r="AA211" s="274"/>
      <c r="AB211" s="277" t="str">
        <f t="shared" ca="true" si="64"/>
        <v/>
      </c>
    </row>
    <row r="212" x14ac:dyDescent="0.2">
      <c r="A212" s="272"/>
      <c r="B212" s="540"/>
      <c r="C212" s="541"/>
      <c r="D212" s="187" t="str">
        <f t="shared" ca="true" si="50"/>
        <v/>
      </c>
      <c r="E212" s="276" t="str">
        <f t="shared" ca="true" si="51"/>
        <v/>
      </c>
      <c r="F212" s="274"/>
      <c r="G212" s="274"/>
      <c r="H212" s="277" t="str">
        <f t="shared" ca="true" si="52"/>
        <v/>
      </c>
      <c r="I212" s="187" t="str">
        <f t="shared" ca="true" si="53"/>
        <v/>
      </c>
      <c r="J212" s="276" t="str">
        <f t="shared" ca="true" si="54"/>
        <v/>
      </c>
      <c r="K212" s="274"/>
      <c r="L212" s="274"/>
      <c r="M212" s="277" t="str">
        <f t="shared" ca="true" si="55"/>
        <v/>
      </c>
      <c r="N212" s="187" t="str">
        <f t="shared" ca="true" si="56"/>
        <v/>
      </c>
      <c r="O212" s="276" t="str">
        <f t="shared" ca="true" si="57"/>
        <v/>
      </c>
      <c r="P212" s="274"/>
      <c r="Q212" s="274"/>
      <c r="R212" s="277" t="str">
        <f t="shared" ca="true" si="58"/>
        <v/>
      </c>
      <c r="S212" s="187" t="str">
        <f t="shared" ca="true" si="59"/>
        <v/>
      </c>
      <c r="T212" s="276" t="str">
        <f t="shared" ca="true" si="60"/>
        <v/>
      </c>
      <c r="U212" s="274"/>
      <c r="V212" s="274"/>
      <c r="W212" s="277" t="str">
        <f t="shared" ca="true" si="61"/>
        <v/>
      </c>
      <c r="X212" s="187" t="str">
        <f t="shared" ca="true" si="62"/>
        <v/>
      </c>
      <c r="Y212" s="276" t="str">
        <f t="shared" ca="true" si="63"/>
        <v/>
      </c>
      <c r="Z212" s="274"/>
      <c r="AA212" s="274"/>
      <c r="AB212" s="277" t="str">
        <f t="shared" ca="true" si="64"/>
        <v/>
      </c>
    </row>
    <row r="213" x14ac:dyDescent="0.2">
      <c r="A213" s="272"/>
      <c r="B213" s="540"/>
      <c r="C213" s="541"/>
      <c r="D213" s="187" t="str">
        <f t="shared" ca="true" si="50"/>
        <v/>
      </c>
      <c r="E213" s="276" t="str">
        <f t="shared" ca="true" si="51"/>
        <v/>
      </c>
      <c r="F213" s="274"/>
      <c r="G213" s="274"/>
      <c r="H213" s="277" t="str">
        <f t="shared" ca="true" si="52"/>
        <v/>
      </c>
      <c r="I213" s="187" t="str">
        <f t="shared" ca="true" si="53"/>
        <v/>
      </c>
      <c r="J213" s="276" t="str">
        <f t="shared" ca="true" si="54"/>
        <v/>
      </c>
      <c r="K213" s="274"/>
      <c r="L213" s="274"/>
      <c r="M213" s="277" t="str">
        <f t="shared" ca="true" si="55"/>
        <v/>
      </c>
      <c r="N213" s="187" t="str">
        <f t="shared" ca="true" si="56"/>
        <v/>
      </c>
      <c r="O213" s="276" t="str">
        <f t="shared" ca="true" si="57"/>
        <v/>
      </c>
      <c r="P213" s="274"/>
      <c r="Q213" s="274"/>
      <c r="R213" s="277" t="str">
        <f t="shared" ca="true" si="58"/>
        <v/>
      </c>
      <c r="S213" s="187" t="str">
        <f t="shared" ca="true" si="59"/>
        <v/>
      </c>
      <c r="T213" s="276" t="str">
        <f t="shared" ca="true" si="60"/>
        <v/>
      </c>
      <c r="U213" s="274"/>
      <c r="V213" s="274"/>
      <c r="W213" s="277" t="str">
        <f t="shared" ca="true" si="61"/>
        <v/>
      </c>
      <c r="X213" s="187" t="str">
        <f t="shared" ca="true" si="62"/>
        <v/>
      </c>
      <c r="Y213" s="276" t="str">
        <f t="shared" ca="true" si="63"/>
        <v/>
      </c>
      <c r="Z213" s="274"/>
      <c r="AA213" s="274"/>
      <c r="AB213" s="277" t="str">
        <f t="shared" ca="true" si="64"/>
        <v/>
      </c>
    </row>
    <row r="214" x14ac:dyDescent="0.2">
      <c r="A214" s="272"/>
      <c r="B214" s="540"/>
      <c r="C214" s="541"/>
      <c r="D214" s="187" t="str">
        <f t="shared" ca="true" si="50"/>
        <v/>
      </c>
      <c r="E214" s="276" t="str">
        <f t="shared" ca="true" si="51"/>
        <v/>
      </c>
      <c r="F214" s="274"/>
      <c r="G214" s="274"/>
      <c r="H214" s="277" t="str">
        <f t="shared" ca="true" si="52"/>
        <v/>
      </c>
      <c r="I214" s="187" t="str">
        <f t="shared" ca="true" si="53"/>
        <v/>
      </c>
      <c r="J214" s="276" t="str">
        <f t="shared" ca="true" si="54"/>
        <v/>
      </c>
      <c r="K214" s="274"/>
      <c r="L214" s="274"/>
      <c r="M214" s="277" t="str">
        <f t="shared" ca="true" si="55"/>
        <v/>
      </c>
      <c r="N214" s="187" t="str">
        <f t="shared" ca="true" si="56"/>
        <v/>
      </c>
      <c r="O214" s="276" t="str">
        <f t="shared" ca="true" si="57"/>
        <v/>
      </c>
      <c r="P214" s="274"/>
      <c r="Q214" s="274"/>
      <c r="R214" s="277" t="str">
        <f t="shared" ca="true" si="58"/>
        <v/>
      </c>
      <c r="S214" s="187" t="str">
        <f t="shared" ca="true" si="59"/>
        <v/>
      </c>
      <c r="T214" s="276" t="str">
        <f t="shared" ca="true" si="60"/>
        <v/>
      </c>
      <c r="U214" s="274"/>
      <c r="V214" s="274"/>
      <c r="W214" s="277" t="str">
        <f t="shared" ca="true" si="61"/>
        <v/>
      </c>
      <c r="X214" s="187" t="str">
        <f t="shared" ca="true" si="62"/>
        <v/>
      </c>
      <c r="Y214" s="276" t="str">
        <f t="shared" ca="true" si="63"/>
        <v/>
      </c>
      <c r="Z214" s="274"/>
      <c r="AA214" s="274"/>
      <c r="AB214" s="277" t="str">
        <f t="shared" ca="true" si="64"/>
        <v/>
      </c>
    </row>
    <row r="215" x14ac:dyDescent="0.2">
      <c r="A215" s="272"/>
      <c r="B215" s="540"/>
      <c r="C215" s="541"/>
      <c r="D215" s="187" t="str">
        <f t="shared" ca="true" si="50"/>
        <v/>
      </c>
      <c r="E215" s="276" t="str">
        <f t="shared" ca="true" si="51"/>
        <v/>
      </c>
      <c r="F215" s="274"/>
      <c r="G215" s="274"/>
      <c r="H215" s="277" t="str">
        <f t="shared" ca="true" si="52"/>
        <v/>
      </c>
      <c r="I215" s="187" t="str">
        <f t="shared" ca="true" si="53"/>
        <v/>
      </c>
      <c r="J215" s="276" t="str">
        <f t="shared" ca="true" si="54"/>
        <v/>
      </c>
      <c r="K215" s="274"/>
      <c r="L215" s="274"/>
      <c r="M215" s="277" t="str">
        <f t="shared" ca="true" si="55"/>
        <v/>
      </c>
      <c r="N215" s="187" t="str">
        <f t="shared" ca="true" si="56"/>
        <v/>
      </c>
      <c r="O215" s="276" t="str">
        <f t="shared" ca="true" si="57"/>
        <v/>
      </c>
      <c r="P215" s="274"/>
      <c r="Q215" s="274"/>
      <c r="R215" s="277" t="str">
        <f t="shared" ca="true" si="58"/>
        <v/>
      </c>
      <c r="S215" s="187" t="str">
        <f t="shared" ca="true" si="59"/>
        <v/>
      </c>
      <c r="T215" s="276" t="str">
        <f t="shared" ca="true" si="60"/>
        <v/>
      </c>
      <c r="U215" s="274"/>
      <c r="V215" s="274"/>
      <c r="W215" s="277" t="str">
        <f t="shared" ca="true" si="61"/>
        <v/>
      </c>
      <c r="X215" s="187" t="str">
        <f t="shared" ca="true" si="62"/>
        <v/>
      </c>
      <c r="Y215" s="276" t="str">
        <f t="shared" ca="true" si="63"/>
        <v/>
      </c>
      <c r="Z215" s="274"/>
      <c r="AA215" s="274"/>
      <c r="AB215" s="277" t="str">
        <f t="shared" ca="true" si="64"/>
        <v/>
      </c>
    </row>
    <row r="216" x14ac:dyDescent="0.2">
      <c r="A216" s="272"/>
      <c r="B216" s="542"/>
      <c r="C216" s="543"/>
      <c r="D216" s="188" t="str">
        <f t="shared" ca="true" si="50"/>
        <v/>
      </c>
      <c r="E216" s="279" t="str">
        <f t="shared" ca="true" si="51"/>
        <v/>
      </c>
      <c r="F216" s="280"/>
      <c r="G216" s="281"/>
      <c r="H216" s="282" t="str">
        <f t="shared" ca="true" si="52"/>
        <v/>
      </c>
      <c r="I216" s="188" t="str">
        <f t="shared" ca="true" si="53"/>
        <v/>
      </c>
      <c r="J216" s="279" t="str">
        <f t="shared" ca="true" si="54"/>
        <v/>
      </c>
      <c r="K216" s="280"/>
      <c r="L216" s="281"/>
      <c r="M216" s="282" t="str">
        <f t="shared" ca="true" si="55"/>
        <v/>
      </c>
      <c r="N216" s="188" t="str">
        <f t="shared" ca="true" si="56"/>
        <v/>
      </c>
      <c r="O216" s="279" t="str">
        <f t="shared" ca="true" si="57"/>
        <v/>
      </c>
      <c r="P216" s="280"/>
      <c r="Q216" s="281"/>
      <c r="R216" s="282" t="str">
        <f t="shared" ca="true" si="58"/>
        <v/>
      </c>
      <c r="S216" s="188" t="str">
        <f t="shared" ca="true" si="59"/>
        <v/>
      </c>
      <c r="T216" s="279" t="str">
        <f t="shared" ca="true" si="60"/>
        <v/>
      </c>
      <c r="U216" s="280"/>
      <c r="V216" s="281"/>
      <c r="W216" s="282" t="str">
        <f t="shared" ca="true" si="61"/>
        <v/>
      </c>
      <c r="X216" s="188" t="str">
        <f t="shared" ca="true" si="62"/>
        <v/>
      </c>
      <c r="Y216" s="279" t="str">
        <f t="shared" ca="true" si="63"/>
        <v/>
      </c>
      <c r="Z216" s="280"/>
      <c r="AA216" s="281"/>
      <c r="AB216" s="282" t="str">
        <f t="shared" ca="true" si="64"/>
        <v/>
      </c>
    </row>
    <row r="217" ht="11.25" customHeight="true" x14ac:dyDescent="0.2"/>
    <row r="218" ht="22.5" customHeight="true" x14ac:dyDescent="0.25">
      <c r="B218" s="908" t="str">
        <f>CONCATENATE("Urban use of drinking water sources,  ",C199,"–",C200)</f>
        <v>Urban use of drinking water sources,  2000–2020</v>
      </c>
      <c r="C218" s="909"/>
      <c r="D218" s="909"/>
      <c r="E218" s="909"/>
      <c r="F218" s="909"/>
      <c r="G218" s="909"/>
      <c r="H218" s="909"/>
      <c r="I218" s="909"/>
      <c r="J218" s="909"/>
      <c r="K218" s="909"/>
      <c r="L218" s="909"/>
      <c r="N218" s="283"/>
      <c r="O218" s="283"/>
      <c r="P218" s="283"/>
      <c r="Q218" s="283"/>
      <c r="R218" s="283"/>
      <c r="S218" s="891" t="s">
        <v>11</v>
      </c>
      <c r="T218" s="892"/>
      <c r="U218" s="892"/>
      <c r="V218" s="892"/>
      <c r="W218" s="893"/>
      <c r="X218" s="283"/>
      <c r="Y218" s="283"/>
      <c r="Z218" s="283"/>
      <c r="AA218" s="283"/>
      <c r="AB218" s="28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5"/>
      <c r="D253" s="285"/>
      <c r="E253" s="286" t="str">
        <f ca="true">IF(ISERROR(INDIRECT(CONCATENATE($B253,"!M18"))),"",INDIRECT(CONCATENATE($B253,"!M18")))</f>
        <v/>
      </c>
      <c r="F253" s="286" t="str">
        <f ca="true">IF(ISERROR(INDIRECT(CONCATENATE($B253,"!M19"))),"",INDIRECT(CONCATENATE($B253,"!M19")))</f>
        <v/>
      </c>
      <c r="G253" s="286" t="str">
        <f ca="true">IF(ISERROR(INDIRECT(CONCATENATE($B253,"!M20"))),"",INDIRECT(CONCATENATE($B253,"!M20")))</f>
        <v/>
      </c>
      <c r="H253" s="286" t="str">
        <f ca="true">IF(ISERROR(INDIRECT(CONCATENATE($B253,"!M21"))),"",INDIRECT(CONCATENATE($B253,"!M21")))</f>
        <v/>
      </c>
      <c r="I253" s="286"/>
      <c r="J253" s="286" t="str">
        <f ca="true">IF(ISERROR(INDIRECT(CONCATENATE($B253,"!N18"))),"",INDIRECT(CONCATENATE($B253,"!N18")))</f>
        <v/>
      </c>
      <c r="K253" s="286" t="str">
        <f ca="true">IF(ISERROR(INDIRECT(CONCATENATE($B253,"!N19"))),"",INDIRECT(CONCATENATE($B253,"!N19")))</f>
        <v/>
      </c>
      <c r="L253" s="286" t="str">
        <f ca="true">IF(ISERROR(INDIRECT(CONCATENATE($B253,"!N20"))),"",INDIRECT(CONCATENATE($B253,"!N20")))</f>
        <v/>
      </c>
      <c r="M253" s="286" t="str">
        <f ca="true">IF(ISERROR(INDIRECT(CONCATENATE($B253,"!N21"))),"",INDIRECT(CONCATENATE($B253,"!N21")))</f>
        <v/>
      </c>
      <c r="N253" s="286"/>
      <c r="O253" s="286" t="str">
        <f ca="true">IF(ISERROR(INDIRECT(CONCATENATE($B253,"!O18"))),"",INDIRECT(CONCATENATE($B253,"!O18")))</f>
        <v/>
      </c>
      <c r="P253" s="286" t="str">
        <f ca="true">IF(ISERROR(INDIRECT(CONCATENATE($B253,"!O19"))),"",INDIRECT(CONCATENATE($B253,"!O19")))</f>
        <v/>
      </c>
      <c r="Q253" s="286" t="str">
        <f ca="true">IF(ISERROR(INDIRECT(CONCATENATE($B253,"!O20"))),"",INDIRECT(CONCATENATE($B253,"!O20")))</f>
        <v/>
      </c>
      <c r="R253" s="286" t="str">
        <f ca="true">IF(ISERROR(INDIRECT(CONCATENATE($B253,"!O21"))),"",INDIRECT(CONCATENATE($B253,"!O21")))</f>
        <v/>
      </c>
      <c r="S253" s="286"/>
      <c r="T253" s="286" t="str">
        <f ca="true">IF(ISERROR(INDIRECT(CONCATENATE($B253,"!P18"))),"",INDIRECT(CONCATENATE($B253,"!P18")))</f>
        <v/>
      </c>
      <c r="U253" s="286" t="str">
        <f ca="true">IF(ISERROR(INDIRECT(CONCATENATE($B253,"!P19"))),"",INDIRECT(CONCATENATE($B253,"!P19")))</f>
        <v/>
      </c>
      <c r="V253" s="286" t="str">
        <f ca="true">IF(ISERROR(INDIRECT(CONCATENATE($B253,"!P20"))),"",INDIRECT(CONCATENATE($B253,"!P20")))</f>
        <v/>
      </c>
      <c r="W253" s="286" t="str">
        <f ca="true">IF(ISERROR(INDIRECT(CONCATENATE($B253,"!P21"))),"",INDIRECT(CONCATENATE($B253,"!P21")))</f>
        <v/>
      </c>
      <c r="X253" s="286"/>
      <c r="Y253" s="286" t="str">
        <f ca="true">IF(ISERROR(INDIRECT(CONCATENATE($B253,"!Q18"))),"",INDIRECT(CONCATENATE($B253,"!Q18")))</f>
        <v/>
      </c>
      <c r="Z253" s="286" t="str">
        <f ca="true">IF(ISERROR(INDIRECT(CONCATENATE($B253,"!Q19"))),"",INDIRECT(CONCATENATE($B253,"!Q19")))</f>
        <v/>
      </c>
      <c r="AA253" s="286" t="str">
        <f ca="true">IF(ISERROR(INDIRECT(CONCATENATE($B253,"!Q20"))),"",INDIRECT(CONCATENATE($B253,"!Q20")))</f>
        <v/>
      </c>
      <c r="AB253" s="286" t="str">
        <f ca="true">IF(ISERROR(INDIRECT(CONCATENATE($B253,"!Q21"))),"",INDIRECT(CONCATENATE($B253,"!Q1")))</f>
        <v/>
      </c>
    </row>
    <row r="254" x14ac:dyDescent="0.2">
      <c r="C254" s="285"/>
      <c r="D254" s="285"/>
      <c r="E254" s="286" t="str">
        <f ca="true">IF(ISERROR(INDIRECT(CONCATENATE($B254,"!M18"))),"",INDIRECT(CONCATENATE($B254,"!M18")))</f>
        <v/>
      </c>
      <c r="F254" s="286" t="str">
        <f ca="true">IF(ISERROR(INDIRECT(CONCATENATE($B254,"!M19"))),"",INDIRECT(CONCATENATE($B254,"!M19")))</f>
        <v/>
      </c>
      <c r="G254" s="286" t="str">
        <f ca="true">IF(ISERROR(INDIRECT(CONCATENATE($B254,"!M20"))),"",INDIRECT(CONCATENATE($B254,"!M20")))</f>
        <v/>
      </c>
      <c r="H254" s="286" t="str">
        <f ca="true">IF(ISERROR(INDIRECT(CONCATENATE($B254,"!M21"))),"",INDIRECT(CONCATENATE($B254,"!M21")))</f>
        <v/>
      </c>
      <c r="I254" s="286"/>
      <c r="J254" s="286" t="str">
        <f ca="true">IF(ISERROR(INDIRECT(CONCATENATE($B254,"!N18"))),"",INDIRECT(CONCATENATE($B254,"!N18")))</f>
        <v/>
      </c>
      <c r="K254" s="286" t="str">
        <f ca="true">IF(ISERROR(INDIRECT(CONCATENATE($B254,"!N19"))),"",INDIRECT(CONCATENATE($B254,"!N19")))</f>
        <v/>
      </c>
      <c r="L254" s="286" t="str">
        <f ca="true">IF(ISERROR(INDIRECT(CONCATENATE($B254,"!N20"))),"",INDIRECT(CONCATENATE($B254,"!N20")))</f>
        <v/>
      </c>
      <c r="M254" s="286" t="str">
        <f ca="true">IF(ISERROR(INDIRECT(CONCATENATE($B254,"!N21"))),"",INDIRECT(CONCATENATE($B254,"!N21")))</f>
        <v/>
      </c>
      <c r="N254" s="286"/>
      <c r="O254" s="286" t="str">
        <f ca="true">IF(ISERROR(INDIRECT(CONCATENATE($B254,"!O18"))),"",INDIRECT(CONCATENATE($B254,"!O18")))</f>
        <v/>
      </c>
      <c r="P254" s="286" t="str">
        <f ca="true">IF(ISERROR(INDIRECT(CONCATENATE($B254,"!O19"))),"",INDIRECT(CONCATENATE($B254,"!O19")))</f>
        <v/>
      </c>
      <c r="Q254" s="286" t="str">
        <f ca="true">IF(ISERROR(INDIRECT(CONCATENATE($B254,"!O20"))),"",INDIRECT(CONCATENATE($B254,"!O20")))</f>
        <v/>
      </c>
      <c r="R254" s="286" t="str">
        <f ca="true">IF(ISERROR(INDIRECT(CONCATENATE($B254,"!O21"))),"",INDIRECT(CONCATENATE($B254,"!O21")))</f>
        <v/>
      </c>
      <c r="S254" s="286"/>
      <c r="T254" s="286" t="str">
        <f ca="true">IF(ISERROR(INDIRECT(CONCATENATE($B254,"!P18"))),"",INDIRECT(CONCATENATE($B254,"!P18")))</f>
        <v/>
      </c>
      <c r="U254" s="286" t="str">
        <f ca="true">IF(ISERROR(INDIRECT(CONCATENATE($B254,"!P19"))),"",INDIRECT(CONCATENATE($B254,"!P19")))</f>
        <v/>
      </c>
      <c r="V254" s="286" t="str">
        <f ca="true">IF(ISERROR(INDIRECT(CONCATENATE($B254,"!P20"))),"",INDIRECT(CONCATENATE($B254,"!P20")))</f>
        <v/>
      </c>
      <c r="W254" s="286" t="str">
        <f ca="true">IF(ISERROR(INDIRECT(CONCATENATE($B254,"!P21"))),"",INDIRECT(CONCATENATE($B254,"!P21")))</f>
        <v/>
      </c>
      <c r="X254" s="286"/>
      <c r="Y254" s="286" t="str">
        <f ca="true">IF(ISERROR(INDIRECT(CONCATENATE($B254,"!Q18"))),"",INDIRECT(CONCATENATE($B254,"!Q18")))</f>
        <v/>
      </c>
      <c r="Z254" s="286" t="str">
        <f ca="true">IF(ISERROR(INDIRECT(CONCATENATE($B254,"!Q19"))),"",INDIRECT(CONCATENATE($B254,"!Q19")))</f>
        <v/>
      </c>
      <c r="AA254" s="286" t="str">
        <f ca="true">IF(ISERROR(INDIRECT(CONCATENATE($B254,"!Q20"))),"",INDIRECT(CONCATENATE($B254,"!Q20")))</f>
        <v/>
      </c>
      <c r="AB254" s="286" t="str">
        <f ca="true">IF(ISERROR(INDIRECT(CONCATENATE($B254,"!Q21"))),"",INDIRECT(CONCATENATE($B254,"!Q1")))</f>
        <v/>
      </c>
    </row>
    <row r="255" x14ac:dyDescent="0.2">
      <c r="C255" s="285"/>
      <c r="D255" s="285"/>
      <c r="E255" s="286" t="str">
        <f ca="true">IF(ISERROR(INDIRECT(CONCATENATE($B255,"!M18"))),"",INDIRECT(CONCATENATE($B255,"!M18")))</f>
        <v/>
      </c>
      <c r="F255" s="286" t="str">
        <f ca="true">IF(ISERROR(INDIRECT(CONCATENATE($B255,"!M19"))),"",INDIRECT(CONCATENATE($B255,"!M19")))</f>
        <v/>
      </c>
      <c r="G255" s="286" t="str">
        <f ca="true">IF(ISERROR(INDIRECT(CONCATENATE($B255,"!M20"))),"",INDIRECT(CONCATENATE($B255,"!M20")))</f>
        <v/>
      </c>
      <c r="H255" s="286" t="str">
        <f ca="true">IF(ISERROR(INDIRECT(CONCATENATE($B255,"!M21"))),"",INDIRECT(CONCATENATE($B255,"!M21")))</f>
        <v/>
      </c>
      <c r="I255" s="286"/>
      <c r="J255" s="286" t="str">
        <f ca="true">IF(ISERROR(INDIRECT(CONCATENATE($B255,"!N18"))),"",INDIRECT(CONCATENATE($B255,"!N18")))</f>
        <v/>
      </c>
      <c r="K255" s="286" t="str">
        <f ca="true">IF(ISERROR(INDIRECT(CONCATENATE($B255,"!N19"))),"",INDIRECT(CONCATENATE($B255,"!N19")))</f>
        <v/>
      </c>
      <c r="L255" s="286" t="str">
        <f ca="true">IF(ISERROR(INDIRECT(CONCATENATE($B255,"!N20"))),"",INDIRECT(CONCATENATE($B255,"!N20")))</f>
        <v/>
      </c>
      <c r="M255" s="286" t="str">
        <f ca="true">IF(ISERROR(INDIRECT(CONCATENATE($B255,"!N21"))),"",INDIRECT(CONCATENATE($B255,"!N21")))</f>
        <v/>
      </c>
      <c r="N255" s="286"/>
      <c r="O255" s="286" t="str">
        <f ca="true">IF(ISERROR(INDIRECT(CONCATENATE($B255,"!O18"))),"",INDIRECT(CONCATENATE($B255,"!O18")))</f>
        <v/>
      </c>
      <c r="P255" s="286" t="str">
        <f ca="true">IF(ISERROR(INDIRECT(CONCATENATE($B255,"!O19"))),"",INDIRECT(CONCATENATE($B255,"!O19")))</f>
        <v/>
      </c>
      <c r="Q255" s="286" t="str">
        <f ca="true">IF(ISERROR(INDIRECT(CONCATENATE($B255,"!O20"))),"",INDIRECT(CONCATENATE($B255,"!O20")))</f>
        <v/>
      </c>
      <c r="R255" s="286" t="str">
        <f ca="true">IF(ISERROR(INDIRECT(CONCATENATE($B255,"!O21"))),"",INDIRECT(CONCATENATE($B255,"!O21")))</f>
        <v/>
      </c>
      <c r="S255" s="286"/>
      <c r="T255" s="286" t="str">
        <f ca="true">IF(ISERROR(INDIRECT(CONCATENATE($B255,"!P18"))),"",INDIRECT(CONCATENATE($B255,"!P18")))</f>
        <v/>
      </c>
      <c r="U255" s="286" t="str">
        <f ca="true">IF(ISERROR(INDIRECT(CONCATENATE($B255,"!P19"))),"",INDIRECT(CONCATENATE($B255,"!P19")))</f>
        <v/>
      </c>
      <c r="V255" s="286" t="str">
        <f ca="true">IF(ISERROR(INDIRECT(CONCATENATE($B255,"!P20"))),"",INDIRECT(CONCATENATE($B255,"!P20")))</f>
        <v/>
      </c>
      <c r="W255" s="286" t="str">
        <f ca="true">IF(ISERROR(INDIRECT(CONCATENATE($B255,"!P21"))),"",INDIRECT(CONCATENATE($B255,"!P21")))</f>
        <v/>
      </c>
      <c r="X255" s="286"/>
      <c r="Y255" s="286" t="str">
        <f ca="true">IF(ISERROR(INDIRECT(CONCATENATE($B255,"!Q18"))),"",INDIRECT(CONCATENATE($B255,"!Q18")))</f>
        <v/>
      </c>
      <c r="Z255" s="286" t="str">
        <f ca="true">IF(ISERROR(INDIRECT(CONCATENATE($B255,"!Q19"))),"",INDIRECT(CONCATENATE($B255,"!Q19")))</f>
        <v/>
      </c>
      <c r="AA255" s="286" t="str">
        <f ca="true">IF(ISERROR(INDIRECT(CONCATENATE($B255,"!Q20"))),"",INDIRECT(CONCATENATE($B255,"!Q20")))</f>
        <v/>
      </c>
      <c r="AB255" s="286" t="str">
        <f ca="true">IF(ISERROR(INDIRECT(CONCATENATE($B255,"!Q21"))),"",INDIRECT(CONCATENATE($B255,"!Q1")))</f>
        <v/>
      </c>
    </row>
    <row r="256" x14ac:dyDescent="0.2">
      <c r="B256" s="286"/>
      <c r="C256" s="285"/>
      <c r="D256" s="285"/>
      <c r="E256" s="286" t="str">
        <f ca="true">IF(ISERROR(INDIRECT(CONCATENATE($B256,"!M18"))),"",INDIRECT(CONCATENATE($B256,"!M18")))</f>
        <v/>
      </c>
      <c r="F256" s="286" t="str">
        <f ca="true">IF(ISERROR(INDIRECT(CONCATENATE($B256,"!M19"))),"",INDIRECT(CONCATENATE($B256,"!M19")))</f>
        <v/>
      </c>
      <c r="G256" s="286" t="str">
        <f ca="true">IF(ISERROR(INDIRECT(CONCATENATE($B256,"!M20"))),"",INDIRECT(CONCATENATE($B256,"!M20")))</f>
        <v/>
      </c>
      <c r="H256" s="286" t="str">
        <f ca="true">IF(ISERROR(INDIRECT(CONCATENATE($B256,"!M21"))),"",INDIRECT(CONCATENATE($B256,"!M21")))</f>
        <v/>
      </c>
      <c r="I256" s="286"/>
      <c r="J256" s="286" t="str">
        <f ca="true">IF(ISERROR(INDIRECT(CONCATENATE($B256,"!N18"))),"",INDIRECT(CONCATENATE($B256,"!N18")))</f>
        <v/>
      </c>
      <c r="K256" s="286" t="str">
        <f ca="true">IF(ISERROR(INDIRECT(CONCATENATE($B256,"!N19"))),"",INDIRECT(CONCATENATE($B256,"!N19")))</f>
        <v/>
      </c>
      <c r="L256" s="286" t="str">
        <f ca="true">IF(ISERROR(INDIRECT(CONCATENATE($B256,"!N20"))),"",INDIRECT(CONCATENATE($B256,"!N20")))</f>
        <v/>
      </c>
      <c r="M256" s="286" t="str">
        <f ca="true">IF(ISERROR(INDIRECT(CONCATENATE($B256,"!N21"))),"",INDIRECT(CONCATENATE($B256,"!N21")))</f>
        <v/>
      </c>
      <c r="N256" s="286"/>
      <c r="O256" s="286" t="str">
        <f ca="true">IF(ISERROR(INDIRECT(CONCATENATE($B256,"!O18"))),"",INDIRECT(CONCATENATE($B256,"!O18")))</f>
        <v/>
      </c>
      <c r="P256" s="286" t="str">
        <f ca="true">IF(ISERROR(INDIRECT(CONCATENATE($B256,"!O19"))),"",INDIRECT(CONCATENATE($B256,"!O19")))</f>
        <v/>
      </c>
      <c r="Q256" s="286" t="str">
        <f ca="true">IF(ISERROR(INDIRECT(CONCATENATE($B256,"!O20"))),"",INDIRECT(CONCATENATE($B256,"!O20")))</f>
        <v/>
      </c>
      <c r="R256" s="286" t="str">
        <f ca="true">IF(ISERROR(INDIRECT(CONCATENATE($B256,"!O21"))),"",INDIRECT(CONCATENATE($B256,"!O21")))</f>
        <v/>
      </c>
      <c r="S256" s="286"/>
      <c r="T256" s="286" t="str">
        <f ca="true">IF(ISERROR(INDIRECT(CONCATENATE($B256,"!P18"))),"",INDIRECT(CONCATENATE($B256,"!P18")))</f>
        <v/>
      </c>
      <c r="U256" s="286" t="str">
        <f ca="true">IF(ISERROR(INDIRECT(CONCATENATE($B256,"!P19"))),"",INDIRECT(CONCATENATE($B256,"!P19")))</f>
        <v/>
      </c>
      <c r="V256" s="286" t="str">
        <f ca="true">IF(ISERROR(INDIRECT(CONCATENATE($B256,"!P20"))),"",INDIRECT(CONCATENATE($B256,"!P20")))</f>
        <v/>
      </c>
      <c r="W256" s="286" t="str">
        <f ca="true">IF(ISERROR(INDIRECT(CONCATENATE($B256,"!P21"))),"",INDIRECT(CONCATENATE($B256,"!P21")))</f>
        <v/>
      </c>
      <c r="X256" s="286"/>
      <c r="Y256" s="286" t="str">
        <f ca="true">IF(ISERROR(INDIRECT(CONCATENATE($B256,"!Q18"))),"",INDIRECT(CONCATENATE($B256,"!Q18")))</f>
        <v/>
      </c>
      <c r="Z256" s="286" t="str">
        <f ca="true">IF(ISERROR(INDIRECT(CONCATENATE($B256,"!Q19"))),"",INDIRECT(CONCATENATE($B256,"!Q19")))</f>
        <v/>
      </c>
      <c r="AA256" s="286" t="str">
        <f ca="true">IF(ISERROR(INDIRECT(CONCATENATE($B256,"!Q20"))),"",INDIRECT(CONCATENATE($B256,"!Q20")))</f>
        <v/>
      </c>
      <c r="AB256" s="286" t="str">
        <f ca="true">IF(ISERROR(INDIRECT(CONCATENATE($B256,"!Q21"))),"",INDIRECT(CONCATENATE($B256,"!Q1")))</f>
        <v/>
      </c>
    </row>
    <row r="257" x14ac:dyDescent="0.2">
      <c r="B257" s="286"/>
      <c r="C257" s="285"/>
      <c r="D257" s="285"/>
      <c r="E257" s="286" t="str">
        <f ca="true">IF(ISERROR(INDIRECT(CONCATENATE($B257,"!M18"))),"",INDIRECT(CONCATENATE($B257,"!M18")))</f>
        <v/>
      </c>
      <c r="F257" s="286" t="str">
        <f ca="true">IF(ISERROR(INDIRECT(CONCATENATE($B257,"!M19"))),"",INDIRECT(CONCATENATE($B257,"!M19")))</f>
        <v/>
      </c>
      <c r="G257" s="286" t="str">
        <f ca="true">IF(ISERROR(INDIRECT(CONCATENATE($B257,"!M20"))),"",INDIRECT(CONCATENATE($B257,"!M20")))</f>
        <v/>
      </c>
      <c r="H257" s="286" t="str">
        <f ca="true">IF(ISERROR(INDIRECT(CONCATENATE($B257,"!M21"))),"",INDIRECT(CONCATENATE($B257,"!M21")))</f>
        <v/>
      </c>
      <c r="I257" s="286"/>
      <c r="J257" s="286" t="str">
        <f ca="true">IF(ISERROR(INDIRECT(CONCATENATE($B257,"!N18"))),"",INDIRECT(CONCATENATE($B257,"!N18")))</f>
        <v/>
      </c>
      <c r="K257" s="286" t="str">
        <f ca="true">IF(ISERROR(INDIRECT(CONCATENATE($B257,"!N19"))),"",INDIRECT(CONCATENATE($B257,"!N19")))</f>
        <v/>
      </c>
      <c r="L257" s="286" t="str">
        <f ca="true">IF(ISERROR(INDIRECT(CONCATENATE($B257,"!N20"))),"",INDIRECT(CONCATENATE($B257,"!N20")))</f>
        <v/>
      </c>
      <c r="M257" s="286" t="str">
        <f ca="true">IF(ISERROR(INDIRECT(CONCATENATE($B257,"!N21"))),"",INDIRECT(CONCATENATE($B257,"!N21")))</f>
        <v/>
      </c>
      <c r="N257" s="286"/>
      <c r="O257" s="286" t="str">
        <f ca="true">IF(ISERROR(INDIRECT(CONCATENATE($B257,"!O18"))),"",INDIRECT(CONCATENATE($B257,"!O18")))</f>
        <v/>
      </c>
      <c r="P257" s="286" t="str">
        <f ca="true">IF(ISERROR(INDIRECT(CONCATENATE($B257,"!O19"))),"",INDIRECT(CONCATENATE($B257,"!O19")))</f>
        <v/>
      </c>
      <c r="Q257" s="286" t="str">
        <f ca="true">IF(ISERROR(INDIRECT(CONCATENATE($B257,"!O20"))),"",INDIRECT(CONCATENATE($B257,"!O20")))</f>
        <v/>
      </c>
      <c r="R257" s="286" t="str">
        <f ca="true">IF(ISERROR(INDIRECT(CONCATENATE($B257,"!O21"))),"",INDIRECT(CONCATENATE($B257,"!O21")))</f>
        <v/>
      </c>
      <c r="S257" s="286"/>
      <c r="T257" s="286" t="str">
        <f ca="true">IF(ISERROR(INDIRECT(CONCATENATE($B257,"!P18"))),"",INDIRECT(CONCATENATE($B257,"!P18")))</f>
        <v/>
      </c>
      <c r="U257" s="286" t="str">
        <f ca="true">IF(ISERROR(INDIRECT(CONCATENATE($B257,"!P19"))),"",INDIRECT(CONCATENATE($B257,"!P19")))</f>
        <v/>
      </c>
      <c r="V257" s="286" t="str">
        <f ca="true">IF(ISERROR(INDIRECT(CONCATENATE($B257,"!P20"))),"",INDIRECT(CONCATENATE($B257,"!P20")))</f>
        <v/>
      </c>
      <c r="W257" s="286" t="str">
        <f ca="true">IF(ISERROR(INDIRECT(CONCATENATE($B257,"!P21"))),"",INDIRECT(CONCATENATE($B257,"!P21")))</f>
        <v/>
      </c>
      <c r="X257" s="286"/>
      <c r="Y257" s="286" t="str">
        <f ca="true">IF(ISERROR(INDIRECT(CONCATENATE($B257,"!Q18"))),"",INDIRECT(CONCATENATE($B257,"!Q18")))</f>
        <v/>
      </c>
      <c r="Z257" s="286" t="str">
        <f ca="true">IF(ISERROR(INDIRECT(CONCATENATE($B257,"!Q19"))),"",INDIRECT(CONCATENATE($B257,"!Q19")))</f>
        <v/>
      </c>
      <c r="AA257" s="286" t="str">
        <f ca="true">IF(ISERROR(INDIRECT(CONCATENATE($B257,"!Q20"))),"",INDIRECT(CONCATENATE($B257,"!Q20")))</f>
        <v/>
      </c>
      <c r="AB257" s="286" t="str">
        <f ca="true">IF(ISERROR(INDIRECT(CONCATENATE($B257,"!Q21"))),"",INDIRECT(CONCATENATE($B257,"!Q1")))</f>
        <v/>
      </c>
    </row>
    <row r="297" s="225" customFormat="true" ht="16.5" customHeight="true" x14ac:dyDescent="0.2">
      <c r="A297" s="905" t="s">
        <v>7</v>
      </c>
      <c r="B297" s="905"/>
      <c r="C297" s="905"/>
      <c r="D297" s="894" t="s">
        <v>0</v>
      </c>
      <c r="E297" s="895"/>
      <c r="F297" s="895"/>
      <c r="G297" s="895"/>
      <c r="H297" s="896"/>
      <c r="I297" s="894" t="s">
        <v>1</v>
      </c>
      <c r="J297" s="895"/>
      <c r="K297" s="895"/>
      <c r="L297" s="895"/>
      <c r="M297" s="896"/>
      <c r="N297" s="894" t="s">
        <v>2</v>
      </c>
      <c r="O297" s="895"/>
      <c r="P297" s="895"/>
      <c r="Q297" s="895"/>
      <c r="R297" s="896"/>
      <c r="S297" s="894" t="s">
        <v>3</v>
      </c>
      <c r="T297" s="895"/>
      <c r="U297" s="895"/>
      <c r="V297" s="895"/>
      <c r="W297" s="896"/>
      <c r="X297" s="894" t="s">
        <v>4</v>
      </c>
      <c r="Y297" s="895"/>
      <c r="Z297" s="895"/>
      <c r="AA297" s="895"/>
      <c r="AB297" s="896"/>
    </row>
    <row r="298" s="229" customFormat="true" ht="22.5" customHeight="true" x14ac:dyDescent="0.2">
      <c r="A298" s="906"/>
      <c r="B298" s="906"/>
      <c r="C298" s="906"/>
      <c r="D298" s="239" t="s">
        <v>14</v>
      </c>
      <c r="E298" s="240" t="s">
        <v>15</v>
      </c>
      <c r="F298" s="227" t="s">
        <v>16</v>
      </c>
      <c r="G298" s="227" t="s">
        <v>22</v>
      </c>
      <c r="H298" s="228" t="s">
        <v>17</v>
      </c>
      <c r="I298" s="239" t="s">
        <v>14</v>
      </c>
      <c r="J298" s="240" t="s">
        <v>15</v>
      </c>
      <c r="K298" s="227" t="s">
        <v>16</v>
      </c>
      <c r="L298" s="227" t="s">
        <v>22</v>
      </c>
      <c r="M298" s="228" t="s">
        <v>17</v>
      </c>
      <c r="N298" s="239" t="s">
        <v>14</v>
      </c>
      <c r="O298" s="240" t="s">
        <v>15</v>
      </c>
      <c r="P298" s="227" t="s">
        <v>16</v>
      </c>
      <c r="Q298" s="227" t="s">
        <v>22</v>
      </c>
      <c r="R298" s="228" t="s">
        <v>17</v>
      </c>
      <c r="S298" s="239" t="s">
        <v>14</v>
      </c>
      <c r="T298" s="240" t="s">
        <v>15</v>
      </c>
      <c r="U298" s="227" t="s">
        <v>16</v>
      </c>
      <c r="V298" s="227" t="s">
        <v>22</v>
      </c>
      <c r="W298" s="228" t="s">
        <v>17</v>
      </c>
      <c r="X298" s="239" t="s">
        <v>14</v>
      </c>
      <c r="Y298" s="240" t="s">
        <v>15</v>
      </c>
      <c r="Z298" s="227" t="s">
        <v>16</v>
      </c>
      <c r="AA298" s="227" t="s">
        <v>22</v>
      </c>
      <c r="AB298" s="228" t="s">
        <v>17</v>
      </c>
    </row>
    <row r="299" s="249" customFormat="true" ht="15" customHeight="true" x14ac:dyDescent="0.2">
      <c r="A299" s="897" t="s">
        <v>10</v>
      </c>
      <c r="B299" s="898"/>
      <c r="C299" s="337">
        <v>2000</v>
      </c>
      <c r="D299" s="241">
        <f ca="true">IF((D301+H301)&gt;100,D301*100/(D301+H301),D301)</f>
        <v>70.106344400634498</v>
      </c>
      <c r="E299" s="242">
        <f ca="true">D299*AVERAGEIF(E305:E316,"&gt;0")/100</f>
        <v>66.676628826264974</v>
      </c>
      <c r="F299" s="243">
        <f ca="true">D299*(100-AVERAGEIF(E305:E316,"&gt;0"))/100</f>
        <v>3.429715574369526</v>
      </c>
      <c r="G299" s="244">
        <f ca="true">100-(E299+F299+H299)</f>
        <v>10.383006995017695</v>
      </c>
      <c r="H299" s="245">
        <f ca="true">IF((D301+H301)&gt;100,H301*100/(D301+H301),H301)</f>
        <v>19.510648604347807</v>
      </c>
      <c r="I299" s="241">
        <f ca="true">IF((I301+M301)&gt;100,I301*100/(I301+M301),I301)</f>
        <v>87.925353545933604</v>
      </c>
      <c r="J299" s="242">
        <f ca="true">I299*AVERAGEIF(J305:J316,"&gt;0")/100</f>
        <v>85.894901464664073</v>
      </c>
      <c r="K299" s="246">
        <f ca="true">I299*(100-AVERAGEIF(J305:J316,"&gt;0"))/100</f>
        <v>2.0304520812695319</v>
      </c>
      <c r="L299" s="247">
        <f ca="true">100-(J299+K299+M299)</f>
        <v>4.6220164196516862</v>
      </c>
      <c r="M299" s="248">
        <f ca="true">IF((I301+M301)&gt;100,M301*100/(I301+M301),M301)</f>
        <v>7.4526300344147103</v>
      </c>
      <c r="N299" s="241">
        <f ca="true">IF((N301+R301)&gt;100,N301*100/(N301+R301),N301)</f>
        <v>90.849348555061965</v>
      </c>
      <c r="O299" s="242">
        <f ca="true">N299*AVERAGEIF(O305:O316,"&gt;0")/100</f>
        <v>88.951598875001878</v>
      </c>
      <c r="P299" s="246">
        <f ca="true">N299*(100-AVERAGEIF(O305:O316,"&gt;0"))/100</f>
        <v>1.8977496800600939</v>
      </c>
      <c r="Q299" s="247">
        <f ca="true">100-(O299+P299+R299)</f>
        <v>5.2040510219560474</v>
      </c>
      <c r="R299" s="248">
        <f ca="true">IF((N301+R301)&gt;100,R301*100/(N301+R301),R301)</f>
        <v>3.9466004229819873</v>
      </c>
      <c r="S299" s="241">
        <f ca="true">IF((S301+W301)&gt;100,S301*100/(S301+W301),S301)</f>
        <v>93.488132717182168</v>
      </c>
      <c r="T299" s="242">
        <f ca="true">S299*AVERAGEIF(T305:T316,"&gt;0")/100</f>
        <v>92.424824485880961</v>
      </c>
      <c r="U299" s="246">
        <f ca="true">S299*(100-AVERAGEIF(T305:T316,"&gt;0"))/100</f>
        <v>1.063308231301201</v>
      </c>
      <c r="V299" s="247">
        <f ca="true">100-(T299+U299+W299)</f>
        <v>3.8634604891471156</v>
      </c>
      <c r="W299" s="248">
        <f ca="true">IF((S301+W301)&gt;100,W301*100/(S301+W301),W301)</f>
        <v>2.6484067936707163</v>
      </c>
      <c r="X299" s="241">
        <f ca="true">IF((X301+AB301)&gt;100,X301*100/(X301+AB301),X301)</f>
        <v>97.961766356783144</v>
      </c>
      <c r="Y299" s="242">
        <f ca="true">X299*AVERAGEIF(Y305:Y316,"&gt;0")/100</f>
        <v>97.496886441811981</v>
      </c>
      <c r="Z299" s="246">
        <f ca="true">X299*(100-AVERAGEIF(Y305:Y316,"&gt;0"))/100</f>
        <v>0.46487991497116071</v>
      </c>
      <c r="AA299" s="247">
        <f ca="true">100-(Y299+Z299+AB299)</f>
        <v>1.7342277222965237</v>
      </c>
      <c r="AB299" s="248">
        <f ca="true">IF((X301+AB301)&gt;100,AB301*100/(X301+AB301),AB301)</f>
        <v>0.30400592092033563</v>
      </c>
    </row>
    <row r="300" s="249" customFormat="true" ht="15" customHeight="true" x14ac:dyDescent="0.2">
      <c r="A300" s="899"/>
      <c r="B300" s="900"/>
      <c r="C300" s="338">
        <v>2020</v>
      </c>
      <c r="D300" s="250">
        <f ca="true">IF((D302+H302)&gt;100,D302*100/(D302+H302),D302)</f>
        <v>93.247432634351298</v>
      </c>
      <c r="E300" s="251">
        <f ca="true">D300*AVERAGEIF(E305:E316,"&gt;0")/100</f>
        <v>88.685617655832559</v>
      </c>
      <c r="F300" s="252">
        <f ca="true">D300*(100-AVERAGEIF(E305:E316,"&gt;0"))/100</f>
        <v>4.5618149785187398</v>
      </c>
      <c r="G300" s="253">
        <f ca="true">100-(E300+F300+H300)</f>
        <v>0.65686401394737004</v>
      </c>
      <c r="H300" s="254">
        <f ca="true">IF((D302+H302)&gt;100,H302*100/(D302+H302),H302)</f>
        <v>6.0957033517013315</v>
      </c>
      <c r="I300" s="250">
        <f ca="true">IF((I302+M302)&gt;100,I302*100/(I302+M302),I302)</f>
        <v>95.251736151872365</v>
      </c>
      <c r="J300" s="251">
        <f ca="true">I300*AVERAGEIF(J305:J316,"&gt;0")/100</f>
        <v>93.052096592697112</v>
      </c>
      <c r="K300" s="252">
        <f ca="true">I300*(100-AVERAGEIF(J305:J316,"&gt;0"))/100</f>
        <v>2.1996395591752518</v>
      </c>
      <c r="L300" s="253">
        <f ca="true">100-(J300+K300+M300)</f>
        <v>2.0058866744780062</v>
      </c>
      <c r="M300" s="254">
        <f ca="true">IF((I302+M302)&gt;100,M302*100/(I302+M302),M302)</f>
        <v>2.7423771736496292</v>
      </c>
      <c r="N300" s="250">
        <f ca="true">IF((N302+R302)&gt;100,N302*100/(N302+R302),N302)</f>
        <v>97.477062270481383</v>
      </c>
      <c r="O300" s="251">
        <f ca="true">N300*AVERAGEIF(O305:O316,"&gt;0")/100</f>
        <v>95.440866450927572</v>
      </c>
      <c r="P300" s="252">
        <f ca="true">N300*(100-AVERAGEIF(O305:O316,"&gt;0"))/100</f>
        <v>2.0361958195538072</v>
      </c>
      <c r="Q300" s="253">
        <f ca="true">100-(O300+P300+R300)</f>
        <v>1.2824185417329659</v>
      </c>
      <c r="R300" s="254">
        <f ca="true">IF((N302+R302)&gt;100,R302*100/(N302+R302),R302)</f>
        <v>1.240519187785651</v>
      </c>
      <c r="S300" s="250">
        <f ca="true">IF((S302+W302)&gt;100,S302*100/(S302+W302),S302)</f>
        <v>97.351115188425922</v>
      </c>
      <c r="T300" s="251">
        <f ca="true">S300*AVERAGEIF(T305:T316,"&gt;0")/100</f>
        <v>96.243870460163421</v>
      </c>
      <c r="U300" s="252">
        <f ca="true">S300*(100-AVERAGEIF(T305:T316,"&gt;0"))/100</f>
        <v>1.1072447282624973</v>
      </c>
      <c r="V300" s="253">
        <f ca="true">100-(T300+U300+W300)</f>
        <v>1.7416386575688421</v>
      </c>
      <c r="W300" s="254">
        <f ca="true">IF((S302+W302)&gt;100,W302*100/(S302+W302),W302)</f>
        <v>0.90724615400523589</v>
      </c>
      <c r="X300" s="250">
        <f ca="true">IF((X302+AB302)&gt;100,X302*100/(X302+AB302),X302)</f>
        <v>98.181373077768342</v>
      </c>
      <c r="Y300" s="251">
        <f ca="true">X300*AVERAGEIF(Y305:Y316,"&gt;0")/100</f>
        <v>97.715451013828499</v>
      </c>
      <c r="Z300" s="252">
        <f ca="true">X300*(100-AVERAGEIF(Y305:Y316,"&gt;0"))/100</f>
        <v>0.46592206393983965</v>
      </c>
      <c r="AA300" s="253">
        <f ca="true">100-(Y300+Z300+AB300)</f>
        <v>1.5400270857191316</v>
      </c>
      <c r="AB300" s="254">
        <f ca="true">IF((X302+AB302)&gt;100,AB302*100/(X302+AB302),AB302)</f>
        <v>0.27859983651253151</v>
      </c>
    </row>
    <row r="301" hidden="true" x14ac:dyDescent="0.2">
      <c r="A301" s="901" t="s">
        <v>12</v>
      </c>
      <c r="B301" s="902"/>
      <c r="C301" s="255">
        <f>MinRegYear(C299,C305:C316)</f>
        <v>2000</v>
      </c>
      <c r="D301" s="256">
        <f ca="true">IF(MAX(C305:C316)-MIN(C305:C316)&lt;5,AVERAGEIF(C305:C316,"&gt;0",D305:D316),
IF(FORECAST($C301,D$305:D$316,$C$305:$C$316)&lt;0,0,
IF(FORECAST($C301,D$305:D$316,$C$305:$C$316)&gt;100,100,
FORECAST($C301,D$305:D$316,$C$305:$C$316))))</f>
        <v>70.106344400634498</v>
      </c>
      <c r="E301" s="257"/>
      <c r="F301" s="258"/>
      <c r="G301" s="258"/>
      <c r="H301" s="259">
        <f ca="true">IF(MAX(C305:C316)-MIN(C305:C316)&lt;5,AVERAGEIF(C305:C316,"&gt;0",H305:H316),
IF(FORECAST($C301,H$305:H$316,$C$305:$C$316)&lt;0,0,
IF(FORECAST($C301,H$305:H$316,$C$305:$C$316)&gt;100,100,
FORECAST($C301,H$305:H$316,$C$305:$C$316))))</f>
        <v>19.510648604347807</v>
      </c>
      <c r="I301" s="256">
        <f ca="true">IF(MAX(C305:C316)-MIN(C305:C316)&lt;5,AVERAGEIF(C305:C316,"&gt;0",I305:I316),
IF(FORECAST($C301,I$305:I$316,$C$305:$C$316)&lt;0,0,
IF(FORECAST($C301,I$305:I$316,$C$305:$C$316)&gt;100,100,
FORECAST($C301,I$305:I$316,$C$305:$C$316))))</f>
        <v>87.925353545933604</v>
      </c>
      <c r="J301" s="257"/>
      <c r="K301" s="258"/>
      <c r="L301" s="258"/>
      <c r="M301" s="259">
        <f ca="true">IF(MAX(C305:C316)-MIN(C305:C316)&lt;5,AVERAGEIF(C305:C316,"&gt;0",M305:M316),
IF(FORECAST($C301,M$305:M$316,$C$305:$C$316)&lt;0,0,
IF(FORECAST($C301,M$305:M$316,$C$305:$C$316)&gt;100,100,
FORECAST($C301,M$305:M$316,$C$305:$C$316))))</f>
        <v>7.4526300344147103</v>
      </c>
      <c r="N301" s="256">
        <f ca="true">IF(MAX(C305:C316)-MIN(C305:C316)&lt;5,AVERAGEIF(C305:C316,"&gt;0",N305:N316),
IF(FORECAST($C301,N$305:N$316,$C$305:$C$316)&lt;0,0,
IF(FORECAST($C301,N$305:N$316,$C$305:$C$316)&gt;100,100,
FORECAST($C301,N$305:N$316,$C$305:$C$316))))</f>
        <v>90.849348555061965</v>
      </c>
      <c r="O301" s="257"/>
      <c r="P301" s="258"/>
      <c r="Q301" s="258"/>
      <c r="R301" s="259">
        <f ca="true">IF(MAX(C305:C316)-MIN(C305:C316)&lt;5,AVERAGEIF(C305:C316,"&gt;0",R305:R316),
IF(FORECAST($C301,R$305:R$316,$C$305:$C$316)&lt;0,0,
IF(FORECAST($C301,R$305:R$316,$C$305:$C$316)&gt;100,100,
FORECAST($C301,R$305:R$316,$C$305:$C$316))))</f>
        <v>3.9466004229819873</v>
      </c>
      <c r="S301" s="256">
        <f ca="true">IF(MAX(C305:C316)-MIN(C305:C316)&lt;5,AVERAGEIF(C305:C316,"&gt;0",S305:S316),
IF(FORECAST($C301,S$305:S$316,$C$305:$C$316)&lt;0,0,
IF(FORECAST($C301,S$305:S$316,$C$305:$C$316)&gt;100,100,
FORECAST($C301,S$305:S$316,$C$305:$C$316))))</f>
        <v>93.488132717182168</v>
      </c>
      <c r="T301" s="257"/>
      <c r="U301" s="258"/>
      <c r="V301" s="258"/>
      <c r="W301" s="259">
        <f ca="true">IF(MAX(C305:C316)-MIN(C305:C316)&lt;5,AVERAGEIF(C305:C316,"&gt;0",W305:W316),
IF(FORECAST($C301,W$305:W$316,$C$305:$C$316)&lt;0,0,
IF(FORECAST($C301,W$305:W$316,$C$305:$C$316)&gt;100,100,
FORECAST($C301,W$305:W$316,$C$305:$C$316))))</f>
        <v>2.6484067936707163</v>
      </c>
      <c r="X301" s="256">
        <f ca="true">IF(MAX(C305:C316)-MIN(C305:C316)&lt;5,AVERAGEIF(C305:C316,"&gt;0",X305:X316),
IF(FORECAST($C301,X$305:X$316,$C$305:$C$316)&lt;0,0,
IF(FORECAST($C301,X$305:X$316,$C$305:$C$316)&gt;100,100,
FORECAST($C301,X$305:X$316,$C$305:$C$316))))</f>
        <v>97.961766356783144</v>
      </c>
      <c r="Y301" s="257"/>
      <c r="Z301" s="258"/>
      <c r="AA301" s="258"/>
      <c r="AB301" s="259">
        <f ca="true">IF(MAX(C305:C316)-MIN(C305:C316)&lt;5,AVERAGEIF(C305:C316,"&gt;0",AB305:AB316),
IF(FORECAST($C301,AB$305:AB$316,$C$305:$C$316)&lt;0,0,
IF(FORECAST($C301,AB$305:AB$316,$C$305:$C$316)&gt;100,100,
FORECAST($C301,AB$305:AB$316,$C$305:$C$316))))</f>
        <v>0.30400592092033563</v>
      </c>
    </row>
    <row r="302" hidden="true" x14ac:dyDescent="0.2">
      <c r="A302" s="903"/>
      <c r="B302" s="904"/>
      <c r="C302" s="234">
        <f>MaxRegYear(C300,C305:C316)</f>
        <v>2016</v>
      </c>
      <c r="D302" s="260">
        <f ca="true">IF(MAX(C305:C316)-MIN(C305:C316)&lt;5,AVERAGEIF(C305:C316,"&gt;0",D305:D316),
IF(FORECAST($C302,D$305:D$316,$C$305:$C$316)&lt;0,0,
IF(FORECAST($C302,D$305:D$316,$C$305:$C$316)&gt;100,100,
FORECAST($C302,D$305:D$316,$C$305:$C$316))))</f>
        <v>93.247432634351298</v>
      </c>
      <c r="E302" s="261"/>
      <c r="F302" s="262"/>
      <c r="G302" s="262"/>
      <c r="H302" s="263">
        <f ca="true">IF(MAX(C305:C316)-MIN(C305:C316)&lt;5,AVERAGEIF(C305:C316,"&gt;0",H305:H316),
IF(FORECAST($C302,H$305:H$316,$C$305:$C$316)&lt;0,0,
IF(FORECAST($C302,H$305:H$316,$C$305:$C$316)&gt;100,100,
FORECAST($C302,H$305:H$316,$C$305:$C$316))))</f>
        <v>6.0957033517013315</v>
      </c>
      <c r="I302" s="260">
        <f ca="true">IF(MAX(C305:C316)-MIN(C305:C316)&lt;5,AVERAGEIF(C305:C316,"&gt;0",I305:I316),
IF(FORECAST($C302,I$305:I$316,$C$305:$C$316)&lt;0,0,
IF(FORECAST($C302,I$305:I$316,$C$305:$C$316)&gt;100,100,
FORECAST($C302,I$305:I$316,$C$305:$C$316))))</f>
        <v>95.251736151872365</v>
      </c>
      <c r="J302" s="261"/>
      <c r="K302" s="262"/>
      <c r="L302" s="262"/>
      <c r="M302" s="263">
        <f ca="true">IF(MAX(C305:C316)-MIN(C305:C316)&lt;5,AVERAGEIF(C305:C316,"&gt;0",M305:M316),
IF(FORECAST($C302,M$305:M$316,$C$305:$C$316)&lt;0,0,
IF(FORECAST($C302,M$305:M$316,$C$305:$C$316)&gt;100,100,
FORECAST($C302,M$305:M$316,$C$305:$C$316))))</f>
        <v>2.7423771736496292</v>
      </c>
      <c r="N302" s="260">
        <f ca="true">IF(MAX(C305:C316)-MIN(C305:C316)&lt;5,AVERAGEIF(C305:C316,"&gt;0",N305:N316),
IF(FORECAST($C302,N$305:N$316,$C$305:$C$316)&lt;0,0,
IF(FORECAST($C302,N$305:N$316,$C$305:$C$316)&gt;100,100,
FORECAST($C302,N$305:N$316,$C$305:$C$316))))</f>
        <v>97.477062270481383</v>
      </c>
      <c r="O302" s="261"/>
      <c r="P302" s="262"/>
      <c r="Q302" s="262"/>
      <c r="R302" s="263">
        <f ca="true">IF(MAX(C305:C316)-MIN(C305:C316)&lt;5,AVERAGEIF(C305:C316,"&gt;0",R305:R316),
IF(FORECAST($C302,R$305:R$316,$C$305:$C$316)&lt;0,0,
IF(FORECAST($C302,R$305:R$316,$C$305:$C$316)&gt;100,100,
FORECAST($C302,R$305:R$316,$C$305:$C$316))))</f>
        <v>1.240519187785651</v>
      </c>
      <c r="S302" s="260">
        <f ca="true">IF(MAX(C305:C316)-MIN(C305:C316)&lt;5,AVERAGEIF(C305:C316,"&gt;0",S305:S316),
IF(FORECAST($C302,S$305:S$316,$C$305:$C$316)&lt;0,0,
IF(FORECAST($C302,S$305:S$316,$C$305:$C$316)&gt;100,100,
FORECAST($C302,S$305:S$316,$C$305:$C$316))))</f>
        <v>97.351115188425922</v>
      </c>
      <c r="T302" s="261"/>
      <c r="U302" s="262"/>
      <c r="V302" s="262"/>
      <c r="W302" s="263">
        <f ca="true">IF(MAX(C305:C316)-MIN(C305:C316)&lt;5,AVERAGEIF(C305:C316,"&gt;0",W305:W316),
IF(FORECAST($C302,W$305:W$316,$C$305:$C$316)&lt;0,0,
IF(FORECAST($C302,W$305:W$316,$C$305:$C$316)&gt;100,100,
FORECAST($C302,W$305:W$316,$C$305:$C$316))))</f>
        <v>0.90724615400523589</v>
      </c>
      <c r="X302" s="260">
        <f ca="true">IF(MAX(C305:C316)-MIN(C305:C316)&lt;5,AVERAGEIF(C305:C316,"&gt;0",X305:X316),
IF(FORECAST($C302,X$305:X$316,$C$305:$C$316)&lt;0,0,
IF(FORECAST($C302,X$305:X$316,$C$305:$C$316)&gt;100,100,
FORECAST($C302,X$305:X$316,$C$305:$C$316))))</f>
        <v>98.181373077768342</v>
      </c>
      <c r="Y302" s="261"/>
      <c r="Z302" s="262"/>
      <c r="AA302" s="262"/>
      <c r="AB302" s="263">
        <f ca="true">IF(MAX(C305:C316)-MIN(C305:C316)&lt;5,AVERAGEIF(C305:C316,"&gt;0",AB305:AB316),
IF(FORECAST($C302,AB$305:AB$316,$C$305:$C$316)&lt;0,0,
IF(FORECAST($C302,AB$305:AB$316,$C$305:$C$316)&gt;100,100,
FORECAST($C302,AB$305:AB$316,$C$305:$C$316))))</f>
        <v>0.27859983651253151</v>
      </c>
    </row>
    <row r="303" ht="9" customHeight="true" x14ac:dyDescent="0.2">
      <c r="D303" s="264"/>
      <c r="I303" s="264"/>
      <c r="K303" s="224"/>
      <c r="L303" s="224"/>
      <c r="N303" s="264"/>
      <c r="P303" s="224"/>
      <c r="Q303" s="224"/>
      <c r="S303" s="264"/>
      <c r="U303" s="224"/>
      <c r="V303" s="224"/>
      <c r="X303" s="264"/>
      <c r="Z303" s="224"/>
      <c r="AA303" s="224"/>
      <c r="AB303" s="265"/>
    </row>
    <row r="304" s="293" customFormat="true" ht="22.5" customHeight="true" x14ac:dyDescent="0.2">
      <c r="B304" s="287" t="s">
        <v>8</v>
      </c>
      <c r="C304" s="267" t="s">
        <v>9</v>
      </c>
      <c r="D304" s="268" t="s">
        <v>14</v>
      </c>
      <c r="E304" s="880" t="s">
        <v>699</v>
      </c>
      <c r="F304" s="347"/>
      <c r="G304" s="347"/>
      <c r="H304" s="270" t="s">
        <v>17</v>
      </c>
      <c r="I304" s="268" t="s">
        <v>14</v>
      </c>
      <c r="J304" s="880" t="s">
        <v>699</v>
      </c>
      <c r="K304" s="347"/>
      <c r="L304" s="347"/>
      <c r="M304" s="270" t="s">
        <v>17</v>
      </c>
      <c r="N304" s="268" t="s">
        <v>14</v>
      </c>
      <c r="O304" s="880" t="s">
        <v>699</v>
      </c>
      <c r="P304" s="347"/>
      <c r="Q304" s="347"/>
      <c r="R304" s="270" t="s">
        <v>17</v>
      </c>
      <c r="S304" s="268" t="s">
        <v>14</v>
      </c>
      <c r="T304" s="880" t="s">
        <v>699</v>
      </c>
      <c r="U304" s="347"/>
      <c r="V304" s="347"/>
      <c r="W304" s="270" t="s">
        <v>17</v>
      </c>
      <c r="X304" s="268" t="s">
        <v>14</v>
      </c>
      <c r="Y304" s="880" t="s">
        <v>699</v>
      </c>
      <c r="Z304" s="347"/>
      <c r="AA304" s="347"/>
      <c r="AB304" s="270" t="s">
        <v>17</v>
      </c>
      <c r="AD304" s="348"/>
    </row>
    <row r="305" x14ac:dyDescent="0.2">
      <c r="A305" s="272"/>
      <c r="B305" s="538" t="s">
        <v>135</v>
      </c>
      <c r="C305" s="539">
        <v>2000</v>
      </c>
      <c r="D305" s="186">
        <f t="shared" ref="D305:D316" ca="true" si="65">IF(ISERROR(INDIRECT(CONCATENATE($B305,"!M16"))),"",INDIRECT(CONCATENATE($B305,"!M16")))</f>
        <v>71.539401565985344</v>
      </c>
      <c r="E305" s="276">
        <f t="shared" ref="E305:E316" ca="true" si="66">IF(ISERROR(INDIRECT(CONCATENATE($B305,"!M23"))),"",INDIRECT(CONCATENATE($B305,"!M23")))</f>
        <v>93.37755937468792</v>
      </c>
      <c r="F305" s="274"/>
      <c r="G305" s="274"/>
      <c r="H305" s="275">
        <f t="shared" ref="H305:H316" ca="true" si="67">IF(ISERROR(INDIRECT(CONCATENATE($B305,"!M21"))),"",INDIRECT(CONCATENATE($B305,"!M21")))</f>
        <v>14.821197118980184</v>
      </c>
      <c r="I305" s="186">
        <f t="shared" ref="I305:I316" ca="true" si="68">IF(ISERROR(INDIRECT(CONCATENATE($B305,"!N16"))),"",INDIRECT(CONCATENATE($B305,"!N16")))</f>
        <v>89.897778137291013</v>
      </c>
      <c r="J305" s="273">
        <f t="shared" ref="J305:J316" ca="true" si="69">IF(ISERROR(INDIRECT(CONCATENATE($B305,"!N23"))),"",INDIRECT(CONCATENATE($B305,"!N23")))</f>
        <v>97.114356291548503</v>
      </c>
      <c r="K305" s="274"/>
      <c r="L305" s="274"/>
      <c r="M305" s="275">
        <f t="shared" ref="M305:M316" ca="true" si="70">IF(ISERROR(INDIRECT(CONCATENATE($B305,"!N21"))),"",INDIRECT(CONCATENATE($B305,"!N21")))</f>
        <v>5.548307303237606</v>
      </c>
      <c r="N305" s="186">
        <f t="shared" ref="N305:N316" ca="true" si="71">IF(ISERROR(INDIRECT(CONCATENATE($B305,"!O16"))),"",INDIRECT(CONCATENATE($B305,"!O16")))</f>
        <v>90.97234189978451</v>
      </c>
      <c r="O305" s="273">
        <f t="shared" ref="O305:O316" ca="true" si="72">IF(ISERROR(INDIRECT(CONCATENATE($B305,"!O23"))),"",INDIRECT(CONCATENATE($B305,"!O23")))</f>
        <v>96.982403125740575</v>
      </c>
      <c r="P305" s="274"/>
      <c r="Q305" s="274"/>
      <c r="R305" s="275">
        <f t="shared" ref="R305:R316" ca="true" si="73">IF(ISERROR(INDIRECT(CONCATENATE($B305,"!O21"))),"",INDIRECT(CONCATENATE($B305,"!O21")))</f>
        <v>3.3758277954999492</v>
      </c>
      <c r="S305" s="186">
        <f t="shared" ref="S305:S316" ca="true" si="74">IF(ISERROR(INDIRECT(CONCATENATE($B305,"!P16"))),"",INDIRECT(CONCATENATE($B305,"!P16")))</f>
        <v>94.808560107257179</v>
      </c>
      <c r="T305" s="273">
        <f t="shared" ref="T305:T316" ca="true" si="75">IF(ISERROR(INDIRECT(CONCATENATE($B305,"!P23"))),"",INDIRECT(CONCATENATE($B305,"!P23")))</f>
        <v>98.837610871108751</v>
      </c>
      <c r="U305" s="274"/>
      <c r="V305" s="274"/>
      <c r="W305" s="275">
        <f t="shared" ref="W305:W316" ca="true" si="76">IF(ISERROR(INDIRECT(CONCATENATE($B305,"!P21"))),"",INDIRECT(CONCATENATE($B305,"!P21")))</f>
        <v>2.534657894473002</v>
      </c>
      <c r="X305" s="186">
        <f t="shared" ref="X305:X316" ca="true" si="77">IF(ISERROR(INDIRECT(CONCATENATE($B305,"!Q16"))),"",INDIRECT(CONCATENATE($B305,"!Q16")))</f>
        <v>99.429697387730954</v>
      </c>
      <c r="Y305" s="273">
        <f t="shared" ref="Y305:Y316" ca="true" si="78">IF(ISERROR(INDIRECT(CONCATENATE($B305,"!Q23"))),"",INDIRECT(CONCATENATE($B305,"!Q23")))</f>
        <v>98.52163836904721</v>
      </c>
      <c r="Z305" s="274"/>
      <c r="AA305" s="274"/>
      <c r="AB305" s="275">
        <f t="shared" ref="AB305:AB316" ca="true" si="79">IF(ISERROR(INDIRECT(CONCATENATE($B305,"!Q221"))),"",INDIRECT(CONCATENATE($B305,"!Q21")))</f>
        <v>0</v>
      </c>
    </row>
    <row r="306" x14ac:dyDescent="0.2">
      <c r="A306" s="272"/>
      <c r="B306" s="540" t="s">
        <v>171</v>
      </c>
      <c r="C306" s="541">
        <v>2002</v>
      </c>
      <c r="D306" s="187">
        <f t="shared" ca="true" si="65"/>
        <v>69.182568887999935</v>
      </c>
      <c r="E306" s="276" t="str">
        <f t="shared" ca="true" si="66"/>
        <v>N/A</v>
      </c>
      <c r="F306" s="274"/>
      <c r="G306" s="274"/>
      <c r="H306" s="277">
        <f t="shared" ca="true" si="67"/>
        <v>23.625286500625659</v>
      </c>
      <c r="I306" s="187">
        <f t="shared" ca="true" si="68"/>
        <v>89.629720286092976</v>
      </c>
      <c r="J306" s="276" t="str">
        <f t="shared" ca="true" si="69"/>
        <v>N/A</v>
      </c>
      <c r="K306" s="274"/>
      <c r="L306" s="274"/>
      <c r="M306" s="277">
        <f t="shared" ca="true" si="70"/>
        <v>8.4109355984249117</v>
      </c>
      <c r="N306" s="187">
        <f t="shared" ca="true" si="71"/>
        <v>94.885076378011675</v>
      </c>
      <c r="O306" s="276" t="str">
        <f t="shared" ca="true" si="72"/>
        <v>N/A</v>
      </c>
      <c r="P306" s="274"/>
      <c r="Q306" s="274"/>
      <c r="R306" s="277">
        <f t="shared" ca="true" si="73"/>
        <v>3.5749242771289969</v>
      </c>
      <c r="S306" s="187">
        <f t="shared" ca="true" si="74"/>
        <v>95.309631679242429</v>
      </c>
      <c r="T306" s="276" t="str">
        <f t="shared" ca="true" si="75"/>
        <v>N/A</v>
      </c>
      <c r="U306" s="274"/>
      <c r="V306" s="274"/>
      <c r="W306" s="277">
        <f t="shared" ca="true" si="76"/>
        <v>2.3654273943976785</v>
      </c>
      <c r="X306" s="187">
        <f t="shared" ca="true" si="77"/>
        <v>99.078274673329972</v>
      </c>
      <c r="Y306" s="276" t="str">
        <f t="shared" ca="true" si="78"/>
        <v>N/A</v>
      </c>
      <c r="Z306" s="274"/>
      <c r="AA306" s="274"/>
      <c r="AB306" s="277">
        <f t="shared" ca="true" si="79"/>
        <v>0.49444118835630613</v>
      </c>
    </row>
    <row r="307" x14ac:dyDescent="0.2">
      <c r="A307" s="272"/>
      <c r="B307" s="540" t="s">
        <v>364</v>
      </c>
      <c r="C307" s="541"/>
      <c r="D307" s="187">
        <f t="shared" ca="true" si="65"/>
        <v>57.081783695437494</v>
      </c>
      <c r="E307" s="276">
        <f t="shared" ca="true" si="66"/>
        <v>89.477107332209329</v>
      </c>
      <c r="F307" s="274"/>
      <c r="G307" s="274"/>
      <c r="H307" s="277">
        <f t="shared" ca="true" si="67"/>
        <v>31.99409647785555</v>
      </c>
      <c r="I307" s="187">
        <f t="shared" ca="true" si="68"/>
        <v>68.260017508343665</v>
      </c>
      <c r="J307" s="276">
        <f t="shared" ca="true" si="69"/>
        <v>96.140782593727209</v>
      </c>
      <c r="K307" s="274"/>
      <c r="L307" s="274"/>
      <c r="M307" s="277">
        <f t="shared" ca="true" si="70"/>
        <v>20.836530325617748</v>
      </c>
      <c r="N307" s="187">
        <f t="shared" ca="true" si="71"/>
        <v>68.197644892015248</v>
      </c>
      <c r="O307" s="276">
        <f t="shared" ca="true" si="72"/>
        <v>97.867772874142801</v>
      </c>
      <c r="P307" s="274"/>
      <c r="Q307" s="274"/>
      <c r="R307" s="277">
        <f t="shared" ca="true" si="73"/>
        <v>19.58167498798759</v>
      </c>
      <c r="S307" s="187">
        <f t="shared" ca="true" si="74"/>
        <v>89.132663903893643</v>
      </c>
      <c r="T307" s="276">
        <f t="shared" ca="true" si="75"/>
        <v>98.459005359537159</v>
      </c>
      <c r="U307" s="274"/>
      <c r="V307" s="274"/>
      <c r="W307" s="277">
        <f t="shared" ca="true" si="76"/>
        <v>7.8915532791614211</v>
      </c>
      <c r="X307" s="187">
        <f t="shared" ca="true" si="77"/>
        <v>94.344078974099318</v>
      </c>
      <c r="Y307" s="276">
        <f t="shared" ca="true" si="78"/>
        <v>100</v>
      </c>
      <c r="Z307" s="274"/>
      <c r="AA307" s="274"/>
      <c r="AB307" s="277">
        <f t="shared" ca="true" si="79"/>
        <v>4.3749876976852047</v>
      </c>
      <c r="AD307" s="278"/>
    </row>
    <row r="308" x14ac:dyDescent="0.2">
      <c r="A308" s="272"/>
      <c r="B308" s="540" t="s">
        <v>346</v>
      </c>
      <c r="C308" s="541">
        <v>2007</v>
      </c>
      <c r="D308" s="187">
        <f t="shared" ca="true" si="65"/>
        <v>83.209288215993197</v>
      </c>
      <c r="E308" s="276">
        <f t="shared" ca="true" si="66"/>
        <v>97.68271713402649</v>
      </c>
      <c r="F308" s="274"/>
      <c r="G308" s="274"/>
      <c r="H308" s="277">
        <f t="shared" ca="true" si="67"/>
        <v>13.586288060327226</v>
      </c>
      <c r="I308" s="187">
        <f t="shared" ca="true" si="68"/>
        <v>85.411950920900253</v>
      </c>
      <c r="J308" s="276">
        <f t="shared" ca="true" si="69"/>
        <v>98.202156213758883</v>
      </c>
      <c r="K308" s="274"/>
      <c r="L308" s="274"/>
      <c r="M308" s="277">
        <f t="shared" ca="true" si="70"/>
        <v>6.661633708034211</v>
      </c>
      <c r="N308" s="187">
        <f t="shared" ca="true" si="71"/>
        <v>87.631589844669506</v>
      </c>
      <c r="O308" s="276">
        <f t="shared" ca="true" si="72"/>
        <v>98.26679748070525</v>
      </c>
      <c r="P308" s="274"/>
      <c r="Q308" s="274"/>
      <c r="R308" s="277">
        <f t="shared" ca="true" si="73"/>
        <v>4.0465039037623418</v>
      </c>
      <c r="S308" s="187">
        <f t="shared" ca="true" si="74"/>
        <v>89.998576987295849</v>
      </c>
      <c r="T308" s="276">
        <f t="shared" ca="true" si="75"/>
        <v>99.09668620090747</v>
      </c>
      <c r="U308" s="274"/>
      <c r="V308" s="274"/>
      <c r="W308" s="277">
        <f t="shared" ca="true" si="76"/>
        <v>2.2285719100718704</v>
      </c>
      <c r="X308" s="187">
        <f t="shared" ca="true" si="77"/>
        <v>93.03980837698559</v>
      </c>
      <c r="Y308" s="276">
        <f t="shared" ca="true" si="78"/>
        <v>99.255604154564764</v>
      </c>
      <c r="Z308" s="274"/>
      <c r="AA308" s="274"/>
      <c r="AB308" s="277">
        <f t="shared" ca="true" si="79"/>
        <v>0.59480647333491476</v>
      </c>
    </row>
    <row r="309" x14ac:dyDescent="0.2">
      <c r="A309" s="272"/>
      <c r="B309" s="540" t="s">
        <v>172</v>
      </c>
      <c r="C309" s="541">
        <v>2013</v>
      </c>
      <c r="D309" s="187">
        <f t="shared" ca="true" si="65"/>
        <v>93.791592786063049</v>
      </c>
      <c r="E309" s="276">
        <f t="shared" ca="true" si="66"/>
        <v>98.406089829462402</v>
      </c>
      <c r="F309" s="274"/>
      <c r="G309" s="274"/>
      <c r="H309" s="277">
        <f t="shared" ca="true" si="67"/>
        <v>5.1525077193291748</v>
      </c>
      <c r="I309" s="187">
        <f t="shared" ca="true" si="68"/>
        <v>96.832133267173077</v>
      </c>
      <c r="J309" s="276">
        <f t="shared" ca="true" si="69"/>
        <v>99.098924139540216</v>
      </c>
      <c r="K309" s="274"/>
      <c r="L309" s="274"/>
      <c r="M309" s="277">
        <f t="shared" ca="true" si="70"/>
        <v>2.832846660823046</v>
      </c>
      <c r="N309" s="187">
        <f t="shared" ca="true" si="71"/>
        <v>98.846980046676521</v>
      </c>
      <c r="O309" s="276">
        <f t="shared" ca="true" si="72"/>
        <v>97.86614665380948</v>
      </c>
      <c r="P309" s="274"/>
      <c r="Q309" s="274"/>
      <c r="R309" s="277">
        <f t="shared" ca="true" si="73"/>
        <v>1.1530199533234793</v>
      </c>
      <c r="S309" s="187">
        <f t="shared" ca="true" si="74"/>
        <v>98.334582603549819</v>
      </c>
      <c r="T309" s="276">
        <f t="shared" ca="true" si="75"/>
        <v>99.182491267124163</v>
      </c>
      <c r="U309" s="274"/>
      <c r="V309" s="274"/>
      <c r="W309" s="277">
        <f t="shared" ca="true" si="76"/>
        <v>1.2167499207047949</v>
      </c>
      <c r="X309" s="187">
        <f t="shared" ca="true" si="77"/>
        <v>99.646724108829829</v>
      </c>
      <c r="Y309" s="276">
        <f t="shared" ca="true" si="78"/>
        <v>99.978717100434494</v>
      </c>
      <c r="Z309" s="274"/>
      <c r="AA309" s="274"/>
      <c r="AB309" s="277">
        <f t="shared" ca="true" si="79"/>
        <v>0.10270403397937228</v>
      </c>
    </row>
    <row r="310" x14ac:dyDescent="0.2">
      <c r="A310" s="272"/>
      <c r="B310" s="540" t="s">
        <v>655</v>
      </c>
      <c r="C310" s="541">
        <v>2014</v>
      </c>
      <c r="D310" s="187">
        <f t="shared" ca="true" si="65"/>
        <v>84.876319072994804</v>
      </c>
      <c r="E310" s="276">
        <f t="shared" ca="true" si="66"/>
        <v>96.595718939844318</v>
      </c>
      <c r="F310" s="274"/>
      <c r="G310" s="274"/>
      <c r="H310" s="277">
        <f t="shared" ca="true" si="67"/>
        <v>10.184336804022317</v>
      </c>
      <c r="I310" s="187">
        <f t="shared" ca="true" si="68"/>
        <v>94.339545981573096</v>
      </c>
      <c r="J310" s="276">
        <f t="shared" ca="true" si="69"/>
        <v>97.897326869665775</v>
      </c>
      <c r="K310" s="274"/>
      <c r="L310" s="274"/>
      <c r="M310" s="277">
        <f t="shared" ca="true" si="70"/>
        <v>3.2113579648323647</v>
      </c>
      <c r="N310" s="187">
        <f t="shared" ca="true" si="71"/>
        <v>96.823110465861376</v>
      </c>
      <c r="O310" s="276">
        <f t="shared" ca="true" si="72"/>
        <v>98.572392864630672</v>
      </c>
      <c r="P310" s="274"/>
      <c r="Q310" s="274"/>
      <c r="R310" s="277">
        <f t="shared" ca="true" si="73"/>
        <v>1.4940434060033525</v>
      </c>
      <c r="S310" s="187">
        <f t="shared" ca="true" si="74"/>
        <v>97.681022768864196</v>
      </c>
      <c r="T310" s="276">
        <f t="shared" ca="true" si="75"/>
        <v>98.737344234465837</v>
      </c>
      <c r="U310" s="274"/>
      <c r="V310" s="274"/>
      <c r="W310" s="277">
        <f t="shared" ca="true" si="76"/>
        <v>0.97901540945887489</v>
      </c>
      <c r="X310" s="187">
        <f t="shared" ca="true" si="77"/>
        <v>99.108442359256017</v>
      </c>
      <c r="Y310" s="276">
        <f t="shared" ca="true" si="78"/>
        <v>99.871278367569403</v>
      </c>
      <c r="Z310" s="274"/>
      <c r="AA310" s="274"/>
      <c r="AB310" s="277">
        <f t="shared" ca="true" si="79"/>
        <v>0.27091421901352325</v>
      </c>
    </row>
    <row r="311" x14ac:dyDescent="0.2">
      <c r="A311" s="272"/>
      <c r="B311" s="540"/>
      <c r="C311" s="541"/>
      <c r="D311" s="187" t="str">
        <f t="shared" ca="true" si="65"/>
        <v/>
      </c>
      <c r="E311" s="276" t="str">
        <f t="shared" ca="true" si="66"/>
        <v/>
      </c>
      <c r="F311" s="274"/>
      <c r="G311" s="274"/>
      <c r="H311" s="277" t="str">
        <f t="shared" ca="true" si="67"/>
        <v/>
      </c>
      <c r="I311" s="187" t="str">
        <f t="shared" ca="true" si="68"/>
        <v/>
      </c>
      <c r="J311" s="276" t="str">
        <f t="shared" ca="true" si="69"/>
        <v/>
      </c>
      <c r="K311" s="274"/>
      <c r="L311" s="274"/>
      <c r="M311" s="277" t="str">
        <f t="shared" ca="true" si="70"/>
        <v/>
      </c>
      <c r="N311" s="187" t="str">
        <f t="shared" ca="true" si="71"/>
        <v/>
      </c>
      <c r="O311" s="276" t="str">
        <f t="shared" ca="true" si="72"/>
        <v/>
      </c>
      <c r="P311" s="274"/>
      <c r="Q311" s="274"/>
      <c r="R311" s="277" t="str">
        <f t="shared" ca="true" si="73"/>
        <v/>
      </c>
      <c r="S311" s="187" t="str">
        <f t="shared" ca="true" si="74"/>
        <v/>
      </c>
      <c r="T311" s="276" t="str">
        <f t="shared" ca="true" si="75"/>
        <v/>
      </c>
      <c r="U311" s="274"/>
      <c r="V311" s="274"/>
      <c r="W311" s="277" t="str">
        <f t="shared" ca="true" si="76"/>
        <v/>
      </c>
      <c r="X311" s="187" t="str">
        <f t="shared" ca="true" si="77"/>
        <v/>
      </c>
      <c r="Y311" s="276" t="str">
        <f t="shared" ca="true" si="78"/>
        <v/>
      </c>
      <c r="Z311" s="274"/>
      <c r="AA311" s="274"/>
      <c r="AB311" s="277" t="str">
        <f t="shared" ca="true" si="79"/>
        <v/>
      </c>
    </row>
    <row r="312" x14ac:dyDescent="0.2">
      <c r="A312" s="272"/>
      <c r="B312" s="540"/>
      <c r="C312" s="541"/>
      <c r="D312" s="187" t="str">
        <f t="shared" ca="true" si="65"/>
        <v/>
      </c>
      <c r="E312" s="276" t="str">
        <f t="shared" ca="true" si="66"/>
        <v/>
      </c>
      <c r="F312" s="274"/>
      <c r="G312" s="274"/>
      <c r="H312" s="277" t="str">
        <f t="shared" ca="true" si="67"/>
        <v/>
      </c>
      <c r="I312" s="187" t="str">
        <f t="shared" ca="true" si="68"/>
        <v/>
      </c>
      <c r="J312" s="276" t="str">
        <f t="shared" ca="true" si="69"/>
        <v/>
      </c>
      <c r="K312" s="274"/>
      <c r="L312" s="274"/>
      <c r="M312" s="277" t="str">
        <f t="shared" ca="true" si="70"/>
        <v/>
      </c>
      <c r="N312" s="187" t="str">
        <f t="shared" ca="true" si="71"/>
        <v/>
      </c>
      <c r="O312" s="276" t="str">
        <f t="shared" ca="true" si="72"/>
        <v/>
      </c>
      <c r="P312" s="274"/>
      <c r="Q312" s="274"/>
      <c r="R312" s="277" t="str">
        <f t="shared" ca="true" si="73"/>
        <v/>
      </c>
      <c r="S312" s="187" t="str">
        <f t="shared" ca="true" si="74"/>
        <v/>
      </c>
      <c r="T312" s="276" t="str">
        <f t="shared" ca="true" si="75"/>
        <v/>
      </c>
      <c r="U312" s="274"/>
      <c r="V312" s="274"/>
      <c r="W312" s="277" t="str">
        <f t="shared" ca="true" si="76"/>
        <v/>
      </c>
      <c r="X312" s="187" t="str">
        <f t="shared" ca="true" si="77"/>
        <v/>
      </c>
      <c r="Y312" s="276" t="str">
        <f t="shared" ca="true" si="78"/>
        <v/>
      </c>
      <c r="Z312" s="274"/>
      <c r="AA312" s="274"/>
      <c r="AB312" s="277" t="str">
        <f t="shared" ca="true" si="79"/>
        <v/>
      </c>
    </row>
    <row r="313" x14ac:dyDescent="0.2">
      <c r="A313" s="272"/>
      <c r="B313" s="540"/>
      <c r="C313" s="541"/>
      <c r="D313" s="187" t="str">
        <f t="shared" ca="true" si="65"/>
        <v/>
      </c>
      <c r="E313" s="276" t="str">
        <f t="shared" ca="true" si="66"/>
        <v/>
      </c>
      <c r="F313" s="274"/>
      <c r="G313" s="274"/>
      <c r="H313" s="277" t="str">
        <f t="shared" ca="true" si="67"/>
        <v/>
      </c>
      <c r="I313" s="187" t="str">
        <f t="shared" ca="true" si="68"/>
        <v/>
      </c>
      <c r="J313" s="276" t="str">
        <f t="shared" ca="true" si="69"/>
        <v/>
      </c>
      <c r="K313" s="274"/>
      <c r="L313" s="274"/>
      <c r="M313" s="277" t="str">
        <f t="shared" ca="true" si="70"/>
        <v/>
      </c>
      <c r="N313" s="187" t="str">
        <f t="shared" ca="true" si="71"/>
        <v/>
      </c>
      <c r="O313" s="276" t="str">
        <f t="shared" ca="true" si="72"/>
        <v/>
      </c>
      <c r="P313" s="274"/>
      <c r="Q313" s="274"/>
      <c r="R313" s="277" t="str">
        <f t="shared" ca="true" si="73"/>
        <v/>
      </c>
      <c r="S313" s="187" t="str">
        <f t="shared" ca="true" si="74"/>
        <v/>
      </c>
      <c r="T313" s="276" t="str">
        <f t="shared" ca="true" si="75"/>
        <v/>
      </c>
      <c r="U313" s="274"/>
      <c r="V313" s="274"/>
      <c r="W313" s="277" t="str">
        <f t="shared" ca="true" si="76"/>
        <v/>
      </c>
      <c r="X313" s="187" t="str">
        <f t="shared" ca="true" si="77"/>
        <v/>
      </c>
      <c r="Y313" s="276" t="str">
        <f t="shared" ca="true" si="78"/>
        <v/>
      </c>
      <c r="Z313" s="274"/>
      <c r="AA313" s="274"/>
      <c r="AB313" s="277" t="str">
        <f t="shared" ca="true" si="79"/>
        <v/>
      </c>
    </row>
    <row r="314" x14ac:dyDescent="0.2">
      <c r="A314" s="272"/>
      <c r="B314" s="540"/>
      <c r="C314" s="541"/>
      <c r="D314" s="187" t="str">
        <f t="shared" ca="true" si="65"/>
        <v/>
      </c>
      <c r="E314" s="276" t="str">
        <f t="shared" ca="true" si="66"/>
        <v/>
      </c>
      <c r="F314" s="274"/>
      <c r="G314" s="274"/>
      <c r="H314" s="277" t="str">
        <f t="shared" ca="true" si="67"/>
        <v/>
      </c>
      <c r="I314" s="187" t="str">
        <f t="shared" ca="true" si="68"/>
        <v/>
      </c>
      <c r="J314" s="276" t="str">
        <f t="shared" ca="true" si="69"/>
        <v/>
      </c>
      <c r="K314" s="274"/>
      <c r="L314" s="274"/>
      <c r="M314" s="277" t="str">
        <f t="shared" ca="true" si="70"/>
        <v/>
      </c>
      <c r="N314" s="187" t="str">
        <f t="shared" ca="true" si="71"/>
        <v/>
      </c>
      <c r="O314" s="276" t="str">
        <f t="shared" ca="true" si="72"/>
        <v/>
      </c>
      <c r="P314" s="274"/>
      <c r="Q314" s="274"/>
      <c r="R314" s="277" t="str">
        <f t="shared" ca="true" si="73"/>
        <v/>
      </c>
      <c r="S314" s="187" t="str">
        <f t="shared" ca="true" si="74"/>
        <v/>
      </c>
      <c r="T314" s="276" t="str">
        <f t="shared" ca="true" si="75"/>
        <v/>
      </c>
      <c r="U314" s="274"/>
      <c r="V314" s="274"/>
      <c r="W314" s="277" t="str">
        <f t="shared" ca="true" si="76"/>
        <v/>
      </c>
      <c r="X314" s="187" t="str">
        <f t="shared" ca="true" si="77"/>
        <v/>
      </c>
      <c r="Y314" s="276" t="str">
        <f t="shared" ca="true" si="78"/>
        <v/>
      </c>
      <c r="Z314" s="274"/>
      <c r="AA314" s="274"/>
      <c r="AB314" s="277" t="str">
        <f t="shared" ca="true" si="79"/>
        <v/>
      </c>
    </row>
    <row r="315" x14ac:dyDescent="0.2">
      <c r="A315" s="272"/>
      <c r="B315" s="540"/>
      <c r="C315" s="541"/>
      <c r="D315" s="187" t="str">
        <f t="shared" ca="true" si="65"/>
        <v/>
      </c>
      <c r="E315" s="276" t="str">
        <f t="shared" ca="true" si="66"/>
        <v/>
      </c>
      <c r="F315" s="274"/>
      <c r="G315" s="274"/>
      <c r="H315" s="277" t="str">
        <f t="shared" ca="true" si="67"/>
        <v/>
      </c>
      <c r="I315" s="187" t="str">
        <f t="shared" ca="true" si="68"/>
        <v/>
      </c>
      <c r="J315" s="276" t="str">
        <f t="shared" ca="true" si="69"/>
        <v/>
      </c>
      <c r="K315" s="274"/>
      <c r="L315" s="274"/>
      <c r="M315" s="277" t="str">
        <f t="shared" ca="true" si="70"/>
        <v/>
      </c>
      <c r="N315" s="187" t="str">
        <f t="shared" ca="true" si="71"/>
        <v/>
      </c>
      <c r="O315" s="276" t="str">
        <f t="shared" ca="true" si="72"/>
        <v/>
      </c>
      <c r="P315" s="274"/>
      <c r="Q315" s="274"/>
      <c r="R315" s="277" t="str">
        <f t="shared" ca="true" si="73"/>
        <v/>
      </c>
      <c r="S315" s="187" t="str">
        <f t="shared" ca="true" si="74"/>
        <v/>
      </c>
      <c r="T315" s="276" t="str">
        <f t="shared" ca="true" si="75"/>
        <v/>
      </c>
      <c r="U315" s="274"/>
      <c r="V315" s="274"/>
      <c r="W315" s="277" t="str">
        <f t="shared" ca="true" si="76"/>
        <v/>
      </c>
      <c r="X315" s="187" t="str">
        <f t="shared" ca="true" si="77"/>
        <v/>
      </c>
      <c r="Y315" s="276" t="str">
        <f t="shared" ca="true" si="78"/>
        <v/>
      </c>
      <c r="Z315" s="274"/>
      <c r="AA315" s="274"/>
      <c r="AB315" s="277" t="str">
        <f t="shared" ca="true" si="79"/>
        <v/>
      </c>
    </row>
    <row r="316" x14ac:dyDescent="0.2">
      <c r="A316" s="272"/>
      <c r="B316" s="542"/>
      <c r="C316" s="543"/>
      <c r="D316" s="188" t="str">
        <f t="shared" ca="true" si="65"/>
        <v/>
      </c>
      <c r="E316" s="279" t="str">
        <f t="shared" ca="true" si="66"/>
        <v/>
      </c>
      <c r="F316" s="280"/>
      <c r="G316" s="281"/>
      <c r="H316" s="282" t="str">
        <f t="shared" ca="true" si="67"/>
        <v/>
      </c>
      <c r="I316" s="188" t="str">
        <f t="shared" ca="true" si="68"/>
        <v/>
      </c>
      <c r="J316" s="279" t="str">
        <f t="shared" ca="true" si="69"/>
        <v/>
      </c>
      <c r="K316" s="280"/>
      <c r="L316" s="281"/>
      <c r="M316" s="282" t="str">
        <f t="shared" ca="true" si="70"/>
        <v/>
      </c>
      <c r="N316" s="188" t="str">
        <f t="shared" ca="true" si="71"/>
        <v/>
      </c>
      <c r="O316" s="279" t="str">
        <f t="shared" ca="true" si="72"/>
        <v/>
      </c>
      <c r="P316" s="280"/>
      <c r="Q316" s="281"/>
      <c r="R316" s="282" t="str">
        <f t="shared" ca="true" si="73"/>
        <v/>
      </c>
      <c r="S316" s="188" t="str">
        <f t="shared" ca="true" si="74"/>
        <v/>
      </c>
      <c r="T316" s="279" t="str">
        <f t="shared" ca="true" si="75"/>
        <v/>
      </c>
      <c r="U316" s="280"/>
      <c r="V316" s="281"/>
      <c r="W316" s="282" t="str">
        <f t="shared" ca="true" si="76"/>
        <v/>
      </c>
      <c r="X316" s="188" t="str">
        <f t="shared" ca="true" si="77"/>
        <v/>
      </c>
      <c r="Y316" s="279" t="str">
        <f t="shared" ca="true" si="78"/>
        <v/>
      </c>
      <c r="Z316" s="280"/>
      <c r="AA316" s="281"/>
      <c r="AB316" s="282" t="str">
        <f t="shared" ca="true" si="79"/>
        <v/>
      </c>
    </row>
    <row r="317" ht="11.25" customHeight="true" x14ac:dyDescent="0.2"/>
    <row r="318" ht="22.5" customHeight="true" x14ac:dyDescent="0.25">
      <c r="B318" s="908" t="str">
        <f>CONCATENATE("Rural use of drinking water sources, ",C299,"–",C300)</f>
        <v>Rural use of drinking water sources, 2000–2020</v>
      </c>
      <c r="C318" s="909"/>
      <c r="D318" s="909"/>
      <c r="E318" s="909"/>
      <c r="F318" s="909"/>
      <c r="G318" s="909"/>
      <c r="H318" s="909"/>
      <c r="I318" s="909"/>
      <c r="J318" s="909"/>
      <c r="K318" s="909"/>
      <c r="L318" s="915"/>
      <c r="N318" s="283"/>
      <c r="O318" s="283"/>
      <c r="P318" s="283"/>
      <c r="Q318" s="283"/>
      <c r="R318" s="283"/>
      <c r="S318" s="891" t="s">
        <v>11</v>
      </c>
      <c r="T318" s="892"/>
      <c r="U318" s="892"/>
      <c r="V318" s="892"/>
      <c r="W318" s="893"/>
      <c r="X318" s="283"/>
      <c r="Y318" s="283"/>
      <c r="Z318" s="283"/>
      <c r="AA318" s="283"/>
      <c r="AB318" s="28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21" customWidth="true"/>
    <col min="6" max="7" width="9" style="224" customWidth="true"/>
    <col min="8" max="38" width="9" style="221" customWidth="true"/>
    <col min="39" max="261" width="9.140625" style="221"/>
    <col min="262" max="262" width="5" style="221" customWidth="true"/>
    <col min="263" max="263" width="13.85546875" style="221" customWidth="true"/>
    <col min="264" max="265" width="6.28515625" style="221" customWidth="true"/>
    <col min="266" max="267" width="7" style="221" customWidth="true"/>
    <col min="268" max="274" width="6.28515625" style="221" customWidth="true"/>
    <col min="275" max="517" width="9.140625" style="221"/>
    <col min="518" max="518" width="5" style="221" customWidth="true"/>
    <col min="519" max="519" width="13.85546875" style="221" customWidth="true"/>
    <col min="520" max="521" width="6.28515625" style="221" customWidth="true"/>
    <col min="522" max="523" width="7" style="221" customWidth="true"/>
    <col min="524" max="530" width="6.28515625" style="221" customWidth="true"/>
    <col min="531" max="773" width="9.140625" style="221"/>
    <col min="774" max="774" width="5" style="221" customWidth="true"/>
    <col min="775" max="775" width="13.85546875" style="221" customWidth="true"/>
    <col min="776" max="777" width="6.28515625" style="221" customWidth="true"/>
    <col min="778" max="779" width="7" style="221" customWidth="true"/>
    <col min="780" max="786" width="6.28515625" style="221" customWidth="true"/>
    <col min="787" max="1029" width="9.140625" style="221"/>
    <col min="1030" max="1030" width="5" style="221" customWidth="true"/>
    <col min="1031" max="1031" width="13.85546875" style="221" customWidth="true"/>
    <col min="1032" max="1033" width="6.28515625" style="221" customWidth="true"/>
    <col min="1034" max="1035" width="7" style="221" customWidth="true"/>
    <col min="1036" max="1042" width="6.28515625" style="221" customWidth="true"/>
    <col min="1043" max="1285" width="9.140625" style="221"/>
    <col min="1286" max="1286" width="5" style="221" customWidth="true"/>
    <col min="1287" max="1287" width="13.85546875" style="221" customWidth="true"/>
    <col min="1288" max="1289" width="6.28515625" style="221" customWidth="true"/>
    <col min="1290" max="1291" width="7" style="221" customWidth="true"/>
    <col min="1292" max="1298" width="6.28515625" style="221" customWidth="true"/>
    <col min="1299" max="1541" width="9.140625" style="221"/>
    <col min="1542" max="1542" width="5" style="221" customWidth="true"/>
    <col min="1543" max="1543" width="13.85546875" style="221" customWidth="true"/>
    <col min="1544" max="1545" width="6.28515625" style="221" customWidth="true"/>
    <col min="1546" max="1547" width="7" style="221" customWidth="true"/>
    <col min="1548" max="1554" width="6.28515625" style="221" customWidth="true"/>
    <col min="1555" max="1797" width="9.140625" style="221"/>
    <col min="1798" max="1798" width="5" style="221" customWidth="true"/>
    <col min="1799" max="1799" width="13.85546875" style="221" customWidth="true"/>
    <col min="1800" max="1801" width="6.28515625" style="221" customWidth="true"/>
    <col min="1802" max="1803" width="7" style="221" customWidth="true"/>
    <col min="1804" max="1810" width="6.28515625" style="221" customWidth="true"/>
    <col min="1811" max="2053" width="9.140625" style="221"/>
    <col min="2054" max="2054" width="5" style="221" customWidth="true"/>
    <col min="2055" max="2055" width="13.85546875" style="221" customWidth="true"/>
    <col min="2056" max="2057" width="6.28515625" style="221" customWidth="true"/>
    <col min="2058" max="2059" width="7" style="221" customWidth="true"/>
    <col min="2060" max="2066" width="6.28515625" style="221" customWidth="true"/>
    <col min="2067" max="2309" width="9.140625" style="221"/>
    <col min="2310" max="2310" width="5" style="221" customWidth="true"/>
    <col min="2311" max="2311" width="13.85546875" style="221" customWidth="true"/>
    <col min="2312" max="2313" width="6.28515625" style="221" customWidth="true"/>
    <col min="2314" max="2315" width="7" style="221" customWidth="true"/>
    <col min="2316" max="2322" width="6.28515625" style="221" customWidth="true"/>
    <col min="2323" max="2565" width="9.140625" style="221"/>
    <col min="2566" max="2566" width="5" style="221" customWidth="true"/>
    <col min="2567" max="2567" width="13.85546875" style="221" customWidth="true"/>
    <col min="2568" max="2569" width="6.28515625" style="221" customWidth="true"/>
    <col min="2570" max="2571" width="7" style="221" customWidth="true"/>
    <col min="2572" max="2578" width="6.28515625" style="221" customWidth="true"/>
    <col min="2579" max="2821" width="9.140625" style="221"/>
    <col min="2822" max="2822" width="5" style="221" customWidth="true"/>
    <col min="2823" max="2823" width="13.85546875" style="221" customWidth="true"/>
    <col min="2824" max="2825" width="6.28515625" style="221" customWidth="true"/>
    <col min="2826" max="2827" width="7" style="221" customWidth="true"/>
    <col min="2828" max="2834" width="6.28515625" style="221" customWidth="true"/>
    <col min="2835" max="3077" width="9.140625" style="221"/>
    <col min="3078" max="3078" width="5" style="221" customWidth="true"/>
    <col min="3079" max="3079" width="13.85546875" style="221" customWidth="true"/>
    <col min="3080" max="3081" width="6.28515625" style="221" customWidth="true"/>
    <col min="3082" max="3083" width="7" style="221" customWidth="true"/>
    <col min="3084" max="3090" width="6.28515625" style="221" customWidth="true"/>
    <col min="3091" max="3333" width="9.140625" style="221"/>
    <col min="3334" max="3334" width="5" style="221" customWidth="true"/>
    <col min="3335" max="3335" width="13.85546875" style="221" customWidth="true"/>
    <col min="3336" max="3337" width="6.28515625" style="221" customWidth="true"/>
    <col min="3338" max="3339" width="7" style="221" customWidth="true"/>
    <col min="3340" max="3346" width="6.28515625" style="221" customWidth="true"/>
    <col min="3347" max="3589" width="9.140625" style="221"/>
    <col min="3590" max="3590" width="5" style="221" customWidth="true"/>
    <col min="3591" max="3591" width="13.85546875" style="221" customWidth="true"/>
    <col min="3592" max="3593" width="6.28515625" style="221" customWidth="true"/>
    <col min="3594" max="3595" width="7" style="221" customWidth="true"/>
    <col min="3596" max="3602" width="6.28515625" style="221" customWidth="true"/>
    <col min="3603" max="3845" width="9.140625" style="221"/>
    <col min="3846" max="3846" width="5" style="221" customWidth="true"/>
    <col min="3847" max="3847" width="13.85546875" style="221" customWidth="true"/>
    <col min="3848" max="3849" width="6.28515625" style="221" customWidth="true"/>
    <col min="3850" max="3851" width="7" style="221" customWidth="true"/>
    <col min="3852" max="3858" width="6.28515625" style="221" customWidth="true"/>
    <col min="3859" max="4101" width="9.140625" style="221"/>
    <col min="4102" max="4102" width="5" style="221" customWidth="true"/>
    <col min="4103" max="4103" width="13.85546875" style="221" customWidth="true"/>
    <col min="4104" max="4105" width="6.28515625" style="221" customWidth="true"/>
    <col min="4106" max="4107" width="7" style="221" customWidth="true"/>
    <col min="4108" max="4114" width="6.28515625" style="221" customWidth="true"/>
    <col min="4115" max="4357" width="9.140625" style="221"/>
    <col min="4358" max="4358" width="5" style="221" customWidth="true"/>
    <col min="4359" max="4359" width="13.85546875" style="221" customWidth="true"/>
    <col min="4360" max="4361" width="6.28515625" style="221" customWidth="true"/>
    <col min="4362" max="4363" width="7" style="221" customWidth="true"/>
    <col min="4364" max="4370" width="6.28515625" style="221" customWidth="true"/>
    <col min="4371" max="4613" width="9.140625" style="221"/>
    <col min="4614" max="4614" width="5" style="221" customWidth="true"/>
    <col min="4615" max="4615" width="13.85546875" style="221" customWidth="true"/>
    <col min="4616" max="4617" width="6.28515625" style="221" customWidth="true"/>
    <col min="4618" max="4619" width="7" style="221" customWidth="true"/>
    <col min="4620" max="4626" width="6.28515625" style="221" customWidth="true"/>
    <col min="4627" max="4869" width="9.140625" style="221"/>
    <col min="4870" max="4870" width="5" style="221" customWidth="true"/>
    <col min="4871" max="4871" width="13.85546875" style="221" customWidth="true"/>
    <col min="4872" max="4873" width="6.28515625" style="221" customWidth="true"/>
    <col min="4874" max="4875" width="7" style="221" customWidth="true"/>
    <col min="4876" max="4882" width="6.28515625" style="221" customWidth="true"/>
    <col min="4883" max="5125" width="9.140625" style="221"/>
    <col min="5126" max="5126" width="5" style="221" customWidth="true"/>
    <col min="5127" max="5127" width="13.85546875" style="221" customWidth="true"/>
    <col min="5128" max="5129" width="6.28515625" style="221" customWidth="true"/>
    <col min="5130" max="5131" width="7" style="221" customWidth="true"/>
    <col min="5132" max="5138" width="6.28515625" style="221" customWidth="true"/>
    <col min="5139" max="5381" width="9.140625" style="221"/>
    <col min="5382" max="5382" width="5" style="221" customWidth="true"/>
    <col min="5383" max="5383" width="13.85546875" style="221" customWidth="true"/>
    <col min="5384" max="5385" width="6.28515625" style="221" customWidth="true"/>
    <col min="5386" max="5387" width="7" style="221" customWidth="true"/>
    <col min="5388" max="5394" width="6.28515625" style="221" customWidth="true"/>
    <col min="5395" max="5637" width="9.140625" style="221"/>
    <col min="5638" max="5638" width="5" style="221" customWidth="true"/>
    <col min="5639" max="5639" width="13.85546875" style="221" customWidth="true"/>
    <col min="5640" max="5641" width="6.28515625" style="221" customWidth="true"/>
    <col min="5642" max="5643" width="7" style="221" customWidth="true"/>
    <col min="5644" max="5650" width="6.28515625" style="221" customWidth="true"/>
    <col min="5651" max="5893" width="9.140625" style="221"/>
    <col min="5894" max="5894" width="5" style="221" customWidth="true"/>
    <col min="5895" max="5895" width="13.85546875" style="221" customWidth="true"/>
    <col min="5896" max="5897" width="6.28515625" style="221" customWidth="true"/>
    <col min="5898" max="5899" width="7" style="221" customWidth="true"/>
    <col min="5900" max="5906" width="6.28515625" style="221" customWidth="true"/>
    <col min="5907" max="6149" width="9.140625" style="221"/>
    <col min="6150" max="6150" width="5" style="221" customWidth="true"/>
    <col min="6151" max="6151" width="13.85546875" style="221" customWidth="true"/>
    <col min="6152" max="6153" width="6.28515625" style="221" customWidth="true"/>
    <col min="6154" max="6155" width="7" style="221" customWidth="true"/>
    <col min="6156" max="6162" width="6.28515625" style="221" customWidth="true"/>
    <col min="6163" max="6405" width="9.140625" style="221"/>
    <col min="6406" max="6406" width="5" style="221" customWidth="true"/>
    <col min="6407" max="6407" width="13.85546875" style="221" customWidth="true"/>
    <col min="6408" max="6409" width="6.28515625" style="221" customWidth="true"/>
    <col min="6410" max="6411" width="7" style="221" customWidth="true"/>
    <col min="6412" max="6418" width="6.28515625" style="221" customWidth="true"/>
    <col min="6419" max="6661" width="9.140625" style="221"/>
    <col min="6662" max="6662" width="5" style="221" customWidth="true"/>
    <col min="6663" max="6663" width="13.85546875" style="221" customWidth="true"/>
    <col min="6664" max="6665" width="6.28515625" style="221" customWidth="true"/>
    <col min="6666" max="6667" width="7" style="221" customWidth="true"/>
    <col min="6668" max="6674" width="6.28515625" style="221" customWidth="true"/>
    <col min="6675" max="6917" width="9.140625" style="221"/>
    <col min="6918" max="6918" width="5" style="221" customWidth="true"/>
    <col min="6919" max="6919" width="13.85546875" style="221" customWidth="true"/>
    <col min="6920" max="6921" width="6.28515625" style="221" customWidth="true"/>
    <col min="6922" max="6923" width="7" style="221" customWidth="true"/>
    <col min="6924" max="6930" width="6.28515625" style="221" customWidth="true"/>
    <col min="6931" max="7173" width="9.140625" style="221"/>
    <col min="7174" max="7174" width="5" style="221" customWidth="true"/>
    <col min="7175" max="7175" width="13.85546875" style="221" customWidth="true"/>
    <col min="7176" max="7177" width="6.28515625" style="221" customWidth="true"/>
    <col min="7178" max="7179" width="7" style="221" customWidth="true"/>
    <col min="7180" max="7186" width="6.28515625" style="221" customWidth="true"/>
    <col min="7187" max="7429" width="9.140625" style="221"/>
    <col min="7430" max="7430" width="5" style="221" customWidth="true"/>
    <col min="7431" max="7431" width="13.85546875" style="221" customWidth="true"/>
    <col min="7432" max="7433" width="6.28515625" style="221" customWidth="true"/>
    <col min="7434" max="7435" width="7" style="221" customWidth="true"/>
    <col min="7436" max="7442" width="6.28515625" style="221" customWidth="true"/>
    <col min="7443" max="7685" width="9.140625" style="221"/>
    <col min="7686" max="7686" width="5" style="221" customWidth="true"/>
    <col min="7687" max="7687" width="13.85546875" style="221" customWidth="true"/>
    <col min="7688" max="7689" width="6.28515625" style="221" customWidth="true"/>
    <col min="7690" max="7691" width="7" style="221" customWidth="true"/>
    <col min="7692" max="7698" width="6.28515625" style="221" customWidth="true"/>
    <col min="7699" max="7941" width="9.140625" style="221"/>
    <col min="7942" max="7942" width="5" style="221" customWidth="true"/>
    <col min="7943" max="7943" width="13.85546875" style="221" customWidth="true"/>
    <col min="7944" max="7945" width="6.28515625" style="221" customWidth="true"/>
    <col min="7946" max="7947" width="7" style="221" customWidth="true"/>
    <col min="7948" max="7954" width="6.28515625" style="221" customWidth="true"/>
    <col min="7955" max="8197" width="9.140625" style="221"/>
    <col min="8198" max="8198" width="5" style="221" customWidth="true"/>
    <col min="8199" max="8199" width="13.85546875" style="221" customWidth="true"/>
    <col min="8200" max="8201" width="6.28515625" style="221" customWidth="true"/>
    <col min="8202" max="8203" width="7" style="221" customWidth="true"/>
    <col min="8204" max="8210" width="6.28515625" style="221" customWidth="true"/>
    <col min="8211" max="8453" width="9.140625" style="221"/>
    <col min="8454" max="8454" width="5" style="221" customWidth="true"/>
    <col min="8455" max="8455" width="13.85546875" style="221" customWidth="true"/>
    <col min="8456" max="8457" width="6.28515625" style="221" customWidth="true"/>
    <col min="8458" max="8459" width="7" style="221" customWidth="true"/>
    <col min="8460" max="8466" width="6.28515625" style="221" customWidth="true"/>
    <col min="8467" max="8709" width="9.140625" style="221"/>
    <col min="8710" max="8710" width="5" style="221" customWidth="true"/>
    <col min="8711" max="8711" width="13.85546875" style="221" customWidth="true"/>
    <col min="8712" max="8713" width="6.28515625" style="221" customWidth="true"/>
    <col min="8714" max="8715" width="7" style="221" customWidth="true"/>
    <col min="8716" max="8722" width="6.28515625" style="221" customWidth="true"/>
    <col min="8723" max="8965" width="9.140625" style="221"/>
    <col min="8966" max="8966" width="5" style="221" customWidth="true"/>
    <col min="8967" max="8967" width="13.85546875" style="221" customWidth="true"/>
    <col min="8968" max="8969" width="6.28515625" style="221" customWidth="true"/>
    <col min="8970" max="8971" width="7" style="221" customWidth="true"/>
    <col min="8972" max="8978" width="6.28515625" style="221" customWidth="true"/>
    <col min="8979" max="9221" width="9.140625" style="221"/>
    <col min="9222" max="9222" width="5" style="221" customWidth="true"/>
    <col min="9223" max="9223" width="13.85546875" style="221" customWidth="true"/>
    <col min="9224" max="9225" width="6.28515625" style="221" customWidth="true"/>
    <col min="9226" max="9227" width="7" style="221" customWidth="true"/>
    <col min="9228" max="9234" width="6.28515625" style="221" customWidth="true"/>
    <col min="9235" max="9477" width="9.140625" style="221"/>
    <col min="9478" max="9478" width="5" style="221" customWidth="true"/>
    <col min="9479" max="9479" width="13.85546875" style="221" customWidth="true"/>
    <col min="9480" max="9481" width="6.28515625" style="221" customWidth="true"/>
    <col min="9482" max="9483" width="7" style="221" customWidth="true"/>
    <col min="9484" max="9490" width="6.28515625" style="221" customWidth="true"/>
    <col min="9491" max="9733" width="9.140625" style="221"/>
    <col min="9734" max="9734" width="5" style="221" customWidth="true"/>
    <col min="9735" max="9735" width="13.85546875" style="221" customWidth="true"/>
    <col min="9736" max="9737" width="6.28515625" style="221" customWidth="true"/>
    <col min="9738" max="9739" width="7" style="221" customWidth="true"/>
    <col min="9740" max="9746" width="6.28515625" style="221" customWidth="true"/>
    <col min="9747" max="9989" width="9.140625" style="221"/>
    <col min="9990" max="9990" width="5" style="221" customWidth="true"/>
    <col min="9991" max="9991" width="13.85546875" style="221" customWidth="true"/>
    <col min="9992" max="9993" width="6.28515625" style="221" customWidth="true"/>
    <col min="9994" max="9995" width="7" style="221" customWidth="true"/>
    <col min="9996" max="10002" width="6.28515625" style="221" customWidth="true"/>
    <col min="10003" max="10245" width="9.140625" style="221"/>
    <col min="10246" max="10246" width="5" style="221" customWidth="true"/>
    <col min="10247" max="10247" width="13.85546875" style="221" customWidth="true"/>
    <col min="10248" max="10249" width="6.28515625" style="221" customWidth="true"/>
    <col min="10250" max="10251" width="7" style="221" customWidth="true"/>
    <col min="10252" max="10258" width="6.28515625" style="221" customWidth="true"/>
    <col min="10259" max="10501" width="9.140625" style="221"/>
    <col min="10502" max="10502" width="5" style="221" customWidth="true"/>
    <col min="10503" max="10503" width="13.85546875" style="221" customWidth="true"/>
    <col min="10504" max="10505" width="6.28515625" style="221" customWidth="true"/>
    <col min="10506" max="10507" width="7" style="221" customWidth="true"/>
    <col min="10508" max="10514" width="6.28515625" style="221" customWidth="true"/>
    <col min="10515" max="10757" width="9.140625" style="221"/>
    <col min="10758" max="10758" width="5" style="221" customWidth="true"/>
    <col min="10759" max="10759" width="13.85546875" style="221" customWidth="true"/>
    <col min="10760" max="10761" width="6.28515625" style="221" customWidth="true"/>
    <col min="10762" max="10763" width="7" style="221" customWidth="true"/>
    <col min="10764" max="10770" width="6.28515625" style="221" customWidth="true"/>
    <col min="10771" max="11013" width="9.140625" style="221"/>
    <col min="11014" max="11014" width="5" style="221" customWidth="true"/>
    <col min="11015" max="11015" width="13.85546875" style="221" customWidth="true"/>
    <col min="11016" max="11017" width="6.28515625" style="221" customWidth="true"/>
    <col min="11018" max="11019" width="7" style="221" customWidth="true"/>
    <col min="11020" max="11026" width="6.28515625" style="221" customWidth="true"/>
    <col min="11027" max="11269" width="9.140625" style="221"/>
    <col min="11270" max="11270" width="5" style="221" customWidth="true"/>
    <col min="11271" max="11271" width="13.85546875" style="221" customWidth="true"/>
    <col min="11272" max="11273" width="6.28515625" style="221" customWidth="true"/>
    <col min="11274" max="11275" width="7" style="221" customWidth="true"/>
    <col min="11276" max="11282" width="6.28515625" style="221" customWidth="true"/>
    <col min="11283" max="11525" width="9.140625" style="221"/>
    <col min="11526" max="11526" width="5" style="221" customWidth="true"/>
    <col min="11527" max="11527" width="13.85546875" style="221" customWidth="true"/>
    <col min="11528" max="11529" width="6.28515625" style="221" customWidth="true"/>
    <col min="11530" max="11531" width="7" style="221" customWidth="true"/>
    <col min="11532" max="11538" width="6.28515625" style="221" customWidth="true"/>
    <col min="11539" max="11781" width="9.140625" style="221"/>
    <col min="11782" max="11782" width="5" style="221" customWidth="true"/>
    <col min="11783" max="11783" width="13.85546875" style="221" customWidth="true"/>
    <col min="11784" max="11785" width="6.28515625" style="221" customWidth="true"/>
    <col min="11786" max="11787" width="7" style="221" customWidth="true"/>
    <col min="11788" max="11794" width="6.28515625" style="221" customWidth="true"/>
    <col min="11795" max="12037" width="9.140625" style="221"/>
    <col min="12038" max="12038" width="5" style="221" customWidth="true"/>
    <col min="12039" max="12039" width="13.85546875" style="221" customWidth="true"/>
    <col min="12040" max="12041" width="6.28515625" style="221" customWidth="true"/>
    <col min="12042" max="12043" width="7" style="221" customWidth="true"/>
    <col min="12044" max="12050" width="6.28515625" style="221" customWidth="true"/>
    <col min="12051" max="12293" width="9.140625" style="221"/>
    <col min="12294" max="12294" width="5" style="221" customWidth="true"/>
    <col min="12295" max="12295" width="13.85546875" style="221" customWidth="true"/>
    <col min="12296" max="12297" width="6.28515625" style="221" customWidth="true"/>
    <col min="12298" max="12299" width="7" style="221" customWidth="true"/>
    <col min="12300" max="12306" width="6.28515625" style="221" customWidth="true"/>
    <col min="12307" max="12549" width="9.140625" style="221"/>
    <col min="12550" max="12550" width="5" style="221" customWidth="true"/>
    <col min="12551" max="12551" width="13.85546875" style="221" customWidth="true"/>
    <col min="12552" max="12553" width="6.28515625" style="221" customWidth="true"/>
    <col min="12554" max="12555" width="7" style="221" customWidth="true"/>
    <col min="12556" max="12562" width="6.28515625" style="221" customWidth="true"/>
    <col min="12563" max="12805" width="9.140625" style="221"/>
    <col min="12806" max="12806" width="5" style="221" customWidth="true"/>
    <col min="12807" max="12807" width="13.85546875" style="221" customWidth="true"/>
    <col min="12808" max="12809" width="6.28515625" style="221" customWidth="true"/>
    <col min="12810" max="12811" width="7" style="221" customWidth="true"/>
    <col min="12812" max="12818" width="6.28515625" style="221" customWidth="true"/>
    <col min="12819" max="13061" width="9.140625" style="221"/>
    <col min="13062" max="13062" width="5" style="221" customWidth="true"/>
    <col min="13063" max="13063" width="13.85546875" style="221" customWidth="true"/>
    <col min="13064" max="13065" width="6.28515625" style="221" customWidth="true"/>
    <col min="13066" max="13067" width="7" style="221" customWidth="true"/>
    <col min="13068" max="13074" width="6.28515625" style="221" customWidth="true"/>
    <col min="13075" max="13317" width="9.140625" style="221"/>
    <col min="13318" max="13318" width="5" style="221" customWidth="true"/>
    <col min="13319" max="13319" width="13.85546875" style="221" customWidth="true"/>
    <col min="13320" max="13321" width="6.28515625" style="221" customWidth="true"/>
    <col min="13322" max="13323" width="7" style="221" customWidth="true"/>
    <col min="13324" max="13330" width="6.28515625" style="221" customWidth="true"/>
    <col min="13331" max="13573" width="9.140625" style="221"/>
    <col min="13574" max="13574" width="5" style="221" customWidth="true"/>
    <col min="13575" max="13575" width="13.85546875" style="221" customWidth="true"/>
    <col min="13576" max="13577" width="6.28515625" style="221" customWidth="true"/>
    <col min="13578" max="13579" width="7" style="221" customWidth="true"/>
    <col min="13580" max="13586" width="6.28515625" style="221" customWidth="true"/>
    <col min="13587" max="13829" width="9.140625" style="221"/>
    <col min="13830" max="13830" width="5" style="221" customWidth="true"/>
    <col min="13831" max="13831" width="13.85546875" style="221" customWidth="true"/>
    <col min="13832" max="13833" width="6.28515625" style="221" customWidth="true"/>
    <col min="13834" max="13835" width="7" style="221" customWidth="true"/>
    <col min="13836" max="13842" width="6.28515625" style="221" customWidth="true"/>
    <col min="13843" max="14085" width="9.140625" style="221"/>
    <col min="14086" max="14086" width="5" style="221" customWidth="true"/>
    <col min="14087" max="14087" width="13.85546875" style="221" customWidth="true"/>
    <col min="14088" max="14089" width="6.28515625" style="221" customWidth="true"/>
    <col min="14090" max="14091" width="7" style="221" customWidth="true"/>
    <col min="14092" max="14098" width="6.28515625" style="221" customWidth="true"/>
    <col min="14099" max="14341" width="9.140625" style="221"/>
    <col min="14342" max="14342" width="5" style="221" customWidth="true"/>
    <col min="14343" max="14343" width="13.85546875" style="221" customWidth="true"/>
    <col min="14344" max="14345" width="6.28515625" style="221" customWidth="true"/>
    <col min="14346" max="14347" width="7" style="221" customWidth="true"/>
    <col min="14348" max="14354" width="6.28515625" style="221" customWidth="true"/>
    <col min="14355" max="14597" width="9.140625" style="221"/>
    <col min="14598" max="14598" width="5" style="221" customWidth="true"/>
    <col min="14599" max="14599" width="13.85546875" style="221" customWidth="true"/>
    <col min="14600" max="14601" width="6.28515625" style="221" customWidth="true"/>
    <col min="14602" max="14603" width="7" style="221" customWidth="true"/>
    <col min="14604" max="14610" width="6.28515625" style="221" customWidth="true"/>
    <col min="14611" max="14853" width="9.140625" style="221"/>
    <col min="14854" max="14854" width="5" style="221" customWidth="true"/>
    <col min="14855" max="14855" width="13.85546875" style="221" customWidth="true"/>
    <col min="14856" max="14857" width="6.28515625" style="221" customWidth="true"/>
    <col min="14858" max="14859" width="7" style="221" customWidth="true"/>
    <col min="14860" max="14866" width="6.28515625" style="221" customWidth="true"/>
    <col min="14867" max="15109" width="9.140625" style="221"/>
    <col min="15110" max="15110" width="5" style="221" customWidth="true"/>
    <col min="15111" max="15111" width="13.85546875" style="221" customWidth="true"/>
    <col min="15112" max="15113" width="6.28515625" style="221" customWidth="true"/>
    <col min="15114" max="15115" width="7" style="221" customWidth="true"/>
    <col min="15116" max="15122" width="6.28515625" style="221" customWidth="true"/>
    <col min="15123" max="15365" width="9.140625" style="221"/>
    <col min="15366" max="15366" width="5" style="221" customWidth="true"/>
    <col min="15367" max="15367" width="13.85546875" style="221" customWidth="true"/>
    <col min="15368" max="15369" width="6.28515625" style="221" customWidth="true"/>
    <col min="15370" max="15371" width="7" style="221" customWidth="true"/>
    <col min="15372" max="15378" width="6.28515625" style="221" customWidth="true"/>
    <col min="15379" max="15621" width="9.140625" style="221"/>
    <col min="15622" max="15622" width="5" style="221" customWidth="true"/>
    <col min="15623" max="15623" width="13.85546875" style="221" customWidth="true"/>
    <col min="15624" max="15625" width="6.28515625" style="221" customWidth="true"/>
    <col min="15626" max="15627" width="7" style="221" customWidth="true"/>
    <col min="15628" max="15634" width="6.28515625" style="221" customWidth="true"/>
    <col min="15635" max="15877" width="9.140625" style="221"/>
    <col min="15878" max="15878" width="5" style="221" customWidth="true"/>
    <col min="15879" max="15879" width="13.85546875" style="221" customWidth="true"/>
    <col min="15880" max="15881" width="6.28515625" style="221" customWidth="true"/>
    <col min="15882" max="15883" width="7" style="221" customWidth="true"/>
    <col min="15884" max="15890" width="6.28515625" style="221" customWidth="true"/>
    <col min="15891" max="16133" width="9.140625" style="221"/>
    <col min="16134" max="16134" width="5" style="221" customWidth="true"/>
    <col min="16135" max="16135" width="13.85546875" style="221" customWidth="true"/>
    <col min="16136" max="16137" width="6.28515625" style="221" customWidth="true"/>
    <col min="16138" max="16139" width="7" style="221" customWidth="true"/>
    <col min="16140" max="16146" width="6.28515625" style="221" customWidth="true"/>
    <col min="16147" max="16384" width="9.140625" style="221"/>
  </cols>
  <sheetData>
    <row r="4" ht="28.5" customHeight="true" x14ac:dyDescent="0.2">
      <c r="B4" s="928" t="s">
        <v>124</v>
      </c>
      <c r="C4" s="929"/>
      <c r="D4" s="929"/>
      <c r="E4" s="929"/>
      <c r="F4" s="929"/>
      <c r="G4" s="929"/>
      <c r="H4" s="929"/>
      <c r="I4" s="929"/>
      <c r="J4" s="929"/>
      <c r="K4" s="929"/>
      <c r="L4" s="929"/>
      <c r="M4" s="929"/>
      <c r="N4" s="929"/>
      <c r="O4" s="929"/>
      <c r="P4" s="929"/>
      <c r="Q4" s="929"/>
      <c r="R4" s="929"/>
      <c r="S4" s="929"/>
      <c r="T4" s="929"/>
      <c r="U4" s="929"/>
      <c r="V4" s="929"/>
      <c r="W4" s="929"/>
      <c r="X4" s="929"/>
      <c r="Y4" s="929"/>
    </row>
    <row r="5" ht="28.5" customHeight="true" x14ac:dyDescent="0.2">
      <c r="B5" s="916" t="str">
        <f ca="true">IF(ISERROR(INDIRECT(CONCATENATE($B105,"!A2"))),"",INDIRECT(CONCATENATE($B105,"!A2")))</f>
        <v>Dominican Republic</v>
      </c>
      <c r="C5" s="926"/>
      <c r="D5" s="926"/>
      <c r="E5" s="926"/>
      <c r="F5" s="926"/>
      <c r="G5" s="926"/>
      <c r="H5" s="926"/>
      <c r="I5" s="926"/>
      <c r="J5" s="926"/>
      <c r="K5" s="927"/>
      <c r="L5" s="927"/>
      <c r="M5" s="927"/>
      <c r="N5" s="927"/>
      <c r="O5" s="927"/>
      <c r="P5" s="927"/>
      <c r="Q5" s="927"/>
      <c r="R5" s="927"/>
      <c r="S5" s="927"/>
      <c r="T5" s="927"/>
      <c r="U5" s="927"/>
      <c r="V5" s="927"/>
      <c r="W5" s="927"/>
      <c r="X5" s="927"/>
      <c r="Y5" s="927"/>
    </row>
    <row r="6" x14ac:dyDescent="0.2">
      <c r="F6" s="221"/>
      <c r="G6" s="221"/>
      <c r="J6" s="222"/>
      <c r="K6" s="222"/>
      <c r="L6" s="222"/>
      <c r="M6" s="222"/>
      <c r="N6" s="222"/>
      <c r="O6" s="222"/>
      <c r="P6" s="222"/>
    </row>
    <row r="7" s="223" customFormat="true" ht="18" x14ac:dyDescent="0.25">
      <c r="B7" s="908" t="str">
        <f>B118</f>
        <v>National use of sanitation facilities, 2000–2020</v>
      </c>
      <c r="C7" s="930"/>
      <c r="D7" s="930"/>
      <c r="E7" s="930"/>
      <c r="F7" s="930"/>
      <c r="G7" s="930"/>
      <c r="H7" s="930"/>
      <c r="I7" s="930"/>
      <c r="J7" s="908" t="str">
        <f>B218</f>
        <v>Urban use of sanitation facilities, 2000–2020</v>
      </c>
      <c r="K7" s="930"/>
      <c r="L7" s="930"/>
      <c r="M7" s="930"/>
      <c r="N7" s="930"/>
      <c r="O7" s="930"/>
      <c r="P7" s="930"/>
      <c r="Q7" s="930"/>
      <c r="R7" s="908" t="str">
        <f>B318</f>
        <v>Rural use of sanitation facilities, 2000–2020</v>
      </c>
      <c r="S7" s="930"/>
      <c r="T7" s="930"/>
      <c r="U7" s="930"/>
      <c r="V7" s="930"/>
      <c r="W7" s="930"/>
      <c r="X7" s="930"/>
      <c r="Y7" s="930"/>
    </row>
    <row r="8" s="223" customFormat="true" x14ac:dyDescent="0.2"/>
    <row r="17" x14ac:dyDescent="0.2">
      <c r="Q17" s="222"/>
      <c r="R17" s="222"/>
      <c r="S17" s="222"/>
      <c r="T17" s="222"/>
      <c r="U17" s="222"/>
      <c r="V17" s="222"/>
    </row>
    <row r="18" x14ac:dyDescent="0.2">
      <c r="Q18" s="222"/>
      <c r="R18" s="222"/>
      <c r="S18" s="222"/>
      <c r="T18" s="222"/>
      <c r="U18" s="222"/>
      <c r="V18" s="222"/>
    </row>
    <row r="19" x14ac:dyDescent="0.2">
      <c r="Q19" s="222"/>
      <c r="R19" s="222"/>
      <c r="S19" s="222"/>
      <c r="T19" s="222"/>
      <c r="U19" s="222"/>
      <c r="V19" s="222"/>
    </row>
    <row r="20" x14ac:dyDescent="0.2">
      <c r="Q20" s="222"/>
      <c r="R20" s="222"/>
      <c r="S20" s="222"/>
      <c r="T20" s="222"/>
      <c r="U20" s="222"/>
      <c r="V20" s="222"/>
    </row>
    <row r="21" x14ac:dyDescent="0.2">
      <c r="Q21" s="222"/>
      <c r="R21" s="222"/>
      <c r="S21" s="222"/>
      <c r="T21" s="222"/>
      <c r="U21" s="222"/>
      <c r="V21" s="222"/>
    </row>
    <row r="22" x14ac:dyDescent="0.2">
      <c r="Q22" s="222"/>
      <c r="R22" s="222"/>
      <c r="S22" s="222"/>
      <c r="T22" s="222"/>
      <c r="U22" s="222"/>
      <c r="V22" s="222"/>
    </row>
    <row r="23" x14ac:dyDescent="0.2">
      <c r="Q23" s="222"/>
      <c r="R23" s="222"/>
      <c r="S23" s="222"/>
      <c r="T23" s="222"/>
      <c r="U23" s="222"/>
      <c r="V23" s="222"/>
    </row>
    <row r="31" s="225" customFormat="true" x14ac:dyDescent="0.2">
      <c r="B31" s="920" t="str">
        <f ca="true">IF(ISERROR(INDIRECT(CONCATENATE($B105,"!A2"))),"",INDIRECT(CONCATENATE($B105,"!A2")))</f>
        <v>Dominican Republic</v>
      </c>
      <c r="C31" s="921"/>
      <c r="D31" s="921"/>
      <c r="E31" s="922"/>
      <c r="F31" s="918" t="s">
        <v>0</v>
      </c>
      <c r="G31" s="918"/>
      <c r="H31" s="918"/>
      <c r="I31" s="919"/>
      <c r="J31" s="917" t="s">
        <v>1</v>
      </c>
      <c r="K31" s="918"/>
      <c r="L31" s="918"/>
      <c r="M31" s="919"/>
      <c r="N31" s="917" t="s">
        <v>2</v>
      </c>
      <c r="O31" s="918"/>
      <c r="P31" s="918"/>
      <c r="Q31" s="919"/>
      <c r="R31" s="917" t="s">
        <v>3</v>
      </c>
      <c r="S31" s="918"/>
      <c r="T31" s="918"/>
      <c r="U31" s="919"/>
      <c r="V31" s="917" t="s">
        <v>4</v>
      </c>
      <c r="W31" s="918"/>
      <c r="X31" s="918"/>
      <c r="Y31" s="919"/>
    </row>
    <row r="32" s="229" customFormat="true" ht="22.5" customHeight="true" x14ac:dyDescent="0.2">
      <c r="B32" s="923"/>
      <c r="C32" s="924"/>
      <c r="D32" s="924"/>
      <c r="E32" s="925"/>
      <c r="F32" s="226" t="s">
        <v>15</v>
      </c>
      <c r="G32" s="227" t="s">
        <v>16</v>
      </c>
      <c r="H32" s="227" t="s">
        <v>22</v>
      </c>
      <c r="I32" s="228" t="s">
        <v>19</v>
      </c>
      <c r="J32" s="226" t="s">
        <v>15</v>
      </c>
      <c r="K32" s="227" t="s">
        <v>16</v>
      </c>
      <c r="L32" s="227" t="s">
        <v>22</v>
      </c>
      <c r="M32" s="228" t="s">
        <v>19</v>
      </c>
      <c r="N32" s="226" t="s">
        <v>15</v>
      </c>
      <c r="O32" s="227" t="s">
        <v>16</v>
      </c>
      <c r="P32" s="227" t="s">
        <v>22</v>
      </c>
      <c r="Q32" s="228" t="s">
        <v>19</v>
      </c>
      <c r="R32" s="226" t="s">
        <v>15</v>
      </c>
      <c r="S32" s="227" t="s">
        <v>16</v>
      </c>
      <c r="T32" s="227" t="s">
        <v>22</v>
      </c>
      <c r="U32" s="228" t="s">
        <v>19</v>
      </c>
      <c r="V32" s="226" t="s">
        <v>15</v>
      </c>
      <c r="W32" s="227" t="s">
        <v>16</v>
      </c>
      <c r="X32" s="227" t="s">
        <v>22</v>
      </c>
      <c r="Y32" s="228" t="s">
        <v>19</v>
      </c>
    </row>
    <row r="33" x14ac:dyDescent="0.2">
      <c r="B33" s="912" t="s">
        <v>5</v>
      </c>
      <c r="C33" s="895"/>
      <c r="D33" s="910" t="s">
        <v>25</v>
      </c>
      <c r="E33" s="218">
        <f>C99</f>
        <v>2000</v>
      </c>
      <c r="F33" s="288">
        <f ca="true">E99</f>
        <v>52.091492115521213</v>
      </c>
      <c r="G33" s="231">
        <f t="shared" ref="G33:I34" ca="true" si="0">F99</f>
        <v>22.994447704983124</v>
      </c>
      <c r="H33" s="232">
        <f t="shared" ca="true" si="0"/>
        <v>9.8079210344966441</v>
      </c>
      <c r="I33" s="233">
        <f t="shared" ca="true" si="0"/>
        <v>15.10613914499902</v>
      </c>
      <c r="J33" s="288">
        <f ca="true">J99</f>
        <v>72.042560507835645</v>
      </c>
      <c r="K33" s="231">
        <f t="shared" ref="K33:M34" ca="true" si="1">K99</f>
        <v>17.800111743621787</v>
      </c>
      <c r="L33" s="232">
        <f t="shared" ca="true" si="1"/>
        <v>6.7561223192137305</v>
      </c>
      <c r="M33" s="233">
        <f t="shared" ca="true" si="1"/>
        <v>3.4012054293288401</v>
      </c>
      <c r="N33" s="288">
        <f ca="true">O99</f>
        <v>84.197504703658666</v>
      </c>
      <c r="O33" s="231">
        <f t="shared" ref="O33:Q34" ca="true" si="2">P99</f>
        <v>10.845768530452721</v>
      </c>
      <c r="P33" s="232">
        <f t="shared" ca="true" si="2"/>
        <v>3.6150473168798669</v>
      </c>
      <c r="Q33" s="233">
        <f t="shared" ca="true" si="2"/>
        <v>1.3416794490087511</v>
      </c>
      <c r="R33" s="288">
        <f ca="true">T99</f>
        <v>93.316782161902026</v>
      </c>
      <c r="S33" s="231">
        <f t="shared" ref="S33:U34" ca="true" si="3">U99</f>
        <v>5.3378892136485012</v>
      </c>
      <c r="T33" s="232">
        <f t="shared" ca="true" si="3"/>
        <v>0.90802825736666648</v>
      </c>
      <c r="U33" s="233">
        <f t="shared" ca="true" si="3"/>
        <v>0.43730036708281261</v>
      </c>
      <c r="V33" s="288">
        <f ca="true">Y99</f>
        <v>98.546444043219267</v>
      </c>
      <c r="W33" s="231">
        <f t="shared" ref="W33:Y34" ca="true" si="4">Z99</f>
        <v>1.3497508246371865</v>
      </c>
      <c r="X33" s="232">
        <f t="shared" ca="true" si="4"/>
        <v>0.10380513214354892</v>
      </c>
      <c r="Y33" s="233">
        <f t="shared" ca="true" si="4"/>
        <v>0</v>
      </c>
    </row>
    <row r="34" x14ac:dyDescent="0.2">
      <c r="B34" s="913"/>
      <c r="C34" s="914"/>
      <c r="D34" s="911"/>
      <c r="E34" s="219">
        <f>C100</f>
        <v>2020</v>
      </c>
      <c r="F34" s="289">
        <f ca="true">E100</f>
        <v>60.194713120180857</v>
      </c>
      <c r="G34" s="236">
        <f t="shared" ca="true" si="0"/>
        <v>26.57140593878362</v>
      </c>
      <c r="H34" s="237">
        <f t="shared" ca="true" si="0"/>
        <v>4.4928463641499548</v>
      </c>
      <c r="I34" s="238">
        <f t="shared" ca="true" si="0"/>
        <v>8.7410345768855677</v>
      </c>
      <c r="J34" s="289">
        <f ca="true">J100</f>
        <v>76.030223809536096</v>
      </c>
      <c r="K34" s="236">
        <f t="shared" ca="true" si="1"/>
        <v>18.785374508657572</v>
      </c>
      <c r="L34" s="237">
        <f t="shared" ca="true" si="1"/>
        <v>2.6672862687029664</v>
      </c>
      <c r="M34" s="238">
        <f t="shared" ca="true" si="1"/>
        <v>2.5171154131033688</v>
      </c>
      <c r="N34" s="289">
        <f ca="true">O100</f>
        <v>86.939904877605599</v>
      </c>
      <c r="O34" s="236">
        <f t="shared" ca="true" si="2"/>
        <v>11.199026475675526</v>
      </c>
      <c r="P34" s="237">
        <f t="shared" ca="true" si="2"/>
        <v>1.3004419572985171</v>
      </c>
      <c r="Q34" s="238">
        <f t="shared" ca="true" si="2"/>
        <v>0.56062668942035998</v>
      </c>
      <c r="R34" s="289">
        <f ca="true">T100</f>
        <v>93.750695636630894</v>
      </c>
      <c r="S34" s="236">
        <f t="shared" ca="true" si="3"/>
        <v>5.3627098515096892</v>
      </c>
      <c r="T34" s="237">
        <f t="shared" ca="true" si="3"/>
        <v>0.85494810710127922</v>
      </c>
      <c r="U34" s="238">
        <f t="shared" ca="true" si="3"/>
        <v>3.1646404758141955E-2</v>
      </c>
      <c r="V34" s="289">
        <f ca="true">Y100</f>
        <v>98.196695637201287</v>
      </c>
      <c r="W34" s="236">
        <f t="shared" ca="true" si="4"/>
        <v>1.3449604620419491</v>
      </c>
      <c r="X34" s="237">
        <f t="shared" ca="true" si="4"/>
        <v>0.37811142563901967</v>
      </c>
      <c r="Y34" s="238">
        <f t="shared" ca="true" si="4"/>
        <v>8.0232475117739455E-2</v>
      </c>
    </row>
    <row r="35" x14ac:dyDescent="0.2">
      <c r="F35" s="221"/>
      <c r="H35" s="224"/>
    </row>
    <row r="36" x14ac:dyDescent="0.2">
      <c r="B36" s="912" t="s">
        <v>6</v>
      </c>
      <c r="C36" s="895"/>
      <c r="D36" s="910" t="s">
        <v>25</v>
      </c>
      <c r="E36" s="218">
        <f>C199</f>
        <v>2000</v>
      </c>
      <c r="F36" s="288">
        <f ca="true">E199</f>
        <v>57.907493873421608</v>
      </c>
      <c r="G36" s="231">
        <f t="shared" ref="G36:I37" ca="true" si="5">F199</f>
        <v>27.361903868039256</v>
      </c>
      <c r="H36" s="232">
        <f t="shared" ca="true" si="5"/>
        <v>8.6071567885182816</v>
      </c>
      <c r="I36" s="233">
        <f t="shared" ca="true" si="5"/>
        <v>6.1234454700208492</v>
      </c>
      <c r="J36" s="288">
        <f ca="true">J199</f>
        <v>78.755854196878815</v>
      </c>
      <c r="K36" s="231">
        <f t="shared" ref="K36:M37" ca="true" si="6">K199</f>
        <v>16.116370739288794</v>
      </c>
      <c r="L36" s="232">
        <f t="shared" ca="true" si="6"/>
        <v>3.0343817843200895</v>
      </c>
      <c r="M36" s="233">
        <f t="shared" ca="true" si="6"/>
        <v>2.0933932795122985</v>
      </c>
      <c r="N36" s="288">
        <f ca="true">O199</f>
        <v>89.866631605853001</v>
      </c>
      <c r="O36" s="231">
        <f t="shared" ref="O36:Q37" ca="true" si="7">P199</f>
        <v>8.3917266141275721</v>
      </c>
      <c r="P36" s="232">
        <f t="shared" ca="true" si="7"/>
        <v>1.0750800907613893</v>
      </c>
      <c r="Q36" s="233">
        <f t="shared" ca="true" si="7"/>
        <v>0.66656168925803172</v>
      </c>
      <c r="R36" s="288">
        <f ca="true">T199</f>
        <v>95.963254732712869</v>
      </c>
      <c r="S36" s="231">
        <f t="shared" ref="S36:U37" ca="true" si="8">U199</f>
        <v>3.8197433171808113</v>
      </c>
      <c r="T36" s="232">
        <f t="shared" ca="true" si="8"/>
        <v>0.10493808230404511</v>
      </c>
      <c r="U36" s="233">
        <f t="shared" ca="true" si="8"/>
        <v>0.11206386780227895</v>
      </c>
      <c r="V36" s="288">
        <f ca="true">Y199</f>
        <v>99.42689629318447</v>
      </c>
      <c r="W36" s="231">
        <f t="shared" ref="W36:Y37" ca="true" si="9">Z199</f>
        <v>0.51472568784306061</v>
      </c>
      <c r="X36" s="232">
        <f t="shared" ca="true" si="9"/>
        <v>5.8378018972476298E-2</v>
      </c>
      <c r="Y36" s="233">
        <f t="shared" ca="true" si="9"/>
        <v>0</v>
      </c>
    </row>
    <row r="37" x14ac:dyDescent="0.2">
      <c r="B37" s="913"/>
      <c r="C37" s="914"/>
      <c r="D37" s="911"/>
      <c r="E37" s="219">
        <f>C200</f>
        <v>2020</v>
      </c>
      <c r="F37" s="289">
        <f ca="true">E200</f>
        <v>60.510820944691929</v>
      </c>
      <c r="G37" s="236">
        <f t="shared" ca="true" si="5"/>
        <v>28.592003468219968</v>
      </c>
      <c r="H37" s="237">
        <f t="shared" ca="true" si="5"/>
        <v>4.7293979448025709</v>
      </c>
      <c r="I37" s="238">
        <f t="shared" ca="true" si="5"/>
        <v>6.1677776422855271</v>
      </c>
      <c r="J37" s="289">
        <f ca="true">J200</f>
        <v>79.792568252058061</v>
      </c>
      <c r="K37" s="236">
        <f t="shared" ca="true" si="6"/>
        <v>16.328520911923992</v>
      </c>
      <c r="L37" s="237">
        <f t="shared" ca="true" si="6"/>
        <v>2.6199863698891335</v>
      </c>
      <c r="M37" s="238">
        <f t="shared" ca="true" si="6"/>
        <v>1.2589244661288177</v>
      </c>
      <c r="N37" s="289">
        <f ca="true">O200</f>
        <v>90.000652451021324</v>
      </c>
      <c r="O37" s="236">
        <f t="shared" ca="true" si="7"/>
        <v>8.4042414516501296</v>
      </c>
      <c r="P37" s="237">
        <f t="shared" ca="true" si="7"/>
        <v>1.2738319864127021</v>
      </c>
      <c r="Q37" s="238">
        <f t="shared" ca="true" si="7"/>
        <v>0.32127411091583724</v>
      </c>
      <c r="R37" s="289">
        <f ca="true">T200</f>
        <v>95.431337876604502</v>
      </c>
      <c r="S37" s="236">
        <f t="shared" ca="true" si="8"/>
        <v>3.7985707771072708</v>
      </c>
      <c r="T37" s="237">
        <f t="shared" ca="true" si="8"/>
        <v>0.76372951132667311</v>
      </c>
      <c r="U37" s="238">
        <f t="shared" ca="true" si="8"/>
        <v>6.3618349615506276E-3</v>
      </c>
      <c r="V37" s="289">
        <f ca="true">Y200</f>
        <v>99.015736113672645</v>
      </c>
      <c r="W37" s="236">
        <f t="shared" ca="true" si="9"/>
        <v>0.51259714200583728</v>
      </c>
      <c r="X37" s="237">
        <f t="shared" ca="true" si="9"/>
        <v>0.37083078942647774</v>
      </c>
      <c r="Y37" s="238">
        <f t="shared" ca="true" si="9"/>
        <v>0.10083595489505193</v>
      </c>
    </row>
    <row r="38" x14ac:dyDescent="0.2">
      <c r="F38" s="221"/>
      <c r="G38" s="221"/>
      <c r="H38" s="224"/>
      <c r="I38" s="224"/>
    </row>
    <row r="39" x14ac:dyDescent="0.2">
      <c r="B39" s="912" t="s">
        <v>7</v>
      </c>
      <c r="C39" s="895"/>
      <c r="D39" s="910" t="s">
        <v>25</v>
      </c>
      <c r="E39" s="218">
        <f>C299</f>
        <v>2000</v>
      </c>
      <c r="F39" s="288">
        <f ca="true">E299</f>
        <v>44.639265693340455</v>
      </c>
      <c r="G39" s="231">
        <f t="shared" ref="G39:I40" ca="true" si="10">F299</f>
        <v>20.305423611996847</v>
      </c>
      <c r="H39" s="232">
        <f t="shared" ca="true" si="10"/>
        <v>10.130135932320172</v>
      </c>
      <c r="I39" s="233">
        <f t="shared" ca="true" si="10"/>
        <v>24.925174762342522</v>
      </c>
      <c r="J39" s="288">
        <f ca="true">J299</f>
        <v>63.669152825635052</v>
      </c>
      <c r="K39" s="231">
        <f t="shared" ref="K39:M40" ca="true" si="11">K299</f>
        <v>18.869491533656486</v>
      </c>
      <c r="L39" s="232">
        <f t="shared" ca="true" si="11"/>
        <v>9.3271205424952939</v>
      </c>
      <c r="M39" s="233">
        <f t="shared" ca="true" si="11"/>
        <v>8.1342350982131677</v>
      </c>
      <c r="N39" s="288">
        <f ca="true">O299</f>
        <v>74.571240683706961</v>
      </c>
      <c r="O39" s="231">
        <f t="shared" ref="O39:Q40" ca="true" si="12">P299</f>
        <v>15.207083906105588</v>
      </c>
      <c r="P39" s="232">
        <f t="shared" ca="true" si="12"/>
        <v>7.0714304407995314</v>
      </c>
      <c r="Q39" s="233">
        <f t="shared" ca="true" si="12"/>
        <v>3.1502449693879271</v>
      </c>
      <c r="R39" s="288">
        <f ca="true">T299</f>
        <v>81.844530064898649</v>
      </c>
      <c r="S39" s="231">
        <f t="shared" ref="S39:U40" ca="true" si="13">U299</f>
        <v>10.137924667719309</v>
      </c>
      <c r="T39" s="232">
        <f t="shared" ca="true" si="13"/>
        <v>6.6224419247279371</v>
      </c>
      <c r="U39" s="233">
        <f t="shared" ca="true" si="13"/>
        <v>1.3951033426541066</v>
      </c>
      <c r="V39" s="288">
        <f ca="true">Y299</f>
        <v>93.274720370053657</v>
      </c>
      <c r="W39" s="231">
        <f t="shared" ref="W39:Y40" ca="true" si="14">Z299</f>
        <v>4.404741854696983</v>
      </c>
      <c r="X39" s="232">
        <f t="shared" ca="true" si="14"/>
        <v>1.8013936977430092</v>
      </c>
      <c r="Y39" s="233">
        <f t="shared" ca="true" si="14"/>
        <v>0.51914407750636116</v>
      </c>
    </row>
    <row r="40" x14ac:dyDescent="0.2">
      <c r="B40" s="913"/>
      <c r="C40" s="914"/>
      <c r="D40" s="911"/>
      <c r="E40" s="219">
        <f>C300</f>
        <v>2020</v>
      </c>
      <c r="F40" s="289">
        <f ca="true">E300</f>
        <v>55.575825445889201</v>
      </c>
      <c r="G40" s="236">
        <f t="shared" ca="true" si="10"/>
        <v>25.280224948537374</v>
      </c>
      <c r="H40" s="237">
        <f t="shared" ca="true" si="10"/>
        <v>4.1975671011066424</v>
      </c>
      <c r="I40" s="238">
        <f t="shared" ca="true" si="10"/>
        <v>14.946382504466783</v>
      </c>
      <c r="J40" s="289">
        <f ca="true">J300</f>
        <v>69.102518654195109</v>
      </c>
      <c r="K40" s="236">
        <f t="shared" ca="true" si="11"/>
        <v>20.47976661901922</v>
      </c>
      <c r="L40" s="237">
        <f t="shared" ca="true" si="11"/>
        <v>3.9454927468011931</v>
      </c>
      <c r="M40" s="238">
        <f t="shared" ca="true" si="11"/>
        <v>6.4722219799844822</v>
      </c>
      <c r="N40" s="289">
        <f ca="true">O300</f>
        <v>76.929446547695093</v>
      </c>
      <c r="O40" s="236">
        <f t="shared" ca="true" si="12"/>
        <v>15.687985579629347</v>
      </c>
      <c r="P40" s="237">
        <f t="shared" ca="true" si="12"/>
        <v>2.7232544713787377</v>
      </c>
      <c r="Q40" s="238">
        <f t="shared" ca="true" si="12"/>
        <v>4.6593134012968278</v>
      </c>
      <c r="R40" s="289">
        <f ca="true">T300</f>
        <v>87.634735411804485</v>
      </c>
      <c r="S40" s="236">
        <f t="shared" ca="true" si="13"/>
        <v>10.855146277654761</v>
      </c>
      <c r="T40" s="237">
        <f t="shared" ca="true" si="13"/>
        <v>0.3072941065134529</v>
      </c>
      <c r="U40" s="238">
        <f t="shared" ca="true" si="13"/>
        <v>1.2028242040272943</v>
      </c>
      <c r="V40" s="289">
        <f ca="true">Y300</f>
        <v>95.022993375703933</v>
      </c>
      <c r="W40" s="236">
        <f t="shared" ca="true" si="14"/>
        <v>4.4873011081675207</v>
      </c>
      <c r="X40" s="237">
        <f t="shared" ca="true" si="14"/>
        <v>0.41558388278198777</v>
      </c>
      <c r="Y40" s="238">
        <f t="shared" ca="true" si="14"/>
        <v>7.4121633346557303E-2</v>
      </c>
    </row>
    <row r="97" s="225" customFormat="true" ht="16.5" customHeight="true" x14ac:dyDescent="0.2">
      <c r="A97" s="905" t="s">
        <v>5</v>
      </c>
      <c r="B97" s="905"/>
      <c r="C97" s="905"/>
      <c r="D97" s="894" t="s">
        <v>0</v>
      </c>
      <c r="E97" s="895"/>
      <c r="F97" s="895"/>
      <c r="G97" s="895"/>
      <c r="H97" s="896"/>
      <c r="I97" s="894" t="s">
        <v>1</v>
      </c>
      <c r="J97" s="895"/>
      <c r="K97" s="895"/>
      <c r="L97" s="895"/>
      <c r="M97" s="896"/>
      <c r="N97" s="894" t="s">
        <v>2</v>
      </c>
      <c r="O97" s="895"/>
      <c r="P97" s="895"/>
      <c r="Q97" s="895"/>
      <c r="R97" s="896"/>
      <c r="S97" s="894" t="s">
        <v>3</v>
      </c>
      <c r="T97" s="895"/>
      <c r="U97" s="895"/>
      <c r="V97" s="895"/>
      <c r="W97" s="896"/>
      <c r="X97" s="894" t="s">
        <v>4</v>
      </c>
      <c r="Y97" s="895"/>
      <c r="Z97" s="895"/>
      <c r="AA97" s="895"/>
      <c r="AB97" s="896"/>
    </row>
    <row r="98" s="229" customFormat="true" ht="22.5" customHeight="true" x14ac:dyDescent="0.2">
      <c r="A98" s="906"/>
      <c r="B98" s="906"/>
      <c r="C98" s="906"/>
      <c r="D98" s="239" t="s">
        <v>14</v>
      </c>
      <c r="E98" s="240" t="s">
        <v>15</v>
      </c>
      <c r="F98" s="227" t="s">
        <v>16</v>
      </c>
      <c r="G98" s="227" t="s">
        <v>22</v>
      </c>
      <c r="H98" s="228" t="s">
        <v>19</v>
      </c>
      <c r="I98" s="239" t="s">
        <v>14</v>
      </c>
      <c r="J98" s="240" t="s">
        <v>15</v>
      </c>
      <c r="K98" s="227" t="s">
        <v>16</v>
      </c>
      <c r="L98" s="227" t="s">
        <v>22</v>
      </c>
      <c r="M98" s="228" t="s">
        <v>19</v>
      </c>
      <c r="N98" s="239" t="s">
        <v>14</v>
      </c>
      <c r="O98" s="240" t="s">
        <v>15</v>
      </c>
      <c r="P98" s="227" t="s">
        <v>16</v>
      </c>
      <c r="Q98" s="227" t="s">
        <v>22</v>
      </c>
      <c r="R98" s="228" t="s">
        <v>19</v>
      </c>
      <c r="S98" s="239" t="s">
        <v>14</v>
      </c>
      <c r="T98" s="240" t="s">
        <v>15</v>
      </c>
      <c r="U98" s="227" t="s">
        <v>16</v>
      </c>
      <c r="V98" s="227" t="s">
        <v>22</v>
      </c>
      <c r="W98" s="228" t="s">
        <v>19</v>
      </c>
      <c r="X98" s="239" t="s">
        <v>14</v>
      </c>
      <c r="Y98" s="240" t="s">
        <v>15</v>
      </c>
      <c r="Z98" s="227" t="s">
        <v>16</v>
      </c>
      <c r="AA98" s="227" t="s">
        <v>22</v>
      </c>
      <c r="AB98" s="228" t="s">
        <v>19</v>
      </c>
    </row>
    <row r="99" s="249" customFormat="true" ht="15" customHeight="true" x14ac:dyDescent="0.2">
      <c r="A99" s="897" t="s">
        <v>10</v>
      </c>
      <c r="B99" s="898"/>
      <c r="C99" s="337">
        <v>2000</v>
      </c>
      <c r="D99" s="241">
        <f ca="true">IF((D101+H101)&gt;100,D101*100/(D101+H101),D101)</f>
        <v>75.085939820504336</v>
      </c>
      <c r="E99" s="290">
        <f ca="true">D99*AVERAGEIF(E105:E116,"&gt;0")/100</f>
        <v>52.091492115521213</v>
      </c>
      <c r="F99" s="243">
        <f ca="true">D99*(100-AVERAGEIF(E105:E116,"&gt;0"))/100</f>
        <v>22.994447704983124</v>
      </c>
      <c r="G99" s="244">
        <f ca="true">100-(E99+F99+H99)</f>
        <v>9.8079210344966441</v>
      </c>
      <c r="H99" s="245">
        <f ca="true">IF((D101+H101)&gt;100,H101*100/(D101+H101),H101)</f>
        <v>15.10613914499902</v>
      </c>
      <c r="I99" s="241">
        <f ca="true">IF((I101+M101)&gt;100,I101*100/(I101+M101),I101)</f>
        <v>89.842672251457429</v>
      </c>
      <c r="J99" s="290">
        <f ca="true">I99*AVERAGEIF(J105:J116,"&gt;0")/100</f>
        <v>72.042560507835645</v>
      </c>
      <c r="K99" s="246">
        <f ca="true">I99*(100-AVERAGEIF(J105:J116,"&gt;0"))/100</f>
        <v>17.800111743621787</v>
      </c>
      <c r="L99" s="247">
        <f ca="true">100-(J99+K99+M99)</f>
        <v>6.7561223192137305</v>
      </c>
      <c r="M99" s="248">
        <f ca="true">IF((I101+M101)&gt;100,M101*100/(I101+M101),M101)</f>
        <v>3.4012054293288401</v>
      </c>
      <c r="N99" s="241">
        <f ca="true">IF((N101+R101)&gt;100,N101*100/(N101+R101),N101)</f>
        <v>95.043273234111382</v>
      </c>
      <c r="O99" s="290">
        <f ca="true">N99*AVERAGEIF(O105:O116,"&gt;0")/100</f>
        <v>84.197504703658666</v>
      </c>
      <c r="P99" s="246">
        <f ca="true">N99*(100-AVERAGEIF(O105:O116,"&gt;0"))/100</f>
        <v>10.845768530452721</v>
      </c>
      <c r="Q99" s="247">
        <f ca="true">100-(O99+P99+R99)</f>
        <v>3.6150473168798669</v>
      </c>
      <c r="R99" s="248">
        <f ca="true">IF((N101+R101)&gt;100,R101*100/(N101+R101),R101)</f>
        <v>1.3416794490087511</v>
      </c>
      <c r="S99" s="241">
        <f ca="true">IF((S101+W101)&gt;100,S101*100/(S101+W101),S101)</f>
        <v>98.654671375550535</v>
      </c>
      <c r="T99" s="290">
        <f ca="true">S99*AVERAGEIF(T105:T116,"&gt;0")/100</f>
        <v>93.316782161902026</v>
      </c>
      <c r="U99" s="246">
        <f ca="true">S99*(100-AVERAGEIF(T105:T116,"&gt;0"))/100</f>
        <v>5.3378892136485012</v>
      </c>
      <c r="V99" s="247">
        <f ca="true">100-(T99+U99+W99)</f>
        <v>0.90802825736666648</v>
      </c>
      <c r="W99" s="248">
        <f ca="true">IF((S101+W101)&gt;100,W101*100/(S101+W101),W101)</f>
        <v>0.43730036708281261</v>
      </c>
      <c r="X99" s="241">
        <f ca="true">IF((X101+AB101)&gt;100,X101*100/(X101+AB101),X101)</f>
        <v>99.896194867856451</v>
      </c>
      <c r="Y99" s="290">
        <f ca="true">X99*AVERAGEIF(Y105:Y116,"&gt;0")/100</f>
        <v>98.546444043219267</v>
      </c>
      <c r="Z99" s="246">
        <f ca="true">X99*(100-AVERAGEIF(Y105:Y116,"&gt;0"))/100</f>
        <v>1.3497508246371865</v>
      </c>
      <c r="AA99" s="247">
        <f ca="true">100-(Y99+Z99+AB99)</f>
        <v>0.10380513214354892</v>
      </c>
      <c r="AB99" s="248">
        <f ca="true">IF((X101+AB101)&gt;100,AB101*100/(X101+AB101),AB101)</f>
        <v>0</v>
      </c>
    </row>
    <row r="100" s="249" customFormat="true" ht="15" customHeight="true" x14ac:dyDescent="0.2">
      <c r="A100" s="899"/>
      <c r="B100" s="900"/>
      <c r="C100" s="338">
        <v>2020</v>
      </c>
      <c r="D100" s="250">
        <f ca="true">IF((D102+H102)&gt;100,D102*100/(D102+H102),D102)</f>
        <v>86.766119058964478</v>
      </c>
      <c r="E100" s="291">
        <f ca="true">D100*AVERAGEIF(E105:E116,"&gt;0")/100</f>
        <v>60.194713120180857</v>
      </c>
      <c r="F100" s="252">
        <f ca="true">D100*(100-AVERAGEIF(E105:E116,"&gt;0"))/100</f>
        <v>26.57140593878362</v>
      </c>
      <c r="G100" s="253">
        <f ca="true">100-(E100+F100+H100)</f>
        <v>4.4928463641499548</v>
      </c>
      <c r="H100" s="254">
        <f ca="true">IF((D102+H102)&gt;100,H102*100/(D102+H102),H102)</f>
        <v>8.7410345768855677</v>
      </c>
      <c r="I100" s="250">
        <f ca="true">IF((I102+M102)&gt;100,I102*100/(I102+M102),I102)</f>
        <v>94.815598318193679</v>
      </c>
      <c r="J100" s="291">
        <f ca="true">I100*AVERAGEIF(J105:J116,"&gt;0")/100</f>
        <v>76.030223809536096</v>
      </c>
      <c r="K100" s="252">
        <f ca="true">I100*(100-AVERAGEIF(J105:J116,"&gt;0"))/100</f>
        <v>18.785374508657572</v>
      </c>
      <c r="L100" s="253">
        <f ca="true">100-(J100+K100+M100)</f>
        <v>2.6672862687029664</v>
      </c>
      <c r="M100" s="254">
        <f ca="true">IF((I102+M102)&gt;100,M102*100/(I102+M102),M102)</f>
        <v>2.5171154131033688</v>
      </c>
      <c r="N100" s="250">
        <f ca="true">IF((N102+R102)&gt;100,N102*100/(N102+R102),N102)</f>
        <v>98.138931353281123</v>
      </c>
      <c r="O100" s="291">
        <f ca="true">N100*AVERAGEIF(O105:O116,"&gt;0")/100</f>
        <v>86.939904877605599</v>
      </c>
      <c r="P100" s="252">
        <f ca="true">N100*(100-AVERAGEIF(O105:O116,"&gt;0"))/100</f>
        <v>11.199026475675526</v>
      </c>
      <c r="Q100" s="253">
        <f ca="true">100-(O100+P100+R100)</f>
        <v>1.3004419572985171</v>
      </c>
      <c r="R100" s="254">
        <f ca="true">IF((N102+R102)&gt;100,R102*100/(N102+R102),R102)</f>
        <v>0.56062668942035998</v>
      </c>
      <c r="S100" s="250">
        <f ca="true">IF((S102+W102)&gt;100,S102*100/(S102+W102),S102)</f>
        <v>99.113405488140586</v>
      </c>
      <c r="T100" s="291">
        <f ca="true">S100*AVERAGEIF(T105:T116,"&gt;0")/100</f>
        <v>93.750695636630894</v>
      </c>
      <c r="U100" s="252">
        <f ca="true">S100*(100-AVERAGEIF(T105:T116,"&gt;0"))/100</f>
        <v>5.3627098515096892</v>
      </c>
      <c r="V100" s="253">
        <f ca="true">100-(T100+U100+W100)</f>
        <v>0.85494810710127922</v>
      </c>
      <c r="W100" s="254">
        <f ca="true">IF((S102+W102)&gt;100,W102*100/(S102+W102),W102)</f>
        <v>3.1646404758141955E-2</v>
      </c>
      <c r="X100" s="250">
        <f ca="true">IF((X102+AB102)&gt;100,X102*100/(X102+AB102),X102)</f>
        <v>99.541656099243227</v>
      </c>
      <c r="Y100" s="291">
        <f ca="true">X100*AVERAGEIF(Y105:Y116,"&gt;0")/100</f>
        <v>98.196695637201287</v>
      </c>
      <c r="Z100" s="252">
        <f ca="true">X100*(100-AVERAGEIF(Y105:Y116,"&gt;0"))/100</f>
        <v>1.3449604620419491</v>
      </c>
      <c r="AA100" s="253">
        <f ca="true">100-(Y100+Z100+AB100)</f>
        <v>0.37811142563901967</v>
      </c>
      <c r="AB100" s="254">
        <f ca="true">IF((X102+AB102)&gt;100,AB102*100/(X102+AB102),AB102)</f>
        <v>8.0232475117739455E-2</v>
      </c>
    </row>
    <row r="101" hidden="true" x14ac:dyDescent="0.2">
      <c r="A101" s="901" t="s">
        <v>12</v>
      </c>
      <c r="B101" s="902"/>
      <c r="C101" s="255">
        <f>MinRegYear(C99,C105:C116)</f>
        <v>2000</v>
      </c>
      <c r="D101" s="256">
        <f ca="true">IF(MAX(C105:C116)-MIN(C105:C116)&lt;5,AVERAGEIF(C105:C116,"&gt;0",D105:D116),
IF(FORECAST($C101,D$105:D$116,$C$105:$C$116)&lt;0,0,
IF(FORECAST($C101,D$105:D$116,$C$105:$C$116)&gt;100,100,
FORECAST($C101,D$105:D$116,$C$105:$C$116))))</f>
        <v>75.085939820504336</v>
      </c>
      <c r="E101" s="257"/>
      <c r="F101" s="258"/>
      <c r="G101" s="258"/>
      <c r="H101" s="259">
        <f ca="true">IF(MAX(C105:C116)-MIN(C105:C116)&lt;5,AVERAGEIF(C105:C116,"&gt;0",H105:H116),
IF(FORECAST($C101,H$105:H$116,$C$105:$C$116)&lt;0,0,
IF(FORECAST($C101,H$105:H$116,$C$105:$C$116)&gt;100,100,
FORECAST($C101,H$105:H$116,$C$105:$C$116))))</f>
        <v>15.10613914499902</v>
      </c>
      <c r="I101" s="256">
        <f ca="true">IF(MAX(C105:C116)-MIN(C105:C116)&lt;5,AVERAGEIF(C105:C116,"&gt;0",I105:I116),
IF(FORECAST($C101,I$105:I$116,$C$105:$C$116)&lt;0,0,
IF(FORECAST($C101,I$105:I$116,$C$105:$C$116)&gt;100,100,
FORECAST($C101,I$105:I$116,$C$105:$C$116))))</f>
        <v>89.842672251457429</v>
      </c>
      <c r="J101" s="257"/>
      <c r="K101" s="258"/>
      <c r="L101" s="258"/>
      <c r="M101" s="259">
        <f ca="true">IF(MAX(C105:C116)-MIN(C105:C116)&lt;5,AVERAGEIF(C105:C116,"&gt;0",M105:M116),
IF(FORECAST($C101,M$105:M$116,$C$105:$C$116)&lt;0,0,
IF(FORECAST($C101,M$105:M$116,$C$105:$C$116)&gt;100,100,
FORECAST($C101,M$105:M$116,$C$105:$C$116))))</f>
        <v>3.4012054293288401</v>
      </c>
      <c r="N101" s="256">
        <f ca="true">IF(MAX(C105:C116)-MIN(C105:C116)&lt;5,AVERAGEIF(C105:C116,"&gt;0",N105:N116),
IF(FORECAST($C101,N$105:N$116,$C$105:$C$116)&lt;0,0,
IF(FORECAST($C101,N$105:N$116,$C$105:$C$116)&gt;100,100,
FORECAST($C101,N$105:N$116,$C$105:$C$116))))</f>
        <v>95.043273234111382</v>
      </c>
      <c r="O101" s="257"/>
      <c r="P101" s="258"/>
      <c r="Q101" s="258"/>
      <c r="R101" s="259">
        <f ca="true">IF(MAX(C105:C116)-MIN(C105:C116)&lt;5,AVERAGEIF(C105:C116,"&gt;0",R105:R116),
IF(FORECAST($C101,R$105:R$116,$C$105:$C$116)&lt;0,0,
IF(FORECAST($C101,R$105:R$116,$C$105:$C$116)&gt;100,100,
FORECAST($C101,R$105:R$116,$C$105:$C$116))))</f>
        <v>1.3416794490087511</v>
      </c>
      <c r="S101" s="256">
        <f ca="true">IF(MAX(C105:C116)-MIN(C105:C116)&lt;5,AVERAGEIF(C105:C116,"&gt;0",S105:S116),
IF(FORECAST($C101,S$105:S$116,$C$105:$C$116)&lt;0,0,
IF(FORECAST($C101,S$105:S$116,$C$105:$C$116)&gt;100,100,
FORECAST($C101,S$105:S$116,$C$105:$C$116))))</f>
        <v>98.654671375550535</v>
      </c>
      <c r="T101" s="257"/>
      <c r="U101" s="258"/>
      <c r="V101" s="258"/>
      <c r="W101" s="259">
        <f ca="true">IF(MAX(C105:C116)-MIN(C105:C116)&lt;5,AVERAGEIF(C105:C116,"&gt;0",W105:W116),
IF(FORECAST($C101,W$105:W$116,$C$105:$C$116)&lt;0,0,
IF(FORECAST($C101,W$105:W$116,$C$105:$C$116)&gt;100,100,
FORECAST($C101,W$105:W$116,$C$105:$C$116))))</f>
        <v>0.43730036708281261</v>
      </c>
      <c r="X101" s="256">
        <f ca="true">IF(MAX(C105:C116)-MIN(C105:C116)&lt;5,AVERAGEIF(C105:C116,"&gt;0",X105:X116),
IF(FORECAST($C101,X$105:X$116,$C$105:$C$116)&lt;0,0,
IF(FORECAST($C101,X$105:X$116,$C$105:$C$116)&gt;100,100,
FORECAST($C101,X$105:X$116,$C$105:$C$116))))</f>
        <v>99.896194867856451</v>
      </c>
      <c r="Y101" s="257"/>
      <c r="Z101" s="258"/>
      <c r="AA101" s="258"/>
      <c r="AB101" s="259">
        <f ca="true">IF(MAX(C105:C116)-MIN(C105:C116)&lt;5,AVERAGEIF(C105:C116,"&gt;0",AB105:AB116),
IF(FORECAST($C101,AB$105:AB$116,$C$105:$C$116)&lt;0,0,
IF(FORECAST($C101,AB$105:AB$116,$C$105:$C$116)&gt;100,100,
FORECAST($C101,AB$105:AB$116,$C$105:$C$116))))</f>
        <v>0</v>
      </c>
    </row>
    <row r="102" hidden="true" x14ac:dyDescent="0.2">
      <c r="A102" s="903"/>
      <c r="B102" s="904"/>
      <c r="C102" s="234">
        <f>MaxRegYear(C100,C105:C116)</f>
        <v>2016</v>
      </c>
      <c r="D102" s="260">
        <f ca="true">IF(MAX(C105:C116)-MIN(C105:C116)&lt;5,AVERAGEIF(C105:C116,"&gt;0",D105:D116),
IF(FORECAST($C102,D$105:D$116,$C$105:$C$116)&lt;0,0,
IF(FORECAST($C102,D$105:D$116,$C$105:$C$116)&gt;100,100,
FORECAST($C102,D$105:D$116,$C$105:$C$116))))</f>
        <v>86.766119058964478</v>
      </c>
      <c r="E102" s="261"/>
      <c r="F102" s="262"/>
      <c r="G102" s="262"/>
      <c r="H102" s="263">
        <f ca="true">IF(MAX(C105:C116)-MIN(C105:C116)&lt;5,AVERAGEIF(C105:C116,"&gt;0",H105:H116),
IF(FORECAST($C102,H$105:H$116,$C$105:$C$116)&lt;0,0,
IF(FORECAST($C102,H$105:H$116,$C$105:$C$116)&gt;100,100,
FORECAST($C102,H$105:H$116,$C$105:$C$116))))</f>
        <v>8.7410345768855677</v>
      </c>
      <c r="I102" s="260">
        <f ca="true">IF(MAX(C105:C116)-MIN(C105:C116)&lt;5,AVERAGEIF(C105:C116,"&gt;0",I105:I116),
IF(FORECAST($C102,I$105:I$116,$C$105:$C$116)&lt;0,0,
IF(FORECAST($C102,I$105:I$116,$C$105:$C$116)&gt;100,100,
FORECAST($C102,I$105:I$116,$C$105:$C$116))))</f>
        <v>94.815598318193679</v>
      </c>
      <c r="J102" s="261"/>
      <c r="K102" s="262"/>
      <c r="L102" s="262"/>
      <c r="M102" s="263">
        <f ca="true">IF(MAX(C105:C116)-MIN(C105:C116)&lt;5,AVERAGEIF(C105:C116,"&gt;0",M105:M116),
IF(FORECAST($C102,M$105:M$116,$C$105:$C$116)&lt;0,0,
IF(FORECAST($C102,M$105:M$116,$C$105:$C$116)&gt;100,100,
FORECAST($C102,M$105:M$116,$C$105:$C$116))))</f>
        <v>2.5171154131033688</v>
      </c>
      <c r="N102" s="260">
        <f ca="true">IF(MAX(C105:C116)-MIN(C105:C116)&lt;5,AVERAGEIF(C105:C116,"&gt;0",N105:N116),
IF(FORECAST($C102,N$105:N$116,$C$105:$C$116)&lt;0,0,
IF(FORECAST($C102,N$105:N$116,$C$105:$C$116)&gt;100,100,
FORECAST($C102,N$105:N$116,$C$105:$C$116))))</f>
        <v>98.138931353281123</v>
      </c>
      <c r="O102" s="261"/>
      <c r="P102" s="262"/>
      <c r="Q102" s="262"/>
      <c r="R102" s="263">
        <f ca="true">IF(MAX(C105:C116)-MIN(C105:C116)&lt;5,AVERAGEIF(C105:C116,"&gt;0",R105:R116),
IF(FORECAST($C102,R$105:R$116,$C$105:$C$116)&lt;0,0,
IF(FORECAST($C102,R$105:R$116,$C$105:$C$116)&gt;100,100,
FORECAST($C102,R$105:R$116,$C$105:$C$116))))</f>
        <v>0.56062668942035998</v>
      </c>
      <c r="S102" s="260">
        <f ca="true">IF(MAX(C105:C116)-MIN(C105:C116)&lt;5,AVERAGEIF(C105:C116,"&gt;0",S105:S116),
IF(FORECAST($C102,S$105:S$116,$C$105:$C$116)&lt;0,0,
IF(FORECAST($C102,S$105:S$116,$C$105:$C$116)&gt;100,100,
FORECAST($C102,S$105:S$116,$C$105:$C$116))))</f>
        <v>99.113405488140586</v>
      </c>
      <c r="T102" s="261"/>
      <c r="U102" s="262"/>
      <c r="V102" s="262"/>
      <c r="W102" s="263">
        <f ca="true">IF(MAX(C105:C116)-MIN(C105:C116)&lt;5,AVERAGEIF(C105:C116,"&gt;0",W105:W116),
IF(FORECAST($C102,W$105:W$116,$C$105:$C$116)&lt;0,0,
IF(FORECAST($C102,W$105:W$116,$C$105:$C$116)&gt;100,100,
FORECAST($C102,W$105:W$116,$C$105:$C$116))))</f>
        <v>3.1646404758141955E-2</v>
      </c>
      <c r="X102" s="260">
        <f ca="true">IF(MAX(C105:C116)-MIN(C105:C116)&lt;5,AVERAGEIF(C105:C116,"&gt;0",X105:X116),
IF(FORECAST($C102,X$105:X$116,$C$105:$C$116)&lt;0,0,
IF(FORECAST($C102,X$105:X$116,$C$105:$C$116)&gt;100,100,
FORECAST($C102,X$105:X$116,$C$105:$C$116))))</f>
        <v>99.541656099243227</v>
      </c>
      <c r="Y102" s="261"/>
      <c r="Z102" s="262"/>
      <c r="AA102" s="262"/>
      <c r="AB102" s="263">
        <f ca="true">IF(MAX(C105:C116)-MIN(C105:C116)&lt;5,AVERAGEIF(C105:C116,"&gt;0",AB105:AB116),
IF(FORECAST($C102,AB$105:AB$116,$C$105:$C$116)&lt;0,0,
IF(FORECAST($C102,AB$105:AB$116,$C$105:$C$116)&gt;100,100,
FORECAST($C102,AB$105:AB$116,$C$105:$C$116))))</f>
        <v>8.0232475117739455E-2</v>
      </c>
    </row>
    <row r="103" ht="9" customHeight="true" x14ac:dyDescent="0.2">
      <c r="D103" s="264"/>
      <c r="I103" s="264"/>
      <c r="K103" s="224"/>
      <c r="L103" s="224"/>
      <c r="N103" s="264"/>
      <c r="P103" s="224"/>
      <c r="Q103" s="224"/>
      <c r="S103" s="264"/>
      <c r="U103" s="224"/>
      <c r="V103" s="224"/>
      <c r="X103" s="264"/>
      <c r="Z103" s="224"/>
      <c r="AA103" s="224"/>
      <c r="AB103" s="265"/>
    </row>
    <row r="104" ht="22.5" customHeight="true" x14ac:dyDescent="0.2">
      <c r="B104" s="287" t="s">
        <v>8</v>
      </c>
      <c r="C104" s="267" t="s">
        <v>9</v>
      </c>
      <c r="D104" s="268" t="s">
        <v>14</v>
      </c>
      <c r="E104" s="228" t="s">
        <v>26</v>
      </c>
      <c r="F104" s="269"/>
      <c r="G104" s="269"/>
      <c r="H104" s="270" t="s">
        <v>19</v>
      </c>
      <c r="I104" s="268" t="s">
        <v>14</v>
      </c>
      <c r="J104" s="228" t="s">
        <v>26</v>
      </c>
      <c r="K104" s="269"/>
      <c r="L104" s="269"/>
      <c r="M104" s="270" t="s">
        <v>19</v>
      </c>
      <c r="N104" s="268" t="s">
        <v>14</v>
      </c>
      <c r="O104" s="228" t="s">
        <v>26</v>
      </c>
      <c r="P104" s="269"/>
      <c r="Q104" s="269"/>
      <c r="R104" s="270" t="s">
        <v>19</v>
      </c>
      <c r="S104" s="268" t="s">
        <v>14</v>
      </c>
      <c r="T104" s="228" t="s">
        <v>26</v>
      </c>
      <c r="U104" s="269"/>
      <c r="V104" s="269"/>
      <c r="W104" s="270" t="s">
        <v>19</v>
      </c>
      <c r="X104" s="268" t="s">
        <v>14</v>
      </c>
      <c r="Y104" s="228" t="s">
        <v>26</v>
      </c>
      <c r="Z104" s="269"/>
      <c r="AA104" s="269"/>
      <c r="AB104" s="270" t="s">
        <v>19</v>
      </c>
      <c r="AD104" s="271"/>
    </row>
    <row r="105" x14ac:dyDescent="0.2">
      <c r="A105" s="272"/>
      <c r="B105" s="538" t="s">
        <v>135</v>
      </c>
      <c r="C105" s="539">
        <v>2000</v>
      </c>
      <c r="D105" s="186">
        <f t="shared" ref="D105:D116" ca="true" si="15">IF(ISERROR(INDIRECT(CONCATENATE($B105,"!C122"))),"",INDIRECT(CONCATENATE($B105,"!C122")))</f>
        <v>76.709796000289231</v>
      </c>
      <c r="E105" s="273" t="str">
        <f t="shared" ref="E105:E116" ca="true" si="16">IF(ISERROR(INDIRECT(CONCATENATE($B105,"!C129"))),"",INDIRECT(CONCATENATE($B105,"!C129")))</f>
        <v>N/A</v>
      </c>
      <c r="F105" s="274"/>
      <c r="G105" s="274"/>
      <c r="H105" s="275">
        <f t="shared" ref="H105:H116" ca="true" si="17">IF(ISERROR(INDIRECT(CONCATENATE($B105,"!C127"))),"",INDIRECT(CONCATENATE($B105,"!C127")))</f>
        <v>12.931620820341651</v>
      </c>
      <c r="I105" s="186">
        <f t="shared" ref="I105:I116" ca="true" si="18">IF(ISERROR(INDIRECT(CONCATENATE($B105,"!D122"))),"",INDIRECT(CONCATENATE($B105,"!D122")))</f>
        <v>91.286544363849274</v>
      </c>
      <c r="J105" s="273" t="str">
        <f t="shared" ref="J105:J116" ca="true" si="19">IF(ISERROR(INDIRECT(CONCATENATE($B105,"!D129"))),"",INDIRECT(CONCATENATE($B105,"!D129")))</f>
        <v>N/A</v>
      </c>
      <c r="K105" s="274"/>
      <c r="L105" s="274"/>
      <c r="M105" s="275">
        <f t="shared" ref="M105:M116" ca="true" si="20">IF(ISERROR(INDIRECT(CONCATENATE($B105,"!D127"))),"",INDIRECT(CONCATENATE($B105,"!D127")))</f>
        <v>0.79617894528918987</v>
      </c>
      <c r="N105" s="186">
        <f t="shared" ref="N105:N116" ca="true" si="21">IF(ISERROR(INDIRECT(CONCATENATE($B105,"!E122"))),"",INDIRECT(CONCATENATE($B105,"!E122")))</f>
        <v>94.84504466229069</v>
      </c>
      <c r="O105" s="273" t="str">
        <f t="shared" ref="O105:O116" ca="true" si="22">IF(ISERROR(INDIRECT(CONCATENATE($B105,"!E129"))),"",INDIRECT(CONCATENATE($B105,"!E129")))</f>
        <v>N/A</v>
      </c>
      <c r="P105" s="274"/>
      <c r="Q105" s="274"/>
      <c r="R105" s="275">
        <f t="shared" ref="R105:R116" ca="true" si="23">IF(ISERROR(INDIRECT(CONCATENATE($B105,"!E127"))),"",INDIRECT(CONCATENATE($B105,"!E127")))</f>
        <v>1.0124201731858657</v>
      </c>
      <c r="S105" s="186">
        <f t="shared" ref="S105:S116" ca="true" si="24">IF(ISERROR(INDIRECT(CONCATENATE($B105,"!F122"))),"",INDIRECT(CONCATENATE($B105,"!F122")))</f>
        <v>98.658417313483696</v>
      </c>
      <c r="T105" s="273" t="str">
        <f t="shared" ref="T105:T116" ca="true" si="25">IF(ISERROR(INDIRECT(CONCATENATE($B105,"!F129"))),"",INDIRECT(CONCATENATE($B105,"!F129")))</f>
        <v>N/A</v>
      </c>
      <c r="U105" s="274"/>
      <c r="V105" s="274"/>
      <c r="W105" s="275">
        <f t="shared" ref="W105:W116" ca="true" si="26">IF(ISERROR(INDIRECT(CONCATENATE($B105,"!F127"))),"",INDIRECT(CONCATENATE($B105,"!F127")))</f>
        <v>0.21322668679795584</v>
      </c>
      <c r="X105" s="186">
        <f t="shared" ref="X105:X116" ca="true" si="27">IF(ISERROR(INDIRECT(CONCATENATE($B105,"!G122"))),"",INDIRECT(CONCATENATE($B105,"!G122")))</f>
        <v>99.908473713206234</v>
      </c>
      <c r="Y105" s="273" t="str">
        <f t="shared" ref="Y105:Y116" ca="true" si="28">IF(ISERROR(INDIRECT(CONCATENATE($B105,"!G129"))),"",INDIRECT(CONCATENATE($B105,"!G129")))</f>
        <v>N/A</v>
      </c>
      <c r="Z105" s="274"/>
      <c r="AA105" s="274"/>
      <c r="AB105" s="275">
        <f t="shared" ref="AB105:AB116" ca="true" si="29">IF(ISERROR(INDIRECT(CONCATENATE($B105,"!G2127"))),"",INDIRECT(CONCATENATE($B105,"!G127")))</f>
        <v>0</v>
      </c>
    </row>
    <row r="106" x14ac:dyDescent="0.2">
      <c r="A106" s="272"/>
      <c r="B106" s="540" t="s">
        <v>171</v>
      </c>
      <c r="C106" s="541">
        <v>2002</v>
      </c>
      <c r="D106" s="187">
        <f t="shared" ca="true" si="15"/>
        <v>75.72079157296065</v>
      </c>
      <c r="E106" s="276" t="str">
        <f t="shared" ca="true" si="16"/>
        <v>N/A</v>
      </c>
      <c r="F106" s="274"/>
      <c r="G106" s="274"/>
      <c r="H106" s="277">
        <f t="shared" ca="true" si="17"/>
        <v>16.586809034902235</v>
      </c>
      <c r="I106" s="187">
        <f t="shared" ca="true" si="18"/>
        <v>89.059989463928787</v>
      </c>
      <c r="J106" s="276" t="str">
        <f t="shared" ca="true" si="19"/>
        <v>N/A</v>
      </c>
      <c r="K106" s="274"/>
      <c r="L106" s="274"/>
      <c r="M106" s="277">
        <f t="shared" ca="true" si="20"/>
        <v>5.8110122693486579</v>
      </c>
      <c r="N106" s="187">
        <f t="shared" ca="true" si="21"/>
        <v>95.409319256666919</v>
      </c>
      <c r="O106" s="276" t="str">
        <f t="shared" ca="true" si="22"/>
        <v>N/A</v>
      </c>
      <c r="P106" s="274"/>
      <c r="Q106" s="274"/>
      <c r="R106" s="277">
        <f t="shared" ca="true" si="23"/>
        <v>1.5299357480244964</v>
      </c>
      <c r="S106" s="187">
        <f t="shared" ca="true" si="24"/>
        <v>98.266973423861359</v>
      </c>
      <c r="T106" s="276" t="str">
        <f t="shared" ca="true" si="25"/>
        <v>N/A</v>
      </c>
      <c r="U106" s="274"/>
      <c r="V106" s="274"/>
      <c r="W106" s="277">
        <f t="shared" ca="true" si="26"/>
        <v>0.76878155407167592</v>
      </c>
      <c r="X106" s="187">
        <f t="shared" ca="true" si="27"/>
        <v>99.736096013094354</v>
      </c>
      <c r="Y106" s="276" t="str">
        <f t="shared" ca="true" si="28"/>
        <v>N/A</v>
      </c>
      <c r="Z106" s="274"/>
      <c r="AA106" s="274"/>
      <c r="AB106" s="277">
        <f t="shared" ca="true" si="29"/>
        <v>0</v>
      </c>
    </row>
    <row r="107" x14ac:dyDescent="0.2">
      <c r="A107" s="272"/>
      <c r="B107" s="540" t="s">
        <v>364</v>
      </c>
      <c r="C107" s="541"/>
      <c r="D107" s="187">
        <f t="shared" ca="true" si="15"/>
        <v>65.033630923980027</v>
      </c>
      <c r="E107" s="276">
        <f t="shared" ca="true" si="16"/>
        <v>76.29716362899002</v>
      </c>
      <c r="F107" s="274"/>
      <c r="G107" s="274"/>
      <c r="H107" s="277">
        <f t="shared" ca="true" si="17"/>
        <v>15.899878181632198</v>
      </c>
      <c r="I107" s="187">
        <f t="shared" ca="true" si="18"/>
        <v>75.069594313816069</v>
      </c>
      <c r="J107" s="276">
        <f t="shared" ca="true" si="19"/>
        <v>77.251248862012957</v>
      </c>
      <c r="K107" s="274"/>
      <c r="L107" s="274"/>
      <c r="M107" s="277">
        <f t="shared" ca="true" si="20"/>
        <v>3.6153037722302837</v>
      </c>
      <c r="N107" s="187">
        <f t="shared" ca="true" si="21"/>
        <v>85.111628843483047</v>
      </c>
      <c r="O107" s="276">
        <f t="shared" ca="true" si="22"/>
        <v>83.124591497605536</v>
      </c>
      <c r="P107" s="274"/>
      <c r="Q107" s="274"/>
      <c r="R107" s="277">
        <f t="shared" ca="true" si="23"/>
        <v>1.9994192645856605</v>
      </c>
      <c r="S107" s="187">
        <f t="shared" ca="true" si="24"/>
        <v>95.908878280413944</v>
      </c>
      <c r="T107" s="276">
        <f t="shared" ca="true" si="25"/>
        <v>89.410743630466342</v>
      </c>
      <c r="U107" s="274"/>
      <c r="V107" s="274"/>
      <c r="W107" s="277">
        <f t="shared" ca="true" si="26"/>
        <v>0.63819750243804174</v>
      </c>
      <c r="X107" s="187">
        <f t="shared" ca="true" si="27"/>
        <v>98.055165902073398</v>
      </c>
      <c r="Y107" s="276">
        <f t="shared" ca="true" si="28"/>
        <v>96.928317588308389</v>
      </c>
      <c r="Z107" s="274"/>
      <c r="AA107" s="274"/>
      <c r="AB107" s="277">
        <f t="shared" ca="true" si="29"/>
        <v>0.25805864711098248</v>
      </c>
      <c r="AD107" s="278"/>
    </row>
    <row r="108" x14ac:dyDescent="0.2">
      <c r="A108" s="272"/>
      <c r="B108" s="540" t="s">
        <v>346</v>
      </c>
      <c r="C108" s="541">
        <v>2007</v>
      </c>
      <c r="D108" s="187">
        <f t="shared" ca="true" si="15"/>
        <v>78.729372795609521</v>
      </c>
      <c r="E108" s="276" t="str">
        <f t="shared" ca="true" si="16"/>
        <v>N/A</v>
      </c>
      <c r="F108" s="274"/>
      <c r="G108" s="274"/>
      <c r="H108" s="277">
        <f t="shared" ca="true" si="17"/>
        <v>12.744208017464986</v>
      </c>
      <c r="I108" s="187">
        <f t="shared" ca="true" si="18"/>
        <v>91.618445182397338</v>
      </c>
      <c r="J108" s="276" t="str">
        <f t="shared" ca="true" si="19"/>
        <v>N/A</v>
      </c>
      <c r="K108" s="274"/>
      <c r="L108" s="274"/>
      <c r="M108" s="277">
        <f t="shared" ca="true" si="20"/>
        <v>3.881990911586692</v>
      </c>
      <c r="N108" s="187">
        <f t="shared" ca="true" si="21"/>
        <v>96.748558072038946</v>
      </c>
      <c r="O108" s="276" t="str">
        <f t="shared" ca="true" si="22"/>
        <v>N/A</v>
      </c>
      <c r="P108" s="274"/>
      <c r="Q108" s="274"/>
      <c r="R108" s="277">
        <f t="shared" ca="true" si="23"/>
        <v>1.1232641173460007</v>
      </c>
      <c r="S108" s="187">
        <f t="shared" ca="true" si="24"/>
        <v>99.51866653012118</v>
      </c>
      <c r="T108" s="276" t="str">
        <f t="shared" ca="true" si="25"/>
        <v>N/A</v>
      </c>
      <c r="U108" s="274"/>
      <c r="V108" s="274"/>
      <c r="W108" s="277">
        <f t="shared" ca="true" si="26"/>
        <v>6.818145275557419E-2</v>
      </c>
      <c r="X108" s="187">
        <f t="shared" ca="true" si="27"/>
        <v>99.864563502324529</v>
      </c>
      <c r="Y108" s="276" t="str">
        <f t="shared" ca="true" si="28"/>
        <v>N/A</v>
      </c>
      <c r="Z108" s="274"/>
      <c r="AA108" s="274"/>
      <c r="AB108" s="277">
        <f t="shared" ca="true" si="29"/>
        <v>2.3651133099348087E-2</v>
      </c>
    </row>
    <row r="109" x14ac:dyDescent="0.2">
      <c r="A109" s="272"/>
      <c r="B109" s="540" t="s">
        <v>172</v>
      </c>
      <c r="C109" s="541">
        <v>2013</v>
      </c>
      <c r="D109" s="187">
        <f t="shared" ca="true" si="15"/>
        <v>82.010664855033141</v>
      </c>
      <c r="E109" s="276">
        <f t="shared" ca="true" si="16"/>
        <v>65.875125612089874</v>
      </c>
      <c r="F109" s="274"/>
      <c r="G109" s="274"/>
      <c r="H109" s="277">
        <f t="shared" ca="true" si="17"/>
        <v>10.102437850492262</v>
      </c>
      <c r="I109" s="187">
        <f t="shared" ca="true" si="18"/>
        <v>93.319723220442384</v>
      </c>
      <c r="J109" s="276">
        <f t="shared" ca="true" si="19"/>
        <v>82.938869592102066</v>
      </c>
      <c r="K109" s="274"/>
      <c r="L109" s="274"/>
      <c r="M109" s="277">
        <f t="shared" ca="true" si="20"/>
        <v>2.8364119126290683</v>
      </c>
      <c r="N109" s="187">
        <f t="shared" ca="true" si="21"/>
        <v>98.128089493977413</v>
      </c>
      <c r="O109" s="276">
        <f t="shared" ca="true" si="22"/>
        <v>91.824692907499966</v>
      </c>
      <c r="P109" s="274"/>
      <c r="Q109" s="274"/>
      <c r="R109" s="277">
        <f t="shared" ca="true" si="23"/>
        <v>1.0229824611920881</v>
      </c>
      <c r="S109" s="187">
        <f t="shared" ca="true" si="24"/>
        <v>99.672333437933545</v>
      </c>
      <c r="T109" s="276">
        <f t="shared" ca="true" si="25"/>
        <v>97.853926987134713</v>
      </c>
      <c r="U109" s="274"/>
      <c r="V109" s="274"/>
      <c r="W109" s="277">
        <f t="shared" ca="true" si="26"/>
        <v>0</v>
      </c>
      <c r="X109" s="187">
        <f t="shared" ca="true" si="27"/>
        <v>99.961250967532237</v>
      </c>
      <c r="Y109" s="276">
        <f t="shared" ca="true" si="28"/>
        <v>99.827158023342051</v>
      </c>
      <c r="Z109" s="274"/>
      <c r="AA109" s="274"/>
      <c r="AB109" s="277">
        <f t="shared" ca="true" si="29"/>
        <v>0</v>
      </c>
    </row>
    <row r="110" x14ac:dyDescent="0.2">
      <c r="A110" s="272"/>
      <c r="B110" s="540" t="s">
        <v>655</v>
      </c>
      <c r="C110" s="541">
        <v>2014</v>
      </c>
      <c r="D110" s="187">
        <f t="shared" ca="true" si="15"/>
        <v>88.539477165165451</v>
      </c>
      <c r="E110" s="276">
        <f t="shared" ca="true" si="16"/>
        <v>65.955193374365095</v>
      </c>
      <c r="F110" s="274"/>
      <c r="G110" s="274"/>
      <c r="H110" s="277">
        <f t="shared" ca="true" si="17"/>
        <v>8.8441347235387315</v>
      </c>
      <c r="I110" s="187">
        <f t="shared" ca="true" si="18"/>
        <v>95.11774267682587</v>
      </c>
      <c r="J110" s="276">
        <f t="shared" ca="true" si="19"/>
        <v>80.372273677983358</v>
      </c>
      <c r="K110" s="274"/>
      <c r="L110" s="274"/>
      <c r="M110" s="277">
        <f t="shared" ca="true" si="20"/>
        <v>1.6912305712832549</v>
      </c>
      <c r="N110" s="187">
        <f t="shared" ca="true" si="21"/>
        <v>97.050585453714632</v>
      </c>
      <c r="O110" s="276">
        <f t="shared" ca="true" si="22"/>
        <v>90.816514178859492</v>
      </c>
      <c r="P110" s="274"/>
      <c r="Q110" s="274"/>
      <c r="R110" s="277">
        <f t="shared" ca="true" si="23"/>
        <v>0.262426036221451</v>
      </c>
      <c r="S110" s="187">
        <f t="shared" ca="true" si="24"/>
        <v>98.189117925680549</v>
      </c>
      <c r="T110" s="276">
        <f t="shared" ca="true" si="25"/>
        <v>96.503287434799773</v>
      </c>
      <c r="U110" s="274"/>
      <c r="V110" s="274"/>
      <c r="W110" s="277">
        <f t="shared" ca="true" si="26"/>
        <v>0.22359072655834264</v>
      </c>
      <c r="X110" s="187">
        <f t="shared" ca="true" si="27"/>
        <v>99.212877913745174</v>
      </c>
      <c r="Y110" s="276">
        <f t="shared" ca="true" si="28"/>
        <v>99.191064214748408</v>
      </c>
      <c r="Z110" s="274"/>
      <c r="AA110" s="274"/>
      <c r="AB110" s="277">
        <f t="shared" ca="true" si="29"/>
        <v>0.13134697659079228</v>
      </c>
    </row>
    <row r="111" x14ac:dyDescent="0.2">
      <c r="A111" s="272"/>
      <c r="B111" s="540"/>
      <c r="C111" s="541"/>
      <c r="D111" s="187" t="str">
        <f t="shared" ca="true" si="15"/>
        <v/>
      </c>
      <c r="E111" s="276" t="str">
        <f t="shared" ca="true" si="16"/>
        <v/>
      </c>
      <c r="F111" s="274"/>
      <c r="G111" s="274"/>
      <c r="H111" s="277" t="str">
        <f t="shared" ca="true" si="17"/>
        <v/>
      </c>
      <c r="I111" s="187" t="str">
        <f t="shared" ca="true" si="18"/>
        <v/>
      </c>
      <c r="J111" s="276" t="str">
        <f t="shared" ca="true" si="19"/>
        <v/>
      </c>
      <c r="K111" s="274"/>
      <c r="L111" s="274"/>
      <c r="M111" s="277" t="str">
        <f t="shared" ca="true" si="20"/>
        <v/>
      </c>
      <c r="N111" s="187" t="str">
        <f t="shared" ca="true" si="21"/>
        <v/>
      </c>
      <c r="O111" s="276" t="str">
        <f t="shared" ca="true" si="22"/>
        <v/>
      </c>
      <c r="P111" s="274"/>
      <c r="Q111" s="274"/>
      <c r="R111" s="277" t="str">
        <f t="shared" ca="true" si="23"/>
        <v/>
      </c>
      <c r="S111" s="187" t="str">
        <f t="shared" ca="true" si="24"/>
        <v/>
      </c>
      <c r="T111" s="276" t="str">
        <f t="shared" ca="true" si="25"/>
        <v/>
      </c>
      <c r="U111" s="274"/>
      <c r="V111" s="274"/>
      <c r="W111" s="277" t="str">
        <f t="shared" ca="true" si="26"/>
        <v/>
      </c>
      <c r="X111" s="187" t="str">
        <f t="shared" ca="true" si="27"/>
        <v/>
      </c>
      <c r="Y111" s="276" t="str">
        <f t="shared" ca="true" si="28"/>
        <v/>
      </c>
      <c r="Z111" s="274"/>
      <c r="AA111" s="274"/>
      <c r="AB111" s="277" t="str">
        <f t="shared" ca="true" si="29"/>
        <v/>
      </c>
    </row>
    <row r="112" x14ac:dyDescent="0.2">
      <c r="A112" s="272"/>
      <c r="B112" s="540"/>
      <c r="C112" s="541"/>
      <c r="D112" s="187" t="str">
        <f t="shared" ca="true" si="15"/>
        <v/>
      </c>
      <c r="E112" s="276" t="str">
        <f t="shared" ca="true" si="16"/>
        <v/>
      </c>
      <c r="F112" s="274"/>
      <c r="G112" s="274"/>
      <c r="H112" s="277" t="str">
        <f t="shared" ca="true" si="17"/>
        <v/>
      </c>
      <c r="I112" s="187" t="str">
        <f t="shared" ca="true" si="18"/>
        <v/>
      </c>
      <c r="J112" s="276" t="str">
        <f t="shared" ca="true" si="19"/>
        <v/>
      </c>
      <c r="K112" s="274"/>
      <c r="L112" s="274"/>
      <c r="M112" s="277" t="str">
        <f t="shared" ca="true" si="20"/>
        <v/>
      </c>
      <c r="N112" s="187" t="str">
        <f t="shared" ca="true" si="21"/>
        <v/>
      </c>
      <c r="O112" s="276" t="str">
        <f t="shared" ca="true" si="22"/>
        <v/>
      </c>
      <c r="P112" s="274"/>
      <c r="Q112" s="274"/>
      <c r="R112" s="277" t="str">
        <f t="shared" ca="true" si="23"/>
        <v/>
      </c>
      <c r="S112" s="187" t="str">
        <f t="shared" ca="true" si="24"/>
        <v/>
      </c>
      <c r="T112" s="276" t="str">
        <f t="shared" ca="true" si="25"/>
        <v/>
      </c>
      <c r="U112" s="274"/>
      <c r="V112" s="274"/>
      <c r="W112" s="277" t="str">
        <f t="shared" ca="true" si="26"/>
        <v/>
      </c>
      <c r="X112" s="187" t="str">
        <f t="shared" ca="true" si="27"/>
        <v/>
      </c>
      <c r="Y112" s="276" t="str">
        <f t="shared" ca="true" si="28"/>
        <v/>
      </c>
      <c r="Z112" s="274"/>
      <c r="AA112" s="274"/>
      <c r="AB112" s="277" t="str">
        <f t="shared" ca="true" si="29"/>
        <v/>
      </c>
    </row>
    <row r="113" x14ac:dyDescent="0.2">
      <c r="A113" s="272"/>
      <c r="B113" s="540"/>
      <c r="C113" s="541"/>
      <c r="D113" s="187" t="str">
        <f t="shared" ca="true" si="15"/>
        <v/>
      </c>
      <c r="E113" s="276" t="str">
        <f t="shared" ca="true" si="16"/>
        <v/>
      </c>
      <c r="F113" s="274"/>
      <c r="G113" s="274"/>
      <c r="H113" s="277" t="str">
        <f t="shared" ca="true" si="17"/>
        <v/>
      </c>
      <c r="I113" s="187" t="str">
        <f t="shared" ca="true" si="18"/>
        <v/>
      </c>
      <c r="J113" s="276" t="str">
        <f t="shared" ca="true" si="19"/>
        <v/>
      </c>
      <c r="K113" s="274"/>
      <c r="L113" s="274"/>
      <c r="M113" s="277" t="str">
        <f t="shared" ca="true" si="20"/>
        <v/>
      </c>
      <c r="N113" s="187" t="str">
        <f t="shared" ca="true" si="21"/>
        <v/>
      </c>
      <c r="O113" s="276" t="str">
        <f t="shared" ca="true" si="22"/>
        <v/>
      </c>
      <c r="P113" s="274"/>
      <c r="Q113" s="274"/>
      <c r="R113" s="277" t="str">
        <f t="shared" ca="true" si="23"/>
        <v/>
      </c>
      <c r="S113" s="187" t="str">
        <f t="shared" ca="true" si="24"/>
        <v/>
      </c>
      <c r="T113" s="276" t="str">
        <f t="shared" ca="true" si="25"/>
        <v/>
      </c>
      <c r="U113" s="274"/>
      <c r="V113" s="274"/>
      <c r="W113" s="277" t="str">
        <f t="shared" ca="true" si="26"/>
        <v/>
      </c>
      <c r="X113" s="187" t="str">
        <f t="shared" ca="true" si="27"/>
        <v/>
      </c>
      <c r="Y113" s="276" t="str">
        <f t="shared" ca="true" si="28"/>
        <v/>
      </c>
      <c r="Z113" s="274"/>
      <c r="AA113" s="274"/>
      <c r="AB113" s="277" t="str">
        <f t="shared" ca="true" si="29"/>
        <v/>
      </c>
    </row>
    <row r="114" x14ac:dyDescent="0.2">
      <c r="A114" s="272"/>
      <c r="B114" s="540"/>
      <c r="C114" s="541"/>
      <c r="D114" s="187" t="str">
        <f t="shared" ca="true" si="15"/>
        <v/>
      </c>
      <c r="E114" s="276" t="str">
        <f t="shared" ca="true" si="16"/>
        <v/>
      </c>
      <c r="F114" s="274"/>
      <c r="G114" s="274"/>
      <c r="H114" s="277" t="str">
        <f t="shared" ca="true" si="17"/>
        <v/>
      </c>
      <c r="I114" s="187" t="str">
        <f t="shared" ca="true" si="18"/>
        <v/>
      </c>
      <c r="J114" s="276" t="str">
        <f t="shared" ca="true" si="19"/>
        <v/>
      </c>
      <c r="K114" s="274"/>
      <c r="L114" s="274"/>
      <c r="M114" s="277" t="str">
        <f t="shared" ca="true" si="20"/>
        <v/>
      </c>
      <c r="N114" s="187" t="str">
        <f t="shared" ca="true" si="21"/>
        <v/>
      </c>
      <c r="O114" s="276" t="str">
        <f t="shared" ca="true" si="22"/>
        <v/>
      </c>
      <c r="P114" s="274"/>
      <c r="Q114" s="274"/>
      <c r="R114" s="277" t="str">
        <f t="shared" ca="true" si="23"/>
        <v/>
      </c>
      <c r="S114" s="187" t="str">
        <f t="shared" ca="true" si="24"/>
        <v/>
      </c>
      <c r="T114" s="276" t="str">
        <f t="shared" ca="true" si="25"/>
        <v/>
      </c>
      <c r="U114" s="274"/>
      <c r="V114" s="274"/>
      <c r="W114" s="277" t="str">
        <f t="shared" ca="true" si="26"/>
        <v/>
      </c>
      <c r="X114" s="187" t="str">
        <f t="shared" ca="true" si="27"/>
        <v/>
      </c>
      <c r="Y114" s="276" t="str">
        <f t="shared" ca="true" si="28"/>
        <v/>
      </c>
      <c r="Z114" s="274"/>
      <c r="AA114" s="274"/>
      <c r="AB114" s="277" t="str">
        <f t="shared" ca="true" si="29"/>
        <v/>
      </c>
    </row>
    <row r="115" x14ac:dyDescent="0.2">
      <c r="A115" s="272"/>
      <c r="B115" s="540"/>
      <c r="C115" s="541"/>
      <c r="D115" s="187" t="str">
        <f t="shared" ca="true" si="15"/>
        <v/>
      </c>
      <c r="E115" s="276" t="str">
        <f t="shared" ca="true" si="16"/>
        <v/>
      </c>
      <c r="F115" s="274"/>
      <c r="G115" s="274"/>
      <c r="H115" s="277" t="str">
        <f t="shared" ca="true" si="17"/>
        <v/>
      </c>
      <c r="I115" s="187" t="str">
        <f t="shared" ca="true" si="18"/>
        <v/>
      </c>
      <c r="J115" s="276" t="str">
        <f t="shared" ca="true" si="19"/>
        <v/>
      </c>
      <c r="K115" s="274"/>
      <c r="L115" s="274"/>
      <c r="M115" s="277" t="str">
        <f t="shared" ca="true" si="20"/>
        <v/>
      </c>
      <c r="N115" s="187" t="str">
        <f t="shared" ca="true" si="21"/>
        <v/>
      </c>
      <c r="O115" s="276" t="str">
        <f t="shared" ca="true" si="22"/>
        <v/>
      </c>
      <c r="P115" s="274"/>
      <c r="Q115" s="274"/>
      <c r="R115" s="277" t="str">
        <f t="shared" ca="true" si="23"/>
        <v/>
      </c>
      <c r="S115" s="187" t="str">
        <f t="shared" ca="true" si="24"/>
        <v/>
      </c>
      <c r="T115" s="276" t="str">
        <f t="shared" ca="true" si="25"/>
        <v/>
      </c>
      <c r="U115" s="274"/>
      <c r="V115" s="274"/>
      <c r="W115" s="277" t="str">
        <f t="shared" ca="true" si="26"/>
        <v/>
      </c>
      <c r="X115" s="187" t="str">
        <f t="shared" ca="true" si="27"/>
        <v/>
      </c>
      <c r="Y115" s="276" t="str">
        <f t="shared" ca="true" si="28"/>
        <v/>
      </c>
      <c r="Z115" s="274"/>
      <c r="AA115" s="274"/>
      <c r="AB115" s="277" t="str">
        <f t="shared" ca="true" si="29"/>
        <v/>
      </c>
    </row>
    <row r="116" x14ac:dyDescent="0.2">
      <c r="A116" s="272"/>
      <c r="B116" s="542"/>
      <c r="C116" s="543"/>
      <c r="D116" s="188" t="str">
        <f t="shared" ca="true" si="15"/>
        <v/>
      </c>
      <c r="E116" s="279" t="str">
        <f t="shared" ca="true" si="16"/>
        <v/>
      </c>
      <c r="F116" s="280"/>
      <c r="G116" s="281"/>
      <c r="H116" s="282" t="str">
        <f t="shared" ca="true" si="17"/>
        <v/>
      </c>
      <c r="I116" s="188" t="str">
        <f t="shared" ca="true" si="18"/>
        <v/>
      </c>
      <c r="J116" s="279" t="str">
        <f t="shared" ca="true" si="19"/>
        <v/>
      </c>
      <c r="K116" s="280"/>
      <c r="L116" s="281"/>
      <c r="M116" s="282" t="str">
        <f t="shared" ca="true" si="20"/>
        <v/>
      </c>
      <c r="N116" s="188" t="str">
        <f t="shared" ca="true" si="21"/>
        <v/>
      </c>
      <c r="O116" s="279" t="str">
        <f t="shared" ca="true" si="22"/>
        <v/>
      </c>
      <c r="P116" s="280"/>
      <c r="Q116" s="281"/>
      <c r="R116" s="282" t="str">
        <f t="shared" ca="true" si="23"/>
        <v/>
      </c>
      <c r="S116" s="188" t="str">
        <f t="shared" ca="true" si="24"/>
        <v/>
      </c>
      <c r="T116" s="279" t="str">
        <f t="shared" ca="true" si="25"/>
        <v/>
      </c>
      <c r="U116" s="280"/>
      <c r="V116" s="281"/>
      <c r="W116" s="282" t="str">
        <f t="shared" ca="true" si="26"/>
        <v/>
      </c>
      <c r="X116" s="188" t="str">
        <f t="shared" ca="true" si="27"/>
        <v/>
      </c>
      <c r="Y116" s="279" t="str">
        <f t="shared" ca="true" si="28"/>
        <v/>
      </c>
      <c r="Z116" s="280"/>
      <c r="AA116" s="281"/>
      <c r="AB116" s="282" t="str">
        <f t="shared" ca="true" si="29"/>
        <v/>
      </c>
    </row>
    <row r="117" ht="11.25" customHeight="true" x14ac:dyDescent="0.2"/>
    <row r="118" ht="22.5" customHeight="true" x14ac:dyDescent="0.25">
      <c r="B118" s="908" t="str">
        <f>CONCATENATE("National use of sanitation facilities, ",C99,"–",C100)</f>
        <v>National use of sanitation facilities, 2000–2020</v>
      </c>
      <c r="C118" s="909"/>
      <c r="D118" s="909"/>
      <c r="E118" s="909"/>
      <c r="F118" s="909"/>
      <c r="G118" s="909"/>
      <c r="H118" s="909"/>
      <c r="I118" s="909"/>
      <c r="J118" s="909"/>
      <c r="K118" s="909"/>
      <c r="L118" s="909"/>
      <c r="N118" s="283"/>
      <c r="O118" s="283"/>
      <c r="P118" s="283"/>
      <c r="Q118" s="283"/>
      <c r="R118" s="283"/>
      <c r="S118" s="891" t="s">
        <v>11</v>
      </c>
      <c r="T118" s="892"/>
      <c r="U118" s="892"/>
      <c r="V118" s="892"/>
      <c r="W118" s="893"/>
      <c r="X118" s="283"/>
      <c r="Y118" s="283"/>
      <c r="Z118" s="283"/>
      <c r="AA118" s="283"/>
      <c r="AB118" s="284"/>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5"/>
      <c r="D153" s="285"/>
      <c r="E153" s="286"/>
      <c r="F153" s="286"/>
      <c r="G153" s="286"/>
      <c r="H153" s="286"/>
      <c r="I153" s="286"/>
      <c r="J153" s="286"/>
      <c r="K153" s="286"/>
      <c r="L153" s="286"/>
      <c r="M153" s="286"/>
      <c r="N153" s="286"/>
      <c r="O153" s="286"/>
      <c r="P153" s="286"/>
      <c r="Q153" s="286"/>
      <c r="R153" s="286"/>
      <c r="S153" s="286"/>
      <c r="T153" s="286"/>
      <c r="U153" s="286"/>
      <c r="V153" s="286"/>
      <c r="W153" s="286"/>
      <c r="X153" s="286"/>
      <c r="Y153" s="286"/>
      <c r="Z153" s="286"/>
      <c r="AA153" s="286"/>
      <c r="AB153" s="286"/>
    </row>
    <row r="154" x14ac:dyDescent="0.2">
      <c r="C154" s="285"/>
      <c r="D154" s="285"/>
      <c r="E154" s="286"/>
      <c r="F154" s="286"/>
      <c r="G154" s="286"/>
      <c r="H154" s="286"/>
      <c r="I154" s="286"/>
      <c r="J154" s="286"/>
      <c r="K154" s="286"/>
      <c r="L154" s="286"/>
      <c r="M154" s="286"/>
      <c r="N154" s="286"/>
      <c r="O154" s="286"/>
      <c r="P154" s="286"/>
      <c r="Q154" s="286"/>
      <c r="R154" s="286"/>
      <c r="S154" s="286"/>
      <c r="T154" s="286"/>
      <c r="U154" s="286"/>
      <c r="V154" s="286"/>
      <c r="W154" s="286"/>
      <c r="X154" s="286"/>
      <c r="Y154" s="286"/>
      <c r="Z154" s="286"/>
      <c r="AA154" s="286"/>
      <c r="AB154" s="286"/>
    </row>
    <row r="155" x14ac:dyDescent="0.2">
      <c r="C155" s="285"/>
      <c r="D155" s="285"/>
      <c r="E155" s="286"/>
      <c r="F155" s="286"/>
      <c r="G155" s="286"/>
      <c r="H155" s="286"/>
      <c r="I155" s="286"/>
      <c r="J155" s="286"/>
      <c r="K155" s="286"/>
      <c r="L155" s="286"/>
      <c r="M155" s="286"/>
      <c r="N155" s="286"/>
      <c r="O155" s="286"/>
      <c r="P155" s="286"/>
      <c r="Q155" s="286"/>
      <c r="R155" s="286"/>
      <c r="S155" s="286"/>
      <c r="T155" s="286"/>
      <c r="U155" s="286"/>
      <c r="V155" s="286"/>
      <c r="W155" s="286"/>
      <c r="X155" s="286"/>
      <c r="Y155" s="286"/>
      <c r="Z155" s="286"/>
      <c r="AA155" s="286"/>
      <c r="AB155" s="286"/>
    </row>
    <row r="156" x14ac:dyDescent="0.2">
      <c r="C156" s="285"/>
      <c r="D156" s="285"/>
      <c r="E156" s="286"/>
      <c r="F156" s="286"/>
      <c r="G156" s="286"/>
      <c r="H156" s="286"/>
      <c r="I156" s="286"/>
      <c r="J156" s="286"/>
      <c r="K156" s="286"/>
      <c r="L156" s="286"/>
      <c r="M156" s="286"/>
      <c r="N156" s="286"/>
      <c r="O156" s="286"/>
      <c r="P156" s="286"/>
      <c r="Q156" s="286"/>
      <c r="R156" s="286"/>
      <c r="S156" s="286"/>
      <c r="T156" s="286"/>
      <c r="U156" s="286"/>
      <c r="V156" s="286"/>
      <c r="W156" s="286"/>
      <c r="X156" s="286"/>
      <c r="Y156" s="286"/>
      <c r="Z156" s="286"/>
      <c r="AA156" s="286"/>
      <c r="AB156" s="286"/>
    </row>
    <row r="157" x14ac:dyDescent="0.2">
      <c r="B157" s="286"/>
      <c r="C157" s="285"/>
      <c r="D157" s="285"/>
      <c r="E157" s="286"/>
      <c r="F157" s="286"/>
      <c r="G157" s="286"/>
      <c r="H157" s="286"/>
      <c r="I157" s="286"/>
      <c r="J157" s="286"/>
      <c r="K157" s="286"/>
      <c r="L157" s="286"/>
      <c r="M157" s="286"/>
      <c r="N157" s="286"/>
      <c r="O157" s="286"/>
      <c r="P157" s="286"/>
      <c r="Q157" s="286"/>
      <c r="R157" s="286"/>
      <c r="S157" s="286"/>
      <c r="T157" s="286"/>
      <c r="U157" s="286"/>
      <c r="V157" s="286"/>
      <c r="W157" s="286"/>
      <c r="X157" s="286"/>
      <c r="Y157" s="286"/>
      <c r="Z157" s="286"/>
      <c r="AA157" s="286"/>
      <c r="AB157" s="286"/>
    </row>
    <row r="158" x14ac:dyDescent="0.2">
      <c r="B158" s="286"/>
      <c r="C158" s="285"/>
      <c r="D158" s="285"/>
      <c r="E158" s="286"/>
      <c r="F158" s="286"/>
      <c r="G158" s="286"/>
      <c r="H158" s="286"/>
      <c r="I158" s="286"/>
      <c r="J158" s="286"/>
      <c r="K158" s="286"/>
      <c r="L158" s="286"/>
      <c r="M158" s="286"/>
      <c r="N158" s="286"/>
      <c r="O158" s="286"/>
      <c r="P158" s="286"/>
      <c r="Q158" s="286"/>
      <c r="R158" s="286"/>
      <c r="S158" s="286"/>
      <c r="T158" s="286"/>
      <c r="U158" s="286"/>
      <c r="V158" s="286"/>
      <c r="W158" s="286"/>
      <c r="X158" s="286"/>
      <c r="Y158" s="286"/>
      <c r="Z158" s="286"/>
      <c r="AA158" s="286"/>
      <c r="AB158" s="286"/>
    </row>
    <row r="197" s="225" customFormat="true" ht="16.5" customHeight="true" x14ac:dyDescent="0.2">
      <c r="A197" s="905" t="s">
        <v>6</v>
      </c>
      <c r="B197" s="905"/>
      <c r="C197" s="905"/>
      <c r="D197" s="894" t="s">
        <v>0</v>
      </c>
      <c r="E197" s="895"/>
      <c r="F197" s="895"/>
      <c r="G197" s="895"/>
      <c r="H197" s="896"/>
      <c r="I197" s="894" t="s">
        <v>1</v>
      </c>
      <c r="J197" s="895"/>
      <c r="K197" s="895"/>
      <c r="L197" s="895"/>
      <c r="M197" s="896"/>
      <c r="N197" s="894" t="s">
        <v>2</v>
      </c>
      <c r="O197" s="895"/>
      <c r="P197" s="895"/>
      <c r="Q197" s="895"/>
      <c r="R197" s="896"/>
      <c r="S197" s="894" t="s">
        <v>3</v>
      </c>
      <c r="T197" s="895"/>
      <c r="U197" s="895"/>
      <c r="V197" s="895"/>
      <c r="W197" s="896"/>
      <c r="X197" s="894" t="s">
        <v>4</v>
      </c>
      <c r="Y197" s="895"/>
      <c r="Z197" s="895"/>
      <c r="AA197" s="895"/>
      <c r="AB197" s="896"/>
    </row>
    <row r="198" s="229" customFormat="true" ht="22.5" customHeight="true" x14ac:dyDescent="0.2">
      <c r="A198" s="907"/>
      <c r="B198" s="907"/>
      <c r="C198" s="907"/>
      <c r="D198" s="239" t="s">
        <v>14</v>
      </c>
      <c r="E198" s="240" t="s">
        <v>15</v>
      </c>
      <c r="F198" s="227" t="s">
        <v>16</v>
      </c>
      <c r="G198" s="227" t="s">
        <v>22</v>
      </c>
      <c r="H198" s="228" t="s">
        <v>19</v>
      </c>
      <c r="I198" s="239" t="s">
        <v>14</v>
      </c>
      <c r="J198" s="240" t="s">
        <v>15</v>
      </c>
      <c r="K198" s="227" t="s">
        <v>16</v>
      </c>
      <c r="L198" s="227" t="s">
        <v>22</v>
      </c>
      <c r="M198" s="228" t="s">
        <v>19</v>
      </c>
      <c r="N198" s="239" t="s">
        <v>14</v>
      </c>
      <c r="O198" s="240" t="s">
        <v>15</v>
      </c>
      <c r="P198" s="227" t="s">
        <v>16</v>
      </c>
      <c r="Q198" s="227" t="s">
        <v>22</v>
      </c>
      <c r="R198" s="228" t="s">
        <v>19</v>
      </c>
      <c r="S198" s="239" t="s">
        <v>14</v>
      </c>
      <c r="T198" s="240" t="s">
        <v>15</v>
      </c>
      <c r="U198" s="227" t="s">
        <v>16</v>
      </c>
      <c r="V198" s="227" t="s">
        <v>22</v>
      </c>
      <c r="W198" s="228" t="s">
        <v>19</v>
      </c>
      <c r="X198" s="239" t="s">
        <v>14</v>
      </c>
      <c r="Y198" s="240" t="s">
        <v>15</v>
      </c>
      <c r="Z198" s="227" t="s">
        <v>16</v>
      </c>
      <c r="AA198" s="227" t="s">
        <v>22</v>
      </c>
      <c r="AB198" s="228" t="s">
        <v>19</v>
      </c>
    </row>
    <row r="199" s="249" customFormat="true" ht="15" customHeight="true" x14ac:dyDescent="0.2">
      <c r="A199" s="897" t="s">
        <v>10</v>
      </c>
      <c r="B199" s="898"/>
      <c r="C199" s="337">
        <f>MinBase(C205:C216)</f>
        <v>2000</v>
      </c>
      <c r="D199" s="241">
        <f ca="true">IF((D201+H201)&gt;100,D201*100/(D201+H201),D201)</f>
        <v>85.269397741460864</v>
      </c>
      <c r="E199" s="290">
        <f ca="true">D199*AVERAGEIF(E205:E216,"&gt;0")/100</f>
        <v>57.907493873421608</v>
      </c>
      <c r="F199" s="243">
        <f ca="true">D199*(100-AVERAGEIF(E205:E216,"&gt;0"))/100</f>
        <v>27.361903868039256</v>
      </c>
      <c r="G199" s="244">
        <f ca="true">100-(E199+F199+H199)</f>
        <v>8.6071567885182816</v>
      </c>
      <c r="H199" s="245">
        <f ca="true">IF((D201+H201)&gt;100,H201*100/(D201+H201),H201)</f>
        <v>6.1234454700208492</v>
      </c>
      <c r="I199" s="241">
        <f ca="true">IF((I201+M201)&gt;100,I201*100/(I201+M201),I201)</f>
        <v>94.872224936167612</v>
      </c>
      <c r="J199" s="290">
        <f ca="true">I199*AVERAGEIF(J205:J216,"&gt;0")/100</f>
        <v>78.755854196878815</v>
      </c>
      <c r="K199" s="246">
        <f ca="true">I199*(100-AVERAGEIF(J205:J216,"&gt;0"))/100</f>
        <v>16.116370739288794</v>
      </c>
      <c r="L199" s="247">
        <f ca="true">100-(J199+K199+M199)</f>
        <v>3.0343817843200895</v>
      </c>
      <c r="M199" s="248">
        <f ca="true">IF((I201+M201)&gt;100,M201*100/(I201+M201),M201)</f>
        <v>2.0933932795122985</v>
      </c>
      <c r="N199" s="241">
        <f ca="true">IF((N201+R201)&gt;100,N201*100/(N201+R201),N201)</f>
        <v>98.258358219980579</v>
      </c>
      <c r="O199" s="290">
        <f ca="true">N199*AVERAGEIF(O205:O216,"&gt;0")/100</f>
        <v>89.866631605853001</v>
      </c>
      <c r="P199" s="246">
        <f ca="true">N199*(100-AVERAGEIF(O205:O216,"&gt;0"))/100</f>
        <v>8.3917266141275721</v>
      </c>
      <c r="Q199" s="247">
        <f ca="true">100-(O199+P199+R199)</f>
        <v>1.0750800907613893</v>
      </c>
      <c r="R199" s="248">
        <f ca="true">IF((N201+R201)&gt;100,R201*100/(N201+R201),R201)</f>
        <v>0.66656168925803172</v>
      </c>
      <c r="S199" s="241">
        <f ca="true">IF((S201+W201)&gt;100,S201*100/(S201+W201),S201)</f>
        <v>99.782998049893678</v>
      </c>
      <c r="T199" s="290">
        <f ca="true">S199*AVERAGEIF(T205:T216,"&gt;0")/100</f>
        <v>95.963254732712869</v>
      </c>
      <c r="U199" s="246">
        <f ca="true">S199*(100-AVERAGEIF(T205:T216,"&gt;0"))/100</f>
        <v>3.8197433171808113</v>
      </c>
      <c r="V199" s="247">
        <f ca="true">100-(T199+U199+W199)</f>
        <v>0.10493808230404511</v>
      </c>
      <c r="W199" s="248">
        <f ca="true">IF((S201+W201)&gt;100,W201*100/(S201+W201),W201)</f>
        <v>0.11206386780227895</v>
      </c>
      <c r="X199" s="241">
        <f ca="true">IF((X201+AB201)&gt;100,X201*100/(X201+AB201),X201)</f>
        <v>99.941621981027538</v>
      </c>
      <c r="Y199" s="290">
        <f ca="true">X199*AVERAGEIF(Y205:Y216,"&gt;0")/100</f>
        <v>99.42689629318447</v>
      </c>
      <c r="Z199" s="246">
        <f ca="true">X199*(100-AVERAGEIF(Y205:Y216,"&gt;0"))/100</f>
        <v>0.51472568784306061</v>
      </c>
      <c r="AA199" s="247">
        <f ca="true">100-(Y199+Z199+AB199)</f>
        <v>5.8378018972476298E-2</v>
      </c>
      <c r="AB199" s="248">
        <f ca="true">IF((X201+AB201)&gt;100,AB201*100/(X201+AB201),AB201)</f>
        <v>0</v>
      </c>
    </row>
    <row r="200" s="249" customFormat="true" ht="15" customHeight="true" x14ac:dyDescent="0.2">
      <c r="A200" s="899"/>
      <c r="B200" s="900"/>
      <c r="C200" s="338">
        <f>MaxTarget(C205:C216)</f>
        <v>2020</v>
      </c>
      <c r="D200" s="250">
        <f ca="true">IF((D202+H202)&gt;100,D202*100/(D202+H202),D202)</f>
        <v>89.1028244129119</v>
      </c>
      <c r="E200" s="291">
        <f ca="true">D200*AVERAGEIF(E205:E216,"&gt;0")/100</f>
        <v>60.510820944691929</v>
      </c>
      <c r="F200" s="252">
        <f ca="true">D200*(100-AVERAGEIF(E205:E216,"&gt;0"))/100</f>
        <v>28.592003468219968</v>
      </c>
      <c r="G200" s="253">
        <f ca="true">100-(E200+F200+H200)</f>
        <v>4.7293979448025709</v>
      </c>
      <c r="H200" s="254">
        <f ca="true">IF((D202+H202)&gt;100,H202*100/(D202+H202),H202)</f>
        <v>6.1677776422855271</v>
      </c>
      <c r="I200" s="250">
        <f ca="true">IF((I202+M202)&gt;100,I202*100/(I202+M202),I202)</f>
        <v>96.121089163982049</v>
      </c>
      <c r="J200" s="291">
        <f ca="true">I200*AVERAGEIF(J205:J216,"&gt;0")/100</f>
        <v>79.792568252058061</v>
      </c>
      <c r="K200" s="252">
        <f ca="true">I200*(100-AVERAGEIF(J205:J216,"&gt;0"))/100</f>
        <v>16.328520911923992</v>
      </c>
      <c r="L200" s="253">
        <f ca="true">100-(J200+K200+M200)</f>
        <v>2.6199863698891335</v>
      </c>
      <c r="M200" s="254">
        <f ca="true">IF((I202+M202)&gt;100,M202*100/(I202+M202),M202)</f>
        <v>1.2589244661288177</v>
      </c>
      <c r="N200" s="250">
        <f ca="true">IF((N202+R202)&gt;100,N202*100/(N202+R202),N202)</f>
        <v>98.404893902671446</v>
      </c>
      <c r="O200" s="291">
        <f ca="true">N200*AVERAGEIF(O205:O216,"&gt;0")/100</f>
        <v>90.000652451021324</v>
      </c>
      <c r="P200" s="252">
        <f ca="true">N200*(100-AVERAGEIF(O205:O216,"&gt;0"))/100</f>
        <v>8.4042414516501296</v>
      </c>
      <c r="Q200" s="253">
        <f ca="true">100-(O200+P200+R200)</f>
        <v>1.2738319864127021</v>
      </c>
      <c r="R200" s="254">
        <f ca="true">IF((N202+R202)&gt;100,R202*100/(N202+R202),R202)</f>
        <v>0.32127411091583724</v>
      </c>
      <c r="S200" s="250">
        <f ca="true">IF((S202+W202)&gt;100,S202*100/(S202+W202),S202)</f>
        <v>99.229908653711774</v>
      </c>
      <c r="T200" s="291">
        <f ca="true">S200*AVERAGEIF(T205:T216,"&gt;0")/100</f>
        <v>95.431337876604502</v>
      </c>
      <c r="U200" s="252">
        <f ca="true">S200*(100-AVERAGEIF(T205:T216,"&gt;0"))/100</f>
        <v>3.7985707771072708</v>
      </c>
      <c r="V200" s="253">
        <f ca="true">100-(T200+U200+W200)</f>
        <v>0.76372951132667311</v>
      </c>
      <c r="W200" s="254">
        <f ca="true">IF((S202+W202)&gt;100,W202*100/(S202+W202),W202)</f>
        <v>6.3618349615506276E-3</v>
      </c>
      <c r="X200" s="250">
        <f ca="true">IF((X202+AB202)&gt;100,X202*100/(X202+AB202),X202)</f>
        <v>99.52833325567849</v>
      </c>
      <c r="Y200" s="291">
        <f ca="true">X200*AVERAGEIF(Y205:Y216,"&gt;0")/100</f>
        <v>99.015736113672645</v>
      </c>
      <c r="Z200" s="252">
        <f ca="true">X200*(100-AVERAGEIF(Y205:Y216,"&gt;0"))/100</f>
        <v>0.51259714200583728</v>
      </c>
      <c r="AA200" s="253">
        <f ca="true">100-(Y200+Z200+AB200)</f>
        <v>0.37083078942647774</v>
      </c>
      <c r="AB200" s="254">
        <f ca="true">IF((X202+AB202)&gt;100,AB202*100/(X202+AB202),AB202)</f>
        <v>0.10083595489505193</v>
      </c>
    </row>
    <row r="201" hidden="true" x14ac:dyDescent="0.2">
      <c r="A201" s="901" t="s">
        <v>12</v>
      </c>
      <c r="B201" s="902"/>
      <c r="C201" s="255">
        <f>MinRegYear(C199,C205:C216)</f>
        <v>2000</v>
      </c>
      <c r="D201" s="256">
        <f ca="true">IF(MAX(C205:C216)-MIN(C205:C216)&lt;5,AVERAGEIF(C205:C216,"&gt;0",D205:D216),
IF(FORECAST($C201,D$205:D$216,$C$205:$C$216)&lt;0,0,
IF(FORECAST($C201,D$205:D$216,$C$205:$C$216)&gt;100,100,
FORECAST($C201,D$205:D$216,$C$205:$C$216))))</f>
        <v>85.269397741460864</v>
      </c>
      <c r="E201" s="257"/>
      <c r="F201" s="258"/>
      <c r="G201" s="258"/>
      <c r="H201" s="259">
        <f ca="true">IF(MAX(C205:C216)-MIN(C205:C216)&lt;5,AVERAGEIF(C205:C216,"&gt;0",H205:H216),
IF(FORECAST($C201,H$205:H$216,$C$205:$C$216)&lt;0,0,
IF(FORECAST($C201,H$205:H$216,$C$205:$C$216)&gt;100,100,
FORECAST($C201,H$205:H$216,$C$205:$C$216))))</f>
        <v>6.1234454700208492</v>
      </c>
      <c r="I201" s="256">
        <f ca="true">IF(MAX(C205:C216)-MIN(C205:C216)&lt;5,AVERAGEIF(C205:C216,"&gt;0",I205:I216),
IF(FORECAST($C201,I$205:I$216,$C$205:$C$216)&lt;0,0,
IF(FORECAST($C201,I$205:I$216,$C$205:$C$216)&gt;100,100,
FORECAST($C201,I$205:I$216,$C$205:$C$216))))</f>
        <v>94.872224936167612</v>
      </c>
      <c r="J201" s="257"/>
      <c r="K201" s="258"/>
      <c r="L201" s="258"/>
      <c r="M201" s="259">
        <f ca="true">IF(MAX(C205:C216)-MIN(C205:C216)&lt;5,AVERAGEIF(C205:C216,"&gt;0",M205:M216),
IF(FORECAST($C201,M$205:M$216,$C$205:$C$216)&lt;0,0,
IF(FORECAST($C201,M$205:M$216,$C$205:$C$216)&gt;100,100,
FORECAST($C201,M$205:M$216,$C$205:$C$216))))</f>
        <v>2.0933932795122985</v>
      </c>
      <c r="N201" s="256">
        <f ca="true">IF(MAX(C205:C216)-MIN(C205:C216)&lt;5,AVERAGEIF(C205:C216,"&gt;0",N205:N216),
IF(FORECAST($C201,N$205:N$216,$C$205:$C$216)&lt;0,0,
IF(FORECAST($C201,N$205:N$216,$C$205:$C$216)&gt;100,100,
FORECAST($C201,N$205:N$216,$C$205:$C$216))))</f>
        <v>98.258358219980579</v>
      </c>
      <c r="O201" s="257"/>
      <c r="P201" s="258"/>
      <c r="Q201" s="258"/>
      <c r="R201" s="259">
        <f ca="true">IF(MAX(C205:C216)-MIN(C205:C216)&lt;5,AVERAGEIF(C205:C216,"&gt;0",R205:R216),
IF(FORECAST($C201,R$205:R$216,$C$205:$C$216)&lt;0,0,
IF(FORECAST($C201,R$205:R$216,$C$205:$C$216)&gt;100,100,
FORECAST($C201,R$205:R$216,$C$205:$C$216))))</f>
        <v>0.66656168925803172</v>
      </c>
      <c r="S201" s="256">
        <f ca="true">IF(MAX(C205:C216)-MIN(C205:C216)&lt;5,AVERAGEIF(C205:C216,"&gt;0",S205:S216),
IF(FORECAST($C201,S$205:S$216,$C$205:$C$216)&lt;0,0,
IF(FORECAST($C201,S$205:S$216,$C$205:$C$216)&gt;100,100,
FORECAST($C201,S$205:S$216,$C$205:$C$216))))</f>
        <v>99.782998049893678</v>
      </c>
      <c r="T201" s="257"/>
      <c r="U201" s="258"/>
      <c r="V201" s="258"/>
      <c r="W201" s="259">
        <f ca="true">IF(MAX(C205:C216)-MIN(C205:C216)&lt;5,AVERAGEIF(C205:C216,"&gt;0",W205:W216),
IF(FORECAST($C201,W$205:W$216,$C$205:$C$216)&lt;0,0,
IF(FORECAST($C201,W$205:W$216,$C$205:$C$216)&gt;100,100,
FORECAST($C201,W$205:W$216,$C$205:$C$216))))</f>
        <v>0.11206386780227895</v>
      </c>
      <c r="X201" s="256">
        <f ca="true">IF(MAX(C205:C216)-MIN(C205:C216)&lt;5,AVERAGEIF(C205:C216,"&gt;0",X205:X216),
IF(FORECAST($C201,X$205:X$216,$C$205:$C$216)&lt;0,0,
IF(FORECAST($C201,X$205:X$216,$C$205:$C$216)&gt;100,100,
FORECAST($C201,X$205:X$216,$C$205:$C$216))))</f>
        <v>99.941621981027538</v>
      </c>
      <c r="Y201" s="257"/>
      <c r="Z201" s="258"/>
      <c r="AA201" s="258"/>
      <c r="AB201" s="259">
        <f ca="true">IF(MAX(C205:C216)-MIN(C205:C216)&lt;5,AVERAGEIF(C205:C216,"&gt;0",AB205:AB216),
IF(FORECAST($C201,AB$205:AB$216,$C$205:$C$216)&lt;0,0,
IF(FORECAST($C201,AB$205:AB$216,$C$205:$C$216)&gt;100,100,
FORECAST($C201,AB$205:AB$216,$C$205:$C$216))))</f>
        <v>0</v>
      </c>
    </row>
    <row r="202" hidden="true" x14ac:dyDescent="0.2">
      <c r="A202" s="903"/>
      <c r="B202" s="904"/>
      <c r="C202" s="234">
        <f>MaxRegYear(C200,C205:C216)</f>
        <v>2016</v>
      </c>
      <c r="D202" s="260">
        <f ca="true">IF(MAX(C205:C216)-MIN(C205:C216)&lt;5,AVERAGEIF(C205:C216,"&gt;0",D205:D216),
IF(FORECAST($C202,D$205:D$216,$C$205:$C$216)&lt;0,0,
IF(FORECAST($C202,D$205:D$216,$C$205:$C$216)&gt;100,100,
FORECAST($C202,D$205:D$216,$C$205:$C$216))))</f>
        <v>89.1028244129119</v>
      </c>
      <c r="E202" s="261"/>
      <c r="F202" s="262"/>
      <c r="G202" s="262"/>
      <c r="H202" s="263">
        <f ca="true">IF(MAX(C205:C216)-MIN(C205:C216)&lt;5,AVERAGEIF(C205:C216,"&gt;0",H205:H216),
IF(FORECAST($C202,H$205:H$216,$C$205:$C$216)&lt;0,0,
IF(FORECAST($C202,H$205:H$216,$C$205:$C$216)&gt;100,100,
FORECAST($C202,H$205:H$216,$C$205:$C$216))))</f>
        <v>6.1677776422855271</v>
      </c>
      <c r="I202" s="260">
        <f ca="true">IF(MAX(C205:C216)-MIN(C205:C216)&lt;5,AVERAGEIF(C205:C216,"&gt;0",I205:I216),
IF(FORECAST($C202,I$205:I$216,$C$205:$C$216)&lt;0,0,
IF(FORECAST($C202,I$205:I$216,$C$205:$C$216)&gt;100,100,
FORECAST($C202,I$205:I$216,$C$205:$C$216))))</f>
        <v>96.121089163982049</v>
      </c>
      <c r="J202" s="261"/>
      <c r="K202" s="262"/>
      <c r="L202" s="262"/>
      <c r="M202" s="263">
        <f ca="true">IF(MAX(C205:C216)-MIN(C205:C216)&lt;5,AVERAGEIF(C205:C216,"&gt;0",M205:M216),
IF(FORECAST($C202,M$205:M$216,$C$205:$C$216)&lt;0,0,
IF(FORECAST($C202,M$205:M$216,$C$205:$C$216)&gt;100,100,
FORECAST($C202,M$205:M$216,$C$205:$C$216))))</f>
        <v>1.2589244661288177</v>
      </c>
      <c r="N202" s="260">
        <f ca="true">IF(MAX(C205:C216)-MIN(C205:C216)&lt;5,AVERAGEIF(C205:C216,"&gt;0",N205:N216),
IF(FORECAST($C202,N$205:N$216,$C$205:$C$216)&lt;0,0,
IF(FORECAST($C202,N$205:N$216,$C$205:$C$216)&gt;100,100,
FORECAST($C202,N$205:N$216,$C$205:$C$216))))</f>
        <v>98.404893902671446</v>
      </c>
      <c r="O202" s="261"/>
      <c r="P202" s="262"/>
      <c r="Q202" s="262"/>
      <c r="R202" s="263">
        <f ca="true">IF(MAX(C205:C216)-MIN(C205:C216)&lt;5,AVERAGEIF(C205:C216,"&gt;0",R205:R216),
IF(FORECAST($C202,R$205:R$216,$C$205:$C$216)&lt;0,0,
IF(FORECAST($C202,R$205:R$216,$C$205:$C$216)&gt;100,100,
FORECAST($C202,R$205:R$216,$C$205:$C$216))))</f>
        <v>0.32127411091583724</v>
      </c>
      <c r="S202" s="260">
        <f ca="true">IF(MAX(C205:C216)-MIN(C205:C216)&lt;5,AVERAGEIF(C205:C216,"&gt;0",S205:S216),
IF(FORECAST($C202,S$205:S$216,$C$205:$C$216)&lt;0,0,
IF(FORECAST($C202,S$205:S$216,$C$205:$C$216)&gt;100,100,
FORECAST($C202,S$205:S$216,$C$205:$C$216))))</f>
        <v>99.229908653711774</v>
      </c>
      <c r="T202" s="261"/>
      <c r="U202" s="262"/>
      <c r="V202" s="262"/>
      <c r="W202" s="263">
        <f ca="true">IF(MAX(C205:C216)-MIN(C205:C216)&lt;5,AVERAGEIF(C205:C216,"&gt;0",W205:W216),
IF(FORECAST($C202,W$205:W$216,$C$205:$C$216)&lt;0,0,
IF(FORECAST($C202,W$205:W$216,$C$205:$C$216)&gt;100,100,
FORECAST($C202,W$205:W$216,$C$205:$C$216))))</f>
        <v>6.3618349615506276E-3</v>
      </c>
      <c r="X202" s="260">
        <f ca="true">IF(MAX(C205:C216)-MIN(C205:C216)&lt;5,AVERAGEIF(C205:C216,"&gt;0",X205:X216),
IF(FORECAST($C202,X$205:X$216,$C$205:$C$216)&lt;0,0,
IF(FORECAST($C202,X$205:X$216,$C$205:$C$216)&gt;100,100,
FORECAST($C202,X$205:X$216,$C$205:$C$216))))</f>
        <v>99.52833325567849</v>
      </c>
      <c r="Y202" s="261"/>
      <c r="Z202" s="262"/>
      <c r="AA202" s="262"/>
      <c r="AB202" s="263">
        <f ca="true">IF(MAX(C205:C216)-MIN(C205:C216)&lt;5,AVERAGEIF(C205:C216,"&gt;0",AB205:AB216),
IF(FORECAST($C202,AB$205:AB$216,$C$205:$C$216)&lt;0,0,
IF(FORECAST($C202,AB$205:AB$216,$C$205:$C$216)&gt;100,100,
FORECAST($C202,AB$205:AB$216,$C$205:$C$216))))</f>
        <v>0.10083595489505193</v>
      </c>
    </row>
    <row r="203" ht="9" customHeight="true" x14ac:dyDescent="0.2">
      <c r="D203" s="264"/>
      <c r="I203" s="264"/>
      <c r="K203" s="224"/>
      <c r="L203" s="224"/>
      <c r="N203" s="264"/>
      <c r="P203" s="224"/>
      <c r="Q203" s="224"/>
      <c r="S203" s="264"/>
      <c r="U203" s="224"/>
      <c r="V203" s="224"/>
      <c r="X203" s="264"/>
      <c r="Z203" s="224"/>
      <c r="AA203" s="224"/>
      <c r="AB203" s="265"/>
    </row>
    <row r="204" ht="22.5" customHeight="true" x14ac:dyDescent="0.2">
      <c r="B204" s="287" t="s">
        <v>8</v>
      </c>
      <c r="C204" s="267" t="s">
        <v>9</v>
      </c>
      <c r="D204" s="268" t="s">
        <v>14</v>
      </c>
      <c r="E204" s="228" t="s">
        <v>26</v>
      </c>
      <c r="F204" s="269"/>
      <c r="G204" s="269"/>
      <c r="H204" s="270" t="s">
        <v>19</v>
      </c>
      <c r="I204" s="268" t="s">
        <v>14</v>
      </c>
      <c r="J204" s="228" t="s">
        <v>26</v>
      </c>
      <c r="K204" s="269"/>
      <c r="L204" s="269"/>
      <c r="M204" s="270" t="s">
        <v>19</v>
      </c>
      <c r="N204" s="268" t="s">
        <v>14</v>
      </c>
      <c r="O204" s="228" t="s">
        <v>26</v>
      </c>
      <c r="P204" s="269"/>
      <c r="Q204" s="269"/>
      <c r="R204" s="270" t="s">
        <v>19</v>
      </c>
      <c r="S204" s="268" t="s">
        <v>14</v>
      </c>
      <c r="T204" s="228" t="s">
        <v>26</v>
      </c>
      <c r="U204" s="269"/>
      <c r="V204" s="269"/>
      <c r="W204" s="270" t="s">
        <v>19</v>
      </c>
      <c r="X204" s="268" t="s">
        <v>14</v>
      </c>
      <c r="Y204" s="228" t="s">
        <v>26</v>
      </c>
      <c r="Z204" s="269"/>
      <c r="AA204" s="269"/>
      <c r="AB204" s="270" t="s">
        <v>19</v>
      </c>
      <c r="AD204" s="271"/>
    </row>
    <row r="205" x14ac:dyDescent="0.2">
      <c r="A205" s="272"/>
      <c r="B205" s="538" t="s">
        <v>135</v>
      </c>
      <c r="C205" s="539">
        <v>2000</v>
      </c>
      <c r="D205" s="186">
        <f t="shared" ref="D205:D216" ca="true" si="30">IF(ISERROR(INDIRECT(CONCATENATE($B205,"!H122"))),"",INDIRECT(CONCATENATE($B205,"!H122")))</f>
        <v>88.330279549447482</v>
      </c>
      <c r="E205" s="276" t="str">
        <f t="shared" ref="E205:E216" ca="true" si="31">IF(ISERROR(INDIRECT(CONCATENATE($B205,"!H129"))),"",INDIRECT(CONCATENATE($B205,"!H129")))</f>
        <v>N/A</v>
      </c>
      <c r="F205" s="274"/>
      <c r="G205" s="274"/>
      <c r="H205" s="275">
        <f t="shared" ref="H205:H216" ca="true" si="32">IF(ISERROR(INDIRECT(CONCATENATE($B205,"!H127"))),"",INDIRECT(CONCATENATE($B205,"!H127")))</f>
        <v>1.5005919044358642</v>
      </c>
      <c r="I205" s="186">
        <f t="shared" ref="I205:I216" ca="true" si="33">IF(ISERROR(INDIRECT(CONCATENATE($B205,"!I122"))),"",INDIRECT(CONCATENATE($B205,"!I122")))</f>
        <v>96.069560293104331</v>
      </c>
      <c r="J205" s="276" t="str">
        <f t="shared" ref="J205:J216" ca="true" si="34">IF(ISERROR(INDIRECT(CONCATENATE($B205,"!I129"))),"",INDIRECT(CONCATENATE($B205,"!I129")))</f>
        <v>N/A</v>
      </c>
      <c r="K205" s="274"/>
      <c r="L205" s="274"/>
      <c r="M205" s="275">
        <f t="shared" ref="M205:M216" ca="true" si="35">IF(ISERROR(INDIRECT(CONCATENATE($B205,"!I127"))),"",INDIRECT(CONCATENATE($B205,"!I127")))</f>
        <v>0.8322307941198368</v>
      </c>
      <c r="N205" s="186">
        <f t="shared" ref="N205:N216" ca="true" si="36">IF(ISERROR(INDIRECT(CONCATENATE($B205,"!J122"))),"",INDIRECT(CONCATENATE($B205,"!J122")))</f>
        <v>98.549550434993208</v>
      </c>
      <c r="O205" s="276" t="str">
        <f t="shared" ref="O205:O216" ca="true" si="37">IF(ISERROR(INDIRECT(CONCATENATE($B205,"!J129"))),"",INDIRECT(CONCATENATE($B205,"!J129")))</f>
        <v>N/A</v>
      </c>
      <c r="P205" s="274"/>
      <c r="Q205" s="274"/>
      <c r="R205" s="275">
        <f t="shared" ref="R205:R216" ca="true" si="38">IF(ISERROR(INDIRECT(CONCATENATE($B205,"!J127"))),"",INDIRECT(CONCATENATE($B205,"!J127")))</f>
        <v>0.49996250147239241</v>
      </c>
      <c r="S205" s="186">
        <f t="shared" ref="S205:S216" ca="true" si="39">IF(ISERROR(INDIRECT(CONCATENATE($B205,"!K122"))),"",INDIRECT(CONCATENATE($B205,"!K122")))</f>
        <v>99.896323959068994</v>
      </c>
      <c r="T205" s="276" t="str">
        <f t="shared" ref="T205:T216" ca="true" si="40">IF(ISERROR(INDIRECT(CONCATENATE($B205,"!K129"))),"",INDIRECT(CONCATENATE($B205,"!K129")))</f>
        <v>N/A</v>
      </c>
      <c r="U205" s="274"/>
      <c r="V205" s="274"/>
      <c r="W205" s="275">
        <f t="shared" ref="W205:W216" ca="true" si="41">IF(ISERROR(INDIRECT(CONCATENATE($B205,"!K127"))),"",INDIRECT(CONCATENATE($B205,"!K127")))</f>
        <v>0</v>
      </c>
      <c r="X205" s="186">
        <f t="shared" ref="X205:X216" ca="true" si="42">IF(ISERROR(INDIRECT(CONCATENATE($B205,"!L122"))),"",INDIRECT(CONCATENATE($B205,"!L122")))</f>
        <v>99.89622589655157</v>
      </c>
      <c r="Y205" s="276" t="str">
        <f t="shared" ref="Y205:Y216" ca="true" si="43">IF(ISERROR(INDIRECT(CONCATENATE($B205,"!L129"))),"",INDIRECT(CONCATENATE($B205,"!L129")))</f>
        <v>N/A</v>
      </c>
      <c r="Z205" s="274"/>
      <c r="AA205" s="274"/>
      <c r="AB205" s="275">
        <f t="shared" ref="AB205:AB216" ca="true" si="44">IF(ISERROR(INDIRECT(CONCATENATE($B205,"!L2127"))),"",INDIRECT(CONCATENATE($B205,"!L127")))</f>
        <v>0</v>
      </c>
    </row>
    <row r="206" x14ac:dyDescent="0.2">
      <c r="A206" s="272"/>
      <c r="B206" s="540" t="s">
        <v>171</v>
      </c>
      <c r="C206" s="541">
        <v>2002</v>
      </c>
      <c r="D206" s="187">
        <f t="shared" ca="true" si="30"/>
        <v>82.38645235952005</v>
      </c>
      <c r="E206" s="276" t="str">
        <f t="shared" ca="true" si="31"/>
        <v>N/A</v>
      </c>
      <c r="F206" s="274"/>
      <c r="G206" s="274"/>
      <c r="H206" s="277">
        <f t="shared" ca="true" si="32"/>
        <v>10.905228099997634</v>
      </c>
      <c r="I206" s="187">
        <f t="shared" ca="true" si="33"/>
        <v>93.69606713156</v>
      </c>
      <c r="J206" s="276" t="str">
        <f t="shared" ca="true" si="34"/>
        <v>N/A</v>
      </c>
      <c r="K206" s="274"/>
      <c r="L206" s="274"/>
      <c r="M206" s="277">
        <f t="shared" ca="true" si="35"/>
        <v>2.9686190323315649</v>
      </c>
      <c r="N206" s="187">
        <f t="shared" ca="true" si="36"/>
        <v>97.488217028443344</v>
      </c>
      <c r="O206" s="276" t="str">
        <f t="shared" ca="true" si="37"/>
        <v>N/A</v>
      </c>
      <c r="P206" s="274"/>
      <c r="Q206" s="274"/>
      <c r="R206" s="277">
        <f t="shared" ca="true" si="38"/>
        <v>0.90599631249702228</v>
      </c>
      <c r="S206" s="187">
        <f t="shared" ca="true" si="39"/>
        <v>99.362153477960391</v>
      </c>
      <c r="T206" s="276" t="str">
        <f t="shared" ca="true" si="40"/>
        <v>N/A</v>
      </c>
      <c r="U206" s="274"/>
      <c r="V206" s="274"/>
      <c r="W206" s="277">
        <f t="shared" ca="true" si="41"/>
        <v>0.25206458469593956</v>
      </c>
      <c r="X206" s="187">
        <f t="shared" ca="true" si="42"/>
        <v>99.853651638131865</v>
      </c>
      <c r="Y206" s="276" t="str">
        <f t="shared" ca="true" si="43"/>
        <v>N/A</v>
      </c>
      <c r="Z206" s="274"/>
      <c r="AA206" s="274"/>
      <c r="AB206" s="277">
        <f t="shared" ca="true" si="44"/>
        <v>0</v>
      </c>
    </row>
    <row r="207" x14ac:dyDescent="0.2">
      <c r="A207" s="272"/>
      <c r="B207" s="540" t="s">
        <v>364</v>
      </c>
      <c r="C207" s="541"/>
      <c r="D207" s="187">
        <f t="shared" ca="true" si="30"/>
        <v>67.079168025619722</v>
      </c>
      <c r="E207" s="276">
        <f t="shared" ca="true" si="31"/>
        <v>71.290848477656695</v>
      </c>
      <c r="F207" s="274"/>
      <c r="G207" s="274"/>
      <c r="H207" s="277">
        <f t="shared" ca="true" si="32"/>
        <v>6.0630012034455474</v>
      </c>
      <c r="I207" s="187">
        <f t="shared" ca="true" si="33"/>
        <v>76.55363436678968</v>
      </c>
      <c r="J207" s="276">
        <f t="shared" ca="true" si="34"/>
        <v>77.625778046102553</v>
      </c>
      <c r="K207" s="274"/>
      <c r="L207" s="274"/>
      <c r="M207" s="277">
        <f t="shared" ca="true" si="35"/>
        <v>0.72151094637801161</v>
      </c>
      <c r="N207" s="187">
        <f t="shared" ca="true" si="36"/>
        <v>94.754804226091352</v>
      </c>
      <c r="O207" s="276">
        <f t="shared" ca="true" si="37"/>
        <v>86.768427088677456</v>
      </c>
      <c r="P207" s="274"/>
      <c r="Q207" s="274"/>
      <c r="R207" s="277">
        <f t="shared" ca="true" si="38"/>
        <v>0.56661799492300002</v>
      </c>
      <c r="S207" s="187">
        <f t="shared" ca="true" si="39"/>
        <v>96.649913363091258</v>
      </c>
      <c r="T207" s="276">
        <f t="shared" ca="true" si="40"/>
        <v>92.621937885015242</v>
      </c>
      <c r="U207" s="274"/>
      <c r="V207" s="274"/>
      <c r="W207" s="277">
        <f t="shared" ca="true" si="41"/>
        <v>0.18921714986208532</v>
      </c>
      <c r="X207" s="187">
        <f t="shared" ca="true" si="42"/>
        <v>98.505978015648751</v>
      </c>
      <c r="Y207" s="276">
        <f t="shared" ca="true" si="43"/>
        <v>99.148853404272174</v>
      </c>
      <c r="Z207" s="274"/>
      <c r="AA207" s="274"/>
      <c r="AB207" s="277">
        <f t="shared" ca="true" si="44"/>
        <v>0</v>
      </c>
      <c r="AD207" s="278"/>
    </row>
    <row r="208" x14ac:dyDescent="0.2">
      <c r="A208" s="272"/>
      <c r="B208" s="540" t="s">
        <v>346</v>
      </c>
      <c r="C208" s="541">
        <v>2007</v>
      </c>
      <c r="D208" s="187">
        <f t="shared" ca="true" si="30"/>
        <v>86.786788471464874</v>
      </c>
      <c r="E208" s="276" t="str">
        <f t="shared" ca="true" si="31"/>
        <v>N/A</v>
      </c>
      <c r="F208" s="274"/>
      <c r="G208" s="274"/>
      <c r="H208" s="277">
        <f t="shared" ca="true" si="32"/>
        <v>7.1770876961809158</v>
      </c>
      <c r="I208" s="187">
        <f t="shared" ca="true" si="33"/>
        <v>95.20824615611113</v>
      </c>
      <c r="J208" s="276" t="str">
        <f t="shared" ca="true" si="34"/>
        <v>N/A</v>
      </c>
      <c r="K208" s="274"/>
      <c r="L208" s="274"/>
      <c r="M208" s="277">
        <f t="shared" ca="true" si="35"/>
        <v>2.5397593999146229</v>
      </c>
      <c r="N208" s="187">
        <f t="shared" ca="true" si="36"/>
        <v>99.022641165663146</v>
      </c>
      <c r="O208" s="276" t="str">
        <f t="shared" ca="true" si="37"/>
        <v>N/A</v>
      </c>
      <c r="P208" s="274"/>
      <c r="Q208" s="274"/>
      <c r="R208" s="277">
        <f t="shared" ca="true" si="38"/>
        <v>0.33328832900585403</v>
      </c>
      <c r="S208" s="187">
        <f t="shared" ca="true" si="39"/>
        <v>99.830850483470059</v>
      </c>
      <c r="T208" s="276" t="str">
        <f t="shared" ca="true" si="40"/>
        <v>N/A</v>
      </c>
      <c r="U208" s="274"/>
      <c r="V208" s="274"/>
      <c r="W208" s="277">
        <f t="shared" ca="true" si="41"/>
        <v>3.1035437486753928E-2</v>
      </c>
      <c r="X208" s="187">
        <f t="shared" ca="true" si="42"/>
        <v>99.857534035268685</v>
      </c>
      <c r="Y208" s="276" t="str">
        <f t="shared" ca="true" si="43"/>
        <v>N/A</v>
      </c>
      <c r="Z208" s="274"/>
      <c r="AA208" s="274"/>
      <c r="AB208" s="277">
        <f t="shared" ca="true" si="44"/>
        <v>0</v>
      </c>
    </row>
    <row r="209" x14ac:dyDescent="0.2">
      <c r="A209" s="272"/>
      <c r="B209" s="540" t="s">
        <v>172</v>
      </c>
      <c r="C209" s="541">
        <v>2013</v>
      </c>
      <c r="D209" s="187">
        <f t="shared" ca="true" si="30"/>
        <v>86.995330261959609</v>
      </c>
      <c r="E209" s="276">
        <f t="shared" ca="true" si="31"/>
        <v>66.839100290898912</v>
      </c>
      <c r="F209" s="274"/>
      <c r="G209" s="274"/>
      <c r="H209" s="277">
        <f t="shared" ca="true" si="32"/>
        <v>6.3247936712914257</v>
      </c>
      <c r="I209" s="187">
        <f t="shared" ca="true" si="33"/>
        <v>96.583920279243046</v>
      </c>
      <c r="J209" s="276">
        <f t="shared" ca="true" si="34"/>
        <v>85.208825000945694</v>
      </c>
      <c r="K209" s="274"/>
      <c r="L209" s="274"/>
      <c r="M209" s="277">
        <f t="shared" ca="true" si="35"/>
        <v>1.6371263264226383</v>
      </c>
      <c r="N209" s="187">
        <f t="shared" ca="true" si="36"/>
        <v>98.861010182936042</v>
      </c>
      <c r="O209" s="276">
        <f t="shared" ca="true" si="37"/>
        <v>94.253619820100027</v>
      </c>
      <c r="P209" s="274"/>
      <c r="Q209" s="274"/>
      <c r="R209" s="277">
        <f t="shared" ca="true" si="38"/>
        <v>0.60272762756504905</v>
      </c>
      <c r="S209" s="187">
        <f t="shared" ca="true" si="39"/>
        <v>99.938747645126782</v>
      </c>
      <c r="T209" s="276">
        <f t="shared" ca="true" si="40"/>
        <v>98.656059753070693</v>
      </c>
      <c r="U209" s="274"/>
      <c r="V209" s="274"/>
      <c r="W209" s="277">
        <f t="shared" ca="true" si="41"/>
        <v>0</v>
      </c>
      <c r="X209" s="187">
        <f t="shared" ca="true" si="42"/>
        <v>100</v>
      </c>
      <c r="Y209" s="276">
        <f t="shared" ca="true" si="43"/>
        <v>99.979663566707075</v>
      </c>
      <c r="Z209" s="274"/>
      <c r="AA209" s="274"/>
      <c r="AB209" s="277">
        <f t="shared" ca="true" si="44"/>
        <v>0</v>
      </c>
    </row>
    <row r="210" x14ac:dyDescent="0.2">
      <c r="A210" s="272"/>
      <c r="B210" s="540" t="s">
        <v>655</v>
      </c>
      <c r="C210" s="541">
        <v>2014</v>
      </c>
      <c r="D210" s="187">
        <f t="shared" ca="true" si="30"/>
        <v>90.473348075677151</v>
      </c>
      <c r="E210" s="276">
        <f t="shared" ca="true" si="31"/>
        <v>65.60373086525172</v>
      </c>
      <c r="F210" s="274"/>
      <c r="G210" s="274"/>
      <c r="H210" s="277">
        <f t="shared" ca="true" si="32"/>
        <v>4.8092733657939366</v>
      </c>
      <c r="I210" s="187">
        <f t="shared" ca="true" si="33"/>
        <v>95.613275333402029</v>
      </c>
      <c r="J210" s="276">
        <f t="shared" ca="true" si="34"/>
        <v>86.203050227767591</v>
      </c>
      <c r="K210" s="274"/>
      <c r="L210" s="274"/>
      <c r="M210" s="277">
        <f t="shared" ca="true" si="35"/>
        <v>0.61167601465994015</v>
      </c>
      <c r="N210" s="187">
        <f t="shared" ca="true" si="36"/>
        <v>97.700077573921618</v>
      </c>
      <c r="O210" s="276">
        <f t="shared" ca="true" si="37"/>
        <v>93.35654001405652</v>
      </c>
      <c r="P210" s="274"/>
      <c r="Q210" s="274"/>
      <c r="R210" s="277">
        <f t="shared" ca="true" si="38"/>
        <v>0.21393662447989889</v>
      </c>
      <c r="S210" s="187">
        <f t="shared" ca="true" si="39"/>
        <v>98.642463542432935</v>
      </c>
      <c r="T210" s="276">
        <f t="shared" ca="true" si="40"/>
        <v>97.23785157922002</v>
      </c>
      <c r="U210" s="274"/>
      <c r="V210" s="274"/>
      <c r="W210" s="277">
        <f t="shared" ca="true" si="41"/>
        <v>3.938974293705988E-2</v>
      </c>
      <c r="X210" s="187">
        <f t="shared" ca="true" si="42"/>
        <v>99.170798703150226</v>
      </c>
      <c r="Y210" s="276">
        <f t="shared" ca="true" si="43"/>
        <v>99.326403978950552</v>
      </c>
      <c r="Z210" s="274"/>
      <c r="AA210" s="274"/>
      <c r="AB210" s="277">
        <f t="shared" ca="true" si="44"/>
        <v>0.17481167726347308</v>
      </c>
    </row>
    <row r="211" x14ac:dyDescent="0.2">
      <c r="A211" s="272"/>
      <c r="B211" s="540"/>
      <c r="C211" s="541"/>
      <c r="D211" s="187" t="str">
        <f t="shared" ca="true" si="30"/>
        <v/>
      </c>
      <c r="E211" s="276" t="str">
        <f t="shared" ca="true" si="31"/>
        <v/>
      </c>
      <c r="F211" s="274"/>
      <c r="G211" s="274"/>
      <c r="H211" s="277" t="str">
        <f t="shared" ca="true" si="32"/>
        <v/>
      </c>
      <c r="I211" s="187" t="str">
        <f t="shared" ca="true" si="33"/>
        <v/>
      </c>
      <c r="J211" s="276" t="str">
        <f t="shared" ca="true" si="34"/>
        <v/>
      </c>
      <c r="K211" s="274"/>
      <c r="L211" s="274"/>
      <c r="M211" s="277" t="str">
        <f t="shared" ca="true" si="35"/>
        <v/>
      </c>
      <c r="N211" s="187" t="str">
        <f t="shared" ca="true" si="36"/>
        <v/>
      </c>
      <c r="O211" s="276" t="str">
        <f t="shared" ca="true" si="37"/>
        <v/>
      </c>
      <c r="P211" s="274"/>
      <c r="Q211" s="274"/>
      <c r="R211" s="277" t="str">
        <f t="shared" ca="true" si="38"/>
        <v/>
      </c>
      <c r="S211" s="187" t="str">
        <f t="shared" ca="true" si="39"/>
        <v/>
      </c>
      <c r="T211" s="276" t="str">
        <f t="shared" ca="true" si="40"/>
        <v/>
      </c>
      <c r="U211" s="274"/>
      <c r="V211" s="274"/>
      <c r="W211" s="277" t="str">
        <f t="shared" ca="true" si="41"/>
        <v/>
      </c>
      <c r="X211" s="187" t="str">
        <f t="shared" ca="true" si="42"/>
        <v/>
      </c>
      <c r="Y211" s="276" t="str">
        <f t="shared" ca="true" si="43"/>
        <v/>
      </c>
      <c r="Z211" s="274"/>
      <c r="AA211" s="274"/>
      <c r="AB211" s="277" t="str">
        <f t="shared" ca="true" si="44"/>
        <v/>
      </c>
    </row>
    <row r="212" x14ac:dyDescent="0.2">
      <c r="A212" s="272"/>
      <c r="B212" s="540"/>
      <c r="C212" s="541"/>
      <c r="D212" s="187" t="str">
        <f t="shared" ca="true" si="30"/>
        <v/>
      </c>
      <c r="E212" s="276" t="str">
        <f t="shared" ca="true" si="31"/>
        <v/>
      </c>
      <c r="F212" s="274"/>
      <c r="G212" s="274"/>
      <c r="H212" s="277" t="str">
        <f t="shared" ca="true" si="32"/>
        <v/>
      </c>
      <c r="I212" s="187" t="str">
        <f t="shared" ca="true" si="33"/>
        <v/>
      </c>
      <c r="J212" s="276" t="str">
        <f t="shared" ca="true" si="34"/>
        <v/>
      </c>
      <c r="K212" s="274"/>
      <c r="L212" s="274"/>
      <c r="M212" s="277" t="str">
        <f t="shared" ca="true" si="35"/>
        <v/>
      </c>
      <c r="N212" s="187" t="str">
        <f t="shared" ca="true" si="36"/>
        <v/>
      </c>
      <c r="O212" s="276" t="str">
        <f t="shared" ca="true" si="37"/>
        <v/>
      </c>
      <c r="P212" s="274"/>
      <c r="Q212" s="274"/>
      <c r="R212" s="277" t="str">
        <f t="shared" ca="true" si="38"/>
        <v/>
      </c>
      <c r="S212" s="187" t="str">
        <f t="shared" ca="true" si="39"/>
        <v/>
      </c>
      <c r="T212" s="276" t="str">
        <f t="shared" ca="true" si="40"/>
        <v/>
      </c>
      <c r="U212" s="274"/>
      <c r="V212" s="274"/>
      <c r="W212" s="277" t="str">
        <f t="shared" ca="true" si="41"/>
        <v/>
      </c>
      <c r="X212" s="187" t="str">
        <f t="shared" ca="true" si="42"/>
        <v/>
      </c>
      <c r="Y212" s="276" t="str">
        <f t="shared" ca="true" si="43"/>
        <v/>
      </c>
      <c r="Z212" s="274"/>
      <c r="AA212" s="274"/>
      <c r="AB212" s="277" t="str">
        <f t="shared" ca="true" si="44"/>
        <v/>
      </c>
    </row>
    <row r="213" x14ac:dyDescent="0.2">
      <c r="A213" s="272"/>
      <c r="B213" s="540"/>
      <c r="C213" s="541"/>
      <c r="D213" s="187" t="str">
        <f t="shared" ca="true" si="30"/>
        <v/>
      </c>
      <c r="E213" s="276" t="str">
        <f t="shared" ca="true" si="31"/>
        <v/>
      </c>
      <c r="F213" s="274"/>
      <c r="G213" s="274"/>
      <c r="H213" s="277" t="str">
        <f t="shared" ca="true" si="32"/>
        <v/>
      </c>
      <c r="I213" s="187" t="str">
        <f t="shared" ca="true" si="33"/>
        <v/>
      </c>
      <c r="J213" s="276" t="str">
        <f t="shared" ca="true" si="34"/>
        <v/>
      </c>
      <c r="K213" s="274"/>
      <c r="L213" s="274"/>
      <c r="M213" s="277" t="str">
        <f t="shared" ca="true" si="35"/>
        <v/>
      </c>
      <c r="N213" s="187" t="str">
        <f t="shared" ca="true" si="36"/>
        <v/>
      </c>
      <c r="O213" s="276" t="str">
        <f t="shared" ca="true" si="37"/>
        <v/>
      </c>
      <c r="P213" s="274"/>
      <c r="Q213" s="274"/>
      <c r="R213" s="277" t="str">
        <f t="shared" ca="true" si="38"/>
        <v/>
      </c>
      <c r="S213" s="187" t="str">
        <f t="shared" ca="true" si="39"/>
        <v/>
      </c>
      <c r="T213" s="276" t="str">
        <f t="shared" ca="true" si="40"/>
        <v/>
      </c>
      <c r="U213" s="274"/>
      <c r="V213" s="274"/>
      <c r="W213" s="277" t="str">
        <f t="shared" ca="true" si="41"/>
        <v/>
      </c>
      <c r="X213" s="187" t="str">
        <f t="shared" ca="true" si="42"/>
        <v/>
      </c>
      <c r="Y213" s="276" t="str">
        <f t="shared" ca="true" si="43"/>
        <v/>
      </c>
      <c r="Z213" s="274"/>
      <c r="AA213" s="274"/>
      <c r="AB213" s="277" t="str">
        <f t="shared" ca="true" si="44"/>
        <v/>
      </c>
    </row>
    <row r="214" x14ac:dyDescent="0.2">
      <c r="A214" s="272"/>
      <c r="B214" s="540"/>
      <c r="C214" s="541"/>
      <c r="D214" s="187" t="str">
        <f t="shared" ca="true" si="30"/>
        <v/>
      </c>
      <c r="E214" s="276" t="str">
        <f t="shared" ca="true" si="31"/>
        <v/>
      </c>
      <c r="F214" s="274"/>
      <c r="G214" s="274"/>
      <c r="H214" s="277" t="str">
        <f t="shared" ca="true" si="32"/>
        <v/>
      </c>
      <c r="I214" s="187" t="str">
        <f t="shared" ca="true" si="33"/>
        <v/>
      </c>
      <c r="J214" s="276" t="str">
        <f t="shared" ca="true" si="34"/>
        <v/>
      </c>
      <c r="K214" s="274"/>
      <c r="L214" s="274"/>
      <c r="M214" s="277" t="str">
        <f t="shared" ca="true" si="35"/>
        <v/>
      </c>
      <c r="N214" s="187" t="str">
        <f t="shared" ca="true" si="36"/>
        <v/>
      </c>
      <c r="O214" s="276" t="str">
        <f t="shared" ca="true" si="37"/>
        <v/>
      </c>
      <c r="P214" s="274"/>
      <c r="Q214" s="274"/>
      <c r="R214" s="277" t="str">
        <f t="shared" ca="true" si="38"/>
        <v/>
      </c>
      <c r="S214" s="187" t="str">
        <f t="shared" ca="true" si="39"/>
        <v/>
      </c>
      <c r="T214" s="276" t="str">
        <f t="shared" ca="true" si="40"/>
        <v/>
      </c>
      <c r="U214" s="274"/>
      <c r="V214" s="274"/>
      <c r="W214" s="277" t="str">
        <f t="shared" ca="true" si="41"/>
        <v/>
      </c>
      <c r="X214" s="187" t="str">
        <f t="shared" ca="true" si="42"/>
        <v/>
      </c>
      <c r="Y214" s="276" t="str">
        <f t="shared" ca="true" si="43"/>
        <v/>
      </c>
      <c r="Z214" s="274"/>
      <c r="AA214" s="274"/>
      <c r="AB214" s="277" t="str">
        <f t="shared" ca="true" si="44"/>
        <v/>
      </c>
    </row>
    <row r="215" x14ac:dyDescent="0.2">
      <c r="A215" s="272"/>
      <c r="B215" s="540"/>
      <c r="C215" s="541"/>
      <c r="D215" s="187" t="str">
        <f t="shared" ca="true" si="30"/>
        <v/>
      </c>
      <c r="E215" s="276" t="str">
        <f t="shared" ca="true" si="31"/>
        <v/>
      </c>
      <c r="F215" s="274"/>
      <c r="G215" s="274"/>
      <c r="H215" s="277" t="str">
        <f t="shared" ca="true" si="32"/>
        <v/>
      </c>
      <c r="I215" s="187" t="str">
        <f t="shared" ca="true" si="33"/>
        <v/>
      </c>
      <c r="J215" s="276" t="str">
        <f t="shared" ca="true" si="34"/>
        <v/>
      </c>
      <c r="K215" s="274"/>
      <c r="L215" s="274"/>
      <c r="M215" s="277" t="str">
        <f t="shared" ca="true" si="35"/>
        <v/>
      </c>
      <c r="N215" s="187" t="str">
        <f t="shared" ca="true" si="36"/>
        <v/>
      </c>
      <c r="O215" s="276" t="str">
        <f t="shared" ca="true" si="37"/>
        <v/>
      </c>
      <c r="P215" s="274"/>
      <c r="Q215" s="274"/>
      <c r="R215" s="277" t="str">
        <f t="shared" ca="true" si="38"/>
        <v/>
      </c>
      <c r="S215" s="187" t="str">
        <f t="shared" ca="true" si="39"/>
        <v/>
      </c>
      <c r="T215" s="276" t="str">
        <f t="shared" ca="true" si="40"/>
        <v/>
      </c>
      <c r="U215" s="274"/>
      <c r="V215" s="274"/>
      <c r="W215" s="277" t="str">
        <f t="shared" ca="true" si="41"/>
        <v/>
      </c>
      <c r="X215" s="187" t="str">
        <f t="shared" ca="true" si="42"/>
        <v/>
      </c>
      <c r="Y215" s="276" t="str">
        <f t="shared" ca="true" si="43"/>
        <v/>
      </c>
      <c r="Z215" s="274"/>
      <c r="AA215" s="274"/>
      <c r="AB215" s="277" t="str">
        <f t="shared" ca="true" si="44"/>
        <v/>
      </c>
    </row>
    <row r="216" x14ac:dyDescent="0.2">
      <c r="A216" s="272"/>
      <c r="B216" s="542"/>
      <c r="C216" s="543"/>
      <c r="D216" s="188" t="str">
        <f t="shared" ca="true" si="30"/>
        <v/>
      </c>
      <c r="E216" s="279" t="str">
        <f t="shared" ca="true" si="31"/>
        <v/>
      </c>
      <c r="F216" s="280"/>
      <c r="G216" s="281"/>
      <c r="H216" s="282" t="str">
        <f t="shared" ca="true" si="32"/>
        <v/>
      </c>
      <c r="I216" s="188" t="str">
        <f t="shared" ca="true" si="33"/>
        <v/>
      </c>
      <c r="J216" s="279" t="str">
        <f t="shared" ca="true" si="34"/>
        <v/>
      </c>
      <c r="K216" s="280"/>
      <c r="L216" s="281"/>
      <c r="M216" s="282" t="str">
        <f t="shared" ca="true" si="35"/>
        <v/>
      </c>
      <c r="N216" s="188" t="str">
        <f t="shared" ca="true" si="36"/>
        <v/>
      </c>
      <c r="O216" s="279" t="str">
        <f t="shared" ca="true" si="37"/>
        <v/>
      </c>
      <c r="P216" s="280"/>
      <c r="Q216" s="281"/>
      <c r="R216" s="282" t="str">
        <f t="shared" ca="true" si="38"/>
        <v/>
      </c>
      <c r="S216" s="188" t="str">
        <f t="shared" ca="true" si="39"/>
        <v/>
      </c>
      <c r="T216" s="279" t="str">
        <f t="shared" ca="true" si="40"/>
        <v/>
      </c>
      <c r="U216" s="280"/>
      <c r="V216" s="281"/>
      <c r="W216" s="282" t="str">
        <f t="shared" ca="true" si="41"/>
        <v/>
      </c>
      <c r="X216" s="188" t="str">
        <f t="shared" ca="true" si="42"/>
        <v/>
      </c>
      <c r="Y216" s="279" t="str">
        <f t="shared" ca="true" si="43"/>
        <v/>
      </c>
      <c r="Z216" s="280"/>
      <c r="AA216" s="281"/>
      <c r="AB216" s="282" t="str">
        <f t="shared" ca="true" si="44"/>
        <v/>
      </c>
    </row>
    <row r="217" ht="11.25" customHeight="true" x14ac:dyDescent="0.2"/>
    <row r="218" ht="22.5" customHeight="true" x14ac:dyDescent="0.25">
      <c r="B218" s="908" t="str">
        <f>CONCATENATE("Urban use of sanitation facilities, ",C199,"–",C200)</f>
        <v>Urban use of sanitation facilities, 2000–2020</v>
      </c>
      <c r="C218" s="909"/>
      <c r="D218" s="909"/>
      <c r="E218" s="909"/>
      <c r="F218" s="909"/>
      <c r="G218" s="909"/>
      <c r="H218" s="909"/>
      <c r="I218" s="909"/>
      <c r="J218" s="909"/>
      <c r="K218" s="909"/>
      <c r="L218" s="909"/>
      <c r="N218" s="283"/>
      <c r="O218" s="283"/>
      <c r="P218" s="283"/>
      <c r="Q218" s="283"/>
      <c r="R218" s="283"/>
      <c r="S218" s="891" t="s">
        <v>11</v>
      </c>
      <c r="T218" s="892"/>
      <c r="U218" s="892"/>
      <c r="V218" s="892"/>
      <c r="W218" s="893"/>
      <c r="X218" s="283"/>
      <c r="Y218" s="283"/>
      <c r="Z218" s="283"/>
      <c r="AA218" s="283"/>
      <c r="AB218" s="284"/>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5"/>
      <c r="D253" s="285"/>
      <c r="E253" s="286"/>
      <c r="F253" s="286"/>
      <c r="G253" s="286"/>
      <c r="H253" s="286"/>
      <c r="I253" s="286"/>
      <c r="J253" s="286"/>
      <c r="K253" s="286"/>
      <c r="L253" s="286"/>
      <c r="M253" s="286"/>
      <c r="N253" s="286"/>
      <c r="O253" s="286"/>
      <c r="P253" s="286"/>
      <c r="Q253" s="286"/>
      <c r="R253" s="286"/>
      <c r="S253" s="286"/>
      <c r="T253" s="286"/>
      <c r="U253" s="286"/>
      <c r="V253" s="286"/>
      <c r="W253" s="286"/>
      <c r="X253" s="286"/>
      <c r="Y253" s="286"/>
      <c r="Z253" s="286"/>
      <c r="AA253" s="286"/>
      <c r="AB253" s="286"/>
    </row>
    <row r="254" x14ac:dyDescent="0.2">
      <c r="C254" s="285"/>
      <c r="D254" s="285"/>
      <c r="E254" s="286"/>
      <c r="F254" s="286"/>
      <c r="G254" s="286"/>
      <c r="H254" s="286"/>
      <c r="I254" s="286"/>
      <c r="J254" s="286"/>
      <c r="K254" s="286"/>
      <c r="L254" s="286"/>
      <c r="M254" s="286"/>
      <c r="N254" s="286"/>
      <c r="O254" s="286"/>
      <c r="P254" s="286"/>
      <c r="Q254" s="286"/>
      <c r="R254" s="286"/>
      <c r="S254" s="286"/>
      <c r="T254" s="286"/>
      <c r="U254" s="286"/>
      <c r="V254" s="286"/>
      <c r="W254" s="286"/>
      <c r="X254" s="286"/>
      <c r="Y254" s="286"/>
      <c r="Z254" s="286"/>
      <c r="AA254" s="286"/>
      <c r="AB254" s="286"/>
    </row>
    <row r="255" x14ac:dyDescent="0.2">
      <c r="C255" s="285"/>
      <c r="D255" s="285"/>
      <c r="E255" s="286"/>
      <c r="F255" s="286"/>
      <c r="G255" s="286"/>
      <c r="H255" s="286"/>
      <c r="I255" s="286"/>
      <c r="J255" s="286"/>
      <c r="K255" s="286"/>
      <c r="L255" s="286"/>
      <c r="M255" s="286"/>
      <c r="N255" s="286"/>
      <c r="O255" s="286"/>
      <c r="P255" s="286"/>
      <c r="Q255" s="286"/>
      <c r="R255" s="286"/>
      <c r="S255" s="286"/>
      <c r="T255" s="286"/>
      <c r="U255" s="286"/>
      <c r="V255" s="286"/>
      <c r="W255" s="286"/>
      <c r="X255" s="286"/>
      <c r="Y255" s="286"/>
      <c r="Z255" s="286"/>
      <c r="AA255" s="286"/>
      <c r="AB255" s="286"/>
    </row>
    <row r="256" x14ac:dyDescent="0.2">
      <c r="B256" s="286"/>
      <c r="C256" s="285"/>
      <c r="D256" s="285"/>
      <c r="E256" s="286"/>
      <c r="F256" s="286"/>
      <c r="G256" s="286"/>
      <c r="H256" s="286"/>
      <c r="I256" s="286"/>
      <c r="J256" s="286"/>
      <c r="K256" s="286"/>
      <c r="L256" s="286"/>
      <c r="M256" s="286"/>
      <c r="N256" s="286"/>
      <c r="O256" s="286"/>
      <c r="P256" s="286"/>
      <c r="Q256" s="286"/>
      <c r="R256" s="286"/>
      <c r="S256" s="286"/>
      <c r="T256" s="286"/>
      <c r="U256" s="286"/>
      <c r="V256" s="286"/>
      <c r="W256" s="286"/>
      <c r="X256" s="286"/>
      <c r="Y256" s="286"/>
      <c r="Z256" s="286"/>
      <c r="AA256" s="286"/>
      <c r="AB256" s="286"/>
    </row>
    <row r="257" x14ac:dyDescent="0.2">
      <c r="B257" s="286"/>
      <c r="C257" s="285"/>
      <c r="D257" s="285"/>
      <c r="E257" s="286"/>
      <c r="F257" s="286"/>
      <c r="G257" s="286"/>
      <c r="H257" s="286"/>
      <c r="I257" s="286"/>
      <c r="J257" s="286"/>
      <c r="K257" s="286"/>
      <c r="L257" s="286"/>
      <c r="M257" s="286"/>
      <c r="N257" s="286"/>
      <c r="O257" s="286"/>
      <c r="P257" s="286"/>
      <c r="Q257" s="286"/>
      <c r="R257" s="286"/>
      <c r="S257" s="286"/>
      <c r="T257" s="286"/>
      <c r="U257" s="286"/>
      <c r="V257" s="286"/>
      <c r="W257" s="286"/>
      <c r="X257" s="286"/>
      <c r="Y257" s="286"/>
      <c r="Z257" s="286"/>
      <c r="AA257" s="286"/>
      <c r="AB257" s="286"/>
    </row>
    <row r="297" s="225" customFormat="true" ht="16.5" customHeight="true" x14ac:dyDescent="0.2">
      <c r="A297" s="905" t="s">
        <v>7</v>
      </c>
      <c r="B297" s="905"/>
      <c r="C297" s="905"/>
      <c r="D297" s="894" t="s">
        <v>0</v>
      </c>
      <c r="E297" s="895"/>
      <c r="F297" s="895"/>
      <c r="G297" s="895"/>
      <c r="H297" s="896"/>
      <c r="I297" s="894" t="s">
        <v>1</v>
      </c>
      <c r="J297" s="895"/>
      <c r="K297" s="895"/>
      <c r="L297" s="895"/>
      <c r="M297" s="896"/>
      <c r="N297" s="894" t="s">
        <v>2</v>
      </c>
      <c r="O297" s="895"/>
      <c r="P297" s="895"/>
      <c r="Q297" s="895"/>
      <c r="R297" s="896"/>
      <c r="S297" s="894" t="s">
        <v>3</v>
      </c>
      <c r="T297" s="895"/>
      <c r="U297" s="895"/>
      <c r="V297" s="895"/>
      <c r="W297" s="896"/>
      <c r="X297" s="894" t="s">
        <v>4</v>
      </c>
      <c r="Y297" s="895"/>
      <c r="Z297" s="895"/>
      <c r="AA297" s="895"/>
      <c r="AB297" s="896"/>
    </row>
    <row r="298" s="229" customFormat="true" ht="22.5" customHeight="true" x14ac:dyDescent="0.2">
      <c r="A298" s="906"/>
      <c r="B298" s="906"/>
      <c r="C298" s="906"/>
      <c r="D298" s="239" t="s">
        <v>14</v>
      </c>
      <c r="E298" s="240" t="s">
        <v>15</v>
      </c>
      <c r="F298" s="227" t="s">
        <v>16</v>
      </c>
      <c r="G298" s="227" t="s">
        <v>22</v>
      </c>
      <c r="H298" s="228" t="s">
        <v>19</v>
      </c>
      <c r="I298" s="239" t="s">
        <v>14</v>
      </c>
      <c r="J298" s="240" t="s">
        <v>15</v>
      </c>
      <c r="K298" s="227" t="s">
        <v>16</v>
      </c>
      <c r="L298" s="227" t="s">
        <v>22</v>
      </c>
      <c r="M298" s="228" t="s">
        <v>19</v>
      </c>
      <c r="N298" s="239" t="s">
        <v>14</v>
      </c>
      <c r="O298" s="240" t="s">
        <v>15</v>
      </c>
      <c r="P298" s="227" t="s">
        <v>16</v>
      </c>
      <c r="Q298" s="227" t="s">
        <v>22</v>
      </c>
      <c r="R298" s="228" t="s">
        <v>19</v>
      </c>
      <c r="S298" s="239" t="s">
        <v>14</v>
      </c>
      <c r="T298" s="240" t="s">
        <v>15</v>
      </c>
      <c r="U298" s="227" t="s">
        <v>16</v>
      </c>
      <c r="V298" s="227" t="s">
        <v>22</v>
      </c>
      <c r="W298" s="228" t="s">
        <v>19</v>
      </c>
      <c r="X298" s="239" t="s">
        <v>14</v>
      </c>
      <c r="Y298" s="240" t="s">
        <v>15</v>
      </c>
      <c r="Z298" s="227" t="s">
        <v>16</v>
      </c>
      <c r="AA298" s="227" t="s">
        <v>22</v>
      </c>
      <c r="AB298" s="228" t="s">
        <v>19</v>
      </c>
    </row>
    <row r="299" s="249" customFormat="true" ht="15" customHeight="true" x14ac:dyDescent="0.2">
      <c r="A299" s="897" t="s">
        <v>10</v>
      </c>
      <c r="B299" s="898"/>
      <c r="C299" s="337">
        <v>2000</v>
      </c>
      <c r="D299" s="241">
        <f ca="true">IF((D301+H301)&gt;100,D301*100/(D301+H301),D301)</f>
        <v>64.944689305337306</v>
      </c>
      <c r="E299" s="290">
        <f ca="true">D299*AVERAGEIF(E305:E316,"&gt;0")/100</f>
        <v>44.639265693340455</v>
      </c>
      <c r="F299" s="243">
        <f ca="true">D299*(100-AVERAGEIF(E305:E316,"&gt;0"))/100</f>
        <v>20.305423611996847</v>
      </c>
      <c r="G299" s="244">
        <f ca="true">100-(E299+F299+H299)</f>
        <v>10.130135932320172</v>
      </c>
      <c r="H299" s="245">
        <f ca="true">IF((D301+H301)&gt;100,H301*100/(D301+H301),H301)</f>
        <v>24.925174762342522</v>
      </c>
      <c r="I299" s="241">
        <f ca="true">IF((I301+M301)&gt;100,I301*100/(I301+M301),I301)</f>
        <v>82.538644359291538</v>
      </c>
      <c r="J299" s="290">
        <f ca="true">I299*AVERAGEIF(J305:J316,"&gt;0")/100</f>
        <v>63.669152825635052</v>
      </c>
      <c r="K299" s="246">
        <f ca="true">I299*(100-AVERAGEIF(J305:J316,"&gt;0"))/100</f>
        <v>18.869491533656486</v>
      </c>
      <c r="L299" s="247">
        <f ca="true">100-(J299+K299+M299)</f>
        <v>9.3271205424952939</v>
      </c>
      <c r="M299" s="248">
        <f ca="true">IF((I301+M301)&gt;100,M301*100/(I301+M301),M301)</f>
        <v>8.1342350982131677</v>
      </c>
      <c r="N299" s="241">
        <f ca="true">IF((N301+R301)&gt;100,N301*100/(N301+R301),N301)</f>
        <v>89.778324589812541</v>
      </c>
      <c r="O299" s="290">
        <f ca="true">N299*AVERAGEIF(O305:O316,"&gt;0")/100</f>
        <v>74.571240683706961</v>
      </c>
      <c r="P299" s="246">
        <f ca="true">N299*(100-AVERAGEIF(O305:O316,"&gt;0"))/100</f>
        <v>15.207083906105588</v>
      </c>
      <c r="Q299" s="247">
        <f ca="true">100-(O299+P299+R299)</f>
        <v>7.0714304407995314</v>
      </c>
      <c r="R299" s="248">
        <f ca="true">IF((N301+R301)&gt;100,R301*100/(N301+R301),R301)</f>
        <v>3.1502449693879271</v>
      </c>
      <c r="S299" s="241">
        <f ca="true">IF((S301+W301)&gt;100,S301*100/(S301+W301),S301)</f>
        <v>91.982454732617953</v>
      </c>
      <c r="T299" s="290">
        <f ca="true">S299*AVERAGEIF(T305:T316,"&gt;0")/100</f>
        <v>81.844530064898649</v>
      </c>
      <c r="U299" s="246">
        <f ca="true">S299*(100-AVERAGEIF(T305:T316,"&gt;0"))/100</f>
        <v>10.137924667719309</v>
      </c>
      <c r="V299" s="247">
        <f ca="true">100-(T299+U299+W299)</f>
        <v>6.6224419247279371</v>
      </c>
      <c r="W299" s="248">
        <f ca="true">IF((S301+W301)&gt;100,W301*100/(S301+W301),W301)</f>
        <v>1.3951033426541066</v>
      </c>
      <c r="X299" s="241">
        <f ca="true">IF((X301+AB301)&gt;100,X301*100/(X301+AB301),X301)</f>
        <v>97.679462224750637</v>
      </c>
      <c r="Y299" s="290">
        <f ca="true">X299*AVERAGEIF(Y305:Y316,"&gt;0")/100</f>
        <v>93.274720370053657</v>
      </c>
      <c r="Z299" s="246">
        <f ca="true">X299*(100-AVERAGEIF(Y305:Y316,"&gt;0"))/100</f>
        <v>4.404741854696983</v>
      </c>
      <c r="AA299" s="247">
        <f ca="true">100-(Y299+Z299+AB299)</f>
        <v>1.8013936977430092</v>
      </c>
      <c r="AB299" s="248">
        <f ca="true">IF((X301+AB301)&gt;100,AB301*100/(X301+AB301),AB301)</f>
        <v>0.51914407750636116</v>
      </c>
    </row>
    <row r="300" s="249" customFormat="true" ht="15" customHeight="true" x14ac:dyDescent="0.2">
      <c r="A300" s="899"/>
      <c r="B300" s="900"/>
      <c r="C300" s="338">
        <v>2020</v>
      </c>
      <c r="D300" s="250">
        <f ca="true">IF((D302+H302)&gt;100,D302*100/(D302+H302),D302)</f>
        <v>80.856050394426575</v>
      </c>
      <c r="E300" s="291">
        <f ca="true">D300*AVERAGEIF(E305:E316,"&gt;0")/100</f>
        <v>55.575825445889201</v>
      </c>
      <c r="F300" s="252">
        <f ca="true">D300*(100-AVERAGEIF(E305:E316,"&gt;0"))/100</f>
        <v>25.280224948537374</v>
      </c>
      <c r="G300" s="253">
        <f ca="true">100-(E300+F300+H300)</f>
        <v>4.1975671011066424</v>
      </c>
      <c r="H300" s="254">
        <f ca="true">IF((D302+H302)&gt;100,H302*100/(D302+H302),H302)</f>
        <v>14.946382504466783</v>
      </c>
      <c r="I300" s="250">
        <f ca="true">IF((I302+M302)&gt;100,I302*100/(I302+M302),I302)</f>
        <v>89.582285273214325</v>
      </c>
      <c r="J300" s="291">
        <f ca="true">I300*AVERAGEIF(J305:J316,"&gt;0")/100</f>
        <v>69.102518654195109</v>
      </c>
      <c r="K300" s="252">
        <f ca="true">I300*(100-AVERAGEIF(J305:J316,"&gt;0"))/100</f>
        <v>20.47976661901922</v>
      </c>
      <c r="L300" s="253">
        <f ca="true">100-(J300+K300+M300)</f>
        <v>3.9454927468011931</v>
      </c>
      <c r="M300" s="254">
        <f ca="true">IF((I302+M302)&gt;100,M302*100/(I302+M302),M302)</f>
        <v>6.4722219799844822</v>
      </c>
      <c r="N300" s="250">
        <f ca="true">IF((N302+R302)&gt;100,N302*100/(N302+R302),N302)</f>
        <v>92.617432127324435</v>
      </c>
      <c r="O300" s="291">
        <f ca="true">N300*AVERAGEIF(O305:O316,"&gt;0")/100</f>
        <v>76.929446547695093</v>
      </c>
      <c r="P300" s="252">
        <f ca="true">N300*(100-AVERAGEIF(O305:O316,"&gt;0"))/100</f>
        <v>15.687985579629347</v>
      </c>
      <c r="Q300" s="253">
        <f ca="true">100-(O300+P300+R300)</f>
        <v>2.7232544713787377</v>
      </c>
      <c r="R300" s="254">
        <f ca="true">IF((N302+R302)&gt;100,R302*100/(N302+R302),R302)</f>
        <v>4.6593134012968278</v>
      </c>
      <c r="S300" s="250">
        <f ca="true">IF((S302+W302)&gt;100,S302*100/(S302+W302),S302)</f>
        <v>98.489881689459253</v>
      </c>
      <c r="T300" s="291">
        <f ca="true">S300*AVERAGEIF(T305:T316,"&gt;0")/100</f>
        <v>87.634735411804485</v>
      </c>
      <c r="U300" s="252">
        <f ca="true">S300*(100-AVERAGEIF(T305:T316,"&gt;0"))/100</f>
        <v>10.855146277654761</v>
      </c>
      <c r="V300" s="253">
        <f ca="true">100-(T300+U300+W300)</f>
        <v>0.3072941065134529</v>
      </c>
      <c r="W300" s="254">
        <f ca="true">IF((S302+W302)&gt;100,W302*100/(S302+W302),W302)</f>
        <v>1.2028242040272943</v>
      </c>
      <c r="X300" s="250">
        <f ca="true">IF((X302+AB302)&gt;100,X302*100/(X302+AB302),X302)</f>
        <v>99.510294483871462</v>
      </c>
      <c r="Y300" s="291">
        <f ca="true">X300*AVERAGEIF(Y305:Y316,"&gt;0")/100</f>
        <v>95.022993375703933</v>
      </c>
      <c r="Z300" s="252">
        <f ca="true">X300*(100-AVERAGEIF(Y305:Y316,"&gt;0"))/100</f>
        <v>4.4873011081675207</v>
      </c>
      <c r="AA300" s="253">
        <f ca="true">100-(Y300+Z300+AB300)</f>
        <v>0.41558388278198777</v>
      </c>
      <c r="AB300" s="254">
        <f ca="true">IF((X302+AB302)&gt;100,AB302*100/(X302+AB302),AB302)</f>
        <v>7.4121633346557303E-2</v>
      </c>
    </row>
    <row r="301" hidden="true" x14ac:dyDescent="0.2">
      <c r="A301" s="901" t="s">
        <v>12</v>
      </c>
      <c r="B301" s="902"/>
      <c r="C301" s="255">
        <f>MinRegYear(C299,C305:C316)</f>
        <v>2000</v>
      </c>
      <c r="D301" s="256">
        <f ca="true">IF(MAX(C305:C316)-MIN(C305:C316)&lt;5,AVERAGEIF(C305:C316,"&gt;0",D305:D316),
IF(FORECAST($C301,D$305:D$316,$C$305:$C$316)&lt;0,0,
IF(FORECAST($C301,D$305:D$316,$C$305:$C$316)&gt;100,100,
FORECAST($C301,D$305:D$316,$C$305:$C$316))))</f>
        <v>64.944689305337306</v>
      </c>
      <c r="E301" s="257"/>
      <c r="F301" s="258"/>
      <c r="G301" s="258"/>
      <c r="H301" s="259">
        <f ca="true">IF(MAX(C305:C316)-MIN(C305:C316)&lt;5,AVERAGEIF(C305:C316,"&gt;0",H305:H316),
IF(FORECAST($C301,H$305:H$316,$C$305:$C$316)&lt;0,0,
IF(FORECAST($C301,H$305:H$316,$C$305:$C$316)&gt;100,100,
FORECAST($C301,H$305:H$316,$C$305:$C$316))))</f>
        <v>24.925174762342522</v>
      </c>
      <c r="I301" s="256">
        <f ca="true">IF(MAX(C305:C316)-MIN(C305:C316)&lt;5,AVERAGEIF(C305:C316,"&gt;0",I305:I316),
IF(FORECAST($C301,I$305:I$316,$C$305:$C$316)&lt;0,0,
IF(FORECAST($C301,I$305:I$316,$C$305:$C$316)&gt;100,100,
FORECAST($C301,I$305:I$316,$C$305:$C$316))))</f>
        <v>82.538644359291538</v>
      </c>
      <c r="J301" s="257"/>
      <c r="K301" s="258"/>
      <c r="L301" s="258"/>
      <c r="M301" s="259">
        <f ca="true">IF(MAX(C305:C316)-MIN(C305:C316)&lt;5,AVERAGEIF(C305:C316,"&gt;0",M305:M316),
IF(FORECAST($C301,M$305:M$316,$C$305:$C$316)&lt;0,0,
IF(FORECAST($C301,M$305:M$316,$C$305:$C$316)&gt;100,100,
FORECAST($C301,M$305:M$316,$C$305:$C$316))))</f>
        <v>8.1342350982131677</v>
      </c>
      <c r="N301" s="256">
        <f ca="true">IF(MAX(C305:C316)-MIN(C305:C316)&lt;5,AVERAGEIF(C305:C316,"&gt;0",N305:N316),
IF(FORECAST($C301,N$305:N$316,$C$305:$C$316)&lt;0,0,
IF(FORECAST($C301,N$305:N$316,$C$305:$C$316)&gt;100,100,
FORECAST($C301,N$305:N$316,$C$305:$C$316))))</f>
        <v>89.778324589812541</v>
      </c>
      <c r="O301" s="257"/>
      <c r="P301" s="258"/>
      <c r="Q301" s="258"/>
      <c r="R301" s="259">
        <f ca="true">IF(MAX(C305:C316)-MIN(C305:C316)&lt;5,AVERAGEIF(C305:C316,"&gt;0",R305:R316),
IF(FORECAST($C301,R$305:R$316,$C$305:$C$316)&lt;0,0,
IF(FORECAST($C301,R$305:R$316,$C$305:$C$316)&gt;100,100,
FORECAST($C301,R$305:R$316,$C$305:$C$316))))</f>
        <v>3.1502449693879271</v>
      </c>
      <c r="S301" s="256">
        <f ca="true">IF(MAX(C305:C316)-MIN(C305:C316)&lt;5,AVERAGEIF(C305:C316,"&gt;0",S305:S316),
IF(FORECAST($C301,S$305:S$316,$C$305:$C$316)&lt;0,0,
IF(FORECAST($C301,S$305:S$316,$C$305:$C$316)&gt;100,100,
FORECAST($C301,S$305:S$316,$C$305:$C$316))))</f>
        <v>91.982454732617953</v>
      </c>
      <c r="T301" s="257"/>
      <c r="U301" s="258"/>
      <c r="V301" s="258"/>
      <c r="W301" s="259">
        <f ca="true">IF(MAX(C305:C316)-MIN(C305:C316)&lt;5,AVERAGEIF(C305:C316,"&gt;0",W305:W316),
IF(FORECAST($C301,W$305:W$316,$C$305:$C$316)&lt;0,0,
IF(FORECAST($C301,W$305:W$316,$C$305:$C$316)&gt;100,100,
FORECAST($C301,W$305:W$316,$C$305:$C$316))))</f>
        <v>1.3951033426541066</v>
      </c>
      <c r="X301" s="256">
        <f ca="true">IF(MAX(C305:C316)-MIN(C305:C316)&lt;5,AVERAGEIF(C305:C316,"&gt;0",X305:X316),
IF(FORECAST($C301,X$305:X$316,$C$305:$C$316)&lt;0,0,
IF(FORECAST($C301,X$305:X$316,$C$305:$C$316)&gt;100,100,
FORECAST($C301,X$305:X$316,$C$305:$C$316))))</f>
        <v>97.679462224750637</v>
      </c>
      <c r="Y301" s="257"/>
      <c r="Z301" s="258"/>
      <c r="AA301" s="258"/>
      <c r="AB301" s="259">
        <f ca="true">IF(MAX(C305:C316)-MIN(C305:C316)&lt;5,AVERAGEIF(C305:C316,"&gt;0",AB305:AB316),
IF(FORECAST($C301,AB$305:AB$316,$C$305:$C$316)&lt;0,0,
IF(FORECAST($C301,AB$305:AB$316,$C$305:$C$316)&gt;100,100,
FORECAST($C301,AB$305:AB$316,$C$305:$C$316))))</f>
        <v>0.51914407750636116</v>
      </c>
    </row>
    <row r="302" hidden="true" x14ac:dyDescent="0.2">
      <c r="A302" s="903"/>
      <c r="B302" s="904"/>
      <c r="C302" s="234">
        <f>MaxRegYear(C300,C305:C316)</f>
        <v>2016</v>
      </c>
      <c r="D302" s="260">
        <f ca="true">IF(MAX(C305:C316)-MIN(C305:C316)&lt;5,AVERAGEIF(C305:C316,"&gt;0",D305:D316),
IF(FORECAST($C302,D$305:D$316,$C$305:$C$316)&lt;0,0,
IF(FORECAST($C302,D$305:D$316,$C$305:$C$316)&gt;100,100,
FORECAST($C302,D$305:D$316,$C$305:$C$316))))</f>
        <v>80.856050394426575</v>
      </c>
      <c r="E302" s="261"/>
      <c r="F302" s="262"/>
      <c r="G302" s="262"/>
      <c r="H302" s="263">
        <f ca="true">IF(MAX(C305:C316)-MIN(C305:C316)&lt;5,AVERAGEIF(C305:C316,"&gt;0",H305:H316),
IF(FORECAST($C302,H$305:H$316,$C$305:$C$316)&lt;0,0,
IF(FORECAST($C302,H$305:H$316,$C$305:$C$316)&gt;100,100,
FORECAST($C302,H$305:H$316,$C$305:$C$316))))</f>
        <v>14.946382504466783</v>
      </c>
      <c r="I302" s="260">
        <f ca="true">IF(MAX(C305:C316)-MIN(C305:C316)&lt;5,AVERAGEIF(C305:C316,"&gt;0",I305:I316),
IF(FORECAST($C302,I$305:I$316,$C$305:$C$316)&lt;0,0,
IF(FORECAST($C302,I$305:I$316,$C$305:$C$316)&gt;100,100,
FORECAST($C302,I$305:I$316,$C$305:$C$316))))</f>
        <v>89.582285273214325</v>
      </c>
      <c r="J302" s="261"/>
      <c r="K302" s="262"/>
      <c r="L302" s="262"/>
      <c r="M302" s="263">
        <f ca="true">IF(MAX(C305:C316)-MIN(C305:C316)&lt;5,AVERAGEIF(C305:C316,"&gt;0",M305:M316),
IF(FORECAST($C302,M$305:M$316,$C$305:$C$316)&lt;0,0,
IF(FORECAST($C302,M$305:M$316,$C$305:$C$316)&gt;100,100,
FORECAST($C302,M$305:M$316,$C$305:$C$316))))</f>
        <v>6.4722219799844822</v>
      </c>
      <c r="N302" s="260">
        <f ca="true">IF(MAX(C305:C316)-MIN(C305:C316)&lt;5,AVERAGEIF(C305:C316,"&gt;0",N305:N316),
IF(FORECAST($C302,N$305:N$316,$C$305:$C$316)&lt;0,0,
IF(FORECAST($C302,N$305:N$316,$C$305:$C$316)&gt;100,100,
FORECAST($C302,N$305:N$316,$C$305:$C$316))))</f>
        <v>92.617432127324435</v>
      </c>
      <c r="O302" s="261"/>
      <c r="P302" s="262"/>
      <c r="Q302" s="262"/>
      <c r="R302" s="263">
        <f ca="true">IF(MAX(C305:C316)-MIN(C305:C316)&lt;5,AVERAGEIF(C305:C316,"&gt;0",R305:R316),
IF(FORECAST($C302,R$305:R$316,$C$305:$C$316)&lt;0,0,
IF(FORECAST($C302,R$305:R$316,$C$305:$C$316)&gt;100,100,
FORECAST($C302,R$305:R$316,$C$305:$C$316))))</f>
        <v>4.6593134012968278</v>
      </c>
      <c r="S302" s="260">
        <f ca="true">IF(MAX(C305:C316)-MIN(C305:C316)&lt;5,AVERAGEIF(C305:C316,"&gt;0",S305:S316),
IF(FORECAST($C302,S$305:S$316,$C$305:$C$316)&lt;0,0,
IF(FORECAST($C302,S$305:S$316,$C$305:$C$316)&gt;100,100,
FORECAST($C302,S$305:S$316,$C$305:$C$316))))</f>
        <v>98.489881689459253</v>
      </c>
      <c r="T302" s="261"/>
      <c r="U302" s="262"/>
      <c r="V302" s="262"/>
      <c r="W302" s="263">
        <f ca="true">IF(MAX(C305:C316)-MIN(C305:C316)&lt;5,AVERAGEIF(C305:C316,"&gt;0",W305:W316),
IF(FORECAST($C302,W$305:W$316,$C$305:$C$316)&lt;0,0,
IF(FORECAST($C302,W$305:W$316,$C$305:$C$316)&gt;100,100,
FORECAST($C302,W$305:W$316,$C$305:$C$316))))</f>
        <v>1.2028242040272943</v>
      </c>
      <c r="X302" s="260">
        <f ca="true">IF(MAX(C305:C316)-MIN(C305:C316)&lt;5,AVERAGEIF(C305:C316,"&gt;0",X305:X316),
IF(FORECAST($C302,X$305:X$316,$C$305:$C$316)&lt;0,0,
IF(FORECAST($C302,X$305:X$316,$C$305:$C$316)&gt;100,100,
FORECAST($C302,X$305:X$316,$C$305:$C$316))))</f>
        <v>99.510294483871462</v>
      </c>
      <c r="Y302" s="261"/>
      <c r="Z302" s="262"/>
      <c r="AA302" s="262"/>
      <c r="AB302" s="263">
        <f ca="true">IF(MAX(C305:C316)-MIN(C305:C316)&lt;5,AVERAGEIF(C305:C316,"&gt;0",AB305:AB316),
IF(FORECAST($C302,AB$305:AB$316,$C$305:$C$316)&lt;0,0,
IF(FORECAST($C302,AB$305:AB$316,$C$305:$C$316)&gt;100,100,
FORECAST($C302,AB$305:AB$316,$C$305:$C$316))))</f>
        <v>7.4121633346557303E-2</v>
      </c>
    </row>
    <row r="303" ht="9" customHeight="true" x14ac:dyDescent="0.2">
      <c r="D303" s="264"/>
      <c r="I303" s="264"/>
      <c r="K303" s="224"/>
      <c r="L303" s="224"/>
      <c r="N303" s="264"/>
      <c r="P303" s="224"/>
      <c r="Q303" s="224"/>
      <c r="S303" s="264"/>
      <c r="U303" s="224"/>
      <c r="V303" s="224"/>
      <c r="X303" s="264"/>
      <c r="Z303" s="224"/>
      <c r="AA303" s="224"/>
      <c r="AB303" s="265"/>
    </row>
    <row r="304" ht="22.5" customHeight="true" x14ac:dyDescent="0.2">
      <c r="B304" s="287" t="s">
        <v>8</v>
      </c>
      <c r="C304" s="267" t="s">
        <v>9</v>
      </c>
      <c r="D304" s="268" t="s">
        <v>14</v>
      </c>
      <c r="E304" s="228" t="s">
        <v>26</v>
      </c>
      <c r="F304" s="269"/>
      <c r="G304" s="269"/>
      <c r="H304" s="270" t="s">
        <v>19</v>
      </c>
      <c r="I304" s="268" t="s">
        <v>14</v>
      </c>
      <c r="J304" s="228" t="s">
        <v>26</v>
      </c>
      <c r="K304" s="269"/>
      <c r="L304" s="269"/>
      <c r="M304" s="270" t="s">
        <v>19</v>
      </c>
      <c r="N304" s="268" t="s">
        <v>14</v>
      </c>
      <c r="O304" s="228" t="s">
        <v>26</v>
      </c>
      <c r="P304" s="269"/>
      <c r="Q304" s="269"/>
      <c r="R304" s="270" t="s">
        <v>19</v>
      </c>
      <c r="S304" s="268" t="s">
        <v>14</v>
      </c>
      <c r="T304" s="228" t="s">
        <v>26</v>
      </c>
      <c r="U304" s="269"/>
      <c r="V304" s="269"/>
      <c r="W304" s="270" t="s">
        <v>19</v>
      </c>
      <c r="X304" s="268" t="s">
        <v>14</v>
      </c>
      <c r="Y304" s="228" t="s">
        <v>26</v>
      </c>
      <c r="Z304" s="269"/>
      <c r="AA304" s="269"/>
      <c r="AB304" s="270" t="s">
        <v>19</v>
      </c>
      <c r="AD304" s="271"/>
    </row>
    <row r="305" x14ac:dyDescent="0.2">
      <c r="A305" s="272"/>
      <c r="B305" s="538" t="s">
        <v>135</v>
      </c>
      <c r="C305" s="539">
        <v>2000</v>
      </c>
      <c r="D305" s="186">
        <f t="shared" ref="D305:D316" ca="true" si="45">IF(ISERROR(INDIRECT(CONCATENATE($B305,"!M122"))),"",INDIRECT(CONCATENATE($B305,"!M122")))</f>
        <v>65.873239566613108</v>
      </c>
      <c r="E305" s="276" t="str">
        <f t="shared" ref="E305:E316" ca="true" si="46">IF(ISERROR(INDIRECT(CONCATENATE($B305,"!M129"))),"",INDIRECT(CONCATENATE($B305,"!M129")))</f>
        <v>N/A</v>
      </c>
      <c r="F305" s="274"/>
      <c r="G305" s="274"/>
      <c r="H305" s="275">
        <f t="shared" ref="H305:H316" ca="true" si="47">IF(ISERROR(INDIRECT(CONCATENATE($B305,"!M127"))),"",INDIRECT(CONCATENATE($B305,"!M127")))</f>
        <v>24.65253550873128</v>
      </c>
      <c r="I305" s="186">
        <f t="shared" ref="I305:I316" ca="true" si="48">IF(ISERROR(INDIRECT(CONCATENATE($B305,"!N122"))),"",INDIRECT(CONCATENATE($B305,"!N122")))</f>
        <v>84.570562954245474</v>
      </c>
      <c r="J305" s="273" t="str">
        <f t="shared" ref="J305:J316" ca="true" si="49">IF(ISERROR(INDIRECT(CONCATENATE($B305,"!N129"))),"",INDIRECT(CONCATENATE($B305,"!N129")))</f>
        <v>N/A</v>
      </c>
      <c r="K305" s="274"/>
      <c r="L305" s="274"/>
      <c r="M305" s="275">
        <f t="shared" ref="M305:M316" ca="true" si="50">IF(ISERROR(INDIRECT(CONCATENATE($B305,"!N127"))),"",INDIRECT(CONCATENATE($B305,"!N127")))</f>
        <v>5.4352792658092275</v>
      </c>
      <c r="N305" s="186">
        <f t="shared" ref="N305:N316" ca="true" si="51">IF(ISERROR(INDIRECT(CONCATENATE($B305,"!O122"))),"",INDIRECT(CONCATENATE($B305,"!O122")))</f>
        <v>91.108882581439659</v>
      </c>
      <c r="O305" s="273" t="str">
        <f t="shared" ref="O305:O316" ca="true" si="52">IF(ISERROR(INDIRECT(CONCATENATE($B305,"!O129"))),"",INDIRECT(CONCATENATE($B305,"!O129")))</f>
        <v>N/A</v>
      </c>
      <c r="P305" s="274"/>
      <c r="Q305" s="274"/>
      <c r="R305" s="275">
        <f t="shared" ref="R305:R316" ca="true" si="53">IF(ISERROR(INDIRECT(CONCATENATE($B305,"!O127"))),"",INDIRECT(CONCATENATE($B305,"!O127")))</f>
        <v>1.1123058298073207</v>
      </c>
      <c r="S305" s="186">
        <f t="shared" ref="S305:S316" ca="true" si="54">IF(ISERROR(INDIRECT(CONCATENATE($B305,"!P122"))),"",INDIRECT(CONCATENATE($B305,"!P122")))</f>
        <v>92.294537028890431</v>
      </c>
      <c r="T305" s="273" t="str">
        <f t="shared" ref="T305:T316" ca="true" si="55">IF(ISERROR(INDIRECT(CONCATENATE($B305,"!P129"))),"",INDIRECT(CONCATENATE($B305,"!P129")))</f>
        <v>N/A</v>
      </c>
      <c r="U305" s="274"/>
      <c r="V305" s="274"/>
      <c r="W305" s="275">
        <f t="shared" ref="W305:W316" ca="true" si="56">IF(ISERROR(INDIRECT(CONCATENATE($B305,"!P127"))),"",INDIRECT(CONCATENATE($B305,"!P127")))</f>
        <v>0.64050524176458923</v>
      </c>
      <c r="X305" s="186">
        <f t="shared" ref="X305:X316" ca="true" si="57">IF(ISERROR(INDIRECT(CONCATENATE($B305,"!Q122"))),"",INDIRECT(CONCATENATE($B305,"!Q122")))</f>
        <v>97.257966760748445</v>
      </c>
      <c r="Y305" s="273" t="str">
        <f t="shared" ref="Y305:Y316" ca="true" si="58">IF(ISERROR(INDIRECT(CONCATENATE($B305,"!Q129"))),"",INDIRECT(CONCATENATE($B305,"!Q129")))</f>
        <v>N/A</v>
      </c>
      <c r="Z305" s="274"/>
      <c r="AA305" s="274"/>
      <c r="AB305" s="275">
        <f t="shared" ref="AB305:AB316" ca="true" si="59">IF(ISERROR(INDIRECT(CONCATENATE($B305,"!Q2127"))),"",INDIRECT(CONCATENATE($B305,"!Q127")))</f>
        <v>0.42428464274235966</v>
      </c>
    </row>
    <row r="306" x14ac:dyDescent="0.2">
      <c r="A306" s="272"/>
      <c r="B306" s="540" t="s">
        <v>171</v>
      </c>
      <c r="C306" s="541">
        <v>2002</v>
      </c>
      <c r="D306" s="187">
        <f t="shared" ca="true" si="45"/>
        <v>67.232064791524692</v>
      </c>
      <c r="E306" s="276" t="str">
        <f t="shared" ca="true" si="46"/>
        <v>N/A</v>
      </c>
      <c r="F306" s="274"/>
      <c r="G306" s="274"/>
      <c r="H306" s="277">
        <f t="shared" ca="true" si="47"/>
        <v>24.113715958223796</v>
      </c>
      <c r="I306" s="187">
        <f t="shared" ca="true" si="48"/>
        <v>83.272566114597879</v>
      </c>
      <c r="J306" s="276" t="str">
        <f t="shared" ca="true" si="49"/>
        <v>N/A</v>
      </c>
      <c r="K306" s="274"/>
      <c r="L306" s="274"/>
      <c r="M306" s="277">
        <f t="shared" ca="true" si="50"/>
        <v>9.9516037152316699</v>
      </c>
      <c r="N306" s="187">
        <f t="shared" ca="true" si="51"/>
        <v>89.787985781653205</v>
      </c>
      <c r="O306" s="276" t="str">
        <f t="shared" ca="true" si="52"/>
        <v>N/A</v>
      </c>
      <c r="P306" s="274"/>
      <c r="Q306" s="274"/>
      <c r="R306" s="277">
        <f t="shared" ca="true" si="53"/>
        <v>5.4222740568675345</v>
      </c>
      <c r="S306" s="187">
        <f t="shared" ca="true" si="54"/>
        <v>92.637093595185746</v>
      </c>
      <c r="T306" s="276" t="str">
        <f t="shared" ca="true" si="55"/>
        <v>N/A</v>
      </c>
      <c r="U306" s="274"/>
      <c r="V306" s="274"/>
      <c r="W306" s="277">
        <f t="shared" ca="true" si="56"/>
        <v>2.3303648929183214</v>
      </c>
      <c r="X306" s="187">
        <f t="shared" ca="true" si="57"/>
        <v>98.365661685389654</v>
      </c>
      <c r="Y306" s="276" t="str">
        <f t="shared" ca="true" si="58"/>
        <v>N/A</v>
      </c>
      <c r="Z306" s="274"/>
      <c r="AA306" s="274"/>
      <c r="AB306" s="277">
        <f t="shared" ca="true" si="59"/>
        <v>0.6903468168892376</v>
      </c>
    </row>
    <row r="307" x14ac:dyDescent="0.2">
      <c r="A307" s="272"/>
      <c r="B307" s="540" t="s">
        <v>364</v>
      </c>
      <c r="C307" s="541"/>
      <c r="D307" s="187">
        <f t="shared" ca="true" si="45"/>
        <v>57.363957966484882</v>
      </c>
      <c r="E307" s="276">
        <f t="shared" ca="true" si="46"/>
        <v>79.674429275200168</v>
      </c>
      <c r="F307" s="274"/>
      <c r="G307" s="274"/>
      <c r="H307" s="277">
        <f t="shared" ca="true" si="47"/>
        <v>23.720501187248153</v>
      </c>
      <c r="I307" s="187">
        <f t="shared" ca="true" si="48"/>
        <v>72.969643151749963</v>
      </c>
      <c r="J307" s="276">
        <f t="shared" ca="true" si="49"/>
        <v>77.11996049384841</v>
      </c>
      <c r="K307" s="274"/>
      <c r="L307" s="274"/>
      <c r="M307" s="277">
        <f t="shared" ca="true" si="50"/>
        <v>12.122251178697505</v>
      </c>
      <c r="N307" s="187">
        <f t="shared" ca="true" si="51"/>
        <v>78.967856772432413</v>
      </c>
      <c r="O307" s="276">
        <f t="shared" ca="true" si="52"/>
        <v>84.696834122106708</v>
      </c>
      <c r="P307" s="274"/>
      <c r="Q307" s="274"/>
      <c r="R307" s="277">
        <f t="shared" ca="true" si="53"/>
        <v>5.139651486685616</v>
      </c>
      <c r="S307" s="187">
        <f t="shared" ca="true" si="54"/>
        <v>89.634451511947134</v>
      </c>
      <c r="T307" s="276">
        <f t="shared" ca="true" si="55"/>
        <v>82.619535442942208</v>
      </c>
      <c r="U307" s="274"/>
      <c r="V307" s="274"/>
      <c r="W307" s="277">
        <f t="shared" ca="true" si="56"/>
        <v>4.4121742553918004</v>
      </c>
      <c r="X307" s="187">
        <f t="shared" ca="true" si="57"/>
        <v>96.995032241618702</v>
      </c>
      <c r="Y307" s="276">
        <f t="shared" ca="true" si="58"/>
        <v>90.61019010086595</v>
      </c>
      <c r="Z307" s="274"/>
      <c r="AA307" s="274"/>
      <c r="AB307" s="277">
        <f t="shared" ca="true" si="59"/>
        <v>1.1248175960377385</v>
      </c>
      <c r="AD307" s="278"/>
    </row>
    <row r="308" x14ac:dyDescent="0.2">
      <c r="A308" s="272"/>
      <c r="B308" s="540" t="s">
        <v>346</v>
      </c>
      <c r="C308" s="541">
        <v>2007</v>
      </c>
      <c r="D308" s="187">
        <f t="shared" ca="true" si="45"/>
        <v>70.017759614048799</v>
      </c>
      <c r="E308" s="276" t="str">
        <f t="shared" ca="true" si="46"/>
        <v>N/A</v>
      </c>
      <c r="F308" s="274"/>
      <c r="G308" s="274"/>
      <c r="H308" s="277">
        <f t="shared" ca="true" si="47"/>
        <v>20.300783103868497</v>
      </c>
      <c r="I308" s="187">
        <f t="shared" ca="true" si="48"/>
        <v>82.024183262768148</v>
      </c>
      <c r="J308" s="276" t="str">
        <f t="shared" ca="true" si="49"/>
        <v>N/A</v>
      </c>
      <c r="K308" s="274"/>
      <c r="L308" s="274"/>
      <c r="M308" s="277">
        <f t="shared" ca="true" si="50"/>
        <v>9.5108472771632311</v>
      </c>
      <c r="N308" s="187">
        <f t="shared" ca="true" si="51"/>
        <v>89.314123559174419</v>
      </c>
      <c r="O308" s="276" t="str">
        <f t="shared" ca="true" si="52"/>
        <v>N/A</v>
      </c>
      <c r="P308" s="274"/>
      <c r="Q308" s="274"/>
      <c r="R308" s="277">
        <f t="shared" ca="true" si="53"/>
        <v>4.217242991101414</v>
      </c>
      <c r="S308" s="187">
        <f t="shared" ca="true" si="54"/>
        <v>94.521819587054821</v>
      </c>
      <c r="T308" s="276" t="str">
        <f t="shared" ca="true" si="55"/>
        <v>N/A</v>
      </c>
      <c r="U308" s="274"/>
      <c r="V308" s="274"/>
      <c r="W308" s="277">
        <f t="shared" ca="true" si="56"/>
        <v>1.1723623988648295</v>
      </c>
      <c r="X308" s="187">
        <f t="shared" ca="true" si="57"/>
        <v>98.517840160509209</v>
      </c>
      <c r="Y308" s="276" t="str">
        <f t="shared" ca="true" si="58"/>
        <v>N/A</v>
      </c>
      <c r="Z308" s="274"/>
      <c r="AA308" s="274"/>
      <c r="AB308" s="277">
        <f t="shared" ca="true" si="59"/>
        <v>0.14782231382765185</v>
      </c>
    </row>
    <row r="309" x14ac:dyDescent="0.2">
      <c r="A309" s="272"/>
      <c r="B309" s="540" t="s">
        <v>172</v>
      </c>
      <c r="C309" s="541">
        <v>2013</v>
      </c>
      <c r="D309" s="187">
        <f t="shared" ca="true" si="45"/>
        <v>74.508553506106693</v>
      </c>
      <c r="E309" s="276">
        <f t="shared" ca="true" si="46"/>
        <v>61.757993982416579</v>
      </c>
      <c r="F309" s="274"/>
      <c r="G309" s="274"/>
      <c r="H309" s="277">
        <f t="shared" ca="true" si="47"/>
        <v>17.214363185557406</v>
      </c>
      <c r="I309" s="187">
        <f t="shared" ca="true" si="48"/>
        <v>86.745520554258903</v>
      </c>
      <c r="J309" s="276">
        <f t="shared" ca="true" si="49"/>
        <v>81.012566368150118</v>
      </c>
      <c r="K309" s="274"/>
      <c r="L309" s="274"/>
      <c r="M309" s="277">
        <f t="shared" ca="true" si="50"/>
        <v>5.541587584516491</v>
      </c>
      <c r="N309" s="187">
        <f t="shared" ca="true" si="51"/>
        <v>89.544188633538269</v>
      </c>
      <c r="O309" s="276">
        <f t="shared" ca="true" si="52"/>
        <v>84.006453397295502</v>
      </c>
      <c r="P309" s="274"/>
      <c r="Q309" s="274"/>
      <c r="R309" s="277">
        <f t="shared" ca="true" si="53"/>
        <v>5.0593005432778169</v>
      </c>
      <c r="S309" s="187">
        <f t="shared" ca="true" si="54"/>
        <v>96.959502145953948</v>
      </c>
      <c r="T309" s="276">
        <f t="shared" ca="true" si="55"/>
        <v>94.120410321843337</v>
      </c>
      <c r="U309" s="274"/>
      <c r="V309" s="274"/>
      <c r="W309" s="277">
        <f t="shared" ca="true" si="56"/>
        <v>1.2620243883425835</v>
      </c>
      <c r="X309" s="187">
        <f t="shared" ca="true" si="57"/>
        <v>99.31808303557797</v>
      </c>
      <c r="Y309" s="276">
        <f t="shared" ca="true" si="58"/>
        <v>99.314934992505826</v>
      </c>
      <c r="Z309" s="274"/>
      <c r="AA309" s="274"/>
      <c r="AB309" s="277">
        <f t="shared" ca="true" si="59"/>
        <v>0</v>
      </c>
    </row>
    <row r="310" x14ac:dyDescent="0.2">
      <c r="A310" s="272"/>
      <c r="B310" s="540" t="s">
        <v>655</v>
      </c>
      <c r="C310" s="541">
        <v>2014</v>
      </c>
      <c r="D310" s="187">
        <f t="shared" ca="true" si="45"/>
        <v>82.892391498844802</v>
      </c>
      <c r="E310" s="276">
        <f t="shared" ca="true" si="46"/>
        <v>64.770421828618353</v>
      </c>
      <c r="F310" s="274"/>
      <c r="G310" s="274"/>
      <c r="H310" s="277">
        <f t="shared" ca="true" si="47"/>
        <v>15.892193475110572</v>
      </c>
      <c r="I310" s="187">
        <f t="shared" ca="true" si="48"/>
        <v>91.928580966913458</v>
      </c>
      <c r="J310" s="276">
        <f t="shared" ca="true" si="49"/>
        <v>73.283266260854091</v>
      </c>
      <c r="K310" s="274"/>
      <c r="L310" s="274"/>
      <c r="M310" s="277">
        <f t="shared" ca="true" si="50"/>
        <v>6.4923281323306439</v>
      </c>
      <c r="N310" s="187">
        <f t="shared" ca="true" si="51"/>
        <v>95.524434352658886</v>
      </c>
      <c r="O310" s="276">
        <f t="shared" ca="true" si="52"/>
        <v>80.481271307290825</v>
      </c>
      <c r="P310" s="274"/>
      <c r="Q310" s="274"/>
      <c r="R310" s="277">
        <f t="shared" ca="true" si="53"/>
        <v>3.335505397680655</v>
      </c>
      <c r="S310" s="187">
        <f t="shared" ca="true" si="54"/>
        <v>98.141031958897841</v>
      </c>
      <c r="T310" s="276">
        <f t="shared" ca="true" si="55"/>
        <v>90.195298471121049</v>
      </c>
      <c r="U310" s="274"/>
      <c r="V310" s="274"/>
      <c r="W310" s="277">
        <f t="shared" ca="true" si="56"/>
        <v>1.1376317294698797</v>
      </c>
      <c r="X310" s="187">
        <f t="shared" ca="true" si="57"/>
        <v>99.057132064549819</v>
      </c>
      <c r="Y310" s="276">
        <f t="shared" ca="true" si="58"/>
        <v>96.546723478351183</v>
      </c>
      <c r="Z310" s="274"/>
      <c r="AA310" s="274"/>
      <c r="AB310" s="277">
        <f t="shared" ca="true" si="59"/>
        <v>0.3319661147130149</v>
      </c>
    </row>
    <row r="311" x14ac:dyDescent="0.2">
      <c r="A311" s="272"/>
      <c r="B311" s="540"/>
      <c r="C311" s="541"/>
      <c r="D311" s="187" t="str">
        <f t="shared" ca="true" si="45"/>
        <v/>
      </c>
      <c r="E311" s="276" t="str">
        <f t="shared" ca="true" si="46"/>
        <v/>
      </c>
      <c r="F311" s="274"/>
      <c r="G311" s="274"/>
      <c r="H311" s="277" t="str">
        <f t="shared" ca="true" si="47"/>
        <v/>
      </c>
      <c r="I311" s="187" t="str">
        <f t="shared" ca="true" si="48"/>
        <v/>
      </c>
      <c r="J311" s="276" t="str">
        <f t="shared" ca="true" si="49"/>
        <v/>
      </c>
      <c r="K311" s="274"/>
      <c r="L311" s="274"/>
      <c r="M311" s="277" t="str">
        <f t="shared" ca="true" si="50"/>
        <v/>
      </c>
      <c r="N311" s="187" t="str">
        <f t="shared" ca="true" si="51"/>
        <v/>
      </c>
      <c r="O311" s="276" t="str">
        <f t="shared" ca="true" si="52"/>
        <v/>
      </c>
      <c r="P311" s="274"/>
      <c r="Q311" s="274"/>
      <c r="R311" s="277" t="str">
        <f t="shared" ca="true" si="53"/>
        <v/>
      </c>
      <c r="S311" s="187" t="str">
        <f t="shared" ca="true" si="54"/>
        <v/>
      </c>
      <c r="T311" s="276" t="str">
        <f t="shared" ca="true" si="55"/>
        <v/>
      </c>
      <c r="U311" s="274"/>
      <c r="V311" s="274"/>
      <c r="W311" s="277" t="str">
        <f t="shared" ca="true" si="56"/>
        <v/>
      </c>
      <c r="X311" s="187" t="str">
        <f t="shared" ca="true" si="57"/>
        <v/>
      </c>
      <c r="Y311" s="276" t="str">
        <f t="shared" ca="true" si="58"/>
        <v/>
      </c>
      <c r="Z311" s="274"/>
      <c r="AA311" s="274"/>
      <c r="AB311" s="277" t="str">
        <f t="shared" ca="true" si="59"/>
        <v/>
      </c>
    </row>
    <row r="312" x14ac:dyDescent="0.2">
      <c r="A312" s="272"/>
      <c r="B312" s="540"/>
      <c r="C312" s="541"/>
      <c r="D312" s="187" t="str">
        <f t="shared" ca="true" si="45"/>
        <v/>
      </c>
      <c r="E312" s="276" t="str">
        <f t="shared" ca="true" si="46"/>
        <v/>
      </c>
      <c r="F312" s="274"/>
      <c r="G312" s="274"/>
      <c r="H312" s="277" t="str">
        <f t="shared" ca="true" si="47"/>
        <v/>
      </c>
      <c r="I312" s="187" t="str">
        <f t="shared" ca="true" si="48"/>
        <v/>
      </c>
      <c r="J312" s="276" t="str">
        <f t="shared" ca="true" si="49"/>
        <v/>
      </c>
      <c r="K312" s="274"/>
      <c r="L312" s="274"/>
      <c r="M312" s="277" t="str">
        <f t="shared" ca="true" si="50"/>
        <v/>
      </c>
      <c r="N312" s="187" t="str">
        <f t="shared" ca="true" si="51"/>
        <v/>
      </c>
      <c r="O312" s="276" t="str">
        <f t="shared" ca="true" si="52"/>
        <v/>
      </c>
      <c r="P312" s="274"/>
      <c r="Q312" s="274"/>
      <c r="R312" s="277" t="str">
        <f t="shared" ca="true" si="53"/>
        <v/>
      </c>
      <c r="S312" s="187" t="str">
        <f t="shared" ca="true" si="54"/>
        <v/>
      </c>
      <c r="T312" s="276" t="str">
        <f t="shared" ca="true" si="55"/>
        <v/>
      </c>
      <c r="U312" s="274"/>
      <c r="V312" s="274"/>
      <c r="W312" s="277" t="str">
        <f t="shared" ca="true" si="56"/>
        <v/>
      </c>
      <c r="X312" s="187" t="str">
        <f t="shared" ca="true" si="57"/>
        <v/>
      </c>
      <c r="Y312" s="276" t="str">
        <f t="shared" ca="true" si="58"/>
        <v/>
      </c>
      <c r="Z312" s="274"/>
      <c r="AA312" s="274"/>
      <c r="AB312" s="277" t="str">
        <f t="shared" ca="true" si="59"/>
        <v/>
      </c>
    </row>
    <row r="313" x14ac:dyDescent="0.2">
      <c r="A313" s="272"/>
      <c r="B313" s="540"/>
      <c r="C313" s="541"/>
      <c r="D313" s="187" t="str">
        <f t="shared" ca="true" si="45"/>
        <v/>
      </c>
      <c r="E313" s="276" t="str">
        <f t="shared" ca="true" si="46"/>
        <v/>
      </c>
      <c r="F313" s="274"/>
      <c r="G313" s="274"/>
      <c r="H313" s="277" t="str">
        <f t="shared" ca="true" si="47"/>
        <v/>
      </c>
      <c r="I313" s="187" t="str">
        <f t="shared" ca="true" si="48"/>
        <v/>
      </c>
      <c r="J313" s="276" t="str">
        <f t="shared" ca="true" si="49"/>
        <v/>
      </c>
      <c r="K313" s="274"/>
      <c r="L313" s="274"/>
      <c r="M313" s="277" t="str">
        <f t="shared" ca="true" si="50"/>
        <v/>
      </c>
      <c r="N313" s="187" t="str">
        <f t="shared" ca="true" si="51"/>
        <v/>
      </c>
      <c r="O313" s="276" t="str">
        <f t="shared" ca="true" si="52"/>
        <v/>
      </c>
      <c r="P313" s="274"/>
      <c r="Q313" s="274"/>
      <c r="R313" s="277" t="str">
        <f t="shared" ca="true" si="53"/>
        <v/>
      </c>
      <c r="S313" s="187" t="str">
        <f t="shared" ca="true" si="54"/>
        <v/>
      </c>
      <c r="T313" s="276" t="str">
        <f t="shared" ca="true" si="55"/>
        <v/>
      </c>
      <c r="U313" s="274"/>
      <c r="V313" s="274"/>
      <c r="W313" s="277" t="str">
        <f t="shared" ca="true" si="56"/>
        <v/>
      </c>
      <c r="X313" s="187" t="str">
        <f t="shared" ca="true" si="57"/>
        <v/>
      </c>
      <c r="Y313" s="276" t="str">
        <f t="shared" ca="true" si="58"/>
        <v/>
      </c>
      <c r="Z313" s="274"/>
      <c r="AA313" s="274"/>
      <c r="AB313" s="277" t="str">
        <f t="shared" ca="true" si="59"/>
        <v/>
      </c>
    </row>
    <row r="314" x14ac:dyDescent="0.2">
      <c r="A314" s="272"/>
      <c r="B314" s="540"/>
      <c r="C314" s="541"/>
      <c r="D314" s="187" t="str">
        <f t="shared" ca="true" si="45"/>
        <v/>
      </c>
      <c r="E314" s="276" t="str">
        <f t="shared" ca="true" si="46"/>
        <v/>
      </c>
      <c r="F314" s="274"/>
      <c r="G314" s="274"/>
      <c r="H314" s="277" t="str">
        <f t="shared" ca="true" si="47"/>
        <v/>
      </c>
      <c r="I314" s="187" t="str">
        <f t="shared" ca="true" si="48"/>
        <v/>
      </c>
      <c r="J314" s="276" t="str">
        <f t="shared" ca="true" si="49"/>
        <v/>
      </c>
      <c r="K314" s="274"/>
      <c r="L314" s="274"/>
      <c r="M314" s="277" t="str">
        <f t="shared" ca="true" si="50"/>
        <v/>
      </c>
      <c r="N314" s="187" t="str">
        <f t="shared" ca="true" si="51"/>
        <v/>
      </c>
      <c r="O314" s="276" t="str">
        <f t="shared" ca="true" si="52"/>
        <v/>
      </c>
      <c r="P314" s="274"/>
      <c r="Q314" s="274"/>
      <c r="R314" s="277" t="str">
        <f t="shared" ca="true" si="53"/>
        <v/>
      </c>
      <c r="S314" s="187" t="str">
        <f t="shared" ca="true" si="54"/>
        <v/>
      </c>
      <c r="T314" s="276" t="str">
        <f t="shared" ca="true" si="55"/>
        <v/>
      </c>
      <c r="U314" s="274"/>
      <c r="V314" s="274"/>
      <c r="W314" s="277" t="str">
        <f t="shared" ca="true" si="56"/>
        <v/>
      </c>
      <c r="X314" s="187" t="str">
        <f t="shared" ca="true" si="57"/>
        <v/>
      </c>
      <c r="Y314" s="276" t="str">
        <f t="shared" ca="true" si="58"/>
        <v/>
      </c>
      <c r="Z314" s="274"/>
      <c r="AA314" s="274"/>
      <c r="AB314" s="277" t="str">
        <f t="shared" ca="true" si="59"/>
        <v/>
      </c>
    </row>
    <row r="315" x14ac:dyDescent="0.2">
      <c r="A315" s="272"/>
      <c r="B315" s="540"/>
      <c r="C315" s="541"/>
      <c r="D315" s="187" t="str">
        <f t="shared" ca="true" si="45"/>
        <v/>
      </c>
      <c r="E315" s="276" t="str">
        <f t="shared" ca="true" si="46"/>
        <v/>
      </c>
      <c r="F315" s="274"/>
      <c r="G315" s="274"/>
      <c r="H315" s="277" t="str">
        <f t="shared" ca="true" si="47"/>
        <v/>
      </c>
      <c r="I315" s="187" t="str">
        <f t="shared" ca="true" si="48"/>
        <v/>
      </c>
      <c r="J315" s="276" t="str">
        <f t="shared" ca="true" si="49"/>
        <v/>
      </c>
      <c r="K315" s="274"/>
      <c r="L315" s="274"/>
      <c r="M315" s="277" t="str">
        <f t="shared" ca="true" si="50"/>
        <v/>
      </c>
      <c r="N315" s="187" t="str">
        <f t="shared" ca="true" si="51"/>
        <v/>
      </c>
      <c r="O315" s="276" t="str">
        <f t="shared" ca="true" si="52"/>
        <v/>
      </c>
      <c r="P315" s="274"/>
      <c r="Q315" s="274"/>
      <c r="R315" s="277" t="str">
        <f t="shared" ca="true" si="53"/>
        <v/>
      </c>
      <c r="S315" s="187" t="str">
        <f t="shared" ca="true" si="54"/>
        <v/>
      </c>
      <c r="T315" s="276" t="str">
        <f t="shared" ca="true" si="55"/>
        <v/>
      </c>
      <c r="U315" s="274"/>
      <c r="V315" s="274"/>
      <c r="W315" s="277" t="str">
        <f t="shared" ca="true" si="56"/>
        <v/>
      </c>
      <c r="X315" s="187" t="str">
        <f t="shared" ca="true" si="57"/>
        <v/>
      </c>
      <c r="Y315" s="276" t="str">
        <f t="shared" ca="true" si="58"/>
        <v/>
      </c>
      <c r="Z315" s="274"/>
      <c r="AA315" s="274"/>
      <c r="AB315" s="277" t="str">
        <f t="shared" ca="true" si="59"/>
        <v/>
      </c>
    </row>
    <row r="316" x14ac:dyDescent="0.2">
      <c r="A316" s="272"/>
      <c r="B316" s="542"/>
      <c r="C316" s="543"/>
      <c r="D316" s="188" t="str">
        <f t="shared" ca="true" si="45"/>
        <v/>
      </c>
      <c r="E316" s="279" t="str">
        <f t="shared" ca="true" si="46"/>
        <v/>
      </c>
      <c r="F316" s="280"/>
      <c r="G316" s="281"/>
      <c r="H316" s="282" t="str">
        <f t="shared" ca="true" si="47"/>
        <v/>
      </c>
      <c r="I316" s="188" t="str">
        <f t="shared" ca="true" si="48"/>
        <v/>
      </c>
      <c r="J316" s="279" t="str">
        <f t="shared" ca="true" si="49"/>
        <v/>
      </c>
      <c r="K316" s="280"/>
      <c r="L316" s="281"/>
      <c r="M316" s="282" t="str">
        <f t="shared" ca="true" si="50"/>
        <v/>
      </c>
      <c r="N316" s="188" t="str">
        <f t="shared" ca="true" si="51"/>
        <v/>
      </c>
      <c r="O316" s="279" t="str">
        <f t="shared" ca="true" si="52"/>
        <v/>
      </c>
      <c r="P316" s="280"/>
      <c r="Q316" s="281"/>
      <c r="R316" s="282" t="str">
        <f t="shared" ca="true" si="53"/>
        <v/>
      </c>
      <c r="S316" s="188" t="str">
        <f t="shared" ca="true" si="54"/>
        <v/>
      </c>
      <c r="T316" s="279" t="str">
        <f t="shared" ca="true" si="55"/>
        <v/>
      </c>
      <c r="U316" s="280"/>
      <c r="V316" s="281"/>
      <c r="W316" s="282" t="str">
        <f t="shared" ca="true" si="56"/>
        <v/>
      </c>
      <c r="X316" s="188" t="str">
        <f t="shared" ca="true" si="57"/>
        <v/>
      </c>
      <c r="Y316" s="279" t="str">
        <f t="shared" ca="true" si="58"/>
        <v/>
      </c>
      <c r="Z316" s="280"/>
      <c r="AA316" s="281"/>
      <c r="AB316" s="282" t="str">
        <f t="shared" ca="true" si="59"/>
        <v/>
      </c>
    </row>
    <row r="317" ht="11.25" customHeight="true" x14ac:dyDescent="0.2"/>
    <row r="318" ht="22.5" customHeight="true" x14ac:dyDescent="0.25">
      <c r="B318" s="908" t="str">
        <f>CONCATENATE("Rural use of sanitation facilities, ",C299,"–",C300)</f>
        <v>Rural use of sanitation facilities, 2000–2020</v>
      </c>
      <c r="C318" s="909"/>
      <c r="D318" s="909"/>
      <c r="E318" s="909"/>
      <c r="F318" s="909"/>
      <c r="G318" s="909"/>
      <c r="H318" s="909"/>
      <c r="I318" s="909"/>
      <c r="J318" s="909"/>
      <c r="K318" s="909"/>
      <c r="L318" s="909"/>
      <c r="N318" s="283"/>
      <c r="O318" s="283"/>
      <c r="P318" s="283"/>
      <c r="Q318" s="283"/>
      <c r="R318" s="283"/>
      <c r="S318" s="891" t="s">
        <v>11</v>
      </c>
      <c r="T318" s="892"/>
      <c r="U318" s="892"/>
      <c r="V318" s="892"/>
      <c r="W318" s="893"/>
      <c r="X318" s="283"/>
      <c r="Y318" s="283"/>
      <c r="Z318" s="283"/>
      <c r="AA318" s="283"/>
      <c r="AB318" s="284"/>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21" customWidth="true"/>
    <col min="6" max="7" width="9" style="224" customWidth="true"/>
    <col min="8" max="38" width="9" style="221" customWidth="true"/>
    <col min="39" max="261" width="9.140625" style="221"/>
    <col min="262" max="262" width="5" style="221" customWidth="true"/>
    <col min="263" max="263" width="13.85546875" style="221" customWidth="true"/>
    <col min="264" max="265" width="6.28515625" style="221" customWidth="true"/>
    <col min="266" max="267" width="7" style="221" customWidth="true"/>
    <col min="268" max="274" width="6.28515625" style="221" customWidth="true"/>
    <col min="275" max="517" width="9.140625" style="221"/>
    <col min="518" max="518" width="5" style="221" customWidth="true"/>
    <col min="519" max="519" width="13.85546875" style="221" customWidth="true"/>
    <col min="520" max="521" width="6.28515625" style="221" customWidth="true"/>
    <col min="522" max="523" width="7" style="221" customWidth="true"/>
    <col min="524" max="530" width="6.28515625" style="221" customWidth="true"/>
    <col min="531" max="773" width="9.140625" style="221"/>
    <col min="774" max="774" width="5" style="221" customWidth="true"/>
    <col min="775" max="775" width="13.85546875" style="221" customWidth="true"/>
    <col min="776" max="777" width="6.28515625" style="221" customWidth="true"/>
    <col min="778" max="779" width="7" style="221" customWidth="true"/>
    <col min="780" max="786" width="6.28515625" style="221" customWidth="true"/>
    <col min="787" max="1029" width="9.140625" style="221"/>
    <col min="1030" max="1030" width="5" style="221" customWidth="true"/>
    <col min="1031" max="1031" width="13.85546875" style="221" customWidth="true"/>
    <col min="1032" max="1033" width="6.28515625" style="221" customWidth="true"/>
    <col min="1034" max="1035" width="7" style="221" customWidth="true"/>
    <col min="1036" max="1042" width="6.28515625" style="221" customWidth="true"/>
    <col min="1043" max="1285" width="9.140625" style="221"/>
    <col min="1286" max="1286" width="5" style="221" customWidth="true"/>
    <col min="1287" max="1287" width="13.85546875" style="221" customWidth="true"/>
    <col min="1288" max="1289" width="6.28515625" style="221" customWidth="true"/>
    <col min="1290" max="1291" width="7" style="221" customWidth="true"/>
    <col min="1292" max="1298" width="6.28515625" style="221" customWidth="true"/>
    <col min="1299" max="1541" width="9.140625" style="221"/>
    <col min="1542" max="1542" width="5" style="221" customWidth="true"/>
    <col min="1543" max="1543" width="13.85546875" style="221" customWidth="true"/>
    <col min="1544" max="1545" width="6.28515625" style="221" customWidth="true"/>
    <col min="1546" max="1547" width="7" style="221" customWidth="true"/>
    <col min="1548" max="1554" width="6.28515625" style="221" customWidth="true"/>
    <col min="1555" max="1797" width="9.140625" style="221"/>
    <col min="1798" max="1798" width="5" style="221" customWidth="true"/>
    <col min="1799" max="1799" width="13.85546875" style="221" customWidth="true"/>
    <col min="1800" max="1801" width="6.28515625" style="221" customWidth="true"/>
    <col min="1802" max="1803" width="7" style="221" customWidth="true"/>
    <col min="1804" max="1810" width="6.28515625" style="221" customWidth="true"/>
    <col min="1811" max="2053" width="9.140625" style="221"/>
    <col min="2054" max="2054" width="5" style="221" customWidth="true"/>
    <col min="2055" max="2055" width="13.85546875" style="221" customWidth="true"/>
    <col min="2056" max="2057" width="6.28515625" style="221" customWidth="true"/>
    <col min="2058" max="2059" width="7" style="221" customWidth="true"/>
    <col min="2060" max="2066" width="6.28515625" style="221" customWidth="true"/>
    <col min="2067" max="2309" width="9.140625" style="221"/>
    <col min="2310" max="2310" width="5" style="221" customWidth="true"/>
    <col min="2311" max="2311" width="13.85546875" style="221" customWidth="true"/>
    <col min="2312" max="2313" width="6.28515625" style="221" customWidth="true"/>
    <col min="2314" max="2315" width="7" style="221" customWidth="true"/>
    <col min="2316" max="2322" width="6.28515625" style="221" customWidth="true"/>
    <col min="2323" max="2565" width="9.140625" style="221"/>
    <col min="2566" max="2566" width="5" style="221" customWidth="true"/>
    <col min="2567" max="2567" width="13.85546875" style="221" customWidth="true"/>
    <col min="2568" max="2569" width="6.28515625" style="221" customWidth="true"/>
    <col min="2570" max="2571" width="7" style="221" customWidth="true"/>
    <col min="2572" max="2578" width="6.28515625" style="221" customWidth="true"/>
    <col min="2579" max="2821" width="9.140625" style="221"/>
    <col min="2822" max="2822" width="5" style="221" customWidth="true"/>
    <col min="2823" max="2823" width="13.85546875" style="221" customWidth="true"/>
    <col min="2824" max="2825" width="6.28515625" style="221" customWidth="true"/>
    <col min="2826" max="2827" width="7" style="221" customWidth="true"/>
    <col min="2828" max="2834" width="6.28515625" style="221" customWidth="true"/>
    <col min="2835" max="3077" width="9.140625" style="221"/>
    <col min="3078" max="3078" width="5" style="221" customWidth="true"/>
    <col min="3079" max="3079" width="13.85546875" style="221" customWidth="true"/>
    <col min="3080" max="3081" width="6.28515625" style="221" customWidth="true"/>
    <col min="3082" max="3083" width="7" style="221" customWidth="true"/>
    <col min="3084" max="3090" width="6.28515625" style="221" customWidth="true"/>
    <col min="3091" max="3333" width="9.140625" style="221"/>
    <col min="3334" max="3334" width="5" style="221" customWidth="true"/>
    <col min="3335" max="3335" width="13.85546875" style="221" customWidth="true"/>
    <col min="3336" max="3337" width="6.28515625" style="221" customWidth="true"/>
    <col min="3338" max="3339" width="7" style="221" customWidth="true"/>
    <col min="3340" max="3346" width="6.28515625" style="221" customWidth="true"/>
    <col min="3347" max="3589" width="9.140625" style="221"/>
    <col min="3590" max="3590" width="5" style="221" customWidth="true"/>
    <col min="3591" max="3591" width="13.85546875" style="221" customWidth="true"/>
    <col min="3592" max="3593" width="6.28515625" style="221" customWidth="true"/>
    <col min="3594" max="3595" width="7" style="221" customWidth="true"/>
    <col min="3596" max="3602" width="6.28515625" style="221" customWidth="true"/>
    <col min="3603" max="3845" width="9.140625" style="221"/>
    <col min="3846" max="3846" width="5" style="221" customWidth="true"/>
    <col min="3847" max="3847" width="13.85546875" style="221" customWidth="true"/>
    <col min="3848" max="3849" width="6.28515625" style="221" customWidth="true"/>
    <col min="3850" max="3851" width="7" style="221" customWidth="true"/>
    <col min="3852" max="3858" width="6.28515625" style="221" customWidth="true"/>
    <col min="3859" max="4101" width="9.140625" style="221"/>
    <col min="4102" max="4102" width="5" style="221" customWidth="true"/>
    <col min="4103" max="4103" width="13.85546875" style="221" customWidth="true"/>
    <col min="4104" max="4105" width="6.28515625" style="221" customWidth="true"/>
    <col min="4106" max="4107" width="7" style="221" customWidth="true"/>
    <col min="4108" max="4114" width="6.28515625" style="221" customWidth="true"/>
    <col min="4115" max="4357" width="9.140625" style="221"/>
    <col min="4358" max="4358" width="5" style="221" customWidth="true"/>
    <col min="4359" max="4359" width="13.85546875" style="221" customWidth="true"/>
    <col min="4360" max="4361" width="6.28515625" style="221" customWidth="true"/>
    <col min="4362" max="4363" width="7" style="221" customWidth="true"/>
    <col min="4364" max="4370" width="6.28515625" style="221" customWidth="true"/>
    <col min="4371" max="4613" width="9.140625" style="221"/>
    <col min="4614" max="4614" width="5" style="221" customWidth="true"/>
    <col min="4615" max="4615" width="13.85546875" style="221" customWidth="true"/>
    <col min="4616" max="4617" width="6.28515625" style="221" customWidth="true"/>
    <col min="4618" max="4619" width="7" style="221" customWidth="true"/>
    <col min="4620" max="4626" width="6.28515625" style="221" customWidth="true"/>
    <col min="4627" max="4869" width="9.140625" style="221"/>
    <col min="4870" max="4870" width="5" style="221" customWidth="true"/>
    <col min="4871" max="4871" width="13.85546875" style="221" customWidth="true"/>
    <col min="4872" max="4873" width="6.28515625" style="221" customWidth="true"/>
    <col min="4874" max="4875" width="7" style="221" customWidth="true"/>
    <col min="4876" max="4882" width="6.28515625" style="221" customWidth="true"/>
    <col min="4883" max="5125" width="9.140625" style="221"/>
    <col min="5126" max="5126" width="5" style="221" customWidth="true"/>
    <col min="5127" max="5127" width="13.85546875" style="221" customWidth="true"/>
    <col min="5128" max="5129" width="6.28515625" style="221" customWidth="true"/>
    <col min="5130" max="5131" width="7" style="221" customWidth="true"/>
    <col min="5132" max="5138" width="6.28515625" style="221" customWidth="true"/>
    <col min="5139" max="5381" width="9.140625" style="221"/>
    <col min="5382" max="5382" width="5" style="221" customWidth="true"/>
    <col min="5383" max="5383" width="13.85546875" style="221" customWidth="true"/>
    <col min="5384" max="5385" width="6.28515625" style="221" customWidth="true"/>
    <col min="5386" max="5387" width="7" style="221" customWidth="true"/>
    <col min="5388" max="5394" width="6.28515625" style="221" customWidth="true"/>
    <col min="5395" max="5637" width="9.140625" style="221"/>
    <col min="5638" max="5638" width="5" style="221" customWidth="true"/>
    <col min="5639" max="5639" width="13.85546875" style="221" customWidth="true"/>
    <col min="5640" max="5641" width="6.28515625" style="221" customWidth="true"/>
    <col min="5642" max="5643" width="7" style="221" customWidth="true"/>
    <col min="5644" max="5650" width="6.28515625" style="221" customWidth="true"/>
    <col min="5651" max="5893" width="9.140625" style="221"/>
    <col min="5894" max="5894" width="5" style="221" customWidth="true"/>
    <col min="5895" max="5895" width="13.85546875" style="221" customWidth="true"/>
    <col min="5896" max="5897" width="6.28515625" style="221" customWidth="true"/>
    <col min="5898" max="5899" width="7" style="221" customWidth="true"/>
    <col min="5900" max="5906" width="6.28515625" style="221" customWidth="true"/>
    <col min="5907" max="6149" width="9.140625" style="221"/>
    <col min="6150" max="6150" width="5" style="221" customWidth="true"/>
    <col min="6151" max="6151" width="13.85546875" style="221" customWidth="true"/>
    <col min="6152" max="6153" width="6.28515625" style="221" customWidth="true"/>
    <col min="6154" max="6155" width="7" style="221" customWidth="true"/>
    <col min="6156" max="6162" width="6.28515625" style="221" customWidth="true"/>
    <col min="6163" max="6405" width="9.140625" style="221"/>
    <col min="6406" max="6406" width="5" style="221" customWidth="true"/>
    <col min="6407" max="6407" width="13.85546875" style="221" customWidth="true"/>
    <col min="6408" max="6409" width="6.28515625" style="221" customWidth="true"/>
    <col min="6410" max="6411" width="7" style="221" customWidth="true"/>
    <col min="6412" max="6418" width="6.28515625" style="221" customWidth="true"/>
    <col min="6419" max="6661" width="9.140625" style="221"/>
    <col min="6662" max="6662" width="5" style="221" customWidth="true"/>
    <col min="6663" max="6663" width="13.85546875" style="221" customWidth="true"/>
    <col min="6664" max="6665" width="6.28515625" style="221" customWidth="true"/>
    <col min="6666" max="6667" width="7" style="221" customWidth="true"/>
    <col min="6668" max="6674" width="6.28515625" style="221" customWidth="true"/>
    <col min="6675" max="6917" width="9.140625" style="221"/>
    <col min="6918" max="6918" width="5" style="221" customWidth="true"/>
    <col min="6919" max="6919" width="13.85546875" style="221" customWidth="true"/>
    <col min="6920" max="6921" width="6.28515625" style="221" customWidth="true"/>
    <col min="6922" max="6923" width="7" style="221" customWidth="true"/>
    <col min="6924" max="6930" width="6.28515625" style="221" customWidth="true"/>
    <col min="6931" max="7173" width="9.140625" style="221"/>
    <col min="7174" max="7174" width="5" style="221" customWidth="true"/>
    <col min="7175" max="7175" width="13.85546875" style="221" customWidth="true"/>
    <col min="7176" max="7177" width="6.28515625" style="221" customWidth="true"/>
    <col min="7178" max="7179" width="7" style="221" customWidth="true"/>
    <col min="7180" max="7186" width="6.28515625" style="221" customWidth="true"/>
    <col min="7187" max="7429" width="9.140625" style="221"/>
    <col min="7430" max="7430" width="5" style="221" customWidth="true"/>
    <col min="7431" max="7431" width="13.85546875" style="221" customWidth="true"/>
    <col min="7432" max="7433" width="6.28515625" style="221" customWidth="true"/>
    <col min="7434" max="7435" width="7" style="221" customWidth="true"/>
    <col min="7436" max="7442" width="6.28515625" style="221" customWidth="true"/>
    <col min="7443" max="7685" width="9.140625" style="221"/>
    <col min="7686" max="7686" width="5" style="221" customWidth="true"/>
    <col min="7687" max="7687" width="13.85546875" style="221" customWidth="true"/>
    <col min="7688" max="7689" width="6.28515625" style="221" customWidth="true"/>
    <col min="7690" max="7691" width="7" style="221" customWidth="true"/>
    <col min="7692" max="7698" width="6.28515625" style="221" customWidth="true"/>
    <col min="7699" max="7941" width="9.140625" style="221"/>
    <col min="7942" max="7942" width="5" style="221" customWidth="true"/>
    <col min="7943" max="7943" width="13.85546875" style="221" customWidth="true"/>
    <col min="7944" max="7945" width="6.28515625" style="221" customWidth="true"/>
    <col min="7946" max="7947" width="7" style="221" customWidth="true"/>
    <col min="7948" max="7954" width="6.28515625" style="221" customWidth="true"/>
    <col min="7955" max="8197" width="9.140625" style="221"/>
    <col min="8198" max="8198" width="5" style="221" customWidth="true"/>
    <col min="8199" max="8199" width="13.85546875" style="221" customWidth="true"/>
    <col min="8200" max="8201" width="6.28515625" style="221" customWidth="true"/>
    <col min="8202" max="8203" width="7" style="221" customWidth="true"/>
    <col min="8204" max="8210" width="6.28515625" style="221" customWidth="true"/>
    <col min="8211" max="8453" width="9.140625" style="221"/>
    <col min="8454" max="8454" width="5" style="221" customWidth="true"/>
    <col min="8455" max="8455" width="13.85546875" style="221" customWidth="true"/>
    <col min="8456" max="8457" width="6.28515625" style="221" customWidth="true"/>
    <col min="8458" max="8459" width="7" style="221" customWidth="true"/>
    <col min="8460" max="8466" width="6.28515625" style="221" customWidth="true"/>
    <col min="8467" max="8709" width="9.140625" style="221"/>
    <col min="8710" max="8710" width="5" style="221" customWidth="true"/>
    <col min="8711" max="8711" width="13.85546875" style="221" customWidth="true"/>
    <col min="8712" max="8713" width="6.28515625" style="221" customWidth="true"/>
    <col min="8714" max="8715" width="7" style="221" customWidth="true"/>
    <col min="8716" max="8722" width="6.28515625" style="221" customWidth="true"/>
    <col min="8723" max="8965" width="9.140625" style="221"/>
    <col min="8966" max="8966" width="5" style="221" customWidth="true"/>
    <col min="8967" max="8967" width="13.85546875" style="221" customWidth="true"/>
    <col min="8968" max="8969" width="6.28515625" style="221" customWidth="true"/>
    <col min="8970" max="8971" width="7" style="221" customWidth="true"/>
    <col min="8972" max="8978" width="6.28515625" style="221" customWidth="true"/>
    <col min="8979" max="9221" width="9.140625" style="221"/>
    <col min="9222" max="9222" width="5" style="221" customWidth="true"/>
    <col min="9223" max="9223" width="13.85546875" style="221" customWidth="true"/>
    <col min="9224" max="9225" width="6.28515625" style="221" customWidth="true"/>
    <col min="9226" max="9227" width="7" style="221" customWidth="true"/>
    <col min="9228" max="9234" width="6.28515625" style="221" customWidth="true"/>
    <col min="9235" max="9477" width="9.140625" style="221"/>
    <col min="9478" max="9478" width="5" style="221" customWidth="true"/>
    <col min="9479" max="9479" width="13.85546875" style="221" customWidth="true"/>
    <col min="9480" max="9481" width="6.28515625" style="221" customWidth="true"/>
    <col min="9482" max="9483" width="7" style="221" customWidth="true"/>
    <col min="9484" max="9490" width="6.28515625" style="221" customWidth="true"/>
    <col min="9491" max="9733" width="9.140625" style="221"/>
    <col min="9734" max="9734" width="5" style="221" customWidth="true"/>
    <col min="9735" max="9735" width="13.85546875" style="221" customWidth="true"/>
    <col min="9736" max="9737" width="6.28515625" style="221" customWidth="true"/>
    <col min="9738" max="9739" width="7" style="221" customWidth="true"/>
    <col min="9740" max="9746" width="6.28515625" style="221" customWidth="true"/>
    <col min="9747" max="9989" width="9.140625" style="221"/>
    <col min="9990" max="9990" width="5" style="221" customWidth="true"/>
    <col min="9991" max="9991" width="13.85546875" style="221" customWidth="true"/>
    <col min="9992" max="9993" width="6.28515625" style="221" customWidth="true"/>
    <col min="9994" max="9995" width="7" style="221" customWidth="true"/>
    <col min="9996" max="10002" width="6.28515625" style="221" customWidth="true"/>
    <col min="10003" max="10245" width="9.140625" style="221"/>
    <col min="10246" max="10246" width="5" style="221" customWidth="true"/>
    <col min="10247" max="10247" width="13.85546875" style="221" customWidth="true"/>
    <col min="10248" max="10249" width="6.28515625" style="221" customWidth="true"/>
    <col min="10250" max="10251" width="7" style="221" customWidth="true"/>
    <col min="10252" max="10258" width="6.28515625" style="221" customWidth="true"/>
    <col min="10259" max="10501" width="9.140625" style="221"/>
    <col min="10502" max="10502" width="5" style="221" customWidth="true"/>
    <col min="10503" max="10503" width="13.85546875" style="221" customWidth="true"/>
    <col min="10504" max="10505" width="6.28515625" style="221" customWidth="true"/>
    <col min="10506" max="10507" width="7" style="221" customWidth="true"/>
    <col min="10508" max="10514" width="6.28515625" style="221" customWidth="true"/>
    <col min="10515" max="10757" width="9.140625" style="221"/>
    <col min="10758" max="10758" width="5" style="221" customWidth="true"/>
    <col min="10759" max="10759" width="13.85546875" style="221" customWidth="true"/>
    <col min="10760" max="10761" width="6.28515625" style="221" customWidth="true"/>
    <col min="10762" max="10763" width="7" style="221" customWidth="true"/>
    <col min="10764" max="10770" width="6.28515625" style="221" customWidth="true"/>
    <col min="10771" max="11013" width="9.140625" style="221"/>
    <col min="11014" max="11014" width="5" style="221" customWidth="true"/>
    <col min="11015" max="11015" width="13.85546875" style="221" customWidth="true"/>
    <col min="11016" max="11017" width="6.28515625" style="221" customWidth="true"/>
    <col min="11018" max="11019" width="7" style="221" customWidth="true"/>
    <col min="11020" max="11026" width="6.28515625" style="221" customWidth="true"/>
    <col min="11027" max="11269" width="9.140625" style="221"/>
    <col min="11270" max="11270" width="5" style="221" customWidth="true"/>
    <col min="11271" max="11271" width="13.85546875" style="221" customWidth="true"/>
    <col min="11272" max="11273" width="6.28515625" style="221" customWidth="true"/>
    <col min="11274" max="11275" width="7" style="221" customWidth="true"/>
    <col min="11276" max="11282" width="6.28515625" style="221" customWidth="true"/>
    <col min="11283" max="11525" width="9.140625" style="221"/>
    <col min="11526" max="11526" width="5" style="221" customWidth="true"/>
    <col min="11527" max="11527" width="13.85546875" style="221" customWidth="true"/>
    <col min="11528" max="11529" width="6.28515625" style="221" customWidth="true"/>
    <col min="11530" max="11531" width="7" style="221" customWidth="true"/>
    <col min="11532" max="11538" width="6.28515625" style="221" customWidth="true"/>
    <col min="11539" max="11781" width="9.140625" style="221"/>
    <col min="11782" max="11782" width="5" style="221" customWidth="true"/>
    <col min="11783" max="11783" width="13.85546875" style="221" customWidth="true"/>
    <col min="11784" max="11785" width="6.28515625" style="221" customWidth="true"/>
    <col min="11786" max="11787" width="7" style="221" customWidth="true"/>
    <col min="11788" max="11794" width="6.28515625" style="221" customWidth="true"/>
    <col min="11795" max="12037" width="9.140625" style="221"/>
    <col min="12038" max="12038" width="5" style="221" customWidth="true"/>
    <col min="12039" max="12039" width="13.85546875" style="221" customWidth="true"/>
    <col min="12040" max="12041" width="6.28515625" style="221" customWidth="true"/>
    <col min="12042" max="12043" width="7" style="221" customWidth="true"/>
    <col min="12044" max="12050" width="6.28515625" style="221" customWidth="true"/>
    <col min="12051" max="12293" width="9.140625" style="221"/>
    <col min="12294" max="12294" width="5" style="221" customWidth="true"/>
    <col min="12295" max="12295" width="13.85546875" style="221" customWidth="true"/>
    <col min="12296" max="12297" width="6.28515625" style="221" customWidth="true"/>
    <col min="12298" max="12299" width="7" style="221" customWidth="true"/>
    <col min="12300" max="12306" width="6.28515625" style="221" customWidth="true"/>
    <col min="12307" max="12549" width="9.140625" style="221"/>
    <col min="12550" max="12550" width="5" style="221" customWidth="true"/>
    <col min="12551" max="12551" width="13.85546875" style="221" customWidth="true"/>
    <col min="12552" max="12553" width="6.28515625" style="221" customWidth="true"/>
    <col min="12554" max="12555" width="7" style="221" customWidth="true"/>
    <col min="12556" max="12562" width="6.28515625" style="221" customWidth="true"/>
    <col min="12563" max="12805" width="9.140625" style="221"/>
    <col min="12806" max="12806" width="5" style="221" customWidth="true"/>
    <col min="12807" max="12807" width="13.85546875" style="221" customWidth="true"/>
    <col min="12808" max="12809" width="6.28515625" style="221" customWidth="true"/>
    <col min="12810" max="12811" width="7" style="221" customWidth="true"/>
    <col min="12812" max="12818" width="6.28515625" style="221" customWidth="true"/>
    <col min="12819" max="13061" width="9.140625" style="221"/>
    <col min="13062" max="13062" width="5" style="221" customWidth="true"/>
    <col min="13063" max="13063" width="13.85546875" style="221" customWidth="true"/>
    <col min="13064" max="13065" width="6.28515625" style="221" customWidth="true"/>
    <col min="13066" max="13067" width="7" style="221" customWidth="true"/>
    <col min="13068" max="13074" width="6.28515625" style="221" customWidth="true"/>
    <col min="13075" max="13317" width="9.140625" style="221"/>
    <col min="13318" max="13318" width="5" style="221" customWidth="true"/>
    <col min="13319" max="13319" width="13.85546875" style="221" customWidth="true"/>
    <col min="13320" max="13321" width="6.28515625" style="221" customWidth="true"/>
    <col min="13322" max="13323" width="7" style="221" customWidth="true"/>
    <col min="13324" max="13330" width="6.28515625" style="221" customWidth="true"/>
    <col min="13331" max="13573" width="9.140625" style="221"/>
    <col min="13574" max="13574" width="5" style="221" customWidth="true"/>
    <col min="13575" max="13575" width="13.85546875" style="221" customWidth="true"/>
    <col min="13576" max="13577" width="6.28515625" style="221" customWidth="true"/>
    <col min="13578" max="13579" width="7" style="221" customWidth="true"/>
    <col min="13580" max="13586" width="6.28515625" style="221" customWidth="true"/>
    <col min="13587" max="13829" width="9.140625" style="221"/>
    <col min="13830" max="13830" width="5" style="221" customWidth="true"/>
    <col min="13831" max="13831" width="13.85546875" style="221" customWidth="true"/>
    <col min="13832" max="13833" width="6.28515625" style="221" customWidth="true"/>
    <col min="13834" max="13835" width="7" style="221" customWidth="true"/>
    <col min="13836" max="13842" width="6.28515625" style="221" customWidth="true"/>
    <col min="13843" max="14085" width="9.140625" style="221"/>
    <col min="14086" max="14086" width="5" style="221" customWidth="true"/>
    <col min="14087" max="14087" width="13.85546875" style="221" customWidth="true"/>
    <col min="14088" max="14089" width="6.28515625" style="221" customWidth="true"/>
    <col min="14090" max="14091" width="7" style="221" customWidth="true"/>
    <col min="14092" max="14098" width="6.28515625" style="221" customWidth="true"/>
    <col min="14099" max="14341" width="9.140625" style="221"/>
    <col min="14342" max="14342" width="5" style="221" customWidth="true"/>
    <col min="14343" max="14343" width="13.85546875" style="221" customWidth="true"/>
    <col min="14344" max="14345" width="6.28515625" style="221" customWidth="true"/>
    <col min="14346" max="14347" width="7" style="221" customWidth="true"/>
    <col min="14348" max="14354" width="6.28515625" style="221" customWidth="true"/>
    <col min="14355" max="14597" width="9.140625" style="221"/>
    <col min="14598" max="14598" width="5" style="221" customWidth="true"/>
    <col min="14599" max="14599" width="13.85546875" style="221" customWidth="true"/>
    <col min="14600" max="14601" width="6.28515625" style="221" customWidth="true"/>
    <col min="14602" max="14603" width="7" style="221" customWidth="true"/>
    <col min="14604" max="14610" width="6.28515625" style="221" customWidth="true"/>
    <col min="14611" max="14853" width="9.140625" style="221"/>
    <col min="14854" max="14854" width="5" style="221" customWidth="true"/>
    <col min="14855" max="14855" width="13.85546875" style="221" customWidth="true"/>
    <col min="14856" max="14857" width="6.28515625" style="221" customWidth="true"/>
    <col min="14858" max="14859" width="7" style="221" customWidth="true"/>
    <col min="14860" max="14866" width="6.28515625" style="221" customWidth="true"/>
    <col min="14867" max="15109" width="9.140625" style="221"/>
    <col min="15110" max="15110" width="5" style="221" customWidth="true"/>
    <col min="15111" max="15111" width="13.85546875" style="221" customWidth="true"/>
    <col min="15112" max="15113" width="6.28515625" style="221" customWidth="true"/>
    <col min="15114" max="15115" width="7" style="221" customWidth="true"/>
    <col min="15116" max="15122" width="6.28515625" style="221" customWidth="true"/>
    <col min="15123" max="15365" width="9.140625" style="221"/>
    <col min="15366" max="15366" width="5" style="221" customWidth="true"/>
    <col min="15367" max="15367" width="13.85546875" style="221" customWidth="true"/>
    <col min="15368" max="15369" width="6.28515625" style="221" customWidth="true"/>
    <col min="15370" max="15371" width="7" style="221" customWidth="true"/>
    <col min="15372" max="15378" width="6.28515625" style="221" customWidth="true"/>
    <col min="15379" max="15621" width="9.140625" style="221"/>
    <col min="15622" max="15622" width="5" style="221" customWidth="true"/>
    <col min="15623" max="15623" width="13.85546875" style="221" customWidth="true"/>
    <col min="15624" max="15625" width="6.28515625" style="221" customWidth="true"/>
    <col min="15626" max="15627" width="7" style="221" customWidth="true"/>
    <col min="15628" max="15634" width="6.28515625" style="221" customWidth="true"/>
    <col min="15635" max="15877" width="9.140625" style="221"/>
    <col min="15878" max="15878" width="5" style="221" customWidth="true"/>
    <col min="15879" max="15879" width="13.85546875" style="221" customWidth="true"/>
    <col min="15880" max="15881" width="6.28515625" style="221" customWidth="true"/>
    <col min="15882" max="15883" width="7" style="221" customWidth="true"/>
    <col min="15884" max="15890" width="6.28515625" style="221" customWidth="true"/>
    <col min="15891" max="16133" width="9.140625" style="221"/>
    <col min="16134" max="16134" width="5" style="221" customWidth="true"/>
    <col min="16135" max="16135" width="13.85546875" style="221" customWidth="true"/>
    <col min="16136" max="16137" width="6.28515625" style="221" customWidth="true"/>
    <col min="16138" max="16139" width="7" style="221" customWidth="true"/>
    <col min="16140" max="16146" width="6.28515625" style="221" customWidth="true"/>
    <col min="16147" max="16384" width="9.140625" style="221"/>
  </cols>
  <sheetData>
    <row r="4" ht="27" customHeight="true" x14ac:dyDescent="0.4">
      <c r="B4" s="945" t="s">
        <v>132</v>
      </c>
      <c r="C4" s="946"/>
      <c r="D4" s="946"/>
      <c r="E4" s="946"/>
      <c r="F4" s="946"/>
      <c r="G4" s="946"/>
      <c r="H4" s="946"/>
      <c r="I4" s="946"/>
      <c r="J4" s="946"/>
      <c r="K4" s="946"/>
      <c r="L4" s="946"/>
      <c r="M4" s="946"/>
      <c r="N4" s="946"/>
      <c r="O4" s="946"/>
      <c r="P4" s="946"/>
      <c r="Q4" s="946"/>
      <c r="R4" s="946"/>
      <c r="S4" s="946"/>
      <c r="T4" s="946"/>
      <c r="U4" s="946"/>
      <c r="V4" s="946"/>
      <c r="W4" s="946"/>
      <c r="X4" s="946"/>
      <c r="Y4" s="946"/>
    </row>
    <row r="5" ht="28.5" customHeight="true" x14ac:dyDescent="0.4">
      <c r="B5" s="890" t="str">
        <f ca="true">IF(ISERROR(INDIRECT(CONCATENATE($E$32,"!A2"))),"",INDIRECT(CONCATENATE($E$32,"!A2")))</f>
        <v>Dominican Republic</v>
      </c>
      <c r="C5" s="947"/>
      <c r="D5" s="947"/>
      <c r="E5" s="947"/>
      <c r="F5" s="947"/>
      <c r="G5" s="947"/>
      <c r="H5" s="947"/>
      <c r="I5" s="947"/>
      <c r="J5" s="947"/>
      <c r="K5" s="946"/>
      <c r="L5" s="946"/>
      <c r="M5" s="946"/>
      <c r="N5" s="946"/>
      <c r="O5" s="946"/>
      <c r="P5" s="946"/>
      <c r="Q5" s="946"/>
      <c r="R5" s="946"/>
      <c r="S5" s="946"/>
      <c r="T5" s="946"/>
      <c r="U5" s="946"/>
      <c r="V5" s="946"/>
      <c r="W5" s="946"/>
      <c r="X5" s="946"/>
      <c r="Y5" s="946"/>
    </row>
    <row r="6" x14ac:dyDescent="0.2">
      <c r="F6" s="221"/>
      <c r="G6" s="221"/>
      <c r="J6" s="222"/>
      <c r="K6" s="222"/>
      <c r="L6" s="222"/>
      <c r="M6" s="222"/>
      <c r="N6" s="222"/>
      <c r="O6" s="222"/>
      <c r="P6" s="222"/>
    </row>
    <row r="7" s="223" customFormat="true" ht="16.5" customHeight="true" x14ac:dyDescent="0.25">
      <c r="B7" s="943" t="str">
        <f ca="true">CONCATENATE("National ",IF(ISERROR(INDIRECT(CONCATENATE($E$32,"!A2"))),"",INDIRECT(CONCATENATE($E$32,"!A210"))))</f>
        <v>National Access to hygiene facilities </v>
      </c>
      <c r="C7" s="944"/>
      <c r="D7" s="944"/>
      <c r="E7" s="944"/>
      <c r="F7" s="944"/>
      <c r="G7" s="944"/>
      <c r="H7" s="944"/>
      <c r="K7" s="961" t="str">
        <f ca="true">CONCATENATE("Urban ",IF(ISERROR(INDIRECT(CONCATENATE($E$32,"!A2"))),"",INDIRECT(CONCATENATE($E$32,"!A210"))))</f>
        <v>Urban Access to hygiene facilities </v>
      </c>
      <c r="L7" s="962"/>
      <c r="M7" s="962"/>
      <c r="N7" s="962"/>
      <c r="O7" s="962"/>
      <c r="P7" s="962"/>
      <c r="S7" s="961" t="str">
        <f ca="true">CONCATENATE("Rural ",IF(ISERROR(INDIRECT(CONCATENATE($E$32,"!A2"))),"",INDIRECT(CONCATENATE($E$32,"!A210"))))</f>
        <v>Rural Access to hygiene facilities </v>
      </c>
      <c r="T7" s="962"/>
      <c r="U7" s="962"/>
      <c r="V7" s="962"/>
      <c r="W7" s="962"/>
      <c r="X7" s="962"/>
    </row>
    <row r="8" s="223" customFormat="true" x14ac:dyDescent="0.2"/>
    <row r="17" x14ac:dyDescent="0.2">
      <c r="Q17" s="222"/>
      <c r="R17" s="222"/>
      <c r="S17" s="222"/>
      <c r="T17" s="222"/>
      <c r="U17" s="222"/>
      <c r="V17" s="222"/>
    </row>
    <row r="18" x14ac:dyDescent="0.2">
      <c r="Q18" s="222"/>
      <c r="R18" s="222"/>
      <c r="S18" s="222"/>
      <c r="T18" s="222"/>
      <c r="U18" s="222"/>
      <c r="V18" s="222"/>
    </row>
    <row r="19" x14ac:dyDescent="0.2">
      <c r="Q19" s="222"/>
      <c r="R19" s="222"/>
      <c r="S19" s="222"/>
      <c r="T19" s="222"/>
      <c r="U19" s="222"/>
      <c r="V19" s="222"/>
    </row>
    <row r="20" x14ac:dyDescent="0.2">
      <c r="Q20" s="222"/>
      <c r="R20" s="222"/>
      <c r="S20" s="222"/>
      <c r="T20" s="222"/>
      <c r="U20" s="222"/>
      <c r="V20" s="222"/>
    </row>
    <row r="21" x14ac:dyDescent="0.2">
      <c r="Q21" s="222"/>
      <c r="R21" s="222"/>
      <c r="S21" s="222"/>
      <c r="T21" s="222"/>
      <c r="U21" s="222"/>
      <c r="V21" s="222"/>
    </row>
    <row r="22" x14ac:dyDescent="0.2">
      <c r="Q22" s="222"/>
      <c r="R22" s="222"/>
      <c r="S22" s="222"/>
      <c r="T22" s="222"/>
      <c r="U22" s="222"/>
      <c r="V22" s="222"/>
    </row>
    <row r="23" x14ac:dyDescent="0.2">
      <c r="Q23" s="222"/>
      <c r="R23" s="222"/>
      <c r="S23" s="222"/>
      <c r="T23" s="222"/>
      <c r="U23" s="222"/>
      <c r="V23" s="222"/>
    </row>
    <row r="32" s="225" customFormat="true" x14ac:dyDescent="0.2">
      <c r="E32" s="937" t="str">
        <f>INDEX(B88:B100,A88)</f>
        <v>MICS14</v>
      </c>
      <c r="F32" s="938"/>
      <c r="G32" s="952" t="str">
        <f ca="true">IF(ISERROR(INDIRECT(CONCATENATE($E$32,"!A2"))),"",INDIRECT(CONCATENATE($E$32,"!A2")))</f>
        <v>Dominican Republic</v>
      </c>
      <c r="H32" s="953"/>
      <c r="I32" s="953"/>
      <c r="J32" s="954"/>
      <c r="K32" s="958" t="s">
        <v>0</v>
      </c>
      <c r="L32" s="959"/>
      <c r="M32" s="960"/>
      <c r="N32" s="958" t="s">
        <v>1</v>
      </c>
      <c r="O32" s="959"/>
      <c r="P32" s="960"/>
      <c r="Q32" s="958" t="s">
        <v>2</v>
      </c>
      <c r="R32" s="959"/>
      <c r="S32" s="960"/>
      <c r="T32" s="958" t="s">
        <v>3</v>
      </c>
      <c r="U32" s="959"/>
      <c r="V32" s="960"/>
      <c r="W32" s="958" t="s">
        <v>4</v>
      </c>
      <c r="X32" s="959"/>
      <c r="Y32" s="960"/>
    </row>
    <row r="33" s="229" customFormat="true" ht="22.5" customHeight="true" x14ac:dyDescent="0.2">
      <c r="E33" s="939"/>
      <c r="F33" s="940"/>
      <c r="G33" s="955"/>
      <c r="H33" s="956"/>
      <c r="I33" s="956"/>
      <c r="J33" s="957"/>
      <c r="K33" s="226" t="s">
        <v>15</v>
      </c>
      <c r="L33" s="227" t="s">
        <v>16</v>
      </c>
      <c r="M33" s="228" t="s">
        <v>20</v>
      </c>
      <c r="N33" s="226" t="s">
        <v>15</v>
      </c>
      <c r="O33" s="227" t="s">
        <v>16</v>
      </c>
      <c r="P33" s="228" t="s">
        <v>20</v>
      </c>
      <c r="Q33" s="226" t="s">
        <v>15</v>
      </c>
      <c r="R33" s="227" t="s">
        <v>16</v>
      </c>
      <c r="S33" s="228" t="s">
        <v>20</v>
      </c>
      <c r="T33" s="226" t="s">
        <v>15</v>
      </c>
      <c r="U33" s="227" t="s">
        <v>16</v>
      </c>
      <c r="V33" s="228" t="s">
        <v>20</v>
      </c>
      <c r="W33" s="226" t="s">
        <v>15</v>
      </c>
      <c r="X33" s="227" t="s">
        <v>16</v>
      </c>
      <c r="Y33" s="228" t="s">
        <v>20</v>
      </c>
    </row>
    <row r="34" ht="15" x14ac:dyDescent="0.2">
      <c r="B34" s="948" t="s">
        <v>21</v>
      </c>
      <c r="C34" s="949"/>
      <c r="D34" s="949"/>
      <c r="E34" s="292"/>
      <c r="F34" s="221"/>
      <c r="G34" s="912" t="s">
        <v>5</v>
      </c>
      <c r="H34" s="895"/>
      <c r="I34" s="910"/>
      <c r="J34" s="941" t="str">
        <f ca="true">IF(ISERROR(INDIRECT(CONCATENATE(#REF!,"!A2"))),"",INDIRECT(CONCATENATE(#REF!,"!A210")))</f>
        <v/>
      </c>
      <c r="K34" s="931">
        <f ca="true">IF(ISERROR(INDIRECT(CONCATENATE($E$32,"!C222"))),"",INDIRECT(CONCATENATE($E$32,"!C222")))</f>
        <v>24.039017352619439</v>
      </c>
      <c r="L34" s="933">
        <f ca="true">IF(ISERROR(INDIRECT(CONCATENATE($E$32,"!C223"))),"",INDIRECT(CONCATENATE($E$32,"!C223")))</f>
        <v>20.346153759419831</v>
      </c>
      <c r="M34" s="935">
        <f ca="true">IF(ISERROR(INDIRECT(CONCATENATE($E$32,"!C224"))),"",INDIRECT(CONCATENATE($E$32,"!C224")))</f>
        <v>55.614828887960378</v>
      </c>
      <c r="N34" s="931">
        <f ca="true">IF(ISERROR(INDIRECT(CONCATENATE($E$32,"!D222"))),"",INDIRECT(CONCATENATE($E$32,"!D222")))</f>
        <v>41.495124292733529</v>
      </c>
      <c r="O34" s="933">
        <f ca="true">IF(ISERROR(INDIRECT(CONCATENATE($E$32,"!D223"))),"",INDIRECT(CONCATENATE($E$32,"!D223")))</f>
        <v>16.728591912800283</v>
      </c>
      <c r="P34" s="935">
        <f ca="true">IF(ISERROR(INDIRECT(CONCATENATE($E$32,"!D224"))),"",INDIRECT(CONCATENATE($E$32,"!D224")))</f>
        <v>41.776283794466131</v>
      </c>
      <c r="Q34" s="931">
        <f ca="true">IF(ISERROR(INDIRECT(CONCATENATE($E$32,"!E222"))),"",INDIRECT(CONCATENATE($E$32,"!E222")))</f>
        <v>58.520903203255578</v>
      </c>
      <c r="R34" s="933">
        <f ca="true">IF(ISERROR(INDIRECT(CONCATENATE($E$32,"!E223"))),"",INDIRECT(CONCATENATE($E$32,"!E223")))</f>
        <v>17.030750418383455</v>
      </c>
      <c r="S34" s="935">
        <f ca="true">IF(ISERROR(INDIRECT(CONCATENATE($E$32,"!E224"))),"",INDIRECT(CONCATENATE($E$32,"!E224")))</f>
        <v>24.448346378360917</v>
      </c>
      <c r="T34" s="931">
        <f ca="true">IF(ISERROR(INDIRECT(CONCATENATE($E$32,"!F222"))),"",INDIRECT(CONCATENATE($E$32,"!F222")))</f>
        <v>72.309340062108248</v>
      </c>
      <c r="U34" s="933">
        <f ca="true">IF(ISERROR(INDIRECT(CONCATENATE($E$32,"!F223"))),"",INDIRECT(CONCATENATE($E$32,"!F223")))</f>
        <v>14.449635820291522</v>
      </c>
      <c r="V34" s="935">
        <f ca="true">IF(ISERROR(INDIRECT(CONCATENATE($E$32,"!F224"))),"",INDIRECT(CONCATENATE($E$32,"!F224")))</f>
        <v>13.241024117600153</v>
      </c>
      <c r="W34" s="931">
        <f ca="true">IF(ISERROR(INDIRECT(CONCATENATE($E$32,"!G222"))),"",INDIRECT(CONCATENATE($E$32,"!G222")))</f>
        <v>83.034335364571859</v>
      </c>
      <c r="X34" s="933">
        <f ca="true">IF(ISERROR(INDIRECT(CONCATENATE($E$32,"!G223"))),"",INDIRECT(CONCATENATE($E$32,"!G223")))</f>
        <v>9.1584584159276261</v>
      </c>
      <c r="Y34" s="935">
        <f ca="true">IF(ISERROR(INDIRECT(CONCATENATE($E$32,"!G224"))),"",INDIRECT(CONCATENATE($E$32,"!G224")))</f>
        <v>7.807206219500566</v>
      </c>
      <c r="Z34" s="293"/>
    </row>
    <row r="35" ht="15" x14ac:dyDescent="0.2">
      <c r="B35" s="950"/>
      <c r="C35" s="951"/>
      <c r="D35" s="951"/>
      <c r="E35" s="292"/>
      <c r="F35" s="221"/>
      <c r="G35" s="913"/>
      <c r="H35" s="914"/>
      <c r="I35" s="911"/>
      <c r="J35" s="963"/>
      <c r="K35" s="932"/>
      <c r="L35" s="934"/>
      <c r="M35" s="936"/>
      <c r="N35" s="932"/>
      <c r="O35" s="934"/>
      <c r="P35" s="936"/>
      <c r="Q35" s="932"/>
      <c r="R35" s="934"/>
      <c r="S35" s="936"/>
      <c r="T35" s="932"/>
      <c r="U35" s="934"/>
      <c r="V35" s="936"/>
      <c r="W35" s="932"/>
      <c r="X35" s="934"/>
      <c r="Y35" s="936"/>
      <c r="Z35" s="293"/>
    </row>
    <row r="36" ht="12.75" customHeight="true" x14ac:dyDescent="0.2">
      <c r="E36" s="294"/>
      <c r="F36" s="221"/>
      <c r="G36" s="293"/>
      <c r="H36" s="293"/>
      <c r="I36" s="293"/>
      <c r="J36" s="293"/>
      <c r="K36" s="293"/>
      <c r="L36" s="295"/>
      <c r="M36" s="295"/>
      <c r="N36" s="293"/>
      <c r="O36" s="293"/>
      <c r="P36" s="293"/>
      <c r="Q36" s="293"/>
      <c r="R36" s="293"/>
      <c r="S36" s="293"/>
      <c r="T36" s="293"/>
      <c r="U36" s="293"/>
      <c r="V36" s="293"/>
      <c r="W36" s="293"/>
      <c r="X36" s="293"/>
      <c r="Y36" s="293"/>
      <c r="Z36" s="293"/>
    </row>
    <row r="37" x14ac:dyDescent="0.2">
      <c r="E37" s="294"/>
      <c r="F37" s="221"/>
      <c r="G37" s="912" t="s">
        <v>6</v>
      </c>
      <c r="H37" s="895"/>
      <c r="I37" s="910"/>
      <c r="J37" s="941" t="str">
        <f ca="true">IF(ISERROR(INDIRECT(CONCATENATE(#REF!,"!A2"))),"",INDIRECT(CONCATENATE(#REF!,"!A210")))</f>
        <v/>
      </c>
      <c r="K37" s="931">
        <f ca="true">IF(ISERROR(INDIRECT(CONCATENATE($E$32,"!H222"))),"",INDIRECT(CONCATENATE($E$32,"!H222")))</f>
        <v>29.256491555290321</v>
      </c>
      <c r="L37" s="933">
        <f ca="true">IF(ISERROR(INDIRECT(CONCATENATE($E$32,"!H223"))),"",INDIRECT(CONCATENATE($E$32,"!H223")))</f>
        <v>19.532137815362848</v>
      </c>
      <c r="M37" s="935">
        <f ca="true">IF(ISERROR(INDIRECT(CONCATENATE($E$32,"!H224"))),"",INDIRECT(CONCATENATE($E$32,"!H224")))</f>
        <v>51.211370629346639</v>
      </c>
      <c r="N37" s="931">
        <f ca="true">IF(ISERROR(INDIRECT(CONCATENATE($E$32,"!I222"))),"",INDIRECT(CONCATENATE($E$32,"!I222")))</f>
        <v>48.75995860774772</v>
      </c>
      <c r="O37" s="933">
        <f ca="true">IF(ISERROR(INDIRECT(CONCATENATE($E$32,"!I223"))),"",INDIRECT(CONCATENATE($E$32,"!I223")))</f>
        <v>17.385586081780524</v>
      </c>
      <c r="P37" s="935">
        <f ca="true">IF(ISERROR(INDIRECT(CONCATENATE($E$32,"!I224"))),"",INDIRECT(CONCATENATE($E$32,"!I224")))</f>
        <v>33.854455310471501</v>
      </c>
      <c r="Q37" s="931">
        <f ca="true">IF(ISERROR(INDIRECT(CONCATENATE($E$32,"!J222"))),"",INDIRECT(CONCATENATE($E$32,"!J222")))</f>
        <v>62.619760568428894</v>
      </c>
      <c r="R37" s="933">
        <f ca="true">IF(ISERROR(INDIRECT(CONCATENATE($E$32,"!J223"))),"",INDIRECT(CONCATENATE($E$32,"!J223")))</f>
        <v>18.357388570038918</v>
      </c>
      <c r="S37" s="935">
        <f ca="true">IF(ISERROR(INDIRECT(CONCATENATE($E$32,"!J224"))),"",INDIRECT(CONCATENATE($E$32,"!J224")))</f>
        <v>19.022850861532127</v>
      </c>
      <c r="T37" s="931">
        <f ca="true">IF(ISERROR(INDIRECT(CONCATENATE($E$32,"!K222"))),"",INDIRECT(CONCATENATE($E$32,"!K222")))</f>
        <v>75.862227337610264</v>
      </c>
      <c r="U37" s="933">
        <f ca="true">IF(ISERROR(INDIRECT(CONCATENATE($E$32,"!K223"))),"",INDIRECT(CONCATENATE($E$32,"!K223")))</f>
        <v>12.905837873381627</v>
      </c>
      <c r="V37" s="935">
        <f ca="true">IF(ISERROR(INDIRECT(CONCATENATE($E$32,"!K224"))),"",INDIRECT(CONCATENATE($E$32,"!K224")))</f>
        <v>11.231934789007994</v>
      </c>
      <c r="W37" s="931">
        <f ca="true">IF(ISERROR(INDIRECT(CONCATENATE($E$32,"!L222"))),"",INDIRECT(CONCATENATE($E$32,"!L222")))</f>
        <v>83.676736648748445</v>
      </c>
      <c r="X37" s="933">
        <f ca="true">IF(ISERROR(INDIRECT(CONCATENATE($E$32,"!L223"))),"",INDIRECT(CONCATENATE($E$32,"!L223")))</f>
        <v>8.5827534303088981</v>
      </c>
      <c r="Y37" s="935">
        <f ca="true">IF(ISERROR(INDIRECT(CONCATENATE($E$32,"!L224"))),"",INDIRECT(CONCATENATE($E$32,"!L224")))</f>
        <v>7.740509920942551</v>
      </c>
      <c r="Z37" s="293"/>
    </row>
    <row r="38" x14ac:dyDescent="0.2">
      <c r="F38" s="221"/>
      <c r="G38" s="913"/>
      <c r="H38" s="914"/>
      <c r="I38" s="911"/>
      <c r="J38" s="942"/>
      <c r="K38" s="932"/>
      <c r="L38" s="934"/>
      <c r="M38" s="936"/>
      <c r="N38" s="932"/>
      <c r="O38" s="934"/>
      <c r="P38" s="936"/>
      <c r="Q38" s="932"/>
      <c r="R38" s="934"/>
      <c r="S38" s="936"/>
      <c r="T38" s="932"/>
      <c r="U38" s="934"/>
      <c r="V38" s="936"/>
      <c r="W38" s="932"/>
      <c r="X38" s="934"/>
      <c r="Y38" s="936"/>
      <c r="Z38" s="293"/>
    </row>
    <row r="39" x14ac:dyDescent="0.2">
      <c r="F39" s="221"/>
      <c r="G39" s="293"/>
      <c r="H39" s="293"/>
      <c r="I39" s="293"/>
      <c r="J39" s="293"/>
      <c r="K39" s="293"/>
      <c r="L39" s="293"/>
      <c r="M39" s="295"/>
      <c r="N39" s="295"/>
      <c r="O39" s="293"/>
      <c r="P39" s="293"/>
      <c r="Q39" s="293"/>
      <c r="R39" s="293"/>
      <c r="S39" s="293"/>
      <c r="T39" s="293"/>
      <c r="U39" s="293"/>
      <c r="V39" s="293"/>
      <c r="W39" s="293"/>
      <c r="X39" s="293"/>
      <c r="Y39" s="293"/>
      <c r="Z39" s="293"/>
    </row>
    <row r="40" x14ac:dyDescent="0.2">
      <c r="F40" s="221"/>
      <c r="G40" s="912" t="s">
        <v>7</v>
      </c>
      <c r="H40" s="895"/>
      <c r="I40" s="910"/>
      <c r="J40" s="941" t="str">
        <f ca="true">IF(ISERROR(INDIRECT(CONCATENATE(#REF!,"!A2"))),"",INDIRECT(CONCATENATE(#REF!,"!A210")))</f>
        <v/>
      </c>
      <c r="K40" s="931">
        <f ca="true">IF(ISERROR(INDIRECT(CONCATENATE($E$32,"!M222"))),"",INDIRECT(CONCATENATE($E$32,"!M222")))</f>
        <v>19.362518011727474</v>
      </c>
      <c r="L40" s="933">
        <f ca="true">IF(ISERROR(INDIRECT(CONCATENATE($E$32,"!M223"))),"",INDIRECT(CONCATENATE($E$32,"!M223")))</f>
        <v>19.163210674887697</v>
      </c>
      <c r="M40" s="935">
        <f ca="true">IF(ISERROR(INDIRECT(CONCATENATE($E$32,"!M224"))),"",INDIRECT(CONCATENATE($E$32,"!M224")))</f>
        <v>61.474271313384811</v>
      </c>
      <c r="N40" s="931">
        <f ca="true">IF(ISERROR(INDIRECT(CONCATENATE($E$32,"!N222"))),"",INDIRECT(CONCATENATE($E$32,"!N222")))</f>
        <v>25.917423898178903</v>
      </c>
      <c r="O40" s="933">
        <f ca="true">IF(ISERROR(INDIRECT(CONCATENATE($E$32,"!N223"))),"",INDIRECT(CONCATENATE($E$32,"!N223")))</f>
        <v>19.635665120986786</v>
      </c>
      <c r="P40" s="935">
        <f ca="true">IF(ISERROR(INDIRECT(CONCATENATE($E$32,"!N224"))),"",INDIRECT(CONCATENATE($E$32,"!N224")))</f>
        <v>54.446910980834559</v>
      </c>
      <c r="Q40" s="931">
        <f ca="true">IF(ISERROR(INDIRECT(CONCATENATE($E$32,"!O222"))),"",INDIRECT(CONCATENATE($E$32,"!O222")))</f>
        <v>38.552217841685312</v>
      </c>
      <c r="R40" s="933">
        <f ca="true">IF(ISERROR(INDIRECT(CONCATENATE($E$32,"!O223"))),"",INDIRECT(CONCATENATE($E$32,"!O223")))</f>
        <v>17.753889686081383</v>
      </c>
      <c r="S40" s="935">
        <f ca="true">IF(ISERROR(INDIRECT(CONCATENATE($E$32,"!O224"))),"",INDIRECT(CONCATENATE($E$32,"!O224")))</f>
        <v>43.693892472233216</v>
      </c>
      <c r="T40" s="931">
        <f ca="true">IF(ISERROR(INDIRECT(CONCATENATE($E$32,"!P222"))),"",INDIRECT(CONCATENATE($E$32,"!P222")))</f>
        <v>56.335544901798215</v>
      </c>
      <c r="U40" s="933">
        <f ca="true">IF(ISERROR(INDIRECT(CONCATENATE($E$32,"!P223"))),"",INDIRECT(CONCATENATE($E$32,"!P223")))</f>
        <v>14.280691499333638</v>
      </c>
      <c r="V40" s="935">
        <f ca="true">IF(ISERROR(INDIRECT(CONCATENATE($E$32,"!P224"))),"",INDIRECT(CONCATENATE($E$32,"!P224")))</f>
        <v>29.38376359886815</v>
      </c>
      <c r="W40" s="931">
        <f ca="true">IF(ISERROR(INDIRECT(CONCATENATE($E$32,"!Q222"))),"",INDIRECT(CONCATENATE($E$32,"!Q222")))</f>
        <v>75.877599556101288</v>
      </c>
      <c r="X40" s="933">
        <f ca="true">IF(ISERROR(INDIRECT(CONCATENATE($E$32,"!Q223"))),"",INDIRECT(CONCATENATE($E$32,"!Q223")))</f>
        <v>10.629668381802041</v>
      </c>
      <c r="Y40" s="935">
        <f ca="true">IF(ISERROR(INDIRECT(CONCATENATE($E$32,"!Q224"))),"",INDIRECT(CONCATENATE($E$32,"!Q224")))</f>
        <v>13.492732062096707</v>
      </c>
      <c r="Z40" s="293"/>
    </row>
    <row r="41" x14ac:dyDescent="0.2">
      <c r="F41" s="221"/>
      <c r="G41" s="913"/>
      <c r="H41" s="914"/>
      <c r="I41" s="911"/>
      <c r="J41" s="942"/>
      <c r="K41" s="932"/>
      <c r="L41" s="934"/>
      <c r="M41" s="936"/>
      <c r="N41" s="932"/>
      <c r="O41" s="934"/>
      <c r="P41" s="936"/>
      <c r="Q41" s="932"/>
      <c r="R41" s="934"/>
      <c r="S41" s="936"/>
      <c r="T41" s="932"/>
      <c r="U41" s="934"/>
      <c r="V41" s="936"/>
      <c r="W41" s="932"/>
      <c r="X41" s="934"/>
      <c r="Y41" s="936"/>
      <c r="Z41" s="293"/>
    </row>
    <row r="43" x14ac:dyDescent="0.2">
      <c r="F43" s="221"/>
      <c r="G43" s="221"/>
    </row>
    <row r="44" x14ac:dyDescent="0.2">
      <c r="F44" s="221"/>
      <c r="G44" s="221"/>
    </row>
    <row r="45" x14ac:dyDescent="0.2">
      <c r="F45" s="221"/>
      <c r="G45" s="221"/>
    </row>
    <row r="46" x14ac:dyDescent="0.2">
      <c r="F46" s="221"/>
      <c r="G46" s="221"/>
    </row>
    <row r="48" ht="15" x14ac:dyDescent="0.2">
      <c r="H48" s="292"/>
    </row>
    <row r="88" hidden="true" x14ac:dyDescent="0.2">
      <c r="A88" s="189">
        <v>6</v>
      </c>
      <c r="B88" s="189" t="s">
        <v>135</v>
      </c>
    </row>
    <row r="89" hidden="true" x14ac:dyDescent="0.2">
      <c r="B89" s="189" t="s">
        <v>171</v>
      </c>
    </row>
    <row r="90" hidden="true" x14ac:dyDescent="0.2">
      <c r="B90" s="189" t="s">
        <v>364</v>
      </c>
    </row>
    <row r="91" hidden="true" x14ac:dyDescent="0.2">
      <c r="B91" s="189" t="s">
        <v>346</v>
      </c>
    </row>
    <row r="92" hidden="true" x14ac:dyDescent="0.2">
      <c r="B92" s="189" t="s">
        <v>172</v>
      </c>
    </row>
    <row r="93" hidden="true" x14ac:dyDescent="0.2">
      <c r="B93" s="189" t="s">
        <v>655</v>
      </c>
    </row>
    <row r="94" hidden="true" x14ac:dyDescent="0.2">
      <c r="B94" s="189" t="s">
        <v>134</v>
      </c>
    </row>
    <row r="95" hidden="true" x14ac:dyDescent="0.2">
      <c r="B95" s="189"/>
    </row>
    <row r="96" hidden="true" x14ac:dyDescent="0.2">
      <c r="B96" s="189"/>
    </row>
    <row r="97" hidden="true" x14ac:dyDescent="0.2">
      <c r="B97" s="189"/>
    </row>
    <row r="98" hidden="true" x14ac:dyDescent="0.2">
      <c r="B98" s="189"/>
    </row>
    <row r="99" hidden="true" x14ac:dyDescent="0.2">
      <c r="B99" s="189"/>
    </row>
    <row r="100" hidden="true" x14ac:dyDescent="0.2">
      <c r="B100" s="189"/>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80A8A-4D09-4789-9C72-873068FFFF0A}">
  <sheetPr codeName="Feuil11"/>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5" width="12.5703125" style="435" customWidth="true"/>
    <col min="26" max="52" width="12.5703125" style="339" customWidth="true"/>
    <col min="53" max="53" width="31.5703125" style="436" customWidth="true"/>
    <col min="54" max="54" width="41.5703125" style="363" customWidth="true"/>
    <col min="55" max="69" width="9.140625" style="436"/>
    <col min="70" max="77" width="12.5703125" style="436" customWidth="true"/>
    <col min="78" max="104" width="12.5703125" style="339" customWidth="true"/>
    <col min="105" max="16384" width="9.140625" style="435"/>
  </cols>
  <sheetData>
    <row r="1" s="296" customFormat="true" ht="18" customHeight="true" x14ac:dyDescent="0.2">
      <c r="Z1" s="339"/>
      <c r="AA1" s="339"/>
      <c r="AB1" s="339"/>
      <c r="AC1" s="339"/>
      <c r="AD1" s="339"/>
      <c r="AE1" s="339"/>
      <c r="AF1" s="339"/>
      <c r="AG1" s="339"/>
      <c r="AH1" s="339"/>
      <c r="AI1" s="339"/>
      <c r="AJ1" s="339"/>
      <c r="AK1" s="339"/>
      <c r="AL1" s="339"/>
      <c r="AM1" s="339"/>
      <c r="AN1" s="339"/>
      <c r="AO1" s="339"/>
      <c r="AP1" s="339"/>
      <c r="AQ1" s="339"/>
      <c r="AR1" s="339"/>
      <c r="AS1" s="339"/>
      <c r="AT1" s="339"/>
      <c r="AU1" s="339"/>
      <c r="AV1" s="339"/>
      <c r="AW1" s="339"/>
      <c r="AX1" s="339"/>
      <c r="AY1" s="339"/>
      <c r="AZ1" s="339"/>
      <c r="BB1" s="31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96" customFormat="true" ht="22.5" customHeight="true" x14ac:dyDescent="0.35">
      <c r="A2" s="353" t="str">
        <f>A1026</f>
        <v>Dominican Republic</v>
      </c>
      <c r="B2" s="354"/>
      <c r="Z2" s="339"/>
      <c r="AA2" s="339"/>
      <c r="AB2" s="339"/>
      <c r="AC2" s="339"/>
      <c r="AD2" s="339"/>
      <c r="AE2" s="339"/>
      <c r="AF2" s="339"/>
      <c r="AG2" s="339"/>
      <c r="AH2" s="339"/>
      <c r="AI2" s="339"/>
      <c r="AJ2" s="339"/>
      <c r="AK2" s="339"/>
      <c r="AL2" s="339"/>
      <c r="AM2" s="339"/>
      <c r="AN2" s="339"/>
      <c r="AO2" s="339"/>
      <c r="AP2" s="339"/>
      <c r="AQ2" s="339"/>
      <c r="AR2" s="339"/>
      <c r="AS2" s="339"/>
      <c r="AT2" s="339"/>
      <c r="AU2" s="339"/>
      <c r="AV2" s="339"/>
      <c r="AW2" s="339"/>
      <c r="AX2" s="339"/>
      <c r="AY2" s="339"/>
      <c r="AZ2" s="339"/>
      <c r="BB2" s="31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96" customFormat="true" ht="22.5" customHeight="true" x14ac:dyDescent="0.35">
      <c r="A3" s="323" t="str">
        <f>A1034</f>
        <v>2000</v>
      </c>
      <c r="B3" s="356"/>
      <c r="Z3" s="339"/>
      <c r="AA3" s="339"/>
      <c r="AB3" s="339"/>
      <c r="AC3" s="339"/>
      <c r="AD3" s="339"/>
      <c r="AE3" s="339"/>
      <c r="AF3" s="339"/>
      <c r="AG3" s="339"/>
      <c r="AH3" s="339"/>
      <c r="AI3" s="339"/>
      <c r="AJ3" s="339"/>
      <c r="AK3" s="339"/>
      <c r="AL3" s="339"/>
      <c r="AM3" s="339"/>
      <c r="AN3" s="339"/>
      <c r="AO3" s="339"/>
      <c r="AP3" s="339"/>
      <c r="AQ3" s="339"/>
      <c r="AR3" s="339"/>
      <c r="AS3" s="339"/>
      <c r="AT3" s="339"/>
      <c r="AU3" s="339"/>
      <c r="AV3" s="339"/>
      <c r="AW3" s="339"/>
      <c r="AX3" s="339"/>
      <c r="AY3" s="339"/>
      <c r="AZ3" s="339"/>
      <c r="BB3" s="31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96" customFormat="true" ht="22.5" customHeight="true" x14ac:dyDescent="0.35">
      <c r="A4" s="355" t="s">
        <v>95</v>
      </c>
      <c r="B4" s="356"/>
      <c r="Z4" s="339"/>
      <c r="AA4" s="339"/>
      <c r="AB4" s="339"/>
      <c r="AC4" s="339"/>
      <c r="AD4" s="339"/>
      <c r="AE4" s="339"/>
      <c r="AF4" s="339"/>
      <c r="AG4" s="339"/>
      <c r="AH4" s="339"/>
      <c r="AI4" s="339"/>
      <c r="AJ4" s="339"/>
      <c r="AK4" s="339"/>
      <c r="AL4" s="339"/>
      <c r="AM4" s="339"/>
      <c r="AN4" s="339"/>
      <c r="AO4" s="339"/>
      <c r="AP4" s="339"/>
      <c r="AQ4" s="339"/>
      <c r="AR4" s="339"/>
      <c r="AS4" s="339"/>
      <c r="AT4" s="339"/>
      <c r="AU4" s="339"/>
      <c r="AV4" s="339"/>
      <c r="AW4" s="339"/>
      <c r="AX4" s="339"/>
      <c r="AY4" s="339"/>
      <c r="AZ4" s="339"/>
      <c r="BB4" s="31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96" customFormat="true" ht="20.1" customHeight="true" x14ac:dyDescent="0.35">
      <c r="A5" s="355" t="s">
        <v>96</v>
      </c>
      <c r="B5" s="356"/>
      <c r="Z5" s="339"/>
      <c r="AA5" s="339"/>
      <c r="AB5" s="339"/>
      <c r="AC5" s="339"/>
      <c r="AD5" s="339"/>
      <c r="AE5" s="339"/>
      <c r="AF5" s="339"/>
      <c r="AG5" s="339"/>
      <c r="AH5" s="339"/>
      <c r="AI5" s="339"/>
      <c r="AJ5" s="339"/>
      <c r="AK5" s="339"/>
      <c r="AL5" s="339"/>
      <c r="AM5" s="339"/>
      <c r="AN5" s="339"/>
      <c r="AO5" s="339"/>
      <c r="AP5" s="339"/>
      <c r="AQ5" s="339"/>
      <c r="AR5" s="339"/>
      <c r="AS5" s="339"/>
      <c r="AT5" s="339"/>
      <c r="AU5" s="339"/>
      <c r="AV5" s="339"/>
      <c r="AW5" s="339"/>
      <c r="AX5" s="339"/>
      <c r="AY5" s="339"/>
      <c r="AZ5" s="339"/>
      <c r="BB5" s="31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96" customFormat="true" ht="15" customHeight="true" x14ac:dyDescent="0.2">
      <c r="A6" s="357" t="s">
        <v>97</v>
      </c>
      <c r="B6" s="358"/>
      <c r="Z6" s="339"/>
      <c r="AA6" s="339"/>
      <c r="AB6" s="339"/>
      <c r="AC6" s="339"/>
      <c r="AD6" s="339"/>
      <c r="AE6" s="339"/>
      <c r="AF6" s="339"/>
      <c r="AG6" s="339"/>
      <c r="AH6" s="339"/>
      <c r="AI6" s="339"/>
      <c r="AJ6" s="339"/>
      <c r="AK6" s="339"/>
      <c r="AL6" s="339"/>
      <c r="AM6" s="339"/>
      <c r="AN6" s="339"/>
      <c r="AO6" s="339"/>
      <c r="AP6" s="339"/>
      <c r="AQ6" s="339"/>
      <c r="AR6" s="339"/>
      <c r="AS6" s="339"/>
      <c r="AT6" s="339"/>
      <c r="AU6" s="339"/>
      <c r="AV6" s="339"/>
      <c r="AW6" s="339"/>
      <c r="AX6" s="339"/>
      <c r="AY6" s="339"/>
      <c r="AZ6" s="339"/>
      <c r="BB6" s="31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96" customFormat="true" ht="15" customHeight="true" x14ac:dyDescent="0.2">
      <c r="A7" s="359" t="s">
        <v>40</v>
      </c>
      <c r="B7" s="360"/>
      <c r="Z7" s="339"/>
      <c r="AA7" s="339"/>
      <c r="AB7" s="339"/>
      <c r="AC7" s="339"/>
      <c r="AD7" s="339"/>
      <c r="AE7" s="339"/>
      <c r="AF7" s="339"/>
      <c r="AG7" s="339"/>
      <c r="AH7" s="339"/>
      <c r="AI7" s="339"/>
      <c r="AJ7" s="339"/>
      <c r="AK7" s="339"/>
      <c r="AL7" s="339"/>
      <c r="AM7" s="339"/>
      <c r="AN7" s="339"/>
      <c r="AO7" s="339"/>
      <c r="AP7" s="339"/>
      <c r="AQ7" s="339"/>
      <c r="AR7" s="339"/>
      <c r="AS7" s="339"/>
      <c r="AT7" s="339"/>
      <c r="AU7" s="339"/>
      <c r="AV7" s="339"/>
      <c r="AW7" s="339"/>
      <c r="AX7" s="339"/>
      <c r="AY7" s="339"/>
      <c r="AZ7" s="339"/>
      <c r="BB7" s="31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96" customFormat="true" ht="15" customHeight="true" x14ac:dyDescent="0.2">
      <c r="A8" s="359" t="s">
        <v>39</v>
      </c>
      <c r="B8" s="360"/>
      <c r="Z8" s="339"/>
      <c r="AA8" s="339"/>
      <c r="AB8" s="339"/>
      <c r="AC8" s="339"/>
      <c r="AD8" s="339"/>
      <c r="AE8" s="339"/>
      <c r="AF8" s="339"/>
      <c r="AG8" s="339"/>
      <c r="AH8" s="339"/>
      <c r="AI8" s="339"/>
      <c r="AJ8" s="339"/>
      <c r="AK8" s="339"/>
      <c r="AL8" s="339"/>
      <c r="AM8" s="339"/>
      <c r="AN8" s="339"/>
      <c r="AO8" s="339"/>
      <c r="AP8" s="339"/>
      <c r="AQ8" s="339"/>
      <c r="AR8" s="339"/>
      <c r="AS8" s="339"/>
      <c r="AT8" s="339"/>
      <c r="AU8" s="339"/>
      <c r="AV8" s="339"/>
      <c r="AW8" s="339"/>
      <c r="AX8" s="339"/>
      <c r="AY8" s="339"/>
      <c r="AZ8" s="339"/>
      <c r="BB8" s="31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96" customFormat="true" ht="15" customHeight="true" x14ac:dyDescent="0.2">
      <c r="A9" s="359" t="s">
        <v>133</v>
      </c>
      <c r="B9" s="361" t="str">
        <f>A1025</f>
        <v>MICS00</v>
      </c>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B9" s="31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96" customFormat="true" ht="15" customHeight="true" x14ac:dyDescent="0.2">
      <c r="A10" s="185" t="str">
        <f>B1028</f>
        <v/>
      </c>
      <c r="B10" s="184"/>
      <c r="Z10" s="339"/>
      <c r="AA10" s="339"/>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AZ10" s="339"/>
      <c r="BB10" s="31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96" customFormat="true" ht="15" customHeight="true" x14ac:dyDescent="0.2">
      <c r="A11" s="185" t="str">
        <f>B1027</f>
        <v/>
      </c>
      <c r="B11" s="183"/>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39"/>
      <c r="BB11" s="31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96" customFormat="true" ht="18" customHeight="true" x14ac:dyDescent="0.2">
      <c r="A12" s="182"/>
      <c r="B12" s="184"/>
      <c r="Z12" s="339"/>
      <c r="AA12" s="339"/>
      <c r="AB12" s="339"/>
      <c r="AC12" s="339"/>
      <c r="AD12" s="339"/>
      <c r="AE12" s="339"/>
      <c r="AF12" s="339"/>
      <c r="AG12" s="339"/>
      <c r="AH12" s="339"/>
      <c r="AI12" s="339"/>
      <c r="AJ12" s="339"/>
      <c r="AK12" s="339"/>
      <c r="AL12" s="339"/>
      <c r="AM12" s="339"/>
      <c r="AN12" s="339"/>
      <c r="AO12" s="339"/>
      <c r="AP12" s="339"/>
      <c r="AQ12" s="339"/>
      <c r="AR12" s="339"/>
      <c r="AS12" s="339"/>
      <c r="AT12" s="339"/>
      <c r="AU12" s="339"/>
      <c r="AV12" s="339"/>
      <c r="AW12" s="339"/>
      <c r="AX12" s="339"/>
      <c r="AY12" s="339"/>
      <c r="AZ12" s="339"/>
      <c r="BB12" s="31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96" customFormat="true" ht="18" customHeight="true" x14ac:dyDescent="0.2">
      <c r="A13" s="181"/>
      <c r="B13" s="180"/>
      <c r="Z13" s="339"/>
      <c r="AA13" s="339"/>
      <c r="AB13" s="339"/>
      <c r="AC13" s="339"/>
      <c r="AD13" s="339"/>
      <c r="AE13" s="339"/>
      <c r="AF13" s="339"/>
      <c r="AG13" s="339"/>
      <c r="AH13" s="339"/>
      <c r="AI13" s="339"/>
      <c r="AJ13" s="339"/>
      <c r="AK13" s="339"/>
      <c r="AL13" s="339"/>
      <c r="AM13" s="339"/>
      <c r="AN13" s="339"/>
      <c r="AO13" s="339"/>
      <c r="AP13" s="339"/>
      <c r="AQ13" s="339"/>
      <c r="AR13" s="339"/>
      <c r="AS13" s="339"/>
      <c r="AT13" s="339"/>
      <c r="AU13" s="339"/>
      <c r="AV13" s="339"/>
      <c r="AW13" s="339"/>
      <c r="AX13" s="339"/>
      <c r="AY13" s="339"/>
      <c r="AZ13" s="339"/>
      <c r="BB13" s="31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320" customFormat="true" ht="15" customHeight="true" x14ac:dyDescent="0.2">
      <c r="A14" s="300" t="s">
        <v>95</v>
      </c>
      <c r="B14" s="336"/>
      <c r="C14" s="979" t="s">
        <v>114</v>
      </c>
      <c r="D14" s="980"/>
      <c r="E14" s="980"/>
      <c r="F14" s="980"/>
      <c r="G14" s="981"/>
      <c r="H14" s="982" t="s">
        <v>38</v>
      </c>
      <c r="I14" s="974"/>
      <c r="J14" s="974"/>
      <c r="K14" s="974"/>
      <c r="L14" s="976"/>
      <c r="M14" s="969" t="s">
        <v>37</v>
      </c>
      <c r="N14" s="970"/>
      <c r="O14" s="970"/>
      <c r="P14" s="970"/>
      <c r="Q14" s="972"/>
      <c r="R14" s="20" t="s">
        <v>138</v>
      </c>
      <c r="S14" s="398"/>
      <c r="T14" s="398"/>
      <c r="U14" s="398"/>
      <c r="V14" s="398"/>
      <c r="W14" s="398"/>
      <c r="X14" s="398"/>
      <c r="Y14" s="398"/>
      <c r="Z14" s="408"/>
      <c r="AA14" s="408"/>
      <c r="AB14" s="408"/>
      <c r="AC14" s="408"/>
      <c r="AD14" s="408"/>
      <c r="AE14" s="408"/>
      <c r="AF14" s="408"/>
      <c r="AG14" s="408"/>
      <c r="AH14" s="408"/>
      <c r="AI14" s="408"/>
      <c r="AJ14" s="408"/>
      <c r="AK14" s="408"/>
      <c r="AL14" s="408"/>
      <c r="AM14" s="408"/>
      <c r="AN14" s="408"/>
      <c r="AO14" s="408"/>
      <c r="AP14" s="408"/>
      <c r="AQ14" s="408"/>
      <c r="AR14" s="408"/>
      <c r="AS14" s="408"/>
      <c r="AT14" s="408"/>
      <c r="AU14" s="408"/>
      <c r="AV14" s="408"/>
      <c r="AW14" s="408"/>
      <c r="AX14" s="408"/>
      <c r="AY14" s="408"/>
      <c r="AZ14" s="875"/>
      <c r="BA14" s="345" t="s">
        <v>128</v>
      </c>
      <c r="BB14" s="300" t="s">
        <v>95</v>
      </c>
      <c r="BC14" s="969" t="s">
        <v>114</v>
      </c>
      <c r="BD14" s="970"/>
      <c r="BE14" s="970"/>
      <c r="BF14" s="970"/>
      <c r="BG14" s="971"/>
      <c r="BH14" s="969" t="s">
        <v>38</v>
      </c>
      <c r="BI14" s="970"/>
      <c r="BJ14" s="970"/>
      <c r="BK14" s="970"/>
      <c r="BL14" s="971"/>
      <c r="BM14" s="969" t="s">
        <v>37</v>
      </c>
      <c r="BN14" s="970"/>
      <c r="BO14" s="970"/>
      <c r="BP14" s="970"/>
      <c r="BQ14" s="972"/>
      <c r="BR14" s="19" t="s">
        <v>138</v>
      </c>
      <c r="BS14" s="398"/>
      <c r="BT14" s="398"/>
      <c r="BU14" s="398"/>
      <c r="BV14" s="398"/>
      <c r="BW14" s="398"/>
      <c r="BX14" s="398"/>
      <c r="BY14" s="398"/>
      <c r="BZ14" s="343"/>
      <c r="CA14" s="343"/>
      <c r="CB14" s="343"/>
      <c r="CC14" s="343"/>
      <c r="CD14" s="343"/>
      <c r="CE14" s="343"/>
      <c r="CF14" s="343"/>
      <c r="CG14" s="343"/>
      <c r="CH14" s="343"/>
      <c r="CI14" s="343"/>
      <c r="CJ14" s="343"/>
      <c r="CK14" s="343"/>
      <c r="CL14" s="343"/>
      <c r="CM14" s="343"/>
      <c r="CN14" s="343"/>
      <c r="CO14" s="343"/>
      <c r="CP14" s="343"/>
      <c r="CQ14" s="343"/>
      <c r="CR14" s="343"/>
      <c r="CS14" s="343"/>
      <c r="CT14" s="343"/>
      <c r="CU14" s="343"/>
      <c r="CV14" s="343"/>
      <c r="CW14" s="343"/>
      <c r="CX14" s="343"/>
      <c r="CY14" s="343"/>
      <c r="CZ14" s="343"/>
    </row>
    <row r="15" s="320" customFormat="true" ht="24" x14ac:dyDescent="0.2">
      <c r="A15" s="333" t="s">
        <v>87</v>
      </c>
      <c r="B15" s="367"/>
      <c r="C15" s="390" t="s">
        <v>0</v>
      </c>
      <c r="D15" s="545" t="s">
        <v>1</v>
      </c>
      <c r="E15" s="545" t="s">
        <v>2</v>
      </c>
      <c r="F15" s="545" t="s">
        <v>3</v>
      </c>
      <c r="G15" s="546" t="s">
        <v>4</v>
      </c>
      <c r="H15" s="372" t="s">
        <v>0</v>
      </c>
      <c r="I15" s="548" t="s">
        <v>1</v>
      </c>
      <c r="J15" s="548" t="s">
        <v>2</v>
      </c>
      <c r="K15" s="548" t="s">
        <v>3</v>
      </c>
      <c r="L15" s="549" t="s">
        <v>4</v>
      </c>
      <c r="M15" s="373" t="s">
        <v>0</v>
      </c>
      <c r="N15" s="548" t="s">
        <v>1</v>
      </c>
      <c r="O15" s="548" t="s">
        <v>2</v>
      </c>
      <c r="P15" s="548" t="s">
        <v>3</v>
      </c>
      <c r="Q15" s="544" t="s">
        <v>4</v>
      </c>
      <c r="R15" s="372" t="s">
        <v>147</v>
      </c>
      <c r="S15" s="548" t="s">
        <v>148</v>
      </c>
      <c r="T15" s="548" t="s">
        <v>149</v>
      </c>
      <c r="U15" s="548" t="s">
        <v>150</v>
      </c>
      <c r="V15" s="548" t="s">
        <v>151</v>
      </c>
      <c r="W15" s="548" t="s">
        <v>152</v>
      </c>
      <c r="X15" s="548" t="s">
        <v>153</v>
      </c>
      <c r="Y15" s="549" t="s">
        <v>154</v>
      </c>
      <c r="Z15" s="408"/>
      <c r="AA15" s="408"/>
      <c r="AB15" s="408"/>
      <c r="AC15" s="408"/>
      <c r="AD15" s="408"/>
      <c r="AE15" s="408"/>
      <c r="AF15" s="408"/>
      <c r="AG15" s="408"/>
      <c r="AH15" s="408"/>
      <c r="AI15" s="408"/>
      <c r="AJ15" s="408"/>
      <c r="AK15" s="408"/>
      <c r="AL15" s="408"/>
      <c r="AM15" s="408"/>
      <c r="AN15" s="408"/>
      <c r="AO15" s="408"/>
      <c r="AP15" s="408"/>
      <c r="AQ15" s="408"/>
      <c r="AR15" s="408"/>
      <c r="AS15" s="408"/>
      <c r="AT15" s="408"/>
      <c r="AU15" s="408"/>
      <c r="AV15" s="408"/>
      <c r="AW15" s="408"/>
      <c r="AX15" s="408"/>
      <c r="AY15" s="408"/>
      <c r="AZ15" s="875"/>
      <c r="BA15" s="333" t="s">
        <v>119</v>
      </c>
      <c r="BB15" s="332"/>
      <c r="BC15" s="422" t="s">
        <v>0</v>
      </c>
      <c r="BD15" s="521" t="s">
        <v>1</v>
      </c>
      <c r="BE15" s="521" t="s">
        <v>2</v>
      </c>
      <c r="BF15" s="521" t="s">
        <v>3</v>
      </c>
      <c r="BG15" s="423" t="s">
        <v>4</v>
      </c>
      <c r="BH15" s="422" t="s">
        <v>0</v>
      </c>
      <c r="BI15" s="521" t="s">
        <v>1</v>
      </c>
      <c r="BJ15" s="521" t="s">
        <v>2</v>
      </c>
      <c r="BK15" s="521" t="s">
        <v>3</v>
      </c>
      <c r="BL15" s="423" t="s">
        <v>4</v>
      </c>
      <c r="BM15" s="422" t="s">
        <v>0</v>
      </c>
      <c r="BN15" s="521" t="s">
        <v>1</v>
      </c>
      <c r="BO15" s="521" t="s">
        <v>2</v>
      </c>
      <c r="BP15" s="521" t="s">
        <v>3</v>
      </c>
      <c r="BQ15" s="423" t="s">
        <v>4</v>
      </c>
      <c r="BR15" s="422" t="s">
        <v>147</v>
      </c>
      <c r="BS15" s="521" t="s">
        <v>148</v>
      </c>
      <c r="BT15" s="521" t="s">
        <v>149</v>
      </c>
      <c r="BU15" s="521" t="s">
        <v>150</v>
      </c>
      <c r="BV15" s="521" t="s">
        <v>151</v>
      </c>
      <c r="BW15" s="521" t="s">
        <v>152</v>
      </c>
      <c r="BX15" s="521" t="s">
        <v>153</v>
      </c>
      <c r="BY15" s="522" t="s">
        <v>154</v>
      </c>
      <c r="BZ15" s="879"/>
      <c r="CA15" s="879"/>
      <c r="CB15" s="879"/>
      <c r="CC15" s="879"/>
      <c r="CD15" s="879"/>
      <c r="CE15" s="879"/>
      <c r="CF15" s="879"/>
      <c r="CG15" s="879"/>
      <c r="CH15" s="879"/>
      <c r="CI15" s="879"/>
      <c r="CJ15" s="879"/>
      <c r="CK15" s="879"/>
      <c r="CL15" s="879"/>
      <c r="CM15" s="879"/>
      <c r="CN15" s="879"/>
      <c r="CO15" s="879"/>
      <c r="CP15" s="879"/>
      <c r="CQ15" s="879"/>
      <c r="CR15" s="879"/>
      <c r="CS15" s="879"/>
      <c r="CT15" s="879"/>
      <c r="CU15" s="879"/>
      <c r="CV15" s="879"/>
      <c r="CW15" s="879"/>
      <c r="CX15" s="879"/>
      <c r="CY15" s="879"/>
      <c r="CZ15" s="879"/>
    </row>
    <row r="16" s="320" customFormat="true" ht="15" customHeight="true" x14ac:dyDescent="0.2">
      <c r="A16" s="983" t="s">
        <v>13</v>
      </c>
      <c r="B16" s="369" t="s">
        <v>14</v>
      </c>
      <c r="C16" s="132">
        <v>82.363728839081134</v>
      </c>
      <c r="D16" s="131">
        <v>94.637937288887912</v>
      </c>
      <c r="E16" s="131">
        <v>97.202852908912774</v>
      </c>
      <c r="F16" s="131">
        <v>99.371601730586619</v>
      </c>
      <c r="G16" s="130">
        <v>99.07441267718545</v>
      </c>
      <c r="H16" s="129">
        <v>94.48278882123752</v>
      </c>
      <c r="I16" s="131">
        <v>98.744551532377955</v>
      </c>
      <c r="J16" s="131">
        <v>99.198905481106365</v>
      </c>
      <c r="K16" s="131">
        <v>99.718791087956035</v>
      </c>
      <c r="L16" s="128">
        <v>98.701684115698782</v>
      </c>
      <c r="M16" s="132">
        <v>71.539401565985344</v>
      </c>
      <c r="N16" s="131">
        <v>89.897778137291013</v>
      </c>
      <c r="O16" s="131">
        <v>90.97234189978451</v>
      </c>
      <c r="P16" s="131">
        <v>94.808560107257179</v>
      </c>
      <c r="Q16" s="130">
        <v>99.429697387730954</v>
      </c>
      <c r="R16" s="129">
        <v>98.269646719538599</v>
      </c>
      <c r="S16" s="131">
        <v>95.745654162854507</v>
      </c>
      <c r="T16" s="131">
        <v>89.636209813874785</v>
      </c>
      <c r="U16" s="131">
        <v>99.247226624405712</v>
      </c>
      <c r="V16" s="131">
        <v>79.11512844909609</v>
      </c>
      <c r="W16" s="131">
        <v>91.962421711899808</v>
      </c>
      <c r="X16" s="131">
        <v>88.339382940108891</v>
      </c>
      <c r="Y16" s="128">
        <v>92.243931320307908</v>
      </c>
      <c r="Z16" s="408"/>
      <c r="AA16" s="408"/>
      <c r="AB16" s="408"/>
      <c r="AC16" s="408"/>
      <c r="AD16" s="408"/>
      <c r="AE16" s="408"/>
      <c r="AF16" s="408"/>
      <c r="AG16" s="408"/>
      <c r="AH16" s="408"/>
      <c r="AI16" s="408"/>
      <c r="AJ16" s="408"/>
      <c r="AK16" s="408"/>
      <c r="AL16" s="408"/>
      <c r="AM16" s="408"/>
      <c r="AN16" s="408"/>
      <c r="AO16" s="408"/>
      <c r="AP16" s="408"/>
      <c r="AQ16" s="408"/>
      <c r="AR16" s="408"/>
      <c r="AS16" s="408"/>
      <c r="AT16" s="408"/>
      <c r="AU16" s="408"/>
      <c r="AV16" s="408"/>
      <c r="AW16" s="408"/>
      <c r="AX16" s="408"/>
      <c r="AY16" s="408"/>
      <c r="AZ16" s="875"/>
      <c r="BA16" s="968" t="s">
        <v>13</v>
      </c>
      <c r="BB16" s="553" t="s">
        <v>14</v>
      </c>
      <c r="BC16" s="55" t="s">
        <v>35</v>
      </c>
      <c r="BD16" s="51" t="s">
        <v>35</v>
      </c>
      <c r="BE16" s="51" t="s">
        <v>35</v>
      </c>
      <c r="BF16" s="51" t="s">
        <v>35</v>
      </c>
      <c r="BG16" s="46" t="s">
        <v>35</v>
      </c>
      <c r="BH16" s="55" t="s">
        <v>35</v>
      </c>
      <c r="BI16" s="51" t="s">
        <v>35</v>
      </c>
      <c r="BJ16" s="51" t="s">
        <v>35</v>
      </c>
      <c r="BK16" s="51" t="s">
        <v>35</v>
      </c>
      <c r="BL16" s="46" t="s">
        <v>35</v>
      </c>
      <c r="BM16" s="55" t="s">
        <v>35</v>
      </c>
      <c r="BN16" s="51" t="s">
        <v>35</v>
      </c>
      <c r="BO16" s="51" t="s">
        <v>35</v>
      </c>
      <c r="BP16" s="51" t="s">
        <v>35</v>
      </c>
      <c r="BQ16" s="46" t="s">
        <v>35</v>
      </c>
      <c r="BR16" s="55" t="s">
        <v>35</v>
      </c>
      <c r="BS16" s="51" t="s">
        <v>35</v>
      </c>
      <c r="BT16" s="51" t="s">
        <v>35</v>
      </c>
      <c r="BU16" s="51" t="s">
        <v>35</v>
      </c>
      <c r="BV16" s="51" t="s">
        <v>35</v>
      </c>
      <c r="BW16" s="51" t="s">
        <v>35</v>
      </c>
      <c r="BX16" s="51" t="s">
        <v>35</v>
      </c>
      <c r="BY16" s="40" t="s">
        <v>35</v>
      </c>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row>
    <row r="17" s="320" customFormat="true" ht="15" customHeight="true" x14ac:dyDescent="0.2">
      <c r="A17" s="977"/>
      <c r="B17" s="370" t="s">
        <v>51</v>
      </c>
      <c r="C17" s="127">
        <v>17.636271160918749</v>
      </c>
      <c r="D17" s="126">
        <v>5.3620627111120367</v>
      </c>
      <c r="E17" s="126">
        <v>2.7971470910872589</v>
      </c>
      <c r="F17" s="126">
        <v>0.62839826941337862</v>
      </c>
      <c r="G17" s="125">
        <v>0.92558732281453682</v>
      </c>
      <c r="H17" s="124">
        <v>5.5172111787625839</v>
      </c>
      <c r="I17" s="126">
        <v>1.2554484676220994</v>
      </c>
      <c r="J17" s="126">
        <v>0.80109451889369998</v>
      </c>
      <c r="K17" s="126">
        <v>0.28120891204397336</v>
      </c>
      <c r="L17" s="123">
        <v>1.2983158843012932</v>
      </c>
      <c r="M17" s="127">
        <v>28.460598434014578</v>
      </c>
      <c r="N17" s="126">
        <v>10.102221862708944</v>
      </c>
      <c r="O17" s="126">
        <v>9.0276581002154579</v>
      </c>
      <c r="P17" s="126">
        <v>5.1914398927428627</v>
      </c>
      <c r="Q17" s="125">
        <v>0.57030261226906975</v>
      </c>
      <c r="R17" s="124">
        <v>1.7303532804614372</v>
      </c>
      <c r="S17" s="126">
        <v>4.2543458371454488</v>
      </c>
      <c r="T17" s="126">
        <v>10.36379018612522</v>
      </c>
      <c r="U17" s="126">
        <v>0.75277337559429536</v>
      </c>
      <c r="V17" s="126">
        <v>20.884871550903892</v>
      </c>
      <c r="W17" s="126">
        <v>8.0375782881002209</v>
      </c>
      <c r="X17" s="126">
        <v>11.66061705989107</v>
      </c>
      <c r="Y17" s="123">
        <v>7.7560686796921283</v>
      </c>
      <c r="Z17" s="408"/>
      <c r="AA17" s="408"/>
      <c r="AB17" s="408"/>
      <c r="AC17" s="408"/>
      <c r="AD17" s="408"/>
      <c r="AE17" s="408"/>
      <c r="AF17" s="408"/>
      <c r="AG17" s="408"/>
      <c r="AH17" s="408"/>
      <c r="AI17" s="408"/>
      <c r="AJ17" s="408"/>
      <c r="AK17" s="408"/>
      <c r="AL17" s="408"/>
      <c r="AM17" s="408"/>
      <c r="AN17" s="408"/>
      <c r="AO17" s="408"/>
      <c r="AP17" s="408"/>
      <c r="AQ17" s="408"/>
      <c r="AR17" s="408"/>
      <c r="AS17" s="408"/>
      <c r="AT17" s="408"/>
      <c r="AU17" s="408"/>
      <c r="AV17" s="408"/>
      <c r="AW17" s="408"/>
      <c r="AX17" s="408"/>
      <c r="AY17" s="408"/>
      <c r="AZ17" s="875"/>
      <c r="BA17" s="965"/>
      <c r="BB17" s="552" t="s">
        <v>51</v>
      </c>
      <c r="BC17" s="54" t="s">
        <v>35</v>
      </c>
      <c r="BD17" s="50" t="s">
        <v>35</v>
      </c>
      <c r="BE17" s="50" t="s">
        <v>35</v>
      </c>
      <c r="BF17" s="50" t="s">
        <v>35</v>
      </c>
      <c r="BG17" s="45" t="s">
        <v>35</v>
      </c>
      <c r="BH17" s="54" t="s">
        <v>35</v>
      </c>
      <c r="BI17" s="50" t="s">
        <v>35</v>
      </c>
      <c r="BJ17" s="50" t="s">
        <v>35</v>
      </c>
      <c r="BK17" s="50" t="s">
        <v>35</v>
      </c>
      <c r="BL17" s="45" t="s">
        <v>35</v>
      </c>
      <c r="BM17" s="54" t="s">
        <v>35</v>
      </c>
      <c r="BN17" s="50" t="s">
        <v>35</v>
      </c>
      <c r="BO17" s="50" t="s">
        <v>35</v>
      </c>
      <c r="BP17" s="50" t="s">
        <v>35</v>
      </c>
      <c r="BQ17" s="45" t="s">
        <v>35</v>
      </c>
      <c r="BR17" s="54" t="s">
        <v>35</v>
      </c>
      <c r="BS17" s="50" t="s">
        <v>35</v>
      </c>
      <c r="BT17" s="50" t="s">
        <v>35</v>
      </c>
      <c r="BU17" s="50" t="s">
        <v>35</v>
      </c>
      <c r="BV17" s="50" t="s">
        <v>35</v>
      </c>
      <c r="BW17" s="50" t="s">
        <v>35</v>
      </c>
      <c r="BX17" s="50" t="s">
        <v>35</v>
      </c>
      <c r="BY17" s="39" t="s">
        <v>35</v>
      </c>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row>
    <row r="18" s="320" customFormat="true" ht="15" customHeight="true" x14ac:dyDescent="0.2">
      <c r="A18" s="977" t="s">
        <v>60</v>
      </c>
      <c r="B18" s="370" t="s">
        <v>15</v>
      </c>
      <c r="C18" s="127">
        <v>79.164858157001404</v>
      </c>
      <c r="D18" s="126">
        <v>91.849590216378573</v>
      </c>
      <c r="E18" s="126">
        <v>96.350359611334866</v>
      </c>
      <c r="F18" s="126">
        <v>98.895506841346261</v>
      </c>
      <c r="G18" s="125">
        <v>98.220862718496321</v>
      </c>
      <c r="H18" s="124">
        <v>91.607639698113147</v>
      </c>
      <c r="I18" s="126">
        <v>98.409605015787875</v>
      </c>
      <c r="J18" s="126">
        <v>98.95624707532042</v>
      </c>
      <c r="K18" s="126">
        <v>98.958311769534916</v>
      </c>
      <c r="L18" s="123">
        <v>97.884069797551348</v>
      </c>
      <c r="M18" s="127">
        <v>66.801747173574384</v>
      </c>
      <c r="N18" s="126">
        <v>87.303648558434588</v>
      </c>
      <c r="O18" s="126">
        <v>88.227163354176014</v>
      </c>
      <c r="P18" s="126">
        <v>93.706515711312093</v>
      </c>
      <c r="Q18" s="125">
        <v>97.959766891778273</v>
      </c>
      <c r="R18" s="124">
        <v>97.837058399423256</v>
      </c>
      <c r="S18" s="126">
        <v>94.007319304666055</v>
      </c>
      <c r="T18" s="126">
        <v>88.240270727580381</v>
      </c>
      <c r="U18" s="126">
        <v>98.177496038034874</v>
      </c>
      <c r="V18" s="126">
        <v>75.821037601142308</v>
      </c>
      <c r="W18" s="126">
        <v>91.17954070981213</v>
      </c>
      <c r="X18" s="126">
        <v>82.849364791288579</v>
      </c>
      <c r="Y18" s="123">
        <v>91.178211959739514</v>
      </c>
      <c r="Z18" s="408"/>
      <c r="AA18" s="408"/>
      <c r="AB18" s="408"/>
      <c r="AC18" s="408"/>
      <c r="AD18" s="408"/>
      <c r="AE18" s="408"/>
      <c r="AF18" s="408"/>
      <c r="AG18" s="408"/>
      <c r="AH18" s="408"/>
      <c r="AI18" s="408"/>
      <c r="AJ18" s="408"/>
      <c r="AK18" s="408"/>
      <c r="AL18" s="408"/>
      <c r="AM18" s="408"/>
      <c r="AN18" s="408"/>
      <c r="AO18" s="408"/>
      <c r="AP18" s="408"/>
      <c r="AQ18" s="408"/>
      <c r="AR18" s="408"/>
      <c r="AS18" s="408"/>
      <c r="AT18" s="408"/>
      <c r="AU18" s="408"/>
      <c r="AV18" s="408"/>
      <c r="AW18" s="408"/>
      <c r="AX18" s="408"/>
      <c r="AY18" s="408"/>
      <c r="AZ18" s="875"/>
      <c r="BA18" s="965" t="s">
        <v>60</v>
      </c>
      <c r="BB18" s="552" t="s">
        <v>15</v>
      </c>
      <c r="BC18" s="54" t="s">
        <v>35</v>
      </c>
      <c r="BD18" s="50" t="s">
        <v>35</v>
      </c>
      <c r="BE18" s="50" t="s">
        <v>35</v>
      </c>
      <c r="BF18" s="50" t="s">
        <v>35</v>
      </c>
      <c r="BG18" s="45" t="s">
        <v>35</v>
      </c>
      <c r="BH18" s="54" t="s">
        <v>35</v>
      </c>
      <c r="BI18" s="50" t="s">
        <v>35</v>
      </c>
      <c r="BJ18" s="50" t="s">
        <v>35</v>
      </c>
      <c r="BK18" s="50" t="s">
        <v>35</v>
      </c>
      <c r="BL18" s="45" t="s">
        <v>35</v>
      </c>
      <c r="BM18" s="54" t="s">
        <v>35</v>
      </c>
      <c r="BN18" s="50" t="s">
        <v>35</v>
      </c>
      <c r="BO18" s="50" t="s">
        <v>35</v>
      </c>
      <c r="BP18" s="50" t="s">
        <v>35</v>
      </c>
      <c r="BQ18" s="45" t="s">
        <v>35</v>
      </c>
      <c r="BR18" s="54" t="s">
        <v>35</v>
      </c>
      <c r="BS18" s="50" t="s">
        <v>35</v>
      </c>
      <c r="BT18" s="50" t="s">
        <v>35</v>
      </c>
      <c r="BU18" s="50" t="s">
        <v>35</v>
      </c>
      <c r="BV18" s="50" t="s">
        <v>35</v>
      </c>
      <c r="BW18" s="50" t="s">
        <v>35</v>
      </c>
      <c r="BX18" s="50" t="s">
        <v>35</v>
      </c>
      <c r="BY18" s="39" t="s">
        <v>35</v>
      </c>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row>
    <row r="19" s="320" customFormat="true" ht="15" customHeight="true" x14ac:dyDescent="0.2">
      <c r="A19" s="977"/>
      <c r="B19" s="370" t="s">
        <v>16</v>
      </c>
      <c r="C19" s="127">
        <v>3.1963053193142978</v>
      </c>
      <c r="D19" s="126">
        <v>2.7883470725091981</v>
      </c>
      <c r="E19" s="126">
        <v>0.8524932975779087</v>
      </c>
      <c r="F19" s="126">
        <v>0.47609488924037247</v>
      </c>
      <c r="G19" s="125">
        <v>0.85354995868914285</v>
      </c>
      <c r="H19" s="124">
        <v>2.8737794949179043</v>
      </c>
      <c r="I19" s="126">
        <v>0.33494651659008379</v>
      </c>
      <c r="J19" s="126">
        <v>0.24265840578593872</v>
      </c>
      <c r="K19" s="126">
        <v>0.76047931842114525</v>
      </c>
      <c r="L19" s="123">
        <v>0.81761431814743601</v>
      </c>
      <c r="M19" s="127">
        <v>4.7376543924108985</v>
      </c>
      <c r="N19" s="126">
        <v>2.5941295788564709</v>
      </c>
      <c r="O19" s="126">
        <v>2.745178545608514</v>
      </c>
      <c r="P19" s="126">
        <v>1.1020443959450743</v>
      </c>
      <c r="Q19" s="125">
        <v>1.4699304959527024</v>
      </c>
      <c r="R19" s="124">
        <v>0.4325883201153593</v>
      </c>
      <c r="S19" s="126">
        <v>1.738334858188463</v>
      </c>
      <c r="T19" s="126">
        <v>1.3959390862944174</v>
      </c>
      <c r="U19" s="126">
        <v>1.0697305863708408</v>
      </c>
      <c r="V19" s="126">
        <v>3.2841504045692513</v>
      </c>
      <c r="W19" s="126">
        <v>0.78288100208768385</v>
      </c>
      <c r="X19" s="126">
        <v>5.4900181488203117</v>
      </c>
      <c r="Y19" s="123">
        <v>1.0657193605683841</v>
      </c>
      <c r="Z19" s="408"/>
      <c r="AA19" s="408"/>
      <c r="AB19" s="408"/>
      <c r="AC19" s="408"/>
      <c r="AD19" s="408"/>
      <c r="AE19" s="408"/>
      <c r="AF19" s="408"/>
      <c r="AG19" s="408"/>
      <c r="AH19" s="408"/>
      <c r="AI19" s="408"/>
      <c r="AJ19" s="408"/>
      <c r="AK19" s="408"/>
      <c r="AL19" s="408"/>
      <c r="AM19" s="408"/>
      <c r="AN19" s="408"/>
      <c r="AO19" s="408"/>
      <c r="AP19" s="408"/>
      <c r="AQ19" s="408"/>
      <c r="AR19" s="408"/>
      <c r="AS19" s="408"/>
      <c r="AT19" s="408"/>
      <c r="AU19" s="408"/>
      <c r="AV19" s="408"/>
      <c r="AW19" s="408"/>
      <c r="AX19" s="408"/>
      <c r="AY19" s="408"/>
      <c r="AZ19" s="875"/>
      <c r="BA19" s="965"/>
      <c r="BB19" s="552" t="s">
        <v>16</v>
      </c>
      <c r="BC19" s="54" t="s">
        <v>35</v>
      </c>
      <c r="BD19" s="50" t="s">
        <v>35</v>
      </c>
      <c r="BE19" s="50" t="s">
        <v>35</v>
      </c>
      <c r="BF19" s="50" t="s">
        <v>35</v>
      </c>
      <c r="BG19" s="45" t="s">
        <v>35</v>
      </c>
      <c r="BH19" s="54" t="s">
        <v>35</v>
      </c>
      <c r="BI19" s="50" t="s">
        <v>35</v>
      </c>
      <c r="BJ19" s="50" t="s">
        <v>35</v>
      </c>
      <c r="BK19" s="50" t="s">
        <v>35</v>
      </c>
      <c r="BL19" s="45" t="s">
        <v>35</v>
      </c>
      <c r="BM19" s="54" t="s">
        <v>35</v>
      </c>
      <c r="BN19" s="50" t="s">
        <v>35</v>
      </c>
      <c r="BO19" s="50" t="s">
        <v>35</v>
      </c>
      <c r="BP19" s="50" t="s">
        <v>35</v>
      </c>
      <c r="BQ19" s="45" t="s">
        <v>35</v>
      </c>
      <c r="BR19" s="54" t="s">
        <v>35</v>
      </c>
      <c r="BS19" s="50" t="s">
        <v>35</v>
      </c>
      <c r="BT19" s="50" t="s">
        <v>35</v>
      </c>
      <c r="BU19" s="50" t="s">
        <v>35</v>
      </c>
      <c r="BV19" s="50" t="s">
        <v>35</v>
      </c>
      <c r="BW19" s="50" t="s">
        <v>35</v>
      </c>
      <c r="BX19" s="50" t="s">
        <v>35</v>
      </c>
      <c r="BY19" s="39" t="s">
        <v>35</v>
      </c>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row>
    <row r="20" s="320" customFormat="true" ht="15" customHeight="true" x14ac:dyDescent="0.2">
      <c r="A20" s="977"/>
      <c r="B20" s="370" t="s">
        <v>22</v>
      </c>
      <c r="C20" s="127">
        <v>9.2596528277614549</v>
      </c>
      <c r="D20" s="126">
        <v>3.745217321502488</v>
      </c>
      <c r="E20" s="126">
        <v>1.7433020998078741</v>
      </c>
      <c r="F20" s="126">
        <v>0.272622779728104</v>
      </c>
      <c r="G20" s="125">
        <v>0.92558732281453682</v>
      </c>
      <c r="H20" s="124">
        <v>5.2366247442718246</v>
      </c>
      <c r="I20" s="126">
        <v>1.1559122684185512</v>
      </c>
      <c r="J20" s="126">
        <v>0.19737107547426022</v>
      </c>
      <c r="K20" s="126">
        <v>0.28120891204397336</v>
      </c>
      <c r="L20" s="123">
        <v>1.2983158843012932</v>
      </c>
      <c r="M20" s="127">
        <v>13.639401315034371</v>
      </c>
      <c r="N20" s="126">
        <v>4.5539145594713402</v>
      </c>
      <c r="O20" s="126">
        <v>5.6518303047155092</v>
      </c>
      <c r="P20" s="126">
        <v>2.6567819982698615</v>
      </c>
      <c r="Q20" s="125">
        <v>0.57030261226906975</v>
      </c>
      <c r="R20" s="124">
        <v>1.3698630136986376</v>
      </c>
      <c r="S20" s="126">
        <v>1.6468435498627545</v>
      </c>
      <c r="T20" s="126">
        <v>5.6260575296108346</v>
      </c>
      <c r="U20" s="126">
        <v>0.75277337559429536</v>
      </c>
      <c r="V20" s="126">
        <v>7.6154212279866726</v>
      </c>
      <c r="W20" s="126">
        <v>2.400835073068897</v>
      </c>
      <c r="X20" s="126">
        <v>9.4827586206896264</v>
      </c>
      <c r="Y20" s="123">
        <v>4.0852575488454734</v>
      </c>
      <c r="Z20" s="408"/>
      <c r="AA20" s="408"/>
      <c r="AB20" s="408"/>
      <c r="AC20" s="408"/>
      <c r="AD20" s="408"/>
      <c r="AE20" s="408"/>
      <c r="AF20" s="408"/>
      <c r="AG20" s="408"/>
      <c r="AH20" s="408"/>
      <c r="AI20" s="408"/>
      <c r="AJ20" s="408"/>
      <c r="AK20" s="408"/>
      <c r="AL20" s="408"/>
      <c r="AM20" s="408"/>
      <c r="AN20" s="408"/>
      <c r="AO20" s="408"/>
      <c r="AP20" s="408"/>
      <c r="AQ20" s="408"/>
      <c r="AR20" s="408"/>
      <c r="AS20" s="408"/>
      <c r="AT20" s="408"/>
      <c r="AU20" s="408"/>
      <c r="AV20" s="408"/>
      <c r="AW20" s="408"/>
      <c r="AX20" s="408"/>
      <c r="AY20" s="408"/>
      <c r="AZ20" s="875"/>
      <c r="BA20" s="965"/>
      <c r="BB20" s="552" t="s">
        <v>22</v>
      </c>
      <c r="BC20" s="54" t="s">
        <v>35</v>
      </c>
      <c r="BD20" s="50" t="s">
        <v>35</v>
      </c>
      <c r="BE20" s="50" t="s">
        <v>35</v>
      </c>
      <c r="BF20" s="50" t="s">
        <v>35</v>
      </c>
      <c r="BG20" s="45" t="s">
        <v>35</v>
      </c>
      <c r="BH20" s="54" t="s">
        <v>35</v>
      </c>
      <c r="BI20" s="50" t="s">
        <v>35</v>
      </c>
      <c r="BJ20" s="50" t="s">
        <v>35</v>
      </c>
      <c r="BK20" s="50" t="s">
        <v>35</v>
      </c>
      <c r="BL20" s="45" t="s">
        <v>35</v>
      </c>
      <c r="BM20" s="54" t="s">
        <v>35</v>
      </c>
      <c r="BN20" s="50" t="s">
        <v>35</v>
      </c>
      <c r="BO20" s="50" t="s">
        <v>35</v>
      </c>
      <c r="BP20" s="50" t="s">
        <v>35</v>
      </c>
      <c r="BQ20" s="45" t="s">
        <v>35</v>
      </c>
      <c r="BR20" s="54" t="s">
        <v>35</v>
      </c>
      <c r="BS20" s="50" t="s">
        <v>35</v>
      </c>
      <c r="BT20" s="50" t="s">
        <v>35</v>
      </c>
      <c r="BU20" s="50" t="s">
        <v>35</v>
      </c>
      <c r="BV20" s="50" t="s">
        <v>35</v>
      </c>
      <c r="BW20" s="50" t="s">
        <v>35</v>
      </c>
      <c r="BX20" s="50" t="s">
        <v>35</v>
      </c>
      <c r="BY20" s="39" t="s">
        <v>35</v>
      </c>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row>
    <row r="21" s="320" customFormat="true" ht="15" customHeight="true" x14ac:dyDescent="0.2">
      <c r="A21" s="977"/>
      <c r="B21" s="370" t="s">
        <v>17</v>
      </c>
      <c r="C21" s="127">
        <v>8.3791836959227268</v>
      </c>
      <c r="D21" s="126">
        <v>1.6168453896095474</v>
      </c>
      <c r="E21" s="126">
        <v>1.0538449912793846</v>
      </c>
      <c r="F21" s="126">
        <v>0.35577548968527462</v>
      </c>
      <c r="G21" s="125">
        <v>0</v>
      </c>
      <c r="H21" s="124">
        <v>0.28195606269727308</v>
      </c>
      <c r="I21" s="126">
        <v>9.9536199203548198E-2</v>
      </c>
      <c r="J21" s="126">
        <v>0.60372344341943984</v>
      </c>
      <c r="K21" s="126">
        <v>0</v>
      </c>
      <c r="L21" s="123">
        <v>0</v>
      </c>
      <c r="M21" s="127">
        <v>14.821197118980184</v>
      </c>
      <c r="N21" s="126">
        <v>5.548307303237606</v>
      </c>
      <c r="O21" s="126">
        <v>3.3758277954999492</v>
      </c>
      <c r="P21" s="126">
        <v>2.534657894473002</v>
      </c>
      <c r="Q21" s="125">
        <v>0</v>
      </c>
      <c r="R21" s="124">
        <v>0.36049026676279944</v>
      </c>
      <c r="S21" s="126">
        <v>2.6075022872826943</v>
      </c>
      <c r="T21" s="126">
        <v>4.737732656514388</v>
      </c>
      <c r="U21" s="126">
        <v>0</v>
      </c>
      <c r="V21" s="126">
        <v>13.279390766301752</v>
      </c>
      <c r="W21" s="126">
        <v>5.6367432150313226</v>
      </c>
      <c r="X21" s="126">
        <v>2.177858439201446</v>
      </c>
      <c r="Y21" s="123">
        <v>3.6708111308466553</v>
      </c>
      <c r="Z21" s="408"/>
      <c r="AA21" s="408"/>
      <c r="AB21" s="408"/>
      <c r="AC21" s="408"/>
      <c r="AD21" s="408"/>
      <c r="AE21" s="408"/>
      <c r="AF21" s="408"/>
      <c r="AG21" s="408"/>
      <c r="AH21" s="408"/>
      <c r="AI21" s="408"/>
      <c r="AJ21" s="408"/>
      <c r="AK21" s="408"/>
      <c r="AL21" s="408"/>
      <c r="AM21" s="408"/>
      <c r="AN21" s="408"/>
      <c r="AO21" s="408"/>
      <c r="AP21" s="408"/>
      <c r="AQ21" s="408"/>
      <c r="AR21" s="408"/>
      <c r="AS21" s="408"/>
      <c r="AT21" s="408"/>
      <c r="AU21" s="408"/>
      <c r="AV21" s="408"/>
      <c r="AW21" s="408"/>
      <c r="AX21" s="408"/>
      <c r="AY21" s="408"/>
      <c r="AZ21" s="875"/>
      <c r="BA21" s="965"/>
      <c r="BB21" s="552" t="s">
        <v>17</v>
      </c>
      <c r="BC21" s="54" t="s">
        <v>35</v>
      </c>
      <c r="BD21" s="50" t="s">
        <v>35</v>
      </c>
      <c r="BE21" s="50" t="s">
        <v>35</v>
      </c>
      <c r="BF21" s="50" t="s">
        <v>35</v>
      </c>
      <c r="BG21" s="45" t="s">
        <v>35</v>
      </c>
      <c r="BH21" s="54" t="s">
        <v>35</v>
      </c>
      <c r="BI21" s="50" t="s">
        <v>35</v>
      </c>
      <c r="BJ21" s="50" t="s">
        <v>35</v>
      </c>
      <c r="BK21" s="50" t="s">
        <v>35</v>
      </c>
      <c r="BL21" s="45" t="s">
        <v>35</v>
      </c>
      <c r="BM21" s="54" t="s">
        <v>35</v>
      </c>
      <c r="BN21" s="50" t="s">
        <v>35</v>
      </c>
      <c r="BO21" s="50" t="s">
        <v>35</v>
      </c>
      <c r="BP21" s="50" t="s">
        <v>35</v>
      </c>
      <c r="BQ21" s="45" t="s">
        <v>35</v>
      </c>
      <c r="BR21" s="54" t="s">
        <v>35</v>
      </c>
      <c r="BS21" s="50" t="s">
        <v>35</v>
      </c>
      <c r="BT21" s="50" t="s">
        <v>35</v>
      </c>
      <c r="BU21" s="50" t="s">
        <v>35</v>
      </c>
      <c r="BV21" s="50" t="s">
        <v>35</v>
      </c>
      <c r="BW21" s="50" t="s">
        <v>35</v>
      </c>
      <c r="BX21" s="50" t="s">
        <v>35</v>
      </c>
      <c r="BY21" s="39" t="s">
        <v>35</v>
      </c>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row>
    <row r="22" s="320" customFormat="true" ht="15" customHeight="true" x14ac:dyDescent="0.2">
      <c r="A22" s="977" t="s">
        <v>54</v>
      </c>
      <c r="B22" s="370" t="s">
        <v>49</v>
      </c>
      <c r="C22" s="127">
        <v>3.8808404160456633</v>
      </c>
      <c r="D22" s="126">
        <v>2.9463311990809804</v>
      </c>
      <c r="E22" s="126">
        <v>0.87702497618744413</v>
      </c>
      <c r="F22" s="126">
        <v>0.47910558041637191</v>
      </c>
      <c r="G22" s="125">
        <v>0.8615241166962736</v>
      </c>
      <c r="H22" s="124">
        <v>3.0416345557284732</v>
      </c>
      <c r="I22" s="126">
        <v>0.33920506133470679</v>
      </c>
      <c r="J22" s="126">
        <v>0.24461802739563082</v>
      </c>
      <c r="K22" s="126">
        <v>0.76262388475043941</v>
      </c>
      <c r="L22" s="123">
        <v>0.82836916661829485</v>
      </c>
      <c r="M22" s="127">
        <v>6.6224406253119952</v>
      </c>
      <c r="N22" s="126">
        <v>2.8856437084515503</v>
      </c>
      <c r="O22" s="126">
        <v>3.0175968742594463</v>
      </c>
      <c r="P22" s="126">
        <v>1.1623891288912398</v>
      </c>
      <c r="Q22" s="125">
        <v>1.4783616309528096</v>
      </c>
      <c r="R22" s="124">
        <v>0.44020542920029571</v>
      </c>
      <c r="S22" s="126">
        <v>1.8155757286191978</v>
      </c>
      <c r="T22" s="126">
        <v>1.5573383671543195</v>
      </c>
      <c r="U22" s="126">
        <v>1.0778443113772462</v>
      </c>
      <c r="V22" s="126">
        <v>4.1516245487364607</v>
      </c>
      <c r="W22" s="126">
        <v>0.85130533484676618</v>
      </c>
      <c r="X22" s="126">
        <v>6.2146892655367063</v>
      </c>
      <c r="Y22" s="123">
        <v>1.1553273427471118</v>
      </c>
      <c r="Z22" s="408"/>
      <c r="AA22" s="408"/>
      <c r="AB22" s="408"/>
      <c r="AC22" s="408"/>
      <c r="AD22" s="408"/>
      <c r="AE22" s="408"/>
      <c r="AF22" s="408"/>
      <c r="AG22" s="408"/>
      <c r="AH22" s="408"/>
      <c r="AI22" s="408"/>
      <c r="AJ22" s="408"/>
      <c r="AK22" s="408"/>
      <c r="AL22" s="408"/>
      <c r="AM22" s="408"/>
      <c r="AN22" s="408"/>
      <c r="AO22" s="408"/>
      <c r="AP22" s="408"/>
      <c r="AQ22" s="408"/>
      <c r="AR22" s="408"/>
      <c r="AS22" s="408"/>
      <c r="AT22" s="408"/>
      <c r="AU22" s="408"/>
      <c r="AV22" s="408"/>
      <c r="AW22" s="408"/>
      <c r="AX22" s="408"/>
      <c r="AY22" s="408"/>
      <c r="AZ22" s="875"/>
      <c r="BA22" s="965" t="s">
        <v>54</v>
      </c>
      <c r="BB22" s="552" t="s">
        <v>49</v>
      </c>
      <c r="BC22" s="54" t="s">
        <v>35</v>
      </c>
      <c r="BD22" s="50" t="s">
        <v>35</v>
      </c>
      <c r="BE22" s="50" t="s">
        <v>35</v>
      </c>
      <c r="BF22" s="50" t="s">
        <v>35</v>
      </c>
      <c r="BG22" s="45" t="s">
        <v>35</v>
      </c>
      <c r="BH22" s="54" t="s">
        <v>35</v>
      </c>
      <c r="BI22" s="50" t="s">
        <v>35</v>
      </c>
      <c r="BJ22" s="50" t="s">
        <v>35</v>
      </c>
      <c r="BK22" s="50" t="s">
        <v>35</v>
      </c>
      <c r="BL22" s="45" t="s">
        <v>35</v>
      </c>
      <c r="BM22" s="54" t="s">
        <v>35</v>
      </c>
      <c r="BN22" s="50" t="s">
        <v>35</v>
      </c>
      <c r="BO22" s="50" t="s">
        <v>35</v>
      </c>
      <c r="BP22" s="50" t="s">
        <v>35</v>
      </c>
      <c r="BQ22" s="45" t="s">
        <v>35</v>
      </c>
      <c r="BR22" s="54" t="s">
        <v>35</v>
      </c>
      <c r="BS22" s="50" t="s">
        <v>35</v>
      </c>
      <c r="BT22" s="50" t="s">
        <v>35</v>
      </c>
      <c r="BU22" s="50" t="s">
        <v>35</v>
      </c>
      <c r="BV22" s="50" t="s">
        <v>35</v>
      </c>
      <c r="BW22" s="50" t="s">
        <v>35</v>
      </c>
      <c r="BX22" s="50" t="s">
        <v>35</v>
      </c>
      <c r="BY22" s="39" t="s">
        <v>35</v>
      </c>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row>
    <row r="23" s="320" customFormat="true" ht="15" customHeight="true" x14ac:dyDescent="0.2">
      <c r="A23" s="978"/>
      <c r="B23" s="371" t="s">
        <v>48</v>
      </c>
      <c r="C23" s="122">
        <v>96.119159583954371</v>
      </c>
      <c r="D23" s="121">
        <v>97.053668800918857</v>
      </c>
      <c r="E23" s="121">
        <v>99.122975023812572</v>
      </c>
      <c r="F23" s="121">
        <v>99.520894419583641</v>
      </c>
      <c r="G23" s="120">
        <v>99.138475883303727</v>
      </c>
      <c r="H23" s="119">
        <v>96.958365444271593</v>
      </c>
      <c r="I23" s="121">
        <v>99.660794938665305</v>
      </c>
      <c r="J23" s="121">
        <v>99.755381972604354</v>
      </c>
      <c r="K23" s="121">
        <v>99.237376115249575</v>
      </c>
      <c r="L23" s="118">
        <v>99.171630833381698</v>
      </c>
      <c r="M23" s="122">
        <v>93.37755937468792</v>
      </c>
      <c r="N23" s="121">
        <v>97.114356291548503</v>
      </c>
      <c r="O23" s="121">
        <v>96.982403125740575</v>
      </c>
      <c r="P23" s="121">
        <v>98.837610871108751</v>
      </c>
      <c r="Q23" s="120">
        <v>98.52163836904721</v>
      </c>
      <c r="R23" s="119">
        <v>99.55979457079971</v>
      </c>
      <c r="S23" s="121">
        <v>98.184424271380806</v>
      </c>
      <c r="T23" s="121">
        <v>98.442661632845699</v>
      </c>
      <c r="U23" s="121">
        <v>98.922155688622766</v>
      </c>
      <c r="V23" s="121">
        <v>95.84837545126355</v>
      </c>
      <c r="W23" s="121">
        <v>99.148694665153243</v>
      </c>
      <c r="X23" s="121">
        <v>93.785310734463295</v>
      </c>
      <c r="Y23" s="118">
        <v>98.844672657252872</v>
      </c>
      <c r="Z23" s="408"/>
      <c r="AA23" s="408"/>
      <c r="AB23" s="408"/>
      <c r="AC23" s="408"/>
      <c r="AD23" s="408"/>
      <c r="AE23" s="408"/>
      <c r="AF23" s="408"/>
      <c r="AG23" s="408"/>
      <c r="AH23" s="408"/>
      <c r="AI23" s="408"/>
      <c r="AJ23" s="408"/>
      <c r="AK23" s="408"/>
      <c r="AL23" s="408"/>
      <c r="AM23" s="408"/>
      <c r="AN23" s="408"/>
      <c r="AO23" s="408"/>
      <c r="AP23" s="408"/>
      <c r="AQ23" s="408"/>
      <c r="AR23" s="408"/>
      <c r="AS23" s="408"/>
      <c r="AT23" s="408"/>
      <c r="AU23" s="408"/>
      <c r="AV23" s="408"/>
      <c r="AW23" s="408"/>
      <c r="AX23" s="408"/>
      <c r="AY23" s="408"/>
      <c r="AZ23" s="875"/>
      <c r="BA23" s="967"/>
      <c r="BB23" s="554" t="s">
        <v>48</v>
      </c>
      <c r="BC23" s="53" t="s">
        <v>35</v>
      </c>
      <c r="BD23" s="49" t="s">
        <v>35</v>
      </c>
      <c r="BE23" s="49" t="s">
        <v>35</v>
      </c>
      <c r="BF23" s="49" t="s">
        <v>35</v>
      </c>
      <c r="BG23" s="44" t="s">
        <v>35</v>
      </c>
      <c r="BH23" s="53" t="s">
        <v>35</v>
      </c>
      <c r="BI23" s="49" t="s">
        <v>35</v>
      </c>
      <c r="BJ23" s="49" t="s">
        <v>35</v>
      </c>
      <c r="BK23" s="49" t="s">
        <v>35</v>
      </c>
      <c r="BL23" s="44" t="s">
        <v>35</v>
      </c>
      <c r="BM23" s="53" t="s">
        <v>35</v>
      </c>
      <c r="BN23" s="49" t="s">
        <v>35</v>
      </c>
      <c r="BO23" s="49" t="s">
        <v>35</v>
      </c>
      <c r="BP23" s="49" t="s">
        <v>35</v>
      </c>
      <c r="BQ23" s="44" t="s">
        <v>35</v>
      </c>
      <c r="BR23" s="53" t="s">
        <v>35</v>
      </c>
      <c r="BS23" s="49" t="s">
        <v>35</v>
      </c>
      <c r="BT23" s="49" t="s">
        <v>35</v>
      </c>
      <c r="BU23" s="49" t="s">
        <v>35</v>
      </c>
      <c r="BV23" s="49" t="s">
        <v>35</v>
      </c>
      <c r="BW23" s="49" t="s">
        <v>35</v>
      </c>
      <c r="BX23" s="49" t="s">
        <v>35</v>
      </c>
      <c r="BY23" s="38" t="s">
        <v>35</v>
      </c>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row>
    <row r="24" s="316" customFormat="true" ht="15" customHeight="true" x14ac:dyDescent="0.2">
      <c r="A24" s="987" t="s">
        <v>47</v>
      </c>
      <c r="B24" s="368" t="s">
        <v>59</v>
      </c>
      <c r="C24" s="374">
        <f>(C61+C62)/(C61+C62+C66)*100</f>
        <v>60.414563067779184</v>
      </c>
      <c r="D24" s="375">
        <f>(D61+D62)/(D61+D62+D66)*100</f>
        <v>79.034665307701133</v>
      </c>
      <c r="E24" s="375">
        <f>(E61+E62)/(E61+E62+E66)*100</f>
        <v>45.071259105809879</v>
      </c>
      <c r="F24" s="375">
        <f>(F61+F62)/(F61+F62+F66)*100</f>
        <v>90.456014758446059</v>
      </c>
      <c r="G24" s="115">
        <v>100</v>
      </c>
      <c r="H24" s="377">
        <f>(H61+H62)/(H61+H62+H66)*100</f>
        <v>84.160683491054286</v>
      </c>
      <c r="I24" s="375">
        <f>(I61+I62)/(I61+I62+I66)*100</f>
        <v>0</v>
      </c>
      <c r="J24" s="375">
        <f>(J61+J62)/(J61+J62+J66)*100</f>
        <v>100</v>
      </c>
      <c r="K24" s="375">
        <f>(K61+K62)/(K61+K62+K66)*100</f>
        <v>100</v>
      </c>
      <c r="L24" s="114">
        <v>100</v>
      </c>
      <c r="M24" s="374">
        <f t="shared" ref="M24:X24" si="0">(M61+M62)/(M61+M62+M66)*100</f>
        <v>51.502953919253699</v>
      </c>
      <c r="N24" s="375">
        <f t="shared" si="0"/>
        <v>76.488295631818687</v>
      </c>
      <c r="O24" s="375">
        <f t="shared" si="0"/>
        <v>70.142287172588013</v>
      </c>
      <c r="P24" s="375">
        <f t="shared" si="0"/>
        <v>45.505968839375278</v>
      </c>
      <c r="Q24" s="376">
        <f t="shared" si="0"/>
        <v>62.796215881513476</v>
      </c>
      <c r="R24" s="377">
        <f t="shared" si="0"/>
        <v>100</v>
      </c>
      <c r="S24" s="375">
        <f t="shared" si="0"/>
        <v>100</v>
      </c>
      <c r="T24" s="375">
        <f t="shared" si="0"/>
        <v>69.518716577540104</v>
      </c>
      <c r="U24" s="375">
        <f t="shared" si="0"/>
        <v>100</v>
      </c>
      <c r="V24" s="375">
        <f t="shared" si="0"/>
        <v>87.272727272727266</v>
      </c>
      <c r="W24" s="375">
        <f t="shared" si="0"/>
        <v>50</v>
      </c>
      <c r="X24" s="375">
        <f t="shared" si="0"/>
        <v>36.521739130434796</v>
      </c>
      <c r="Y24" s="114">
        <v>100</v>
      </c>
      <c r="Z24" s="833"/>
      <c r="AA24" s="833"/>
      <c r="AB24" s="833"/>
      <c r="AC24" s="833"/>
      <c r="AD24" s="833"/>
      <c r="AE24" s="833"/>
      <c r="AF24" s="833"/>
      <c r="AG24" s="833"/>
      <c r="AH24" s="833"/>
      <c r="AI24" s="833"/>
      <c r="AJ24" s="833"/>
      <c r="AK24" s="833"/>
      <c r="AL24" s="833"/>
      <c r="AM24" s="833"/>
      <c r="AN24" s="833"/>
      <c r="AO24" s="833"/>
      <c r="AP24" s="833"/>
      <c r="AQ24" s="833"/>
      <c r="AR24" s="833"/>
      <c r="AS24" s="833"/>
      <c r="AT24" s="833"/>
      <c r="AU24" s="833"/>
      <c r="AV24" s="833"/>
      <c r="AW24" s="833"/>
      <c r="AX24" s="833"/>
      <c r="AY24" s="833"/>
      <c r="AZ24" s="344"/>
      <c r="BB24" s="318"/>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16" customFormat="true" ht="15" customHeight="true" x14ac:dyDescent="0.2">
      <c r="A25" s="988"/>
      <c r="B25" s="365" t="s">
        <v>58</v>
      </c>
      <c r="C25" s="379"/>
      <c r="D25" s="380"/>
      <c r="E25" s="380"/>
      <c r="F25" s="380"/>
      <c r="G25" s="381"/>
      <c r="H25" s="382"/>
      <c r="I25" s="380"/>
      <c r="J25" s="380"/>
      <c r="K25" s="380"/>
      <c r="L25" s="383"/>
      <c r="M25" s="379"/>
      <c r="N25" s="380"/>
      <c r="O25" s="380"/>
      <c r="P25" s="380"/>
      <c r="Q25" s="381"/>
      <c r="R25" s="382"/>
      <c r="S25" s="380"/>
      <c r="T25" s="380"/>
      <c r="U25" s="380"/>
      <c r="V25" s="380"/>
      <c r="W25" s="380"/>
      <c r="X25" s="380"/>
      <c r="Y25" s="383"/>
      <c r="Z25" s="833"/>
      <c r="AA25" s="833"/>
      <c r="AB25" s="833"/>
      <c r="AC25" s="833"/>
      <c r="AD25" s="833"/>
      <c r="AE25" s="833"/>
      <c r="AF25" s="833"/>
      <c r="AG25" s="833"/>
      <c r="AH25" s="833"/>
      <c r="AI25" s="833"/>
      <c r="AJ25" s="833"/>
      <c r="AK25" s="833"/>
      <c r="AL25" s="833"/>
      <c r="AM25" s="833"/>
      <c r="AN25" s="833"/>
      <c r="AO25" s="833"/>
      <c r="AP25" s="833"/>
      <c r="AQ25" s="833"/>
      <c r="AR25" s="833"/>
      <c r="AS25" s="833"/>
      <c r="AT25" s="833"/>
      <c r="AU25" s="833"/>
      <c r="AV25" s="833"/>
      <c r="AW25" s="833"/>
      <c r="AX25" s="833"/>
      <c r="AY25" s="833"/>
      <c r="AZ25" s="344"/>
      <c r="BB25" s="318"/>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16" customFormat="true" ht="15" customHeight="true" x14ac:dyDescent="0.2">
      <c r="A26" s="989"/>
      <c r="B26" s="366" t="s">
        <v>46</v>
      </c>
      <c r="C26" s="384"/>
      <c r="D26" s="385"/>
      <c r="E26" s="385"/>
      <c r="F26" s="385"/>
      <c r="G26" s="386"/>
      <c r="H26" s="387"/>
      <c r="I26" s="385"/>
      <c r="J26" s="385"/>
      <c r="K26" s="385"/>
      <c r="L26" s="388"/>
      <c r="M26" s="384"/>
      <c r="N26" s="385"/>
      <c r="O26" s="385"/>
      <c r="P26" s="385"/>
      <c r="Q26" s="386"/>
      <c r="R26" s="18"/>
      <c r="S26" s="17"/>
      <c r="T26" s="17"/>
      <c r="U26" s="17"/>
      <c r="V26" s="17"/>
      <c r="W26" s="17"/>
      <c r="X26" s="17"/>
      <c r="Y26" s="12"/>
      <c r="Z26" s="833"/>
      <c r="AA26" s="833"/>
      <c r="AB26" s="833"/>
      <c r="AC26" s="833"/>
      <c r="AD26" s="833"/>
      <c r="AE26" s="833"/>
      <c r="AF26" s="833"/>
      <c r="AG26" s="833"/>
      <c r="AH26" s="833"/>
      <c r="AI26" s="833"/>
      <c r="AJ26" s="833"/>
      <c r="AK26" s="833"/>
      <c r="AL26" s="833"/>
      <c r="AM26" s="833"/>
      <c r="AN26" s="833"/>
      <c r="AO26" s="833"/>
      <c r="AP26" s="833"/>
      <c r="AQ26" s="833"/>
      <c r="AR26" s="833"/>
      <c r="AS26" s="833"/>
      <c r="AT26" s="833"/>
      <c r="AU26" s="833"/>
      <c r="AV26" s="833"/>
      <c r="AW26" s="833"/>
      <c r="AX26" s="833"/>
      <c r="AY26" s="833"/>
      <c r="AZ26" s="344"/>
      <c r="BB26" s="318"/>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320" customFormat="true" ht="15" customHeight="true" x14ac:dyDescent="0.2">
      <c r="A27" s="315"/>
      <c r="B27" s="367"/>
      <c r="C27" s="984" t="s">
        <v>114</v>
      </c>
      <c r="D27" s="985"/>
      <c r="E27" s="985"/>
      <c r="F27" s="985"/>
      <c r="G27" s="986"/>
      <c r="H27" s="982" t="s">
        <v>38</v>
      </c>
      <c r="I27" s="974"/>
      <c r="J27" s="974"/>
      <c r="K27" s="974"/>
      <c r="L27" s="976"/>
      <c r="M27" s="973" t="s">
        <v>37</v>
      </c>
      <c r="N27" s="974"/>
      <c r="O27" s="974"/>
      <c r="P27" s="974"/>
      <c r="Q27" s="976"/>
      <c r="R27" s="20" t="s">
        <v>138</v>
      </c>
      <c r="S27" s="398"/>
      <c r="T27" s="398"/>
      <c r="U27" s="398"/>
      <c r="V27" s="398"/>
      <c r="W27" s="398"/>
      <c r="X27" s="398"/>
      <c r="Y27" s="398"/>
      <c r="Z27" s="408"/>
      <c r="AA27" s="408"/>
      <c r="AB27" s="408"/>
      <c r="AC27" s="408"/>
      <c r="AD27" s="408"/>
      <c r="AE27" s="408"/>
      <c r="AF27" s="408"/>
      <c r="AG27" s="408"/>
      <c r="AH27" s="408"/>
      <c r="AI27" s="408"/>
      <c r="AJ27" s="408"/>
      <c r="AK27" s="408"/>
      <c r="AL27" s="408"/>
      <c r="AM27" s="408"/>
      <c r="AN27" s="408"/>
      <c r="AO27" s="408"/>
      <c r="AP27" s="408"/>
      <c r="AQ27" s="408"/>
      <c r="AR27" s="408"/>
      <c r="AS27" s="408"/>
      <c r="AT27" s="408"/>
      <c r="AU27" s="408"/>
      <c r="AV27" s="408"/>
      <c r="AW27" s="408"/>
      <c r="AX27" s="408"/>
      <c r="AY27" s="408"/>
      <c r="AZ27" s="875"/>
      <c r="BA27" s="345" t="s">
        <v>128</v>
      </c>
      <c r="BB27" s="300" t="s">
        <v>95</v>
      </c>
      <c r="BC27" s="969" t="s">
        <v>114</v>
      </c>
      <c r="BD27" s="970"/>
      <c r="BE27" s="970"/>
      <c r="BF27" s="970"/>
      <c r="BG27" s="971"/>
      <c r="BH27" s="969" t="s">
        <v>38</v>
      </c>
      <c r="BI27" s="970"/>
      <c r="BJ27" s="970"/>
      <c r="BK27" s="970"/>
      <c r="BL27" s="971"/>
      <c r="BM27" s="969" t="s">
        <v>37</v>
      </c>
      <c r="BN27" s="970"/>
      <c r="BO27" s="970"/>
      <c r="BP27" s="970"/>
      <c r="BQ27" s="972"/>
      <c r="BR27" s="19" t="s">
        <v>138</v>
      </c>
      <c r="BS27" s="398"/>
      <c r="BT27" s="398"/>
      <c r="BU27" s="398"/>
      <c r="BV27" s="398"/>
      <c r="BW27" s="398"/>
      <c r="BX27" s="398"/>
      <c r="BY27" s="398"/>
      <c r="BZ27" s="343"/>
      <c r="CA27" s="343"/>
      <c r="CB27" s="343"/>
      <c r="CC27" s="343"/>
      <c r="CD27" s="343"/>
      <c r="CE27" s="343"/>
      <c r="CF27" s="343"/>
      <c r="CG27" s="343"/>
      <c r="CH27" s="343"/>
      <c r="CI27" s="343"/>
      <c r="CJ27" s="343"/>
      <c r="CK27" s="343"/>
      <c r="CL27" s="343"/>
      <c r="CM27" s="343"/>
      <c r="CN27" s="343"/>
      <c r="CO27" s="343"/>
      <c r="CP27" s="343"/>
      <c r="CQ27" s="343"/>
      <c r="CR27" s="343"/>
      <c r="CS27" s="343"/>
      <c r="CT27" s="343"/>
      <c r="CU27" s="343"/>
      <c r="CV27" s="343"/>
      <c r="CW27" s="343"/>
      <c r="CX27" s="343"/>
      <c r="CY27" s="343"/>
      <c r="CZ27" s="343"/>
    </row>
    <row r="28" s="320" customFormat="true" ht="24" x14ac:dyDescent="0.2">
      <c r="A28" s="333" t="s">
        <v>69</v>
      </c>
      <c r="B28" s="367"/>
      <c r="C28" s="390" t="s">
        <v>0</v>
      </c>
      <c r="D28" s="545" t="s">
        <v>1</v>
      </c>
      <c r="E28" s="545" t="s">
        <v>2</v>
      </c>
      <c r="F28" s="545" t="s">
        <v>3</v>
      </c>
      <c r="G28" s="546" t="s">
        <v>4</v>
      </c>
      <c r="H28" s="372" t="s">
        <v>0</v>
      </c>
      <c r="I28" s="548" t="s">
        <v>1</v>
      </c>
      <c r="J28" s="548" t="s">
        <v>2</v>
      </c>
      <c r="K28" s="548" t="s">
        <v>3</v>
      </c>
      <c r="L28" s="549" t="s">
        <v>4</v>
      </c>
      <c r="M28" s="373" t="s">
        <v>0</v>
      </c>
      <c r="N28" s="548" t="s">
        <v>1</v>
      </c>
      <c r="O28" s="548" t="s">
        <v>2</v>
      </c>
      <c r="P28" s="548" t="s">
        <v>3</v>
      </c>
      <c r="Q28" s="544" t="s">
        <v>4</v>
      </c>
      <c r="R28" s="372" t="s">
        <v>147</v>
      </c>
      <c r="S28" s="548" t="s">
        <v>148</v>
      </c>
      <c r="T28" s="548" t="s">
        <v>149</v>
      </c>
      <c r="U28" s="548" t="s">
        <v>150</v>
      </c>
      <c r="V28" s="548" t="s">
        <v>151</v>
      </c>
      <c r="W28" s="548" t="s">
        <v>152</v>
      </c>
      <c r="X28" s="548" t="s">
        <v>153</v>
      </c>
      <c r="Y28" s="549" t="s">
        <v>154</v>
      </c>
      <c r="Z28" s="408"/>
      <c r="AA28" s="408"/>
      <c r="AB28" s="408"/>
      <c r="AC28" s="408"/>
      <c r="AD28" s="408"/>
      <c r="AE28" s="408"/>
      <c r="AF28" s="408"/>
      <c r="AG28" s="408"/>
      <c r="AH28" s="408"/>
      <c r="AI28" s="408"/>
      <c r="AJ28" s="408"/>
      <c r="AK28" s="408"/>
      <c r="AL28" s="408"/>
      <c r="AM28" s="408"/>
      <c r="AN28" s="408"/>
      <c r="AO28" s="408"/>
      <c r="AP28" s="408"/>
      <c r="AQ28" s="408"/>
      <c r="AR28" s="408"/>
      <c r="AS28" s="408"/>
      <c r="AT28" s="408"/>
      <c r="AU28" s="408"/>
      <c r="AV28" s="408"/>
      <c r="AW28" s="408"/>
      <c r="AX28" s="408"/>
      <c r="AY28" s="408"/>
      <c r="AZ28" s="875"/>
      <c r="BA28" s="333" t="s">
        <v>119</v>
      </c>
      <c r="BB28" s="332"/>
      <c r="BC28" s="422" t="s">
        <v>0</v>
      </c>
      <c r="BD28" s="521" t="s">
        <v>1</v>
      </c>
      <c r="BE28" s="521" t="s">
        <v>2</v>
      </c>
      <c r="BF28" s="521" t="s">
        <v>3</v>
      </c>
      <c r="BG28" s="423" t="s">
        <v>4</v>
      </c>
      <c r="BH28" s="422" t="s">
        <v>0</v>
      </c>
      <c r="BI28" s="521" t="s">
        <v>1</v>
      </c>
      <c r="BJ28" s="521" t="s">
        <v>2</v>
      </c>
      <c r="BK28" s="521" t="s">
        <v>3</v>
      </c>
      <c r="BL28" s="423" t="s">
        <v>4</v>
      </c>
      <c r="BM28" s="422" t="s">
        <v>0</v>
      </c>
      <c r="BN28" s="521" t="s">
        <v>1</v>
      </c>
      <c r="BO28" s="521" t="s">
        <v>2</v>
      </c>
      <c r="BP28" s="521" t="s">
        <v>3</v>
      </c>
      <c r="BQ28" s="423" t="s">
        <v>4</v>
      </c>
      <c r="BR28" s="422" t="s">
        <v>147</v>
      </c>
      <c r="BS28" s="521" t="s">
        <v>148</v>
      </c>
      <c r="BT28" s="521" t="s">
        <v>149</v>
      </c>
      <c r="BU28" s="521" t="s">
        <v>150</v>
      </c>
      <c r="BV28" s="521" t="s">
        <v>151</v>
      </c>
      <c r="BW28" s="521" t="s">
        <v>152</v>
      </c>
      <c r="BX28" s="521" t="s">
        <v>153</v>
      </c>
      <c r="BY28" s="522" t="s">
        <v>154</v>
      </c>
      <c r="BZ28" s="879"/>
      <c r="CA28" s="879"/>
      <c r="CB28" s="879"/>
      <c r="CC28" s="879"/>
      <c r="CD28" s="879"/>
      <c r="CE28" s="879"/>
      <c r="CF28" s="879"/>
      <c r="CG28" s="879"/>
      <c r="CH28" s="879"/>
      <c r="CI28" s="879"/>
      <c r="CJ28" s="879"/>
      <c r="CK28" s="879"/>
      <c r="CL28" s="879"/>
      <c r="CM28" s="879"/>
      <c r="CN28" s="879"/>
      <c r="CO28" s="879"/>
      <c r="CP28" s="879"/>
      <c r="CQ28" s="879"/>
      <c r="CR28" s="879"/>
      <c r="CS28" s="879"/>
      <c r="CT28" s="879"/>
      <c r="CU28" s="879"/>
      <c r="CV28" s="879"/>
      <c r="CW28" s="879"/>
      <c r="CX28" s="879"/>
      <c r="CY28" s="879"/>
      <c r="CZ28" s="879"/>
    </row>
    <row r="29" s="320" customFormat="true" ht="15" customHeight="true" x14ac:dyDescent="0.2">
      <c r="A29" s="983" t="s">
        <v>57</v>
      </c>
      <c r="B29" s="369" t="s">
        <v>49</v>
      </c>
      <c r="C29" s="132">
        <v>51.44769046485991</v>
      </c>
      <c r="D29" s="131">
        <v>49.523235591121875</v>
      </c>
      <c r="E29" s="131">
        <v>45.413816753387223</v>
      </c>
      <c r="F29" s="131">
        <v>30.932212188582493</v>
      </c>
      <c r="G29" s="130">
        <v>16.809967098457438</v>
      </c>
      <c r="H29" s="129">
        <v>58.288881326590392</v>
      </c>
      <c r="I29" s="131">
        <v>47.066117137696999</v>
      </c>
      <c r="J29" s="131">
        <v>32.80338982888162</v>
      </c>
      <c r="K29" s="131">
        <v>18.787146561061714</v>
      </c>
      <c r="L29" s="128">
        <v>16.088482090162255</v>
      </c>
      <c r="M29" s="132">
        <v>43.450603635262233</v>
      </c>
      <c r="N29" s="131">
        <v>50.53458934252928</v>
      </c>
      <c r="O29" s="131">
        <v>47.40406132240841</v>
      </c>
      <c r="P29" s="131">
        <v>44.03741897383761</v>
      </c>
      <c r="Q29" s="130">
        <v>38.728361970961075</v>
      </c>
      <c r="R29" s="129">
        <v>55.227108868061045</v>
      </c>
      <c r="S29" s="131">
        <v>42.040256175663245</v>
      </c>
      <c r="T29" s="131">
        <v>18.316412859560092</v>
      </c>
      <c r="U29" s="131">
        <v>26.822503961965165</v>
      </c>
      <c r="V29" s="131">
        <v>55.518553758325382</v>
      </c>
      <c r="W29" s="131">
        <v>87.265135699373758</v>
      </c>
      <c r="X29" s="131">
        <v>46.869328493647885</v>
      </c>
      <c r="Y29" s="128">
        <v>19.597394908229742</v>
      </c>
      <c r="Z29" s="408"/>
      <c r="AA29" s="408"/>
      <c r="AB29" s="408"/>
      <c r="AC29" s="408"/>
      <c r="AD29" s="408"/>
      <c r="AE29" s="408"/>
      <c r="AF29" s="408"/>
      <c r="AG29" s="408"/>
      <c r="AH29" s="408"/>
      <c r="AI29" s="408"/>
      <c r="AJ29" s="408"/>
      <c r="AK29" s="408"/>
      <c r="AL29" s="408"/>
      <c r="AM29" s="408"/>
      <c r="AN29" s="408"/>
      <c r="AO29" s="408"/>
      <c r="AP29" s="408"/>
      <c r="AQ29" s="408"/>
      <c r="AR29" s="408"/>
      <c r="AS29" s="408"/>
      <c r="AT29" s="408"/>
      <c r="AU29" s="408"/>
      <c r="AV29" s="408"/>
      <c r="AW29" s="408"/>
      <c r="AX29" s="408"/>
      <c r="AY29" s="408"/>
      <c r="AZ29" s="875"/>
      <c r="BA29" s="968" t="s">
        <v>57</v>
      </c>
      <c r="BB29" s="553" t="s">
        <v>49</v>
      </c>
      <c r="BC29" s="55" t="s">
        <v>35</v>
      </c>
      <c r="BD29" s="51" t="s">
        <v>35</v>
      </c>
      <c r="BE29" s="51" t="s">
        <v>35</v>
      </c>
      <c r="BF29" s="51" t="s">
        <v>35</v>
      </c>
      <c r="BG29" s="46" t="s">
        <v>35</v>
      </c>
      <c r="BH29" s="55" t="s">
        <v>35</v>
      </c>
      <c r="BI29" s="51" t="s">
        <v>35</v>
      </c>
      <c r="BJ29" s="51" t="s">
        <v>35</v>
      </c>
      <c r="BK29" s="51" t="s">
        <v>35</v>
      </c>
      <c r="BL29" s="46" t="s">
        <v>35</v>
      </c>
      <c r="BM29" s="55" t="s">
        <v>35</v>
      </c>
      <c r="BN29" s="51" t="s">
        <v>35</v>
      </c>
      <c r="BO29" s="51" t="s">
        <v>35</v>
      </c>
      <c r="BP29" s="51" t="s">
        <v>35</v>
      </c>
      <c r="BQ29" s="46" t="s">
        <v>35</v>
      </c>
      <c r="BR29" s="55" t="s">
        <v>35</v>
      </c>
      <c r="BS29" s="51" t="s">
        <v>35</v>
      </c>
      <c r="BT29" s="51" t="s">
        <v>35</v>
      </c>
      <c r="BU29" s="51" t="s">
        <v>35</v>
      </c>
      <c r="BV29" s="51" t="s">
        <v>35</v>
      </c>
      <c r="BW29" s="51" t="s">
        <v>35</v>
      </c>
      <c r="BX29" s="51" t="s">
        <v>35</v>
      </c>
      <c r="BY29" s="40" t="s">
        <v>35</v>
      </c>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row>
    <row r="30" s="320" customFormat="true" ht="15" customHeight="true" x14ac:dyDescent="0.2">
      <c r="A30" s="977"/>
      <c r="B30" s="370" t="s">
        <v>48</v>
      </c>
      <c r="C30" s="127">
        <v>48.552309535140303</v>
      </c>
      <c r="D30" s="126">
        <v>50.476764408878026</v>
      </c>
      <c r="E30" s="126">
        <v>54.586183246612663</v>
      </c>
      <c r="F30" s="126">
        <v>69.067787811417375</v>
      </c>
      <c r="G30" s="125">
        <v>83.190032901542708</v>
      </c>
      <c r="H30" s="124">
        <v>41.7111186734097</v>
      </c>
      <c r="I30" s="126">
        <v>52.933882862303058</v>
      </c>
      <c r="J30" s="126">
        <v>67.196610171118593</v>
      </c>
      <c r="K30" s="126">
        <v>81.212853438938353</v>
      </c>
      <c r="L30" s="123">
        <v>83.911517909837727</v>
      </c>
      <c r="M30" s="127">
        <v>56.549396364737618</v>
      </c>
      <c r="N30" s="126">
        <v>49.465410657470642</v>
      </c>
      <c r="O30" s="126">
        <v>52.59593867759137</v>
      </c>
      <c r="P30" s="126">
        <v>55.962581026162319</v>
      </c>
      <c r="Q30" s="125">
        <v>61.27163802903889</v>
      </c>
      <c r="R30" s="124">
        <v>44.772891131939872</v>
      </c>
      <c r="S30" s="126">
        <v>57.95974382433662</v>
      </c>
      <c r="T30" s="126">
        <v>81.683587140440025</v>
      </c>
      <c r="U30" s="126">
        <v>73.177496038034846</v>
      </c>
      <c r="V30" s="126">
        <v>44.481446241674597</v>
      </c>
      <c r="W30" s="126">
        <v>12.734864300626327</v>
      </c>
      <c r="X30" s="126">
        <v>53.130671506352044</v>
      </c>
      <c r="Y30" s="123">
        <v>80.402605091770297</v>
      </c>
      <c r="Z30" s="408"/>
      <c r="AA30" s="408"/>
      <c r="AB30" s="408"/>
      <c r="AC30" s="408"/>
      <c r="AD30" s="408"/>
      <c r="AE30" s="408"/>
      <c r="AF30" s="408"/>
      <c r="AG30" s="408"/>
      <c r="AH30" s="408"/>
      <c r="AI30" s="408"/>
      <c r="AJ30" s="408"/>
      <c r="AK30" s="408"/>
      <c r="AL30" s="408"/>
      <c r="AM30" s="408"/>
      <c r="AN30" s="408"/>
      <c r="AO30" s="408"/>
      <c r="AP30" s="408"/>
      <c r="AQ30" s="408"/>
      <c r="AR30" s="408"/>
      <c r="AS30" s="408"/>
      <c r="AT30" s="408"/>
      <c r="AU30" s="408"/>
      <c r="AV30" s="408"/>
      <c r="AW30" s="408"/>
      <c r="AX30" s="408"/>
      <c r="AY30" s="408"/>
      <c r="AZ30" s="875"/>
      <c r="BA30" s="965"/>
      <c r="BB30" s="552" t="s">
        <v>48</v>
      </c>
      <c r="BC30" s="54" t="s">
        <v>35</v>
      </c>
      <c r="BD30" s="50" t="s">
        <v>35</v>
      </c>
      <c r="BE30" s="50" t="s">
        <v>35</v>
      </c>
      <c r="BF30" s="50" t="s">
        <v>35</v>
      </c>
      <c r="BG30" s="45" t="s">
        <v>35</v>
      </c>
      <c r="BH30" s="54" t="s">
        <v>35</v>
      </c>
      <c r="BI30" s="50" t="s">
        <v>35</v>
      </c>
      <c r="BJ30" s="50" t="s">
        <v>35</v>
      </c>
      <c r="BK30" s="50" t="s">
        <v>35</v>
      </c>
      <c r="BL30" s="45" t="s">
        <v>35</v>
      </c>
      <c r="BM30" s="54" t="s">
        <v>35</v>
      </c>
      <c r="BN30" s="50" t="s">
        <v>35</v>
      </c>
      <c r="BO30" s="50" t="s">
        <v>35</v>
      </c>
      <c r="BP30" s="50" t="s">
        <v>35</v>
      </c>
      <c r="BQ30" s="45" t="s">
        <v>35</v>
      </c>
      <c r="BR30" s="54" t="s">
        <v>35</v>
      </c>
      <c r="BS30" s="50" t="s">
        <v>35</v>
      </c>
      <c r="BT30" s="50" t="s">
        <v>35</v>
      </c>
      <c r="BU30" s="50" t="s">
        <v>35</v>
      </c>
      <c r="BV30" s="50" t="s">
        <v>35</v>
      </c>
      <c r="BW30" s="50" t="s">
        <v>35</v>
      </c>
      <c r="BX30" s="50" t="s">
        <v>35</v>
      </c>
      <c r="BY30" s="39" t="s">
        <v>35</v>
      </c>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row>
    <row r="31" s="315" customFormat="true" ht="15" customHeight="true" x14ac:dyDescent="0.2">
      <c r="A31" s="977" t="s">
        <v>103</v>
      </c>
      <c r="B31" s="370" t="s">
        <v>49</v>
      </c>
      <c r="C31" s="127">
        <v>36.998067432779649</v>
      </c>
      <c r="D31" s="126">
        <v>42.288313539954494</v>
      </c>
      <c r="E31" s="126">
        <v>40.762123674944412</v>
      </c>
      <c r="F31" s="126">
        <v>28.086228032611803</v>
      </c>
      <c r="G31" s="125">
        <v>16.414046624741758</v>
      </c>
      <c r="H31" s="124">
        <v>49.469889075555827</v>
      </c>
      <c r="I31" s="126">
        <v>42.377085149642461</v>
      </c>
      <c r="J31" s="126">
        <v>29.721717256464125</v>
      </c>
      <c r="K31" s="126">
        <v>17.892768557099007</v>
      </c>
      <c r="L31" s="123">
        <v>16.088482090162255</v>
      </c>
      <c r="M31" s="127">
        <v>25.083146086552162</v>
      </c>
      <c r="N31" s="126">
        <v>39.831035540619744</v>
      </c>
      <c r="O31" s="126">
        <v>38.139566107625349</v>
      </c>
      <c r="P31" s="126">
        <v>38.285044520708233</v>
      </c>
      <c r="Q31" s="125">
        <v>35.957227680051041</v>
      </c>
      <c r="R31" s="124">
        <v>49.351117519827461</v>
      </c>
      <c r="S31" s="126">
        <v>38.655077767611992</v>
      </c>
      <c r="T31" s="126">
        <v>16.835871404399334</v>
      </c>
      <c r="U31" s="126">
        <v>22.900158478605416</v>
      </c>
      <c r="V31" s="126">
        <v>46.098953377735505</v>
      </c>
      <c r="W31" s="126">
        <v>76.878914405010647</v>
      </c>
      <c r="X31" s="126">
        <v>32.577132486388358</v>
      </c>
      <c r="Y31" s="123">
        <v>15.156897572528125</v>
      </c>
      <c r="Z31" s="408"/>
      <c r="AA31" s="408"/>
      <c r="AB31" s="408"/>
      <c r="AC31" s="408"/>
      <c r="AD31" s="408"/>
      <c r="AE31" s="408"/>
      <c r="AF31" s="408"/>
      <c r="AG31" s="408"/>
      <c r="AH31" s="408"/>
      <c r="AI31" s="408"/>
      <c r="AJ31" s="408"/>
      <c r="AK31" s="408"/>
      <c r="AL31" s="408"/>
      <c r="AM31" s="408"/>
      <c r="AN31" s="408"/>
      <c r="AO31" s="408"/>
      <c r="AP31" s="408"/>
      <c r="AQ31" s="408"/>
      <c r="AR31" s="408"/>
      <c r="AS31" s="408"/>
      <c r="AT31" s="408"/>
      <c r="AU31" s="408"/>
      <c r="AV31" s="408"/>
      <c r="AW31" s="408"/>
      <c r="AX31" s="408"/>
      <c r="AY31" s="408"/>
      <c r="AZ31" s="875"/>
      <c r="BA31" s="965" t="s">
        <v>103</v>
      </c>
      <c r="BB31" s="552" t="s">
        <v>49</v>
      </c>
      <c r="BC31" s="54" t="s">
        <v>35</v>
      </c>
      <c r="BD31" s="50" t="s">
        <v>35</v>
      </c>
      <c r="BE31" s="50" t="s">
        <v>35</v>
      </c>
      <c r="BF31" s="50" t="s">
        <v>35</v>
      </c>
      <c r="BG31" s="45" t="s">
        <v>35</v>
      </c>
      <c r="BH31" s="54" t="s">
        <v>35</v>
      </c>
      <c r="BI31" s="50" t="s">
        <v>35</v>
      </c>
      <c r="BJ31" s="50" t="s">
        <v>35</v>
      </c>
      <c r="BK31" s="50" t="s">
        <v>35</v>
      </c>
      <c r="BL31" s="45" t="s">
        <v>35</v>
      </c>
      <c r="BM31" s="54" t="s">
        <v>35</v>
      </c>
      <c r="BN31" s="50" t="s">
        <v>35</v>
      </c>
      <c r="BO31" s="50" t="s">
        <v>35</v>
      </c>
      <c r="BP31" s="50" t="s">
        <v>35</v>
      </c>
      <c r="BQ31" s="45" t="s">
        <v>35</v>
      </c>
      <c r="BR31" s="54" t="s">
        <v>35</v>
      </c>
      <c r="BS31" s="50" t="s">
        <v>35</v>
      </c>
      <c r="BT31" s="50" t="s">
        <v>35</v>
      </c>
      <c r="BU31" s="50" t="s">
        <v>35</v>
      </c>
      <c r="BV31" s="50" t="s">
        <v>35</v>
      </c>
      <c r="BW31" s="50" t="s">
        <v>35</v>
      </c>
      <c r="BX31" s="50" t="s">
        <v>35</v>
      </c>
      <c r="BY31" s="39" t="s">
        <v>35</v>
      </c>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row>
    <row r="32" s="315" customFormat="true" ht="15" customHeight="true" x14ac:dyDescent="0.2">
      <c r="A32" s="977"/>
      <c r="B32" s="370" t="s">
        <v>48</v>
      </c>
      <c r="C32" s="127">
        <v>63.001932567220486</v>
      </c>
      <c r="D32" s="126">
        <v>57.711686460045364</v>
      </c>
      <c r="E32" s="126">
        <v>59.237876325055375</v>
      </c>
      <c r="F32" s="126">
        <v>71.913771967388101</v>
      </c>
      <c r="G32" s="125">
        <v>83.585953375258384</v>
      </c>
      <c r="H32" s="124">
        <v>50.530110924444301</v>
      </c>
      <c r="I32" s="126">
        <v>57.622914850357596</v>
      </c>
      <c r="J32" s="126">
        <v>70.27828274353601</v>
      </c>
      <c r="K32" s="126">
        <v>82.107231442901067</v>
      </c>
      <c r="L32" s="123">
        <v>83.911517909837727</v>
      </c>
      <c r="M32" s="127">
        <v>74.916853913447767</v>
      </c>
      <c r="N32" s="126">
        <v>60.168964459380149</v>
      </c>
      <c r="O32" s="126">
        <v>61.860433892374466</v>
      </c>
      <c r="P32" s="126">
        <v>61.71495547929171</v>
      </c>
      <c r="Q32" s="125">
        <v>64.042772319948952</v>
      </c>
      <c r="R32" s="124">
        <v>50.648882480173526</v>
      </c>
      <c r="S32" s="126">
        <v>61.344922232387866</v>
      </c>
      <c r="T32" s="126">
        <v>83.164128595600744</v>
      </c>
      <c r="U32" s="126">
        <v>77.099841521394637</v>
      </c>
      <c r="V32" s="126">
        <v>53.901046622264502</v>
      </c>
      <c r="W32" s="126">
        <v>23.121085594989605</v>
      </c>
      <c r="X32" s="126">
        <v>67.422867513611592</v>
      </c>
      <c r="Y32" s="123">
        <v>84.843102427471862</v>
      </c>
      <c r="Z32" s="408"/>
      <c r="AA32" s="408"/>
      <c r="AB32" s="408"/>
      <c r="AC32" s="408"/>
      <c r="AD32" s="408"/>
      <c r="AE32" s="408"/>
      <c r="AF32" s="408"/>
      <c r="AG32" s="408"/>
      <c r="AH32" s="408"/>
      <c r="AI32" s="408"/>
      <c r="AJ32" s="408"/>
      <c r="AK32" s="408"/>
      <c r="AL32" s="408"/>
      <c r="AM32" s="408"/>
      <c r="AN32" s="408"/>
      <c r="AO32" s="408"/>
      <c r="AP32" s="408"/>
      <c r="AQ32" s="408"/>
      <c r="AR32" s="408"/>
      <c r="AS32" s="408"/>
      <c r="AT32" s="408"/>
      <c r="AU32" s="408"/>
      <c r="AV32" s="408"/>
      <c r="AW32" s="408"/>
      <c r="AX32" s="408"/>
      <c r="AY32" s="408"/>
      <c r="AZ32" s="875"/>
      <c r="BA32" s="965"/>
      <c r="BB32" s="552" t="s">
        <v>48</v>
      </c>
      <c r="BC32" s="54" t="s">
        <v>35</v>
      </c>
      <c r="BD32" s="50" t="s">
        <v>35</v>
      </c>
      <c r="BE32" s="50" t="s">
        <v>35</v>
      </c>
      <c r="BF32" s="50" t="s">
        <v>35</v>
      </c>
      <c r="BG32" s="45" t="s">
        <v>35</v>
      </c>
      <c r="BH32" s="54" t="s">
        <v>35</v>
      </c>
      <c r="BI32" s="50" t="s">
        <v>35</v>
      </c>
      <c r="BJ32" s="50" t="s">
        <v>35</v>
      </c>
      <c r="BK32" s="50" t="s">
        <v>35</v>
      </c>
      <c r="BL32" s="45" t="s">
        <v>35</v>
      </c>
      <c r="BM32" s="54" t="s">
        <v>35</v>
      </c>
      <c r="BN32" s="50" t="s">
        <v>35</v>
      </c>
      <c r="BO32" s="50" t="s">
        <v>35</v>
      </c>
      <c r="BP32" s="50" t="s">
        <v>35</v>
      </c>
      <c r="BQ32" s="45" t="s">
        <v>35</v>
      </c>
      <c r="BR32" s="54" t="s">
        <v>35</v>
      </c>
      <c r="BS32" s="50" t="s">
        <v>35</v>
      </c>
      <c r="BT32" s="50" t="s">
        <v>35</v>
      </c>
      <c r="BU32" s="50" t="s">
        <v>35</v>
      </c>
      <c r="BV32" s="50" t="s">
        <v>35</v>
      </c>
      <c r="BW32" s="50" t="s">
        <v>35</v>
      </c>
      <c r="BX32" s="50" t="s">
        <v>35</v>
      </c>
      <c r="BY32" s="39" t="s">
        <v>35</v>
      </c>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row>
    <row r="33" s="315" customFormat="true" ht="15" customHeight="true" x14ac:dyDescent="0.2">
      <c r="A33" s="977" t="s">
        <v>104</v>
      </c>
      <c r="B33" s="370" t="s">
        <v>49</v>
      </c>
      <c r="C33" s="70" t="s">
        <v>35</v>
      </c>
      <c r="D33" s="67" t="s">
        <v>35</v>
      </c>
      <c r="E33" s="67" t="s">
        <v>35</v>
      </c>
      <c r="F33" s="67" t="s">
        <v>35</v>
      </c>
      <c r="G33" s="64" t="s">
        <v>35</v>
      </c>
      <c r="H33" s="61" t="s">
        <v>35</v>
      </c>
      <c r="I33" s="67" t="s">
        <v>35</v>
      </c>
      <c r="J33" s="67" t="s">
        <v>35</v>
      </c>
      <c r="K33" s="67" t="s">
        <v>35</v>
      </c>
      <c r="L33" s="58" t="s">
        <v>35</v>
      </c>
      <c r="M33" s="70" t="s">
        <v>35</v>
      </c>
      <c r="N33" s="67" t="s">
        <v>35</v>
      </c>
      <c r="O33" s="67" t="s">
        <v>35</v>
      </c>
      <c r="P33" s="67" t="s">
        <v>35</v>
      </c>
      <c r="Q33" s="64" t="s">
        <v>35</v>
      </c>
      <c r="R33" s="61" t="s">
        <v>35</v>
      </c>
      <c r="S33" s="67" t="s">
        <v>35</v>
      </c>
      <c r="T33" s="67" t="s">
        <v>35</v>
      </c>
      <c r="U33" s="67" t="s">
        <v>35</v>
      </c>
      <c r="V33" s="67" t="s">
        <v>35</v>
      </c>
      <c r="W33" s="67" t="s">
        <v>35</v>
      </c>
      <c r="X33" s="67" t="s">
        <v>35</v>
      </c>
      <c r="Y33" s="58" t="s">
        <v>35</v>
      </c>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343"/>
      <c r="BA33" s="965" t="s">
        <v>104</v>
      </c>
      <c r="BB33" s="552" t="s">
        <v>49</v>
      </c>
      <c r="BC33" s="54" t="s">
        <v>35</v>
      </c>
      <c r="BD33" s="50" t="s">
        <v>35</v>
      </c>
      <c r="BE33" s="50" t="s">
        <v>35</v>
      </c>
      <c r="BF33" s="50" t="s">
        <v>35</v>
      </c>
      <c r="BG33" s="45" t="s">
        <v>35</v>
      </c>
      <c r="BH33" s="54" t="s">
        <v>35</v>
      </c>
      <c r="BI33" s="50" t="s">
        <v>35</v>
      </c>
      <c r="BJ33" s="50" t="s">
        <v>35</v>
      </c>
      <c r="BK33" s="50" t="s">
        <v>35</v>
      </c>
      <c r="BL33" s="45" t="s">
        <v>35</v>
      </c>
      <c r="BM33" s="54" t="s">
        <v>35</v>
      </c>
      <c r="BN33" s="50" t="s">
        <v>35</v>
      </c>
      <c r="BO33" s="50" t="s">
        <v>35</v>
      </c>
      <c r="BP33" s="50" t="s">
        <v>35</v>
      </c>
      <c r="BQ33" s="45" t="s">
        <v>35</v>
      </c>
      <c r="BR33" s="54" t="s">
        <v>35</v>
      </c>
      <c r="BS33" s="50" t="s">
        <v>35</v>
      </c>
      <c r="BT33" s="50" t="s">
        <v>35</v>
      </c>
      <c r="BU33" s="50" t="s">
        <v>35</v>
      </c>
      <c r="BV33" s="50" t="s">
        <v>35</v>
      </c>
      <c r="BW33" s="50" t="s">
        <v>35</v>
      </c>
      <c r="BX33" s="50" t="s">
        <v>35</v>
      </c>
      <c r="BY33" s="39" t="s">
        <v>35</v>
      </c>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row>
    <row r="34" s="315" customFormat="true" ht="15" customHeight="true" x14ac:dyDescent="0.2">
      <c r="A34" s="977"/>
      <c r="B34" s="370" t="s">
        <v>48</v>
      </c>
      <c r="C34" s="70" t="s">
        <v>35</v>
      </c>
      <c r="D34" s="67" t="s">
        <v>35</v>
      </c>
      <c r="E34" s="67" t="s">
        <v>35</v>
      </c>
      <c r="F34" s="67" t="s">
        <v>35</v>
      </c>
      <c r="G34" s="64" t="s">
        <v>35</v>
      </c>
      <c r="H34" s="61" t="s">
        <v>35</v>
      </c>
      <c r="I34" s="67" t="s">
        <v>35</v>
      </c>
      <c r="J34" s="67" t="s">
        <v>35</v>
      </c>
      <c r="K34" s="67" t="s">
        <v>35</v>
      </c>
      <c r="L34" s="58" t="s">
        <v>35</v>
      </c>
      <c r="M34" s="70" t="s">
        <v>35</v>
      </c>
      <c r="N34" s="67" t="s">
        <v>35</v>
      </c>
      <c r="O34" s="67" t="s">
        <v>35</v>
      </c>
      <c r="P34" s="67" t="s">
        <v>35</v>
      </c>
      <c r="Q34" s="64" t="s">
        <v>35</v>
      </c>
      <c r="R34" s="61" t="s">
        <v>35</v>
      </c>
      <c r="S34" s="67" t="s">
        <v>35</v>
      </c>
      <c r="T34" s="67" t="s">
        <v>35</v>
      </c>
      <c r="U34" s="67" t="s">
        <v>35</v>
      </c>
      <c r="V34" s="67" t="s">
        <v>35</v>
      </c>
      <c r="W34" s="67" t="s">
        <v>35</v>
      </c>
      <c r="X34" s="67" t="s">
        <v>35</v>
      </c>
      <c r="Y34" s="58" t="s">
        <v>35</v>
      </c>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343"/>
      <c r="BA34" s="965"/>
      <c r="BB34" s="552" t="s">
        <v>48</v>
      </c>
      <c r="BC34" s="54" t="s">
        <v>35</v>
      </c>
      <c r="BD34" s="50" t="s">
        <v>35</v>
      </c>
      <c r="BE34" s="50" t="s">
        <v>35</v>
      </c>
      <c r="BF34" s="50" t="s">
        <v>35</v>
      </c>
      <c r="BG34" s="45" t="s">
        <v>35</v>
      </c>
      <c r="BH34" s="54" t="s">
        <v>35</v>
      </c>
      <c r="BI34" s="50" t="s">
        <v>35</v>
      </c>
      <c r="BJ34" s="50" t="s">
        <v>35</v>
      </c>
      <c r="BK34" s="50" t="s">
        <v>35</v>
      </c>
      <c r="BL34" s="45" t="s">
        <v>35</v>
      </c>
      <c r="BM34" s="54" t="s">
        <v>35</v>
      </c>
      <c r="BN34" s="50" t="s">
        <v>35</v>
      </c>
      <c r="BO34" s="50" t="s">
        <v>35</v>
      </c>
      <c r="BP34" s="50" t="s">
        <v>35</v>
      </c>
      <c r="BQ34" s="45" t="s">
        <v>35</v>
      </c>
      <c r="BR34" s="54" t="s">
        <v>35</v>
      </c>
      <c r="BS34" s="50" t="s">
        <v>35</v>
      </c>
      <c r="BT34" s="50" t="s">
        <v>35</v>
      </c>
      <c r="BU34" s="50" t="s">
        <v>35</v>
      </c>
      <c r="BV34" s="50" t="s">
        <v>35</v>
      </c>
      <c r="BW34" s="50" t="s">
        <v>35</v>
      </c>
      <c r="BX34" s="50" t="s">
        <v>35</v>
      </c>
      <c r="BY34" s="39" t="s">
        <v>35</v>
      </c>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row>
    <row r="35" s="320" customFormat="true" ht="15" customHeight="true" x14ac:dyDescent="0.2">
      <c r="A35" s="977" t="s">
        <v>55</v>
      </c>
      <c r="B35" s="370" t="s">
        <v>49</v>
      </c>
      <c r="C35" s="127">
        <v>60.533564598861709</v>
      </c>
      <c r="D35" s="126">
        <v>71.889933075567697</v>
      </c>
      <c r="E35" s="126">
        <v>74.112220109578843</v>
      </c>
      <c r="F35" s="126">
        <v>67.806205999279939</v>
      </c>
      <c r="G35" s="125">
        <v>81.146806922378758</v>
      </c>
      <c r="H35" s="124">
        <v>69.744666623640441</v>
      </c>
      <c r="I35" s="126">
        <v>70.883189499457771</v>
      </c>
      <c r="J35" s="126">
        <v>66.438826724837469</v>
      </c>
      <c r="K35" s="126">
        <v>73.198727152678941</v>
      </c>
      <c r="L35" s="123">
        <v>83.49831785331817</v>
      </c>
      <c r="M35" s="127">
        <v>47.337471420442178</v>
      </c>
      <c r="N35" s="126">
        <v>68.519771950955132</v>
      </c>
      <c r="O35" s="126">
        <v>76.40819579837968</v>
      </c>
      <c r="P35" s="126">
        <v>76.406112530164393</v>
      </c>
      <c r="Q35" s="125">
        <v>75.071093813110053</v>
      </c>
      <c r="R35" s="124">
        <v>80.497476568132882</v>
      </c>
      <c r="S35" s="126">
        <v>72.689844464775817</v>
      </c>
      <c r="T35" s="126">
        <v>66.70896785109997</v>
      </c>
      <c r="U35" s="126">
        <v>72.503961965134692</v>
      </c>
      <c r="V35" s="126">
        <v>61.465271170313962</v>
      </c>
      <c r="W35" s="126">
        <v>80.79331941544902</v>
      </c>
      <c r="X35" s="126">
        <v>63.339382940108912</v>
      </c>
      <c r="Y35" s="123">
        <v>59.265837773830768</v>
      </c>
      <c r="Z35" s="408"/>
      <c r="AA35" s="408"/>
      <c r="AB35" s="408"/>
      <c r="AC35" s="408"/>
      <c r="AD35" s="408"/>
      <c r="AE35" s="408"/>
      <c r="AF35" s="408"/>
      <c r="AG35" s="408"/>
      <c r="AH35" s="408"/>
      <c r="AI35" s="408"/>
      <c r="AJ35" s="408"/>
      <c r="AK35" s="408"/>
      <c r="AL35" s="408"/>
      <c r="AM35" s="408"/>
      <c r="AN35" s="408"/>
      <c r="AO35" s="408"/>
      <c r="AP35" s="408"/>
      <c r="AQ35" s="408"/>
      <c r="AR35" s="408"/>
      <c r="AS35" s="408"/>
      <c r="AT35" s="408"/>
      <c r="AU35" s="408"/>
      <c r="AV35" s="408"/>
      <c r="AW35" s="408"/>
      <c r="AX35" s="408"/>
      <c r="AY35" s="408"/>
      <c r="AZ35" s="875"/>
      <c r="BA35" s="965" t="s">
        <v>55</v>
      </c>
      <c r="BB35" s="552" t="s">
        <v>49</v>
      </c>
      <c r="BC35" s="54" t="s">
        <v>35</v>
      </c>
      <c r="BD35" s="50" t="s">
        <v>35</v>
      </c>
      <c r="BE35" s="50" t="s">
        <v>35</v>
      </c>
      <c r="BF35" s="50" t="s">
        <v>35</v>
      </c>
      <c r="BG35" s="45" t="s">
        <v>35</v>
      </c>
      <c r="BH35" s="54" t="s">
        <v>35</v>
      </c>
      <c r="BI35" s="50" t="s">
        <v>35</v>
      </c>
      <c r="BJ35" s="50" t="s">
        <v>35</v>
      </c>
      <c r="BK35" s="50" t="s">
        <v>35</v>
      </c>
      <c r="BL35" s="45" t="s">
        <v>35</v>
      </c>
      <c r="BM35" s="54" t="s">
        <v>35</v>
      </c>
      <c r="BN35" s="50" t="s">
        <v>35</v>
      </c>
      <c r="BO35" s="50" t="s">
        <v>35</v>
      </c>
      <c r="BP35" s="50" t="s">
        <v>35</v>
      </c>
      <c r="BQ35" s="45" t="s">
        <v>35</v>
      </c>
      <c r="BR35" s="54" t="s">
        <v>35</v>
      </c>
      <c r="BS35" s="50" t="s">
        <v>35</v>
      </c>
      <c r="BT35" s="50" t="s">
        <v>35</v>
      </c>
      <c r="BU35" s="50" t="s">
        <v>35</v>
      </c>
      <c r="BV35" s="50" t="s">
        <v>35</v>
      </c>
      <c r="BW35" s="50" t="s">
        <v>35</v>
      </c>
      <c r="BX35" s="50" t="s">
        <v>35</v>
      </c>
      <c r="BY35" s="39" t="s">
        <v>35</v>
      </c>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row>
    <row r="36" s="320" customFormat="true" ht="15" customHeight="true" x14ac:dyDescent="0.2">
      <c r="A36" s="977"/>
      <c r="B36" s="370" t="s">
        <v>48</v>
      </c>
      <c r="C36" s="127">
        <v>39.466435401138412</v>
      </c>
      <c r="D36" s="126">
        <v>28.110066924431969</v>
      </c>
      <c r="E36" s="126">
        <v>25.887779890421157</v>
      </c>
      <c r="F36" s="126">
        <v>32.19379400071994</v>
      </c>
      <c r="G36" s="125">
        <v>18.853193077621313</v>
      </c>
      <c r="H36" s="124">
        <v>30.255333376359729</v>
      </c>
      <c r="I36" s="126">
        <v>29.116810500542272</v>
      </c>
      <c r="J36" s="126">
        <v>33.561173275162638</v>
      </c>
      <c r="K36" s="126">
        <v>26.801272847321066</v>
      </c>
      <c r="L36" s="123">
        <v>16.501682146681894</v>
      </c>
      <c r="M36" s="127">
        <v>52.662528579557687</v>
      </c>
      <c r="N36" s="126">
        <v>31.48022804904484</v>
      </c>
      <c r="O36" s="126">
        <v>23.591804201620235</v>
      </c>
      <c r="P36" s="126">
        <v>23.593887469835625</v>
      </c>
      <c r="Q36" s="125">
        <v>24.92890618689005</v>
      </c>
      <c r="R36" s="124">
        <v>19.502523431867477</v>
      </c>
      <c r="S36" s="126">
        <v>27.310155535224034</v>
      </c>
      <c r="T36" s="126">
        <v>33.291032148900229</v>
      </c>
      <c r="U36" s="126">
        <v>27.496038034865318</v>
      </c>
      <c r="V36" s="126">
        <v>38.534728829685996</v>
      </c>
      <c r="W36" s="126">
        <v>19.20668058455119</v>
      </c>
      <c r="X36" s="126">
        <v>36.660617059891045</v>
      </c>
      <c r="Y36" s="123">
        <v>40.734162226169396</v>
      </c>
      <c r="Z36" s="408"/>
      <c r="AA36" s="408"/>
      <c r="AB36" s="408"/>
      <c r="AC36" s="408"/>
      <c r="AD36" s="408"/>
      <c r="AE36" s="408"/>
      <c r="AF36" s="408"/>
      <c r="AG36" s="408"/>
      <c r="AH36" s="408"/>
      <c r="AI36" s="408"/>
      <c r="AJ36" s="408"/>
      <c r="AK36" s="408"/>
      <c r="AL36" s="408"/>
      <c r="AM36" s="408"/>
      <c r="AN36" s="408"/>
      <c r="AO36" s="408"/>
      <c r="AP36" s="408"/>
      <c r="AQ36" s="408"/>
      <c r="AR36" s="408"/>
      <c r="AS36" s="408"/>
      <c r="AT36" s="408"/>
      <c r="AU36" s="408"/>
      <c r="AV36" s="408"/>
      <c r="AW36" s="408"/>
      <c r="AX36" s="408"/>
      <c r="AY36" s="408"/>
      <c r="AZ36" s="875"/>
      <c r="BA36" s="965"/>
      <c r="BB36" s="552" t="s">
        <v>48</v>
      </c>
      <c r="BC36" s="54" t="s">
        <v>35</v>
      </c>
      <c r="BD36" s="50" t="s">
        <v>35</v>
      </c>
      <c r="BE36" s="50" t="s">
        <v>35</v>
      </c>
      <c r="BF36" s="50" t="s">
        <v>35</v>
      </c>
      <c r="BG36" s="45" t="s">
        <v>35</v>
      </c>
      <c r="BH36" s="54" t="s">
        <v>35</v>
      </c>
      <c r="BI36" s="50" t="s">
        <v>35</v>
      </c>
      <c r="BJ36" s="50" t="s">
        <v>35</v>
      </c>
      <c r="BK36" s="50" t="s">
        <v>35</v>
      </c>
      <c r="BL36" s="45" t="s">
        <v>35</v>
      </c>
      <c r="BM36" s="54" t="s">
        <v>35</v>
      </c>
      <c r="BN36" s="50" t="s">
        <v>35</v>
      </c>
      <c r="BO36" s="50" t="s">
        <v>35</v>
      </c>
      <c r="BP36" s="50" t="s">
        <v>35</v>
      </c>
      <c r="BQ36" s="45" t="s">
        <v>35</v>
      </c>
      <c r="BR36" s="54" t="s">
        <v>35</v>
      </c>
      <c r="BS36" s="50" t="s">
        <v>35</v>
      </c>
      <c r="BT36" s="50" t="s">
        <v>35</v>
      </c>
      <c r="BU36" s="50" t="s">
        <v>35</v>
      </c>
      <c r="BV36" s="50" t="s">
        <v>35</v>
      </c>
      <c r="BW36" s="50" t="s">
        <v>35</v>
      </c>
      <c r="BX36" s="50" t="s">
        <v>35</v>
      </c>
      <c r="BY36" s="39" t="s">
        <v>35</v>
      </c>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row>
    <row r="37" s="320" customFormat="true" ht="15" customHeight="true" x14ac:dyDescent="0.2">
      <c r="A37" s="977" t="s">
        <v>155</v>
      </c>
      <c r="B37" s="370" t="s">
        <v>49</v>
      </c>
      <c r="C37" s="127">
        <v>72.582788668829181</v>
      </c>
      <c r="D37" s="126">
        <v>74.930057401113018</v>
      </c>
      <c r="E37" s="126">
        <v>76.183804555656224</v>
      </c>
      <c r="F37" s="126">
        <v>68.147160976626381</v>
      </c>
      <c r="G37" s="125">
        <v>81.129606308759961</v>
      </c>
      <c r="H37" s="124">
        <v>73.373933562612208</v>
      </c>
      <c r="I37" s="126">
        <v>71.784405721074592</v>
      </c>
      <c r="J37" s="126">
        <v>66.826058192905208</v>
      </c>
      <c r="K37" s="126">
        <v>73.25652321355858</v>
      </c>
      <c r="L37" s="123">
        <v>83.418291141697821</v>
      </c>
      <c r="M37" s="127">
        <v>64.955543320454026</v>
      </c>
      <c r="N37" s="126">
        <v>75.553768517230509</v>
      </c>
      <c r="O37" s="126">
        <v>81.633890576267405</v>
      </c>
      <c r="P37" s="126">
        <v>80.439227998539579</v>
      </c>
      <c r="Q37" s="125">
        <v>75.501681877162568</v>
      </c>
      <c r="R37" s="124">
        <v>81.804842259721397</v>
      </c>
      <c r="S37" s="126">
        <v>75.441949354992815</v>
      </c>
      <c r="T37" s="126">
        <v>74.233128834355966</v>
      </c>
      <c r="U37" s="126">
        <v>72.49500998003991</v>
      </c>
      <c r="V37" s="126">
        <v>77.029464822609711</v>
      </c>
      <c r="W37" s="126">
        <v>86.833144154370174</v>
      </c>
      <c r="X37" s="126">
        <v>70.005136106831074</v>
      </c>
      <c r="Y37" s="123">
        <v>63.735558408215731</v>
      </c>
      <c r="Z37" s="408"/>
      <c r="AA37" s="408"/>
      <c r="AB37" s="408"/>
      <c r="AC37" s="408"/>
      <c r="AD37" s="408"/>
      <c r="AE37" s="408"/>
      <c r="AF37" s="408"/>
      <c r="AG37" s="408"/>
      <c r="AH37" s="408"/>
      <c r="AI37" s="408"/>
      <c r="AJ37" s="408"/>
      <c r="AK37" s="408"/>
      <c r="AL37" s="408"/>
      <c r="AM37" s="408"/>
      <c r="AN37" s="408"/>
      <c r="AO37" s="408"/>
      <c r="AP37" s="408"/>
      <c r="AQ37" s="408"/>
      <c r="AR37" s="408"/>
      <c r="AS37" s="408"/>
      <c r="AT37" s="408"/>
      <c r="AU37" s="408"/>
      <c r="AV37" s="408"/>
      <c r="AW37" s="408"/>
      <c r="AX37" s="408"/>
      <c r="AY37" s="408"/>
      <c r="AZ37" s="875"/>
      <c r="BA37" s="965" t="s">
        <v>125</v>
      </c>
      <c r="BB37" s="552" t="s">
        <v>49</v>
      </c>
      <c r="BC37" s="54" t="s">
        <v>35</v>
      </c>
      <c r="BD37" s="50" t="s">
        <v>35</v>
      </c>
      <c r="BE37" s="50" t="s">
        <v>35</v>
      </c>
      <c r="BF37" s="50" t="s">
        <v>35</v>
      </c>
      <c r="BG37" s="45" t="s">
        <v>35</v>
      </c>
      <c r="BH37" s="54" t="s">
        <v>35</v>
      </c>
      <c r="BI37" s="50" t="s">
        <v>35</v>
      </c>
      <c r="BJ37" s="50" t="s">
        <v>35</v>
      </c>
      <c r="BK37" s="50" t="s">
        <v>35</v>
      </c>
      <c r="BL37" s="45" t="s">
        <v>35</v>
      </c>
      <c r="BM37" s="54" t="s">
        <v>35</v>
      </c>
      <c r="BN37" s="50" t="s">
        <v>35</v>
      </c>
      <c r="BO37" s="50" t="s">
        <v>35</v>
      </c>
      <c r="BP37" s="50" t="s">
        <v>35</v>
      </c>
      <c r="BQ37" s="45" t="s">
        <v>35</v>
      </c>
      <c r="BR37" s="54" t="s">
        <v>35</v>
      </c>
      <c r="BS37" s="50" t="s">
        <v>35</v>
      </c>
      <c r="BT37" s="50" t="s">
        <v>35</v>
      </c>
      <c r="BU37" s="50" t="s">
        <v>35</v>
      </c>
      <c r="BV37" s="50" t="s">
        <v>35</v>
      </c>
      <c r="BW37" s="50" t="s">
        <v>35</v>
      </c>
      <c r="BX37" s="50" t="s">
        <v>35</v>
      </c>
      <c r="BY37" s="39" t="s">
        <v>35</v>
      </c>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row>
    <row r="38" s="320" customFormat="true" ht="15" customHeight="true" x14ac:dyDescent="0.2">
      <c r="A38" s="977"/>
      <c r="B38" s="370" t="s">
        <v>48</v>
      </c>
      <c r="C38" s="127">
        <v>27.417211331171082</v>
      </c>
      <c r="D38" s="126">
        <v>25.069942598886662</v>
      </c>
      <c r="E38" s="126">
        <v>23.81619544434373</v>
      </c>
      <c r="F38" s="126">
        <v>31.852839023373473</v>
      </c>
      <c r="G38" s="125">
        <v>18.870393691240114</v>
      </c>
      <c r="H38" s="124">
        <v>26.626066437387831</v>
      </c>
      <c r="I38" s="126">
        <v>28.215594278925387</v>
      </c>
      <c r="J38" s="126">
        <v>33.173941807094806</v>
      </c>
      <c r="K38" s="126">
        <v>26.743476786441427</v>
      </c>
      <c r="L38" s="123">
        <v>16.581708858302168</v>
      </c>
      <c r="M38" s="127">
        <v>35.04445667954586</v>
      </c>
      <c r="N38" s="126">
        <v>24.446231482769477</v>
      </c>
      <c r="O38" s="126">
        <v>18.366109423732496</v>
      </c>
      <c r="P38" s="126">
        <v>19.560772001460407</v>
      </c>
      <c r="Q38" s="125">
        <v>24.498318122837507</v>
      </c>
      <c r="R38" s="124">
        <v>18.195157740278916</v>
      </c>
      <c r="S38" s="126">
        <v>24.558050645007036</v>
      </c>
      <c r="T38" s="126">
        <v>25.766871165644208</v>
      </c>
      <c r="U38" s="126">
        <v>27.504990019960097</v>
      </c>
      <c r="V38" s="126">
        <v>22.970535177390254</v>
      </c>
      <c r="W38" s="126">
        <v>13.166855845629986</v>
      </c>
      <c r="X38" s="126">
        <v>29.994863893168933</v>
      </c>
      <c r="Y38" s="123">
        <v>36.264441591784383</v>
      </c>
      <c r="Z38" s="408"/>
      <c r="AA38" s="408"/>
      <c r="AB38" s="408"/>
      <c r="AC38" s="408"/>
      <c r="AD38" s="408"/>
      <c r="AE38" s="408"/>
      <c r="AF38" s="408"/>
      <c r="AG38" s="408"/>
      <c r="AH38" s="408"/>
      <c r="AI38" s="408"/>
      <c r="AJ38" s="408"/>
      <c r="AK38" s="408"/>
      <c r="AL38" s="408"/>
      <c r="AM38" s="408"/>
      <c r="AN38" s="408"/>
      <c r="AO38" s="408"/>
      <c r="AP38" s="408"/>
      <c r="AQ38" s="408"/>
      <c r="AR38" s="408"/>
      <c r="AS38" s="408"/>
      <c r="AT38" s="408"/>
      <c r="AU38" s="408"/>
      <c r="AV38" s="408"/>
      <c r="AW38" s="408"/>
      <c r="AX38" s="408"/>
      <c r="AY38" s="408"/>
      <c r="AZ38" s="875"/>
      <c r="BA38" s="965"/>
      <c r="BB38" s="552" t="s">
        <v>48</v>
      </c>
      <c r="BC38" s="54" t="s">
        <v>35</v>
      </c>
      <c r="BD38" s="50" t="s">
        <v>35</v>
      </c>
      <c r="BE38" s="50" t="s">
        <v>35</v>
      </c>
      <c r="BF38" s="50" t="s">
        <v>35</v>
      </c>
      <c r="BG38" s="45" t="s">
        <v>35</v>
      </c>
      <c r="BH38" s="54" t="s">
        <v>35</v>
      </c>
      <c r="BI38" s="50" t="s">
        <v>35</v>
      </c>
      <c r="BJ38" s="50" t="s">
        <v>35</v>
      </c>
      <c r="BK38" s="50" t="s">
        <v>35</v>
      </c>
      <c r="BL38" s="45" t="s">
        <v>35</v>
      </c>
      <c r="BM38" s="54" t="s">
        <v>35</v>
      </c>
      <c r="BN38" s="50" t="s">
        <v>35</v>
      </c>
      <c r="BO38" s="50" t="s">
        <v>35</v>
      </c>
      <c r="BP38" s="50" t="s">
        <v>35</v>
      </c>
      <c r="BQ38" s="45" t="s">
        <v>35</v>
      </c>
      <c r="BR38" s="54" t="s">
        <v>35</v>
      </c>
      <c r="BS38" s="50" t="s">
        <v>35</v>
      </c>
      <c r="BT38" s="50" t="s">
        <v>35</v>
      </c>
      <c r="BU38" s="50" t="s">
        <v>35</v>
      </c>
      <c r="BV38" s="50" t="s">
        <v>35</v>
      </c>
      <c r="BW38" s="50" t="s">
        <v>35</v>
      </c>
      <c r="BX38" s="50" t="s">
        <v>35</v>
      </c>
      <c r="BY38" s="39" t="s">
        <v>35</v>
      </c>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row>
    <row r="39" s="315" customFormat="true" ht="15" customHeight="true" x14ac:dyDescent="0.2">
      <c r="A39" s="977" t="s">
        <v>122</v>
      </c>
      <c r="B39" s="370" t="s">
        <v>49</v>
      </c>
      <c r="C39" s="70" t="s">
        <v>35</v>
      </c>
      <c r="D39" s="67" t="s">
        <v>35</v>
      </c>
      <c r="E39" s="67" t="s">
        <v>35</v>
      </c>
      <c r="F39" s="67" t="s">
        <v>35</v>
      </c>
      <c r="G39" s="64" t="s">
        <v>35</v>
      </c>
      <c r="H39" s="61" t="s">
        <v>35</v>
      </c>
      <c r="I39" s="67" t="s">
        <v>35</v>
      </c>
      <c r="J39" s="67" t="s">
        <v>35</v>
      </c>
      <c r="K39" s="67" t="s">
        <v>35</v>
      </c>
      <c r="L39" s="58" t="s">
        <v>35</v>
      </c>
      <c r="M39" s="70" t="s">
        <v>35</v>
      </c>
      <c r="N39" s="67" t="s">
        <v>35</v>
      </c>
      <c r="O39" s="67" t="s">
        <v>35</v>
      </c>
      <c r="P39" s="67" t="s">
        <v>35</v>
      </c>
      <c r="Q39" s="64" t="s">
        <v>35</v>
      </c>
      <c r="R39" s="61" t="s">
        <v>35</v>
      </c>
      <c r="S39" s="67" t="s">
        <v>35</v>
      </c>
      <c r="T39" s="67" t="s">
        <v>35</v>
      </c>
      <c r="U39" s="67" t="s">
        <v>35</v>
      </c>
      <c r="V39" s="67" t="s">
        <v>35</v>
      </c>
      <c r="W39" s="67" t="s">
        <v>35</v>
      </c>
      <c r="X39" s="67" t="s">
        <v>35</v>
      </c>
      <c r="Y39" s="58" t="s">
        <v>35</v>
      </c>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343"/>
      <c r="BA39" s="965" t="s">
        <v>122</v>
      </c>
      <c r="BB39" s="552" t="s">
        <v>49</v>
      </c>
      <c r="BC39" s="54" t="s">
        <v>35</v>
      </c>
      <c r="BD39" s="50" t="s">
        <v>35</v>
      </c>
      <c r="BE39" s="50" t="s">
        <v>35</v>
      </c>
      <c r="BF39" s="50" t="s">
        <v>35</v>
      </c>
      <c r="BG39" s="45" t="s">
        <v>35</v>
      </c>
      <c r="BH39" s="54" t="s">
        <v>35</v>
      </c>
      <c r="BI39" s="50" t="s">
        <v>35</v>
      </c>
      <c r="BJ39" s="50" t="s">
        <v>35</v>
      </c>
      <c r="BK39" s="50" t="s">
        <v>35</v>
      </c>
      <c r="BL39" s="45" t="s">
        <v>35</v>
      </c>
      <c r="BM39" s="54" t="s">
        <v>35</v>
      </c>
      <c r="BN39" s="50" t="s">
        <v>35</v>
      </c>
      <c r="BO39" s="50" t="s">
        <v>35</v>
      </c>
      <c r="BP39" s="50" t="s">
        <v>35</v>
      </c>
      <c r="BQ39" s="45" t="s">
        <v>35</v>
      </c>
      <c r="BR39" s="54" t="s">
        <v>35</v>
      </c>
      <c r="BS39" s="50" t="s">
        <v>35</v>
      </c>
      <c r="BT39" s="50" t="s">
        <v>35</v>
      </c>
      <c r="BU39" s="50" t="s">
        <v>35</v>
      </c>
      <c r="BV39" s="50" t="s">
        <v>35</v>
      </c>
      <c r="BW39" s="50" t="s">
        <v>35</v>
      </c>
      <c r="BX39" s="50" t="s">
        <v>35</v>
      </c>
      <c r="BY39" s="39" t="s">
        <v>35</v>
      </c>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row>
    <row r="40" s="315" customFormat="true" ht="15" customHeight="true" x14ac:dyDescent="0.2">
      <c r="A40" s="977"/>
      <c r="B40" s="370" t="s">
        <v>48</v>
      </c>
      <c r="C40" s="70" t="s">
        <v>35</v>
      </c>
      <c r="D40" s="67" t="s">
        <v>35</v>
      </c>
      <c r="E40" s="67" t="s">
        <v>35</v>
      </c>
      <c r="F40" s="67" t="s">
        <v>35</v>
      </c>
      <c r="G40" s="64" t="s">
        <v>35</v>
      </c>
      <c r="H40" s="61" t="s">
        <v>35</v>
      </c>
      <c r="I40" s="67" t="s">
        <v>35</v>
      </c>
      <c r="J40" s="67" t="s">
        <v>35</v>
      </c>
      <c r="K40" s="67" t="s">
        <v>35</v>
      </c>
      <c r="L40" s="58" t="s">
        <v>35</v>
      </c>
      <c r="M40" s="70" t="s">
        <v>35</v>
      </c>
      <c r="N40" s="67" t="s">
        <v>35</v>
      </c>
      <c r="O40" s="67" t="s">
        <v>35</v>
      </c>
      <c r="P40" s="67" t="s">
        <v>35</v>
      </c>
      <c r="Q40" s="64" t="s">
        <v>35</v>
      </c>
      <c r="R40" s="61" t="s">
        <v>35</v>
      </c>
      <c r="S40" s="67" t="s">
        <v>35</v>
      </c>
      <c r="T40" s="67" t="s">
        <v>35</v>
      </c>
      <c r="U40" s="67" t="s">
        <v>35</v>
      </c>
      <c r="V40" s="67" t="s">
        <v>35</v>
      </c>
      <c r="W40" s="67" t="s">
        <v>35</v>
      </c>
      <c r="X40" s="67" t="s">
        <v>35</v>
      </c>
      <c r="Y40" s="58" t="s">
        <v>35</v>
      </c>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343"/>
      <c r="BA40" s="965"/>
      <c r="BB40" s="552" t="s">
        <v>48</v>
      </c>
      <c r="BC40" s="54" t="s">
        <v>35</v>
      </c>
      <c r="BD40" s="50" t="s">
        <v>35</v>
      </c>
      <c r="BE40" s="50" t="s">
        <v>35</v>
      </c>
      <c r="BF40" s="50" t="s">
        <v>35</v>
      </c>
      <c r="BG40" s="45" t="s">
        <v>35</v>
      </c>
      <c r="BH40" s="54" t="s">
        <v>35</v>
      </c>
      <c r="BI40" s="50" t="s">
        <v>35</v>
      </c>
      <c r="BJ40" s="50" t="s">
        <v>35</v>
      </c>
      <c r="BK40" s="50" t="s">
        <v>35</v>
      </c>
      <c r="BL40" s="45" t="s">
        <v>35</v>
      </c>
      <c r="BM40" s="54" t="s">
        <v>35</v>
      </c>
      <c r="BN40" s="50" t="s">
        <v>35</v>
      </c>
      <c r="BO40" s="50" t="s">
        <v>35</v>
      </c>
      <c r="BP40" s="50" t="s">
        <v>35</v>
      </c>
      <c r="BQ40" s="45" t="s">
        <v>35</v>
      </c>
      <c r="BR40" s="54" t="s">
        <v>35</v>
      </c>
      <c r="BS40" s="50" t="s">
        <v>35</v>
      </c>
      <c r="BT40" s="50" t="s">
        <v>35</v>
      </c>
      <c r="BU40" s="50" t="s">
        <v>35</v>
      </c>
      <c r="BV40" s="50" t="s">
        <v>35</v>
      </c>
      <c r="BW40" s="50" t="s">
        <v>35</v>
      </c>
      <c r="BX40" s="50" t="s">
        <v>35</v>
      </c>
      <c r="BY40" s="39" t="s">
        <v>35</v>
      </c>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row>
    <row r="41" s="320" customFormat="true" ht="15" customHeight="true" x14ac:dyDescent="0.2">
      <c r="A41" s="977" t="s">
        <v>56</v>
      </c>
      <c r="B41" s="370" t="s">
        <v>49</v>
      </c>
      <c r="C41" s="127">
        <v>7.6277528074756917</v>
      </c>
      <c r="D41" s="126">
        <v>3.7800551130429358</v>
      </c>
      <c r="E41" s="126">
        <v>1.3458094868449058</v>
      </c>
      <c r="F41" s="126">
        <v>0.47609488924037247</v>
      </c>
      <c r="G41" s="125">
        <v>1.0110113168416535</v>
      </c>
      <c r="H41" s="124">
        <v>3.8803884249409872</v>
      </c>
      <c r="I41" s="126">
        <v>0.33494651659008379</v>
      </c>
      <c r="J41" s="126">
        <v>0.24265840578593872</v>
      </c>
      <c r="K41" s="126">
        <v>0.89348041941466805</v>
      </c>
      <c r="L41" s="123">
        <v>0.95287056652307889</v>
      </c>
      <c r="M41" s="127">
        <v>11.809488002572515</v>
      </c>
      <c r="N41" s="126">
        <v>5.1702660381740522</v>
      </c>
      <c r="O41" s="126">
        <v>4.8423122248908008</v>
      </c>
      <c r="P41" s="126">
        <v>2.099613802557629</v>
      </c>
      <c r="Q41" s="125">
        <v>1.6600313667090589</v>
      </c>
      <c r="R41" s="124">
        <v>0.68493150684931892</v>
      </c>
      <c r="S41" s="126">
        <v>2.6989935956084032</v>
      </c>
      <c r="T41" s="126">
        <v>5.0761421319797027</v>
      </c>
      <c r="U41" s="126">
        <v>1.1885895404120452</v>
      </c>
      <c r="V41" s="126">
        <v>7.5202284626368394</v>
      </c>
      <c r="W41" s="126">
        <v>3.340292275574118</v>
      </c>
      <c r="X41" s="126">
        <v>7.1234119782213945</v>
      </c>
      <c r="Y41" s="123">
        <v>3.0195381882770889</v>
      </c>
      <c r="Z41" s="408"/>
      <c r="AA41" s="408"/>
      <c r="AB41" s="408"/>
      <c r="AC41" s="408"/>
      <c r="AD41" s="408"/>
      <c r="AE41" s="408"/>
      <c r="AF41" s="408"/>
      <c r="AG41" s="408"/>
      <c r="AH41" s="408"/>
      <c r="AI41" s="408"/>
      <c r="AJ41" s="408"/>
      <c r="AK41" s="408"/>
      <c r="AL41" s="408"/>
      <c r="AM41" s="408"/>
      <c r="AN41" s="408"/>
      <c r="AO41" s="408"/>
      <c r="AP41" s="408"/>
      <c r="AQ41" s="408"/>
      <c r="AR41" s="408"/>
      <c r="AS41" s="408"/>
      <c r="AT41" s="408"/>
      <c r="AU41" s="408"/>
      <c r="AV41" s="408"/>
      <c r="AW41" s="408"/>
      <c r="AX41" s="408"/>
      <c r="AY41" s="408"/>
      <c r="AZ41" s="875"/>
      <c r="BA41" s="965" t="s">
        <v>56</v>
      </c>
      <c r="BB41" s="552" t="s">
        <v>49</v>
      </c>
      <c r="BC41" s="54" t="s">
        <v>35</v>
      </c>
      <c r="BD41" s="50" t="s">
        <v>35</v>
      </c>
      <c r="BE41" s="50" t="s">
        <v>35</v>
      </c>
      <c r="BF41" s="50" t="s">
        <v>35</v>
      </c>
      <c r="BG41" s="45" t="s">
        <v>35</v>
      </c>
      <c r="BH41" s="54" t="s">
        <v>35</v>
      </c>
      <c r="BI41" s="50" t="s">
        <v>35</v>
      </c>
      <c r="BJ41" s="50" t="s">
        <v>35</v>
      </c>
      <c r="BK41" s="50" t="s">
        <v>35</v>
      </c>
      <c r="BL41" s="45" t="s">
        <v>35</v>
      </c>
      <c r="BM41" s="54" t="s">
        <v>35</v>
      </c>
      <c r="BN41" s="50" t="s">
        <v>35</v>
      </c>
      <c r="BO41" s="50" t="s">
        <v>35</v>
      </c>
      <c r="BP41" s="50" t="s">
        <v>35</v>
      </c>
      <c r="BQ41" s="45" t="s">
        <v>35</v>
      </c>
      <c r="BR41" s="54" t="s">
        <v>35</v>
      </c>
      <c r="BS41" s="50" t="s">
        <v>35</v>
      </c>
      <c r="BT41" s="50" t="s">
        <v>35</v>
      </c>
      <c r="BU41" s="50" t="s">
        <v>35</v>
      </c>
      <c r="BV41" s="50" t="s">
        <v>35</v>
      </c>
      <c r="BW41" s="50" t="s">
        <v>35</v>
      </c>
      <c r="BX41" s="50" t="s">
        <v>35</v>
      </c>
      <c r="BY41" s="39" t="s">
        <v>35</v>
      </c>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row>
    <row r="42" s="320" customFormat="true" ht="15" customHeight="true" x14ac:dyDescent="0.2">
      <c r="A42" s="977"/>
      <c r="B42" s="370" t="s">
        <v>48</v>
      </c>
      <c r="C42" s="127">
        <v>92.372247192524284</v>
      </c>
      <c r="D42" s="126">
        <v>96.219944886957009</v>
      </c>
      <c r="E42" s="126">
        <v>98.654190513155115</v>
      </c>
      <c r="F42" s="126">
        <v>99.523905110759642</v>
      </c>
      <c r="G42" s="125">
        <v>98.988988683158354</v>
      </c>
      <c r="H42" s="124">
        <v>96.119611575059153</v>
      </c>
      <c r="I42" s="126">
        <v>99.665053483409935</v>
      </c>
      <c r="J42" s="126">
        <v>99.757341594214083</v>
      </c>
      <c r="K42" s="126">
        <v>99.106519580585356</v>
      </c>
      <c r="L42" s="123">
        <v>99.047129433476996</v>
      </c>
      <c r="M42" s="127">
        <v>88.190511997427592</v>
      </c>
      <c r="N42" s="126">
        <v>94.829733961825951</v>
      </c>
      <c r="O42" s="126">
        <v>95.157687775109224</v>
      </c>
      <c r="P42" s="126">
        <v>97.900386197442373</v>
      </c>
      <c r="Q42" s="125">
        <v>98.339968633290979</v>
      </c>
      <c r="R42" s="124">
        <v>99.31506849315069</v>
      </c>
      <c r="S42" s="126">
        <v>97.3010064043916</v>
      </c>
      <c r="T42" s="126">
        <v>94.92385786802032</v>
      </c>
      <c r="U42" s="126">
        <v>98.811410459587989</v>
      </c>
      <c r="V42" s="126">
        <v>92.479771537363149</v>
      </c>
      <c r="W42" s="126">
        <v>96.659707724425871</v>
      </c>
      <c r="X42" s="126">
        <v>92.876588021778588</v>
      </c>
      <c r="Y42" s="123">
        <v>96.98046181172289</v>
      </c>
      <c r="Z42" s="408"/>
      <c r="AA42" s="408"/>
      <c r="AB42" s="408"/>
      <c r="AC42" s="408"/>
      <c r="AD42" s="408"/>
      <c r="AE42" s="408"/>
      <c r="AF42" s="408"/>
      <c r="AG42" s="408"/>
      <c r="AH42" s="408"/>
      <c r="AI42" s="408"/>
      <c r="AJ42" s="408"/>
      <c r="AK42" s="408"/>
      <c r="AL42" s="408"/>
      <c r="AM42" s="408"/>
      <c r="AN42" s="408"/>
      <c r="AO42" s="408"/>
      <c r="AP42" s="408"/>
      <c r="AQ42" s="408"/>
      <c r="AR42" s="408"/>
      <c r="AS42" s="408"/>
      <c r="AT42" s="408"/>
      <c r="AU42" s="408"/>
      <c r="AV42" s="408"/>
      <c r="AW42" s="408"/>
      <c r="AX42" s="408"/>
      <c r="AY42" s="408"/>
      <c r="AZ42" s="875"/>
      <c r="BA42" s="965"/>
      <c r="BB42" s="552" t="s">
        <v>48</v>
      </c>
      <c r="BC42" s="54" t="s">
        <v>35</v>
      </c>
      <c r="BD42" s="50" t="s">
        <v>35</v>
      </c>
      <c r="BE42" s="50" t="s">
        <v>35</v>
      </c>
      <c r="BF42" s="50" t="s">
        <v>35</v>
      </c>
      <c r="BG42" s="45" t="s">
        <v>35</v>
      </c>
      <c r="BH42" s="54" t="s">
        <v>35</v>
      </c>
      <c r="BI42" s="50" t="s">
        <v>35</v>
      </c>
      <c r="BJ42" s="50" t="s">
        <v>35</v>
      </c>
      <c r="BK42" s="50" t="s">
        <v>35</v>
      </c>
      <c r="BL42" s="45" t="s">
        <v>35</v>
      </c>
      <c r="BM42" s="54" t="s">
        <v>35</v>
      </c>
      <c r="BN42" s="50" t="s">
        <v>35</v>
      </c>
      <c r="BO42" s="50" t="s">
        <v>35</v>
      </c>
      <c r="BP42" s="50" t="s">
        <v>35</v>
      </c>
      <c r="BQ42" s="45" t="s">
        <v>35</v>
      </c>
      <c r="BR42" s="54" t="s">
        <v>35</v>
      </c>
      <c r="BS42" s="50" t="s">
        <v>35</v>
      </c>
      <c r="BT42" s="50" t="s">
        <v>35</v>
      </c>
      <c r="BU42" s="50" t="s">
        <v>35</v>
      </c>
      <c r="BV42" s="50" t="s">
        <v>35</v>
      </c>
      <c r="BW42" s="50" t="s">
        <v>35</v>
      </c>
      <c r="BX42" s="50" t="s">
        <v>35</v>
      </c>
      <c r="BY42" s="39" t="s">
        <v>35</v>
      </c>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row>
    <row r="43" s="320" customFormat="true" ht="15" customHeight="true" x14ac:dyDescent="0.2">
      <c r="A43" s="977" t="s">
        <v>53</v>
      </c>
      <c r="B43" s="370" t="s">
        <v>49</v>
      </c>
      <c r="C43" s="70" t="s">
        <v>35</v>
      </c>
      <c r="D43" s="67" t="s">
        <v>35</v>
      </c>
      <c r="E43" s="67" t="s">
        <v>35</v>
      </c>
      <c r="F43" s="67" t="s">
        <v>35</v>
      </c>
      <c r="G43" s="64" t="s">
        <v>35</v>
      </c>
      <c r="H43" s="61" t="s">
        <v>35</v>
      </c>
      <c r="I43" s="67" t="s">
        <v>35</v>
      </c>
      <c r="J43" s="67" t="s">
        <v>35</v>
      </c>
      <c r="K43" s="67" t="s">
        <v>35</v>
      </c>
      <c r="L43" s="58" t="s">
        <v>35</v>
      </c>
      <c r="M43" s="70" t="s">
        <v>35</v>
      </c>
      <c r="N43" s="67" t="s">
        <v>35</v>
      </c>
      <c r="O43" s="67" t="s">
        <v>35</v>
      </c>
      <c r="P43" s="67" t="s">
        <v>35</v>
      </c>
      <c r="Q43" s="64" t="s">
        <v>35</v>
      </c>
      <c r="R43" s="61" t="s">
        <v>35</v>
      </c>
      <c r="S43" s="67" t="s">
        <v>35</v>
      </c>
      <c r="T43" s="67" t="s">
        <v>35</v>
      </c>
      <c r="U43" s="67" t="s">
        <v>35</v>
      </c>
      <c r="V43" s="67" t="s">
        <v>35</v>
      </c>
      <c r="W43" s="67" t="s">
        <v>35</v>
      </c>
      <c r="X43" s="67" t="s">
        <v>35</v>
      </c>
      <c r="Y43" s="58" t="s">
        <v>35</v>
      </c>
      <c r="Z43" s="408"/>
      <c r="AA43" s="408"/>
      <c r="AB43" s="408"/>
      <c r="AC43" s="408"/>
      <c r="AD43" s="408"/>
      <c r="AE43" s="408"/>
      <c r="AF43" s="408"/>
      <c r="AG43" s="408"/>
      <c r="AH43" s="408"/>
      <c r="AI43" s="408"/>
      <c r="AJ43" s="408"/>
      <c r="AK43" s="408"/>
      <c r="AL43" s="408"/>
      <c r="AM43" s="408"/>
      <c r="AN43" s="408"/>
      <c r="AO43" s="408"/>
      <c r="AP43" s="408"/>
      <c r="AQ43" s="408"/>
      <c r="AR43" s="408"/>
      <c r="AS43" s="408"/>
      <c r="AT43" s="408"/>
      <c r="AU43" s="408"/>
      <c r="AV43" s="408"/>
      <c r="AW43" s="408"/>
      <c r="AX43" s="408"/>
      <c r="AY43" s="408"/>
      <c r="AZ43" s="875"/>
      <c r="BA43" s="965" t="s">
        <v>53</v>
      </c>
      <c r="BB43" s="552" t="s">
        <v>49</v>
      </c>
      <c r="BC43" s="54" t="s">
        <v>35</v>
      </c>
      <c r="BD43" s="50" t="s">
        <v>35</v>
      </c>
      <c r="BE43" s="50" t="s">
        <v>35</v>
      </c>
      <c r="BF43" s="50" t="s">
        <v>35</v>
      </c>
      <c r="BG43" s="45" t="s">
        <v>35</v>
      </c>
      <c r="BH43" s="54" t="s">
        <v>35</v>
      </c>
      <c r="BI43" s="50" t="s">
        <v>35</v>
      </c>
      <c r="BJ43" s="50" t="s">
        <v>35</v>
      </c>
      <c r="BK43" s="50" t="s">
        <v>35</v>
      </c>
      <c r="BL43" s="45" t="s">
        <v>35</v>
      </c>
      <c r="BM43" s="54" t="s">
        <v>35</v>
      </c>
      <c r="BN43" s="50" t="s">
        <v>35</v>
      </c>
      <c r="BO43" s="50" t="s">
        <v>35</v>
      </c>
      <c r="BP43" s="50" t="s">
        <v>35</v>
      </c>
      <c r="BQ43" s="45" t="s">
        <v>35</v>
      </c>
      <c r="BR43" s="54" t="s">
        <v>35</v>
      </c>
      <c r="BS43" s="50" t="s">
        <v>35</v>
      </c>
      <c r="BT43" s="50" t="s">
        <v>35</v>
      </c>
      <c r="BU43" s="50" t="s">
        <v>35</v>
      </c>
      <c r="BV43" s="50" t="s">
        <v>35</v>
      </c>
      <c r="BW43" s="50" t="s">
        <v>35</v>
      </c>
      <c r="BX43" s="50" t="s">
        <v>35</v>
      </c>
      <c r="BY43" s="39" t="s">
        <v>35</v>
      </c>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row>
    <row r="44" s="320" customFormat="true" ht="15" customHeight="true" x14ac:dyDescent="0.2">
      <c r="A44" s="977"/>
      <c r="B44" s="370" t="s">
        <v>48</v>
      </c>
      <c r="C44" s="70" t="s">
        <v>35</v>
      </c>
      <c r="D44" s="67" t="s">
        <v>35</v>
      </c>
      <c r="E44" s="67" t="s">
        <v>35</v>
      </c>
      <c r="F44" s="67" t="s">
        <v>35</v>
      </c>
      <c r="G44" s="64" t="s">
        <v>35</v>
      </c>
      <c r="H44" s="61" t="s">
        <v>35</v>
      </c>
      <c r="I44" s="67" t="s">
        <v>35</v>
      </c>
      <c r="J44" s="67" t="s">
        <v>35</v>
      </c>
      <c r="K44" s="67" t="s">
        <v>35</v>
      </c>
      <c r="L44" s="58" t="s">
        <v>35</v>
      </c>
      <c r="M44" s="70" t="s">
        <v>35</v>
      </c>
      <c r="N44" s="67" t="s">
        <v>35</v>
      </c>
      <c r="O44" s="67" t="s">
        <v>35</v>
      </c>
      <c r="P44" s="67" t="s">
        <v>35</v>
      </c>
      <c r="Q44" s="64" t="s">
        <v>35</v>
      </c>
      <c r="R44" s="61" t="s">
        <v>35</v>
      </c>
      <c r="S44" s="67" t="s">
        <v>35</v>
      </c>
      <c r="T44" s="67" t="s">
        <v>35</v>
      </c>
      <c r="U44" s="67" t="s">
        <v>35</v>
      </c>
      <c r="V44" s="67" t="s">
        <v>35</v>
      </c>
      <c r="W44" s="67" t="s">
        <v>35</v>
      </c>
      <c r="X44" s="67" t="s">
        <v>35</v>
      </c>
      <c r="Y44" s="58" t="s">
        <v>35</v>
      </c>
      <c r="Z44" s="408"/>
      <c r="AA44" s="408"/>
      <c r="AB44" s="408"/>
      <c r="AC44" s="408"/>
      <c r="AD44" s="408"/>
      <c r="AE44" s="408"/>
      <c r="AF44" s="408"/>
      <c r="AG44" s="408"/>
      <c r="AH44" s="408"/>
      <c r="AI44" s="408"/>
      <c r="AJ44" s="408"/>
      <c r="AK44" s="408"/>
      <c r="AL44" s="408"/>
      <c r="AM44" s="408"/>
      <c r="AN44" s="408"/>
      <c r="AO44" s="408"/>
      <c r="AP44" s="408"/>
      <c r="AQ44" s="408"/>
      <c r="AR44" s="408"/>
      <c r="AS44" s="408"/>
      <c r="AT44" s="408"/>
      <c r="AU44" s="408"/>
      <c r="AV44" s="408"/>
      <c r="AW44" s="408"/>
      <c r="AX44" s="408"/>
      <c r="AY44" s="408"/>
      <c r="AZ44" s="875"/>
      <c r="BA44" s="965"/>
      <c r="BB44" s="552" t="s">
        <v>48</v>
      </c>
      <c r="BC44" s="54" t="s">
        <v>35</v>
      </c>
      <c r="BD44" s="50" t="s">
        <v>35</v>
      </c>
      <c r="BE44" s="50" t="s">
        <v>35</v>
      </c>
      <c r="BF44" s="50" t="s">
        <v>35</v>
      </c>
      <c r="BG44" s="45" t="s">
        <v>35</v>
      </c>
      <c r="BH44" s="54" t="s">
        <v>35</v>
      </c>
      <c r="BI44" s="50" t="s">
        <v>35</v>
      </c>
      <c r="BJ44" s="50" t="s">
        <v>35</v>
      </c>
      <c r="BK44" s="50" t="s">
        <v>35</v>
      </c>
      <c r="BL44" s="45" t="s">
        <v>35</v>
      </c>
      <c r="BM44" s="54" t="s">
        <v>35</v>
      </c>
      <c r="BN44" s="50" t="s">
        <v>35</v>
      </c>
      <c r="BO44" s="50" t="s">
        <v>35</v>
      </c>
      <c r="BP44" s="50" t="s">
        <v>35</v>
      </c>
      <c r="BQ44" s="45" t="s">
        <v>35</v>
      </c>
      <c r="BR44" s="54" t="s">
        <v>35</v>
      </c>
      <c r="BS44" s="50" t="s">
        <v>35</v>
      </c>
      <c r="BT44" s="50" t="s">
        <v>35</v>
      </c>
      <c r="BU44" s="50" t="s">
        <v>35</v>
      </c>
      <c r="BV44" s="50" t="s">
        <v>35</v>
      </c>
      <c r="BW44" s="50" t="s">
        <v>35</v>
      </c>
      <c r="BX44" s="50" t="s">
        <v>35</v>
      </c>
      <c r="BY44" s="39" t="s">
        <v>35</v>
      </c>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row>
    <row r="45" s="320" customFormat="true" ht="15" customHeight="true" x14ac:dyDescent="0.2">
      <c r="A45" s="977" t="s">
        <v>52</v>
      </c>
      <c r="B45" s="370" t="s">
        <v>49</v>
      </c>
      <c r="C45" s="70" t="s">
        <v>35</v>
      </c>
      <c r="D45" s="67" t="s">
        <v>35</v>
      </c>
      <c r="E45" s="67" t="s">
        <v>35</v>
      </c>
      <c r="F45" s="67" t="s">
        <v>35</v>
      </c>
      <c r="G45" s="64" t="s">
        <v>35</v>
      </c>
      <c r="H45" s="61" t="s">
        <v>35</v>
      </c>
      <c r="I45" s="67" t="s">
        <v>35</v>
      </c>
      <c r="J45" s="67" t="s">
        <v>35</v>
      </c>
      <c r="K45" s="67" t="s">
        <v>35</v>
      </c>
      <c r="L45" s="58" t="s">
        <v>35</v>
      </c>
      <c r="M45" s="70" t="s">
        <v>35</v>
      </c>
      <c r="N45" s="67" t="s">
        <v>35</v>
      </c>
      <c r="O45" s="67" t="s">
        <v>35</v>
      </c>
      <c r="P45" s="67" t="s">
        <v>35</v>
      </c>
      <c r="Q45" s="64" t="s">
        <v>35</v>
      </c>
      <c r="R45" s="61" t="s">
        <v>35</v>
      </c>
      <c r="S45" s="67" t="s">
        <v>35</v>
      </c>
      <c r="T45" s="67" t="s">
        <v>35</v>
      </c>
      <c r="U45" s="67" t="s">
        <v>35</v>
      </c>
      <c r="V45" s="67" t="s">
        <v>35</v>
      </c>
      <c r="W45" s="67" t="s">
        <v>35</v>
      </c>
      <c r="X45" s="67" t="s">
        <v>35</v>
      </c>
      <c r="Y45" s="58" t="s">
        <v>35</v>
      </c>
      <c r="Z45" s="408"/>
      <c r="AA45" s="408"/>
      <c r="AB45" s="408"/>
      <c r="AC45" s="408"/>
      <c r="AD45" s="408"/>
      <c r="AE45" s="408"/>
      <c r="AF45" s="408"/>
      <c r="AG45" s="408"/>
      <c r="AH45" s="408"/>
      <c r="AI45" s="408"/>
      <c r="AJ45" s="408"/>
      <c r="AK45" s="408"/>
      <c r="AL45" s="408"/>
      <c r="AM45" s="408"/>
      <c r="AN45" s="408"/>
      <c r="AO45" s="408"/>
      <c r="AP45" s="408"/>
      <c r="AQ45" s="408"/>
      <c r="AR45" s="408"/>
      <c r="AS45" s="408"/>
      <c r="AT45" s="408"/>
      <c r="AU45" s="408"/>
      <c r="AV45" s="408"/>
      <c r="AW45" s="408"/>
      <c r="AX45" s="408"/>
      <c r="AY45" s="408"/>
      <c r="AZ45" s="875"/>
      <c r="BA45" s="965" t="s">
        <v>52</v>
      </c>
      <c r="BB45" s="552" t="s">
        <v>49</v>
      </c>
      <c r="BC45" s="54" t="s">
        <v>35</v>
      </c>
      <c r="BD45" s="50" t="s">
        <v>35</v>
      </c>
      <c r="BE45" s="50" t="s">
        <v>35</v>
      </c>
      <c r="BF45" s="50" t="s">
        <v>35</v>
      </c>
      <c r="BG45" s="45" t="s">
        <v>35</v>
      </c>
      <c r="BH45" s="54" t="s">
        <v>35</v>
      </c>
      <c r="BI45" s="50" t="s">
        <v>35</v>
      </c>
      <c r="BJ45" s="50" t="s">
        <v>35</v>
      </c>
      <c r="BK45" s="50" t="s">
        <v>35</v>
      </c>
      <c r="BL45" s="45" t="s">
        <v>35</v>
      </c>
      <c r="BM45" s="54" t="s">
        <v>35</v>
      </c>
      <c r="BN45" s="50" t="s">
        <v>35</v>
      </c>
      <c r="BO45" s="50" t="s">
        <v>35</v>
      </c>
      <c r="BP45" s="50" t="s">
        <v>35</v>
      </c>
      <c r="BQ45" s="45" t="s">
        <v>35</v>
      </c>
      <c r="BR45" s="54" t="s">
        <v>35</v>
      </c>
      <c r="BS45" s="50" t="s">
        <v>35</v>
      </c>
      <c r="BT45" s="50" t="s">
        <v>35</v>
      </c>
      <c r="BU45" s="50" t="s">
        <v>35</v>
      </c>
      <c r="BV45" s="50" t="s">
        <v>35</v>
      </c>
      <c r="BW45" s="50" t="s">
        <v>35</v>
      </c>
      <c r="BX45" s="50" t="s">
        <v>35</v>
      </c>
      <c r="BY45" s="39" t="s">
        <v>35</v>
      </c>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row>
    <row r="46" s="320" customFormat="true" ht="15" customHeight="true" x14ac:dyDescent="0.2">
      <c r="A46" s="977"/>
      <c r="B46" s="370" t="s">
        <v>48</v>
      </c>
      <c r="C46" s="70" t="s">
        <v>35</v>
      </c>
      <c r="D46" s="67" t="s">
        <v>35</v>
      </c>
      <c r="E46" s="67" t="s">
        <v>35</v>
      </c>
      <c r="F46" s="67" t="s">
        <v>35</v>
      </c>
      <c r="G46" s="64" t="s">
        <v>35</v>
      </c>
      <c r="H46" s="61" t="s">
        <v>35</v>
      </c>
      <c r="I46" s="67" t="s">
        <v>35</v>
      </c>
      <c r="J46" s="67" t="s">
        <v>35</v>
      </c>
      <c r="K46" s="67" t="s">
        <v>35</v>
      </c>
      <c r="L46" s="58" t="s">
        <v>35</v>
      </c>
      <c r="M46" s="70" t="s">
        <v>35</v>
      </c>
      <c r="N46" s="67" t="s">
        <v>35</v>
      </c>
      <c r="O46" s="67" t="s">
        <v>35</v>
      </c>
      <c r="P46" s="67" t="s">
        <v>35</v>
      </c>
      <c r="Q46" s="64" t="s">
        <v>35</v>
      </c>
      <c r="R46" s="61" t="s">
        <v>35</v>
      </c>
      <c r="S46" s="67" t="s">
        <v>35</v>
      </c>
      <c r="T46" s="67" t="s">
        <v>35</v>
      </c>
      <c r="U46" s="67" t="s">
        <v>35</v>
      </c>
      <c r="V46" s="67" t="s">
        <v>35</v>
      </c>
      <c r="W46" s="67" t="s">
        <v>35</v>
      </c>
      <c r="X46" s="67" t="s">
        <v>35</v>
      </c>
      <c r="Y46" s="58" t="s">
        <v>35</v>
      </c>
      <c r="Z46" s="408"/>
      <c r="AA46" s="408"/>
      <c r="AB46" s="408"/>
      <c r="AC46" s="408"/>
      <c r="AD46" s="408"/>
      <c r="AE46" s="408"/>
      <c r="AF46" s="408"/>
      <c r="AG46" s="408"/>
      <c r="AH46" s="408"/>
      <c r="AI46" s="408"/>
      <c r="AJ46" s="408"/>
      <c r="AK46" s="408"/>
      <c r="AL46" s="408"/>
      <c r="AM46" s="408"/>
      <c r="AN46" s="408"/>
      <c r="AO46" s="408"/>
      <c r="AP46" s="408"/>
      <c r="AQ46" s="408"/>
      <c r="AR46" s="408"/>
      <c r="AS46" s="408"/>
      <c r="AT46" s="408"/>
      <c r="AU46" s="408"/>
      <c r="AV46" s="408"/>
      <c r="AW46" s="408"/>
      <c r="AX46" s="408"/>
      <c r="AY46" s="408"/>
      <c r="AZ46" s="875"/>
      <c r="BA46" s="965"/>
      <c r="BB46" s="552" t="s">
        <v>48</v>
      </c>
      <c r="BC46" s="54" t="s">
        <v>35</v>
      </c>
      <c r="BD46" s="50" t="s">
        <v>35</v>
      </c>
      <c r="BE46" s="50" t="s">
        <v>35</v>
      </c>
      <c r="BF46" s="50" t="s">
        <v>35</v>
      </c>
      <c r="BG46" s="45" t="s">
        <v>35</v>
      </c>
      <c r="BH46" s="54" t="s">
        <v>35</v>
      </c>
      <c r="BI46" s="50" t="s">
        <v>35</v>
      </c>
      <c r="BJ46" s="50" t="s">
        <v>35</v>
      </c>
      <c r="BK46" s="50" t="s">
        <v>35</v>
      </c>
      <c r="BL46" s="45" t="s">
        <v>35</v>
      </c>
      <c r="BM46" s="54" t="s">
        <v>35</v>
      </c>
      <c r="BN46" s="50" t="s">
        <v>35</v>
      </c>
      <c r="BO46" s="50" t="s">
        <v>35</v>
      </c>
      <c r="BP46" s="50" t="s">
        <v>35</v>
      </c>
      <c r="BQ46" s="45" t="s">
        <v>35</v>
      </c>
      <c r="BR46" s="54" t="s">
        <v>35</v>
      </c>
      <c r="BS46" s="50" t="s">
        <v>35</v>
      </c>
      <c r="BT46" s="50" t="s">
        <v>35</v>
      </c>
      <c r="BU46" s="50" t="s">
        <v>35</v>
      </c>
      <c r="BV46" s="50" t="s">
        <v>35</v>
      </c>
      <c r="BW46" s="50" t="s">
        <v>35</v>
      </c>
      <c r="BX46" s="50" t="s">
        <v>35</v>
      </c>
      <c r="BY46" s="39" t="s">
        <v>35</v>
      </c>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row>
    <row r="47" s="315" customFormat="true" ht="15" customHeight="true" x14ac:dyDescent="0.2">
      <c r="A47" s="977" t="s">
        <v>101</v>
      </c>
      <c r="B47" s="370" t="s">
        <v>100</v>
      </c>
      <c r="C47" s="70" t="s">
        <v>35</v>
      </c>
      <c r="D47" s="67" t="s">
        <v>35</v>
      </c>
      <c r="E47" s="67" t="s">
        <v>35</v>
      </c>
      <c r="F47" s="67" t="s">
        <v>35</v>
      </c>
      <c r="G47" s="64" t="s">
        <v>35</v>
      </c>
      <c r="H47" s="61" t="s">
        <v>35</v>
      </c>
      <c r="I47" s="67" t="s">
        <v>35</v>
      </c>
      <c r="J47" s="67" t="s">
        <v>35</v>
      </c>
      <c r="K47" s="67" t="s">
        <v>35</v>
      </c>
      <c r="L47" s="58" t="s">
        <v>35</v>
      </c>
      <c r="M47" s="70" t="s">
        <v>35</v>
      </c>
      <c r="N47" s="67" t="s">
        <v>35</v>
      </c>
      <c r="O47" s="67" t="s">
        <v>35</v>
      </c>
      <c r="P47" s="67" t="s">
        <v>35</v>
      </c>
      <c r="Q47" s="64" t="s">
        <v>35</v>
      </c>
      <c r="R47" s="61" t="s">
        <v>35</v>
      </c>
      <c r="S47" s="67" t="s">
        <v>35</v>
      </c>
      <c r="T47" s="67" t="s">
        <v>35</v>
      </c>
      <c r="U47" s="67" t="s">
        <v>35</v>
      </c>
      <c r="V47" s="67" t="s">
        <v>35</v>
      </c>
      <c r="W47" s="67" t="s">
        <v>35</v>
      </c>
      <c r="X47" s="67" t="s">
        <v>35</v>
      </c>
      <c r="Y47" s="58" t="s">
        <v>35</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343"/>
      <c r="BA47" s="965" t="s">
        <v>101</v>
      </c>
      <c r="BB47" s="552" t="s">
        <v>100</v>
      </c>
      <c r="BC47" s="54" t="s">
        <v>35</v>
      </c>
      <c r="BD47" s="50" t="s">
        <v>35</v>
      </c>
      <c r="BE47" s="50" t="s">
        <v>35</v>
      </c>
      <c r="BF47" s="50" t="s">
        <v>35</v>
      </c>
      <c r="BG47" s="45" t="s">
        <v>35</v>
      </c>
      <c r="BH47" s="54" t="s">
        <v>35</v>
      </c>
      <c r="BI47" s="50" t="s">
        <v>35</v>
      </c>
      <c r="BJ47" s="50" t="s">
        <v>35</v>
      </c>
      <c r="BK47" s="50" t="s">
        <v>35</v>
      </c>
      <c r="BL47" s="45" t="s">
        <v>35</v>
      </c>
      <c r="BM47" s="54" t="s">
        <v>35</v>
      </c>
      <c r="BN47" s="50" t="s">
        <v>35</v>
      </c>
      <c r="BO47" s="50" t="s">
        <v>35</v>
      </c>
      <c r="BP47" s="50" t="s">
        <v>35</v>
      </c>
      <c r="BQ47" s="45" t="s">
        <v>35</v>
      </c>
      <c r="BR47" s="54" t="s">
        <v>35</v>
      </c>
      <c r="BS47" s="50" t="s">
        <v>35</v>
      </c>
      <c r="BT47" s="50" t="s">
        <v>35</v>
      </c>
      <c r="BU47" s="50" t="s">
        <v>35</v>
      </c>
      <c r="BV47" s="50" t="s">
        <v>35</v>
      </c>
      <c r="BW47" s="50" t="s">
        <v>35</v>
      </c>
      <c r="BX47" s="50" t="s">
        <v>35</v>
      </c>
      <c r="BY47" s="39" t="s">
        <v>35</v>
      </c>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row>
    <row r="48" s="315" customFormat="true" ht="15" customHeight="true" x14ac:dyDescent="0.2">
      <c r="A48" s="977"/>
      <c r="B48" s="370" t="s">
        <v>99</v>
      </c>
      <c r="C48" s="70" t="s">
        <v>35</v>
      </c>
      <c r="D48" s="67" t="s">
        <v>35</v>
      </c>
      <c r="E48" s="67" t="s">
        <v>35</v>
      </c>
      <c r="F48" s="67" t="s">
        <v>35</v>
      </c>
      <c r="G48" s="64" t="s">
        <v>35</v>
      </c>
      <c r="H48" s="61" t="s">
        <v>35</v>
      </c>
      <c r="I48" s="67" t="s">
        <v>35</v>
      </c>
      <c r="J48" s="67" t="s">
        <v>35</v>
      </c>
      <c r="K48" s="67" t="s">
        <v>35</v>
      </c>
      <c r="L48" s="58" t="s">
        <v>35</v>
      </c>
      <c r="M48" s="70" t="s">
        <v>35</v>
      </c>
      <c r="N48" s="67" t="s">
        <v>35</v>
      </c>
      <c r="O48" s="67" t="s">
        <v>35</v>
      </c>
      <c r="P48" s="67" t="s">
        <v>35</v>
      </c>
      <c r="Q48" s="64" t="s">
        <v>35</v>
      </c>
      <c r="R48" s="61" t="s">
        <v>35</v>
      </c>
      <c r="S48" s="67" t="s">
        <v>35</v>
      </c>
      <c r="T48" s="67" t="s">
        <v>35</v>
      </c>
      <c r="U48" s="67" t="s">
        <v>35</v>
      </c>
      <c r="V48" s="67" t="s">
        <v>35</v>
      </c>
      <c r="W48" s="67" t="s">
        <v>35</v>
      </c>
      <c r="X48" s="67" t="s">
        <v>35</v>
      </c>
      <c r="Y48" s="58" t="s">
        <v>35</v>
      </c>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343"/>
      <c r="BA48" s="965"/>
      <c r="BB48" s="552" t="s">
        <v>99</v>
      </c>
      <c r="BC48" s="54" t="s">
        <v>35</v>
      </c>
      <c r="BD48" s="50" t="s">
        <v>35</v>
      </c>
      <c r="BE48" s="50" t="s">
        <v>35</v>
      </c>
      <c r="BF48" s="50" t="s">
        <v>35</v>
      </c>
      <c r="BG48" s="45" t="s">
        <v>35</v>
      </c>
      <c r="BH48" s="54" t="s">
        <v>35</v>
      </c>
      <c r="BI48" s="50" t="s">
        <v>35</v>
      </c>
      <c r="BJ48" s="50" t="s">
        <v>35</v>
      </c>
      <c r="BK48" s="50" t="s">
        <v>35</v>
      </c>
      <c r="BL48" s="45" t="s">
        <v>35</v>
      </c>
      <c r="BM48" s="54" t="s">
        <v>35</v>
      </c>
      <c r="BN48" s="50" t="s">
        <v>35</v>
      </c>
      <c r="BO48" s="50" t="s">
        <v>35</v>
      </c>
      <c r="BP48" s="50" t="s">
        <v>35</v>
      </c>
      <c r="BQ48" s="45" t="s">
        <v>35</v>
      </c>
      <c r="BR48" s="54" t="s">
        <v>35</v>
      </c>
      <c r="BS48" s="50" t="s">
        <v>35</v>
      </c>
      <c r="BT48" s="50" t="s">
        <v>35</v>
      </c>
      <c r="BU48" s="50" t="s">
        <v>35</v>
      </c>
      <c r="BV48" s="50" t="s">
        <v>35</v>
      </c>
      <c r="BW48" s="50" t="s">
        <v>35</v>
      </c>
      <c r="BX48" s="50" t="s">
        <v>35</v>
      </c>
      <c r="BY48" s="39" t="s">
        <v>35</v>
      </c>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row>
    <row r="49" s="315" customFormat="true" ht="15" customHeight="true" x14ac:dyDescent="0.2">
      <c r="A49" s="977"/>
      <c r="B49" s="370" t="s">
        <v>68</v>
      </c>
      <c r="C49" s="70" t="s">
        <v>35</v>
      </c>
      <c r="D49" s="67" t="s">
        <v>35</v>
      </c>
      <c r="E49" s="67" t="s">
        <v>35</v>
      </c>
      <c r="F49" s="67" t="s">
        <v>35</v>
      </c>
      <c r="G49" s="64" t="s">
        <v>35</v>
      </c>
      <c r="H49" s="61" t="s">
        <v>35</v>
      </c>
      <c r="I49" s="67" t="s">
        <v>35</v>
      </c>
      <c r="J49" s="67" t="s">
        <v>35</v>
      </c>
      <c r="K49" s="67" t="s">
        <v>35</v>
      </c>
      <c r="L49" s="58" t="s">
        <v>35</v>
      </c>
      <c r="M49" s="70" t="s">
        <v>35</v>
      </c>
      <c r="N49" s="67" t="s">
        <v>35</v>
      </c>
      <c r="O49" s="67" t="s">
        <v>35</v>
      </c>
      <c r="P49" s="67" t="s">
        <v>35</v>
      </c>
      <c r="Q49" s="64" t="s">
        <v>35</v>
      </c>
      <c r="R49" s="61" t="s">
        <v>35</v>
      </c>
      <c r="S49" s="67" t="s">
        <v>35</v>
      </c>
      <c r="T49" s="67" t="s">
        <v>35</v>
      </c>
      <c r="U49" s="67" t="s">
        <v>35</v>
      </c>
      <c r="V49" s="67" t="s">
        <v>35</v>
      </c>
      <c r="W49" s="67" t="s">
        <v>35</v>
      </c>
      <c r="X49" s="67" t="s">
        <v>35</v>
      </c>
      <c r="Y49" s="58" t="s">
        <v>35</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343"/>
      <c r="BA49" s="965"/>
      <c r="BB49" s="552" t="s">
        <v>68</v>
      </c>
      <c r="BC49" s="54" t="s">
        <v>35</v>
      </c>
      <c r="BD49" s="50" t="s">
        <v>35</v>
      </c>
      <c r="BE49" s="50" t="s">
        <v>35</v>
      </c>
      <c r="BF49" s="50" t="s">
        <v>35</v>
      </c>
      <c r="BG49" s="45" t="s">
        <v>35</v>
      </c>
      <c r="BH49" s="54" t="s">
        <v>35</v>
      </c>
      <c r="BI49" s="50" t="s">
        <v>35</v>
      </c>
      <c r="BJ49" s="50" t="s">
        <v>35</v>
      </c>
      <c r="BK49" s="50" t="s">
        <v>35</v>
      </c>
      <c r="BL49" s="45" t="s">
        <v>35</v>
      </c>
      <c r="BM49" s="54" t="s">
        <v>35</v>
      </c>
      <c r="BN49" s="50" t="s">
        <v>35</v>
      </c>
      <c r="BO49" s="50" t="s">
        <v>35</v>
      </c>
      <c r="BP49" s="50" t="s">
        <v>35</v>
      </c>
      <c r="BQ49" s="45" t="s">
        <v>35</v>
      </c>
      <c r="BR49" s="54" t="s">
        <v>35</v>
      </c>
      <c r="BS49" s="50" t="s">
        <v>35</v>
      </c>
      <c r="BT49" s="50" t="s">
        <v>35</v>
      </c>
      <c r="BU49" s="50" t="s">
        <v>35</v>
      </c>
      <c r="BV49" s="50" t="s">
        <v>35</v>
      </c>
      <c r="BW49" s="50" t="s">
        <v>35</v>
      </c>
      <c r="BX49" s="50" t="s">
        <v>35</v>
      </c>
      <c r="BY49" s="39" t="s">
        <v>35</v>
      </c>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row>
    <row r="50" s="315" customFormat="true" ht="15" customHeight="true" x14ac:dyDescent="0.2">
      <c r="A50" s="977" t="s">
        <v>102</v>
      </c>
      <c r="B50" s="370" t="s">
        <v>100</v>
      </c>
      <c r="C50" s="70" t="s">
        <v>35</v>
      </c>
      <c r="D50" s="67" t="s">
        <v>35</v>
      </c>
      <c r="E50" s="67" t="s">
        <v>35</v>
      </c>
      <c r="F50" s="67" t="s">
        <v>35</v>
      </c>
      <c r="G50" s="64" t="s">
        <v>35</v>
      </c>
      <c r="H50" s="61" t="s">
        <v>35</v>
      </c>
      <c r="I50" s="67" t="s">
        <v>35</v>
      </c>
      <c r="J50" s="67" t="s">
        <v>35</v>
      </c>
      <c r="K50" s="67" t="s">
        <v>35</v>
      </c>
      <c r="L50" s="58" t="s">
        <v>35</v>
      </c>
      <c r="M50" s="70" t="s">
        <v>35</v>
      </c>
      <c r="N50" s="67" t="s">
        <v>35</v>
      </c>
      <c r="O50" s="67" t="s">
        <v>35</v>
      </c>
      <c r="P50" s="67" t="s">
        <v>35</v>
      </c>
      <c r="Q50" s="64" t="s">
        <v>35</v>
      </c>
      <c r="R50" s="61" t="s">
        <v>35</v>
      </c>
      <c r="S50" s="67" t="s">
        <v>35</v>
      </c>
      <c r="T50" s="67" t="s">
        <v>35</v>
      </c>
      <c r="U50" s="67" t="s">
        <v>35</v>
      </c>
      <c r="V50" s="67" t="s">
        <v>35</v>
      </c>
      <c r="W50" s="67" t="s">
        <v>35</v>
      </c>
      <c r="X50" s="67" t="s">
        <v>35</v>
      </c>
      <c r="Y50" s="58" t="s">
        <v>35</v>
      </c>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343"/>
      <c r="BA50" s="965" t="s">
        <v>102</v>
      </c>
      <c r="BB50" s="552" t="s">
        <v>100</v>
      </c>
      <c r="BC50" s="54" t="s">
        <v>35</v>
      </c>
      <c r="BD50" s="50" t="s">
        <v>35</v>
      </c>
      <c r="BE50" s="50" t="s">
        <v>35</v>
      </c>
      <c r="BF50" s="50" t="s">
        <v>35</v>
      </c>
      <c r="BG50" s="45" t="s">
        <v>35</v>
      </c>
      <c r="BH50" s="54" t="s">
        <v>35</v>
      </c>
      <c r="BI50" s="50" t="s">
        <v>35</v>
      </c>
      <c r="BJ50" s="50" t="s">
        <v>35</v>
      </c>
      <c r="BK50" s="50" t="s">
        <v>35</v>
      </c>
      <c r="BL50" s="45" t="s">
        <v>35</v>
      </c>
      <c r="BM50" s="54" t="s">
        <v>35</v>
      </c>
      <c r="BN50" s="50" t="s">
        <v>35</v>
      </c>
      <c r="BO50" s="50" t="s">
        <v>35</v>
      </c>
      <c r="BP50" s="50" t="s">
        <v>35</v>
      </c>
      <c r="BQ50" s="45" t="s">
        <v>35</v>
      </c>
      <c r="BR50" s="54" t="s">
        <v>35</v>
      </c>
      <c r="BS50" s="50" t="s">
        <v>35</v>
      </c>
      <c r="BT50" s="50" t="s">
        <v>35</v>
      </c>
      <c r="BU50" s="50" t="s">
        <v>35</v>
      </c>
      <c r="BV50" s="50" t="s">
        <v>35</v>
      </c>
      <c r="BW50" s="50" t="s">
        <v>35</v>
      </c>
      <c r="BX50" s="50" t="s">
        <v>35</v>
      </c>
      <c r="BY50" s="39" t="s">
        <v>35</v>
      </c>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row>
    <row r="51" s="315" customFormat="true" ht="15" customHeight="true" x14ac:dyDescent="0.2">
      <c r="A51" s="977"/>
      <c r="B51" s="370" t="s">
        <v>99</v>
      </c>
      <c r="C51" s="70" t="s">
        <v>35</v>
      </c>
      <c r="D51" s="67" t="s">
        <v>35</v>
      </c>
      <c r="E51" s="67" t="s">
        <v>35</v>
      </c>
      <c r="F51" s="67" t="s">
        <v>35</v>
      </c>
      <c r="G51" s="64" t="s">
        <v>35</v>
      </c>
      <c r="H51" s="61" t="s">
        <v>35</v>
      </c>
      <c r="I51" s="67" t="s">
        <v>35</v>
      </c>
      <c r="J51" s="67" t="s">
        <v>35</v>
      </c>
      <c r="K51" s="67" t="s">
        <v>35</v>
      </c>
      <c r="L51" s="58" t="s">
        <v>35</v>
      </c>
      <c r="M51" s="70" t="s">
        <v>35</v>
      </c>
      <c r="N51" s="67" t="s">
        <v>35</v>
      </c>
      <c r="O51" s="67" t="s">
        <v>35</v>
      </c>
      <c r="P51" s="67" t="s">
        <v>35</v>
      </c>
      <c r="Q51" s="64" t="s">
        <v>35</v>
      </c>
      <c r="R51" s="61" t="s">
        <v>35</v>
      </c>
      <c r="S51" s="67" t="s">
        <v>35</v>
      </c>
      <c r="T51" s="67" t="s">
        <v>35</v>
      </c>
      <c r="U51" s="67" t="s">
        <v>35</v>
      </c>
      <c r="V51" s="67" t="s">
        <v>35</v>
      </c>
      <c r="W51" s="67" t="s">
        <v>35</v>
      </c>
      <c r="X51" s="67" t="s">
        <v>35</v>
      </c>
      <c r="Y51" s="58" t="s">
        <v>35</v>
      </c>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343"/>
      <c r="BA51" s="965"/>
      <c r="BB51" s="552" t="s">
        <v>99</v>
      </c>
      <c r="BC51" s="54" t="s">
        <v>35</v>
      </c>
      <c r="BD51" s="50" t="s">
        <v>35</v>
      </c>
      <c r="BE51" s="50" t="s">
        <v>35</v>
      </c>
      <c r="BF51" s="50" t="s">
        <v>35</v>
      </c>
      <c r="BG51" s="45" t="s">
        <v>35</v>
      </c>
      <c r="BH51" s="54" t="s">
        <v>35</v>
      </c>
      <c r="BI51" s="50" t="s">
        <v>35</v>
      </c>
      <c r="BJ51" s="50" t="s">
        <v>35</v>
      </c>
      <c r="BK51" s="50" t="s">
        <v>35</v>
      </c>
      <c r="BL51" s="45" t="s">
        <v>35</v>
      </c>
      <c r="BM51" s="54" t="s">
        <v>35</v>
      </c>
      <c r="BN51" s="50" t="s">
        <v>35</v>
      </c>
      <c r="BO51" s="50" t="s">
        <v>35</v>
      </c>
      <c r="BP51" s="50" t="s">
        <v>35</v>
      </c>
      <c r="BQ51" s="45" t="s">
        <v>35</v>
      </c>
      <c r="BR51" s="54" t="s">
        <v>35</v>
      </c>
      <c r="BS51" s="50" t="s">
        <v>35</v>
      </c>
      <c r="BT51" s="50" t="s">
        <v>35</v>
      </c>
      <c r="BU51" s="50" t="s">
        <v>35</v>
      </c>
      <c r="BV51" s="50" t="s">
        <v>35</v>
      </c>
      <c r="BW51" s="50" t="s">
        <v>35</v>
      </c>
      <c r="BX51" s="50" t="s">
        <v>35</v>
      </c>
      <c r="BY51" s="39" t="s">
        <v>35</v>
      </c>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row>
    <row r="52" s="315" customFormat="true" ht="15" customHeight="true" x14ac:dyDescent="0.2">
      <c r="A52" s="977"/>
      <c r="B52" s="370" t="s">
        <v>68</v>
      </c>
      <c r="C52" s="70" t="s">
        <v>35</v>
      </c>
      <c r="D52" s="67" t="s">
        <v>35</v>
      </c>
      <c r="E52" s="67" t="s">
        <v>35</v>
      </c>
      <c r="F52" s="67" t="s">
        <v>35</v>
      </c>
      <c r="G52" s="64" t="s">
        <v>35</v>
      </c>
      <c r="H52" s="61" t="s">
        <v>35</v>
      </c>
      <c r="I52" s="67" t="s">
        <v>35</v>
      </c>
      <c r="J52" s="67" t="s">
        <v>35</v>
      </c>
      <c r="K52" s="67" t="s">
        <v>35</v>
      </c>
      <c r="L52" s="58" t="s">
        <v>35</v>
      </c>
      <c r="M52" s="70" t="s">
        <v>35</v>
      </c>
      <c r="N52" s="67" t="s">
        <v>35</v>
      </c>
      <c r="O52" s="67" t="s">
        <v>35</v>
      </c>
      <c r="P52" s="67" t="s">
        <v>35</v>
      </c>
      <c r="Q52" s="64" t="s">
        <v>35</v>
      </c>
      <c r="R52" s="61" t="s">
        <v>35</v>
      </c>
      <c r="S52" s="67" t="s">
        <v>35</v>
      </c>
      <c r="T52" s="67" t="s">
        <v>35</v>
      </c>
      <c r="U52" s="67" t="s">
        <v>35</v>
      </c>
      <c r="V52" s="67" t="s">
        <v>35</v>
      </c>
      <c r="W52" s="67" t="s">
        <v>35</v>
      </c>
      <c r="X52" s="67" t="s">
        <v>35</v>
      </c>
      <c r="Y52" s="58" t="s">
        <v>35</v>
      </c>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343"/>
      <c r="BA52" s="965"/>
      <c r="BB52" s="552" t="s">
        <v>68</v>
      </c>
      <c r="BC52" s="54" t="s">
        <v>35</v>
      </c>
      <c r="BD52" s="50" t="s">
        <v>35</v>
      </c>
      <c r="BE52" s="50" t="s">
        <v>35</v>
      </c>
      <c r="BF52" s="50" t="s">
        <v>35</v>
      </c>
      <c r="BG52" s="45" t="s">
        <v>35</v>
      </c>
      <c r="BH52" s="54" t="s">
        <v>35</v>
      </c>
      <c r="BI52" s="50" t="s">
        <v>35</v>
      </c>
      <c r="BJ52" s="50" t="s">
        <v>35</v>
      </c>
      <c r="BK52" s="50" t="s">
        <v>35</v>
      </c>
      <c r="BL52" s="45" t="s">
        <v>35</v>
      </c>
      <c r="BM52" s="54" t="s">
        <v>35</v>
      </c>
      <c r="BN52" s="50" t="s">
        <v>35</v>
      </c>
      <c r="BO52" s="50" t="s">
        <v>35</v>
      </c>
      <c r="BP52" s="50" t="s">
        <v>35</v>
      </c>
      <c r="BQ52" s="45" t="s">
        <v>35</v>
      </c>
      <c r="BR52" s="54" t="s">
        <v>35</v>
      </c>
      <c r="BS52" s="50" t="s">
        <v>35</v>
      </c>
      <c r="BT52" s="50" t="s">
        <v>35</v>
      </c>
      <c r="BU52" s="50" t="s">
        <v>35</v>
      </c>
      <c r="BV52" s="50" t="s">
        <v>35</v>
      </c>
      <c r="BW52" s="50" t="s">
        <v>35</v>
      </c>
      <c r="BX52" s="50" t="s">
        <v>35</v>
      </c>
      <c r="BY52" s="39" t="s">
        <v>35</v>
      </c>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row>
    <row r="53" s="315" customFormat="true" ht="15" customHeight="true" x14ac:dyDescent="0.2">
      <c r="A53" s="977" t="s">
        <v>105</v>
      </c>
      <c r="B53" s="370" t="s">
        <v>100</v>
      </c>
      <c r="C53" s="70" t="s">
        <v>35</v>
      </c>
      <c r="D53" s="67" t="s">
        <v>35</v>
      </c>
      <c r="E53" s="67" t="s">
        <v>35</v>
      </c>
      <c r="F53" s="67" t="s">
        <v>35</v>
      </c>
      <c r="G53" s="64" t="s">
        <v>35</v>
      </c>
      <c r="H53" s="61" t="s">
        <v>35</v>
      </c>
      <c r="I53" s="67" t="s">
        <v>35</v>
      </c>
      <c r="J53" s="67" t="s">
        <v>35</v>
      </c>
      <c r="K53" s="67" t="s">
        <v>35</v>
      </c>
      <c r="L53" s="58" t="s">
        <v>35</v>
      </c>
      <c r="M53" s="70" t="s">
        <v>35</v>
      </c>
      <c r="N53" s="67" t="s">
        <v>35</v>
      </c>
      <c r="O53" s="67" t="s">
        <v>35</v>
      </c>
      <c r="P53" s="67" t="s">
        <v>35</v>
      </c>
      <c r="Q53" s="64" t="s">
        <v>35</v>
      </c>
      <c r="R53" s="61" t="s">
        <v>35</v>
      </c>
      <c r="S53" s="67" t="s">
        <v>35</v>
      </c>
      <c r="T53" s="67" t="s">
        <v>35</v>
      </c>
      <c r="U53" s="67" t="s">
        <v>35</v>
      </c>
      <c r="V53" s="67" t="s">
        <v>35</v>
      </c>
      <c r="W53" s="67" t="s">
        <v>35</v>
      </c>
      <c r="X53" s="67" t="s">
        <v>35</v>
      </c>
      <c r="Y53" s="58" t="s">
        <v>35</v>
      </c>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343"/>
      <c r="BA53" s="965" t="s">
        <v>105</v>
      </c>
      <c r="BB53" s="552" t="s">
        <v>100</v>
      </c>
      <c r="BC53" s="54" t="s">
        <v>35</v>
      </c>
      <c r="BD53" s="50" t="s">
        <v>35</v>
      </c>
      <c r="BE53" s="50" t="s">
        <v>35</v>
      </c>
      <c r="BF53" s="50" t="s">
        <v>35</v>
      </c>
      <c r="BG53" s="45" t="s">
        <v>35</v>
      </c>
      <c r="BH53" s="54" t="s">
        <v>35</v>
      </c>
      <c r="BI53" s="50" t="s">
        <v>35</v>
      </c>
      <c r="BJ53" s="50" t="s">
        <v>35</v>
      </c>
      <c r="BK53" s="50" t="s">
        <v>35</v>
      </c>
      <c r="BL53" s="45" t="s">
        <v>35</v>
      </c>
      <c r="BM53" s="54" t="s">
        <v>35</v>
      </c>
      <c r="BN53" s="50" t="s">
        <v>35</v>
      </c>
      <c r="BO53" s="50" t="s">
        <v>35</v>
      </c>
      <c r="BP53" s="50" t="s">
        <v>35</v>
      </c>
      <c r="BQ53" s="45" t="s">
        <v>35</v>
      </c>
      <c r="BR53" s="54" t="s">
        <v>35</v>
      </c>
      <c r="BS53" s="50" t="s">
        <v>35</v>
      </c>
      <c r="BT53" s="50" t="s">
        <v>35</v>
      </c>
      <c r="BU53" s="50" t="s">
        <v>35</v>
      </c>
      <c r="BV53" s="50" t="s">
        <v>35</v>
      </c>
      <c r="BW53" s="50" t="s">
        <v>35</v>
      </c>
      <c r="BX53" s="50" t="s">
        <v>35</v>
      </c>
      <c r="BY53" s="39" t="s">
        <v>35</v>
      </c>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row>
    <row r="54" s="315" customFormat="true" ht="15" customHeight="true" x14ac:dyDescent="0.2">
      <c r="A54" s="977"/>
      <c r="B54" s="370" t="s">
        <v>99</v>
      </c>
      <c r="C54" s="70" t="s">
        <v>35</v>
      </c>
      <c r="D54" s="67" t="s">
        <v>35</v>
      </c>
      <c r="E54" s="67" t="s">
        <v>35</v>
      </c>
      <c r="F54" s="67" t="s">
        <v>35</v>
      </c>
      <c r="G54" s="64" t="s">
        <v>35</v>
      </c>
      <c r="H54" s="61" t="s">
        <v>35</v>
      </c>
      <c r="I54" s="67" t="s">
        <v>35</v>
      </c>
      <c r="J54" s="67" t="s">
        <v>35</v>
      </c>
      <c r="K54" s="67" t="s">
        <v>35</v>
      </c>
      <c r="L54" s="58" t="s">
        <v>35</v>
      </c>
      <c r="M54" s="70" t="s">
        <v>35</v>
      </c>
      <c r="N54" s="67" t="s">
        <v>35</v>
      </c>
      <c r="O54" s="67" t="s">
        <v>35</v>
      </c>
      <c r="P54" s="67" t="s">
        <v>35</v>
      </c>
      <c r="Q54" s="64" t="s">
        <v>35</v>
      </c>
      <c r="R54" s="61" t="s">
        <v>35</v>
      </c>
      <c r="S54" s="67" t="s">
        <v>35</v>
      </c>
      <c r="T54" s="67" t="s">
        <v>35</v>
      </c>
      <c r="U54" s="67" t="s">
        <v>35</v>
      </c>
      <c r="V54" s="67" t="s">
        <v>35</v>
      </c>
      <c r="W54" s="67" t="s">
        <v>35</v>
      </c>
      <c r="X54" s="67" t="s">
        <v>35</v>
      </c>
      <c r="Y54" s="58" t="s">
        <v>35</v>
      </c>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343"/>
      <c r="BA54" s="965"/>
      <c r="BB54" s="552" t="s">
        <v>99</v>
      </c>
      <c r="BC54" s="54" t="s">
        <v>35</v>
      </c>
      <c r="BD54" s="50" t="s">
        <v>35</v>
      </c>
      <c r="BE54" s="50" t="s">
        <v>35</v>
      </c>
      <c r="BF54" s="50" t="s">
        <v>35</v>
      </c>
      <c r="BG54" s="45" t="s">
        <v>35</v>
      </c>
      <c r="BH54" s="54" t="s">
        <v>35</v>
      </c>
      <c r="BI54" s="50" t="s">
        <v>35</v>
      </c>
      <c r="BJ54" s="50" t="s">
        <v>35</v>
      </c>
      <c r="BK54" s="50" t="s">
        <v>35</v>
      </c>
      <c r="BL54" s="45" t="s">
        <v>35</v>
      </c>
      <c r="BM54" s="54" t="s">
        <v>35</v>
      </c>
      <c r="BN54" s="50" t="s">
        <v>35</v>
      </c>
      <c r="BO54" s="50" t="s">
        <v>35</v>
      </c>
      <c r="BP54" s="50" t="s">
        <v>35</v>
      </c>
      <c r="BQ54" s="45" t="s">
        <v>35</v>
      </c>
      <c r="BR54" s="54" t="s">
        <v>35</v>
      </c>
      <c r="BS54" s="50" t="s">
        <v>35</v>
      </c>
      <c r="BT54" s="50" t="s">
        <v>35</v>
      </c>
      <c r="BU54" s="50" t="s">
        <v>35</v>
      </c>
      <c r="BV54" s="50" t="s">
        <v>35</v>
      </c>
      <c r="BW54" s="50" t="s">
        <v>35</v>
      </c>
      <c r="BX54" s="50" t="s">
        <v>35</v>
      </c>
      <c r="BY54" s="39" t="s">
        <v>35</v>
      </c>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row>
    <row r="55" s="315" customFormat="true" ht="15" customHeight="true" x14ac:dyDescent="0.2">
      <c r="A55" s="978"/>
      <c r="B55" s="371" t="s">
        <v>68</v>
      </c>
      <c r="C55" s="69" t="s">
        <v>35</v>
      </c>
      <c r="D55" s="66" t="s">
        <v>35</v>
      </c>
      <c r="E55" s="66" t="s">
        <v>35</v>
      </c>
      <c r="F55" s="66" t="s">
        <v>35</v>
      </c>
      <c r="G55" s="63" t="s">
        <v>35</v>
      </c>
      <c r="H55" s="60" t="s">
        <v>35</v>
      </c>
      <c r="I55" s="66" t="s">
        <v>35</v>
      </c>
      <c r="J55" s="66" t="s">
        <v>35</v>
      </c>
      <c r="K55" s="66" t="s">
        <v>35</v>
      </c>
      <c r="L55" s="57" t="s">
        <v>35</v>
      </c>
      <c r="M55" s="69" t="s">
        <v>35</v>
      </c>
      <c r="N55" s="66" t="s">
        <v>35</v>
      </c>
      <c r="O55" s="66" t="s">
        <v>35</v>
      </c>
      <c r="P55" s="66" t="s">
        <v>35</v>
      </c>
      <c r="Q55" s="63" t="s">
        <v>35</v>
      </c>
      <c r="R55" s="16" t="s">
        <v>35</v>
      </c>
      <c r="S55" s="15" t="s">
        <v>35</v>
      </c>
      <c r="T55" s="15" t="s">
        <v>35</v>
      </c>
      <c r="U55" s="15" t="s">
        <v>35</v>
      </c>
      <c r="V55" s="15" t="s">
        <v>35</v>
      </c>
      <c r="W55" s="15" t="s">
        <v>35</v>
      </c>
      <c r="X55" s="15" t="s">
        <v>35</v>
      </c>
      <c r="Y55" s="11" t="s">
        <v>35</v>
      </c>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343"/>
      <c r="BA55" s="967"/>
      <c r="BB55" s="554" t="s">
        <v>68</v>
      </c>
      <c r="BC55" s="52" t="s">
        <v>35</v>
      </c>
      <c r="BD55" s="48" t="s">
        <v>35</v>
      </c>
      <c r="BE55" s="48" t="s">
        <v>35</v>
      </c>
      <c r="BF55" s="48" t="s">
        <v>35</v>
      </c>
      <c r="BG55" s="43" t="s">
        <v>35</v>
      </c>
      <c r="BH55" s="52" t="s">
        <v>35</v>
      </c>
      <c r="BI55" s="48" t="s">
        <v>35</v>
      </c>
      <c r="BJ55" s="48" t="s">
        <v>35</v>
      </c>
      <c r="BK55" s="48" t="s">
        <v>35</v>
      </c>
      <c r="BL55" s="43" t="s">
        <v>35</v>
      </c>
      <c r="BM55" s="52" t="s">
        <v>35</v>
      </c>
      <c r="BN55" s="48" t="s">
        <v>35</v>
      </c>
      <c r="BO55" s="48" t="s">
        <v>35</v>
      </c>
      <c r="BP55" s="48" t="s">
        <v>35</v>
      </c>
      <c r="BQ55" s="43" t="s">
        <v>35</v>
      </c>
      <c r="BR55" s="14" t="s">
        <v>35</v>
      </c>
      <c r="BS55" s="13" t="s">
        <v>35</v>
      </c>
      <c r="BT55" s="13" t="s">
        <v>35</v>
      </c>
      <c r="BU55" s="13" t="s">
        <v>35</v>
      </c>
      <c r="BV55" s="13" t="s">
        <v>35</v>
      </c>
      <c r="BW55" s="13" t="s">
        <v>35</v>
      </c>
      <c r="BX55" s="13" t="s">
        <v>35</v>
      </c>
      <c r="BY55" s="13" t="s">
        <v>35</v>
      </c>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row>
    <row r="56" s="320" customFormat="true" ht="15" customHeight="true" x14ac:dyDescent="0.2">
      <c r="A56" s="317"/>
      <c r="B56" s="367"/>
      <c r="C56" s="984" t="s">
        <v>114</v>
      </c>
      <c r="D56" s="985"/>
      <c r="E56" s="985"/>
      <c r="F56" s="985"/>
      <c r="G56" s="986"/>
      <c r="H56" s="982" t="s">
        <v>38</v>
      </c>
      <c r="I56" s="974"/>
      <c r="J56" s="974"/>
      <c r="K56" s="974"/>
      <c r="L56" s="976"/>
      <c r="M56" s="973" t="s">
        <v>37</v>
      </c>
      <c r="N56" s="974"/>
      <c r="O56" s="974"/>
      <c r="P56" s="974"/>
      <c r="Q56" s="976"/>
      <c r="R56" s="20" t="s">
        <v>138</v>
      </c>
      <c r="S56" s="398"/>
      <c r="T56" s="398"/>
      <c r="U56" s="398"/>
      <c r="V56" s="398"/>
      <c r="W56" s="398"/>
      <c r="X56" s="398"/>
      <c r="Y56" s="398"/>
      <c r="Z56" s="408"/>
      <c r="AA56" s="408"/>
      <c r="AB56" s="408"/>
      <c r="AC56" s="408"/>
      <c r="AD56" s="408"/>
      <c r="AE56" s="408"/>
      <c r="AF56" s="408"/>
      <c r="AG56" s="408"/>
      <c r="AH56" s="408"/>
      <c r="AI56" s="408"/>
      <c r="AJ56" s="408"/>
      <c r="AK56" s="408"/>
      <c r="AL56" s="408"/>
      <c r="AM56" s="408"/>
      <c r="AN56" s="408"/>
      <c r="AO56" s="408"/>
      <c r="AP56" s="408"/>
      <c r="AQ56" s="408"/>
      <c r="AR56" s="408"/>
      <c r="AS56" s="408"/>
      <c r="AT56" s="408"/>
      <c r="AU56" s="408"/>
      <c r="AV56" s="408"/>
      <c r="AW56" s="408"/>
      <c r="AX56" s="408"/>
      <c r="AY56" s="408"/>
      <c r="AZ56" s="875"/>
      <c r="BA56" s="345" t="s">
        <v>128</v>
      </c>
      <c r="BB56" s="300" t="s">
        <v>95</v>
      </c>
      <c r="BC56" s="973" t="s">
        <v>114</v>
      </c>
      <c r="BD56" s="974"/>
      <c r="BE56" s="974"/>
      <c r="BF56" s="974"/>
      <c r="BG56" s="975"/>
      <c r="BH56" s="973" t="s">
        <v>38</v>
      </c>
      <c r="BI56" s="974"/>
      <c r="BJ56" s="974"/>
      <c r="BK56" s="974"/>
      <c r="BL56" s="975"/>
      <c r="BM56" s="973" t="s">
        <v>37</v>
      </c>
      <c r="BN56" s="974"/>
      <c r="BO56" s="974"/>
      <c r="BP56" s="974"/>
      <c r="BQ56" s="976"/>
      <c r="BR56" s="19" t="s">
        <v>138</v>
      </c>
      <c r="BS56" s="398"/>
      <c r="BT56" s="398"/>
      <c r="BU56" s="398"/>
      <c r="BV56" s="398"/>
      <c r="BW56" s="398"/>
      <c r="BX56" s="398"/>
      <c r="BY56" s="398"/>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320" customFormat="true" ht="24" x14ac:dyDescent="0.2">
      <c r="A57" s="333" t="s">
        <v>69</v>
      </c>
      <c r="B57" s="367"/>
      <c r="C57" s="390" t="s">
        <v>0</v>
      </c>
      <c r="D57" s="545" t="s">
        <v>1</v>
      </c>
      <c r="E57" s="545" t="s">
        <v>2</v>
      </c>
      <c r="F57" s="545" t="s">
        <v>3</v>
      </c>
      <c r="G57" s="546" t="s">
        <v>4</v>
      </c>
      <c r="H57" s="372" t="s">
        <v>0</v>
      </c>
      <c r="I57" s="548" t="s">
        <v>1</v>
      </c>
      <c r="J57" s="548" t="s">
        <v>2</v>
      </c>
      <c r="K57" s="548" t="s">
        <v>3</v>
      </c>
      <c r="L57" s="549" t="s">
        <v>4</v>
      </c>
      <c r="M57" s="373" t="s">
        <v>0</v>
      </c>
      <c r="N57" s="548" t="s">
        <v>1</v>
      </c>
      <c r="O57" s="548" t="s">
        <v>2</v>
      </c>
      <c r="P57" s="548" t="s">
        <v>3</v>
      </c>
      <c r="Q57" s="544" t="s">
        <v>4</v>
      </c>
      <c r="R57" s="372" t="s">
        <v>147</v>
      </c>
      <c r="S57" s="548" t="s">
        <v>148</v>
      </c>
      <c r="T57" s="548" t="s">
        <v>149</v>
      </c>
      <c r="U57" s="548" t="s">
        <v>150</v>
      </c>
      <c r="V57" s="548" t="s">
        <v>151</v>
      </c>
      <c r="W57" s="548" t="s">
        <v>152</v>
      </c>
      <c r="X57" s="548" t="s">
        <v>153</v>
      </c>
      <c r="Y57" s="549" t="s">
        <v>154</v>
      </c>
      <c r="Z57" s="408"/>
      <c r="AA57" s="408"/>
      <c r="AB57" s="408"/>
      <c r="AC57" s="408"/>
      <c r="AD57" s="408"/>
      <c r="AE57" s="408"/>
      <c r="AF57" s="408"/>
      <c r="AG57" s="408"/>
      <c r="AH57" s="408"/>
      <c r="AI57" s="408"/>
      <c r="AJ57" s="408"/>
      <c r="AK57" s="408"/>
      <c r="AL57" s="408"/>
      <c r="AM57" s="408"/>
      <c r="AN57" s="408"/>
      <c r="AO57" s="408"/>
      <c r="AP57" s="408"/>
      <c r="AQ57" s="408"/>
      <c r="AR57" s="408"/>
      <c r="AS57" s="408"/>
      <c r="AT57" s="408"/>
      <c r="AU57" s="408"/>
      <c r="AV57" s="408"/>
      <c r="AW57" s="408"/>
      <c r="AX57" s="408"/>
      <c r="AY57" s="408"/>
      <c r="AZ57" s="875"/>
      <c r="BA57" s="333" t="s">
        <v>119</v>
      </c>
      <c r="BB57" s="332"/>
      <c r="BC57" s="422" t="s">
        <v>0</v>
      </c>
      <c r="BD57" s="521" t="s">
        <v>1</v>
      </c>
      <c r="BE57" s="521" t="s">
        <v>2</v>
      </c>
      <c r="BF57" s="521" t="s">
        <v>3</v>
      </c>
      <c r="BG57" s="423" t="s">
        <v>4</v>
      </c>
      <c r="BH57" s="422" t="s">
        <v>0</v>
      </c>
      <c r="BI57" s="521" t="s">
        <v>1</v>
      </c>
      <c r="BJ57" s="521" t="s">
        <v>2</v>
      </c>
      <c r="BK57" s="521" t="s">
        <v>3</v>
      </c>
      <c r="BL57" s="423" t="s">
        <v>4</v>
      </c>
      <c r="BM57" s="422" t="s">
        <v>0</v>
      </c>
      <c r="BN57" s="521" t="s">
        <v>1</v>
      </c>
      <c r="BO57" s="521" t="s">
        <v>2</v>
      </c>
      <c r="BP57" s="521" t="s">
        <v>3</v>
      </c>
      <c r="BQ57" s="423" t="s">
        <v>4</v>
      </c>
      <c r="BR57" s="422" t="s">
        <v>147</v>
      </c>
      <c r="BS57" s="521" t="s">
        <v>148</v>
      </c>
      <c r="BT57" s="521" t="s">
        <v>149</v>
      </c>
      <c r="BU57" s="521" t="s">
        <v>150</v>
      </c>
      <c r="BV57" s="521" t="s">
        <v>151</v>
      </c>
      <c r="BW57" s="521" t="s">
        <v>152</v>
      </c>
      <c r="BX57" s="521" t="s">
        <v>153</v>
      </c>
      <c r="BY57" s="522" t="s">
        <v>154</v>
      </c>
      <c r="BZ57" s="879"/>
      <c r="CA57" s="879"/>
      <c r="CB57" s="879"/>
      <c r="CC57" s="879"/>
      <c r="CD57" s="879"/>
      <c r="CE57" s="879"/>
      <c r="CF57" s="879"/>
      <c r="CG57" s="879"/>
      <c r="CH57" s="879"/>
      <c r="CI57" s="879"/>
      <c r="CJ57" s="879"/>
      <c r="CK57" s="879"/>
      <c r="CL57" s="879"/>
      <c r="CM57" s="879"/>
      <c r="CN57" s="879"/>
      <c r="CO57" s="879"/>
      <c r="CP57" s="879"/>
      <c r="CQ57" s="879"/>
      <c r="CR57" s="879"/>
      <c r="CS57" s="879"/>
      <c r="CT57" s="879"/>
      <c r="CU57" s="879"/>
      <c r="CV57" s="879"/>
      <c r="CW57" s="879"/>
      <c r="CX57" s="879"/>
      <c r="CY57" s="879"/>
      <c r="CZ57" s="879"/>
    </row>
    <row r="58" s="320" customFormat="true" ht="15" customHeight="true" x14ac:dyDescent="0.2">
      <c r="A58" s="983" t="s">
        <v>156</v>
      </c>
      <c r="B58" s="369" t="s">
        <v>157</v>
      </c>
      <c r="C58" s="132">
        <v>5.2437488860362214</v>
      </c>
      <c r="D58" s="131">
        <v>10.204797738868701</v>
      </c>
      <c r="E58" s="131">
        <v>17.61409704224576</v>
      </c>
      <c r="F58" s="131">
        <v>19.38575131408485</v>
      </c>
      <c r="G58" s="130">
        <v>14.521080527805458</v>
      </c>
      <c r="H58" s="129">
        <v>9.2478553850880072</v>
      </c>
      <c r="I58" s="131">
        <v>17.307301783209645</v>
      </c>
      <c r="J58" s="131">
        <v>18.637572551501648</v>
      </c>
      <c r="K58" s="131">
        <v>14.136219445762851</v>
      </c>
      <c r="L58" s="128">
        <v>15.42468831043117</v>
      </c>
      <c r="M58" s="132">
        <v>2.5696228092801223</v>
      </c>
      <c r="N58" s="131">
        <v>7.5781702276723202</v>
      </c>
      <c r="O58" s="131">
        <v>6.3245864463773298</v>
      </c>
      <c r="P58" s="131">
        <v>18.216361205522414</v>
      </c>
      <c r="Q58" s="130">
        <v>21.076426755476721</v>
      </c>
      <c r="R58" s="129">
        <v>28.442682047584938</v>
      </c>
      <c r="S58" s="131">
        <v>18.481244281793131</v>
      </c>
      <c r="T58" s="131">
        <v>8.3756345177665086</v>
      </c>
      <c r="U58" s="131">
        <v>8.7559429477020689</v>
      </c>
      <c r="V58" s="131">
        <v>6.9933396764985698</v>
      </c>
      <c r="W58" s="131">
        <v>21.503131524008396</v>
      </c>
      <c r="X58" s="131">
        <v>6.8965517241379102</v>
      </c>
      <c r="Y58" s="128">
        <v>4.7957371225577283</v>
      </c>
      <c r="Z58" s="408"/>
      <c r="AA58" s="408"/>
      <c r="AB58" s="408"/>
      <c r="AC58" s="408"/>
      <c r="AD58" s="408"/>
      <c r="AE58" s="408"/>
      <c r="AF58" s="408"/>
      <c r="AG58" s="408"/>
      <c r="AH58" s="408"/>
      <c r="AI58" s="408"/>
      <c r="AJ58" s="408"/>
      <c r="AK58" s="408"/>
      <c r="AL58" s="408"/>
      <c r="AM58" s="408"/>
      <c r="AN58" s="408"/>
      <c r="AO58" s="408"/>
      <c r="AP58" s="408"/>
      <c r="AQ58" s="408"/>
      <c r="AR58" s="408"/>
      <c r="AS58" s="408"/>
      <c r="AT58" s="408"/>
      <c r="AU58" s="408"/>
      <c r="AV58" s="408"/>
      <c r="AW58" s="408"/>
      <c r="AX58" s="408"/>
      <c r="AY58" s="408"/>
      <c r="AZ58" s="875"/>
      <c r="BA58" s="551"/>
      <c r="BB58" s="553"/>
      <c r="BC58" s="412"/>
      <c r="BD58" s="401"/>
      <c r="BE58" s="401"/>
      <c r="BF58" s="401"/>
      <c r="BG58" s="413"/>
      <c r="BH58" s="412"/>
      <c r="BI58" s="401"/>
      <c r="BJ58" s="401"/>
      <c r="BK58" s="401"/>
      <c r="BL58" s="413"/>
      <c r="BM58" s="412"/>
      <c r="BN58" s="401"/>
      <c r="BO58" s="401"/>
      <c r="BP58" s="401"/>
      <c r="BQ58" s="413"/>
      <c r="BR58" s="412"/>
      <c r="BS58" s="401"/>
      <c r="BT58" s="401"/>
      <c r="BU58" s="401"/>
      <c r="BV58" s="401"/>
      <c r="BW58" s="401"/>
      <c r="BX58" s="401"/>
      <c r="BY58" s="402"/>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row>
    <row r="59" s="320" customFormat="true" ht="15" customHeight="true" x14ac:dyDescent="0.2">
      <c r="A59" s="977"/>
      <c r="B59" s="370" t="s">
        <v>158</v>
      </c>
      <c r="C59" s="127">
        <v>31.754318546743391</v>
      </c>
      <c r="D59" s="126">
        <v>32.083515801085724</v>
      </c>
      <c r="E59" s="126">
        <v>23.14802663269862</v>
      </c>
      <c r="F59" s="126">
        <v>8.7004767185269234</v>
      </c>
      <c r="G59" s="125">
        <v>1.8929660969363171</v>
      </c>
      <c r="H59" s="124">
        <v>40.222033690467825</v>
      </c>
      <c r="I59" s="126">
        <v>25.06978336643283</v>
      </c>
      <c r="J59" s="126">
        <v>11.084144704962467</v>
      </c>
      <c r="K59" s="126">
        <v>3.7565491113361595</v>
      </c>
      <c r="L59" s="123">
        <v>0.66379377973108566</v>
      </c>
      <c r="M59" s="127">
        <v>22.513523277272032</v>
      </c>
      <c r="N59" s="126">
        <v>32.252865312947435</v>
      </c>
      <c r="O59" s="126">
        <v>31.814979661248017</v>
      </c>
      <c r="P59" s="126">
        <v>20.068683315185829</v>
      </c>
      <c r="Q59" s="125">
        <v>14.880800924574302</v>
      </c>
      <c r="R59" s="124">
        <v>20.908435472242402</v>
      </c>
      <c r="S59" s="126">
        <v>20.173833485818736</v>
      </c>
      <c r="T59" s="126">
        <v>8.460236886632833</v>
      </c>
      <c r="U59" s="126">
        <v>14.14421553090334</v>
      </c>
      <c r="V59" s="126">
        <v>39.105613701236948</v>
      </c>
      <c r="W59" s="126">
        <v>55.375782881002259</v>
      </c>
      <c r="X59" s="126">
        <v>25.680580762250425</v>
      </c>
      <c r="Y59" s="123">
        <v>10.361160449970397</v>
      </c>
      <c r="Z59" s="408"/>
      <c r="AA59" s="408"/>
      <c r="AB59" s="408"/>
      <c r="AC59" s="408"/>
      <c r="AD59" s="408"/>
      <c r="AE59" s="408"/>
      <c r="AF59" s="408"/>
      <c r="AG59" s="408"/>
      <c r="AH59" s="408"/>
      <c r="AI59" s="408"/>
      <c r="AJ59" s="408"/>
      <c r="AK59" s="408"/>
      <c r="AL59" s="408"/>
      <c r="AM59" s="408"/>
      <c r="AN59" s="408"/>
      <c r="AO59" s="408"/>
      <c r="AP59" s="408"/>
      <c r="AQ59" s="408"/>
      <c r="AR59" s="408"/>
      <c r="AS59" s="408"/>
      <c r="AT59" s="408"/>
      <c r="AU59" s="408"/>
      <c r="AV59" s="408"/>
      <c r="AW59" s="408"/>
      <c r="AX59" s="408"/>
      <c r="AY59" s="408"/>
      <c r="AZ59" s="875"/>
      <c r="BA59" s="878"/>
      <c r="BB59" s="552"/>
      <c r="BC59" s="415"/>
      <c r="BD59" s="405"/>
      <c r="BE59" s="405"/>
      <c r="BF59" s="405"/>
      <c r="BG59" s="419"/>
      <c r="BH59" s="415"/>
      <c r="BI59" s="405"/>
      <c r="BJ59" s="405"/>
      <c r="BK59" s="405"/>
      <c r="BL59" s="419"/>
      <c r="BM59" s="415"/>
      <c r="BN59" s="405"/>
      <c r="BO59" s="405"/>
      <c r="BP59" s="405"/>
      <c r="BQ59" s="419"/>
      <c r="BR59" s="415"/>
      <c r="BS59" s="405"/>
      <c r="BT59" s="405"/>
      <c r="BU59" s="405"/>
      <c r="BV59" s="405"/>
      <c r="BW59" s="405"/>
      <c r="BX59" s="405"/>
      <c r="BY59" s="406"/>
      <c r="BZ59" s="7"/>
      <c r="CA59" s="7"/>
      <c r="CB59" s="7"/>
      <c r="CC59" s="7"/>
      <c r="CD59" s="7"/>
      <c r="CE59" s="7"/>
      <c r="CF59" s="7"/>
      <c r="CG59" s="7"/>
      <c r="CH59" s="7"/>
      <c r="CI59" s="7"/>
      <c r="CJ59" s="7"/>
      <c r="CK59" s="7"/>
      <c r="CL59" s="7"/>
      <c r="CM59" s="7"/>
      <c r="CN59" s="7"/>
      <c r="CO59" s="7"/>
      <c r="CP59" s="7"/>
      <c r="CQ59" s="7"/>
      <c r="CR59" s="7"/>
      <c r="CS59" s="7"/>
      <c r="CT59" s="7"/>
      <c r="CU59" s="7"/>
      <c r="CV59" s="7"/>
      <c r="CW59" s="7"/>
      <c r="CX59" s="7"/>
      <c r="CY59" s="7"/>
      <c r="CZ59" s="7"/>
    </row>
    <row r="60" s="320" customFormat="true" ht="15" customHeight="true" x14ac:dyDescent="0.2">
      <c r="A60" s="977"/>
      <c r="B60" s="370" t="s">
        <v>159</v>
      </c>
      <c r="C60" s="127">
        <v>14.449623032080295</v>
      </c>
      <c r="D60" s="126">
        <v>7.2349220511673629</v>
      </c>
      <c r="E60" s="126">
        <v>4.6516930784428023</v>
      </c>
      <c r="F60" s="126">
        <v>2.8459841559706769</v>
      </c>
      <c r="G60" s="125">
        <v>0.39592047371567651</v>
      </c>
      <c r="H60" s="124">
        <v>8.8189922510345777</v>
      </c>
      <c r="I60" s="126">
        <v>4.6890319880545182</v>
      </c>
      <c r="J60" s="126">
        <v>3.0816725724174754</v>
      </c>
      <c r="K60" s="126">
        <v>0.89437800396270795</v>
      </c>
      <c r="L60" s="123">
        <v>0</v>
      </c>
      <c r="M60" s="127">
        <v>18.367457548710071</v>
      </c>
      <c r="N60" s="126">
        <v>10.703553801909491</v>
      </c>
      <c r="O60" s="126">
        <v>9.2644952147830697</v>
      </c>
      <c r="P60" s="126">
        <v>5.7523744531293755</v>
      </c>
      <c r="Q60" s="125">
        <v>2.7711342909100289</v>
      </c>
      <c r="R60" s="124">
        <v>5.8759913482336295</v>
      </c>
      <c r="S60" s="126">
        <v>3.3851784080512171</v>
      </c>
      <c r="T60" s="126">
        <v>1.4805414551607461</v>
      </c>
      <c r="U60" s="126">
        <v>3.92234548335975</v>
      </c>
      <c r="V60" s="126">
        <v>9.4196003805899089</v>
      </c>
      <c r="W60" s="126">
        <v>10.386221294363276</v>
      </c>
      <c r="X60" s="126">
        <v>14.29219600725949</v>
      </c>
      <c r="Y60" s="123">
        <v>4.4404973357015978</v>
      </c>
      <c r="Z60" s="408"/>
      <c r="AA60" s="408"/>
      <c r="AB60" s="408"/>
      <c r="AC60" s="408"/>
      <c r="AD60" s="408"/>
      <c r="AE60" s="408"/>
      <c r="AF60" s="408"/>
      <c r="AG60" s="408"/>
      <c r="AH60" s="408"/>
      <c r="AI60" s="408"/>
      <c r="AJ60" s="408"/>
      <c r="AK60" s="408"/>
      <c r="AL60" s="408"/>
      <c r="AM60" s="408"/>
      <c r="AN60" s="408"/>
      <c r="AO60" s="408"/>
      <c r="AP60" s="408"/>
      <c r="AQ60" s="408"/>
      <c r="AR60" s="408"/>
      <c r="AS60" s="408"/>
      <c r="AT60" s="408"/>
      <c r="AU60" s="408"/>
      <c r="AV60" s="408"/>
      <c r="AW60" s="408"/>
      <c r="AX60" s="408"/>
      <c r="AY60" s="408"/>
      <c r="AZ60" s="875"/>
      <c r="BA60" s="878"/>
      <c r="BB60" s="552"/>
      <c r="BC60" s="415"/>
      <c r="BD60" s="405"/>
      <c r="BE60" s="405"/>
      <c r="BF60" s="405"/>
      <c r="BG60" s="419"/>
      <c r="BH60" s="415"/>
      <c r="BI60" s="405"/>
      <c r="BJ60" s="405"/>
      <c r="BK60" s="405"/>
      <c r="BL60" s="419"/>
      <c r="BM60" s="415"/>
      <c r="BN60" s="405"/>
      <c r="BO60" s="405"/>
      <c r="BP60" s="405"/>
      <c r="BQ60" s="419"/>
      <c r="BR60" s="415"/>
      <c r="BS60" s="405"/>
      <c r="BT60" s="405"/>
      <c r="BU60" s="405"/>
      <c r="BV60" s="405"/>
      <c r="BW60" s="405"/>
      <c r="BX60" s="405"/>
      <c r="BY60" s="406"/>
      <c r="BZ60" s="7"/>
      <c r="CA60" s="7"/>
      <c r="CB60" s="7"/>
      <c r="CC60" s="7"/>
      <c r="CD60" s="7"/>
      <c r="CE60" s="7"/>
      <c r="CF60" s="7"/>
      <c r="CG60" s="7"/>
      <c r="CH60" s="7"/>
      <c r="CI60" s="7"/>
      <c r="CJ60" s="7"/>
      <c r="CK60" s="7"/>
      <c r="CL60" s="7"/>
      <c r="CM60" s="7"/>
      <c r="CN60" s="7"/>
      <c r="CO60" s="7"/>
      <c r="CP60" s="7"/>
      <c r="CQ60" s="7"/>
      <c r="CR60" s="7"/>
      <c r="CS60" s="7"/>
      <c r="CT60" s="7"/>
      <c r="CU60" s="7"/>
      <c r="CV60" s="7"/>
      <c r="CW60" s="7"/>
      <c r="CX60" s="7"/>
      <c r="CY60" s="7"/>
      <c r="CZ60" s="7"/>
    </row>
    <row r="61" s="320" customFormat="true" ht="15" customHeight="true" x14ac:dyDescent="0.2">
      <c r="A61" s="977"/>
      <c r="B61" s="370" t="s">
        <v>160</v>
      </c>
      <c r="C61" s="127">
        <v>3.0491282761991578</v>
      </c>
      <c r="D61" s="126">
        <v>1.3801603571492875</v>
      </c>
      <c r="E61" s="126">
        <v>0.72159448614865207</v>
      </c>
      <c r="F61" s="126">
        <v>0.83134875336033143</v>
      </c>
      <c r="G61" s="125">
        <v>0</v>
      </c>
      <c r="H61" s="124">
        <v>0.24498321324319339</v>
      </c>
      <c r="I61" s="126">
        <v>0</v>
      </c>
      <c r="J61" s="126">
        <v>0.54267067055811191</v>
      </c>
      <c r="K61" s="126">
        <v>0.43536986826418023</v>
      </c>
      <c r="L61" s="123">
        <v>0</v>
      </c>
      <c r="M61" s="127">
        <v>2.9372243436472956</v>
      </c>
      <c r="N61" s="126">
        <v>5.8563979933047916</v>
      </c>
      <c r="O61" s="126">
        <v>1.6275269377875405</v>
      </c>
      <c r="P61" s="126">
        <v>1.6096073892251661</v>
      </c>
      <c r="Q61" s="125">
        <v>0.7486989940667218</v>
      </c>
      <c r="R61" s="124">
        <v>0.25234318673395961</v>
      </c>
      <c r="S61" s="126">
        <v>5.9011893870082019</v>
      </c>
      <c r="T61" s="126">
        <v>4.5262267343485663</v>
      </c>
      <c r="U61" s="126">
        <v>0.35657686212361361</v>
      </c>
      <c r="V61" s="126">
        <v>2.2835394862036136</v>
      </c>
      <c r="W61" s="126">
        <v>0</v>
      </c>
      <c r="X61" s="126">
        <v>1.0889292196007232</v>
      </c>
      <c r="Y61" s="123">
        <v>0</v>
      </c>
      <c r="Z61" s="408"/>
      <c r="AA61" s="408"/>
      <c r="AB61" s="408"/>
      <c r="AC61" s="408"/>
      <c r="AD61" s="408"/>
      <c r="AE61" s="408"/>
      <c r="AF61" s="408"/>
      <c r="AG61" s="408"/>
      <c r="AH61" s="408"/>
      <c r="AI61" s="408"/>
      <c r="AJ61" s="408"/>
      <c r="AK61" s="408"/>
      <c r="AL61" s="408"/>
      <c r="AM61" s="408"/>
      <c r="AN61" s="408"/>
      <c r="AO61" s="408"/>
      <c r="AP61" s="408"/>
      <c r="AQ61" s="408"/>
      <c r="AR61" s="408"/>
      <c r="AS61" s="408"/>
      <c r="AT61" s="408"/>
      <c r="AU61" s="408"/>
      <c r="AV61" s="408"/>
      <c r="AW61" s="408"/>
      <c r="AX61" s="408"/>
      <c r="AY61" s="408"/>
      <c r="AZ61" s="875"/>
      <c r="BA61" s="878"/>
      <c r="BB61" s="552"/>
      <c r="BC61" s="415"/>
      <c r="BD61" s="405"/>
      <c r="BE61" s="405"/>
      <c r="BF61" s="405"/>
      <c r="BG61" s="419"/>
      <c r="BH61" s="415"/>
      <c r="BI61" s="405"/>
      <c r="BJ61" s="405"/>
      <c r="BK61" s="405"/>
      <c r="BL61" s="419"/>
      <c r="BM61" s="415"/>
      <c r="BN61" s="405"/>
      <c r="BO61" s="405"/>
      <c r="BP61" s="405"/>
      <c r="BQ61" s="419"/>
      <c r="BR61" s="415"/>
      <c r="BS61" s="405"/>
      <c r="BT61" s="405"/>
      <c r="BU61" s="405"/>
      <c r="BV61" s="405"/>
      <c r="BW61" s="405"/>
      <c r="BX61" s="405"/>
      <c r="BY61" s="406"/>
      <c r="BZ61" s="7"/>
      <c r="CA61" s="7"/>
      <c r="CB61" s="7"/>
      <c r="CC61" s="7"/>
      <c r="CD61" s="7"/>
      <c r="CE61" s="7"/>
      <c r="CF61" s="7"/>
      <c r="CG61" s="7"/>
      <c r="CH61" s="7"/>
      <c r="CI61" s="7"/>
      <c r="CJ61" s="7"/>
      <c r="CK61" s="7"/>
      <c r="CL61" s="7"/>
      <c r="CM61" s="7"/>
      <c r="CN61" s="7"/>
      <c r="CO61" s="7"/>
      <c r="CP61" s="7"/>
      <c r="CQ61" s="7"/>
      <c r="CR61" s="7"/>
      <c r="CS61" s="7"/>
      <c r="CT61" s="7"/>
      <c r="CU61" s="7"/>
      <c r="CV61" s="7"/>
      <c r="CW61" s="7"/>
      <c r="CX61" s="7"/>
      <c r="CY61" s="7"/>
      <c r="CZ61" s="7"/>
    </row>
    <row r="62" s="320" customFormat="true" ht="15" customHeight="true" x14ac:dyDescent="0.2">
      <c r="A62" s="977"/>
      <c r="B62" s="370" t="s">
        <v>161</v>
      </c>
      <c r="C62" s="127">
        <v>0.37370290710730503</v>
      </c>
      <c r="D62" s="126">
        <v>0.80507536556304726</v>
      </c>
      <c r="E62" s="126">
        <v>2.6184237252017954E-2</v>
      </c>
      <c r="F62" s="126">
        <v>0.15631159156412427</v>
      </c>
      <c r="G62" s="125">
        <v>0</v>
      </c>
      <c r="H62" s="124">
        <v>0.73906059857171391</v>
      </c>
      <c r="I62" s="126">
        <v>0</v>
      </c>
      <c r="J62" s="126">
        <v>0</v>
      </c>
      <c r="K62" s="126">
        <v>0.26600220198704544</v>
      </c>
      <c r="L62" s="123">
        <v>0</v>
      </c>
      <c r="M62" s="127">
        <v>0.90680578864116312</v>
      </c>
      <c r="N62" s="126">
        <v>0.27147683649689863</v>
      </c>
      <c r="O62" s="126">
        <v>0.62738140733454473</v>
      </c>
      <c r="P62" s="126">
        <v>6.297708316761981E-2</v>
      </c>
      <c r="Q62" s="125">
        <v>0</v>
      </c>
      <c r="R62" s="124">
        <v>0</v>
      </c>
      <c r="S62" s="126">
        <v>0</v>
      </c>
      <c r="T62" s="126">
        <v>0.97292724196277602</v>
      </c>
      <c r="U62" s="126">
        <v>0.23771790808240906</v>
      </c>
      <c r="V62" s="126">
        <v>0</v>
      </c>
      <c r="W62" s="126">
        <v>0.26096033402922797</v>
      </c>
      <c r="X62" s="126">
        <v>0.81669691470054229</v>
      </c>
      <c r="Y62" s="123">
        <v>0</v>
      </c>
      <c r="Z62" s="408"/>
      <c r="AA62" s="408"/>
      <c r="AB62" s="408"/>
      <c r="AC62" s="408"/>
      <c r="AD62" s="408"/>
      <c r="AE62" s="408"/>
      <c r="AF62" s="408"/>
      <c r="AG62" s="408"/>
      <c r="AH62" s="408"/>
      <c r="AI62" s="408"/>
      <c r="AJ62" s="408"/>
      <c r="AK62" s="408"/>
      <c r="AL62" s="408"/>
      <c r="AM62" s="408"/>
      <c r="AN62" s="408"/>
      <c r="AO62" s="408"/>
      <c r="AP62" s="408"/>
      <c r="AQ62" s="408"/>
      <c r="AR62" s="408"/>
      <c r="AS62" s="408"/>
      <c r="AT62" s="408"/>
      <c r="AU62" s="408"/>
      <c r="AV62" s="408"/>
      <c r="AW62" s="408"/>
      <c r="AX62" s="408"/>
      <c r="AY62" s="408"/>
      <c r="AZ62" s="875"/>
      <c r="BA62" s="878"/>
      <c r="BB62" s="552"/>
      <c r="BC62" s="415"/>
      <c r="BD62" s="405"/>
      <c r="BE62" s="405"/>
      <c r="BF62" s="405"/>
      <c r="BG62" s="419"/>
      <c r="BH62" s="415"/>
      <c r="BI62" s="405"/>
      <c r="BJ62" s="405"/>
      <c r="BK62" s="405"/>
      <c r="BL62" s="419"/>
      <c r="BM62" s="415"/>
      <c r="BN62" s="405"/>
      <c r="BO62" s="405"/>
      <c r="BP62" s="405"/>
      <c r="BQ62" s="419"/>
      <c r="BR62" s="415"/>
      <c r="BS62" s="405"/>
      <c r="BT62" s="405"/>
      <c r="BU62" s="405"/>
      <c r="BV62" s="405"/>
      <c r="BW62" s="405"/>
      <c r="BX62" s="405"/>
      <c r="BY62" s="406"/>
      <c r="BZ62" s="7"/>
      <c r="CA62" s="7"/>
      <c r="CB62" s="7"/>
      <c r="CC62" s="7"/>
      <c r="CD62" s="7"/>
      <c r="CE62" s="7"/>
      <c r="CF62" s="7"/>
      <c r="CG62" s="7"/>
      <c r="CH62" s="7"/>
      <c r="CI62" s="7"/>
      <c r="CJ62" s="7"/>
      <c r="CK62" s="7"/>
      <c r="CL62" s="7"/>
      <c r="CM62" s="7"/>
      <c r="CN62" s="7"/>
      <c r="CO62" s="7"/>
      <c r="CP62" s="7"/>
      <c r="CQ62" s="7"/>
      <c r="CR62" s="7"/>
      <c r="CS62" s="7"/>
      <c r="CT62" s="7"/>
      <c r="CU62" s="7"/>
      <c r="CV62" s="7"/>
      <c r="CW62" s="7"/>
      <c r="CX62" s="7"/>
      <c r="CY62" s="7"/>
      <c r="CZ62" s="7"/>
    </row>
    <row r="63" s="320" customFormat="true" ht="15" customHeight="true" x14ac:dyDescent="0.2">
      <c r="A63" s="977"/>
      <c r="B63" s="370" t="s">
        <v>162</v>
      </c>
      <c r="C63" s="127">
        <v>0.50669956012616701</v>
      </c>
      <c r="D63" s="126">
        <v>0.38114155652601583</v>
      </c>
      <c r="E63" s="126">
        <v>0.11877725386146623</v>
      </c>
      <c r="F63" s="126">
        <v>0.51208708124939895</v>
      </c>
      <c r="G63" s="125">
        <v>0.1583681894862706</v>
      </c>
      <c r="H63" s="124">
        <v>0</v>
      </c>
      <c r="I63" s="126">
        <v>0.2912748142312746</v>
      </c>
      <c r="J63" s="126">
        <v>0.46648980894653386</v>
      </c>
      <c r="K63" s="126">
        <v>0</v>
      </c>
      <c r="L63" s="123">
        <v>0.2705124967512858</v>
      </c>
      <c r="M63" s="127">
        <v>1.1978617705094488</v>
      </c>
      <c r="N63" s="126">
        <v>3.1798724081477575E-2</v>
      </c>
      <c r="O63" s="126">
        <v>0.80099091666600697</v>
      </c>
      <c r="P63" s="126">
        <v>0</v>
      </c>
      <c r="Q63" s="125">
        <v>0.57690948961768196</v>
      </c>
      <c r="R63" s="124">
        <v>0.57678442682047903</v>
      </c>
      <c r="S63" s="126">
        <v>0.22872827081427144</v>
      </c>
      <c r="T63" s="126">
        <v>1.1421319796954326</v>
      </c>
      <c r="U63" s="126">
        <v>0</v>
      </c>
      <c r="V63" s="126">
        <v>0</v>
      </c>
      <c r="W63" s="126">
        <v>0</v>
      </c>
      <c r="X63" s="126">
        <v>0.77132486388384569</v>
      </c>
      <c r="Y63" s="123">
        <v>0</v>
      </c>
      <c r="Z63" s="408"/>
      <c r="AA63" s="408"/>
      <c r="AB63" s="408"/>
      <c r="AC63" s="408"/>
      <c r="AD63" s="408"/>
      <c r="AE63" s="408"/>
      <c r="AF63" s="408"/>
      <c r="AG63" s="408"/>
      <c r="AH63" s="408"/>
      <c r="AI63" s="408"/>
      <c r="AJ63" s="408"/>
      <c r="AK63" s="408"/>
      <c r="AL63" s="408"/>
      <c r="AM63" s="408"/>
      <c r="AN63" s="408"/>
      <c r="AO63" s="408"/>
      <c r="AP63" s="408"/>
      <c r="AQ63" s="408"/>
      <c r="AR63" s="408"/>
      <c r="AS63" s="408"/>
      <c r="AT63" s="408"/>
      <c r="AU63" s="408"/>
      <c r="AV63" s="408"/>
      <c r="AW63" s="408"/>
      <c r="AX63" s="408"/>
      <c r="AY63" s="408"/>
      <c r="AZ63" s="875"/>
      <c r="BA63" s="878"/>
      <c r="BB63" s="552"/>
      <c r="BC63" s="415"/>
      <c r="BD63" s="405"/>
      <c r="BE63" s="405"/>
      <c r="BF63" s="405"/>
      <c r="BG63" s="419"/>
      <c r="BH63" s="415"/>
      <c r="BI63" s="405"/>
      <c r="BJ63" s="405"/>
      <c r="BK63" s="405"/>
      <c r="BL63" s="419"/>
      <c r="BM63" s="415"/>
      <c r="BN63" s="405"/>
      <c r="BO63" s="405"/>
      <c r="BP63" s="405"/>
      <c r="BQ63" s="419"/>
      <c r="BR63" s="415"/>
      <c r="BS63" s="405"/>
      <c r="BT63" s="405"/>
      <c r="BU63" s="405"/>
      <c r="BV63" s="405"/>
      <c r="BW63" s="405"/>
      <c r="BX63" s="405"/>
      <c r="BY63" s="406"/>
      <c r="BZ63" s="7"/>
      <c r="CA63" s="7"/>
      <c r="CB63" s="7"/>
      <c r="CC63" s="7"/>
      <c r="CD63" s="7"/>
      <c r="CE63" s="7"/>
      <c r="CF63" s="7"/>
      <c r="CG63" s="7"/>
      <c r="CH63" s="7"/>
      <c r="CI63" s="7"/>
      <c r="CJ63" s="7"/>
      <c r="CK63" s="7"/>
      <c r="CL63" s="7"/>
      <c r="CM63" s="7"/>
      <c r="CN63" s="7"/>
      <c r="CO63" s="7"/>
      <c r="CP63" s="7"/>
      <c r="CQ63" s="7"/>
      <c r="CR63" s="7"/>
      <c r="CS63" s="7"/>
      <c r="CT63" s="7"/>
      <c r="CU63" s="7"/>
      <c r="CV63" s="7"/>
      <c r="CW63" s="7"/>
      <c r="CX63" s="7"/>
      <c r="CY63" s="7"/>
      <c r="CZ63" s="7"/>
    </row>
    <row r="64" s="320" customFormat="true" ht="15" customHeight="true" x14ac:dyDescent="0.2">
      <c r="A64" s="977"/>
      <c r="B64" s="370" t="s">
        <v>163</v>
      </c>
      <c r="C64" s="127">
        <v>16.211337078803076</v>
      </c>
      <c r="D64" s="126">
        <v>13.283455235069516</v>
      </c>
      <c r="E64" s="126">
        <v>13.515914977521726</v>
      </c>
      <c r="F64" s="126">
        <v>6.9425375465503567</v>
      </c>
      <c r="G64" s="125">
        <v>1.9853890765614972</v>
      </c>
      <c r="H64" s="124">
        <v>6.4552189258329671</v>
      </c>
      <c r="I64" s="126">
        <v>4.0673793386179486</v>
      </c>
      <c r="J64" s="126">
        <v>3.5004051328282966</v>
      </c>
      <c r="K64" s="126">
        <v>1.7148541494634573</v>
      </c>
      <c r="L64" s="123">
        <v>1.7959580753181117</v>
      </c>
      <c r="M64" s="127">
        <v>17.459757977109199</v>
      </c>
      <c r="N64" s="126">
        <v>23.694436930903052</v>
      </c>
      <c r="O64" s="126">
        <v>19.631692195898765</v>
      </c>
      <c r="P64" s="126">
        <v>23.756049911948576</v>
      </c>
      <c r="Q64" s="125">
        <v>16.427201656533658</v>
      </c>
      <c r="R64" s="124">
        <v>13.554434030281262</v>
      </c>
      <c r="S64" s="126">
        <v>5.7639524245196396</v>
      </c>
      <c r="T64" s="126">
        <v>36.928934010152318</v>
      </c>
      <c r="U64" s="126">
        <v>3.7638668779714766</v>
      </c>
      <c r="V64" s="126">
        <v>0</v>
      </c>
      <c r="W64" s="126">
        <v>0.46972860125261034</v>
      </c>
      <c r="X64" s="126">
        <v>10.344827586206863</v>
      </c>
      <c r="Y64" s="123">
        <v>12.966252220248675</v>
      </c>
      <c r="Z64" s="408"/>
      <c r="AA64" s="408"/>
      <c r="AB64" s="408"/>
      <c r="AC64" s="408"/>
      <c r="AD64" s="408"/>
      <c r="AE64" s="408"/>
      <c r="AF64" s="408"/>
      <c r="AG64" s="408"/>
      <c r="AH64" s="408"/>
      <c r="AI64" s="408"/>
      <c r="AJ64" s="408"/>
      <c r="AK64" s="408"/>
      <c r="AL64" s="408"/>
      <c r="AM64" s="408"/>
      <c r="AN64" s="408"/>
      <c r="AO64" s="408"/>
      <c r="AP64" s="408"/>
      <c r="AQ64" s="408"/>
      <c r="AR64" s="408"/>
      <c r="AS64" s="408"/>
      <c r="AT64" s="408"/>
      <c r="AU64" s="408"/>
      <c r="AV64" s="408"/>
      <c r="AW64" s="408"/>
      <c r="AX64" s="408"/>
      <c r="AY64" s="408"/>
      <c r="AZ64" s="875"/>
      <c r="BA64" s="878"/>
      <c r="BB64" s="552"/>
      <c r="BC64" s="415"/>
      <c r="BD64" s="405"/>
      <c r="BE64" s="405"/>
      <c r="BF64" s="405"/>
      <c r="BG64" s="419"/>
      <c r="BH64" s="415"/>
      <c r="BI64" s="405"/>
      <c r="BJ64" s="405"/>
      <c r="BK64" s="405"/>
      <c r="BL64" s="419"/>
      <c r="BM64" s="415"/>
      <c r="BN64" s="405"/>
      <c r="BO64" s="405"/>
      <c r="BP64" s="405"/>
      <c r="BQ64" s="419"/>
      <c r="BR64" s="415"/>
      <c r="BS64" s="405"/>
      <c r="BT64" s="405"/>
      <c r="BU64" s="405"/>
      <c r="BV64" s="405"/>
      <c r="BW64" s="405"/>
      <c r="BX64" s="405"/>
      <c r="BY64" s="406"/>
      <c r="BZ64" s="7"/>
      <c r="CA64" s="7"/>
      <c r="CB64" s="7"/>
      <c r="CC64" s="7"/>
      <c r="CD64" s="7"/>
      <c r="CE64" s="7"/>
      <c r="CF64" s="7"/>
      <c r="CG64" s="7"/>
      <c r="CH64" s="7"/>
      <c r="CI64" s="7"/>
      <c r="CJ64" s="7"/>
      <c r="CK64" s="7"/>
      <c r="CL64" s="7"/>
      <c r="CM64" s="7"/>
      <c r="CN64" s="7"/>
      <c r="CO64" s="7"/>
      <c r="CP64" s="7"/>
      <c r="CQ64" s="7"/>
      <c r="CR64" s="7"/>
      <c r="CS64" s="7"/>
      <c r="CT64" s="7"/>
      <c r="CU64" s="7"/>
      <c r="CV64" s="7"/>
      <c r="CW64" s="7"/>
      <c r="CX64" s="7"/>
      <c r="CY64" s="7"/>
      <c r="CZ64" s="7"/>
    </row>
    <row r="65" s="320" customFormat="true" ht="15" customHeight="true" x14ac:dyDescent="0.2">
      <c r="A65" s="977"/>
      <c r="B65" s="370" t="s">
        <v>164</v>
      </c>
      <c r="C65" s="127">
        <v>7.9335003907113526</v>
      </c>
      <c r="D65" s="126">
        <v>26.546797371527418</v>
      </c>
      <c r="E65" s="126">
        <v>35.671948925829788</v>
      </c>
      <c r="F65" s="126">
        <v>58.929704762380176</v>
      </c>
      <c r="G65" s="125">
        <v>79.473066809578313</v>
      </c>
      <c r="H65" s="124">
        <v>28.176683644792977</v>
      </c>
      <c r="I65" s="126">
        <v>46.150429745373984</v>
      </c>
      <c r="J65" s="126">
        <v>61.613133628002593</v>
      </c>
      <c r="K65" s="126">
        <v>77.192731217372199</v>
      </c>
      <c r="L65" s="123">
        <v>80.546731453467046</v>
      </c>
      <c r="M65" s="127">
        <v>2.1404842364388488</v>
      </c>
      <c r="N65" s="126">
        <v>6.4748091140773578</v>
      </c>
      <c r="O65" s="126">
        <v>15.102607126761857</v>
      </c>
      <c r="P65" s="126">
        <v>23.196387413477225</v>
      </c>
      <c r="Q65" s="125">
        <v>40.24174650174313</v>
      </c>
      <c r="R65" s="124">
        <v>24.369142033165303</v>
      </c>
      <c r="S65" s="126">
        <v>36.459286367794959</v>
      </c>
      <c r="T65" s="126">
        <v>27.749576988155688</v>
      </c>
      <c r="U65" s="126">
        <v>67.90808240887479</v>
      </c>
      <c r="V65" s="126">
        <v>17.840152235965743</v>
      </c>
      <c r="W65" s="126">
        <v>2.6096033402922791</v>
      </c>
      <c r="X65" s="126">
        <v>26.633393829401054</v>
      </c>
      <c r="Y65" s="123">
        <v>59.384251036116098</v>
      </c>
      <c r="Z65" s="408"/>
      <c r="AA65" s="408"/>
      <c r="AB65" s="408"/>
      <c r="AC65" s="408"/>
      <c r="AD65" s="408"/>
      <c r="AE65" s="408"/>
      <c r="AF65" s="408"/>
      <c r="AG65" s="408"/>
      <c r="AH65" s="408"/>
      <c r="AI65" s="408"/>
      <c r="AJ65" s="408"/>
      <c r="AK65" s="408"/>
      <c r="AL65" s="408"/>
      <c r="AM65" s="408"/>
      <c r="AN65" s="408"/>
      <c r="AO65" s="408"/>
      <c r="AP65" s="408"/>
      <c r="AQ65" s="408"/>
      <c r="AR65" s="408"/>
      <c r="AS65" s="408"/>
      <c r="AT65" s="408"/>
      <c r="AU65" s="408"/>
      <c r="AV65" s="408"/>
      <c r="AW65" s="408"/>
      <c r="AX65" s="408"/>
      <c r="AY65" s="408"/>
      <c r="AZ65" s="875"/>
      <c r="BA65" s="878"/>
      <c r="BB65" s="552"/>
      <c r="BC65" s="415"/>
      <c r="BD65" s="405"/>
      <c r="BE65" s="405"/>
      <c r="BF65" s="405"/>
      <c r="BG65" s="419"/>
      <c r="BH65" s="415"/>
      <c r="BI65" s="405"/>
      <c r="BJ65" s="405"/>
      <c r="BK65" s="405"/>
      <c r="BL65" s="419"/>
      <c r="BM65" s="415"/>
      <c r="BN65" s="405"/>
      <c r="BO65" s="405"/>
      <c r="BP65" s="405"/>
      <c r="BQ65" s="419"/>
      <c r="BR65" s="415"/>
      <c r="BS65" s="405"/>
      <c r="BT65" s="405"/>
      <c r="BU65" s="405"/>
      <c r="BV65" s="405"/>
      <c r="BW65" s="405"/>
      <c r="BX65" s="405"/>
      <c r="BY65" s="406"/>
      <c r="BZ65" s="7"/>
      <c r="CA65" s="7"/>
      <c r="CB65" s="7"/>
      <c r="CC65" s="7"/>
      <c r="CD65" s="7"/>
      <c r="CE65" s="7"/>
      <c r="CF65" s="7"/>
      <c r="CG65" s="7"/>
      <c r="CH65" s="7"/>
      <c r="CI65" s="7"/>
      <c r="CJ65" s="7"/>
      <c r="CK65" s="7"/>
      <c r="CL65" s="7"/>
      <c r="CM65" s="7"/>
      <c r="CN65" s="7"/>
      <c r="CO65" s="7"/>
      <c r="CP65" s="7"/>
      <c r="CQ65" s="7"/>
      <c r="CR65" s="7"/>
      <c r="CS65" s="7"/>
      <c r="CT65" s="7"/>
      <c r="CU65" s="7"/>
      <c r="CV65" s="7"/>
      <c r="CW65" s="7"/>
      <c r="CX65" s="7"/>
      <c r="CY65" s="7"/>
      <c r="CZ65" s="7"/>
    </row>
    <row r="66" s="320" customFormat="true" ht="15" customHeight="true" x14ac:dyDescent="0.2">
      <c r="A66" s="977"/>
      <c r="B66" s="370" t="s">
        <v>165</v>
      </c>
      <c r="C66" s="127">
        <v>2.2427418333623557</v>
      </c>
      <c r="D66" s="126">
        <v>0.57967219991210073</v>
      </c>
      <c r="E66" s="126">
        <v>0.91132452384870211</v>
      </c>
      <c r="F66" s="126">
        <v>0.10420772770941618</v>
      </c>
      <c r="G66" s="125">
        <v>0</v>
      </c>
      <c r="H66" s="124">
        <v>0.18520027104654482</v>
      </c>
      <c r="I66" s="126">
        <v>9.2643874117500774E-2</v>
      </c>
      <c r="J66" s="126">
        <v>0</v>
      </c>
      <c r="K66" s="126">
        <v>0</v>
      </c>
      <c r="L66" s="123">
        <v>0</v>
      </c>
      <c r="M66" s="127">
        <v>3.6196779461163766</v>
      </c>
      <c r="N66" s="126">
        <v>1.8836448140646196</v>
      </c>
      <c r="O66" s="126">
        <v>0.95985472579658804</v>
      </c>
      <c r="P66" s="126">
        <v>2.0029431892565945</v>
      </c>
      <c r="Q66" s="125">
        <v>0.44356869843149876</v>
      </c>
      <c r="R66" s="124">
        <v>0</v>
      </c>
      <c r="S66" s="126">
        <v>0</v>
      </c>
      <c r="T66" s="126">
        <v>2.4111675126903576</v>
      </c>
      <c r="U66" s="126">
        <v>0</v>
      </c>
      <c r="V66" s="126">
        <v>0.33301617507136033</v>
      </c>
      <c r="W66" s="126">
        <v>0.26096033402922797</v>
      </c>
      <c r="X66" s="126">
        <v>3.3121597096188649</v>
      </c>
      <c r="Y66" s="123">
        <v>1.4209591474245125</v>
      </c>
      <c r="Z66" s="408"/>
      <c r="AA66" s="408"/>
      <c r="AB66" s="408"/>
      <c r="AC66" s="408"/>
      <c r="AD66" s="408"/>
      <c r="AE66" s="408"/>
      <c r="AF66" s="408"/>
      <c r="AG66" s="408"/>
      <c r="AH66" s="408"/>
      <c r="AI66" s="408"/>
      <c r="AJ66" s="408"/>
      <c r="AK66" s="408"/>
      <c r="AL66" s="408"/>
      <c r="AM66" s="408"/>
      <c r="AN66" s="408"/>
      <c r="AO66" s="408"/>
      <c r="AP66" s="408"/>
      <c r="AQ66" s="408"/>
      <c r="AR66" s="408"/>
      <c r="AS66" s="408"/>
      <c r="AT66" s="408"/>
      <c r="AU66" s="408"/>
      <c r="AV66" s="408"/>
      <c r="AW66" s="408"/>
      <c r="AX66" s="408"/>
      <c r="AY66" s="408"/>
      <c r="AZ66" s="875"/>
      <c r="BA66" s="878"/>
      <c r="BB66" s="552"/>
      <c r="BC66" s="415"/>
      <c r="BD66" s="405"/>
      <c r="BE66" s="405"/>
      <c r="BF66" s="405"/>
      <c r="BG66" s="419"/>
      <c r="BH66" s="415"/>
      <c r="BI66" s="405"/>
      <c r="BJ66" s="405"/>
      <c r="BK66" s="405"/>
      <c r="BL66" s="419"/>
      <c r="BM66" s="415"/>
      <c r="BN66" s="405"/>
      <c r="BO66" s="405"/>
      <c r="BP66" s="405"/>
      <c r="BQ66" s="419"/>
      <c r="BR66" s="415"/>
      <c r="BS66" s="405"/>
      <c r="BT66" s="405"/>
      <c r="BU66" s="405"/>
      <c r="BV66" s="405"/>
      <c r="BW66" s="405"/>
      <c r="BX66" s="405"/>
      <c r="BY66" s="406"/>
      <c r="BZ66" s="7"/>
      <c r="CA66" s="7"/>
      <c r="CB66" s="7"/>
      <c r="CC66" s="7"/>
      <c r="CD66" s="7"/>
      <c r="CE66" s="7"/>
      <c r="CF66" s="7"/>
      <c r="CG66" s="7"/>
      <c r="CH66" s="7"/>
      <c r="CI66" s="7"/>
      <c r="CJ66" s="7"/>
      <c r="CK66" s="7"/>
      <c r="CL66" s="7"/>
      <c r="CM66" s="7"/>
      <c r="CN66" s="7"/>
      <c r="CO66" s="7"/>
      <c r="CP66" s="7"/>
      <c r="CQ66" s="7"/>
      <c r="CR66" s="7"/>
      <c r="CS66" s="7"/>
      <c r="CT66" s="7"/>
      <c r="CU66" s="7"/>
      <c r="CV66" s="7"/>
      <c r="CW66" s="7"/>
      <c r="CX66" s="7"/>
      <c r="CY66" s="7"/>
      <c r="CZ66" s="7"/>
    </row>
    <row r="67" s="320" customFormat="true" ht="15" customHeight="true" x14ac:dyDescent="0.2">
      <c r="A67" s="977"/>
      <c r="B67" s="370" t="s">
        <v>166</v>
      </c>
      <c r="C67" s="127">
        <v>2.8163421176269043</v>
      </c>
      <c r="D67" s="126">
        <v>0.81663133437400381</v>
      </c>
      <c r="E67" s="126">
        <v>2.9178017761945015E-2</v>
      </c>
      <c r="F67" s="126">
        <v>5.2103863854708089E-2</v>
      </c>
      <c r="G67" s="125">
        <v>0</v>
      </c>
      <c r="H67" s="124">
        <v>0.2895272348208025</v>
      </c>
      <c r="I67" s="126">
        <v>0</v>
      </c>
      <c r="J67" s="126">
        <v>0</v>
      </c>
      <c r="K67" s="126">
        <v>0</v>
      </c>
      <c r="L67" s="123">
        <v>0</v>
      </c>
      <c r="M67" s="127">
        <v>6.1195109983798801</v>
      </c>
      <c r="N67" s="126">
        <v>1.130907646938315</v>
      </c>
      <c r="O67" s="126">
        <v>1.1941508728497474</v>
      </c>
      <c r="P67" s="126">
        <v>3.5088790893053105E-2</v>
      </c>
      <c r="Q67" s="125">
        <v>0.12673391383757104</v>
      </c>
      <c r="R67" s="124">
        <v>0.21629416005767965</v>
      </c>
      <c r="S67" s="126">
        <v>0.45745654162854288</v>
      </c>
      <c r="T67" s="126">
        <v>1.0998307952622686</v>
      </c>
      <c r="U67" s="126">
        <v>0</v>
      </c>
      <c r="V67" s="126">
        <v>9.5147478591817242E-2</v>
      </c>
      <c r="W67" s="126">
        <v>0</v>
      </c>
      <c r="X67" s="126">
        <v>4.5825771324863753</v>
      </c>
      <c r="Y67" s="123">
        <v>0.35523978685612811</v>
      </c>
      <c r="Z67" s="408"/>
      <c r="AA67" s="408"/>
      <c r="AB67" s="408"/>
      <c r="AC67" s="408"/>
      <c r="AD67" s="408"/>
      <c r="AE67" s="408"/>
      <c r="AF67" s="408"/>
      <c r="AG67" s="408"/>
      <c r="AH67" s="408"/>
      <c r="AI67" s="408"/>
      <c r="AJ67" s="408"/>
      <c r="AK67" s="408"/>
      <c r="AL67" s="408"/>
      <c r="AM67" s="408"/>
      <c r="AN67" s="408"/>
      <c r="AO67" s="408"/>
      <c r="AP67" s="408"/>
      <c r="AQ67" s="408"/>
      <c r="AR67" s="408"/>
      <c r="AS67" s="408"/>
      <c r="AT67" s="408"/>
      <c r="AU67" s="408"/>
      <c r="AV67" s="408"/>
      <c r="AW67" s="408"/>
      <c r="AX67" s="408"/>
      <c r="AY67" s="408"/>
      <c r="AZ67" s="875"/>
      <c r="BA67" s="878"/>
      <c r="BB67" s="552"/>
      <c r="BC67" s="415"/>
      <c r="BD67" s="405"/>
      <c r="BE67" s="405"/>
      <c r="BF67" s="405"/>
      <c r="BG67" s="419"/>
      <c r="BH67" s="415"/>
      <c r="BI67" s="405"/>
      <c r="BJ67" s="405"/>
      <c r="BK67" s="405"/>
      <c r="BL67" s="419"/>
      <c r="BM67" s="415"/>
      <c r="BN67" s="405"/>
      <c r="BO67" s="405"/>
      <c r="BP67" s="405"/>
      <c r="BQ67" s="419"/>
      <c r="BR67" s="415"/>
      <c r="BS67" s="405"/>
      <c r="BT67" s="405"/>
      <c r="BU67" s="405"/>
      <c r="BV67" s="405"/>
      <c r="BW67" s="405"/>
      <c r="BX67" s="405"/>
      <c r="BY67" s="406"/>
      <c r="BZ67" s="7"/>
      <c r="CA67" s="7"/>
      <c r="CB67" s="7"/>
      <c r="CC67" s="7"/>
      <c r="CD67" s="7"/>
      <c r="CE67" s="7"/>
      <c r="CF67" s="7"/>
      <c r="CG67" s="7"/>
      <c r="CH67" s="7"/>
      <c r="CI67" s="7"/>
      <c r="CJ67" s="7"/>
      <c r="CK67" s="7"/>
      <c r="CL67" s="7"/>
      <c r="CM67" s="7"/>
      <c r="CN67" s="7"/>
      <c r="CO67" s="7"/>
      <c r="CP67" s="7"/>
      <c r="CQ67" s="7"/>
      <c r="CR67" s="7"/>
      <c r="CS67" s="7"/>
      <c r="CT67" s="7"/>
      <c r="CU67" s="7"/>
      <c r="CV67" s="7"/>
      <c r="CW67" s="7"/>
      <c r="CX67" s="7"/>
      <c r="CY67" s="7"/>
      <c r="CZ67" s="7"/>
    </row>
    <row r="68" s="320" customFormat="true" ht="15" customHeight="true" x14ac:dyDescent="0.2">
      <c r="A68" s="977"/>
      <c r="B68" s="370" t="s">
        <v>167</v>
      </c>
      <c r="C68" s="127">
        <v>8.3779650415160436</v>
      </c>
      <c r="D68" s="126">
        <v>1.6168453896095474</v>
      </c>
      <c r="E68" s="126">
        <v>1.0538449912793846</v>
      </c>
      <c r="F68" s="126">
        <v>0.35577548968527462</v>
      </c>
      <c r="G68" s="125">
        <v>0</v>
      </c>
      <c r="H68" s="124">
        <v>0.28188608547124783</v>
      </c>
      <c r="I68" s="126">
        <v>9.9536199203548198E-2</v>
      </c>
      <c r="J68" s="126">
        <v>0.60372344341943984</v>
      </c>
      <c r="K68" s="126">
        <v>0</v>
      </c>
      <c r="L68" s="123">
        <v>0</v>
      </c>
      <c r="M68" s="127">
        <v>14.821197118980184</v>
      </c>
      <c r="N68" s="126">
        <v>5.548307303237606</v>
      </c>
      <c r="O68" s="126">
        <v>3.3758277954999492</v>
      </c>
      <c r="P68" s="126">
        <v>2.534657894473002</v>
      </c>
      <c r="Q68" s="125">
        <v>0</v>
      </c>
      <c r="R68" s="124">
        <v>0.36049026676279944</v>
      </c>
      <c r="S68" s="126">
        <v>2.6075022872826943</v>
      </c>
      <c r="T68" s="126">
        <v>4.737732656514388</v>
      </c>
      <c r="U68" s="126">
        <v>0</v>
      </c>
      <c r="V68" s="126">
        <v>13.273073263558501</v>
      </c>
      <c r="W68" s="126">
        <v>5.6367432150313226</v>
      </c>
      <c r="X68" s="126">
        <v>2.177858439201446</v>
      </c>
      <c r="Y68" s="123">
        <v>3.6708111308466553</v>
      </c>
      <c r="Z68" s="408"/>
      <c r="AA68" s="408"/>
      <c r="AB68" s="408"/>
      <c r="AC68" s="408"/>
      <c r="AD68" s="408"/>
      <c r="AE68" s="408"/>
      <c r="AF68" s="408"/>
      <c r="AG68" s="408"/>
      <c r="AH68" s="408"/>
      <c r="AI68" s="408"/>
      <c r="AJ68" s="408"/>
      <c r="AK68" s="408"/>
      <c r="AL68" s="408"/>
      <c r="AM68" s="408"/>
      <c r="AN68" s="408"/>
      <c r="AO68" s="408"/>
      <c r="AP68" s="408"/>
      <c r="AQ68" s="408"/>
      <c r="AR68" s="408"/>
      <c r="AS68" s="408"/>
      <c r="AT68" s="408"/>
      <c r="AU68" s="408"/>
      <c r="AV68" s="408"/>
      <c r="AW68" s="408"/>
      <c r="AX68" s="408"/>
      <c r="AY68" s="408"/>
      <c r="AZ68" s="875"/>
      <c r="BA68" s="878"/>
      <c r="BB68" s="552"/>
      <c r="BC68" s="415"/>
      <c r="BD68" s="405"/>
      <c r="BE68" s="405"/>
      <c r="BF68" s="405"/>
      <c r="BG68" s="419"/>
      <c r="BH68" s="415"/>
      <c r="BI68" s="405"/>
      <c r="BJ68" s="405"/>
      <c r="BK68" s="405"/>
      <c r="BL68" s="419"/>
      <c r="BM68" s="415"/>
      <c r="BN68" s="405"/>
      <c r="BO68" s="405"/>
      <c r="BP68" s="405"/>
      <c r="BQ68" s="419"/>
      <c r="BR68" s="415"/>
      <c r="BS68" s="405"/>
      <c r="BT68" s="405"/>
      <c r="BU68" s="405"/>
      <c r="BV68" s="405"/>
      <c r="BW68" s="405"/>
      <c r="BX68" s="405"/>
      <c r="BY68" s="406"/>
      <c r="BZ68" s="7"/>
      <c r="CA68" s="7"/>
      <c r="CB68" s="7"/>
      <c r="CC68" s="7"/>
      <c r="CD68" s="7"/>
      <c r="CE68" s="7"/>
      <c r="CF68" s="7"/>
      <c r="CG68" s="7"/>
      <c r="CH68" s="7"/>
      <c r="CI68" s="7"/>
      <c r="CJ68" s="7"/>
      <c r="CK68" s="7"/>
      <c r="CL68" s="7"/>
      <c r="CM68" s="7"/>
      <c r="CN68" s="7"/>
      <c r="CO68" s="7"/>
      <c r="CP68" s="7"/>
      <c r="CQ68" s="7"/>
      <c r="CR68" s="7"/>
      <c r="CS68" s="7"/>
      <c r="CT68" s="7"/>
      <c r="CU68" s="7"/>
      <c r="CV68" s="7"/>
      <c r="CW68" s="7"/>
      <c r="CX68" s="7"/>
      <c r="CY68" s="7"/>
      <c r="CZ68" s="7"/>
    </row>
    <row r="69" s="320" customFormat="true" ht="15" customHeight="true" x14ac:dyDescent="0.2">
      <c r="A69" s="977"/>
      <c r="B69" s="370" t="s">
        <v>168</v>
      </c>
      <c r="C69" s="127">
        <v>2.8416701612744077</v>
      </c>
      <c r="D69" s="126">
        <v>2.7180718119306295</v>
      </c>
      <c r="E69" s="126">
        <v>1.7346162749117391</v>
      </c>
      <c r="F69" s="126">
        <v>1.0673998068996911</v>
      </c>
      <c r="G69" s="125">
        <v>0.64762150310206568</v>
      </c>
      <c r="H69" s="124">
        <v>0.5779611122061975</v>
      </c>
      <c r="I69" s="126">
        <v>1.1693504964576915</v>
      </c>
      <c r="J69" s="126">
        <v>0.2728164118893201</v>
      </c>
      <c r="K69" s="126">
        <v>1.3226870898074699</v>
      </c>
      <c r="L69" s="123">
        <v>0</v>
      </c>
      <c r="M69" s="127">
        <v>3.4466638143770205</v>
      </c>
      <c r="N69" s="126">
        <v>3.0342691958980983</v>
      </c>
      <c r="O69" s="126">
        <v>5.7780819929271576</v>
      </c>
      <c r="P69" s="126">
        <v>2.1461193356008401</v>
      </c>
      <c r="Q69" s="125">
        <v>2.7067787748085692</v>
      </c>
      <c r="R69" s="124">
        <v>4.2898341744773125</v>
      </c>
      <c r="S69" s="126">
        <v>5.3522415370539509</v>
      </c>
      <c r="T69" s="126">
        <v>0</v>
      </c>
      <c r="U69" s="126">
        <v>0.15847860538827269</v>
      </c>
      <c r="V69" s="126">
        <v>3.4728829686013283</v>
      </c>
      <c r="W69" s="126">
        <v>1.3569937369519856</v>
      </c>
      <c r="X69" s="126">
        <v>1.8148820326678718</v>
      </c>
      <c r="Y69" s="123">
        <v>0.29603315571344008</v>
      </c>
      <c r="Z69" s="408"/>
      <c r="AA69" s="408"/>
      <c r="AB69" s="408"/>
      <c r="AC69" s="408"/>
      <c r="AD69" s="408"/>
      <c r="AE69" s="408"/>
      <c r="AF69" s="408"/>
      <c r="AG69" s="408"/>
      <c r="AH69" s="408"/>
      <c r="AI69" s="408"/>
      <c r="AJ69" s="408"/>
      <c r="AK69" s="408"/>
      <c r="AL69" s="408"/>
      <c r="AM69" s="408"/>
      <c r="AN69" s="408"/>
      <c r="AO69" s="408"/>
      <c r="AP69" s="408"/>
      <c r="AQ69" s="408"/>
      <c r="AR69" s="408"/>
      <c r="AS69" s="408"/>
      <c r="AT69" s="408"/>
      <c r="AU69" s="408"/>
      <c r="AV69" s="408"/>
      <c r="AW69" s="408"/>
      <c r="AX69" s="408"/>
      <c r="AY69" s="408"/>
      <c r="AZ69" s="875"/>
      <c r="BA69" s="878"/>
      <c r="BB69" s="552"/>
      <c r="BC69" s="415"/>
      <c r="BD69" s="405"/>
      <c r="BE69" s="405"/>
      <c r="BF69" s="405"/>
      <c r="BG69" s="419"/>
      <c r="BH69" s="415"/>
      <c r="BI69" s="405"/>
      <c r="BJ69" s="405"/>
      <c r="BK69" s="405"/>
      <c r="BL69" s="419"/>
      <c r="BM69" s="415"/>
      <c r="BN69" s="405"/>
      <c r="BO69" s="405"/>
      <c r="BP69" s="405"/>
      <c r="BQ69" s="419"/>
      <c r="BR69" s="415"/>
      <c r="BS69" s="405"/>
      <c r="BT69" s="405"/>
      <c r="BU69" s="405"/>
      <c r="BV69" s="405"/>
      <c r="BW69" s="405"/>
      <c r="BX69" s="405"/>
      <c r="BY69" s="406"/>
      <c r="BZ69" s="7"/>
      <c r="CA69" s="7"/>
      <c r="CB69" s="7"/>
      <c r="CC69" s="7"/>
      <c r="CD69" s="7"/>
      <c r="CE69" s="7"/>
      <c r="CF69" s="7"/>
      <c r="CG69" s="7"/>
      <c r="CH69" s="7"/>
      <c r="CI69" s="7"/>
      <c r="CJ69" s="7"/>
      <c r="CK69" s="7"/>
      <c r="CL69" s="7"/>
      <c r="CM69" s="7"/>
      <c r="CN69" s="7"/>
      <c r="CO69" s="7"/>
      <c r="CP69" s="7"/>
      <c r="CQ69" s="7"/>
      <c r="CR69" s="7"/>
      <c r="CS69" s="7"/>
      <c r="CT69" s="7"/>
      <c r="CU69" s="7"/>
      <c r="CV69" s="7"/>
      <c r="CW69" s="7"/>
      <c r="CX69" s="7"/>
      <c r="CY69" s="7"/>
      <c r="CZ69" s="7"/>
    </row>
    <row r="70" s="320" customFormat="true" ht="15" customHeight="true" x14ac:dyDescent="0.2">
      <c r="A70" s="977"/>
      <c r="B70" s="370" t="s">
        <v>169</v>
      </c>
      <c r="C70" s="127">
        <v>4.097415343830499</v>
      </c>
      <c r="D70" s="126">
        <v>2.3489137872163832</v>
      </c>
      <c r="E70" s="126">
        <v>0.80279955819722681</v>
      </c>
      <c r="F70" s="126">
        <v>0.11631118816397973</v>
      </c>
      <c r="G70" s="125">
        <v>0.92558732281453682</v>
      </c>
      <c r="H70" s="124">
        <v>4.7605975874239901</v>
      </c>
      <c r="I70" s="126">
        <v>1.0632683943010504</v>
      </c>
      <c r="J70" s="126">
        <v>0.19737107547426022</v>
      </c>
      <c r="K70" s="126">
        <v>0.28120891204397336</v>
      </c>
      <c r="L70" s="123">
        <v>1.2983158843012932</v>
      </c>
      <c r="M70" s="127">
        <v>3.6531738377913965</v>
      </c>
      <c r="N70" s="126">
        <v>1.5393620984684053</v>
      </c>
      <c r="O70" s="126">
        <v>3.4978247060691738</v>
      </c>
      <c r="P70" s="126">
        <v>0.61875001812021391</v>
      </c>
      <c r="Q70" s="125">
        <v>0</v>
      </c>
      <c r="R70" s="124">
        <v>1.1535688536409581</v>
      </c>
      <c r="S70" s="126">
        <v>1.1893870082342115</v>
      </c>
      <c r="T70" s="126">
        <v>2.1150592216582087</v>
      </c>
      <c r="U70" s="126">
        <v>0.75277337559429536</v>
      </c>
      <c r="V70" s="126">
        <v>6.8506184586108434</v>
      </c>
      <c r="W70" s="126">
        <v>2.1398747390396688</v>
      </c>
      <c r="X70" s="126">
        <v>1.5880217785843882</v>
      </c>
      <c r="Y70" s="123">
        <v>2.3090586145648331</v>
      </c>
      <c r="Z70" s="408"/>
      <c r="AA70" s="408"/>
      <c r="AB70" s="408"/>
      <c r="AC70" s="408"/>
      <c r="AD70" s="408"/>
      <c r="AE70" s="408"/>
      <c r="AF70" s="408"/>
      <c r="AG70" s="408"/>
      <c r="AH70" s="408"/>
      <c r="AI70" s="408"/>
      <c r="AJ70" s="408"/>
      <c r="AK70" s="408"/>
      <c r="AL70" s="408"/>
      <c r="AM70" s="408"/>
      <c r="AN70" s="408"/>
      <c r="AO70" s="408"/>
      <c r="AP70" s="408"/>
      <c r="AQ70" s="408"/>
      <c r="AR70" s="408"/>
      <c r="AS70" s="408"/>
      <c r="AT70" s="408"/>
      <c r="AU70" s="408"/>
      <c r="AV70" s="408"/>
      <c r="AW70" s="408"/>
      <c r="AX70" s="408"/>
      <c r="AY70" s="408"/>
      <c r="AZ70" s="875"/>
      <c r="BA70" s="878"/>
      <c r="BB70" s="552"/>
      <c r="BC70" s="415"/>
      <c r="BD70" s="405"/>
      <c r="BE70" s="405"/>
      <c r="BF70" s="405"/>
      <c r="BG70" s="419"/>
      <c r="BH70" s="415"/>
      <c r="BI70" s="405"/>
      <c r="BJ70" s="405"/>
      <c r="BK70" s="405"/>
      <c r="BL70" s="419"/>
      <c r="BM70" s="415"/>
      <c r="BN70" s="405"/>
      <c r="BO70" s="405"/>
      <c r="BP70" s="405"/>
      <c r="BQ70" s="419"/>
      <c r="BR70" s="415"/>
      <c r="BS70" s="405"/>
      <c r="BT70" s="405"/>
      <c r="BU70" s="405"/>
      <c r="BV70" s="405"/>
      <c r="BW70" s="405"/>
      <c r="BX70" s="405"/>
      <c r="BY70" s="406"/>
      <c r="BZ70" s="7"/>
      <c r="CA70" s="7"/>
      <c r="CB70" s="7"/>
      <c r="CC70" s="7"/>
      <c r="CD70" s="7"/>
      <c r="CE70" s="7"/>
      <c r="CF70" s="7"/>
      <c r="CG70" s="7"/>
      <c r="CH70" s="7"/>
      <c r="CI70" s="7"/>
      <c r="CJ70" s="7"/>
      <c r="CK70" s="7"/>
      <c r="CL70" s="7"/>
      <c r="CM70" s="7"/>
      <c r="CN70" s="7"/>
      <c r="CO70" s="7"/>
      <c r="CP70" s="7"/>
      <c r="CQ70" s="7"/>
      <c r="CR70" s="7"/>
      <c r="CS70" s="7"/>
      <c r="CT70" s="7"/>
      <c r="CU70" s="7"/>
      <c r="CV70" s="7"/>
      <c r="CW70" s="7"/>
      <c r="CX70" s="7"/>
      <c r="CY70" s="7"/>
      <c r="CZ70" s="7"/>
    </row>
    <row r="71" s="320" customFormat="true" ht="15" customHeight="true" x14ac:dyDescent="0.2">
      <c r="A71" s="977"/>
      <c r="B71" s="370" t="s">
        <v>170</v>
      </c>
      <c r="C71" s="127">
        <v>0.10180682458292593</v>
      </c>
      <c r="D71" s="126">
        <v>0</v>
      </c>
      <c r="E71" s="126">
        <v>0</v>
      </c>
      <c r="F71" s="126">
        <v>0</v>
      </c>
      <c r="G71" s="125">
        <v>0</v>
      </c>
      <c r="H71" s="124">
        <v>0</v>
      </c>
      <c r="I71" s="126">
        <v>0</v>
      </c>
      <c r="J71" s="126">
        <v>0</v>
      </c>
      <c r="K71" s="126">
        <v>0</v>
      </c>
      <c r="L71" s="123">
        <v>0</v>
      </c>
      <c r="M71" s="127">
        <v>0.24703853274672069</v>
      </c>
      <c r="N71" s="126">
        <v>0</v>
      </c>
      <c r="O71" s="126">
        <v>0</v>
      </c>
      <c r="P71" s="126">
        <v>0</v>
      </c>
      <c r="Q71" s="125">
        <v>0</v>
      </c>
      <c r="R71" s="124">
        <v>0</v>
      </c>
      <c r="S71" s="126">
        <v>0</v>
      </c>
      <c r="T71" s="126">
        <v>0</v>
      </c>
      <c r="U71" s="126">
        <v>0</v>
      </c>
      <c r="V71" s="126">
        <v>0.33301617507136033</v>
      </c>
      <c r="W71" s="126">
        <v>0</v>
      </c>
      <c r="X71" s="126">
        <v>0</v>
      </c>
      <c r="Y71" s="123">
        <v>0</v>
      </c>
      <c r="Z71" s="408"/>
      <c r="AA71" s="408"/>
      <c r="AB71" s="408"/>
      <c r="AC71" s="408"/>
      <c r="AD71" s="408"/>
      <c r="AE71" s="408"/>
      <c r="AF71" s="408"/>
      <c r="AG71" s="408"/>
      <c r="AH71" s="408"/>
      <c r="AI71" s="408"/>
      <c r="AJ71" s="408"/>
      <c r="AK71" s="408"/>
      <c r="AL71" s="408"/>
      <c r="AM71" s="408"/>
      <c r="AN71" s="408"/>
      <c r="AO71" s="408"/>
      <c r="AP71" s="408"/>
      <c r="AQ71" s="408"/>
      <c r="AR71" s="408"/>
      <c r="AS71" s="408"/>
      <c r="AT71" s="408"/>
      <c r="AU71" s="408"/>
      <c r="AV71" s="408"/>
      <c r="AW71" s="408"/>
      <c r="AX71" s="408"/>
      <c r="AY71" s="408"/>
      <c r="AZ71" s="875"/>
      <c r="BA71" s="878"/>
      <c r="BB71" s="552"/>
      <c r="BC71" s="415"/>
      <c r="BD71" s="405"/>
      <c r="BE71" s="405"/>
      <c r="BF71" s="405"/>
      <c r="BG71" s="419"/>
      <c r="BH71" s="415"/>
      <c r="BI71" s="405"/>
      <c r="BJ71" s="405"/>
      <c r="BK71" s="405"/>
      <c r="BL71" s="419"/>
      <c r="BM71" s="415"/>
      <c r="BN71" s="405"/>
      <c r="BO71" s="405"/>
      <c r="BP71" s="405"/>
      <c r="BQ71" s="419"/>
      <c r="BR71" s="415"/>
      <c r="BS71" s="405"/>
      <c r="BT71" s="405"/>
      <c r="BU71" s="405"/>
      <c r="BV71" s="405"/>
      <c r="BW71" s="405"/>
      <c r="BX71" s="405"/>
      <c r="BY71" s="406"/>
      <c r="BZ71" s="7"/>
      <c r="CA71" s="7"/>
      <c r="CB71" s="7"/>
      <c r="CC71" s="7"/>
      <c r="CD71" s="7"/>
      <c r="CE71" s="7"/>
      <c r="CF71" s="7"/>
      <c r="CG71" s="7"/>
      <c r="CH71" s="7"/>
      <c r="CI71" s="7"/>
      <c r="CJ71" s="7"/>
      <c r="CK71" s="7"/>
      <c r="CL71" s="7"/>
      <c r="CM71" s="7"/>
      <c r="CN71" s="7"/>
      <c r="CO71" s="7"/>
      <c r="CP71" s="7"/>
      <c r="CQ71" s="7"/>
      <c r="CR71" s="7"/>
      <c r="CS71" s="7"/>
      <c r="CT71" s="7"/>
      <c r="CU71" s="7"/>
      <c r="CV71" s="7"/>
      <c r="CW71" s="7"/>
      <c r="CX71" s="7"/>
      <c r="CY71" s="7"/>
      <c r="CZ71" s="7"/>
    </row>
    <row r="72" s="320" customFormat="true" ht="15" customHeight="true" x14ac:dyDescent="0.2">
      <c r="A72" s="149"/>
      <c r="B72" s="144"/>
      <c r="C72" s="127"/>
      <c r="D72" s="126"/>
      <c r="E72" s="126"/>
      <c r="F72" s="126"/>
      <c r="G72" s="125"/>
      <c r="H72" s="124"/>
      <c r="I72" s="126"/>
      <c r="J72" s="126"/>
      <c r="K72" s="126"/>
      <c r="L72" s="123"/>
      <c r="M72" s="127"/>
      <c r="N72" s="126"/>
      <c r="O72" s="126"/>
      <c r="P72" s="126"/>
      <c r="Q72" s="125"/>
      <c r="R72" s="124"/>
      <c r="S72" s="126"/>
      <c r="T72" s="126"/>
      <c r="U72" s="126"/>
      <c r="V72" s="126"/>
      <c r="W72" s="126"/>
      <c r="X72" s="126"/>
      <c r="Y72" s="123"/>
      <c r="Z72" s="408"/>
      <c r="AA72" s="408"/>
      <c r="AB72" s="408"/>
      <c r="AC72" s="408"/>
      <c r="AD72" s="408"/>
      <c r="AE72" s="408"/>
      <c r="AF72" s="408"/>
      <c r="AG72" s="408"/>
      <c r="AH72" s="408"/>
      <c r="AI72" s="408"/>
      <c r="AJ72" s="408"/>
      <c r="AK72" s="408"/>
      <c r="AL72" s="408"/>
      <c r="AM72" s="408"/>
      <c r="AN72" s="408"/>
      <c r="AO72" s="408"/>
      <c r="AP72" s="408"/>
      <c r="AQ72" s="408"/>
      <c r="AR72" s="408"/>
      <c r="AS72" s="408"/>
      <c r="AT72" s="408"/>
      <c r="AU72" s="408"/>
      <c r="AV72" s="408"/>
      <c r="AW72" s="408"/>
      <c r="AX72" s="408"/>
      <c r="AY72" s="408"/>
      <c r="AZ72" s="875"/>
      <c r="BA72" s="878"/>
      <c r="BB72" s="552"/>
      <c r="BC72" s="415"/>
      <c r="BD72" s="405"/>
      <c r="BE72" s="405"/>
      <c r="BF72" s="405"/>
      <c r="BG72" s="419"/>
      <c r="BH72" s="415"/>
      <c r="BI72" s="405"/>
      <c r="BJ72" s="405"/>
      <c r="BK72" s="405"/>
      <c r="BL72" s="419"/>
      <c r="BM72" s="415"/>
      <c r="BN72" s="405"/>
      <c r="BO72" s="405"/>
      <c r="BP72" s="405"/>
      <c r="BQ72" s="419"/>
      <c r="BR72" s="415"/>
      <c r="BS72" s="405"/>
      <c r="BT72" s="405"/>
      <c r="BU72" s="405"/>
      <c r="BV72" s="405"/>
      <c r="BW72" s="405"/>
      <c r="BX72" s="405"/>
      <c r="BY72" s="406"/>
      <c r="BZ72" s="7"/>
      <c r="CA72" s="7"/>
      <c r="CB72" s="7"/>
      <c r="CC72" s="7"/>
      <c r="CD72" s="7"/>
      <c r="CE72" s="7"/>
      <c r="CF72" s="7"/>
      <c r="CG72" s="7"/>
      <c r="CH72" s="7"/>
      <c r="CI72" s="7"/>
      <c r="CJ72" s="7"/>
      <c r="CK72" s="7"/>
      <c r="CL72" s="7"/>
      <c r="CM72" s="7"/>
      <c r="CN72" s="7"/>
      <c r="CO72" s="7"/>
      <c r="CP72" s="7"/>
      <c r="CQ72" s="7"/>
      <c r="CR72" s="7"/>
      <c r="CS72" s="7"/>
      <c r="CT72" s="7"/>
      <c r="CU72" s="7"/>
      <c r="CV72" s="7"/>
      <c r="CW72" s="7"/>
      <c r="CX72" s="7"/>
      <c r="CY72" s="7"/>
      <c r="CZ72" s="7"/>
    </row>
    <row r="73" s="320" customFormat="true" ht="15" customHeight="true" x14ac:dyDescent="0.2">
      <c r="A73" s="149"/>
      <c r="B73" s="144"/>
      <c r="C73" s="127"/>
      <c r="D73" s="126"/>
      <c r="E73" s="126"/>
      <c r="F73" s="126"/>
      <c r="G73" s="125"/>
      <c r="H73" s="124"/>
      <c r="I73" s="126"/>
      <c r="J73" s="126"/>
      <c r="K73" s="126"/>
      <c r="L73" s="123"/>
      <c r="M73" s="127"/>
      <c r="N73" s="126"/>
      <c r="O73" s="126"/>
      <c r="P73" s="126"/>
      <c r="Q73" s="125"/>
      <c r="R73" s="124"/>
      <c r="S73" s="126"/>
      <c r="T73" s="126"/>
      <c r="U73" s="126"/>
      <c r="V73" s="126"/>
      <c r="W73" s="126"/>
      <c r="X73" s="126"/>
      <c r="Y73" s="123"/>
      <c r="Z73" s="408"/>
      <c r="AA73" s="408"/>
      <c r="AB73" s="408"/>
      <c r="AC73" s="408"/>
      <c r="AD73" s="408"/>
      <c r="AE73" s="408"/>
      <c r="AF73" s="408"/>
      <c r="AG73" s="408"/>
      <c r="AH73" s="408"/>
      <c r="AI73" s="408"/>
      <c r="AJ73" s="408"/>
      <c r="AK73" s="408"/>
      <c r="AL73" s="408"/>
      <c r="AM73" s="408"/>
      <c r="AN73" s="408"/>
      <c r="AO73" s="408"/>
      <c r="AP73" s="408"/>
      <c r="AQ73" s="408"/>
      <c r="AR73" s="408"/>
      <c r="AS73" s="408"/>
      <c r="AT73" s="408"/>
      <c r="AU73" s="408"/>
      <c r="AV73" s="408"/>
      <c r="AW73" s="408"/>
      <c r="AX73" s="408"/>
      <c r="AY73" s="408"/>
      <c r="AZ73" s="875"/>
      <c r="BA73" s="878"/>
      <c r="BB73" s="552"/>
      <c r="BC73" s="415"/>
      <c r="BD73" s="405"/>
      <c r="BE73" s="405"/>
      <c r="BF73" s="405"/>
      <c r="BG73" s="419"/>
      <c r="BH73" s="415"/>
      <c r="BI73" s="405"/>
      <c r="BJ73" s="405"/>
      <c r="BK73" s="405"/>
      <c r="BL73" s="419"/>
      <c r="BM73" s="415"/>
      <c r="BN73" s="405"/>
      <c r="BO73" s="405"/>
      <c r="BP73" s="405"/>
      <c r="BQ73" s="419"/>
      <c r="BR73" s="415"/>
      <c r="BS73" s="405"/>
      <c r="BT73" s="405"/>
      <c r="BU73" s="405"/>
      <c r="BV73" s="405"/>
      <c r="BW73" s="405"/>
      <c r="BX73" s="405"/>
      <c r="BY73" s="406"/>
      <c r="BZ73" s="7"/>
      <c r="CA73" s="7"/>
      <c r="CB73" s="7"/>
      <c r="CC73" s="7"/>
      <c r="CD73" s="7"/>
      <c r="CE73" s="7"/>
      <c r="CF73" s="7"/>
      <c r="CG73" s="7"/>
      <c r="CH73" s="7"/>
      <c r="CI73" s="7"/>
      <c r="CJ73" s="7"/>
      <c r="CK73" s="7"/>
      <c r="CL73" s="7"/>
      <c r="CM73" s="7"/>
      <c r="CN73" s="7"/>
      <c r="CO73" s="7"/>
      <c r="CP73" s="7"/>
      <c r="CQ73" s="7"/>
      <c r="CR73" s="7"/>
      <c r="CS73" s="7"/>
      <c r="CT73" s="7"/>
      <c r="CU73" s="7"/>
      <c r="CV73" s="7"/>
      <c r="CW73" s="7"/>
      <c r="CX73" s="7"/>
      <c r="CY73" s="7"/>
      <c r="CZ73" s="7"/>
    </row>
    <row r="74" s="320" customFormat="true" ht="15" customHeight="true" x14ac:dyDescent="0.2">
      <c r="A74" s="149"/>
      <c r="B74" s="144"/>
      <c r="C74" s="127"/>
      <c r="D74" s="126"/>
      <c r="E74" s="126"/>
      <c r="F74" s="126"/>
      <c r="G74" s="125"/>
      <c r="H74" s="124"/>
      <c r="I74" s="126"/>
      <c r="J74" s="126"/>
      <c r="K74" s="126"/>
      <c r="L74" s="123"/>
      <c r="M74" s="127"/>
      <c r="N74" s="126"/>
      <c r="O74" s="126"/>
      <c r="P74" s="126"/>
      <c r="Q74" s="125"/>
      <c r="R74" s="124"/>
      <c r="S74" s="126"/>
      <c r="T74" s="126"/>
      <c r="U74" s="126"/>
      <c r="V74" s="126"/>
      <c r="W74" s="126"/>
      <c r="X74" s="126"/>
      <c r="Y74" s="123"/>
      <c r="Z74" s="408"/>
      <c r="AA74" s="408"/>
      <c r="AB74" s="408"/>
      <c r="AC74" s="408"/>
      <c r="AD74" s="408"/>
      <c r="AE74" s="408"/>
      <c r="AF74" s="408"/>
      <c r="AG74" s="408"/>
      <c r="AH74" s="408"/>
      <c r="AI74" s="408"/>
      <c r="AJ74" s="408"/>
      <c r="AK74" s="408"/>
      <c r="AL74" s="408"/>
      <c r="AM74" s="408"/>
      <c r="AN74" s="408"/>
      <c r="AO74" s="408"/>
      <c r="AP74" s="408"/>
      <c r="AQ74" s="408"/>
      <c r="AR74" s="408"/>
      <c r="AS74" s="408"/>
      <c r="AT74" s="408"/>
      <c r="AU74" s="408"/>
      <c r="AV74" s="408"/>
      <c r="AW74" s="408"/>
      <c r="AX74" s="408"/>
      <c r="AY74" s="408"/>
      <c r="AZ74" s="875"/>
      <c r="BA74" s="878"/>
      <c r="BB74" s="552"/>
      <c r="BC74" s="415"/>
      <c r="BD74" s="405"/>
      <c r="BE74" s="405"/>
      <c r="BF74" s="405"/>
      <c r="BG74" s="419"/>
      <c r="BH74" s="415"/>
      <c r="BI74" s="405"/>
      <c r="BJ74" s="405"/>
      <c r="BK74" s="405"/>
      <c r="BL74" s="419"/>
      <c r="BM74" s="415"/>
      <c r="BN74" s="405"/>
      <c r="BO74" s="405"/>
      <c r="BP74" s="405"/>
      <c r="BQ74" s="419"/>
      <c r="BR74" s="415"/>
      <c r="BS74" s="405"/>
      <c r="BT74" s="405"/>
      <c r="BU74" s="405"/>
      <c r="BV74" s="405"/>
      <c r="BW74" s="405"/>
      <c r="BX74" s="405"/>
      <c r="BY74" s="406"/>
      <c r="BZ74" s="7"/>
      <c r="CA74" s="7"/>
      <c r="CB74" s="7"/>
      <c r="CC74" s="7"/>
      <c r="CD74" s="7"/>
      <c r="CE74" s="7"/>
      <c r="CF74" s="7"/>
      <c r="CG74" s="7"/>
      <c r="CH74" s="7"/>
      <c r="CI74" s="7"/>
      <c r="CJ74" s="7"/>
      <c r="CK74" s="7"/>
      <c r="CL74" s="7"/>
      <c r="CM74" s="7"/>
      <c r="CN74" s="7"/>
      <c r="CO74" s="7"/>
      <c r="CP74" s="7"/>
      <c r="CQ74" s="7"/>
      <c r="CR74" s="7"/>
      <c r="CS74" s="7"/>
      <c r="CT74" s="7"/>
      <c r="CU74" s="7"/>
      <c r="CV74" s="7"/>
      <c r="CW74" s="7"/>
      <c r="CX74" s="7"/>
      <c r="CY74" s="7"/>
      <c r="CZ74" s="7"/>
    </row>
    <row r="75" s="320" customFormat="true" ht="15" customHeight="true" x14ac:dyDescent="0.2">
      <c r="A75" s="149"/>
      <c r="B75" s="144"/>
      <c r="C75" s="127"/>
      <c r="D75" s="126"/>
      <c r="E75" s="126"/>
      <c r="F75" s="126"/>
      <c r="G75" s="125"/>
      <c r="H75" s="124"/>
      <c r="I75" s="126"/>
      <c r="J75" s="126"/>
      <c r="K75" s="126"/>
      <c r="L75" s="123"/>
      <c r="M75" s="127"/>
      <c r="N75" s="126"/>
      <c r="O75" s="126"/>
      <c r="P75" s="126"/>
      <c r="Q75" s="125"/>
      <c r="R75" s="124"/>
      <c r="S75" s="126"/>
      <c r="T75" s="126"/>
      <c r="U75" s="126"/>
      <c r="V75" s="126"/>
      <c r="W75" s="126"/>
      <c r="X75" s="126"/>
      <c r="Y75" s="123"/>
      <c r="Z75" s="408"/>
      <c r="AA75" s="408"/>
      <c r="AB75" s="408"/>
      <c r="AC75" s="408"/>
      <c r="AD75" s="408"/>
      <c r="AE75" s="408"/>
      <c r="AF75" s="408"/>
      <c r="AG75" s="408"/>
      <c r="AH75" s="408"/>
      <c r="AI75" s="408"/>
      <c r="AJ75" s="408"/>
      <c r="AK75" s="408"/>
      <c r="AL75" s="408"/>
      <c r="AM75" s="408"/>
      <c r="AN75" s="408"/>
      <c r="AO75" s="408"/>
      <c r="AP75" s="408"/>
      <c r="AQ75" s="408"/>
      <c r="AR75" s="408"/>
      <c r="AS75" s="408"/>
      <c r="AT75" s="408"/>
      <c r="AU75" s="408"/>
      <c r="AV75" s="408"/>
      <c r="AW75" s="408"/>
      <c r="AX75" s="408"/>
      <c r="AY75" s="408"/>
      <c r="AZ75" s="875"/>
      <c r="BA75" s="878"/>
      <c r="BB75" s="552"/>
      <c r="BC75" s="415"/>
      <c r="BD75" s="405"/>
      <c r="BE75" s="405"/>
      <c r="BF75" s="405"/>
      <c r="BG75" s="419"/>
      <c r="BH75" s="415"/>
      <c r="BI75" s="405"/>
      <c r="BJ75" s="405"/>
      <c r="BK75" s="405"/>
      <c r="BL75" s="419"/>
      <c r="BM75" s="415"/>
      <c r="BN75" s="405"/>
      <c r="BO75" s="405"/>
      <c r="BP75" s="405"/>
      <c r="BQ75" s="419"/>
      <c r="BR75" s="415"/>
      <c r="BS75" s="405"/>
      <c r="BT75" s="405"/>
      <c r="BU75" s="405"/>
      <c r="BV75" s="405"/>
      <c r="BW75" s="405"/>
      <c r="BX75" s="405"/>
      <c r="BY75" s="406"/>
      <c r="BZ75" s="7"/>
      <c r="CA75" s="7"/>
      <c r="CB75" s="7"/>
      <c r="CC75" s="7"/>
      <c r="CD75" s="7"/>
      <c r="CE75" s="7"/>
      <c r="CF75" s="7"/>
      <c r="CG75" s="7"/>
      <c r="CH75" s="7"/>
      <c r="CI75" s="7"/>
      <c r="CJ75" s="7"/>
      <c r="CK75" s="7"/>
      <c r="CL75" s="7"/>
      <c r="CM75" s="7"/>
      <c r="CN75" s="7"/>
      <c r="CO75" s="7"/>
      <c r="CP75" s="7"/>
      <c r="CQ75" s="7"/>
      <c r="CR75" s="7"/>
      <c r="CS75" s="7"/>
      <c r="CT75" s="7"/>
      <c r="CU75" s="7"/>
      <c r="CV75" s="7"/>
      <c r="CW75" s="7"/>
      <c r="CX75" s="7"/>
      <c r="CY75" s="7"/>
      <c r="CZ75" s="7"/>
    </row>
    <row r="76" s="320" customFormat="true" ht="15" customHeight="true" x14ac:dyDescent="0.2">
      <c r="A76" s="149"/>
      <c r="B76" s="144"/>
      <c r="C76" s="127"/>
      <c r="D76" s="126"/>
      <c r="E76" s="126"/>
      <c r="F76" s="126"/>
      <c r="G76" s="125"/>
      <c r="H76" s="124"/>
      <c r="I76" s="126"/>
      <c r="J76" s="126"/>
      <c r="K76" s="126"/>
      <c r="L76" s="123"/>
      <c r="M76" s="127"/>
      <c r="N76" s="126"/>
      <c r="O76" s="126"/>
      <c r="P76" s="126"/>
      <c r="Q76" s="125"/>
      <c r="R76" s="124"/>
      <c r="S76" s="126"/>
      <c r="T76" s="126"/>
      <c r="U76" s="126"/>
      <c r="V76" s="126"/>
      <c r="W76" s="126"/>
      <c r="X76" s="126"/>
      <c r="Y76" s="123"/>
      <c r="Z76" s="408"/>
      <c r="AA76" s="408"/>
      <c r="AB76" s="408"/>
      <c r="AC76" s="408"/>
      <c r="AD76" s="408"/>
      <c r="AE76" s="408"/>
      <c r="AF76" s="408"/>
      <c r="AG76" s="408"/>
      <c r="AH76" s="408"/>
      <c r="AI76" s="408"/>
      <c r="AJ76" s="408"/>
      <c r="AK76" s="408"/>
      <c r="AL76" s="408"/>
      <c r="AM76" s="408"/>
      <c r="AN76" s="408"/>
      <c r="AO76" s="408"/>
      <c r="AP76" s="408"/>
      <c r="AQ76" s="408"/>
      <c r="AR76" s="408"/>
      <c r="AS76" s="408"/>
      <c r="AT76" s="408"/>
      <c r="AU76" s="408"/>
      <c r="AV76" s="408"/>
      <c r="AW76" s="408"/>
      <c r="AX76" s="408"/>
      <c r="AY76" s="408"/>
      <c r="AZ76" s="875"/>
      <c r="BA76" s="878"/>
      <c r="BB76" s="552"/>
      <c r="BC76" s="415"/>
      <c r="BD76" s="405"/>
      <c r="BE76" s="405"/>
      <c r="BF76" s="405"/>
      <c r="BG76" s="419"/>
      <c r="BH76" s="415"/>
      <c r="BI76" s="405"/>
      <c r="BJ76" s="405"/>
      <c r="BK76" s="405"/>
      <c r="BL76" s="419"/>
      <c r="BM76" s="415"/>
      <c r="BN76" s="405"/>
      <c r="BO76" s="405"/>
      <c r="BP76" s="405"/>
      <c r="BQ76" s="419"/>
      <c r="BR76" s="415"/>
      <c r="BS76" s="405"/>
      <c r="BT76" s="405"/>
      <c r="BU76" s="405"/>
      <c r="BV76" s="405"/>
      <c r="BW76" s="405"/>
      <c r="BX76" s="405"/>
      <c r="BY76" s="406"/>
      <c r="BZ76" s="7"/>
      <c r="CA76" s="7"/>
      <c r="CB76" s="7"/>
      <c r="CC76" s="7"/>
      <c r="CD76" s="7"/>
      <c r="CE76" s="7"/>
      <c r="CF76" s="7"/>
      <c r="CG76" s="7"/>
      <c r="CH76" s="7"/>
      <c r="CI76" s="7"/>
      <c r="CJ76" s="7"/>
      <c r="CK76" s="7"/>
      <c r="CL76" s="7"/>
      <c r="CM76" s="7"/>
      <c r="CN76" s="7"/>
      <c r="CO76" s="7"/>
      <c r="CP76" s="7"/>
      <c r="CQ76" s="7"/>
      <c r="CR76" s="7"/>
      <c r="CS76" s="7"/>
      <c r="CT76" s="7"/>
      <c r="CU76" s="7"/>
      <c r="CV76" s="7"/>
      <c r="CW76" s="7"/>
      <c r="CX76" s="7"/>
      <c r="CY76" s="7"/>
      <c r="CZ76" s="7"/>
    </row>
    <row r="77" s="320" customFormat="true" ht="15" customHeight="true" x14ac:dyDescent="0.2">
      <c r="A77" s="149"/>
      <c r="B77" s="144"/>
      <c r="C77" s="127"/>
      <c r="D77" s="126"/>
      <c r="E77" s="126"/>
      <c r="F77" s="126"/>
      <c r="G77" s="125"/>
      <c r="H77" s="124"/>
      <c r="I77" s="126"/>
      <c r="J77" s="126"/>
      <c r="K77" s="126"/>
      <c r="L77" s="123"/>
      <c r="M77" s="127"/>
      <c r="N77" s="126"/>
      <c r="O77" s="126"/>
      <c r="P77" s="126"/>
      <c r="Q77" s="125"/>
      <c r="R77" s="124"/>
      <c r="S77" s="126"/>
      <c r="T77" s="126"/>
      <c r="U77" s="126"/>
      <c r="V77" s="126"/>
      <c r="W77" s="126"/>
      <c r="X77" s="126"/>
      <c r="Y77" s="123"/>
      <c r="Z77" s="408"/>
      <c r="AA77" s="408"/>
      <c r="AB77" s="408"/>
      <c r="AC77" s="408"/>
      <c r="AD77" s="408"/>
      <c r="AE77" s="408"/>
      <c r="AF77" s="408"/>
      <c r="AG77" s="408"/>
      <c r="AH77" s="408"/>
      <c r="AI77" s="408"/>
      <c r="AJ77" s="408"/>
      <c r="AK77" s="408"/>
      <c r="AL77" s="408"/>
      <c r="AM77" s="408"/>
      <c r="AN77" s="408"/>
      <c r="AO77" s="408"/>
      <c r="AP77" s="408"/>
      <c r="AQ77" s="408"/>
      <c r="AR77" s="408"/>
      <c r="AS77" s="408"/>
      <c r="AT77" s="408"/>
      <c r="AU77" s="408"/>
      <c r="AV77" s="408"/>
      <c r="AW77" s="408"/>
      <c r="AX77" s="408"/>
      <c r="AY77" s="408"/>
      <c r="AZ77" s="875"/>
      <c r="BA77" s="878"/>
      <c r="BB77" s="552"/>
      <c r="BC77" s="415"/>
      <c r="BD77" s="405"/>
      <c r="BE77" s="405"/>
      <c r="BF77" s="405"/>
      <c r="BG77" s="419"/>
      <c r="BH77" s="415"/>
      <c r="BI77" s="405"/>
      <c r="BJ77" s="405"/>
      <c r="BK77" s="405"/>
      <c r="BL77" s="419"/>
      <c r="BM77" s="415"/>
      <c r="BN77" s="405"/>
      <c r="BO77" s="405"/>
      <c r="BP77" s="405"/>
      <c r="BQ77" s="419"/>
      <c r="BR77" s="415"/>
      <c r="BS77" s="405"/>
      <c r="BT77" s="405"/>
      <c r="BU77" s="405"/>
      <c r="BV77" s="405"/>
      <c r="BW77" s="405"/>
      <c r="BX77" s="405"/>
      <c r="BY77" s="406"/>
      <c r="BZ77" s="7"/>
      <c r="CA77" s="7"/>
      <c r="CB77" s="7"/>
      <c r="CC77" s="7"/>
      <c r="CD77" s="7"/>
      <c r="CE77" s="7"/>
      <c r="CF77" s="7"/>
      <c r="CG77" s="7"/>
      <c r="CH77" s="7"/>
      <c r="CI77" s="7"/>
      <c r="CJ77" s="7"/>
      <c r="CK77" s="7"/>
      <c r="CL77" s="7"/>
      <c r="CM77" s="7"/>
      <c r="CN77" s="7"/>
      <c r="CO77" s="7"/>
      <c r="CP77" s="7"/>
      <c r="CQ77" s="7"/>
      <c r="CR77" s="7"/>
      <c r="CS77" s="7"/>
      <c r="CT77" s="7"/>
      <c r="CU77" s="7"/>
      <c r="CV77" s="7"/>
      <c r="CW77" s="7"/>
      <c r="CX77" s="7"/>
      <c r="CY77" s="7"/>
      <c r="CZ77" s="7"/>
    </row>
    <row r="78" s="320" customFormat="true" ht="15" customHeight="true" x14ac:dyDescent="0.2">
      <c r="A78" s="149"/>
      <c r="B78" s="144"/>
      <c r="C78" s="127"/>
      <c r="D78" s="126"/>
      <c r="E78" s="126"/>
      <c r="F78" s="126"/>
      <c r="G78" s="125"/>
      <c r="H78" s="124"/>
      <c r="I78" s="126"/>
      <c r="J78" s="126"/>
      <c r="K78" s="126"/>
      <c r="L78" s="123"/>
      <c r="M78" s="127"/>
      <c r="N78" s="126"/>
      <c r="O78" s="126"/>
      <c r="P78" s="126"/>
      <c r="Q78" s="125"/>
      <c r="R78" s="124"/>
      <c r="S78" s="126"/>
      <c r="T78" s="126"/>
      <c r="U78" s="126"/>
      <c r="V78" s="126"/>
      <c r="W78" s="126"/>
      <c r="X78" s="126"/>
      <c r="Y78" s="123"/>
      <c r="Z78" s="408"/>
      <c r="AA78" s="408"/>
      <c r="AB78" s="408"/>
      <c r="AC78" s="408"/>
      <c r="AD78" s="408"/>
      <c r="AE78" s="408"/>
      <c r="AF78" s="408"/>
      <c r="AG78" s="408"/>
      <c r="AH78" s="408"/>
      <c r="AI78" s="408"/>
      <c r="AJ78" s="408"/>
      <c r="AK78" s="408"/>
      <c r="AL78" s="408"/>
      <c r="AM78" s="408"/>
      <c r="AN78" s="408"/>
      <c r="AO78" s="408"/>
      <c r="AP78" s="408"/>
      <c r="AQ78" s="408"/>
      <c r="AR78" s="408"/>
      <c r="AS78" s="408"/>
      <c r="AT78" s="408"/>
      <c r="AU78" s="408"/>
      <c r="AV78" s="408"/>
      <c r="AW78" s="408"/>
      <c r="AX78" s="408"/>
      <c r="AY78" s="408"/>
      <c r="AZ78" s="875"/>
      <c r="BA78" s="878"/>
      <c r="BB78" s="552"/>
      <c r="BC78" s="415"/>
      <c r="BD78" s="405"/>
      <c r="BE78" s="405"/>
      <c r="BF78" s="405"/>
      <c r="BG78" s="419"/>
      <c r="BH78" s="415"/>
      <c r="BI78" s="405"/>
      <c r="BJ78" s="405"/>
      <c r="BK78" s="405"/>
      <c r="BL78" s="419"/>
      <c r="BM78" s="415"/>
      <c r="BN78" s="405"/>
      <c r="BO78" s="405"/>
      <c r="BP78" s="405"/>
      <c r="BQ78" s="419"/>
      <c r="BR78" s="415"/>
      <c r="BS78" s="405"/>
      <c r="BT78" s="405"/>
      <c r="BU78" s="405"/>
      <c r="BV78" s="405"/>
      <c r="BW78" s="405"/>
      <c r="BX78" s="405"/>
      <c r="BY78" s="406"/>
      <c r="BZ78" s="7"/>
      <c r="CA78" s="7"/>
      <c r="CB78" s="7"/>
      <c r="CC78" s="7"/>
      <c r="CD78" s="7"/>
      <c r="CE78" s="7"/>
      <c r="CF78" s="7"/>
      <c r="CG78" s="7"/>
      <c r="CH78" s="7"/>
      <c r="CI78" s="7"/>
      <c r="CJ78" s="7"/>
      <c r="CK78" s="7"/>
      <c r="CL78" s="7"/>
      <c r="CM78" s="7"/>
      <c r="CN78" s="7"/>
      <c r="CO78" s="7"/>
      <c r="CP78" s="7"/>
      <c r="CQ78" s="7"/>
      <c r="CR78" s="7"/>
      <c r="CS78" s="7"/>
      <c r="CT78" s="7"/>
      <c r="CU78" s="7"/>
      <c r="CV78" s="7"/>
      <c r="CW78" s="7"/>
      <c r="CX78" s="7"/>
      <c r="CY78" s="7"/>
      <c r="CZ78" s="7"/>
    </row>
    <row r="79" s="320" customFormat="true" ht="15" customHeight="true" x14ac:dyDescent="0.2">
      <c r="A79" s="149"/>
      <c r="B79" s="144"/>
      <c r="C79" s="127"/>
      <c r="D79" s="126"/>
      <c r="E79" s="126"/>
      <c r="F79" s="126"/>
      <c r="G79" s="125"/>
      <c r="H79" s="124"/>
      <c r="I79" s="126"/>
      <c r="J79" s="126"/>
      <c r="K79" s="126"/>
      <c r="L79" s="123"/>
      <c r="M79" s="127"/>
      <c r="N79" s="126"/>
      <c r="O79" s="126"/>
      <c r="P79" s="126"/>
      <c r="Q79" s="125"/>
      <c r="R79" s="124"/>
      <c r="S79" s="126"/>
      <c r="T79" s="126"/>
      <c r="U79" s="126"/>
      <c r="V79" s="126"/>
      <c r="W79" s="126"/>
      <c r="X79" s="126"/>
      <c r="Y79" s="123"/>
      <c r="Z79" s="408"/>
      <c r="AA79" s="408"/>
      <c r="AB79" s="408"/>
      <c r="AC79" s="408"/>
      <c r="AD79" s="408"/>
      <c r="AE79" s="408"/>
      <c r="AF79" s="408"/>
      <c r="AG79" s="408"/>
      <c r="AH79" s="408"/>
      <c r="AI79" s="408"/>
      <c r="AJ79" s="408"/>
      <c r="AK79" s="408"/>
      <c r="AL79" s="408"/>
      <c r="AM79" s="408"/>
      <c r="AN79" s="408"/>
      <c r="AO79" s="408"/>
      <c r="AP79" s="408"/>
      <c r="AQ79" s="408"/>
      <c r="AR79" s="408"/>
      <c r="AS79" s="408"/>
      <c r="AT79" s="408"/>
      <c r="AU79" s="408"/>
      <c r="AV79" s="408"/>
      <c r="AW79" s="408"/>
      <c r="AX79" s="408"/>
      <c r="AY79" s="408"/>
      <c r="AZ79" s="875"/>
      <c r="BA79" s="878"/>
      <c r="BB79" s="552"/>
      <c r="BC79" s="415"/>
      <c r="BD79" s="405"/>
      <c r="BE79" s="405"/>
      <c r="BF79" s="405"/>
      <c r="BG79" s="419"/>
      <c r="BH79" s="415"/>
      <c r="BI79" s="405"/>
      <c r="BJ79" s="405"/>
      <c r="BK79" s="405"/>
      <c r="BL79" s="419"/>
      <c r="BM79" s="415"/>
      <c r="BN79" s="405"/>
      <c r="BO79" s="405"/>
      <c r="BP79" s="405"/>
      <c r="BQ79" s="419"/>
      <c r="BR79" s="415"/>
      <c r="BS79" s="405"/>
      <c r="BT79" s="405"/>
      <c r="BU79" s="405"/>
      <c r="BV79" s="405"/>
      <c r="BW79" s="405"/>
      <c r="BX79" s="405"/>
      <c r="BY79" s="406"/>
      <c r="BZ79" s="7"/>
      <c r="CA79" s="7"/>
      <c r="CB79" s="7"/>
      <c r="CC79" s="7"/>
      <c r="CD79" s="7"/>
      <c r="CE79" s="7"/>
      <c r="CF79" s="7"/>
      <c r="CG79" s="7"/>
      <c r="CH79" s="7"/>
      <c r="CI79" s="7"/>
      <c r="CJ79" s="7"/>
      <c r="CK79" s="7"/>
      <c r="CL79" s="7"/>
      <c r="CM79" s="7"/>
      <c r="CN79" s="7"/>
      <c r="CO79" s="7"/>
      <c r="CP79" s="7"/>
      <c r="CQ79" s="7"/>
      <c r="CR79" s="7"/>
      <c r="CS79" s="7"/>
      <c r="CT79" s="7"/>
      <c r="CU79" s="7"/>
      <c r="CV79" s="7"/>
      <c r="CW79" s="7"/>
      <c r="CX79" s="7"/>
      <c r="CY79" s="7"/>
      <c r="CZ79" s="7"/>
    </row>
    <row r="80" s="320" customFormat="true" ht="15" customHeight="true" x14ac:dyDescent="0.2">
      <c r="A80" s="149"/>
      <c r="B80" s="144"/>
      <c r="C80" s="127"/>
      <c r="D80" s="126"/>
      <c r="E80" s="126"/>
      <c r="F80" s="126"/>
      <c r="G80" s="125"/>
      <c r="H80" s="124"/>
      <c r="I80" s="126"/>
      <c r="J80" s="126"/>
      <c r="K80" s="126"/>
      <c r="L80" s="123"/>
      <c r="M80" s="127"/>
      <c r="N80" s="126"/>
      <c r="O80" s="126"/>
      <c r="P80" s="126"/>
      <c r="Q80" s="125"/>
      <c r="R80" s="124"/>
      <c r="S80" s="126"/>
      <c r="T80" s="126"/>
      <c r="U80" s="126"/>
      <c r="V80" s="126"/>
      <c r="W80" s="126"/>
      <c r="X80" s="126"/>
      <c r="Y80" s="123"/>
      <c r="Z80" s="408"/>
      <c r="AA80" s="408"/>
      <c r="AB80" s="408"/>
      <c r="AC80" s="408"/>
      <c r="AD80" s="408"/>
      <c r="AE80" s="408"/>
      <c r="AF80" s="408"/>
      <c r="AG80" s="408"/>
      <c r="AH80" s="408"/>
      <c r="AI80" s="408"/>
      <c r="AJ80" s="408"/>
      <c r="AK80" s="408"/>
      <c r="AL80" s="408"/>
      <c r="AM80" s="408"/>
      <c r="AN80" s="408"/>
      <c r="AO80" s="408"/>
      <c r="AP80" s="408"/>
      <c r="AQ80" s="408"/>
      <c r="AR80" s="408"/>
      <c r="AS80" s="408"/>
      <c r="AT80" s="408"/>
      <c r="AU80" s="408"/>
      <c r="AV80" s="408"/>
      <c r="AW80" s="408"/>
      <c r="AX80" s="408"/>
      <c r="AY80" s="408"/>
      <c r="AZ80" s="875"/>
      <c r="BA80" s="878"/>
      <c r="BB80" s="552"/>
      <c r="BC80" s="415"/>
      <c r="BD80" s="405"/>
      <c r="BE80" s="405"/>
      <c r="BF80" s="405"/>
      <c r="BG80" s="419"/>
      <c r="BH80" s="415"/>
      <c r="BI80" s="405"/>
      <c r="BJ80" s="405"/>
      <c r="BK80" s="405"/>
      <c r="BL80" s="419"/>
      <c r="BM80" s="415"/>
      <c r="BN80" s="405"/>
      <c r="BO80" s="405"/>
      <c r="BP80" s="405"/>
      <c r="BQ80" s="419"/>
      <c r="BR80" s="415"/>
      <c r="BS80" s="405"/>
      <c r="BT80" s="405"/>
      <c r="BU80" s="405"/>
      <c r="BV80" s="405"/>
      <c r="BW80" s="405"/>
      <c r="BX80" s="405"/>
      <c r="BY80" s="406"/>
      <c r="BZ80" s="7"/>
      <c r="CA80" s="7"/>
      <c r="CB80" s="7"/>
      <c r="CC80" s="7"/>
      <c r="CD80" s="7"/>
      <c r="CE80" s="7"/>
      <c r="CF80" s="7"/>
      <c r="CG80" s="7"/>
      <c r="CH80" s="7"/>
      <c r="CI80" s="7"/>
      <c r="CJ80" s="7"/>
      <c r="CK80" s="7"/>
      <c r="CL80" s="7"/>
      <c r="CM80" s="7"/>
      <c r="CN80" s="7"/>
      <c r="CO80" s="7"/>
      <c r="CP80" s="7"/>
      <c r="CQ80" s="7"/>
      <c r="CR80" s="7"/>
      <c r="CS80" s="7"/>
      <c r="CT80" s="7"/>
      <c r="CU80" s="7"/>
      <c r="CV80" s="7"/>
      <c r="CW80" s="7"/>
      <c r="CX80" s="7"/>
      <c r="CY80" s="7"/>
      <c r="CZ80" s="7"/>
    </row>
    <row r="81" s="320" customFormat="true" ht="15" customHeight="true" x14ac:dyDescent="0.2">
      <c r="A81" s="149"/>
      <c r="B81" s="144"/>
      <c r="C81" s="127"/>
      <c r="D81" s="126"/>
      <c r="E81" s="126"/>
      <c r="F81" s="126"/>
      <c r="G81" s="125"/>
      <c r="H81" s="124"/>
      <c r="I81" s="126"/>
      <c r="J81" s="126"/>
      <c r="K81" s="126"/>
      <c r="L81" s="123"/>
      <c r="M81" s="127"/>
      <c r="N81" s="126"/>
      <c r="O81" s="126"/>
      <c r="P81" s="126"/>
      <c r="Q81" s="125"/>
      <c r="R81" s="124"/>
      <c r="S81" s="126"/>
      <c r="T81" s="126"/>
      <c r="U81" s="126"/>
      <c r="V81" s="126"/>
      <c r="W81" s="126"/>
      <c r="X81" s="126"/>
      <c r="Y81" s="123"/>
      <c r="Z81" s="408"/>
      <c r="AA81" s="408"/>
      <c r="AB81" s="408"/>
      <c r="AC81" s="408"/>
      <c r="AD81" s="408"/>
      <c r="AE81" s="408"/>
      <c r="AF81" s="408"/>
      <c r="AG81" s="408"/>
      <c r="AH81" s="408"/>
      <c r="AI81" s="408"/>
      <c r="AJ81" s="408"/>
      <c r="AK81" s="408"/>
      <c r="AL81" s="408"/>
      <c r="AM81" s="408"/>
      <c r="AN81" s="408"/>
      <c r="AO81" s="408"/>
      <c r="AP81" s="408"/>
      <c r="AQ81" s="408"/>
      <c r="AR81" s="408"/>
      <c r="AS81" s="408"/>
      <c r="AT81" s="408"/>
      <c r="AU81" s="408"/>
      <c r="AV81" s="408"/>
      <c r="AW81" s="408"/>
      <c r="AX81" s="408"/>
      <c r="AY81" s="408"/>
      <c r="AZ81" s="875"/>
      <c r="BA81" s="878"/>
      <c r="BB81" s="552"/>
      <c r="BC81" s="415"/>
      <c r="BD81" s="405"/>
      <c r="BE81" s="405"/>
      <c r="BF81" s="405"/>
      <c r="BG81" s="419"/>
      <c r="BH81" s="415"/>
      <c r="BI81" s="405"/>
      <c r="BJ81" s="405"/>
      <c r="BK81" s="405"/>
      <c r="BL81" s="419"/>
      <c r="BM81" s="415"/>
      <c r="BN81" s="405"/>
      <c r="BO81" s="405"/>
      <c r="BP81" s="405"/>
      <c r="BQ81" s="419"/>
      <c r="BR81" s="415"/>
      <c r="BS81" s="405"/>
      <c r="BT81" s="405"/>
      <c r="BU81" s="405"/>
      <c r="BV81" s="405"/>
      <c r="BW81" s="405"/>
      <c r="BX81" s="405"/>
      <c r="BY81" s="406"/>
      <c r="BZ81" s="7"/>
      <c r="CA81" s="7"/>
      <c r="CB81" s="7"/>
      <c r="CC81" s="7"/>
      <c r="CD81" s="7"/>
      <c r="CE81" s="7"/>
      <c r="CF81" s="7"/>
      <c r="CG81" s="7"/>
      <c r="CH81" s="7"/>
      <c r="CI81" s="7"/>
      <c r="CJ81" s="7"/>
      <c r="CK81" s="7"/>
      <c r="CL81" s="7"/>
      <c r="CM81" s="7"/>
      <c r="CN81" s="7"/>
      <c r="CO81" s="7"/>
      <c r="CP81" s="7"/>
      <c r="CQ81" s="7"/>
      <c r="CR81" s="7"/>
      <c r="CS81" s="7"/>
      <c r="CT81" s="7"/>
      <c r="CU81" s="7"/>
      <c r="CV81" s="7"/>
      <c r="CW81" s="7"/>
      <c r="CX81" s="7"/>
      <c r="CY81" s="7"/>
      <c r="CZ81" s="7"/>
    </row>
    <row r="82" s="320" customFormat="true" ht="15" customHeight="true" x14ac:dyDescent="0.2">
      <c r="A82" s="149"/>
      <c r="B82" s="144"/>
      <c r="C82" s="127"/>
      <c r="D82" s="126"/>
      <c r="E82" s="126"/>
      <c r="F82" s="126"/>
      <c r="G82" s="125"/>
      <c r="H82" s="124"/>
      <c r="I82" s="126"/>
      <c r="J82" s="126"/>
      <c r="K82" s="126"/>
      <c r="L82" s="123"/>
      <c r="M82" s="127"/>
      <c r="N82" s="126"/>
      <c r="O82" s="126"/>
      <c r="P82" s="126"/>
      <c r="Q82" s="125"/>
      <c r="R82" s="124"/>
      <c r="S82" s="126"/>
      <c r="T82" s="126"/>
      <c r="U82" s="126"/>
      <c r="V82" s="126"/>
      <c r="W82" s="126"/>
      <c r="X82" s="126"/>
      <c r="Y82" s="123"/>
      <c r="Z82" s="408"/>
      <c r="AA82" s="408"/>
      <c r="AB82" s="408"/>
      <c r="AC82" s="408"/>
      <c r="AD82" s="408"/>
      <c r="AE82" s="408"/>
      <c r="AF82" s="408"/>
      <c r="AG82" s="408"/>
      <c r="AH82" s="408"/>
      <c r="AI82" s="408"/>
      <c r="AJ82" s="408"/>
      <c r="AK82" s="408"/>
      <c r="AL82" s="408"/>
      <c r="AM82" s="408"/>
      <c r="AN82" s="408"/>
      <c r="AO82" s="408"/>
      <c r="AP82" s="408"/>
      <c r="AQ82" s="408"/>
      <c r="AR82" s="408"/>
      <c r="AS82" s="408"/>
      <c r="AT82" s="408"/>
      <c r="AU82" s="408"/>
      <c r="AV82" s="408"/>
      <c r="AW82" s="408"/>
      <c r="AX82" s="408"/>
      <c r="AY82" s="408"/>
      <c r="AZ82" s="875"/>
      <c r="BA82" s="878"/>
      <c r="BB82" s="552"/>
      <c r="BC82" s="415"/>
      <c r="BD82" s="405"/>
      <c r="BE82" s="405"/>
      <c r="BF82" s="405"/>
      <c r="BG82" s="419"/>
      <c r="BH82" s="415"/>
      <c r="BI82" s="405"/>
      <c r="BJ82" s="405"/>
      <c r="BK82" s="405"/>
      <c r="BL82" s="419"/>
      <c r="BM82" s="415"/>
      <c r="BN82" s="405"/>
      <c r="BO82" s="405"/>
      <c r="BP82" s="405"/>
      <c r="BQ82" s="419"/>
      <c r="BR82" s="415"/>
      <c r="BS82" s="405"/>
      <c r="BT82" s="405"/>
      <c r="BU82" s="405"/>
      <c r="BV82" s="405"/>
      <c r="BW82" s="405"/>
      <c r="BX82" s="405"/>
      <c r="BY82" s="406"/>
      <c r="BZ82" s="7"/>
      <c r="CA82" s="7"/>
      <c r="CB82" s="7"/>
      <c r="CC82" s="7"/>
      <c r="CD82" s="7"/>
      <c r="CE82" s="7"/>
      <c r="CF82" s="7"/>
      <c r="CG82" s="7"/>
      <c r="CH82" s="7"/>
      <c r="CI82" s="7"/>
      <c r="CJ82" s="7"/>
      <c r="CK82" s="7"/>
      <c r="CL82" s="7"/>
      <c r="CM82" s="7"/>
      <c r="CN82" s="7"/>
      <c r="CO82" s="7"/>
      <c r="CP82" s="7"/>
      <c r="CQ82" s="7"/>
      <c r="CR82" s="7"/>
      <c r="CS82" s="7"/>
      <c r="CT82" s="7"/>
      <c r="CU82" s="7"/>
      <c r="CV82" s="7"/>
      <c r="CW82" s="7"/>
      <c r="CX82" s="7"/>
      <c r="CY82" s="7"/>
      <c r="CZ82" s="7"/>
    </row>
    <row r="83" s="320" customFormat="true" ht="15" customHeight="true" x14ac:dyDescent="0.2">
      <c r="A83" s="149"/>
      <c r="B83" s="144"/>
      <c r="C83" s="127"/>
      <c r="D83" s="126"/>
      <c r="E83" s="126"/>
      <c r="F83" s="126"/>
      <c r="G83" s="125"/>
      <c r="H83" s="124"/>
      <c r="I83" s="126"/>
      <c r="J83" s="126"/>
      <c r="K83" s="126"/>
      <c r="L83" s="123"/>
      <c r="M83" s="127"/>
      <c r="N83" s="126"/>
      <c r="O83" s="126"/>
      <c r="P83" s="126"/>
      <c r="Q83" s="125"/>
      <c r="R83" s="124"/>
      <c r="S83" s="126"/>
      <c r="T83" s="126"/>
      <c r="U83" s="126"/>
      <c r="V83" s="126"/>
      <c r="W83" s="126"/>
      <c r="X83" s="126"/>
      <c r="Y83" s="123"/>
      <c r="Z83" s="408"/>
      <c r="AA83" s="408"/>
      <c r="AB83" s="408"/>
      <c r="AC83" s="408"/>
      <c r="AD83" s="408"/>
      <c r="AE83" s="408"/>
      <c r="AF83" s="408"/>
      <c r="AG83" s="408"/>
      <c r="AH83" s="408"/>
      <c r="AI83" s="408"/>
      <c r="AJ83" s="408"/>
      <c r="AK83" s="408"/>
      <c r="AL83" s="408"/>
      <c r="AM83" s="408"/>
      <c r="AN83" s="408"/>
      <c r="AO83" s="408"/>
      <c r="AP83" s="408"/>
      <c r="AQ83" s="408"/>
      <c r="AR83" s="408"/>
      <c r="AS83" s="408"/>
      <c r="AT83" s="408"/>
      <c r="AU83" s="408"/>
      <c r="AV83" s="408"/>
      <c r="AW83" s="408"/>
      <c r="AX83" s="408"/>
      <c r="AY83" s="408"/>
      <c r="AZ83" s="875"/>
      <c r="BA83" s="878"/>
      <c r="BB83" s="552"/>
      <c r="BC83" s="415"/>
      <c r="BD83" s="405"/>
      <c r="BE83" s="405"/>
      <c r="BF83" s="405"/>
      <c r="BG83" s="419"/>
      <c r="BH83" s="415"/>
      <c r="BI83" s="405"/>
      <c r="BJ83" s="405"/>
      <c r="BK83" s="405"/>
      <c r="BL83" s="419"/>
      <c r="BM83" s="415"/>
      <c r="BN83" s="405"/>
      <c r="BO83" s="405"/>
      <c r="BP83" s="405"/>
      <c r="BQ83" s="419"/>
      <c r="BR83" s="415"/>
      <c r="BS83" s="405"/>
      <c r="BT83" s="405"/>
      <c r="BU83" s="405"/>
      <c r="BV83" s="405"/>
      <c r="BW83" s="405"/>
      <c r="BX83" s="405"/>
      <c r="BY83" s="406"/>
      <c r="BZ83" s="7"/>
      <c r="CA83" s="7"/>
      <c r="CB83" s="7"/>
      <c r="CC83" s="7"/>
      <c r="CD83" s="7"/>
      <c r="CE83" s="7"/>
      <c r="CF83" s="7"/>
      <c r="CG83" s="7"/>
      <c r="CH83" s="7"/>
      <c r="CI83" s="7"/>
      <c r="CJ83" s="7"/>
      <c r="CK83" s="7"/>
      <c r="CL83" s="7"/>
      <c r="CM83" s="7"/>
      <c r="CN83" s="7"/>
      <c r="CO83" s="7"/>
      <c r="CP83" s="7"/>
      <c r="CQ83" s="7"/>
      <c r="CR83" s="7"/>
      <c r="CS83" s="7"/>
      <c r="CT83" s="7"/>
      <c r="CU83" s="7"/>
      <c r="CV83" s="7"/>
      <c r="CW83" s="7"/>
      <c r="CX83" s="7"/>
      <c r="CY83" s="7"/>
      <c r="CZ83" s="7"/>
    </row>
    <row r="84" s="320" customFormat="true" ht="15" customHeight="true" x14ac:dyDescent="0.2">
      <c r="A84" s="149"/>
      <c r="B84" s="144"/>
      <c r="C84" s="127"/>
      <c r="D84" s="126"/>
      <c r="E84" s="126"/>
      <c r="F84" s="126"/>
      <c r="G84" s="125"/>
      <c r="H84" s="124"/>
      <c r="I84" s="126"/>
      <c r="J84" s="126"/>
      <c r="K84" s="126"/>
      <c r="L84" s="123"/>
      <c r="M84" s="127"/>
      <c r="N84" s="126"/>
      <c r="O84" s="126"/>
      <c r="P84" s="126"/>
      <c r="Q84" s="125"/>
      <c r="R84" s="124"/>
      <c r="S84" s="126"/>
      <c r="T84" s="126"/>
      <c r="U84" s="126"/>
      <c r="V84" s="126"/>
      <c r="W84" s="126"/>
      <c r="X84" s="126"/>
      <c r="Y84" s="123"/>
      <c r="Z84" s="408"/>
      <c r="AA84" s="408"/>
      <c r="AB84" s="408"/>
      <c r="AC84" s="408"/>
      <c r="AD84" s="408"/>
      <c r="AE84" s="408"/>
      <c r="AF84" s="408"/>
      <c r="AG84" s="408"/>
      <c r="AH84" s="408"/>
      <c r="AI84" s="408"/>
      <c r="AJ84" s="408"/>
      <c r="AK84" s="408"/>
      <c r="AL84" s="408"/>
      <c r="AM84" s="408"/>
      <c r="AN84" s="408"/>
      <c r="AO84" s="408"/>
      <c r="AP84" s="408"/>
      <c r="AQ84" s="408"/>
      <c r="AR84" s="408"/>
      <c r="AS84" s="408"/>
      <c r="AT84" s="408"/>
      <c r="AU84" s="408"/>
      <c r="AV84" s="408"/>
      <c r="AW84" s="408"/>
      <c r="AX84" s="408"/>
      <c r="AY84" s="408"/>
      <c r="AZ84" s="875"/>
      <c r="BA84" s="878"/>
      <c r="BB84" s="552"/>
      <c r="BC84" s="415"/>
      <c r="BD84" s="405"/>
      <c r="BE84" s="405"/>
      <c r="BF84" s="405"/>
      <c r="BG84" s="419"/>
      <c r="BH84" s="415"/>
      <c r="BI84" s="405"/>
      <c r="BJ84" s="405"/>
      <c r="BK84" s="405"/>
      <c r="BL84" s="419"/>
      <c r="BM84" s="415"/>
      <c r="BN84" s="405"/>
      <c r="BO84" s="405"/>
      <c r="BP84" s="405"/>
      <c r="BQ84" s="419"/>
      <c r="BR84" s="415"/>
      <c r="BS84" s="405"/>
      <c r="BT84" s="405"/>
      <c r="BU84" s="405"/>
      <c r="BV84" s="405"/>
      <c r="BW84" s="405"/>
      <c r="BX84" s="405"/>
      <c r="BY84" s="406"/>
      <c r="BZ84" s="7"/>
      <c r="CA84" s="7"/>
      <c r="CB84" s="7"/>
      <c r="CC84" s="7"/>
      <c r="CD84" s="7"/>
      <c r="CE84" s="7"/>
      <c r="CF84" s="7"/>
      <c r="CG84" s="7"/>
      <c r="CH84" s="7"/>
      <c r="CI84" s="7"/>
      <c r="CJ84" s="7"/>
      <c r="CK84" s="7"/>
      <c r="CL84" s="7"/>
      <c r="CM84" s="7"/>
      <c r="CN84" s="7"/>
      <c r="CO84" s="7"/>
      <c r="CP84" s="7"/>
      <c r="CQ84" s="7"/>
      <c r="CR84" s="7"/>
      <c r="CS84" s="7"/>
      <c r="CT84" s="7"/>
      <c r="CU84" s="7"/>
      <c r="CV84" s="7"/>
      <c r="CW84" s="7"/>
      <c r="CX84" s="7"/>
      <c r="CY84" s="7"/>
      <c r="CZ84" s="7"/>
    </row>
    <row r="85" s="320" customFormat="true" ht="15" customHeight="true" x14ac:dyDescent="0.2">
      <c r="A85" s="149"/>
      <c r="B85" s="144"/>
      <c r="C85" s="127"/>
      <c r="D85" s="126"/>
      <c r="E85" s="126"/>
      <c r="F85" s="126"/>
      <c r="G85" s="125"/>
      <c r="H85" s="124"/>
      <c r="I85" s="126"/>
      <c r="J85" s="126"/>
      <c r="K85" s="126"/>
      <c r="L85" s="123"/>
      <c r="M85" s="127"/>
      <c r="N85" s="126"/>
      <c r="O85" s="126"/>
      <c r="P85" s="126"/>
      <c r="Q85" s="125"/>
      <c r="R85" s="124"/>
      <c r="S85" s="126"/>
      <c r="T85" s="126"/>
      <c r="U85" s="126"/>
      <c r="V85" s="126"/>
      <c r="W85" s="126"/>
      <c r="X85" s="126"/>
      <c r="Y85" s="123"/>
      <c r="Z85" s="408"/>
      <c r="AA85" s="408"/>
      <c r="AB85" s="408"/>
      <c r="AC85" s="408"/>
      <c r="AD85" s="408"/>
      <c r="AE85" s="408"/>
      <c r="AF85" s="408"/>
      <c r="AG85" s="408"/>
      <c r="AH85" s="408"/>
      <c r="AI85" s="408"/>
      <c r="AJ85" s="408"/>
      <c r="AK85" s="408"/>
      <c r="AL85" s="408"/>
      <c r="AM85" s="408"/>
      <c r="AN85" s="408"/>
      <c r="AO85" s="408"/>
      <c r="AP85" s="408"/>
      <c r="AQ85" s="408"/>
      <c r="AR85" s="408"/>
      <c r="AS85" s="408"/>
      <c r="AT85" s="408"/>
      <c r="AU85" s="408"/>
      <c r="AV85" s="408"/>
      <c r="AW85" s="408"/>
      <c r="AX85" s="408"/>
      <c r="AY85" s="408"/>
      <c r="AZ85" s="875"/>
      <c r="BA85" s="878"/>
      <c r="BB85" s="552"/>
      <c r="BC85" s="415"/>
      <c r="BD85" s="405"/>
      <c r="BE85" s="405"/>
      <c r="BF85" s="405"/>
      <c r="BG85" s="419"/>
      <c r="BH85" s="415"/>
      <c r="BI85" s="405"/>
      <c r="BJ85" s="405"/>
      <c r="BK85" s="405"/>
      <c r="BL85" s="419"/>
      <c r="BM85" s="415"/>
      <c r="BN85" s="405"/>
      <c r="BO85" s="405"/>
      <c r="BP85" s="405"/>
      <c r="BQ85" s="419"/>
      <c r="BR85" s="415"/>
      <c r="BS85" s="405"/>
      <c r="BT85" s="405"/>
      <c r="BU85" s="405"/>
      <c r="BV85" s="405"/>
      <c r="BW85" s="405"/>
      <c r="BX85" s="405"/>
      <c r="BY85" s="406"/>
      <c r="BZ85" s="7"/>
      <c r="CA85" s="7"/>
      <c r="CB85" s="7"/>
      <c r="CC85" s="7"/>
      <c r="CD85" s="7"/>
      <c r="CE85" s="7"/>
      <c r="CF85" s="7"/>
      <c r="CG85" s="7"/>
      <c r="CH85" s="7"/>
      <c r="CI85" s="7"/>
      <c r="CJ85" s="7"/>
      <c r="CK85" s="7"/>
      <c r="CL85" s="7"/>
      <c r="CM85" s="7"/>
      <c r="CN85" s="7"/>
      <c r="CO85" s="7"/>
      <c r="CP85" s="7"/>
      <c r="CQ85" s="7"/>
      <c r="CR85" s="7"/>
      <c r="CS85" s="7"/>
      <c r="CT85" s="7"/>
      <c r="CU85" s="7"/>
      <c r="CV85" s="7"/>
      <c r="CW85" s="7"/>
      <c r="CX85" s="7"/>
      <c r="CY85" s="7"/>
      <c r="CZ85" s="7"/>
    </row>
    <row r="86" s="320" customFormat="true" ht="15" customHeight="true" x14ac:dyDescent="0.2">
      <c r="A86" s="149"/>
      <c r="B86" s="144"/>
      <c r="C86" s="127"/>
      <c r="D86" s="126"/>
      <c r="E86" s="126"/>
      <c r="F86" s="126"/>
      <c r="G86" s="125"/>
      <c r="H86" s="124"/>
      <c r="I86" s="126"/>
      <c r="J86" s="126"/>
      <c r="K86" s="126"/>
      <c r="L86" s="123"/>
      <c r="M86" s="127"/>
      <c r="N86" s="126"/>
      <c r="O86" s="126"/>
      <c r="P86" s="126"/>
      <c r="Q86" s="125"/>
      <c r="R86" s="124"/>
      <c r="S86" s="126"/>
      <c r="T86" s="126"/>
      <c r="U86" s="126"/>
      <c r="V86" s="126"/>
      <c r="W86" s="126"/>
      <c r="X86" s="126"/>
      <c r="Y86" s="123"/>
      <c r="Z86" s="408"/>
      <c r="AA86" s="408"/>
      <c r="AB86" s="408"/>
      <c r="AC86" s="408"/>
      <c r="AD86" s="408"/>
      <c r="AE86" s="408"/>
      <c r="AF86" s="408"/>
      <c r="AG86" s="408"/>
      <c r="AH86" s="408"/>
      <c r="AI86" s="408"/>
      <c r="AJ86" s="408"/>
      <c r="AK86" s="408"/>
      <c r="AL86" s="408"/>
      <c r="AM86" s="408"/>
      <c r="AN86" s="408"/>
      <c r="AO86" s="408"/>
      <c r="AP86" s="408"/>
      <c r="AQ86" s="408"/>
      <c r="AR86" s="408"/>
      <c r="AS86" s="408"/>
      <c r="AT86" s="408"/>
      <c r="AU86" s="408"/>
      <c r="AV86" s="408"/>
      <c r="AW86" s="408"/>
      <c r="AX86" s="408"/>
      <c r="AY86" s="408"/>
      <c r="AZ86" s="875"/>
      <c r="BA86" s="878"/>
      <c r="BB86" s="552"/>
      <c r="BC86" s="415"/>
      <c r="BD86" s="405"/>
      <c r="BE86" s="405"/>
      <c r="BF86" s="405"/>
      <c r="BG86" s="419"/>
      <c r="BH86" s="415"/>
      <c r="BI86" s="405"/>
      <c r="BJ86" s="405"/>
      <c r="BK86" s="405"/>
      <c r="BL86" s="419"/>
      <c r="BM86" s="415"/>
      <c r="BN86" s="405"/>
      <c r="BO86" s="405"/>
      <c r="BP86" s="405"/>
      <c r="BQ86" s="419"/>
      <c r="BR86" s="415"/>
      <c r="BS86" s="405"/>
      <c r="BT86" s="405"/>
      <c r="BU86" s="405"/>
      <c r="BV86" s="405"/>
      <c r="BW86" s="405"/>
      <c r="BX86" s="405"/>
      <c r="BY86" s="406"/>
      <c r="BZ86" s="7"/>
      <c r="CA86" s="7"/>
      <c r="CB86" s="7"/>
      <c r="CC86" s="7"/>
      <c r="CD86" s="7"/>
      <c r="CE86" s="7"/>
      <c r="CF86" s="7"/>
      <c r="CG86" s="7"/>
      <c r="CH86" s="7"/>
      <c r="CI86" s="7"/>
      <c r="CJ86" s="7"/>
      <c r="CK86" s="7"/>
      <c r="CL86" s="7"/>
      <c r="CM86" s="7"/>
      <c r="CN86" s="7"/>
      <c r="CO86" s="7"/>
      <c r="CP86" s="7"/>
      <c r="CQ86" s="7"/>
      <c r="CR86" s="7"/>
      <c r="CS86" s="7"/>
      <c r="CT86" s="7"/>
      <c r="CU86" s="7"/>
      <c r="CV86" s="7"/>
      <c r="CW86" s="7"/>
      <c r="CX86" s="7"/>
      <c r="CY86" s="7"/>
      <c r="CZ86" s="7"/>
    </row>
    <row r="87" s="489" customFormat="true" ht="15" customHeight="true" x14ac:dyDescent="0.2">
      <c r="A87" s="149"/>
      <c r="B87" s="144"/>
      <c r="C87" s="113"/>
      <c r="D87" s="112"/>
      <c r="E87" s="112"/>
      <c r="F87" s="112"/>
      <c r="G87" s="111"/>
      <c r="H87" s="110"/>
      <c r="I87" s="112"/>
      <c r="J87" s="112"/>
      <c r="K87" s="112"/>
      <c r="L87" s="109"/>
      <c r="M87" s="113"/>
      <c r="N87" s="112"/>
      <c r="O87" s="112"/>
      <c r="P87" s="112"/>
      <c r="Q87" s="111"/>
      <c r="R87" s="110"/>
      <c r="S87" s="112"/>
      <c r="T87" s="112"/>
      <c r="U87" s="112"/>
      <c r="V87" s="112"/>
      <c r="W87" s="112"/>
      <c r="X87" s="112"/>
      <c r="Y87" s="109"/>
      <c r="Z87" s="833"/>
      <c r="AA87" s="833"/>
      <c r="AB87" s="833"/>
      <c r="AC87" s="833"/>
      <c r="AD87" s="833"/>
      <c r="AE87" s="833"/>
      <c r="AF87" s="833"/>
      <c r="AG87" s="833"/>
      <c r="AH87" s="833"/>
      <c r="AI87" s="833"/>
      <c r="AJ87" s="833"/>
      <c r="AK87" s="833"/>
      <c r="AL87" s="833"/>
      <c r="AM87" s="833"/>
      <c r="AN87" s="833"/>
      <c r="AO87" s="833"/>
      <c r="AP87" s="833"/>
      <c r="AQ87" s="833"/>
      <c r="AR87" s="833"/>
      <c r="AS87" s="833"/>
      <c r="AT87" s="833"/>
      <c r="AU87" s="833"/>
      <c r="AV87" s="833"/>
      <c r="AW87" s="833"/>
      <c r="AX87" s="833"/>
      <c r="AY87" s="833"/>
      <c r="AZ87" s="344"/>
      <c r="BA87" s="878"/>
      <c r="BB87" s="552"/>
      <c r="BC87" s="415"/>
      <c r="BD87" s="405"/>
      <c r="BE87" s="405"/>
      <c r="BF87" s="405"/>
      <c r="BG87" s="419"/>
      <c r="BH87" s="415"/>
      <c r="BI87" s="405"/>
      <c r="BJ87" s="405"/>
      <c r="BK87" s="405"/>
      <c r="BL87" s="419"/>
      <c r="BM87" s="415"/>
      <c r="BN87" s="405"/>
      <c r="BO87" s="405"/>
      <c r="BP87" s="405"/>
      <c r="BQ87" s="419"/>
      <c r="BR87" s="415"/>
      <c r="BS87" s="405"/>
      <c r="BT87" s="405"/>
      <c r="BU87" s="405"/>
      <c r="BV87" s="405"/>
      <c r="BW87" s="405"/>
      <c r="BX87" s="405"/>
      <c r="BY87" s="406"/>
      <c r="BZ87" s="7"/>
      <c r="CA87" s="7"/>
      <c r="CB87" s="7"/>
      <c r="CC87" s="7"/>
      <c r="CD87" s="7"/>
      <c r="CE87" s="7"/>
      <c r="CF87" s="7"/>
      <c r="CG87" s="7"/>
      <c r="CH87" s="7"/>
      <c r="CI87" s="7"/>
      <c r="CJ87" s="7"/>
      <c r="CK87" s="7"/>
      <c r="CL87" s="7"/>
      <c r="CM87" s="7"/>
      <c r="CN87" s="7"/>
      <c r="CO87" s="7"/>
      <c r="CP87" s="7"/>
      <c r="CQ87" s="7"/>
      <c r="CR87" s="7"/>
      <c r="CS87" s="7"/>
      <c r="CT87" s="7"/>
      <c r="CU87" s="7"/>
      <c r="CV87" s="7"/>
      <c r="CW87" s="7"/>
      <c r="CX87" s="7"/>
      <c r="CY87" s="7"/>
      <c r="CZ87" s="7"/>
    </row>
    <row r="88" s="489" customFormat="true" ht="15" customHeight="true" x14ac:dyDescent="0.2">
      <c r="A88" s="149"/>
      <c r="B88" s="144"/>
      <c r="C88" s="113"/>
      <c r="D88" s="112"/>
      <c r="E88" s="112"/>
      <c r="F88" s="112"/>
      <c r="G88" s="111"/>
      <c r="H88" s="110"/>
      <c r="I88" s="112"/>
      <c r="J88" s="112"/>
      <c r="K88" s="112"/>
      <c r="L88" s="109"/>
      <c r="M88" s="113"/>
      <c r="N88" s="112"/>
      <c r="O88" s="112"/>
      <c r="P88" s="112"/>
      <c r="Q88" s="111"/>
      <c r="R88" s="110"/>
      <c r="S88" s="112"/>
      <c r="T88" s="112"/>
      <c r="U88" s="112"/>
      <c r="V88" s="112"/>
      <c r="W88" s="112"/>
      <c r="X88" s="112"/>
      <c r="Y88" s="109"/>
      <c r="Z88" s="833"/>
      <c r="AA88" s="833"/>
      <c r="AB88" s="833"/>
      <c r="AC88" s="833"/>
      <c r="AD88" s="833"/>
      <c r="AE88" s="833"/>
      <c r="AF88" s="833"/>
      <c r="AG88" s="833"/>
      <c r="AH88" s="833"/>
      <c r="AI88" s="833"/>
      <c r="AJ88" s="833"/>
      <c r="AK88" s="833"/>
      <c r="AL88" s="833"/>
      <c r="AM88" s="833"/>
      <c r="AN88" s="833"/>
      <c r="AO88" s="833"/>
      <c r="AP88" s="833"/>
      <c r="AQ88" s="833"/>
      <c r="AR88" s="833"/>
      <c r="AS88" s="833"/>
      <c r="AT88" s="833"/>
      <c r="AU88" s="833"/>
      <c r="AV88" s="833"/>
      <c r="AW88" s="833"/>
      <c r="AX88" s="833"/>
      <c r="AY88" s="833"/>
      <c r="AZ88" s="344"/>
      <c r="BA88" s="878"/>
      <c r="BB88" s="552"/>
      <c r="BC88" s="415"/>
      <c r="BD88" s="405"/>
      <c r="BE88" s="405"/>
      <c r="BF88" s="405"/>
      <c r="BG88" s="419"/>
      <c r="BH88" s="415"/>
      <c r="BI88" s="405"/>
      <c r="BJ88" s="405"/>
      <c r="BK88" s="405"/>
      <c r="BL88" s="419"/>
      <c r="BM88" s="415"/>
      <c r="BN88" s="405"/>
      <c r="BO88" s="405"/>
      <c r="BP88" s="405"/>
      <c r="BQ88" s="419"/>
      <c r="BR88" s="415"/>
      <c r="BS88" s="405"/>
      <c r="BT88" s="405"/>
      <c r="BU88" s="405"/>
      <c r="BV88" s="405"/>
      <c r="BW88" s="405"/>
      <c r="BX88" s="405"/>
      <c r="BY88" s="406"/>
      <c r="BZ88" s="7"/>
      <c r="CA88" s="7"/>
      <c r="CB88" s="7"/>
      <c r="CC88" s="7"/>
      <c r="CD88" s="7"/>
      <c r="CE88" s="7"/>
      <c r="CF88" s="7"/>
      <c r="CG88" s="7"/>
      <c r="CH88" s="7"/>
      <c r="CI88" s="7"/>
      <c r="CJ88" s="7"/>
      <c r="CK88" s="7"/>
      <c r="CL88" s="7"/>
      <c r="CM88" s="7"/>
      <c r="CN88" s="7"/>
      <c r="CO88" s="7"/>
      <c r="CP88" s="7"/>
      <c r="CQ88" s="7"/>
      <c r="CR88" s="7"/>
      <c r="CS88" s="7"/>
      <c r="CT88" s="7"/>
      <c r="CU88" s="7"/>
      <c r="CV88" s="7"/>
      <c r="CW88" s="7"/>
      <c r="CX88" s="7"/>
      <c r="CY88" s="7"/>
      <c r="CZ88" s="7"/>
    </row>
    <row r="89" s="489" customFormat="true" ht="15" customHeight="true" x14ac:dyDescent="0.2">
      <c r="A89" s="149"/>
      <c r="B89" s="144"/>
      <c r="C89" s="113"/>
      <c r="D89" s="112"/>
      <c r="E89" s="112"/>
      <c r="F89" s="112"/>
      <c r="G89" s="111"/>
      <c r="H89" s="110"/>
      <c r="I89" s="112"/>
      <c r="J89" s="112"/>
      <c r="K89" s="112"/>
      <c r="L89" s="109"/>
      <c r="M89" s="113"/>
      <c r="N89" s="112"/>
      <c r="O89" s="112"/>
      <c r="P89" s="112"/>
      <c r="Q89" s="111"/>
      <c r="R89" s="110"/>
      <c r="S89" s="112"/>
      <c r="T89" s="112"/>
      <c r="U89" s="112"/>
      <c r="V89" s="112"/>
      <c r="W89" s="112"/>
      <c r="X89" s="112"/>
      <c r="Y89" s="109"/>
      <c r="Z89" s="833"/>
      <c r="AA89" s="833"/>
      <c r="AB89" s="833"/>
      <c r="AC89" s="833"/>
      <c r="AD89" s="833"/>
      <c r="AE89" s="833"/>
      <c r="AF89" s="833"/>
      <c r="AG89" s="833"/>
      <c r="AH89" s="833"/>
      <c r="AI89" s="833"/>
      <c r="AJ89" s="833"/>
      <c r="AK89" s="833"/>
      <c r="AL89" s="833"/>
      <c r="AM89" s="833"/>
      <c r="AN89" s="833"/>
      <c r="AO89" s="833"/>
      <c r="AP89" s="833"/>
      <c r="AQ89" s="833"/>
      <c r="AR89" s="833"/>
      <c r="AS89" s="833"/>
      <c r="AT89" s="833"/>
      <c r="AU89" s="833"/>
      <c r="AV89" s="833"/>
      <c r="AW89" s="833"/>
      <c r="AX89" s="833"/>
      <c r="AY89" s="833"/>
      <c r="AZ89" s="344"/>
      <c r="BA89" s="878"/>
      <c r="BB89" s="552"/>
      <c r="BC89" s="415"/>
      <c r="BD89" s="405"/>
      <c r="BE89" s="405"/>
      <c r="BF89" s="405"/>
      <c r="BG89" s="419"/>
      <c r="BH89" s="415"/>
      <c r="BI89" s="405"/>
      <c r="BJ89" s="405"/>
      <c r="BK89" s="405"/>
      <c r="BL89" s="419"/>
      <c r="BM89" s="415"/>
      <c r="BN89" s="405"/>
      <c r="BO89" s="405"/>
      <c r="BP89" s="405"/>
      <c r="BQ89" s="419"/>
      <c r="BR89" s="415"/>
      <c r="BS89" s="405"/>
      <c r="BT89" s="405"/>
      <c r="BU89" s="405"/>
      <c r="BV89" s="405"/>
      <c r="BW89" s="405"/>
      <c r="BX89" s="405"/>
      <c r="BY89" s="406"/>
      <c r="BZ89" s="7"/>
      <c r="CA89" s="7"/>
      <c r="CB89" s="7"/>
      <c r="CC89" s="7"/>
      <c r="CD89" s="7"/>
      <c r="CE89" s="7"/>
      <c r="CF89" s="7"/>
      <c r="CG89" s="7"/>
      <c r="CH89" s="7"/>
      <c r="CI89" s="7"/>
      <c r="CJ89" s="7"/>
      <c r="CK89" s="7"/>
      <c r="CL89" s="7"/>
      <c r="CM89" s="7"/>
      <c r="CN89" s="7"/>
      <c r="CO89" s="7"/>
      <c r="CP89" s="7"/>
      <c r="CQ89" s="7"/>
      <c r="CR89" s="7"/>
      <c r="CS89" s="7"/>
      <c r="CT89" s="7"/>
      <c r="CU89" s="7"/>
      <c r="CV89" s="7"/>
      <c r="CW89" s="7"/>
      <c r="CX89" s="7"/>
      <c r="CY89" s="7"/>
      <c r="CZ89" s="7"/>
    </row>
    <row r="90" s="489" customFormat="true" ht="15" customHeight="true" x14ac:dyDescent="0.2">
      <c r="A90" s="149"/>
      <c r="B90" s="144"/>
      <c r="C90" s="113"/>
      <c r="D90" s="112"/>
      <c r="E90" s="112"/>
      <c r="F90" s="112"/>
      <c r="G90" s="111"/>
      <c r="H90" s="110"/>
      <c r="I90" s="112"/>
      <c r="J90" s="112"/>
      <c r="K90" s="112"/>
      <c r="L90" s="109"/>
      <c r="M90" s="113"/>
      <c r="N90" s="112"/>
      <c r="O90" s="112"/>
      <c r="P90" s="112"/>
      <c r="Q90" s="111"/>
      <c r="R90" s="110"/>
      <c r="S90" s="112"/>
      <c r="T90" s="112"/>
      <c r="U90" s="112"/>
      <c r="V90" s="112"/>
      <c r="W90" s="112"/>
      <c r="X90" s="112"/>
      <c r="Y90" s="109"/>
      <c r="Z90" s="833"/>
      <c r="AA90" s="833"/>
      <c r="AB90" s="833"/>
      <c r="AC90" s="833"/>
      <c r="AD90" s="833"/>
      <c r="AE90" s="833"/>
      <c r="AF90" s="833"/>
      <c r="AG90" s="833"/>
      <c r="AH90" s="833"/>
      <c r="AI90" s="833"/>
      <c r="AJ90" s="833"/>
      <c r="AK90" s="833"/>
      <c r="AL90" s="833"/>
      <c r="AM90" s="833"/>
      <c r="AN90" s="833"/>
      <c r="AO90" s="833"/>
      <c r="AP90" s="833"/>
      <c r="AQ90" s="833"/>
      <c r="AR90" s="833"/>
      <c r="AS90" s="833"/>
      <c r="AT90" s="833"/>
      <c r="AU90" s="833"/>
      <c r="AV90" s="833"/>
      <c r="AW90" s="833"/>
      <c r="AX90" s="833"/>
      <c r="AY90" s="833"/>
      <c r="AZ90" s="344"/>
      <c r="BA90" s="878"/>
      <c r="BB90" s="552"/>
      <c r="BC90" s="415"/>
      <c r="BD90" s="405"/>
      <c r="BE90" s="405"/>
      <c r="BF90" s="405"/>
      <c r="BG90" s="419"/>
      <c r="BH90" s="415"/>
      <c r="BI90" s="405"/>
      <c r="BJ90" s="405"/>
      <c r="BK90" s="405"/>
      <c r="BL90" s="419"/>
      <c r="BM90" s="415"/>
      <c r="BN90" s="405"/>
      <c r="BO90" s="405"/>
      <c r="BP90" s="405"/>
      <c r="BQ90" s="419"/>
      <c r="BR90" s="415"/>
      <c r="BS90" s="405"/>
      <c r="BT90" s="405"/>
      <c r="BU90" s="405"/>
      <c r="BV90" s="405"/>
      <c r="BW90" s="405"/>
      <c r="BX90" s="405"/>
      <c r="BY90" s="406"/>
      <c r="BZ90" s="7"/>
      <c r="CA90" s="7"/>
      <c r="CB90" s="7"/>
      <c r="CC90" s="7"/>
      <c r="CD90" s="7"/>
      <c r="CE90" s="7"/>
      <c r="CF90" s="7"/>
      <c r="CG90" s="7"/>
      <c r="CH90" s="7"/>
      <c r="CI90" s="7"/>
      <c r="CJ90" s="7"/>
      <c r="CK90" s="7"/>
      <c r="CL90" s="7"/>
      <c r="CM90" s="7"/>
      <c r="CN90" s="7"/>
      <c r="CO90" s="7"/>
      <c r="CP90" s="7"/>
      <c r="CQ90" s="7"/>
      <c r="CR90" s="7"/>
      <c r="CS90" s="7"/>
      <c r="CT90" s="7"/>
      <c r="CU90" s="7"/>
      <c r="CV90" s="7"/>
      <c r="CW90" s="7"/>
      <c r="CX90" s="7"/>
      <c r="CY90" s="7"/>
      <c r="CZ90" s="7"/>
    </row>
    <row r="91" s="489" customFormat="true" ht="15" customHeight="true" x14ac:dyDescent="0.2">
      <c r="A91" s="172"/>
      <c r="B91" s="143"/>
      <c r="C91" s="106"/>
      <c r="D91" s="108"/>
      <c r="E91" s="108"/>
      <c r="F91" s="108"/>
      <c r="G91" s="107"/>
      <c r="H91" s="105"/>
      <c r="I91" s="108"/>
      <c r="J91" s="108"/>
      <c r="K91" s="108"/>
      <c r="L91" s="104"/>
      <c r="M91" s="106"/>
      <c r="N91" s="108"/>
      <c r="O91" s="108"/>
      <c r="P91" s="108"/>
      <c r="Q91" s="107"/>
      <c r="R91" s="105"/>
      <c r="S91" s="108"/>
      <c r="T91" s="108"/>
      <c r="U91" s="108"/>
      <c r="V91" s="108"/>
      <c r="W91" s="108"/>
      <c r="X91" s="108"/>
      <c r="Y91" s="104"/>
      <c r="Z91" s="833"/>
      <c r="AA91" s="833"/>
      <c r="AB91" s="833"/>
      <c r="AC91" s="833"/>
      <c r="AD91" s="833"/>
      <c r="AE91" s="833"/>
      <c r="AF91" s="833"/>
      <c r="AG91" s="833"/>
      <c r="AH91" s="833"/>
      <c r="AI91" s="833"/>
      <c r="AJ91" s="833"/>
      <c r="AK91" s="833"/>
      <c r="AL91" s="833"/>
      <c r="AM91" s="833"/>
      <c r="AN91" s="833"/>
      <c r="AO91" s="833"/>
      <c r="AP91" s="833"/>
      <c r="AQ91" s="833"/>
      <c r="AR91" s="833"/>
      <c r="AS91" s="833"/>
      <c r="AT91" s="833"/>
      <c r="AU91" s="833"/>
      <c r="AV91" s="833"/>
      <c r="AW91" s="833"/>
      <c r="AX91" s="833"/>
      <c r="AY91" s="833"/>
      <c r="AZ91" s="344"/>
      <c r="BA91" s="878"/>
      <c r="BB91" s="552"/>
      <c r="BC91" s="415"/>
      <c r="BD91" s="405"/>
      <c r="BE91" s="405"/>
      <c r="BF91" s="405"/>
      <c r="BG91" s="419"/>
      <c r="BH91" s="415"/>
      <c r="BI91" s="405"/>
      <c r="BJ91" s="405"/>
      <c r="BK91" s="405"/>
      <c r="BL91" s="419"/>
      <c r="BM91" s="415"/>
      <c r="BN91" s="405"/>
      <c r="BO91" s="405"/>
      <c r="BP91" s="405"/>
      <c r="BQ91" s="419"/>
      <c r="BR91" s="415"/>
      <c r="BS91" s="405"/>
      <c r="BT91" s="405"/>
      <c r="BU91" s="405"/>
      <c r="BV91" s="405"/>
      <c r="BW91" s="405"/>
      <c r="BX91" s="405"/>
      <c r="BY91" s="406"/>
      <c r="BZ91" s="7"/>
      <c r="CA91" s="7"/>
      <c r="CB91" s="7"/>
      <c r="CC91" s="7"/>
      <c r="CD91" s="7"/>
      <c r="CE91" s="7"/>
      <c r="CF91" s="7"/>
      <c r="CG91" s="7"/>
      <c r="CH91" s="7"/>
      <c r="CI91" s="7"/>
      <c r="CJ91" s="7"/>
      <c r="CK91" s="7"/>
      <c r="CL91" s="7"/>
      <c r="CM91" s="7"/>
      <c r="CN91" s="7"/>
      <c r="CO91" s="7"/>
      <c r="CP91" s="7"/>
      <c r="CQ91" s="7"/>
      <c r="CR91" s="7"/>
      <c r="CS91" s="7"/>
      <c r="CT91" s="7"/>
      <c r="CU91" s="7"/>
      <c r="CV91" s="7"/>
      <c r="CW91" s="7"/>
      <c r="CX91" s="7"/>
      <c r="CY91" s="7"/>
      <c r="CZ91" s="7"/>
    </row>
    <row r="92" s="489" customFormat="true" ht="15" customHeight="true" x14ac:dyDescent="0.2">
      <c r="A92" s="172"/>
      <c r="B92" s="143"/>
      <c r="C92" s="106"/>
      <c r="D92" s="108"/>
      <c r="E92" s="108"/>
      <c r="F92" s="108"/>
      <c r="G92" s="107"/>
      <c r="H92" s="105"/>
      <c r="I92" s="108"/>
      <c r="J92" s="108"/>
      <c r="K92" s="108"/>
      <c r="L92" s="104"/>
      <c r="M92" s="106"/>
      <c r="N92" s="108"/>
      <c r="O92" s="108"/>
      <c r="P92" s="108"/>
      <c r="Q92" s="107"/>
      <c r="R92" s="105"/>
      <c r="S92" s="108"/>
      <c r="T92" s="108"/>
      <c r="U92" s="108"/>
      <c r="V92" s="108"/>
      <c r="W92" s="108"/>
      <c r="X92" s="108"/>
      <c r="Y92" s="104"/>
      <c r="Z92" s="833"/>
      <c r="AA92" s="833"/>
      <c r="AB92" s="833"/>
      <c r="AC92" s="833"/>
      <c r="AD92" s="833"/>
      <c r="AE92" s="833"/>
      <c r="AF92" s="833"/>
      <c r="AG92" s="833"/>
      <c r="AH92" s="833"/>
      <c r="AI92" s="833"/>
      <c r="AJ92" s="833"/>
      <c r="AK92" s="833"/>
      <c r="AL92" s="833"/>
      <c r="AM92" s="833"/>
      <c r="AN92" s="833"/>
      <c r="AO92" s="833"/>
      <c r="AP92" s="833"/>
      <c r="AQ92" s="833"/>
      <c r="AR92" s="833"/>
      <c r="AS92" s="833"/>
      <c r="AT92" s="833"/>
      <c r="AU92" s="833"/>
      <c r="AV92" s="833"/>
      <c r="AW92" s="833"/>
      <c r="AX92" s="833"/>
      <c r="AY92" s="833"/>
      <c r="AZ92" s="344"/>
      <c r="BA92" s="878"/>
      <c r="BB92" s="552"/>
      <c r="BC92" s="415"/>
      <c r="BD92" s="405"/>
      <c r="BE92" s="405"/>
      <c r="BF92" s="405"/>
      <c r="BG92" s="419"/>
      <c r="BH92" s="415"/>
      <c r="BI92" s="405"/>
      <c r="BJ92" s="405"/>
      <c r="BK92" s="405"/>
      <c r="BL92" s="419"/>
      <c r="BM92" s="415"/>
      <c r="BN92" s="405"/>
      <c r="BO92" s="405"/>
      <c r="BP92" s="405"/>
      <c r="BQ92" s="419"/>
      <c r="BR92" s="415"/>
      <c r="BS92" s="405"/>
      <c r="BT92" s="405"/>
      <c r="BU92" s="405"/>
      <c r="BV92" s="405"/>
      <c r="BW92" s="405"/>
      <c r="BX92" s="405"/>
      <c r="BY92" s="406"/>
      <c r="BZ92" s="7"/>
      <c r="CA92" s="7"/>
      <c r="CB92" s="7"/>
      <c r="CC92" s="7"/>
      <c r="CD92" s="7"/>
      <c r="CE92" s="7"/>
      <c r="CF92" s="7"/>
      <c r="CG92" s="7"/>
      <c r="CH92" s="7"/>
      <c r="CI92" s="7"/>
      <c r="CJ92" s="7"/>
      <c r="CK92" s="7"/>
      <c r="CL92" s="7"/>
      <c r="CM92" s="7"/>
      <c r="CN92" s="7"/>
      <c r="CO92" s="7"/>
      <c r="CP92" s="7"/>
      <c r="CQ92" s="7"/>
      <c r="CR92" s="7"/>
      <c r="CS92" s="7"/>
      <c r="CT92" s="7"/>
      <c r="CU92" s="7"/>
      <c r="CV92" s="7"/>
      <c r="CW92" s="7"/>
      <c r="CX92" s="7"/>
      <c r="CY92" s="7"/>
      <c r="CZ92" s="7"/>
    </row>
    <row r="93" s="489" customFormat="true" ht="15" customHeight="true" x14ac:dyDescent="0.2">
      <c r="A93" s="148"/>
      <c r="B93" s="142"/>
      <c r="C93" s="164"/>
      <c r="D93" s="163"/>
      <c r="E93" s="163"/>
      <c r="F93" s="163"/>
      <c r="G93" s="152"/>
      <c r="H93" s="154"/>
      <c r="I93" s="163"/>
      <c r="J93" s="163"/>
      <c r="K93" s="163"/>
      <c r="L93" s="158"/>
      <c r="M93" s="164"/>
      <c r="N93" s="163"/>
      <c r="O93" s="163"/>
      <c r="P93" s="163"/>
      <c r="Q93" s="152"/>
      <c r="R93" s="154"/>
      <c r="S93" s="163"/>
      <c r="T93" s="163"/>
      <c r="U93" s="163"/>
      <c r="V93" s="163"/>
      <c r="W93" s="163"/>
      <c r="X93" s="163"/>
      <c r="Y93" s="158"/>
      <c r="Z93" s="833"/>
      <c r="AA93" s="833"/>
      <c r="AB93" s="833"/>
      <c r="AC93" s="833"/>
      <c r="AD93" s="833"/>
      <c r="AE93" s="833"/>
      <c r="AF93" s="833"/>
      <c r="AG93" s="833"/>
      <c r="AH93" s="833"/>
      <c r="AI93" s="833"/>
      <c r="AJ93" s="833"/>
      <c r="AK93" s="833"/>
      <c r="AL93" s="833"/>
      <c r="AM93" s="833"/>
      <c r="AN93" s="833"/>
      <c r="AO93" s="833"/>
      <c r="AP93" s="833"/>
      <c r="AQ93" s="833"/>
      <c r="AR93" s="833"/>
      <c r="AS93" s="833"/>
      <c r="AT93" s="833"/>
      <c r="AU93" s="833"/>
      <c r="AV93" s="833"/>
      <c r="AW93" s="833"/>
      <c r="AX93" s="833"/>
      <c r="AY93" s="833"/>
      <c r="AZ93" s="344"/>
      <c r="BA93" s="878"/>
      <c r="BB93" s="552"/>
      <c r="BC93" s="415"/>
      <c r="BD93" s="405"/>
      <c r="BE93" s="405"/>
      <c r="BF93" s="405"/>
      <c r="BG93" s="419"/>
      <c r="BH93" s="415"/>
      <c r="BI93" s="405"/>
      <c r="BJ93" s="405"/>
      <c r="BK93" s="405"/>
      <c r="BL93" s="419"/>
      <c r="BM93" s="415"/>
      <c r="BN93" s="405"/>
      <c r="BO93" s="405"/>
      <c r="BP93" s="405"/>
      <c r="BQ93" s="419"/>
      <c r="BR93" s="415"/>
      <c r="BS93" s="405"/>
      <c r="BT93" s="405"/>
      <c r="BU93" s="405"/>
      <c r="BV93" s="405"/>
      <c r="BW93" s="405"/>
      <c r="BX93" s="405"/>
      <c r="BY93" s="406"/>
      <c r="BZ93" s="7"/>
      <c r="CA93" s="7"/>
      <c r="CB93" s="7"/>
      <c r="CC93" s="7"/>
      <c r="CD93" s="7"/>
      <c r="CE93" s="7"/>
      <c r="CF93" s="7"/>
      <c r="CG93" s="7"/>
      <c r="CH93" s="7"/>
      <c r="CI93" s="7"/>
      <c r="CJ93" s="7"/>
      <c r="CK93" s="7"/>
      <c r="CL93" s="7"/>
      <c r="CM93" s="7"/>
      <c r="CN93" s="7"/>
      <c r="CO93" s="7"/>
      <c r="CP93" s="7"/>
      <c r="CQ93" s="7"/>
      <c r="CR93" s="7"/>
      <c r="CS93" s="7"/>
      <c r="CT93" s="7"/>
      <c r="CU93" s="7"/>
      <c r="CV93" s="7"/>
      <c r="CW93" s="7"/>
      <c r="CX93" s="7"/>
      <c r="CY93" s="7"/>
      <c r="CZ93" s="7"/>
    </row>
    <row r="94" s="489" customFormat="true" ht="15" customHeight="true" x14ac:dyDescent="0.2">
      <c r="A94" s="71"/>
      <c r="B94" s="142"/>
      <c r="C94" s="164"/>
      <c r="D94" s="162"/>
      <c r="E94" s="162"/>
      <c r="F94" s="162"/>
      <c r="G94" s="151"/>
      <c r="H94" s="154"/>
      <c r="I94" s="162"/>
      <c r="J94" s="162"/>
      <c r="K94" s="162"/>
      <c r="L94" s="157"/>
      <c r="M94" s="164"/>
      <c r="N94" s="162"/>
      <c r="O94" s="162"/>
      <c r="P94" s="162"/>
      <c r="Q94" s="151"/>
      <c r="R94" s="154"/>
      <c r="S94" s="162"/>
      <c r="T94" s="162"/>
      <c r="U94" s="162"/>
      <c r="V94" s="162"/>
      <c r="W94" s="162"/>
      <c r="X94" s="162"/>
      <c r="Y94" s="157"/>
      <c r="Z94" s="833"/>
      <c r="AA94" s="833"/>
      <c r="AB94" s="833"/>
      <c r="AC94" s="833"/>
      <c r="AD94" s="833"/>
      <c r="AE94" s="833"/>
      <c r="AF94" s="833"/>
      <c r="AG94" s="833"/>
      <c r="AH94" s="833"/>
      <c r="AI94" s="833"/>
      <c r="AJ94" s="833"/>
      <c r="AK94" s="833"/>
      <c r="AL94" s="833"/>
      <c r="AM94" s="833"/>
      <c r="AN94" s="833"/>
      <c r="AO94" s="833"/>
      <c r="AP94" s="833"/>
      <c r="AQ94" s="833"/>
      <c r="AR94" s="833"/>
      <c r="AS94" s="833"/>
      <c r="AT94" s="833"/>
      <c r="AU94" s="833"/>
      <c r="AV94" s="833"/>
      <c r="AW94" s="833"/>
      <c r="AX94" s="833"/>
      <c r="AY94" s="833"/>
      <c r="AZ94" s="344"/>
      <c r="BA94" s="878"/>
      <c r="BB94" s="552"/>
      <c r="BC94" s="415"/>
      <c r="BD94" s="405"/>
      <c r="BE94" s="405"/>
      <c r="BF94" s="405"/>
      <c r="BG94" s="419"/>
      <c r="BH94" s="415"/>
      <c r="BI94" s="405"/>
      <c r="BJ94" s="405"/>
      <c r="BK94" s="405"/>
      <c r="BL94" s="419"/>
      <c r="BM94" s="415"/>
      <c r="BN94" s="405"/>
      <c r="BO94" s="405"/>
      <c r="BP94" s="405"/>
      <c r="BQ94" s="419"/>
      <c r="BR94" s="415"/>
      <c r="BS94" s="405"/>
      <c r="BT94" s="405"/>
      <c r="BU94" s="405"/>
      <c r="BV94" s="405"/>
      <c r="BW94" s="405"/>
      <c r="BX94" s="405"/>
      <c r="BY94" s="406"/>
      <c r="BZ94" s="7"/>
      <c r="CA94" s="7"/>
      <c r="CB94" s="7"/>
      <c r="CC94" s="7"/>
      <c r="CD94" s="7"/>
      <c r="CE94" s="7"/>
      <c r="CF94" s="7"/>
      <c r="CG94" s="7"/>
      <c r="CH94" s="7"/>
      <c r="CI94" s="7"/>
      <c r="CJ94" s="7"/>
      <c r="CK94" s="7"/>
      <c r="CL94" s="7"/>
      <c r="CM94" s="7"/>
      <c r="CN94" s="7"/>
      <c r="CO94" s="7"/>
      <c r="CP94" s="7"/>
      <c r="CQ94" s="7"/>
      <c r="CR94" s="7"/>
      <c r="CS94" s="7"/>
      <c r="CT94" s="7"/>
      <c r="CU94" s="7"/>
      <c r="CV94" s="7"/>
      <c r="CW94" s="7"/>
      <c r="CX94" s="7"/>
      <c r="CY94" s="7"/>
      <c r="CZ94" s="7"/>
    </row>
    <row r="95" s="489" customFormat="true" ht="15" customHeight="true" x14ac:dyDescent="0.2">
      <c r="A95" s="148"/>
      <c r="B95" s="141"/>
      <c r="C95" s="103"/>
      <c r="D95" s="102"/>
      <c r="E95" s="102"/>
      <c r="F95" s="102"/>
      <c r="G95" s="101"/>
      <c r="H95" s="100"/>
      <c r="I95" s="102"/>
      <c r="J95" s="102"/>
      <c r="K95" s="102"/>
      <c r="L95" s="99"/>
      <c r="M95" s="103"/>
      <c r="N95" s="102"/>
      <c r="O95" s="102"/>
      <c r="P95" s="102"/>
      <c r="Q95" s="101"/>
      <c r="R95" s="100"/>
      <c r="S95" s="102"/>
      <c r="T95" s="102"/>
      <c r="U95" s="102"/>
      <c r="V95" s="102"/>
      <c r="W95" s="102"/>
      <c r="X95" s="102"/>
      <c r="Y95" s="99"/>
      <c r="Z95" s="833"/>
      <c r="AA95" s="833"/>
      <c r="AB95" s="833"/>
      <c r="AC95" s="833"/>
      <c r="AD95" s="833"/>
      <c r="AE95" s="833"/>
      <c r="AF95" s="833"/>
      <c r="AG95" s="833"/>
      <c r="AH95" s="833"/>
      <c r="AI95" s="833"/>
      <c r="AJ95" s="833"/>
      <c r="AK95" s="833"/>
      <c r="AL95" s="833"/>
      <c r="AM95" s="833"/>
      <c r="AN95" s="833"/>
      <c r="AO95" s="833"/>
      <c r="AP95" s="833"/>
      <c r="AQ95" s="833"/>
      <c r="AR95" s="833"/>
      <c r="AS95" s="833"/>
      <c r="AT95" s="833"/>
      <c r="AU95" s="833"/>
      <c r="AV95" s="833"/>
      <c r="AW95" s="833"/>
      <c r="AX95" s="833"/>
      <c r="AY95" s="833"/>
      <c r="AZ95" s="344"/>
      <c r="BA95" s="878"/>
      <c r="BB95" s="552"/>
      <c r="BC95" s="415"/>
      <c r="BD95" s="405"/>
      <c r="BE95" s="405"/>
      <c r="BF95" s="405"/>
      <c r="BG95" s="419"/>
      <c r="BH95" s="415"/>
      <c r="BI95" s="405"/>
      <c r="BJ95" s="405"/>
      <c r="BK95" s="405"/>
      <c r="BL95" s="419"/>
      <c r="BM95" s="415"/>
      <c r="BN95" s="405"/>
      <c r="BO95" s="405"/>
      <c r="BP95" s="405"/>
      <c r="BQ95" s="419"/>
      <c r="BR95" s="415"/>
      <c r="BS95" s="405"/>
      <c r="BT95" s="405"/>
      <c r="BU95" s="405"/>
      <c r="BV95" s="405"/>
      <c r="BW95" s="405"/>
      <c r="BX95" s="405"/>
      <c r="BY95" s="406"/>
      <c r="BZ95" s="7"/>
      <c r="CA95" s="7"/>
      <c r="CB95" s="7"/>
      <c r="CC95" s="7"/>
      <c r="CD95" s="7"/>
      <c r="CE95" s="7"/>
      <c r="CF95" s="7"/>
      <c r="CG95" s="7"/>
      <c r="CH95" s="7"/>
      <c r="CI95" s="7"/>
      <c r="CJ95" s="7"/>
      <c r="CK95" s="7"/>
      <c r="CL95" s="7"/>
      <c r="CM95" s="7"/>
      <c r="CN95" s="7"/>
      <c r="CO95" s="7"/>
      <c r="CP95" s="7"/>
      <c r="CQ95" s="7"/>
      <c r="CR95" s="7"/>
      <c r="CS95" s="7"/>
      <c r="CT95" s="7"/>
      <c r="CU95" s="7"/>
      <c r="CV95" s="7"/>
      <c r="CW95" s="7"/>
      <c r="CX95" s="7"/>
      <c r="CY95" s="7"/>
      <c r="CZ95" s="7"/>
    </row>
    <row r="96" s="316" customFormat="true" ht="15" customHeight="true" x14ac:dyDescent="0.2">
      <c r="A96" s="71"/>
      <c r="B96" s="141"/>
      <c r="C96" s="103"/>
      <c r="D96" s="102"/>
      <c r="E96" s="102"/>
      <c r="F96" s="102"/>
      <c r="G96" s="101"/>
      <c r="H96" s="100"/>
      <c r="I96" s="102"/>
      <c r="J96" s="102"/>
      <c r="K96" s="102"/>
      <c r="L96" s="99"/>
      <c r="M96" s="103"/>
      <c r="N96" s="102"/>
      <c r="O96" s="102"/>
      <c r="P96" s="102"/>
      <c r="Q96" s="101"/>
      <c r="R96" s="100"/>
      <c r="S96" s="102"/>
      <c r="T96" s="102"/>
      <c r="U96" s="102"/>
      <c r="V96" s="102"/>
      <c r="W96" s="102"/>
      <c r="X96" s="102"/>
      <c r="Y96" s="99"/>
      <c r="Z96" s="833"/>
      <c r="AA96" s="833"/>
      <c r="AB96" s="833"/>
      <c r="AC96" s="833"/>
      <c r="AD96" s="833"/>
      <c r="AE96" s="833"/>
      <c r="AF96" s="833"/>
      <c r="AG96" s="833"/>
      <c r="AH96" s="833"/>
      <c r="AI96" s="833"/>
      <c r="AJ96" s="833"/>
      <c r="AK96" s="833"/>
      <c r="AL96" s="833"/>
      <c r="AM96" s="833"/>
      <c r="AN96" s="833"/>
      <c r="AO96" s="833"/>
      <c r="AP96" s="833"/>
      <c r="AQ96" s="833"/>
      <c r="AR96" s="833"/>
      <c r="AS96" s="833"/>
      <c r="AT96" s="833"/>
      <c r="AU96" s="833"/>
      <c r="AV96" s="833"/>
      <c r="AW96" s="833"/>
      <c r="AX96" s="833"/>
      <c r="AY96" s="833"/>
      <c r="AZ96" s="344"/>
      <c r="BA96" s="878"/>
      <c r="BB96" s="552"/>
      <c r="BC96" s="415"/>
      <c r="BD96" s="405"/>
      <c r="BE96" s="405"/>
      <c r="BF96" s="405"/>
      <c r="BG96" s="419"/>
      <c r="BH96" s="415"/>
      <c r="BI96" s="405"/>
      <c r="BJ96" s="405"/>
      <c r="BK96" s="405"/>
      <c r="BL96" s="419"/>
      <c r="BM96" s="415"/>
      <c r="BN96" s="405"/>
      <c r="BO96" s="405"/>
      <c r="BP96" s="405"/>
      <c r="BQ96" s="419"/>
      <c r="BR96" s="415"/>
      <c r="BS96" s="405"/>
      <c r="BT96" s="405"/>
      <c r="BU96" s="405"/>
      <c r="BV96" s="405"/>
      <c r="BW96" s="405"/>
      <c r="BX96" s="405"/>
      <c r="BY96" s="406"/>
      <c r="BZ96" s="7"/>
      <c r="CA96" s="7"/>
      <c r="CB96" s="7"/>
      <c r="CC96" s="7"/>
      <c r="CD96" s="7"/>
      <c r="CE96" s="7"/>
      <c r="CF96" s="7"/>
      <c r="CG96" s="7"/>
      <c r="CH96" s="7"/>
      <c r="CI96" s="7"/>
      <c r="CJ96" s="7"/>
      <c r="CK96" s="7"/>
      <c r="CL96" s="7"/>
      <c r="CM96" s="7"/>
      <c r="CN96" s="7"/>
      <c r="CO96" s="7"/>
      <c r="CP96" s="7"/>
      <c r="CQ96" s="7"/>
      <c r="CR96" s="7"/>
      <c r="CS96" s="7"/>
      <c r="CT96" s="7"/>
      <c r="CU96" s="7"/>
      <c r="CV96" s="7"/>
      <c r="CW96" s="7"/>
      <c r="CX96" s="7"/>
      <c r="CY96" s="7"/>
      <c r="CZ96" s="7"/>
    </row>
    <row r="97" s="316" customFormat="true" ht="15" customHeight="true" x14ac:dyDescent="0.2">
      <c r="A97" s="148"/>
      <c r="B97" s="141"/>
      <c r="C97" s="103"/>
      <c r="D97" s="102"/>
      <c r="E97" s="102"/>
      <c r="F97" s="102"/>
      <c r="G97" s="101"/>
      <c r="H97" s="100"/>
      <c r="I97" s="102"/>
      <c r="J97" s="102"/>
      <c r="K97" s="102"/>
      <c r="L97" s="99"/>
      <c r="M97" s="103"/>
      <c r="N97" s="102"/>
      <c r="O97" s="102"/>
      <c r="P97" s="102"/>
      <c r="Q97" s="101"/>
      <c r="R97" s="100"/>
      <c r="S97" s="102"/>
      <c r="T97" s="102"/>
      <c r="U97" s="102"/>
      <c r="V97" s="102"/>
      <c r="W97" s="102"/>
      <c r="X97" s="102"/>
      <c r="Y97" s="99"/>
      <c r="Z97" s="833"/>
      <c r="AA97" s="833"/>
      <c r="AB97" s="833"/>
      <c r="AC97" s="833"/>
      <c r="AD97" s="833"/>
      <c r="AE97" s="833"/>
      <c r="AF97" s="833"/>
      <c r="AG97" s="833"/>
      <c r="AH97" s="833"/>
      <c r="AI97" s="833"/>
      <c r="AJ97" s="833"/>
      <c r="AK97" s="833"/>
      <c r="AL97" s="833"/>
      <c r="AM97" s="833"/>
      <c r="AN97" s="833"/>
      <c r="AO97" s="833"/>
      <c r="AP97" s="833"/>
      <c r="AQ97" s="833"/>
      <c r="AR97" s="833"/>
      <c r="AS97" s="833"/>
      <c r="AT97" s="833"/>
      <c r="AU97" s="833"/>
      <c r="AV97" s="833"/>
      <c r="AW97" s="833"/>
      <c r="AX97" s="833"/>
      <c r="AY97" s="833"/>
      <c r="AZ97" s="344"/>
      <c r="BA97" s="878"/>
      <c r="BB97" s="552"/>
      <c r="BC97" s="415"/>
      <c r="BD97" s="405"/>
      <c r="BE97" s="405"/>
      <c r="BF97" s="405"/>
      <c r="BG97" s="419"/>
      <c r="BH97" s="415"/>
      <c r="BI97" s="405"/>
      <c r="BJ97" s="405"/>
      <c r="BK97" s="405"/>
      <c r="BL97" s="419"/>
      <c r="BM97" s="415"/>
      <c r="BN97" s="405"/>
      <c r="BO97" s="405"/>
      <c r="BP97" s="405"/>
      <c r="BQ97" s="419"/>
      <c r="BR97" s="415"/>
      <c r="BS97" s="405"/>
      <c r="BT97" s="405"/>
      <c r="BU97" s="405"/>
      <c r="BV97" s="405"/>
      <c r="BW97" s="405"/>
      <c r="BX97" s="405"/>
      <c r="BY97" s="406"/>
      <c r="BZ97" s="7"/>
      <c r="CA97" s="7"/>
      <c r="CB97" s="7"/>
      <c r="CC97" s="7"/>
      <c r="CD97" s="7"/>
      <c r="CE97" s="7"/>
      <c r="CF97" s="7"/>
      <c r="CG97" s="7"/>
      <c r="CH97" s="7"/>
      <c r="CI97" s="7"/>
      <c r="CJ97" s="7"/>
      <c r="CK97" s="7"/>
      <c r="CL97" s="7"/>
      <c r="CM97" s="7"/>
      <c r="CN97" s="7"/>
      <c r="CO97" s="7"/>
      <c r="CP97" s="7"/>
      <c r="CQ97" s="7"/>
      <c r="CR97" s="7"/>
      <c r="CS97" s="7"/>
      <c r="CT97" s="7"/>
      <c r="CU97" s="7"/>
      <c r="CV97" s="7"/>
      <c r="CW97" s="7"/>
      <c r="CX97" s="7"/>
      <c r="CY97" s="7"/>
      <c r="CZ97" s="7"/>
    </row>
    <row r="98" s="316" customFormat="true" ht="15" customHeight="true" x14ac:dyDescent="0.2">
      <c r="A98" s="71"/>
      <c r="B98" s="141"/>
      <c r="C98" s="103"/>
      <c r="D98" s="102"/>
      <c r="E98" s="102"/>
      <c r="F98" s="102"/>
      <c r="G98" s="101"/>
      <c r="H98" s="100"/>
      <c r="I98" s="102"/>
      <c r="J98" s="102"/>
      <c r="K98" s="102"/>
      <c r="L98" s="99"/>
      <c r="M98" s="103"/>
      <c r="N98" s="102"/>
      <c r="O98" s="102"/>
      <c r="P98" s="102"/>
      <c r="Q98" s="101"/>
      <c r="R98" s="100"/>
      <c r="S98" s="102"/>
      <c r="T98" s="102"/>
      <c r="U98" s="102"/>
      <c r="V98" s="102"/>
      <c r="W98" s="102"/>
      <c r="X98" s="102"/>
      <c r="Y98" s="99"/>
      <c r="Z98" s="833"/>
      <c r="AA98" s="833"/>
      <c r="AB98" s="833"/>
      <c r="AC98" s="833"/>
      <c r="AD98" s="833"/>
      <c r="AE98" s="833"/>
      <c r="AF98" s="833"/>
      <c r="AG98" s="833"/>
      <c r="AH98" s="833"/>
      <c r="AI98" s="833"/>
      <c r="AJ98" s="833"/>
      <c r="AK98" s="833"/>
      <c r="AL98" s="833"/>
      <c r="AM98" s="833"/>
      <c r="AN98" s="833"/>
      <c r="AO98" s="833"/>
      <c r="AP98" s="833"/>
      <c r="AQ98" s="833"/>
      <c r="AR98" s="833"/>
      <c r="AS98" s="833"/>
      <c r="AT98" s="833"/>
      <c r="AU98" s="833"/>
      <c r="AV98" s="833"/>
      <c r="AW98" s="833"/>
      <c r="AX98" s="833"/>
      <c r="AY98" s="833"/>
      <c r="AZ98" s="344"/>
      <c r="BA98" s="878"/>
      <c r="BB98" s="552"/>
      <c r="BC98" s="415"/>
      <c r="BD98" s="405"/>
      <c r="BE98" s="405"/>
      <c r="BF98" s="405"/>
      <c r="BG98" s="419"/>
      <c r="BH98" s="415"/>
      <c r="BI98" s="405"/>
      <c r="BJ98" s="405"/>
      <c r="BK98" s="405"/>
      <c r="BL98" s="419"/>
      <c r="BM98" s="415"/>
      <c r="BN98" s="405"/>
      <c r="BO98" s="405"/>
      <c r="BP98" s="405"/>
      <c r="BQ98" s="419"/>
      <c r="BR98" s="415"/>
      <c r="BS98" s="405"/>
      <c r="BT98" s="405"/>
      <c r="BU98" s="405"/>
      <c r="BV98" s="405"/>
      <c r="BW98" s="405"/>
      <c r="BX98" s="405"/>
      <c r="BY98" s="406"/>
      <c r="BZ98" s="7"/>
      <c r="CA98" s="7"/>
      <c r="CB98" s="7"/>
      <c r="CC98" s="7"/>
      <c r="CD98" s="7"/>
      <c r="CE98" s="7"/>
      <c r="CF98" s="7"/>
      <c r="CG98" s="7"/>
      <c r="CH98" s="7"/>
      <c r="CI98" s="7"/>
      <c r="CJ98" s="7"/>
      <c r="CK98" s="7"/>
      <c r="CL98" s="7"/>
      <c r="CM98" s="7"/>
      <c r="CN98" s="7"/>
      <c r="CO98" s="7"/>
      <c r="CP98" s="7"/>
      <c r="CQ98" s="7"/>
      <c r="CR98" s="7"/>
      <c r="CS98" s="7"/>
      <c r="CT98" s="7"/>
      <c r="CU98" s="7"/>
      <c r="CV98" s="7"/>
      <c r="CW98" s="7"/>
      <c r="CX98" s="7"/>
      <c r="CY98" s="7"/>
      <c r="CZ98" s="7"/>
    </row>
    <row r="99" s="316" customFormat="true" ht="15" customHeight="true" x14ac:dyDescent="0.2">
      <c r="A99" s="71"/>
      <c r="B99" s="141"/>
      <c r="C99" s="103"/>
      <c r="D99" s="102"/>
      <c r="E99" s="102"/>
      <c r="F99" s="102"/>
      <c r="G99" s="101"/>
      <c r="H99" s="100"/>
      <c r="I99" s="102"/>
      <c r="J99" s="102"/>
      <c r="K99" s="102"/>
      <c r="L99" s="99"/>
      <c r="M99" s="103"/>
      <c r="N99" s="102"/>
      <c r="O99" s="102"/>
      <c r="P99" s="102"/>
      <c r="Q99" s="101"/>
      <c r="R99" s="100"/>
      <c r="S99" s="102"/>
      <c r="T99" s="102"/>
      <c r="U99" s="102"/>
      <c r="V99" s="102"/>
      <c r="W99" s="102"/>
      <c r="X99" s="102"/>
      <c r="Y99" s="99"/>
      <c r="Z99" s="833"/>
      <c r="AA99" s="833"/>
      <c r="AB99" s="833"/>
      <c r="AC99" s="833"/>
      <c r="AD99" s="833"/>
      <c r="AE99" s="833"/>
      <c r="AF99" s="833"/>
      <c r="AG99" s="833"/>
      <c r="AH99" s="833"/>
      <c r="AI99" s="833"/>
      <c r="AJ99" s="833"/>
      <c r="AK99" s="833"/>
      <c r="AL99" s="833"/>
      <c r="AM99" s="833"/>
      <c r="AN99" s="833"/>
      <c r="AO99" s="833"/>
      <c r="AP99" s="833"/>
      <c r="AQ99" s="833"/>
      <c r="AR99" s="833"/>
      <c r="AS99" s="833"/>
      <c r="AT99" s="833"/>
      <c r="AU99" s="833"/>
      <c r="AV99" s="833"/>
      <c r="AW99" s="833"/>
      <c r="AX99" s="833"/>
      <c r="AY99" s="833"/>
      <c r="AZ99" s="344"/>
      <c r="BA99" s="878"/>
      <c r="BB99" s="552"/>
      <c r="BC99" s="415"/>
      <c r="BD99" s="405"/>
      <c r="BE99" s="405"/>
      <c r="BF99" s="405"/>
      <c r="BG99" s="419"/>
      <c r="BH99" s="415"/>
      <c r="BI99" s="405"/>
      <c r="BJ99" s="405"/>
      <c r="BK99" s="405"/>
      <c r="BL99" s="419"/>
      <c r="BM99" s="415"/>
      <c r="BN99" s="405"/>
      <c r="BO99" s="405"/>
      <c r="BP99" s="405"/>
      <c r="BQ99" s="419"/>
      <c r="BR99" s="415"/>
      <c r="BS99" s="405"/>
      <c r="BT99" s="405"/>
      <c r="BU99" s="405"/>
      <c r="BV99" s="405"/>
      <c r="BW99" s="405"/>
      <c r="BX99" s="405"/>
      <c r="BY99" s="406"/>
      <c r="BZ99" s="7"/>
      <c r="CA99" s="7"/>
      <c r="CB99" s="7"/>
      <c r="CC99" s="7"/>
      <c r="CD99" s="7"/>
      <c r="CE99" s="7"/>
      <c r="CF99" s="7"/>
      <c r="CG99" s="7"/>
      <c r="CH99" s="7"/>
      <c r="CI99" s="7"/>
      <c r="CJ99" s="7"/>
      <c r="CK99" s="7"/>
      <c r="CL99" s="7"/>
      <c r="CM99" s="7"/>
      <c r="CN99" s="7"/>
      <c r="CO99" s="7"/>
      <c r="CP99" s="7"/>
      <c r="CQ99" s="7"/>
      <c r="CR99" s="7"/>
      <c r="CS99" s="7"/>
      <c r="CT99" s="7"/>
      <c r="CU99" s="7"/>
      <c r="CV99" s="7"/>
      <c r="CW99" s="7"/>
      <c r="CX99" s="7"/>
      <c r="CY99" s="7"/>
      <c r="CZ99" s="7"/>
    </row>
    <row r="100" s="316" customFormat="true" ht="15" customHeight="true" x14ac:dyDescent="0.2">
      <c r="A100" s="71"/>
      <c r="B100" s="141"/>
      <c r="C100" s="103"/>
      <c r="D100" s="102"/>
      <c r="E100" s="102"/>
      <c r="F100" s="102"/>
      <c r="G100" s="101"/>
      <c r="H100" s="100"/>
      <c r="I100" s="102"/>
      <c r="J100" s="102"/>
      <c r="K100" s="102"/>
      <c r="L100" s="99"/>
      <c r="M100" s="103"/>
      <c r="N100" s="102"/>
      <c r="O100" s="102"/>
      <c r="P100" s="102"/>
      <c r="Q100" s="101"/>
      <c r="R100" s="100"/>
      <c r="S100" s="102"/>
      <c r="T100" s="102"/>
      <c r="U100" s="102"/>
      <c r="V100" s="102"/>
      <c r="W100" s="102"/>
      <c r="X100" s="102"/>
      <c r="Y100" s="99"/>
      <c r="Z100" s="833"/>
      <c r="AA100" s="833"/>
      <c r="AB100" s="833"/>
      <c r="AC100" s="833"/>
      <c r="AD100" s="833"/>
      <c r="AE100" s="833"/>
      <c r="AF100" s="833"/>
      <c r="AG100" s="833"/>
      <c r="AH100" s="833"/>
      <c r="AI100" s="833"/>
      <c r="AJ100" s="833"/>
      <c r="AK100" s="833"/>
      <c r="AL100" s="833"/>
      <c r="AM100" s="833"/>
      <c r="AN100" s="833"/>
      <c r="AO100" s="833"/>
      <c r="AP100" s="833"/>
      <c r="AQ100" s="833"/>
      <c r="AR100" s="833"/>
      <c r="AS100" s="833"/>
      <c r="AT100" s="833"/>
      <c r="AU100" s="833"/>
      <c r="AV100" s="833"/>
      <c r="AW100" s="833"/>
      <c r="AX100" s="833"/>
      <c r="AY100" s="833"/>
      <c r="AZ100" s="344"/>
      <c r="BA100" s="878"/>
      <c r="BB100" s="552"/>
      <c r="BC100" s="415"/>
      <c r="BD100" s="405"/>
      <c r="BE100" s="405"/>
      <c r="BF100" s="405"/>
      <c r="BG100" s="419"/>
      <c r="BH100" s="415"/>
      <c r="BI100" s="405"/>
      <c r="BJ100" s="405"/>
      <c r="BK100" s="405"/>
      <c r="BL100" s="419"/>
      <c r="BM100" s="415"/>
      <c r="BN100" s="405"/>
      <c r="BO100" s="405"/>
      <c r="BP100" s="405"/>
      <c r="BQ100" s="419"/>
      <c r="BR100" s="415"/>
      <c r="BS100" s="405"/>
      <c r="BT100" s="405"/>
      <c r="BU100" s="405"/>
      <c r="BV100" s="405"/>
      <c r="BW100" s="405"/>
      <c r="BX100" s="405"/>
      <c r="BY100" s="406"/>
      <c r="BZ100" s="7"/>
      <c r="CA100" s="7"/>
      <c r="CB100" s="7"/>
      <c r="CC100" s="7"/>
      <c r="CD100" s="7"/>
      <c r="CE100" s="7"/>
      <c r="CF100" s="7"/>
      <c r="CG100" s="7"/>
      <c r="CH100" s="7"/>
      <c r="CI100" s="7"/>
      <c r="CJ100" s="7"/>
      <c r="CK100" s="7"/>
      <c r="CL100" s="7"/>
      <c r="CM100" s="7"/>
      <c r="CN100" s="7"/>
      <c r="CO100" s="7"/>
      <c r="CP100" s="7"/>
      <c r="CQ100" s="7"/>
      <c r="CR100" s="7"/>
      <c r="CS100" s="7"/>
      <c r="CT100" s="7"/>
      <c r="CU100" s="7"/>
      <c r="CV100" s="7"/>
      <c r="CW100" s="7"/>
      <c r="CX100" s="7"/>
      <c r="CY100" s="7"/>
      <c r="CZ100" s="7"/>
    </row>
    <row r="101" s="316" customFormat="true" ht="15" customHeight="true" x14ac:dyDescent="0.2">
      <c r="A101" s="148"/>
      <c r="B101" s="141"/>
      <c r="C101" s="103"/>
      <c r="D101" s="102"/>
      <c r="E101" s="102"/>
      <c r="F101" s="102"/>
      <c r="G101" s="101"/>
      <c r="H101" s="100"/>
      <c r="I101" s="102"/>
      <c r="J101" s="102"/>
      <c r="K101" s="102"/>
      <c r="L101" s="99"/>
      <c r="M101" s="103"/>
      <c r="N101" s="102"/>
      <c r="O101" s="102"/>
      <c r="P101" s="102"/>
      <c r="Q101" s="101"/>
      <c r="R101" s="100"/>
      <c r="S101" s="102"/>
      <c r="T101" s="102"/>
      <c r="U101" s="102"/>
      <c r="V101" s="102"/>
      <c r="W101" s="102"/>
      <c r="X101" s="102"/>
      <c r="Y101" s="99"/>
      <c r="Z101" s="833"/>
      <c r="AA101" s="833"/>
      <c r="AB101" s="833"/>
      <c r="AC101" s="833"/>
      <c r="AD101" s="833"/>
      <c r="AE101" s="833"/>
      <c r="AF101" s="833"/>
      <c r="AG101" s="833"/>
      <c r="AH101" s="833"/>
      <c r="AI101" s="833"/>
      <c r="AJ101" s="833"/>
      <c r="AK101" s="833"/>
      <c r="AL101" s="833"/>
      <c r="AM101" s="833"/>
      <c r="AN101" s="833"/>
      <c r="AO101" s="833"/>
      <c r="AP101" s="833"/>
      <c r="AQ101" s="833"/>
      <c r="AR101" s="833"/>
      <c r="AS101" s="833"/>
      <c r="AT101" s="833"/>
      <c r="AU101" s="833"/>
      <c r="AV101" s="833"/>
      <c r="AW101" s="833"/>
      <c r="AX101" s="833"/>
      <c r="AY101" s="833"/>
      <c r="AZ101" s="344"/>
      <c r="BA101" s="878"/>
      <c r="BB101" s="552"/>
      <c r="BC101" s="415"/>
      <c r="BD101" s="405"/>
      <c r="BE101" s="405"/>
      <c r="BF101" s="405"/>
      <c r="BG101" s="419"/>
      <c r="BH101" s="415"/>
      <c r="BI101" s="405"/>
      <c r="BJ101" s="405"/>
      <c r="BK101" s="405"/>
      <c r="BL101" s="419"/>
      <c r="BM101" s="415"/>
      <c r="BN101" s="405"/>
      <c r="BO101" s="405"/>
      <c r="BP101" s="405"/>
      <c r="BQ101" s="419"/>
      <c r="BR101" s="415"/>
      <c r="BS101" s="405"/>
      <c r="BT101" s="405"/>
      <c r="BU101" s="405"/>
      <c r="BV101" s="405"/>
      <c r="BW101" s="405"/>
      <c r="BX101" s="405"/>
      <c r="BY101" s="406"/>
      <c r="BZ101" s="7"/>
      <c r="CA101" s="7"/>
      <c r="CB101" s="7"/>
      <c r="CC101" s="7"/>
      <c r="CD101" s="7"/>
      <c r="CE101" s="7"/>
      <c r="CF101" s="7"/>
      <c r="CG101" s="7"/>
      <c r="CH101" s="7"/>
      <c r="CI101" s="7"/>
      <c r="CJ101" s="7"/>
      <c r="CK101" s="7"/>
      <c r="CL101" s="7"/>
      <c r="CM101" s="7"/>
      <c r="CN101" s="7"/>
      <c r="CO101" s="7"/>
      <c r="CP101" s="7"/>
      <c r="CQ101" s="7"/>
      <c r="CR101" s="7"/>
      <c r="CS101" s="7"/>
      <c r="CT101" s="7"/>
      <c r="CU101" s="7"/>
      <c r="CV101" s="7"/>
      <c r="CW101" s="7"/>
      <c r="CX101" s="7"/>
      <c r="CY101" s="7"/>
      <c r="CZ101" s="7"/>
    </row>
    <row r="102" s="316" customFormat="true" ht="15" customHeight="true" x14ac:dyDescent="0.2">
      <c r="A102" s="71"/>
      <c r="B102" s="141"/>
      <c r="C102" s="103"/>
      <c r="D102" s="102"/>
      <c r="E102" s="102"/>
      <c r="F102" s="102"/>
      <c r="G102" s="101"/>
      <c r="H102" s="100"/>
      <c r="I102" s="102"/>
      <c r="J102" s="102"/>
      <c r="K102" s="102"/>
      <c r="L102" s="99"/>
      <c r="M102" s="103"/>
      <c r="N102" s="102"/>
      <c r="O102" s="102"/>
      <c r="P102" s="102"/>
      <c r="Q102" s="101"/>
      <c r="R102" s="100"/>
      <c r="S102" s="102"/>
      <c r="T102" s="102"/>
      <c r="U102" s="102"/>
      <c r="V102" s="102"/>
      <c r="W102" s="102"/>
      <c r="X102" s="102"/>
      <c r="Y102" s="99"/>
      <c r="Z102" s="833"/>
      <c r="AA102" s="833"/>
      <c r="AB102" s="833"/>
      <c r="AC102" s="833"/>
      <c r="AD102" s="833"/>
      <c r="AE102" s="833"/>
      <c r="AF102" s="833"/>
      <c r="AG102" s="833"/>
      <c r="AH102" s="833"/>
      <c r="AI102" s="833"/>
      <c r="AJ102" s="833"/>
      <c r="AK102" s="833"/>
      <c r="AL102" s="833"/>
      <c r="AM102" s="833"/>
      <c r="AN102" s="833"/>
      <c r="AO102" s="833"/>
      <c r="AP102" s="833"/>
      <c r="AQ102" s="833"/>
      <c r="AR102" s="833"/>
      <c r="AS102" s="833"/>
      <c r="AT102" s="833"/>
      <c r="AU102" s="833"/>
      <c r="AV102" s="833"/>
      <c r="AW102" s="833"/>
      <c r="AX102" s="833"/>
      <c r="AY102" s="833"/>
      <c r="AZ102" s="344"/>
      <c r="BA102" s="878"/>
      <c r="BB102" s="552"/>
      <c r="BC102" s="415"/>
      <c r="BD102" s="405"/>
      <c r="BE102" s="405"/>
      <c r="BF102" s="405"/>
      <c r="BG102" s="419"/>
      <c r="BH102" s="415"/>
      <c r="BI102" s="405"/>
      <c r="BJ102" s="405"/>
      <c r="BK102" s="405"/>
      <c r="BL102" s="419"/>
      <c r="BM102" s="415"/>
      <c r="BN102" s="405"/>
      <c r="BO102" s="405"/>
      <c r="BP102" s="405"/>
      <c r="BQ102" s="419"/>
      <c r="BR102" s="415"/>
      <c r="BS102" s="405"/>
      <c r="BT102" s="405"/>
      <c r="BU102" s="405"/>
      <c r="BV102" s="405"/>
      <c r="BW102" s="405"/>
      <c r="BX102" s="405"/>
      <c r="BY102" s="406"/>
      <c r="BZ102" s="7"/>
      <c r="CA102" s="7"/>
      <c r="CB102" s="7"/>
      <c r="CC102" s="7"/>
      <c r="CD102" s="7"/>
      <c r="CE102" s="7"/>
      <c r="CF102" s="7"/>
      <c r="CG102" s="7"/>
      <c r="CH102" s="7"/>
      <c r="CI102" s="7"/>
      <c r="CJ102" s="7"/>
      <c r="CK102" s="7"/>
      <c r="CL102" s="7"/>
      <c r="CM102" s="7"/>
      <c r="CN102" s="7"/>
      <c r="CO102" s="7"/>
      <c r="CP102" s="7"/>
      <c r="CQ102" s="7"/>
      <c r="CR102" s="7"/>
      <c r="CS102" s="7"/>
      <c r="CT102" s="7"/>
      <c r="CU102" s="7"/>
      <c r="CV102" s="7"/>
      <c r="CW102" s="7"/>
      <c r="CX102" s="7"/>
      <c r="CY102" s="7"/>
      <c r="CZ102" s="7"/>
    </row>
    <row r="103" s="316" customFormat="true" ht="15" customHeight="true" x14ac:dyDescent="0.2">
      <c r="A103" s="71"/>
      <c r="B103" s="141"/>
      <c r="C103" s="103"/>
      <c r="D103" s="102"/>
      <c r="E103" s="102"/>
      <c r="F103" s="102"/>
      <c r="G103" s="101"/>
      <c r="H103" s="100"/>
      <c r="I103" s="102"/>
      <c r="J103" s="102"/>
      <c r="K103" s="102"/>
      <c r="L103" s="99"/>
      <c r="M103" s="103"/>
      <c r="N103" s="102"/>
      <c r="O103" s="102"/>
      <c r="P103" s="102"/>
      <c r="Q103" s="101"/>
      <c r="R103" s="100"/>
      <c r="S103" s="102"/>
      <c r="T103" s="102"/>
      <c r="U103" s="102"/>
      <c r="V103" s="102"/>
      <c r="W103" s="102"/>
      <c r="X103" s="102"/>
      <c r="Y103" s="99"/>
      <c r="Z103" s="833"/>
      <c r="AA103" s="833"/>
      <c r="AB103" s="833"/>
      <c r="AC103" s="833"/>
      <c r="AD103" s="833"/>
      <c r="AE103" s="833"/>
      <c r="AF103" s="833"/>
      <c r="AG103" s="833"/>
      <c r="AH103" s="833"/>
      <c r="AI103" s="833"/>
      <c r="AJ103" s="833"/>
      <c r="AK103" s="833"/>
      <c r="AL103" s="833"/>
      <c r="AM103" s="833"/>
      <c r="AN103" s="833"/>
      <c r="AO103" s="833"/>
      <c r="AP103" s="833"/>
      <c r="AQ103" s="833"/>
      <c r="AR103" s="833"/>
      <c r="AS103" s="833"/>
      <c r="AT103" s="833"/>
      <c r="AU103" s="833"/>
      <c r="AV103" s="833"/>
      <c r="AW103" s="833"/>
      <c r="AX103" s="833"/>
      <c r="AY103" s="833"/>
      <c r="AZ103" s="344"/>
      <c r="BA103" s="878"/>
      <c r="BB103" s="552"/>
      <c r="BC103" s="415"/>
      <c r="BD103" s="405"/>
      <c r="BE103" s="405"/>
      <c r="BF103" s="405"/>
      <c r="BG103" s="419"/>
      <c r="BH103" s="415"/>
      <c r="BI103" s="405"/>
      <c r="BJ103" s="405"/>
      <c r="BK103" s="405"/>
      <c r="BL103" s="419"/>
      <c r="BM103" s="415"/>
      <c r="BN103" s="405"/>
      <c r="BO103" s="405"/>
      <c r="BP103" s="405"/>
      <c r="BQ103" s="419"/>
      <c r="BR103" s="415"/>
      <c r="BS103" s="405"/>
      <c r="BT103" s="405"/>
      <c r="BU103" s="405"/>
      <c r="BV103" s="405"/>
      <c r="BW103" s="405"/>
      <c r="BX103" s="405"/>
      <c r="BY103" s="406"/>
      <c r="BZ103" s="7"/>
      <c r="CA103" s="7"/>
      <c r="CB103" s="7"/>
      <c r="CC103" s="7"/>
      <c r="CD103" s="7"/>
      <c r="CE103" s="7"/>
      <c r="CF103" s="7"/>
      <c r="CG103" s="7"/>
      <c r="CH103" s="7"/>
      <c r="CI103" s="7"/>
      <c r="CJ103" s="7"/>
      <c r="CK103" s="7"/>
      <c r="CL103" s="7"/>
      <c r="CM103" s="7"/>
      <c r="CN103" s="7"/>
      <c r="CO103" s="7"/>
      <c r="CP103" s="7"/>
      <c r="CQ103" s="7"/>
      <c r="CR103" s="7"/>
      <c r="CS103" s="7"/>
      <c r="CT103" s="7"/>
      <c r="CU103" s="7"/>
      <c r="CV103" s="7"/>
      <c r="CW103" s="7"/>
      <c r="CX103" s="7"/>
      <c r="CY103" s="7"/>
      <c r="CZ103" s="7"/>
    </row>
    <row r="104" s="316" customFormat="true" ht="15" customHeight="true" x14ac:dyDescent="0.2">
      <c r="A104" s="71"/>
      <c r="B104" s="141"/>
      <c r="C104" s="103"/>
      <c r="D104" s="102"/>
      <c r="E104" s="102"/>
      <c r="F104" s="102"/>
      <c r="G104" s="101"/>
      <c r="H104" s="100"/>
      <c r="I104" s="102"/>
      <c r="J104" s="102"/>
      <c r="K104" s="102"/>
      <c r="L104" s="99"/>
      <c r="M104" s="103"/>
      <c r="N104" s="102"/>
      <c r="O104" s="102"/>
      <c r="P104" s="102"/>
      <c r="Q104" s="101"/>
      <c r="R104" s="100"/>
      <c r="S104" s="102"/>
      <c r="T104" s="102"/>
      <c r="U104" s="102"/>
      <c r="V104" s="102"/>
      <c r="W104" s="102"/>
      <c r="X104" s="102"/>
      <c r="Y104" s="99"/>
      <c r="Z104" s="833"/>
      <c r="AA104" s="833"/>
      <c r="AB104" s="833"/>
      <c r="AC104" s="833"/>
      <c r="AD104" s="833"/>
      <c r="AE104" s="833"/>
      <c r="AF104" s="833"/>
      <c r="AG104" s="833"/>
      <c r="AH104" s="833"/>
      <c r="AI104" s="833"/>
      <c r="AJ104" s="833"/>
      <c r="AK104" s="833"/>
      <c r="AL104" s="833"/>
      <c r="AM104" s="833"/>
      <c r="AN104" s="833"/>
      <c r="AO104" s="833"/>
      <c r="AP104" s="833"/>
      <c r="AQ104" s="833"/>
      <c r="AR104" s="833"/>
      <c r="AS104" s="833"/>
      <c r="AT104" s="833"/>
      <c r="AU104" s="833"/>
      <c r="AV104" s="833"/>
      <c r="AW104" s="833"/>
      <c r="AX104" s="833"/>
      <c r="AY104" s="833"/>
      <c r="AZ104" s="344"/>
      <c r="BA104" s="878"/>
      <c r="BB104" s="552"/>
      <c r="BC104" s="415"/>
      <c r="BD104" s="405"/>
      <c r="BE104" s="405"/>
      <c r="BF104" s="405"/>
      <c r="BG104" s="419"/>
      <c r="BH104" s="415"/>
      <c r="BI104" s="405"/>
      <c r="BJ104" s="405"/>
      <c r="BK104" s="405"/>
      <c r="BL104" s="419"/>
      <c r="BM104" s="415"/>
      <c r="BN104" s="405"/>
      <c r="BO104" s="405"/>
      <c r="BP104" s="405"/>
      <c r="BQ104" s="419"/>
      <c r="BR104" s="415"/>
      <c r="BS104" s="405"/>
      <c r="BT104" s="405"/>
      <c r="BU104" s="405"/>
      <c r="BV104" s="405"/>
      <c r="BW104" s="405"/>
      <c r="BX104" s="405"/>
      <c r="BY104" s="406"/>
      <c r="BZ104" s="7"/>
      <c r="CA104" s="7"/>
      <c r="CB104" s="7"/>
      <c r="CC104" s="7"/>
      <c r="CD104" s="7"/>
      <c r="CE104" s="7"/>
      <c r="CF104" s="7"/>
      <c r="CG104" s="7"/>
      <c r="CH104" s="7"/>
      <c r="CI104" s="7"/>
      <c r="CJ104" s="7"/>
      <c r="CK104" s="7"/>
      <c r="CL104" s="7"/>
      <c r="CM104" s="7"/>
      <c r="CN104" s="7"/>
      <c r="CO104" s="7"/>
      <c r="CP104" s="7"/>
      <c r="CQ104" s="7"/>
      <c r="CR104" s="7"/>
      <c r="CS104" s="7"/>
      <c r="CT104" s="7"/>
      <c r="CU104" s="7"/>
      <c r="CV104" s="7"/>
      <c r="CW104" s="7"/>
      <c r="CX104" s="7"/>
      <c r="CY104" s="7"/>
      <c r="CZ104" s="7"/>
    </row>
    <row r="105" s="316" customFormat="true" ht="15" customHeight="true" x14ac:dyDescent="0.2">
      <c r="A105" s="145"/>
      <c r="B105" s="140"/>
      <c r="C105" s="98"/>
      <c r="D105" s="97"/>
      <c r="E105" s="97"/>
      <c r="F105" s="97"/>
      <c r="G105" s="96"/>
      <c r="H105" s="95"/>
      <c r="I105" s="97"/>
      <c r="J105" s="97"/>
      <c r="K105" s="97"/>
      <c r="L105" s="94"/>
      <c r="M105" s="98"/>
      <c r="N105" s="97"/>
      <c r="O105" s="97"/>
      <c r="P105" s="97"/>
      <c r="Q105" s="96"/>
      <c r="R105" s="95"/>
      <c r="S105" s="97"/>
      <c r="T105" s="97"/>
      <c r="U105" s="97"/>
      <c r="V105" s="97"/>
      <c r="W105" s="97"/>
      <c r="X105" s="97"/>
      <c r="Y105" s="94"/>
      <c r="Z105" s="833"/>
      <c r="AA105" s="833"/>
      <c r="AB105" s="833"/>
      <c r="AC105" s="833"/>
      <c r="AD105" s="833"/>
      <c r="AE105" s="833"/>
      <c r="AF105" s="833"/>
      <c r="AG105" s="833"/>
      <c r="AH105" s="833"/>
      <c r="AI105" s="833"/>
      <c r="AJ105" s="833"/>
      <c r="AK105" s="833"/>
      <c r="AL105" s="833"/>
      <c r="AM105" s="833"/>
      <c r="AN105" s="833"/>
      <c r="AO105" s="833"/>
      <c r="AP105" s="833"/>
      <c r="AQ105" s="833"/>
      <c r="AR105" s="833"/>
      <c r="AS105" s="833"/>
      <c r="AT105" s="833"/>
      <c r="AU105" s="833"/>
      <c r="AV105" s="833"/>
      <c r="AW105" s="833"/>
      <c r="AX105" s="833"/>
      <c r="AY105" s="833"/>
      <c r="AZ105" s="344"/>
      <c r="BA105" s="878"/>
      <c r="BB105" s="552"/>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7"/>
      <c r="CA105" s="7"/>
      <c r="CB105" s="7"/>
      <c r="CC105" s="7"/>
      <c r="CD105" s="7"/>
      <c r="CE105" s="7"/>
      <c r="CF105" s="7"/>
      <c r="CG105" s="7"/>
      <c r="CH105" s="7"/>
      <c r="CI105" s="7"/>
      <c r="CJ105" s="7"/>
      <c r="CK105" s="7"/>
      <c r="CL105" s="7"/>
      <c r="CM105" s="7"/>
      <c r="CN105" s="7"/>
      <c r="CO105" s="7"/>
      <c r="CP105" s="7"/>
      <c r="CQ105" s="7"/>
      <c r="CR105" s="7"/>
      <c r="CS105" s="7"/>
      <c r="CT105" s="7"/>
      <c r="CU105" s="7"/>
      <c r="CV105" s="7"/>
      <c r="CW105" s="7"/>
      <c r="CX105" s="7"/>
      <c r="CY105" s="7"/>
      <c r="CZ105" s="7"/>
    </row>
    <row r="106" s="316" customFormat="true" ht="250.15" customHeight="true" x14ac:dyDescent="0.2">
      <c r="A106" s="439"/>
      <c r="B106" s="177"/>
      <c r="C106" s="176"/>
      <c r="D106" s="176"/>
      <c r="E106" s="176"/>
      <c r="F106" s="176"/>
      <c r="G106" s="176"/>
      <c r="H106" s="176"/>
      <c r="I106" s="176"/>
      <c r="J106" s="176"/>
      <c r="K106" s="176"/>
      <c r="L106" s="176"/>
      <c r="M106" s="176"/>
      <c r="N106" s="176"/>
      <c r="O106" s="176"/>
      <c r="P106" s="176"/>
      <c r="Q106" s="176"/>
      <c r="R106" s="176"/>
      <c r="S106" s="176"/>
      <c r="T106" s="176"/>
      <c r="U106" s="176"/>
      <c r="V106" s="176"/>
      <c r="W106" s="176"/>
      <c r="X106" s="176"/>
      <c r="Y106" s="176"/>
      <c r="Z106" s="344"/>
      <c r="AA106" s="344"/>
      <c r="AB106" s="344"/>
      <c r="AC106" s="344"/>
      <c r="AD106" s="344"/>
      <c r="AE106" s="344"/>
      <c r="AF106" s="344"/>
      <c r="AG106" s="344"/>
      <c r="AH106" s="344"/>
      <c r="AI106" s="344"/>
      <c r="AJ106" s="344"/>
      <c r="AK106" s="344"/>
      <c r="AL106" s="344"/>
      <c r="AM106" s="344"/>
      <c r="AN106" s="344"/>
      <c r="AO106" s="344"/>
      <c r="AP106" s="344"/>
      <c r="AQ106" s="344"/>
      <c r="AR106" s="344"/>
      <c r="AS106" s="344"/>
      <c r="AT106" s="344"/>
      <c r="AU106" s="344"/>
      <c r="AV106" s="344"/>
      <c r="AW106" s="344"/>
      <c r="AX106" s="344"/>
      <c r="AY106" s="344"/>
      <c r="AZ106" s="344"/>
      <c r="BA106" s="399"/>
      <c r="BB106" s="400"/>
      <c r="BC106" s="400"/>
      <c r="BD106" s="400"/>
      <c r="BE106" s="400"/>
      <c r="BF106" s="400"/>
      <c r="BG106" s="400"/>
      <c r="BH106" s="400"/>
      <c r="BI106" s="400"/>
      <c r="BJ106" s="400"/>
      <c r="BK106" s="400"/>
      <c r="BL106" s="400"/>
      <c r="BM106" s="400"/>
      <c r="BN106" s="400"/>
      <c r="BO106" s="400"/>
      <c r="BP106" s="400"/>
      <c r="BQ106" s="400"/>
      <c r="BR106" s="400"/>
      <c r="BS106" s="400"/>
      <c r="BT106" s="400"/>
      <c r="BU106" s="400"/>
      <c r="BV106" s="400"/>
      <c r="BW106" s="400"/>
      <c r="BX106" s="400"/>
      <c r="BY106" s="399"/>
      <c r="BZ106" s="343"/>
      <c r="CA106" s="343"/>
      <c r="CB106" s="343"/>
      <c r="CC106" s="343"/>
      <c r="CD106" s="343"/>
      <c r="CE106" s="343"/>
      <c r="CF106" s="343"/>
      <c r="CG106" s="343"/>
      <c r="CH106" s="343"/>
      <c r="CI106" s="343"/>
      <c r="CJ106" s="343"/>
      <c r="CK106" s="343"/>
      <c r="CL106" s="343"/>
      <c r="CM106" s="343"/>
      <c r="CN106" s="343"/>
      <c r="CO106" s="343"/>
      <c r="CP106" s="343"/>
      <c r="CQ106" s="343"/>
      <c r="CR106" s="343"/>
      <c r="CS106" s="343"/>
      <c r="CT106" s="343"/>
      <c r="CU106" s="343"/>
      <c r="CV106" s="343"/>
      <c r="CW106" s="343"/>
      <c r="CX106" s="343"/>
      <c r="CY106" s="343"/>
      <c r="CZ106" s="343"/>
    </row>
    <row r="107" s="296" customFormat="true" ht="18" customHeight="true" x14ac:dyDescent="0.2">
      <c r="A107" s="439"/>
      <c r="B107" s="297"/>
      <c r="C107" s="389"/>
      <c r="D107" s="389"/>
      <c r="E107" s="389"/>
      <c r="F107" s="389"/>
      <c r="G107" s="389"/>
      <c r="H107" s="389"/>
      <c r="I107" s="389"/>
      <c r="J107" s="389"/>
      <c r="K107" s="389"/>
      <c r="L107" s="389"/>
      <c r="M107" s="389"/>
      <c r="N107" s="389"/>
      <c r="O107" s="389"/>
      <c r="P107" s="389"/>
      <c r="Q107" s="389"/>
      <c r="R107" s="389"/>
      <c r="S107" s="389"/>
      <c r="T107" s="389"/>
      <c r="U107" s="389"/>
      <c r="V107" s="389"/>
      <c r="W107" s="389"/>
      <c r="X107" s="389"/>
      <c r="Y107" s="389"/>
      <c r="Z107" s="339"/>
      <c r="AA107" s="33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AZ107" s="339"/>
      <c r="BB107" s="31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96" customFormat="true" ht="22.5" customHeight="true" x14ac:dyDescent="0.35">
      <c r="A108" s="990" t="str">
        <f>A1026</f>
        <v>Dominican Republic</v>
      </c>
      <c r="B108" s="991"/>
      <c r="C108" s="298"/>
      <c r="D108" s="298"/>
      <c r="E108" s="298"/>
      <c r="F108" s="298"/>
      <c r="G108" s="298"/>
      <c r="H108" s="298"/>
      <c r="I108" s="298"/>
      <c r="J108" s="298"/>
      <c r="K108" s="298"/>
      <c r="L108" s="298"/>
      <c r="M108" s="298"/>
      <c r="N108" s="298"/>
      <c r="O108" s="298"/>
      <c r="P108" s="298"/>
      <c r="Q108" s="298"/>
      <c r="R108" s="298"/>
      <c r="S108" s="298"/>
      <c r="T108" s="298"/>
      <c r="U108" s="298"/>
      <c r="Z108" s="339"/>
      <c r="AA108" s="339"/>
      <c r="AB108" s="339"/>
      <c r="AC108" s="339"/>
      <c r="AD108" s="339"/>
      <c r="AE108" s="339"/>
      <c r="AF108" s="339"/>
      <c r="AG108" s="339"/>
      <c r="AH108" s="339"/>
      <c r="AI108" s="339"/>
      <c r="AJ108" s="339"/>
      <c r="AK108" s="339"/>
      <c r="AL108" s="339"/>
      <c r="AM108" s="339"/>
      <c r="AN108" s="339"/>
      <c r="AO108" s="339"/>
      <c r="AP108" s="339"/>
      <c r="AQ108" s="339"/>
      <c r="AR108" s="339"/>
      <c r="AS108" s="339"/>
      <c r="AT108" s="339"/>
      <c r="AU108" s="339"/>
      <c r="AV108" s="339"/>
      <c r="AW108" s="339"/>
      <c r="AX108" s="339"/>
      <c r="AY108" s="339"/>
      <c r="AZ108" s="339"/>
      <c r="BB108" s="31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96" customFormat="true" ht="22.5" customHeight="true" x14ac:dyDescent="0.35">
      <c r="A109" s="323" t="str">
        <f>A1034</f>
        <v>2000</v>
      </c>
      <c r="B109" s="324"/>
      <c r="C109" s="298"/>
      <c r="D109" s="298"/>
      <c r="E109" s="298"/>
      <c r="F109" s="298"/>
      <c r="G109" s="298"/>
      <c r="H109" s="298"/>
      <c r="I109" s="298"/>
      <c r="J109" s="298"/>
      <c r="K109" s="298"/>
      <c r="L109" s="298"/>
      <c r="M109" s="298"/>
      <c r="N109" s="298"/>
      <c r="O109" s="298"/>
      <c r="P109" s="298"/>
      <c r="Q109" s="298"/>
      <c r="R109" s="298"/>
      <c r="S109" s="298"/>
      <c r="T109" s="298"/>
      <c r="U109" s="298"/>
      <c r="Z109" s="339"/>
      <c r="AA109" s="339"/>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AZ109" s="339"/>
      <c r="BB109" s="31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96" customFormat="true" ht="22.5" customHeight="true" x14ac:dyDescent="0.35">
      <c r="A110" s="325" t="s">
        <v>98</v>
      </c>
      <c r="B110" s="326"/>
      <c r="C110" s="298"/>
      <c r="D110" s="298"/>
      <c r="E110" s="298"/>
      <c r="F110" s="298"/>
      <c r="G110" s="298"/>
      <c r="H110" s="298"/>
      <c r="I110" s="298"/>
      <c r="J110" s="298"/>
      <c r="K110" s="298"/>
      <c r="L110" s="298"/>
      <c r="M110" s="298"/>
      <c r="N110" s="298"/>
      <c r="O110" s="298"/>
      <c r="P110" s="298"/>
      <c r="Q110" s="298"/>
      <c r="R110" s="298"/>
      <c r="S110" s="298"/>
      <c r="T110" s="298"/>
      <c r="U110" s="298"/>
      <c r="Z110" s="339"/>
      <c r="AA110" s="339"/>
      <c r="AB110" s="339"/>
      <c r="AC110" s="339"/>
      <c r="AD110" s="339"/>
      <c r="AE110" s="339"/>
      <c r="AF110" s="339"/>
      <c r="AG110" s="339"/>
      <c r="AH110" s="339"/>
      <c r="AI110" s="339"/>
      <c r="AJ110" s="339"/>
      <c r="AK110" s="339"/>
      <c r="AL110" s="339"/>
      <c r="AM110" s="339"/>
      <c r="AN110" s="339"/>
      <c r="AO110" s="339"/>
      <c r="AP110" s="339"/>
      <c r="AQ110" s="339"/>
      <c r="AR110" s="339"/>
      <c r="AS110" s="339"/>
      <c r="AT110" s="339"/>
      <c r="AU110" s="339"/>
      <c r="AV110" s="339"/>
      <c r="AW110" s="339"/>
      <c r="AX110" s="339"/>
      <c r="AY110" s="339"/>
      <c r="AZ110" s="339"/>
      <c r="BB110" s="31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96" customFormat="true" ht="20.1" customHeight="true" x14ac:dyDescent="0.35">
      <c r="A111" s="327" t="s">
        <v>96</v>
      </c>
      <c r="B111" s="324"/>
      <c r="C111" s="298"/>
      <c r="D111" s="298"/>
      <c r="E111" s="298"/>
      <c r="F111" s="298"/>
      <c r="G111" s="298"/>
      <c r="H111" s="298"/>
      <c r="I111" s="298"/>
      <c r="J111" s="298"/>
      <c r="K111" s="298"/>
      <c r="L111" s="298"/>
      <c r="M111" s="298"/>
      <c r="N111" s="298"/>
      <c r="O111" s="298"/>
      <c r="P111" s="298"/>
      <c r="Q111" s="298"/>
      <c r="R111" s="298"/>
      <c r="S111" s="298"/>
      <c r="T111" s="298"/>
      <c r="U111" s="298"/>
      <c r="Z111" s="339"/>
      <c r="AA111" s="339"/>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AZ111" s="339"/>
      <c r="BB111" s="31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96" customFormat="true" ht="15" customHeight="true" x14ac:dyDescent="0.2">
      <c r="A112" s="550" t="s">
        <v>97</v>
      </c>
      <c r="B112" s="350"/>
      <c r="C112" s="298"/>
      <c r="D112" s="298"/>
      <c r="E112" s="298"/>
      <c r="F112" s="298"/>
      <c r="G112" s="298"/>
      <c r="H112" s="298"/>
      <c r="I112" s="298"/>
      <c r="J112" s="298"/>
      <c r="K112" s="298"/>
      <c r="L112" s="298"/>
      <c r="M112" s="298"/>
      <c r="N112" s="298"/>
      <c r="O112" s="298"/>
      <c r="P112" s="298"/>
      <c r="Q112" s="298"/>
      <c r="R112" s="298"/>
      <c r="S112" s="298"/>
      <c r="T112" s="298"/>
      <c r="U112" s="298"/>
      <c r="Z112" s="339"/>
      <c r="AA112" s="339"/>
      <c r="AB112" s="339"/>
      <c r="AC112" s="339"/>
      <c r="AD112" s="339"/>
      <c r="AE112" s="339"/>
      <c r="AF112" s="339"/>
      <c r="AG112" s="339"/>
      <c r="AH112" s="339"/>
      <c r="AI112" s="339"/>
      <c r="AJ112" s="339"/>
      <c r="AK112" s="339"/>
      <c r="AL112" s="339"/>
      <c r="AM112" s="339"/>
      <c r="AN112" s="339"/>
      <c r="AO112" s="339"/>
      <c r="AP112" s="339"/>
      <c r="AQ112" s="339"/>
      <c r="AR112" s="339"/>
      <c r="AS112" s="339"/>
      <c r="AT112" s="339"/>
      <c r="AU112" s="339"/>
      <c r="AV112" s="339"/>
      <c r="AW112" s="339"/>
      <c r="AX112" s="339"/>
      <c r="AY112" s="339"/>
      <c r="AZ112" s="339"/>
      <c r="BB112" s="31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96" customFormat="true" ht="15" customHeight="true" x14ac:dyDescent="0.2">
      <c r="A113" s="331" t="s">
        <v>40</v>
      </c>
      <c r="B113" s="330"/>
      <c r="C113" s="298"/>
      <c r="D113" s="298"/>
      <c r="E113" s="298"/>
      <c r="F113" s="298"/>
      <c r="G113" s="298"/>
      <c r="H113" s="298"/>
      <c r="I113" s="298"/>
      <c r="J113" s="298"/>
      <c r="K113" s="298"/>
      <c r="L113" s="298"/>
      <c r="M113" s="298"/>
      <c r="N113" s="298"/>
      <c r="O113" s="298"/>
      <c r="P113" s="298"/>
      <c r="Q113" s="298"/>
      <c r="R113" s="298"/>
      <c r="S113" s="298"/>
      <c r="T113" s="298"/>
      <c r="U113" s="298"/>
      <c r="Z113" s="339"/>
      <c r="AA113" s="339"/>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AZ113" s="339"/>
      <c r="BB113" s="31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96" customFormat="true" ht="15" customHeight="true" x14ac:dyDescent="0.2">
      <c r="A114" s="329" t="s">
        <v>39</v>
      </c>
      <c r="B114" s="330"/>
      <c r="C114" s="298"/>
      <c r="D114" s="298"/>
      <c r="E114" s="298"/>
      <c r="F114" s="298"/>
      <c r="G114" s="298"/>
      <c r="H114" s="298"/>
      <c r="I114" s="298"/>
      <c r="J114" s="298"/>
      <c r="K114" s="298"/>
      <c r="L114" s="298"/>
      <c r="M114" s="298"/>
      <c r="N114" s="298"/>
      <c r="O114" s="298"/>
      <c r="P114" s="298"/>
      <c r="Q114" s="298"/>
      <c r="R114" s="298"/>
      <c r="S114" s="298"/>
      <c r="T114" s="298"/>
      <c r="U114" s="298"/>
      <c r="Z114" s="339"/>
      <c r="AA114" s="339"/>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39"/>
      <c r="AX114" s="339"/>
      <c r="AY114" s="339"/>
      <c r="AZ114" s="339"/>
      <c r="BB114" s="31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96" customFormat="true" ht="15" customHeight="true" x14ac:dyDescent="0.2">
      <c r="A115" s="329" t="s">
        <v>133</v>
      </c>
      <c r="B115" s="349" t="str">
        <f>A1025</f>
        <v>MICS00</v>
      </c>
      <c r="C115" s="298"/>
      <c r="D115" s="298"/>
      <c r="E115" s="298"/>
      <c r="F115" s="298"/>
      <c r="G115" s="298"/>
      <c r="H115" s="298"/>
      <c r="I115" s="298"/>
      <c r="J115" s="298"/>
      <c r="K115" s="298"/>
      <c r="L115" s="298"/>
      <c r="M115" s="298"/>
      <c r="N115" s="298"/>
      <c r="O115" s="298"/>
      <c r="P115" s="298"/>
      <c r="Q115" s="298"/>
      <c r="R115" s="298"/>
      <c r="S115" s="298"/>
      <c r="T115" s="298"/>
      <c r="U115" s="298"/>
      <c r="Z115" s="339"/>
      <c r="AA115" s="339"/>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AZ115" s="339"/>
      <c r="BB115" s="31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96" customFormat="true" ht="15" customHeight="true" x14ac:dyDescent="0.2">
      <c r="A116" s="185" t="str">
        <f>B1030</f>
        <v>Ratio of Improved latrines based on:</v>
      </c>
      <c r="B116" s="184" t="s">
        <v>171</v>
      </c>
      <c r="C116" s="298"/>
      <c r="D116" s="298"/>
      <c r="E116" s="298"/>
      <c r="F116" s="298"/>
      <c r="G116" s="298"/>
      <c r="H116" s="298"/>
      <c r="I116" s="298"/>
      <c r="J116" s="298"/>
      <c r="K116" s="298"/>
      <c r="L116" s="298"/>
      <c r="M116" s="298"/>
      <c r="N116" s="298"/>
      <c r="O116" s="298"/>
      <c r="P116" s="298"/>
      <c r="Q116" s="298"/>
      <c r="R116" s="298"/>
      <c r="S116" s="298"/>
      <c r="T116" s="298"/>
      <c r="U116" s="298"/>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B116" s="31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96" customFormat="true" ht="15" customHeight="true" x14ac:dyDescent="0.2">
      <c r="A117" s="185" t="str">
        <f>B1029</f>
        <v>Ratio of Shared improved based on:</v>
      </c>
      <c r="B117" s="183" t="s">
        <v>172</v>
      </c>
      <c r="C117" s="298"/>
      <c r="D117" s="298"/>
      <c r="E117" s="298"/>
      <c r="F117" s="298"/>
      <c r="G117" s="298"/>
      <c r="H117" s="298"/>
      <c r="I117" s="298"/>
      <c r="J117" s="298"/>
      <c r="K117" s="298"/>
      <c r="L117" s="298"/>
      <c r="M117" s="298"/>
      <c r="N117" s="298"/>
      <c r="O117" s="298"/>
      <c r="P117" s="298"/>
      <c r="Q117" s="298"/>
      <c r="R117" s="298"/>
      <c r="S117" s="298"/>
      <c r="T117" s="298"/>
      <c r="U117" s="298"/>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B117" s="31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96" customFormat="true" ht="21" customHeight="true" x14ac:dyDescent="0.2">
      <c r="A118" s="182"/>
      <c r="B118" s="184"/>
      <c r="C118" s="298"/>
      <c r="D118" s="298"/>
      <c r="E118" s="298"/>
      <c r="F118" s="298"/>
      <c r="G118" s="298"/>
      <c r="H118" s="298"/>
      <c r="I118" s="298"/>
      <c r="J118" s="298"/>
      <c r="K118" s="298"/>
      <c r="L118" s="298"/>
      <c r="M118" s="298"/>
      <c r="N118" s="298"/>
      <c r="O118" s="298"/>
      <c r="P118" s="298"/>
      <c r="Q118" s="298"/>
      <c r="R118" s="298"/>
      <c r="S118" s="298"/>
      <c r="T118" s="298"/>
      <c r="U118" s="298"/>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B118" s="31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96" customFormat="true" ht="15" customHeight="true" x14ac:dyDescent="0.2">
      <c r="A119" s="181"/>
      <c r="B119" s="180"/>
      <c r="C119" s="298"/>
      <c r="D119" s="298"/>
      <c r="E119" s="298"/>
      <c r="F119" s="298"/>
      <c r="G119" s="298"/>
      <c r="H119" s="298"/>
      <c r="I119" s="298"/>
      <c r="J119" s="298"/>
      <c r="K119" s="298"/>
      <c r="L119" s="298"/>
      <c r="M119" s="298"/>
      <c r="N119" s="298"/>
      <c r="O119" s="298"/>
      <c r="P119" s="298"/>
      <c r="Q119" s="298"/>
      <c r="R119" s="298"/>
      <c r="S119" s="298"/>
      <c r="T119" s="298"/>
      <c r="U119" s="298"/>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B119" s="31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320" customFormat="true" ht="15" customHeight="true" x14ac:dyDescent="0.2">
      <c r="A120" s="301" t="s">
        <v>98</v>
      </c>
      <c r="B120" s="335"/>
      <c r="C120" s="979" t="s">
        <v>114</v>
      </c>
      <c r="D120" s="980"/>
      <c r="E120" s="980"/>
      <c r="F120" s="980"/>
      <c r="G120" s="981"/>
      <c r="H120" s="982" t="s">
        <v>38</v>
      </c>
      <c r="I120" s="974"/>
      <c r="J120" s="974"/>
      <c r="K120" s="974"/>
      <c r="L120" s="976"/>
      <c r="M120" s="969" t="s">
        <v>37</v>
      </c>
      <c r="N120" s="970"/>
      <c r="O120" s="970"/>
      <c r="P120" s="970"/>
      <c r="Q120" s="972"/>
      <c r="R120" s="20" t="s">
        <v>138</v>
      </c>
      <c r="S120" s="398"/>
      <c r="T120" s="398"/>
      <c r="U120" s="398"/>
      <c r="V120" s="398"/>
      <c r="W120" s="398"/>
      <c r="X120" s="398"/>
      <c r="Y120" s="398"/>
      <c r="Z120" s="408"/>
      <c r="AA120" s="408"/>
      <c r="AB120" s="408"/>
      <c r="AC120" s="408"/>
      <c r="AD120" s="408"/>
      <c r="AE120" s="408"/>
      <c r="AF120" s="408"/>
      <c r="AG120" s="408"/>
      <c r="AH120" s="408"/>
      <c r="AI120" s="408"/>
      <c r="AJ120" s="408"/>
      <c r="AK120" s="408"/>
      <c r="AL120" s="408"/>
      <c r="AM120" s="408"/>
      <c r="AN120" s="408"/>
      <c r="AO120" s="408"/>
      <c r="AP120" s="408"/>
      <c r="AQ120" s="408"/>
      <c r="AR120" s="408"/>
      <c r="AS120" s="408"/>
      <c r="AT120" s="408"/>
      <c r="AU120" s="408"/>
      <c r="AV120" s="408"/>
      <c r="AW120" s="408"/>
      <c r="AX120" s="408"/>
      <c r="AY120" s="408"/>
      <c r="AZ120" s="875"/>
      <c r="BA120" s="345" t="s">
        <v>128</v>
      </c>
      <c r="BB120" s="301" t="s">
        <v>98</v>
      </c>
      <c r="BC120" s="969" t="s">
        <v>114</v>
      </c>
      <c r="BD120" s="970"/>
      <c r="BE120" s="970"/>
      <c r="BF120" s="970"/>
      <c r="BG120" s="971"/>
      <c r="BH120" s="969" t="s">
        <v>38</v>
      </c>
      <c r="BI120" s="970"/>
      <c r="BJ120" s="970"/>
      <c r="BK120" s="970"/>
      <c r="BL120" s="971"/>
      <c r="BM120" s="969" t="s">
        <v>37</v>
      </c>
      <c r="BN120" s="970"/>
      <c r="BO120" s="970"/>
      <c r="BP120" s="970"/>
      <c r="BQ120" s="972"/>
      <c r="BR120" s="19" t="s">
        <v>138</v>
      </c>
      <c r="BS120" s="398"/>
      <c r="BT120" s="398"/>
      <c r="BU120" s="398"/>
      <c r="BV120" s="398"/>
      <c r="BW120" s="398"/>
      <c r="BX120" s="398"/>
      <c r="BY120" s="398"/>
      <c r="BZ120" s="343"/>
      <c r="CA120" s="343"/>
      <c r="CB120" s="343"/>
      <c r="CC120" s="343"/>
      <c r="CD120" s="343"/>
      <c r="CE120" s="343"/>
      <c r="CF120" s="343"/>
      <c r="CG120" s="343"/>
      <c r="CH120" s="343"/>
      <c r="CI120" s="343"/>
      <c r="CJ120" s="343"/>
      <c r="CK120" s="343"/>
      <c r="CL120" s="343"/>
      <c r="CM120" s="343"/>
      <c r="CN120" s="343"/>
      <c r="CO120" s="343"/>
      <c r="CP120" s="343"/>
      <c r="CQ120" s="343"/>
      <c r="CR120" s="343"/>
      <c r="CS120" s="343"/>
      <c r="CT120" s="343"/>
      <c r="CU120" s="343"/>
      <c r="CV120" s="343"/>
      <c r="CW120" s="343"/>
      <c r="CX120" s="343"/>
      <c r="CY120" s="343"/>
      <c r="CZ120" s="343"/>
    </row>
    <row r="121" s="320" customFormat="true" ht="24" x14ac:dyDescent="0.2">
      <c r="A121" s="333" t="s">
        <v>87</v>
      </c>
      <c r="B121" s="367"/>
      <c r="C121" s="390" t="s">
        <v>0</v>
      </c>
      <c r="D121" s="545" t="s">
        <v>1</v>
      </c>
      <c r="E121" s="545" t="s">
        <v>2</v>
      </c>
      <c r="F121" s="545" t="s">
        <v>3</v>
      </c>
      <c r="G121" s="546" t="s">
        <v>4</v>
      </c>
      <c r="H121" s="372" t="s">
        <v>0</v>
      </c>
      <c r="I121" s="548" t="s">
        <v>1</v>
      </c>
      <c r="J121" s="548" t="s">
        <v>2</v>
      </c>
      <c r="K121" s="548" t="s">
        <v>3</v>
      </c>
      <c r="L121" s="549" t="s">
        <v>4</v>
      </c>
      <c r="M121" s="373" t="s">
        <v>0</v>
      </c>
      <c r="N121" s="548" t="s">
        <v>1</v>
      </c>
      <c r="O121" s="548" t="s">
        <v>2</v>
      </c>
      <c r="P121" s="548" t="s">
        <v>3</v>
      </c>
      <c r="Q121" s="544" t="s">
        <v>4</v>
      </c>
      <c r="R121" s="372" t="s">
        <v>147</v>
      </c>
      <c r="S121" s="548" t="s">
        <v>148</v>
      </c>
      <c r="T121" s="548" t="s">
        <v>149</v>
      </c>
      <c r="U121" s="548" t="s">
        <v>150</v>
      </c>
      <c r="V121" s="548" t="s">
        <v>151</v>
      </c>
      <c r="W121" s="548" t="s">
        <v>152</v>
      </c>
      <c r="X121" s="548" t="s">
        <v>153</v>
      </c>
      <c r="Y121" s="549" t="s">
        <v>154</v>
      </c>
      <c r="Z121" s="408"/>
      <c r="AA121" s="408"/>
      <c r="AB121" s="408"/>
      <c r="AC121" s="408"/>
      <c r="AD121" s="408"/>
      <c r="AE121" s="408"/>
      <c r="AF121" s="408"/>
      <c r="AG121" s="408"/>
      <c r="AH121" s="408"/>
      <c r="AI121" s="408"/>
      <c r="AJ121" s="408"/>
      <c r="AK121" s="408"/>
      <c r="AL121" s="408"/>
      <c r="AM121" s="408"/>
      <c r="AN121" s="408"/>
      <c r="AO121" s="408"/>
      <c r="AP121" s="408"/>
      <c r="AQ121" s="408"/>
      <c r="AR121" s="408"/>
      <c r="AS121" s="408"/>
      <c r="AT121" s="408"/>
      <c r="AU121" s="408"/>
      <c r="AV121" s="408"/>
      <c r="AW121" s="408"/>
      <c r="AX121" s="408"/>
      <c r="AY121" s="408"/>
      <c r="AZ121" s="875"/>
      <c r="BA121" s="333" t="s">
        <v>116</v>
      </c>
      <c r="BB121" s="332"/>
      <c r="BC121" s="422" t="s">
        <v>0</v>
      </c>
      <c r="BD121" s="521" t="s">
        <v>1</v>
      </c>
      <c r="BE121" s="521" t="s">
        <v>2</v>
      </c>
      <c r="BF121" s="521" t="s">
        <v>3</v>
      </c>
      <c r="BG121" s="423" t="s">
        <v>4</v>
      </c>
      <c r="BH121" s="422" t="s">
        <v>0</v>
      </c>
      <c r="BI121" s="521" t="s">
        <v>1</v>
      </c>
      <c r="BJ121" s="521" t="s">
        <v>2</v>
      </c>
      <c r="BK121" s="521" t="s">
        <v>3</v>
      </c>
      <c r="BL121" s="423" t="s">
        <v>4</v>
      </c>
      <c r="BM121" s="422" t="s">
        <v>0</v>
      </c>
      <c r="BN121" s="521" t="s">
        <v>1</v>
      </c>
      <c r="BO121" s="521" t="s">
        <v>2</v>
      </c>
      <c r="BP121" s="521" t="s">
        <v>3</v>
      </c>
      <c r="BQ121" s="423" t="s">
        <v>4</v>
      </c>
      <c r="BR121" s="422" t="s">
        <v>147</v>
      </c>
      <c r="BS121" s="521" t="s">
        <v>148</v>
      </c>
      <c r="BT121" s="521" t="s">
        <v>149</v>
      </c>
      <c r="BU121" s="521" t="s">
        <v>150</v>
      </c>
      <c r="BV121" s="521" t="s">
        <v>151</v>
      </c>
      <c r="BW121" s="521" t="s">
        <v>152</v>
      </c>
      <c r="BX121" s="521" t="s">
        <v>153</v>
      </c>
      <c r="BY121" s="522" t="s">
        <v>154</v>
      </c>
      <c r="BZ121" s="879"/>
      <c r="CA121" s="879"/>
      <c r="CB121" s="879"/>
      <c r="CC121" s="879"/>
      <c r="CD121" s="879"/>
      <c r="CE121" s="879"/>
      <c r="CF121" s="879"/>
      <c r="CG121" s="879"/>
      <c r="CH121" s="879"/>
      <c r="CI121" s="879"/>
      <c r="CJ121" s="879"/>
      <c r="CK121" s="879"/>
      <c r="CL121" s="879"/>
      <c r="CM121" s="879"/>
      <c r="CN121" s="879"/>
      <c r="CO121" s="879"/>
      <c r="CP121" s="879"/>
      <c r="CQ121" s="879"/>
      <c r="CR121" s="879"/>
      <c r="CS121" s="879"/>
      <c r="CT121" s="879"/>
      <c r="CU121" s="879"/>
      <c r="CV121" s="879"/>
      <c r="CW121" s="879"/>
      <c r="CX121" s="879"/>
      <c r="CY121" s="879"/>
      <c r="CZ121" s="879"/>
    </row>
    <row r="122" s="320" customFormat="true" ht="15" customHeight="true" x14ac:dyDescent="0.2">
      <c r="A122" s="983" t="s">
        <v>18</v>
      </c>
      <c r="B122" s="369" t="s">
        <v>14</v>
      </c>
      <c r="C122" s="132">
        <f>C153+(C154+C155+C156)*[1]DHS02!C130/100</f>
        <v>76.709796000289231</v>
      </c>
      <c r="D122" s="131">
        <f>D153+(D154+D155+D156)*[1]DHS02!D130/100</f>
        <v>91.286544363849274</v>
      </c>
      <c r="E122" s="131">
        <f>E153+(E154+E155+E156)*[1]DHS02!E130/100</f>
        <v>94.84504466229069</v>
      </c>
      <c r="F122" s="131">
        <f>F153+(F154+F155+F156)*[1]DHS02!F130/100</f>
        <v>98.658417313483696</v>
      </c>
      <c r="G122" s="130">
        <f>G153+(G154+G155+G156)*[1]DHS02!G130/100</f>
        <v>99.908473713206234</v>
      </c>
      <c r="H122" s="129">
        <f>H153+(H154+H155+H156)*[1]DHS02!H130/100</f>
        <v>88.330279549447482</v>
      </c>
      <c r="I122" s="131">
        <f>I153+(I154+I155+I156)*[1]DHS02!I130/100</f>
        <v>96.069560293104331</v>
      </c>
      <c r="J122" s="131">
        <f>J153+(J154+J155+J156)*[1]DHS02!J130/100</f>
        <v>98.549550434993208</v>
      </c>
      <c r="K122" s="131">
        <f>K153+(K154+K155+K156)*[1]DHS02!K130/100</f>
        <v>99.896323959068994</v>
      </c>
      <c r="L122" s="128">
        <f>L153+(L154+L155+L156)*[1]DHS02!L130/100</f>
        <v>99.89622589655157</v>
      </c>
      <c r="M122" s="132">
        <f>M153+(M154+M155+M156)*[1]DHS02!M130/100</f>
        <v>65.873239566613108</v>
      </c>
      <c r="N122" s="131">
        <f>N153+(N154+N155+N156)*[1]DHS02!N130/100</f>
        <v>84.570562954245474</v>
      </c>
      <c r="O122" s="131">
        <f>O153+(O154+O155+O156)*[1]DHS02!O130/100</f>
        <v>91.108882581439659</v>
      </c>
      <c r="P122" s="131">
        <f>P153+(P154+P155+P156)*[1]DHS02!P130/100</f>
        <v>92.294537028890431</v>
      </c>
      <c r="Q122" s="130">
        <f>Q153+(Q154+Q155+Q156)*[1]DHS02!Q130/100</f>
        <v>97.257966760748445</v>
      </c>
      <c r="R122" s="59" t="s">
        <v>35</v>
      </c>
      <c r="S122" s="65" t="s">
        <v>35</v>
      </c>
      <c r="T122" s="65" t="s">
        <v>35</v>
      </c>
      <c r="U122" s="65" t="s">
        <v>35</v>
      </c>
      <c r="V122" s="65" t="s">
        <v>35</v>
      </c>
      <c r="W122" s="65" t="s">
        <v>35</v>
      </c>
      <c r="X122" s="65" t="s">
        <v>35</v>
      </c>
      <c r="Y122" s="56" t="s">
        <v>35</v>
      </c>
      <c r="Z122" s="408"/>
      <c r="AA122" s="408"/>
      <c r="AB122" s="408"/>
      <c r="AC122" s="408"/>
      <c r="AD122" s="408"/>
      <c r="AE122" s="408"/>
      <c r="AF122" s="408"/>
      <c r="AG122" s="408"/>
      <c r="AH122" s="408"/>
      <c r="AI122" s="408"/>
      <c r="AJ122" s="408"/>
      <c r="AK122" s="408"/>
      <c r="AL122" s="408"/>
      <c r="AM122" s="408"/>
      <c r="AN122" s="408"/>
      <c r="AO122" s="408"/>
      <c r="AP122" s="408"/>
      <c r="AQ122" s="408"/>
      <c r="AR122" s="408"/>
      <c r="AS122" s="408"/>
      <c r="AT122" s="408"/>
      <c r="AU122" s="408"/>
      <c r="AV122" s="408"/>
      <c r="AW122" s="408"/>
      <c r="AX122" s="408"/>
      <c r="AY122" s="408"/>
      <c r="AZ122" s="875"/>
      <c r="BA122" s="968" t="s">
        <v>18</v>
      </c>
      <c r="BB122" s="553" t="s">
        <v>14</v>
      </c>
      <c r="BC122" s="55" t="s">
        <v>35</v>
      </c>
      <c r="BD122" s="51" t="s">
        <v>35</v>
      </c>
      <c r="BE122" s="51" t="s">
        <v>35</v>
      </c>
      <c r="BF122" s="51" t="s">
        <v>35</v>
      </c>
      <c r="BG122" s="46" t="s">
        <v>35</v>
      </c>
      <c r="BH122" s="55" t="s">
        <v>35</v>
      </c>
      <c r="BI122" s="51" t="s">
        <v>35</v>
      </c>
      <c r="BJ122" s="51" t="s">
        <v>35</v>
      </c>
      <c r="BK122" s="51" t="s">
        <v>35</v>
      </c>
      <c r="BL122" s="46" t="s">
        <v>35</v>
      </c>
      <c r="BM122" s="55" t="s">
        <v>35</v>
      </c>
      <c r="BN122" s="51" t="s">
        <v>35</v>
      </c>
      <c r="BO122" s="51" t="s">
        <v>35</v>
      </c>
      <c r="BP122" s="51" t="s">
        <v>35</v>
      </c>
      <c r="BQ122" s="46" t="s">
        <v>35</v>
      </c>
      <c r="BR122" s="55" t="s">
        <v>35</v>
      </c>
      <c r="BS122" s="51" t="s">
        <v>35</v>
      </c>
      <c r="BT122" s="51" t="s">
        <v>35</v>
      </c>
      <c r="BU122" s="51" t="s">
        <v>35</v>
      </c>
      <c r="BV122" s="51" t="s">
        <v>35</v>
      </c>
      <c r="BW122" s="51" t="s">
        <v>35</v>
      </c>
      <c r="BX122" s="51" t="s">
        <v>35</v>
      </c>
      <c r="BY122" s="40" t="s">
        <v>35</v>
      </c>
      <c r="BZ122" s="8"/>
      <c r="CA122" s="8"/>
      <c r="CB122" s="8"/>
      <c r="CC122" s="8"/>
      <c r="CD122" s="8"/>
      <c r="CE122" s="8"/>
      <c r="CF122" s="8"/>
      <c r="CG122" s="8"/>
      <c r="CH122" s="8"/>
      <c r="CI122" s="8"/>
      <c r="CJ122" s="8"/>
      <c r="CK122" s="8"/>
      <c r="CL122" s="8"/>
      <c r="CM122" s="8"/>
      <c r="CN122" s="8"/>
      <c r="CO122" s="8"/>
      <c r="CP122" s="8"/>
      <c r="CQ122" s="8"/>
      <c r="CR122" s="8"/>
      <c r="CS122" s="8"/>
      <c r="CT122" s="8"/>
      <c r="CU122" s="8"/>
      <c r="CV122" s="8"/>
      <c r="CW122" s="8"/>
      <c r="CX122" s="8"/>
      <c r="CY122" s="8"/>
      <c r="CZ122" s="8"/>
    </row>
    <row r="123" s="320" customFormat="true" ht="15" customHeight="true" x14ac:dyDescent="0.2">
      <c r="A123" s="977"/>
      <c r="B123" s="370" t="s">
        <v>51</v>
      </c>
      <c r="C123" s="127">
        <f>100-C122</f>
        <v>23.290203999710769</v>
      </c>
      <c r="D123" s="126">
        <f t="shared" ref="D123:Q123" si="1">100-D122</f>
        <v>8.7134556361507265</v>
      </c>
      <c r="E123" s="126">
        <f t="shared" si="1"/>
        <v>5.1549553377093105</v>
      </c>
      <c r="F123" s="126">
        <f t="shared" si="1"/>
        <v>1.3415826865163041</v>
      </c>
      <c r="G123" s="125">
        <f t="shared" si="1"/>
        <v>9.1526286793765621E-2</v>
      </c>
      <c r="H123" s="124">
        <f t="shared" si="1"/>
        <v>11.669720450552518</v>
      </c>
      <c r="I123" s="126">
        <f t="shared" si="1"/>
        <v>3.9304397068956689</v>
      </c>
      <c r="J123" s="126">
        <f t="shared" si="1"/>
        <v>1.4504495650067923</v>
      </c>
      <c r="K123" s="126">
        <f t="shared" si="1"/>
        <v>0.10367604093100624</v>
      </c>
      <c r="L123" s="123">
        <f t="shared" si="1"/>
        <v>0.10377410344842986</v>
      </c>
      <c r="M123" s="127">
        <f t="shared" si="1"/>
        <v>34.126760433386892</v>
      </c>
      <c r="N123" s="126">
        <f t="shared" si="1"/>
        <v>15.429437045754526</v>
      </c>
      <c r="O123" s="126">
        <f t="shared" si="1"/>
        <v>8.8911174185603414</v>
      </c>
      <c r="P123" s="126">
        <f t="shared" si="1"/>
        <v>7.7054629711095686</v>
      </c>
      <c r="Q123" s="125">
        <f t="shared" si="1"/>
        <v>2.7420332392515547</v>
      </c>
      <c r="R123" s="61" t="s">
        <v>35</v>
      </c>
      <c r="S123" s="67" t="s">
        <v>35</v>
      </c>
      <c r="T123" s="67" t="s">
        <v>35</v>
      </c>
      <c r="U123" s="67" t="s">
        <v>35</v>
      </c>
      <c r="V123" s="67" t="s">
        <v>35</v>
      </c>
      <c r="W123" s="67" t="s">
        <v>35</v>
      </c>
      <c r="X123" s="67" t="s">
        <v>35</v>
      </c>
      <c r="Y123" s="58" t="s">
        <v>35</v>
      </c>
      <c r="Z123" s="408"/>
      <c r="AA123" s="408"/>
      <c r="AB123" s="408"/>
      <c r="AC123" s="408"/>
      <c r="AD123" s="408"/>
      <c r="AE123" s="408"/>
      <c r="AF123" s="408"/>
      <c r="AG123" s="408"/>
      <c r="AH123" s="408"/>
      <c r="AI123" s="408"/>
      <c r="AJ123" s="408"/>
      <c r="AK123" s="408"/>
      <c r="AL123" s="408"/>
      <c r="AM123" s="408"/>
      <c r="AN123" s="408"/>
      <c r="AO123" s="408"/>
      <c r="AP123" s="408"/>
      <c r="AQ123" s="408"/>
      <c r="AR123" s="408"/>
      <c r="AS123" s="408"/>
      <c r="AT123" s="408"/>
      <c r="AU123" s="408"/>
      <c r="AV123" s="408"/>
      <c r="AW123" s="408"/>
      <c r="AX123" s="408"/>
      <c r="AY123" s="408"/>
      <c r="AZ123" s="875"/>
      <c r="BA123" s="965"/>
      <c r="BB123" s="552" t="s">
        <v>51</v>
      </c>
      <c r="BC123" s="54" t="s">
        <v>35</v>
      </c>
      <c r="BD123" s="50" t="s">
        <v>35</v>
      </c>
      <c r="BE123" s="50" t="s">
        <v>35</v>
      </c>
      <c r="BF123" s="50" t="s">
        <v>35</v>
      </c>
      <c r="BG123" s="45" t="s">
        <v>35</v>
      </c>
      <c r="BH123" s="54" t="s">
        <v>35</v>
      </c>
      <c r="BI123" s="50" t="s">
        <v>35</v>
      </c>
      <c r="BJ123" s="50" t="s">
        <v>35</v>
      </c>
      <c r="BK123" s="50" t="s">
        <v>35</v>
      </c>
      <c r="BL123" s="45" t="s">
        <v>35</v>
      </c>
      <c r="BM123" s="54" t="s">
        <v>35</v>
      </c>
      <c r="BN123" s="50" t="s">
        <v>35</v>
      </c>
      <c r="BO123" s="50" t="s">
        <v>35</v>
      </c>
      <c r="BP123" s="50" t="s">
        <v>35</v>
      </c>
      <c r="BQ123" s="45" t="s">
        <v>35</v>
      </c>
      <c r="BR123" s="54" t="s">
        <v>35</v>
      </c>
      <c r="BS123" s="50" t="s">
        <v>35</v>
      </c>
      <c r="BT123" s="50" t="s">
        <v>35</v>
      </c>
      <c r="BU123" s="50" t="s">
        <v>35</v>
      </c>
      <c r="BV123" s="50" t="s">
        <v>35</v>
      </c>
      <c r="BW123" s="50" t="s">
        <v>35</v>
      </c>
      <c r="BX123" s="50" t="s">
        <v>35</v>
      </c>
      <c r="BY123" s="39" t="s">
        <v>35</v>
      </c>
      <c r="BZ123" s="8"/>
      <c r="CA123" s="8"/>
      <c r="CB123" s="8"/>
      <c r="CC123" s="8"/>
      <c r="CD123" s="8"/>
      <c r="CE123" s="8"/>
      <c r="CF123" s="8"/>
      <c r="CG123" s="8"/>
      <c r="CH123" s="8"/>
      <c r="CI123" s="8"/>
      <c r="CJ123" s="8"/>
      <c r="CK123" s="8"/>
      <c r="CL123" s="8"/>
      <c r="CM123" s="8"/>
      <c r="CN123" s="8"/>
      <c r="CO123" s="8"/>
      <c r="CP123" s="8"/>
      <c r="CQ123" s="8"/>
      <c r="CR123" s="8"/>
      <c r="CS123" s="8"/>
      <c r="CT123" s="8"/>
      <c r="CU123" s="8"/>
      <c r="CV123" s="8"/>
      <c r="CW123" s="8"/>
      <c r="CX123" s="8"/>
      <c r="CY123" s="8"/>
      <c r="CZ123" s="8"/>
    </row>
    <row r="124" s="320" customFormat="true" ht="15" customHeight="true" x14ac:dyDescent="0.2">
      <c r="A124" s="977" t="s">
        <v>50</v>
      </c>
      <c r="B124" s="370" t="s">
        <v>15</v>
      </c>
      <c r="C124" s="127">
        <f>C122*[1]DHS13!C129/100</f>
        <v>50.53267447196842</v>
      </c>
      <c r="D124" s="126">
        <f>D122*[1]DHS13!D129/100</f>
        <v>75.712027985069341</v>
      </c>
      <c r="E124" s="126">
        <f>E122*[1]DHS13!E129/100</f>
        <v>87.091170999129602</v>
      </c>
      <c r="F124" s="126">
        <f>F122*[1]DHS13!F129/100</f>
        <v>96.541135644599024</v>
      </c>
      <c r="G124" s="125">
        <f>G122*[1]DHS13!G129/100</f>
        <v>99.73578993239154</v>
      </c>
      <c r="H124" s="124">
        <f>H122*[1]DHS13!H129/100</f>
        <v>59.039164135286576</v>
      </c>
      <c r="I124" s="126">
        <f>I122*[1]DHS13!I129/100</f>
        <v>81.859743509329277</v>
      </c>
      <c r="J124" s="126">
        <f>J122*[1]DHS13!J129/100</f>
        <v>92.886518601416228</v>
      </c>
      <c r="K124" s="126">
        <f>K122*[1]DHS13!K129/100</f>
        <v>98.553777056180195</v>
      </c>
      <c r="L124" s="123">
        <f>L122*[1]DHS13!L129/100</f>
        <v>99.875910567209971</v>
      </c>
      <c r="M124" s="127">
        <f>M122*[1]DHS13!M129/100</f>
        <v>40.681991327571779</v>
      </c>
      <c r="N124" s="126">
        <f>N122*[1]DHS13!N129/100</f>
        <v>68.51278344122629</v>
      </c>
      <c r="O124" s="126">
        <f>O122*[1]DHS13!O129/100</f>
        <v>76.537340986573781</v>
      </c>
      <c r="P124" s="126">
        <f>P122*[1]DHS13!P129/100</f>
        <v>86.867996956237306</v>
      </c>
      <c r="Q124" s="125">
        <f>Q122*[1]DHS13!Q129/100</f>
        <v>96.591686463470253</v>
      </c>
      <c r="R124" s="61" t="s">
        <v>35</v>
      </c>
      <c r="S124" s="67" t="s">
        <v>35</v>
      </c>
      <c r="T124" s="67" t="s">
        <v>35</v>
      </c>
      <c r="U124" s="67" t="s">
        <v>35</v>
      </c>
      <c r="V124" s="67" t="s">
        <v>35</v>
      </c>
      <c r="W124" s="67" t="s">
        <v>35</v>
      </c>
      <c r="X124" s="67" t="s">
        <v>35</v>
      </c>
      <c r="Y124" s="58" t="s">
        <v>35</v>
      </c>
      <c r="Z124" s="408"/>
      <c r="AA124" s="408"/>
      <c r="AB124" s="408"/>
      <c r="AC124" s="408"/>
      <c r="AD124" s="408"/>
      <c r="AE124" s="408"/>
      <c r="AF124" s="408"/>
      <c r="AG124" s="408"/>
      <c r="AH124" s="408"/>
      <c r="AI124" s="408"/>
      <c r="AJ124" s="408"/>
      <c r="AK124" s="408"/>
      <c r="AL124" s="408"/>
      <c r="AM124" s="408"/>
      <c r="AN124" s="408"/>
      <c r="AO124" s="408"/>
      <c r="AP124" s="408"/>
      <c r="AQ124" s="408"/>
      <c r="AR124" s="408"/>
      <c r="AS124" s="408"/>
      <c r="AT124" s="408"/>
      <c r="AU124" s="408"/>
      <c r="AV124" s="408"/>
      <c r="AW124" s="408"/>
      <c r="AX124" s="408"/>
      <c r="AY124" s="408"/>
      <c r="AZ124" s="875"/>
      <c r="BA124" s="965" t="s">
        <v>50</v>
      </c>
      <c r="BB124" s="552" t="s">
        <v>15</v>
      </c>
      <c r="BC124" s="54" t="s">
        <v>35</v>
      </c>
      <c r="BD124" s="50" t="s">
        <v>35</v>
      </c>
      <c r="BE124" s="50" t="s">
        <v>35</v>
      </c>
      <c r="BF124" s="50" t="s">
        <v>35</v>
      </c>
      <c r="BG124" s="45" t="s">
        <v>35</v>
      </c>
      <c r="BH124" s="54" t="s">
        <v>35</v>
      </c>
      <c r="BI124" s="50" t="s">
        <v>35</v>
      </c>
      <c r="BJ124" s="50" t="s">
        <v>35</v>
      </c>
      <c r="BK124" s="50" t="s">
        <v>35</v>
      </c>
      <c r="BL124" s="45" t="s">
        <v>35</v>
      </c>
      <c r="BM124" s="54" t="s">
        <v>35</v>
      </c>
      <c r="BN124" s="50" t="s">
        <v>35</v>
      </c>
      <c r="BO124" s="50" t="s">
        <v>35</v>
      </c>
      <c r="BP124" s="50" t="s">
        <v>35</v>
      </c>
      <c r="BQ124" s="45" t="s">
        <v>35</v>
      </c>
      <c r="BR124" s="54" t="s">
        <v>35</v>
      </c>
      <c r="BS124" s="50" t="s">
        <v>35</v>
      </c>
      <c r="BT124" s="50" t="s">
        <v>35</v>
      </c>
      <c r="BU124" s="50" t="s">
        <v>35</v>
      </c>
      <c r="BV124" s="50" t="s">
        <v>35</v>
      </c>
      <c r="BW124" s="50" t="s">
        <v>35</v>
      </c>
      <c r="BX124" s="50" t="s">
        <v>35</v>
      </c>
      <c r="BY124" s="39" t="s">
        <v>35</v>
      </c>
      <c r="BZ124" s="8"/>
      <c r="CA124" s="8"/>
      <c r="CB124" s="8"/>
      <c r="CC124" s="8"/>
      <c r="CD124" s="8"/>
      <c r="CE124" s="8"/>
      <c r="CF124" s="8"/>
      <c r="CG124" s="8"/>
      <c r="CH124" s="8"/>
      <c r="CI124" s="8"/>
      <c r="CJ124" s="8"/>
      <c r="CK124" s="8"/>
      <c r="CL124" s="8"/>
      <c r="CM124" s="8"/>
      <c r="CN124" s="8"/>
      <c r="CO124" s="8"/>
      <c r="CP124" s="8"/>
      <c r="CQ124" s="8"/>
      <c r="CR124" s="8"/>
      <c r="CS124" s="8"/>
      <c r="CT124" s="8"/>
      <c r="CU124" s="8"/>
      <c r="CV124" s="8"/>
      <c r="CW124" s="8"/>
      <c r="CX124" s="8"/>
      <c r="CY124" s="8"/>
      <c r="CZ124" s="8"/>
    </row>
    <row r="125" s="320" customFormat="true" ht="15" customHeight="true" x14ac:dyDescent="0.2">
      <c r="A125" s="977"/>
      <c r="B125" s="370" t="s">
        <v>16</v>
      </c>
      <c r="C125" s="127">
        <f>C122*[1]DHS13!C128/100</f>
        <v>26.177121528320711</v>
      </c>
      <c r="D125" s="126">
        <f>D122*[1]DHS13!D128/100</f>
        <v>15.574516378779929</v>
      </c>
      <c r="E125" s="126">
        <f>E122*[1]DHS13!E128/100</f>
        <v>7.7538736631610643</v>
      </c>
      <c r="F125" s="126">
        <f>F122*[1]DHS13!F128/100</f>
        <v>2.1172816688846434</v>
      </c>
      <c r="G125" s="125">
        <f>G122*[1]DHS13!G128/100</f>
        <v>0.17268378081468827</v>
      </c>
      <c r="H125" s="124">
        <f>H122*[1]DHS13!H128/100</f>
        <v>29.291115414161009</v>
      </c>
      <c r="I125" s="126">
        <f>I122*[1]DHS13!I128/100</f>
        <v>14.209816783775175</v>
      </c>
      <c r="J125" s="126">
        <f>J122*[1]DHS13!J128/100</f>
        <v>5.6630318335770058</v>
      </c>
      <c r="K125" s="126">
        <f>K122*[1]DHS13!K128/100</f>
        <v>1.3425469028887926</v>
      </c>
      <c r="L125" s="123">
        <f>L122*[1]DHS13!L128/100</f>
        <v>2.0315329341598968E-2</v>
      </c>
      <c r="M125" s="127">
        <f>M122*[1]DHS13!M128/100</f>
        <v>25.191248239041268</v>
      </c>
      <c r="N125" s="126">
        <f>N122*[1]DHS13!N128/100</f>
        <v>16.057779513019135</v>
      </c>
      <c r="O125" s="126">
        <f>O122*[1]DHS13!O128/100</f>
        <v>14.571541594865907</v>
      </c>
      <c r="P125" s="126">
        <f>P122*[1]DHS13!P128/100</f>
        <v>5.4265400726532071</v>
      </c>
      <c r="Q125" s="125">
        <f>Q122*[1]DHS13!Q128/100</f>
        <v>0.66628029727821325</v>
      </c>
      <c r="R125" s="61" t="s">
        <v>35</v>
      </c>
      <c r="S125" s="67" t="s">
        <v>35</v>
      </c>
      <c r="T125" s="67" t="s">
        <v>35</v>
      </c>
      <c r="U125" s="67" t="s">
        <v>35</v>
      </c>
      <c r="V125" s="67" t="s">
        <v>35</v>
      </c>
      <c r="W125" s="67" t="s">
        <v>35</v>
      </c>
      <c r="X125" s="67" t="s">
        <v>35</v>
      </c>
      <c r="Y125" s="58" t="s">
        <v>35</v>
      </c>
      <c r="Z125" s="408"/>
      <c r="AA125" s="408"/>
      <c r="AB125" s="408"/>
      <c r="AC125" s="408"/>
      <c r="AD125" s="408"/>
      <c r="AE125" s="408"/>
      <c r="AF125" s="408"/>
      <c r="AG125" s="408"/>
      <c r="AH125" s="408"/>
      <c r="AI125" s="408"/>
      <c r="AJ125" s="408"/>
      <c r="AK125" s="408"/>
      <c r="AL125" s="408"/>
      <c r="AM125" s="408"/>
      <c r="AN125" s="408"/>
      <c r="AO125" s="408"/>
      <c r="AP125" s="408"/>
      <c r="AQ125" s="408"/>
      <c r="AR125" s="408"/>
      <c r="AS125" s="408"/>
      <c r="AT125" s="408"/>
      <c r="AU125" s="408"/>
      <c r="AV125" s="408"/>
      <c r="AW125" s="408"/>
      <c r="AX125" s="408"/>
      <c r="AY125" s="408"/>
      <c r="AZ125" s="875"/>
      <c r="BA125" s="965"/>
      <c r="BB125" s="552" t="s">
        <v>16</v>
      </c>
      <c r="BC125" s="54" t="s">
        <v>35</v>
      </c>
      <c r="BD125" s="50" t="s">
        <v>35</v>
      </c>
      <c r="BE125" s="50" t="s">
        <v>35</v>
      </c>
      <c r="BF125" s="50" t="s">
        <v>35</v>
      </c>
      <c r="BG125" s="45" t="s">
        <v>35</v>
      </c>
      <c r="BH125" s="54" t="s">
        <v>35</v>
      </c>
      <c r="BI125" s="50" t="s">
        <v>35</v>
      </c>
      <c r="BJ125" s="50" t="s">
        <v>35</v>
      </c>
      <c r="BK125" s="50" t="s">
        <v>35</v>
      </c>
      <c r="BL125" s="45" t="s">
        <v>35</v>
      </c>
      <c r="BM125" s="54" t="s">
        <v>35</v>
      </c>
      <c r="BN125" s="50" t="s">
        <v>35</v>
      </c>
      <c r="BO125" s="50" t="s">
        <v>35</v>
      </c>
      <c r="BP125" s="50" t="s">
        <v>35</v>
      </c>
      <c r="BQ125" s="45" t="s">
        <v>35</v>
      </c>
      <c r="BR125" s="54" t="s">
        <v>35</v>
      </c>
      <c r="BS125" s="50" t="s">
        <v>35</v>
      </c>
      <c r="BT125" s="50" t="s">
        <v>35</v>
      </c>
      <c r="BU125" s="50" t="s">
        <v>35</v>
      </c>
      <c r="BV125" s="50" t="s">
        <v>35</v>
      </c>
      <c r="BW125" s="50" t="s">
        <v>35</v>
      </c>
      <c r="BX125" s="50" t="s">
        <v>35</v>
      </c>
      <c r="BY125" s="39" t="s">
        <v>35</v>
      </c>
      <c r="BZ125" s="8"/>
      <c r="CA125" s="8"/>
      <c r="CB125" s="8"/>
      <c r="CC125" s="8"/>
      <c r="CD125" s="8"/>
      <c r="CE125" s="8"/>
      <c r="CF125" s="8"/>
      <c r="CG125" s="8"/>
      <c r="CH125" s="8"/>
      <c r="CI125" s="8"/>
      <c r="CJ125" s="8"/>
      <c r="CK125" s="8"/>
      <c r="CL125" s="8"/>
      <c r="CM125" s="8"/>
      <c r="CN125" s="8"/>
      <c r="CO125" s="8"/>
      <c r="CP125" s="8"/>
      <c r="CQ125" s="8"/>
      <c r="CR125" s="8"/>
      <c r="CS125" s="8"/>
      <c r="CT125" s="8"/>
      <c r="CU125" s="8"/>
      <c r="CV125" s="8"/>
      <c r="CW125" s="8"/>
      <c r="CX125" s="8"/>
      <c r="CY125" s="8"/>
      <c r="CZ125" s="8"/>
    </row>
    <row r="126" s="320" customFormat="true" ht="15" customHeight="true" x14ac:dyDescent="0.2">
      <c r="A126" s="977"/>
      <c r="B126" s="370" t="s">
        <v>22</v>
      </c>
      <c r="C126" s="127">
        <f>100-(C124+C125+C127)</f>
        <v>10.358583179369219</v>
      </c>
      <c r="D126" s="126">
        <f t="shared" ref="D126:Q126" si="2">100-(D124+D125+D127)</f>
        <v>7.9172766908615415</v>
      </c>
      <c r="E126" s="126">
        <f t="shared" si="2"/>
        <v>4.1425351645234798</v>
      </c>
      <c r="F126" s="126">
        <f t="shared" si="2"/>
        <v>1.1283559997183801</v>
      </c>
      <c r="G126" s="125">
        <f t="shared" si="2"/>
        <v>9.1526286793765621E-2</v>
      </c>
      <c r="H126" s="124">
        <f t="shared" si="2"/>
        <v>10.169128546116553</v>
      </c>
      <c r="I126" s="126">
        <f t="shared" si="2"/>
        <v>3.0982089127757177</v>
      </c>
      <c r="J126" s="126">
        <f t="shared" si="2"/>
        <v>0.95048706353436785</v>
      </c>
      <c r="K126" s="126">
        <f t="shared" si="2"/>
        <v>0.10367604093100624</v>
      </c>
      <c r="L126" s="123">
        <f t="shared" si="2"/>
        <v>0.10377410344842986</v>
      </c>
      <c r="M126" s="127">
        <f t="shared" si="2"/>
        <v>9.4742249246556725</v>
      </c>
      <c r="N126" s="126">
        <f t="shared" si="2"/>
        <v>9.994157779945354</v>
      </c>
      <c r="O126" s="126">
        <f t="shared" si="2"/>
        <v>7.7788115887529869</v>
      </c>
      <c r="P126" s="126">
        <f t="shared" si="2"/>
        <v>7.0649577293448971</v>
      </c>
      <c r="Q126" s="125">
        <f t="shared" si="2"/>
        <v>2.317748596509162</v>
      </c>
      <c r="R126" s="61" t="s">
        <v>35</v>
      </c>
      <c r="S126" s="67" t="s">
        <v>35</v>
      </c>
      <c r="T126" s="67" t="s">
        <v>35</v>
      </c>
      <c r="U126" s="67" t="s">
        <v>35</v>
      </c>
      <c r="V126" s="67" t="s">
        <v>35</v>
      </c>
      <c r="W126" s="67" t="s">
        <v>35</v>
      </c>
      <c r="X126" s="67" t="s">
        <v>35</v>
      </c>
      <c r="Y126" s="58" t="s">
        <v>35</v>
      </c>
      <c r="Z126" s="408"/>
      <c r="AA126" s="408"/>
      <c r="AB126" s="408"/>
      <c r="AC126" s="408"/>
      <c r="AD126" s="408"/>
      <c r="AE126" s="408"/>
      <c r="AF126" s="408"/>
      <c r="AG126" s="408"/>
      <c r="AH126" s="408"/>
      <c r="AI126" s="408"/>
      <c r="AJ126" s="408"/>
      <c r="AK126" s="408"/>
      <c r="AL126" s="408"/>
      <c r="AM126" s="408"/>
      <c r="AN126" s="408"/>
      <c r="AO126" s="408"/>
      <c r="AP126" s="408"/>
      <c r="AQ126" s="408"/>
      <c r="AR126" s="408"/>
      <c r="AS126" s="408"/>
      <c r="AT126" s="408"/>
      <c r="AU126" s="408"/>
      <c r="AV126" s="408"/>
      <c r="AW126" s="408"/>
      <c r="AX126" s="408"/>
      <c r="AY126" s="408"/>
      <c r="AZ126" s="875"/>
      <c r="BA126" s="965"/>
      <c r="BB126" s="552" t="s">
        <v>22</v>
      </c>
      <c r="BC126" s="54" t="s">
        <v>35</v>
      </c>
      <c r="BD126" s="50" t="s">
        <v>35</v>
      </c>
      <c r="BE126" s="50" t="s">
        <v>35</v>
      </c>
      <c r="BF126" s="50" t="s">
        <v>35</v>
      </c>
      <c r="BG126" s="45" t="s">
        <v>35</v>
      </c>
      <c r="BH126" s="54" t="s">
        <v>35</v>
      </c>
      <c r="BI126" s="50" t="s">
        <v>35</v>
      </c>
      <c r="BJ126" s="50" t="s">
        <v>35</v>
      </c>
      <c r="BK126" s="50" t="s">
        <v>35</v>
      </c>
      <c r="BL126" s="45" t="s">
        <v>35</v>
      </c>
      <c r="BM126" s="54" t="s">
        <v>35</v>
      </c>
      <c r="BN126" s="50" t="s">
        <v>35</v>
      </c>
      <c r="BO126" s="50" t="s">
        <v>35</v>
      </c>
      <c r="BP126" s="50" t="s">
        <v>35</v>
      </c>
      <c r="BQ126" s="45" t="s">
        <v>35</v>
      </c>
      <c r="BR126" s="54" t="s">
        <v>35</v>
      </c>
      <c r="BS126" s="50" t="s">
        <v>35</v>
      </c>
      <c r="BT126" s="50" t="s">
        <v>35</v>
      </c>
      <c r="BU126" s="50" t="s">
        <v>35</v>
      </c>
      <c r="BV126" s="50" t="s">
        <v>35</v>
      </c>
      <c r="BW126" s="50" t="s">
        <v>35</v>
      </c>
      <c r="BX126" s="50" t="s">
        <v>35</v>
      </c>
      <c r="BY126" s="39" t="s">
        <v>35</v>
      </c>
      <c r="BZ126" s="8"/>
      <c r="CA126" s="8"/>
      <c r="CB126" s="8"/>
      <c r="CC126" s="8"/>
      <c r="CD126" s="8"/>
      <c r="CE126" s="8"/>
      <c r="CF126" s="8"/>
      <c r="CG126" s="8"/>
      <c r="CH126" s="8"/>
      <c r="CI126" s="8"/>
      <c r="CJ126" s="8"/>
      <c r="CK126" s="8"/>
      <c r="CL126" s="8"/>
      <c r="CM126" s="8"/>
      <c r="CN126" s="8"/>
      <c r="CO126" s="8"/>
      <c r="CP126" s="8"/>
      <c r="CQ126" s="8"/>
      <c r="CR126" s="8"/>
      <c r="CS126" s="8"/>
      <c r="CT126" s="8"/>
      <c r="CU126" s="8"/>
      <c r="CV126" s="8"/>
      <c r="CW126" s="8"/>
      <c r="CX126" s="8"/>
      <c r="CY126" s="8"/>
      <c r="CZ126" s="8"/>
    </row>
    <row r="127" s="320" customFormat="true" ht="15" customHeight="true" x14ac:dyDescent="0.2">
      <c r="A127" s="977"/>
      <c r="B127" s="370" t="s">
        <v>19</v>
      </c>
      <c r="C127" s="127">
        <f>C158+C159</f>
        <v>12.931620820341651</v>
      </c>
      <c r="D127" s="126">
        <f t="shared" ref="D127:Q127" si="3">D158+D159</f>
        <v>0.79617894528918987</v>
      </c>
      <c r="E127" s="126">
        <f t="shared" si="3"/>
        <v>1.0124201731858657</v>
      </c>
      <c r="F127" s="126">
        <f t="shared" si="3"/>
        <v>0.21322668679795584</v>
      </c>
      <c r="G127" s="125">
        <f t="shared" si="3"/>
        <v>0</v>
      </c>
      <c r="H127" s="124">
        <f t="shared" si="3"/>
        <v>1.5005919044358642</v>
      </c>
      <c r="I127" s="126">
        <f t="shared" si="3"/>
        <v>0.8322307941198368</v>
      </c>
      <c r="J127" s="126">
        <f t="shared" si="3"/>
        <v>0.49996250147239241</v>
      </c>
      <c r="K127" s="126">
        <f t="shared" si="3"/>
        <v>0</v>
      </c>
      <c r="L127" s="123">
        <f t="shared" si="3"/>
        <v>0</v>
      </c>
      <c r="M127" s="127">
        <f t="shared" si="3"/>
        <v>24.65253550873128</v>
      </c>
      <c r="N127" s="126">
        <f t="shared" si="3"/>
        <v>5.4352792658092275</v>
      </c>
      <c r="O127" s="126">
        <f t="shared" si="3"/>
        <v>1.1123058298073207</v>
      </c>
      <c r="P127" s="126">
        <f t="shared" si="3"/>
        <v>0.64050524176458923</v>
      </c>
      <c r="Q127" s="125">
        <f t="shared" si="3"/>
        <v>0.42428464274235966</v>
      </c>
      <c r="R127" s="61" t="s">
        <v>35</v>
      </c>
      <c r="S127" s="67" t="s">
        <v>35</v>
      </c>
      <c r="T127" s="67" t="s">
        <v>35</v>
      </c>
      <c r="U127" s="67" t="s">
        <v>35</v>
      </c>
      <c r="V127" s="67" t="s">
        <v>35</v>
      </c>
      <c r="W127" s="67" t="s">
        <v>35</v>
      </c>
      <c r="X127" s="67" t="s">
        <v>35</v>
      </c>
      <c r="Y127" s="58" t="s">
        <v>35</v>
      </c>
      <c r="Z127" s="408"/>
      <c r="AA127" s="408"/>
      <c r="AB127" s="408"/>
      <c r="AC127" s="408"/>
      <c r="AD127" s="408"/>
      <c r="AE127" s="408"/>
      <c r="AF127" s="408"/>
      <c r="AG127" s="408"/>
      <c r="AH127" s="408"/>
      <c r="AI127" s="408"/>
      <c r="AJ127" s="408"/>
      <c r="AK127" s="408"/>
      <c r="AL127" s="408"/>
      <c r="AM127" s="408"/>
      <c r="AN127" s="408"/>
      <c r="AO127" s="408"/>
      <c r="AP127" s="408"/>
      <c r="AQ127" s="408"/>
      <c r="AR127" s="408"/>
      <c r="AS127" s="408"/>
      <c r="AT127" s="408"/>
      <c r="AU127" s="408"/>
      <c r="AV127" s="408"/>
      <c r="AW127" s="408"/>
      <c r="AX127" s="408"/>
      <c r="AY127" s="408"/>
      <c r="AZ127" s="875"/>
      <c r="BA127" s="965"/>
      <c r="BB127" s="552" t="s">
        <v>19</v>
      </c>
      <c r="BC127" s="54" t="s">
        <v>35</v>
      </c>
      <c r="BD127" s="50" t="s">
        <v>35</v>
      </c>
      <c r="BE127" s="50" t="s">
        <v>35</v>
      </c>
      <c r="BF127" s="50" t="s">
        <v>35</v>
      </c>
      <c r="BG127" s="45" t="s">
        <v>35</v>
      </c>
      <c r="BH127" s="54" t="s">
        <v>35</v>
      </c>
      <c r="BI127" s="50" t="s">
        <v>35</v>
      </c>
      <c r="BJ127" s="50" t="s">
        <v>35</v>
      </c>
      <c r="BK127" s="50" t="s">
        <v>35</v>
      </c>
      <c r="BL127" s="45" t="s">
        <v>35</v>
      </c>
      <c r="BM127" s="54" t="s">
        <v>35</v>
      </c>
      <c r="BN127" s="50" t="s">
        <v>35</v>
      </c>
      <c r="BO127" s="50" t="s">
        <v>35</v>
      </c>
      <c r="BP127" s="50" t="s">
        <v>35</v>
      </c>
      <c r="BQ127" s="45" t="s">
        <v>35</v>
      </c>
      <c r="BR127" s="54" t="s">
        <v>35</v>
      </c>
      <c r="BS127" s="50" t="s">
        <v>35</v>
      </c>
      <c r="BT127" s="50" t="s">
        <v>35</v>
      </c>
      <c r="BU127" s="50" t="s">
        <v>35</v>
      </c>
      <c r="BV127" s="50" t="s">
        <v>35</v>
      </c>
      <c r="BW127" s="50" t="s">
        <v>35</v>
      </c>
      <c r="BX127" s="50" t="s">
        <v>35</v>
      </c>
      <c r="BY127" s="39" t="s">
        <v>35</v>
      </c>
      <c r="BZ127" s="8"/>
      <c r="CA127" s="8"/>
      <c r="CB127" s="8"/>
      <c r="CC127" s="8"/>
      <c r="CD127" s="8"/>
      <c r="CE127" s="8"/>
      <c r="CF127" s="8"/>
      <c r="CG127" s="8"/>
      <c r="CH127" s="8"/>
      <c r="CI127" s="8"/>
      <c r="CJ127" s="8"/>
      <c r="CK127" s="8"/>
      <c r="CL127" s="8"/>
      <c r="CM127" s="8"/>
      <c r="CN127" s="8"/>
      <c r="CO127" s="8"/>
      <c r="CP127" s="8"/>
      <c r="CQ127" s="8"/>
      <c r="CR127" s="8"/>
      <c r="CS127" s="8"/>
      <c r="CT127" s="8"/>
      <c r="CU127" s="8"/>
      <c r="CV127" s="8"/>
      <c r="CW127" s="8"/>
      <c r="CX127" s="8"/>
      <c r="CY127" s="8"/>
      <c r="CZ127" s="8"/>
    </row>
    <row r="128" s="320" customFormat="true" ht="15" customHeight="true" x14ac:dyDescent="0.2">
      <c r="A128" s="977" t="s">
        <v>173</v>
      </c>
      <c r="B128" s="370" t="s">
        <v>49</v>
      </c>
      <c r="C128" s="70" t="s">
        <v>35</v>
      </c>
      <c r="D128" s="67" t="s">
        <v>35</v>
      </c>
      <c r="E128" s="67" t="s">
        <v>35</v>
      </c>
      <c r="F128" s="67" t="s">
        <v>35</v>
      </c>
      <c r="G128" s="64" t="s">
        <v>35</v>
      </c>
      <c r="H128" s="61" t="s">
        <v>35</v>
      </c>
      <c r="I128" s="67" t="s">
        <v>35</v>
      </c>
      <c r="J128" s="67" t="s">
        <v>35</v>
      </c>
      <c r="K128" s="67" t="s">
        <v>35</v>
      </c>
      <c r="L128" s="58" t="s">
        <v>35</v>
      </c>
      <c r="M128" s="70" t="s">
        <v>35</v>
      </c>
      <c r="N128" s="67" t="s">
        <v>35</v>
      </c>
      <c r="O128" s="67" t="s">
        <v>35</v>
      </c>
      <c r="P128" s="67" t="s">
        <v>35</v>
      </c>
      <c r="Q128" s="64" t="s">
        <v>35</v>
      </c>
      <c r="R128" s="61" t="s">
        <v>35</v>
      </c>
      <c r="S128" s="67" t="s">
        <v>35</v>
      </c>
      <c r="T128" s="67" t="s">
        <v>35</v>
      </c>
      <c r="U128" s="67" t="s">
        <v>35</v>
      </c>
      <c r="V128" s="67" t="s">
        <v>35</v>
      </c>
      <c r="W128" s="67" t="s">
        <v>35</v>
      </c>
      <c r="X128" s="67" t="s">
        <v>35</v>
      </c>
      <c r="Y128" s="58" t="s">
        <v>35</v>
      </c>
      <c r="Z128" s="408"/>
      <c r="AA128" s="408"/>
      <c r="AB128" s="408"/>
      <c r="AC128" s="408"/>
      <c r="AD128" s="408"/>
      <c r="AE128" s="408"/>
      <c r="AF128" s="408"/>
      <c r="AG128" s="408"/>
      <c r="AH128" s="408"/>
      <c r="AI128" s="408"/>
      <c r="AJ128" s="408"/>
      <c r="AK128" s="408"/>
      <c r="AL128" s="408"/>
      <c r="AM128" s="408"/>
      <c r="AN128" s="408"/>
      <c r="AO128" s="408"/>
      <c r="AP128" s="408"/>
      <c r="AQ128" s="408"/>
      <c r="AR128" s="408"/>
      <c r="AS128" s="408"/>
      <c r="AT128" s="408"/>
      <c r="AU128" s="408"/>
      <c r="AV128" s="408"/>
      <c r="AW128" s="408"/>
      <c r="AX128" s="408"/>
      <c r="AY128" s="408"/>
      <c r="AZ128" s="875"/>
      <c r="BA128" s="965" t="s">
        <v>108</v>
      </c>
      <c r="BB128" s="552" t="s">
        <v>49</v>
      </c>
      <c r="BC128" s="54" t="s">
        <v>35</v>
      </c>
      <c r="BD128" s="50" t="s">
        <v>35</v>
      </c>
      <c r="BE128" s="50" t="s">
        <v>35</v>
      </c>
      <c r="BF128" s="50" t="s">
        <v>35</v>
      </c>
      <c r="BG128" s="45" t="s">
        <v>35</v>
      </c>
      <c r="BH128" s="54" t="s">
        <v>35</v>
      </c>
      <c r="BI128" s="50" t="s">
        <v>35</v>
      </c>
      <c r="BJ128" s="50" t="s">
        <v>35</v>
      </c>
      <c r="BK128" s="50" t="s">
        <v>35</v>
      </c>
      <c r="BL128" s="45" t="s">
        <v>35</v>
      </c>
      <c r="BM128" s="54" t="s">
        <v>35</v>
      </c>
      <c r="BN128" s="50" t="s">
        <v>35</v>
      </c>
      <c r="BO128" s="50" t="s">
        <v>35</v>
      </c>
      <c r="BP128" s="50" t="s">
        <v>35</v>
      </c>
      <c r="BQ128" s="45" t="s">
        <v>35</v>
      </c>
      <c r="BR128" s="54" t="s">
        <v>35</v>
      </c>
      <c r="BS128" s="50" t="s">
        <v>35</v>
      </c>
      <c r="BT128" s="50" t="s">
        <v>35</v>
      </c>
      <c r="BU128" s="50" t="s">
        <v>35</v>
      </c>
      <c r="BV128" s="50" t="s">
        <v>35</v>
      </c>
      <c r="BW128" s="50" t="s">
        <v>35</v>
      </c>
      <c r="BX128" s="50" t="s">
        <v>35</v>
      </c>
      <c r="BY128" s="39" t="s">
        <v>35</v>
      </c>
      <c r="BZ128" s="8"/>
      <c r="CA128" s="8"/>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row>
    <row r="129" s="320" customFormat="true" ht="15" customHeight="true" x14ac:dyDescent="0.2">
      <c r="A129" s="978"/>
      <c r="B129" s="371" t="s">
        <v>48</v>
      </c>
      <c r="C129" s="69" t="s">
        <v>35</v>
      </c>
      <c r="D129" s="66" t="s">
        <v>35</v>
      </c>
      <c r="E129" s="66" t="s">
        <v>35</v>
      </c>
      <c r="F129" s="66" t="s">
        <v>35</v>
      </c>
      <c r="G129" s="63" t="s">
        <v>35</v>
      </c>
      <c r="H129" s="60" t="s">
        <v>35</v>
      </c>
      <c r="I129" s="66" t="s">
        <v>35</v>
      </c>
      <c r="J129" s="66" t="s">
        <v>35</v>
      </c>
      <c r="K129" s="66" t="s">
        <v>35</v>
      </c>
      <c r="L129" s="57" t="s">
        <v>35</v>
      </c>
      <c r="M129" s="69" t="s">
        <v>35</v>
      </c>
      <c r="N129" s="66" t="s">
        <v>35</v>
      </c>
      <c r="O129" s="66" t="s">
        <v>35</v>
      </c>
      <c r="P129" s="66" t="s">
        <v>35</v>
      </c>
      <c r="Q129" s="63" t="s">
        <v>35</v>
      </c>
      <c r="R129" s="60" t="s">
        <v>35</v>
      </c>
      <c r="S129" s="66" t="s">
        <v>35</v>
      </c>
      <c r="T129" s="66" t="s">
        <v>35</v>
      </c>
      <c r="U129" s="66" t="s">
        <v>35</v>
      </c>
      <c r="V129" s="66" t="s">
        <v>35</v>
      </c>
      <c r="W129" s="66" t="s">
        <v>35</v>
      </c>
      <c r="X129" s="66" t="s">
        <v>35</v>
      </c>
      <c r="Y129" s="57" t="s">
        <v>35</v>
      </c>
      <c r="Z129" s="408"/>
      <c r="AA129" s="408"/>
      <c r="AB129" s="408"/>
      <c r="AC129" s="408"/>
      <c r="AD129" s="408"/>
      <c r="AE129" s="408"/>
      <c r="AF129" s="408"/>
      <c r="AG129" s="408"/>
      <c r="AH129" s="408"/>
      <c r="AI129" s="408"/>
      <c r="AJ129" s="408"/>
      <c r="AK129" s="408"/>
      <c r="AL129" s="408"/>
      <c r="AM129" s="408"/>
      <c r="AN129" s="408"/>
      <c r="AO129" s="408"/>
      <c r="AP129" s="408"/>
      <c r="AQ129" s="408"/>
      <c r="AR129" s="408"/>
      <c r="AS129" s="408"/>
      <c r="AT129" s="408"/>
      <c r="AU129" s="408"/>
      <c r="AV129" s="408"/>
      <c r="AW129" s="408"/>
      <c r="AX129" s="408"/>
      <c r="AY129" s="408"/>
      <c r="AZ129" s="875"/>
      <c r="BA129" s="967"/>
      <c r="BB129" s="554" t="s">
        <v>48</v>
      </c>
      <c r="BC129" s="53" t="s">
        <v>35</v>
      </c>
      <c r="BD129" s="49" t="s">
        <v>35</v>
      </c>
      <c r="BE129" s="49" t="s">
        <v>35</v>
      </c>
      <c r="BF129" s="49" t="s">
        <v>35</v>
      </c>
      <c r="BG129" s="44" t="s">
        <v>35</v>
      </c>
      <c r="BH129" s="53" t="s">
        <v>35</v>
      </c>
      <c r="BI129" s="49" t="s">
        <v>35</v>
      </c>
      <c r="BJ129" s="49" t="s">
        <v>35</v>
      </c>
      <c r="BK129" s="49" t="s">
        <v>35</v>
      </c>
      <c r="BL129" s="44" t="s">
        <v>35</v>
      </c>
      <c r="BM129" s="53" t="s">
        <v>35</v>
      </c>
      <c r="BN129" s="49" t="s">
        <v>35</v>
      </c>
      <c r="BO129" s="49" t="s">
        <v>35</v>
      </c>
      <c r="BP129" s="49" t="s">
        <v>35</v>
      </c>
      <c r="BQ129" s="44" t="s">
        <v>35</v>
      </c>
      <c r="BR129" s="53" t="s">
        <v>35</v>
      </c>
      <c r="BS129" s="49" t="s">
        <v>35</v>
      </c>
      <c r="BT129" s="49" t="s">
        <v>35</v>
      </c>
      <c r="BU129" s="49" t="s">
        <v>35</v>
      </c>
      <c r="BV129" s="49" t="s">
        <v>35</v>
      </c>
      <c r="BW129" s="49" t="s">
        <v>35</v>
      </c>
      <c r="BX129" s="49" t="s">
        <v>35</v>
      </c>
      <c r="BY129" s="38" t="s">
        <v>35</v>
      </c>
      <c r="BZ129" s="8"/>
      <c r="CA129" s="8"/>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row>
    <row r="130" s="316" customFormat="true" ht="15" hidden="true" customHeight="true" x14ac:dyDescent="0.2">
      <c r="A130" s="987" t="s">
        <v>47</v>
      </c>
      <c r="B130" s="368" t="s">
        <v>42</v>
      </c>
      <c r="C130" s="374"/>
      <c r="D130" s="375"/>
      <c r="E130" s="375"/>
      <c r="F130" s="375"/>
      <c r="G130" s="376"/>
      <c r="H130" s="377"/>
      <c r="I130" s="375"/>
      <c r="J130" s="375"/>
      <c r="K130" s="375"/>
      <c r="L130" s="378"/>
      <c r="M130" s="374"/>
      <c r="N130" s="375"/>
      <c r="O130" s="375"/>
      <c r="P130" s="375"/>
      <c r="Q130" s="376"/>
      <c r="R130" s="377"/>
      <c r="S130" s="375"/>
      <c r="T130" s="375"/>
      <c r="U130" s="375"/>
      <c r="V130" s="375"/>
      <c r="W130" s="375"/>
      <c r="X130" s="375"/>
      <c r="Y130" s="378"/>
      <c r="Z130" s="833"/>
      <c r="AA130" s="833"/>
      <c r="AB130" s="833"/>
      <c r="AC130" s="833"/>
      <c r="AD130" s="833"/>
      <c r="AE130" s="833"/>
      <c r="AF130" s="833"/>
      <c r="AG130" s="833"/>
      <c r="AH130" s="833"/>
      <c r="AI130" s="833"/>
      <c r="AJ130" s="833"/>
      <c r="AK130" s="833"/>
      <c r="AL130" s="833"/>
      <c r="AM130" s="833"/>
      <c r="AN130" s="833"/>
      <c r="AO130" s="833"/>
      <c r="AP130" s="833"/>
      <c r="AQ130" s="833"/>
      <c r="AR130" s="833"/>
      <c r="AS130" s="833"/>
      <c r="AT130" s="833"/>
      <c r="AU130" s="833"/>
      <c r="AV130" s="833"/>
      <c r="AW130" s="833"/>
      <c r="AX130" s="833"/>
      <c r="AY130" s="833"/>
      <c r="AZ130" s="344"/>
      <c r="BB130" s="318"/>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16" customFormat="true" ht="15" hidden="true" customHeight="true" x14ac:dyDescent="0.2">
      <c r="A131" s="988"/>
      <c r="B131" s="365" t="s">
        <v>46</v>
      </c>
      <c r="C131" s="379"/>
      <c r="D131" s="380"/>
      <c r="E131" s="380"/>
      <c r="F131" s="380"/>
      <c r="G131" s="381"/>
      <c r="H131" s="382"/>
      <c r="I131" s="380"/>
      <c r="J131" s="380"/>
      <c r="K131" s="380"/>
      <c r="L131" s="383"/>
      <c r="M131" s="379"/>
      <c r="N131" s="380"/>
      <c r="O131" s="380"/>
      <c r="P131" s="380"/>
      <c r="Q131" s="381"/>
      <c r="R131" s="382"/>
      <c r="S131" s="380"/>
      <c r="T131" s="380"/>
      <c r="U131" s="380"/>
      <c r="V131" s="380"/>
      <c r="W131" s="380"/>
      <c r="X131" s="380"/>
      <c r="Y131" s="383"/>
      <c r="Z131" s="833"/>
      <c r="AA131" s="833"/>
      <c r="AB131" s="833"/>
      <c r="AC131" s="833"/>
      <c r="AD131" s="833"/>
      <c r="AE131" s="833"/>
      <c r="AF131" s="833"/>
      <c r="AG131" s="833"/>
      <c r="AH131" s="833"/>
      <c r="AI131" s="833"/>
      <c r="AJ131" s="833"/>
      <c r="AK131" s="833"/>
      <c r="AL131" s="833"/>
      <c r="AM131" s="833"/>
      <c r="AN131" s="833"/>
      <c r="AO131" s="833"/>
      <c r="AP131" s="833"/>
      <c r="AQ131" s="833"/>
      <c r="AR131" s="833"/>
      <c r="AS131" s="833"/>
      <c r="AT131" s="833"/>
      <c r="AU131" s="833"/>
      <c r="AV131" s="833"/>
      <c r="AW131" s="833"/>
      <c r="AX131" s="833"/>
      <c r="AY131" s="833"/>
      <c r="AZ131" s="344"/>
      <c r="BB131" s="318"/>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16" customFormat="true" ht="15" hidden="true" customHeight="true" x14ac:dyDescent="0.2">
      <c r="A132" s="989"/>
      <c r="B132" s="366" t="s">
        <v>46</v>
      </c>
      <c r="C132" s="384"/>
      <c r="D132" s="385"/>
      <c r="E132" s="385"/>
      <c r="F132" s="385"/>
      <c r="G132" s="386"/>
      <c r="H132" s="387"/>
      <c r="I132" s="385"/>
      <c r="J132" s="385"/>
      <c r="K132" s="385"/>
      <c r="L132" s="388"/>
      <c r="M132" s="384"/>
      <c r="N132" s="385"/>
      <c r="O132" s="385"/>
      <c r="P132" s="385"/>
      <c r="Q132" s="386"/>
      <c r="R132" s="18"/>
      <c r="S132" s="17"/>
      <c r="T132" s="17"/>
      <c r="U132" s="17"/>
      <c r="V132" s="17"/>
      <c r="W132" s="17"/>
      <c r="X132" s="17"/>
      <c r="Y132" s="12"/>
      <c r="Z132" s="833"/>
      <c r="AA132" s="833"/>
      <c r="AB132" s="833"/>
      <c r="AC132" s="833"/>
      <c r="AD132" s="833"/>
      <c r="AE132" s="833"/>
      <c r="AF132" s="833"/>
      <c r="AG132" s="833"/>
      <c r="AH132" s="833"/>
      <c r="AI132" s="833"/>
      <c r="AJ132" s="833"/>
      <c r="AK132" s="833"/>
      <c r="AL132" s="833"/>
      <c r="AM132" s="833"/>
      <c r="AN132" s="833"/>
      <c r="AO132" s="833"/>
      <c r="AP132" s="833"/>
      <c r="AQ132" s="833"/>
      <c r="AR132" s="833"/>
      <c r="AS132" s="833"/>
      <c r="AT132" s="833"/>
      <c r="AU132" s="833"/>
      <c r="AV132" s="833"/>
      <c r="AW132" s="833"/>
      <c r="AX132" s="833"/>
      <c r="AY132" s="833"/>
      <c r="AZ132" s="344"/>
      <c r="BB132" s="318"/>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320" customFormat="true" ht="15" customHeight="true" x14ac:dyDescent="0.2">
      <c r="A133" s="315"/>
      <c r="B133" s="367"/>
      <c r="C133" s="984" t="s">
        <v>114</v>
      </c>
      <c r="D133" s="985"/>
      <c r="E133" s="985"/>
      <c r="F133" s="985"/>
      <c r="G133" s="986"/>
      <c r="H133" s="982" t="s">
        <v>38</v>
      </c>
      <c r="I133" s="974"/>
      <c r="J133" s="974"/>
      <c r="K133" s="974"/>
      <c r="L133" s="976"/>
      <c r="M133" s="973" t="s">
        <v>37</v>
      </c>
      <c r="N133" s="974"/>
      <c r="O133" s="974"/>
      <c r="P133" s="974"/>
      <c r="Q133" s="976"/>
      <c r="R133" s="20" t="s">
        <v>138</v>
      </c>
      <c r="S133" s="398"/>
      <c r="T133" s="398"/>
      <c r="U133" s="398"/>
      <c r="V133" s="398"/>
      <c r="W133" s="398"/>
      <c r="X133" s="398"/>
      <c r="Y133" s="398"/>
      <c r="Z133" s="408"/>
      <c r="AA133" s="408"/>
      <c r="AB133" s="408"/>
      <c r="AC133" s="408"/>
      <c r="AD133" s="408"/>
      <c r="AE133" s="408"/>
      <c r="AF133" s="408"/>
      <c r="AG133" s="408"/>
      <c r="AH133" s="408"/>
      <c r="AI133" s="408"/>
      <c r="AJ133" s="408"/>
      <c r="AK133" s="408"/>
      <c r="AL133" s="408"/>
      <c r="AM133" s="408"/>
      <c r="AN133" s="408"/>
      <c r="AO133" s="408"/>
      <c r="AP133" s="408"/>
      <c r="AQ133" s="408"/>
      <c r="AR133" s="408"/>
      <c r="AS133" s="408"/>
      <c r="AT133" s="408"/>
      <c r="AU133" s="408"/>
      <c r="AV133" s="408"/>
      <c r="AW133" s="408"/>
      <c r="AX133" s="408"/>
      <c r="AY133" s="408"/>
      <c r="AZ133" s="875"/>
      <c r="BA133" s="345" t="s">
        <v>128</v>
      </c>
      <c r="BB133" s="301" t="s">
        <v>98</v>
      </c>
      <c r="BC133" s="969" t="s">
        <v>114</v>
      </c>
      <c r="BD133" s="970"/>
      <c r="BE133" s="970"/>
      <c r="BF133" s="970"/>
      <c r="BG133" s="971"/>
      <c r="BH133" s="969" t="s">
        <v>38</v>
      </c>
      <c r="BI133" s="970"/>
      <c r="BJ133" s="970"/>
      <c r="BK133" s="970"/>
      <c r="BL133" s="971"/>
      <c r="BM133" s="969" t="s">
        <v>37</v>
      </c>
      <c r="BN133" s="970"/>
      <c r="BO133" s="970"/>
      <c r="BP133" s="970"/>
      <c r="BQ133" s="972"/>
      <c r="BR133" s="19" t="s">
        <v>138</v>
      </c>
      <c r="BS133" s="398"/>
      <c r="BT133" s="398"/>
      <c r="BU133" s="398"/>
      <c r="BV133" s="398"/>
      <c r="BW133" s="398"/>
      <c r="BX133" s="398"/>
      <c r="BY133" s="398"/>
      <c r="BZ133" s="343"/>
      <c r="CA133" s="343"/>
      <c r="CB133" s="343"/>
      <c r="CC133" s="343"/>
      <c r="CD133" s="343"/>
      <c r="CE133" s="343"/>
      <c r="CF133" s="343"/>
      <c r="CG133" s="343"/>
      <c r="CH133" s="343"/>
      <c r="CI133" s="343"/>
      <c r="CJ133" s="343"/>
      <c r="CK133" s="343"/>
      <c r="CL133" s="343"/>
      <c r="CM133" s="343"/>
      <c r="CN133" s="343"/>
      <c r="CO133" s="343"/>
      <c r="CP133" s="343"/>
      <c r="CQ133" s="343"/>
      <c r="CR133" s="343"/>
      <c r="CS133" s="343"/>
      <c r="CT133" s="343"/>
      <c r="CU133" s="343"/>
      <c r="CV133" s="343"/>
      <c r="CW133" s="343"/>
      <c r="CX133" s="343"/>
      <c r="CY133" s="343"/>
      <c r="CZ133" s="343"/>
    </row>
    <row r="134" s="320" customFormat="true" ht="24" x14ac:dyDescent="0.2">
      <c r="A134" s="333" t="s">
        <v>69</v>
      </c>
      <c r="B134" s="367"/>
      <c r="C134" s="390" t="s">
        <v>0</v>
      </c>
      <c r="D134" s="545" t="s">
        <v>1</v>
      </c>
      <c r="E134" s="545" t="s">
        <v>2</v>
      </c>
      <c r="F134" s="545" t="s">
        <v>3</v>
      </c>
      <c r="G134" s="546" t="s">
        <v>4</v>
      </c>
      <c r="H134" s="372" t="s">
        <v>0</v>
      </c>
      <c r="I134" s="548" t="s">
        <v>1</v>
      </c>
      <c r="J134" s="548" t="s">
        <v>2</v>
      </c>
      <c r="K134" s="548" t="s">
        <v>3</v>
      </c>
      <c r="L134" s="549" t="s">
        <v>4</v>
      </c>
      <c r="M134" s="373" t="s">
        <v>0</v>
      </c>
      <c r="N134" s="548" t="s">
        <v>1</v>
      </c>
      <c r="O134" s="548" t="s">
        <v>2</v>
      </c>
      <c r="P134" s="548" t="s">
        <v>3</v>
      </c>
      <c r="Q134" s="544" t="s">
        <v>4</v>
      </c>
      <c r="R134" s="372" t="s">
        <v>147</v>
      </c>
      <c r="S134" s="548" t="s">
        <v>148</v>
      </c>
      <c r="T134" s="548" t="s">
        <v>149</v>
      </c>
      <c r="U134" s="548" t="s">
        <v>150</v>
      </c>
      <c r="V134" s="548" t="s">
        <v>151</v>
      </c>
      <c r="W134" s="548" t="s">
        <v>152</v>
      </c>
      <c r="X134" s="548" t="s">
        <v>153</v>
      </c>
      <c r="Y134" s="549" t="s">
        <v>154</v>
      </c>
      <c r="Z134" s="408"/>
      <c r="AA134" s="408"/>
      <c r="AB134" s="408"/>
      <c r="AC134" s="408"/>
      <c r="AD134" s="408"/>
      <c r="AE134" s="408"/>
      <c r="AF134" s="408"/>
      <c r="AG134" s="408"/>
      <c r="AH134" s="408"/>
      <c r="AI134" s="408"/>
      <c r="AJ134" s="408"/>
      <c r="AK134" s="408"/>
      <c r="AL134" s="408"/>
      <c r="AM134" s="408"/>
      <c r="AN134" s="408"/>
      <c r="AO134" s="408"/>
      <c r="AP134" s="408"/>
      <c r="AQ134" s="408"/>
      <c r="AR134" s="408"/>
      <c r="AS134" s="408"/>
      <c r="AT134" s="408"/>
      <c r="AU134" s="408"/>
      <c r="AV134" s="408"/>
      <c r="AW134" s="408"/>
      <c r="AX134" s="408"/>
      <c r="AY134" s="408"/>
      <c r="AZ134" s="875"/>
      <c r="BA134" s="333" t="s">
        <v>116</v>
      </c>
      <c r="BB134" s="332"/>
      <c r="BC134" s="422" t="s">
        <v>0</v>
      </c>
      <c r="BD134" s="521" t="s">
        <v>1</v>
      </c>
      <c r="BE134" s="521" t="s">
        <v>2</v>
      </c>
      <c r="BF134" s="521" t="s">
        <v>3</v>
      </c>
      <c r="BG134" s="423" t="s">
        <v>4</v>
      </c>
      <c r="BH134" s="422" t="s">
        <v>0</v>
      </c>
      <c r="BI134" s="521" t="s">
        <v>1</v>
      </c>
      <c r="BJ134" s="521" t="s">
        <v>2</v>
      </c>
      <c r="BK134" s="521" t="s">
        <v>3</v>
      </c>
      <c r="BL134" s="423" t="s">
        <v>4</v>
      </c>
      <c r="BM134" s="422" t="s">
        <v>0</v>
      </c>
      <c r="BN134" s="521" t="s">
        <v>1</v>
      </c>
      <c r="BO134" s="521" t="s">
        <v>2</v>
      </c>
      <c r="BP134" s="521" t="s">
        <v>3</v>
      </c>
      <c r="BQ134" s="423" t="s">
        <v>4</v>
      </c>
      <c r="BR134" s="422" t="s">
        <v>147</v>
      </c>
      <c r="BS134" s="521" t="s">
        <v>148</v>
      </c>
      <c r="BT134" s="521" t="s">
        <v>149</v>
      </c>
      <c r="BU134" s="521" t="s">
        <v>150</v>
      </c>
      <c r="BV134" s="521" t="s">
        <v>151</v>
      </c>
      <c r="BW134" s="521" t="s">
        <v>152</v>
      </c>
      <c r="BX134" s="521" t="s">
        <v>153</v>
      </c>
      <c r="BY134" s="522" t="s">
        <v>154</v>
      </c>
      <c r="BZ134" s="879"/>
      <c r="CA134" s="879"/>
      <c r="CB134" s="879"/>
      <c r="CC134" s="879"/>
      <c r="CD134" s="879"/>
      <c r="CE134" s="879"/>
      <c r="CF134" s="879"/>
      <c r="CG134" s="879"/>
      <c r="CH134" s="879"/>
      <c r="CI134" s="879"/>
      <c r="CJ134" s="879"/>
      <c r="CK134" s="879"/>
      <c r="CL134" s="879"/>
      <c r="CM134" s="879"/>
      <c r="CN134" s="879"/>
      <c r="CO134" s="879"/>
      <c r="CP134" s="879"/>
      <c r="CQ134" s="879"/>
      <c r="CR134" s="879"/>
      <c r="CS134" s="879"/>
      <c r="CT134" s="879"/>
      <c r="CU134" s="879"/>
      <c r="CV134" s="879"/>
      <c r="CW134" s="879"/>
      <c r="CX134" s="879"/>
      <c r="CY134" s="879"/>
      <c r="CZ134" s="879"/>
    </row>
    <row r="135" s="320" customFormat="true" ht="15" customHeight="true" x14ac:dyDescent="0.2">
      <c r="A135" s="983" t="s">
        <v>45</v>
      </c>
      <c r="B135" s="369" t="s">
        <v>44</v>
      </c>
      <c r="C135" s="68" t="s">
        <v>35</v>
      </c>
      <c r="D135" s="65" t="s">
        <v>35</v>
      </c>
      <c r="E135" s="65" t="s">
        <v>35</v>
      </c>
      <c r="F135" s="65" t="s">
        <v>35</v>
      </c>
      <c r="G135" s="62" t="s">
        <v>35</v>
      </c>
      <c r="H135" s="59" t="s">
        <v>35</v>
      </c>
      <c r="I135" s="65" t="s">
        <v>35</v>
      </c>
      <c r="J135" s="65" t="s">
        <v>35</v>
      </c>
      <c r="K135" s="65" t="s">
        <v>35</v>
      </c>
      <c r="L135" s="56" t="s">
        <v>35</v>
      </c>
      <c r="M135" s="68" t="s">
        <v>35</v>
      </c>
      <c r="N135" s="65" t="s">
        <v>35</v>
      </c>
      <c r="O135" s="65" t="s">
        <v>35</v>
      </c>
      <c r="P135" s="65" t="s">
        <v>35</v>
      </c>
      <c r="Q135" s="62" t="s">
        <v>35</v>
      </c>
      <c r="R135" s="59" t="s">
        <v>35</v>
      </c>
      <c r="S135" s="65" t="s">
        <v>35</v>
      </c>
      <c r="T135" s="65" t="s">
        <v>35</v>
      </c>
      <c r="U135" s="65" t="s">
        <v>35</v>
      </c>
      <c r="V135" s="65" t="s">
        <v>35</v>
      </c>
      <c r="W135" s="65" t="s">
        <v>35</v>
      </c>
      <c r="X135" s="65" t="s">
        <v>35</v>
      </c>
      <c r="Y135" s="56" t="s">
        <v>35</v>
      </c>
      <c r="Z135" s="408"/>
      <c r="AA135" s="408"/>
      <c r="AB135" s="408"/>
      <c r="AC135" s="408"/>
      <c r="AD135" s="408"/>
      <c r="AE135" s="408"/>
      <c r="AF135" s="408"/>
      <c r="AG135" s="408"/>
      <c r="AH135" s="408"/>
      <c r="AI135" s="408"/>
      <c r="AJ135" s="408"/>
      <c r="AK135" s="408"/>
      <c r="AL135" s="408"/>
      <c r="AM135" s="408"/>
      <c r="AN135" s="408"/>
      <c r="AO135" s="408"/>
      <c r="AP135" s="408"/>
      <c r="AQ135" s="408"/>
      <c r="AR135" s="408"/>
      <c r="AS135" s="408"/>
      <c r="AT135" s="408"/>
      <c r="AU135" s="408"/>
      <c r="AV135" s="408"/>
      <c r="AW135" s="408"/>
      <c r="AX135" s="408"/>
      <c r="AY135" s="408"/>
      <c r="AZ135" s="875"/>
      <c r="BA135" s="968" t="s">
        <v>45</v>
      </c>
      <c r="BB135" s="553" t="s">
        <v>44</v>
      </c>
      <c r="BC135" s="55" t="s">
        <v>35</v>
      </c>
      <c r="BD135" s="51" t="s">
        <v>35</v>
      </c>
      <c r="BE135" s="51" t="s">
        <v>35</v>
      </c>
      <c r="BF135" s="51" t="s">
        <v>35</v>
      </c>
      <c r="BG135" s="46" t="s">
        <v>35</v>
      </c>
      <c r="BH135" s="55" t="s">
        <v>35</v>
      </c>
      <c r="BI135" s="51" t="s">
        <v>35</v>
      </c>
      <c r="BJ135" s="51" t="s">
        <v>35</v>
      </c>
      <c r="BK135" s="51" t="s">
        <v>35</v>
      </c>
      <c r="BL135" s="46" t="s">
        <v>35</v>
      </c>
      <c r="BM135" s="55" t="s">
        <v>35</v>
      </c>
      <c r="BN135" s="51" t="s">
        <v>35</v>
      </c>
      <c r="BO135" s="51" t="s">
        <v>35</v>
      </c>
      <c r="BP135" s="51" t="s">
        <v>35</v>
      </c>
      <c r="BQ135" s="46" t="s">
        <v>35</v>
      </c>
      <c r="BR135" s="55" t="s">
        <v>35</v>
      </c>
      <c r="BS135" s="51" t="s">
        <v>35</v>
      </c>
      <c r="BT135" s="51" t="s">
        <v>35</v>
      </c>
      <c r="BU135" s="51" t="s">
        <v>35</v>
      </c>
      <c r="BV135" s="51" t="s">
        <v>35</v>
      </c>
      <c r="BW135" s="51" t="s">
        <v>35</v>
      </c>
      <c r="BX135" s="51" t="s">
        <v>35</v>
      </c>
      <c r="BY135" s="40" t="s">
        <v>35</v>
      </c>
      <c r="BZ135" s="8"/>
      <c r="CA135" s="8"/>
      <c r="CB135" s="8"/>
      <c r="CC135" s="8"/>
      <c r="CD135" s="8"/>
      <c r="CE135" s="8"/>
      <c r="CF135" s="8"/>
      <c r="CG135" s="8"/>
      <c r="CH135" s="8"/>
      <c r="CI135" s="8"/>
      <c r="CJ135" s="8"/>
      <c r="CK135" s="8"/>
      <c r="CL135" s="8"/>
      <c r="CM135" s="8"/>
      <c r="CN135" s="8"/>
      <c r="CO135" s="8"/>
      <c r="CP135" s="8"/>
      <c r="CQ135" s="8"/>
      <c r="CR135" s="8"/>
      <c r="CS135" s="8"/>
      <c r="CT135" s="8"/>
      <c r="CU135" s="8"/>
      <c r="CV135" s="8"/>
      <c r="CW135" s="8"/>
      <c r="CX135" s="8"/>
      <c r="CY135" s="8"/>
      <c r="CZ135" s="8"/>
    </row>
    <row r="136" s="320" customFormat="true" ht="15" customHeight="true" x14ac:dyDescent="0.2">
      <c r="A136" s="977"/>
      <c r="B136" s="370" t="s">
        <v>43</v>
      </c>
      <c r="C136" s="70" t="s">
        <v>35</v>
      </c>
      <c r="D136" s="67" t="s">
        <v>35</v>
      </c>
      <c r="E136" s="67" t="s">
        <v>35</v>
      </c>
      <c r="F136" s="67" t="s">
        <v>35</v>
      </c>
      <c r="G136" s="64" t="s">
        <v>35</v>
      </c>
      <c r="H136" s="61" t="s">
        <v>35</v>
      </c>
      <c r="I136" s="67" t="s">
        <v>35</v>
      </c>
      <c r="J136" s="67" t="s">
        <v>35</v>
      </c>
      <c r="K136" s="67" t="s">
        <v>35</v>
      </c>
      <c r="L136" s="58" t="s">
        <v>35</v>
      </c>
      <c r="M136" s="70" t="s">
        <v>35</v>
      </c>
      <c r="N136" s="67" t="s">
        <v>35</v>
      </c>
      <c r="O136" s="67" t="s">
        <v>35</v>
      </c>
      <c r="P136" s="67" t="s">
        <v>35</v>
      </c>
      <c r="Q136" s="64" t="s">
        <v>35</v>
      </c>
      <c r="R136" s="61" t="s">
        <v>35</v>
      </c>
      <c r="S136" s="67" t="s">
        <v>35</v>
      </c>
      <c r="T136" s="67" t="s">
        <v>35</v>
      </c>
      <c r="U136" s="67" t="s">
        <v>35</v>
      </c>
      <c r="V136" s="67" t="s">
        <v>35</v>
      </c>
      <c r="W136" s="67" t="s">
        <v>35</v>
      </c>
      <c r="X136" s="67" t="s">
        <v>35</v>
      </c>
      <c r="Y136" s="58" t="s">
        <v>35</v>
      </c>
      <c r="Z136" s="408"/>
      <c r="AA136" s="408"/>
      <c r="AB136" s="408"/>
      <c r="AC136" s="408"/>
      <c r="AD136" s="408"/>
      <c r="AE136" s="408"/>
      <c r="AF136" s="408"/>
      <c r="AG136" s="408"/>
      <c r="AH136" s="408"/>
      <c r="AI136" s="408"/>
      <c r="AJ136" s="408"/>
      <c r="AK136" s="408"/>
      <c r="AL136" s="408"/>
      <c r="AM136" s="408"/>
      <c r="AN136" s="408"/>
      <c r="AO136" s="408"/>
      <c r="AP136" s="408"/>
      <c r="AQ136" s="408"/>
      <c r="AR136" s="408"/>
      <c r="AS136" s="408"/>
      <c r="AT136" s="408"/>
      <c r="AU136" s="408"/>
      <c r="AV136" s="408"/>
      <c r="AW136" s="408"/>
      <c r="AX136" s="408"/>
      <c r="AY136" s="408"/>
      <c r="AZ136" s="875"/>
      <c r="BA136" s="965"/>
      <c r="BB136" s="552" t="s">
        <v>43</v>
      </c>
      <c r="BC136" s="54" t="s">
        <v>35</v>
      </c>
      <c r="BD136" s="50" t="s">
        <v>35</v>
      </c>
      <c r="BE136" s="50" t="s">
        <v>35</v>
      </c>
      <c r="BF136" s="50" t="s">
        <v>35</v>
      </c>
      <c r="BG136" s="45" t="s">
        <v>35</v>
      </c>
      <c r="BH136" s="54" t="s">
        <v>35</v>
      </c>
      <c r="BI136" s="50" t="s">
        <v>35</v>
      </c>
      <c r="BJ136" s="50" t="s">
        <v>35</v>
      </c>
      <c r="BK136" s="50" t="s">
        <v>35</v>
      </c>
      <c r="BL136" s="45" t="s">
        <v>35</v>
      </c>
      <c r="BM136" s="54" t="s">
        <v>35</v>
      </c>
      <c r="BN136" s="50" t="s">
        <v>35</v>
      </c>
      <c r="BO136" s="50" t="s">
        <v>35</v>
      </c>
      <c r="BP136" s="50" t="s">
        <v>35</v>
      </c>
      <c r="BQ136" s="45" t="s">
        <v>35</v>
      </c>
      <c r="BR136" s="54" t="s">
        <v>35</v>
      </c>
      <c r="BS136" s="50" t="s">
        <v>35</v>
      </c>
      <c r="BT136" s="50" t="s">
        <v>35</v>
      </c>
      <c r="BU136" s="50" t="s">
        <v>35</v>
      </c>
      <c r="BV136" s="50" t="s">
        <v>35</v>
      </c>
      <c r="BW136" s="50" t="s">
        <v>35</v>
      </c>
      <c r="BX136" s="50" t="s">
        <v>35</v>
      </c>
      <c r="BY136" s="39" t="s">
        <v>35</v>
      </c>
      <c r="BZ136" s="8"/>
      <c r="CA136" s="8"/>
      <c r="CB136" s="8"/>
      <c r="CC136" s="8"/>
      <c r="CD136" s="8"/>
      <c r="CE136" s="8"/>
      <c r="CF136" s="8"/>
      <c r="CG136" s="8"/>
      <c r="CH136" s="8"/>
      <c r="CI136" s="8"/>
      <c r="CJ136" s="8"/>
      <c r="CK136" s="8"/>
      <c r="CL136" s="8"/>
      <c r="CM136" s="8"/>
      <c r="CN136" s="8"/>
      <c r="CO136" s="8"/>
      <c r="CP136" s="8"/>
      <c r="CQ136" s="8"/>
      <c r="CR136" s="8"/>
      <c r="CS136" s="8"/>
      <c r="CT136" s="8"/>
      <c r="CU136" s="8"/>
      <c r="CV136" s="8"/>
      <c r="CW136" s="8"/>
      <c r="CX136" s="8"/>
      <c r="CY136" s="8"/>
      <c r="CZ136" s="8"/>
    </row>
    <row r="137" s="320" customFormat="true" ht="15" customHeight="true" x14ac:dyDescent="0.2">
      <c r="A137" s="977"/>
      <c r="B137" s="370" t="s">
        <v>42</v>
      </c>
      <c r="C137" s="70" t="s">
        <v>35</v>
      </c>
      <c r="D137" s="67" t="s">
        <v>35</v>
      </c>
      <c r="E137" s="67" t="s">
        <v>35</v>
      </c>
      <c r="F137" s="67" t="s">
        <v>35</v>
      </c>
      <c r="G137" s="64" t="s">
        <v>35</v>
      </c>
      <c r="H137" s="61" t="s">
        <v>35</v>
      </c>
      <c r="I137" s="67" t="s">
        <v>35</v>
      </c>
      <c r="J137" s="67" t="s">
        <v>35</v>
      </c>
      <c r="K137" s="67" t="s">
        <v>35</v>
      </c>
      <c r="L137" s="58" t="s">
        <v>35</v>
      </c>
      <c r="M137" s="70" t="s">
        <v>35</v>
      </c>
      <c r="N137" s="67" t="s">
        <v>35</v>
      </c>
      <c r="O137" s="67" t="s">
        <v>35</v>
      </c>
      <c r="P137" s="67" t="s">
        <v>35</v>
      </c>
      <c r="Q137" s="64" t="s">
        <v>35</v>
      </c>
      <c r="R137" s="61" t="s">
        <v>35</v>
      </c>
      <c r="S137" s="67" t="s">
        <v>35</v>
      </c>
      <c r="T137" s="67" t="s">
        <v>35</v>
      </c>
      <c r="U137" s="67" t="s">
        <v>35</v>
      </c>
      <c r="V137" s="67" t="s">
        <v>35</v>
      </c>
      <c r="W137" s="67" t="s">
        <v>35</v>
      </c>
      <c r="X137" s="67" t="s">
        <v>35</v>
      </c>
      <c r="Y137" s="58" t="s">
        <v>35</v>
      </c>
      <c r="Z137" s="408"/>
      <c r="AA137" s="408"/>
      <c r="AB137" s="408"/>
      <c r="AC137" s="408"/>
      <c r="AD137" s="408"/>
      <c r="AE137" s="408"/>
      <c r="AF137" s="408"/>
      <c r="AG137" s="408"/>
      <c r="AH137" s="408"/>
      <c r="AI137" s="408"/>
      <c r="AJ137" s="408"/>
      <c r="AK137" s="408"/>
      <c r="AL137" s="408"/>
      <c r="AM137" s="408"/>
      <c r="AN137" s="408"/>
      <c r="AO137" s="408"/>
      <c r="AP137" s="408"/>
      <c r="AQ137" s="408"/>
      <c r="AR137" s="408"/>
      <c r="AS137" s="408"/>
      <c r="AT137" s="408"/>
      <c r="AU137" s="408"/>
      <c r="AV137" s="408"/>
      <c r="AW137" s="408"/>
      <c r="AX137" s="408"/>
      <c r="AY137" s="408"/>
      <c r="AZ137" s="875"/>
      <c r="BA137" s="965"/>
      <c r="BB137" s="552" t="s">
        <v>42</v>
      </c>
      <c r="BC137" s="54" t="s">
        <v>35</v>
      </c>
      <c r="BD137" s="50" t="s">
        <v>35</v>
      </c>
      <c r="BE137" s="50" t="s">
        <v>35</v>
      </c>
      <c r="BF137" s="50" t="s">
        <v>35</v>
      </c>
      <c r="BG137" s="45" t="s">
        <v>35</v>
      </c>
      <c r="BH137" s="54" t="s">
        <v>35</v>
      </c>
      <c r="BI137" s="50" t="s">
        <v>35</v>
      </c>
      <c r="BJ137" s="50" t="s">
        <v>35</v>
      </c>
      <c r="BK137" s="50" t="s">
        <v>35</v>
      </c>
      <c r="BL137" s="45" t="s">
        <v>35</v>
      </c>
      <c r="BM137" s="54" t="s">
        <v>35</v>
      </c>
      <c r="BN137" s="50" t="s">
        <v>35</v>
      </c>
      <c r="BO137" s="50" t="s">
        <v>35</v>
      </c>
      <c r="BP137" s="50" t="s">
        <v>35</v>
      </c>
      <c r="BQ137" s="45" t="s">
        <v>35</v>
      </c>
      <c r="BR137" s="54" t="s">
        <v>35</v>
      </c>
      <c r="BS137" s="50" t="s">
        <v>35</v>
      </c>
      <c r="BT137" s="50" t="s">
        <v>35</v>
      </c>
      <c r="BU137" s="50" t="s">
        <v>35</v>
      </c>
      <c r="BV137" s="50" t="s">
        <v>35</v>
      </c>
      <c r="BW137" s="50" t="s">
        <v>35</v>
      </c>
      <c r="BX137" s="50" t="s">
        <v>35</v>
      </c>
      <c r="BY137" s="39" t="s">
        <v>35</v>
      </c>
      <c r="BZ137" s="8"/>
      <c r="CA137" s="8"/>
      <c r="CB137" s="8"/>
      <c r="CC137" s="8"/>
      <c r="CD137" s="8"/>
      <c r="CE137" s="8"/>
      <c r="CF137" s="8"/>
      <c r="CG137" s="8"/>
      <c r="CH137" s="8"/>
      <c r="CI137" s="8"/>
      <c r="CJ137" s="8"/>
      <c r="CK137" s="8"/>
      <c r="CL137" s="8"/>
      <c r="CM137" s="8"/>
      <c r="CN137" s="8"/>
      <c r="CO137" s="8"/>
      <c r="CP137" s="8"/>
      <c r="CQ137" s="8"/>
      <c r="CR137" s="8"/>
      <c r="CS137" s="8"/>
      <c r="CT137" s="8"/>
      <c r="CU137" s="8"/>
      <c r="CV137" s="8"/>
      <c r="CW137" s="8"/>
      <c r="CX137" s="8"/>
      <c r="CY137" s="8"/>
      <c r="CZ137" s="8"/>
    </row>
    <row r="138" s="320" customFormat="true" ht="15" customHeight="true" x14ac:dyDescent="0.2">
      <c r="A138" s="977"/>
      <c r="B138" s="370" t="s">
        <v>41</v>
      </c>
      <c r="C138" s="70" t="s">
        <v>35</v>
      </c>
      <c r="D138" s="67" t="s">
        <v>35</v>
      </c>
      <c r="E138" s="67" t="s">
        <v>35</v>
      </c>
      <c r="F138" s="67" t="s">
        <v>35</v>
      </c>
      <c r="G138" s="64" t="s">
        <v>35</v>
      </c>
      <c r="H138" s="61" t="s">
        <v>35</v>
      </c>
      <c r="I138" s="67" t="s">
        <v>35</v>
      </c>
      <c r="J138" s="67" t="s">
        <v>35</v>
      </c>
      <c r="K138" s="67" t="s">
        <v>35</v>
      </c>
      <c r="L138" s="58" t="s">
        <v>35</v>
      </c>
      <c r="M138" s="70" t="s">
        <v>35</v>
      </c>
      <c r="N138" s="67" t="s">
        <v>35</v>
      </c>
      <c r="O138" s="67" t="s">
        <v>35</v>
      </c>
      <c r="P138" s="67" t="s">
        <v>35</v>
      </c>
      <c r="Q138" s="64" t="s">
        <v>35</v>
      </c>
      <c r="R138" s="61" t="s">
        <v>35</v>
      </c>
      <c r="S138" s="67" t="s">
        <v>35</v>
      </c>
      <c r="T138" s="67" t="s">
        <v>35</v>
      </c>
      <c r="U138" s="67" t="s">
        <v>35</v>
      </c>
      <c r="V138" s="67" t="s">
        <v>35</v>
      </c>
      <c r="W138" s="67" t="s">
        <v>35</v>
      </c>
      <c r="X138" s="67" t="s">
        <v>35</v>
      </c>
      <c r="Y138" s="58" t="s">
        <v>35</v>
      </c>
      <c r="Z138" s="408"/>
      <c r="AA138" s="408"/>
      <c r="AB138" s="408"/>
      <c r="AC138" s="408"/>
      <c r="AD138" s="408"/>
      <c r="AE138" s="408"/>
      <c r="AF138" s="408"/>
      <c r="AG138" s="408"/>
      <c r="AH138" s="408"/>
      <c r="AI138" s="408"/>
      <c r="AJ138" s="408"/>
      <c r="AK138" s="408"/>
      <c r="AL138" s="408"/>
      <c r="AM138" s="408"/>
      <c r="AN138" s="408"/>
      <c r="AO138" s="408"/>
      <c r="AP138" s="408"/>
      <c r="AQ138" s="408"/>
      <c r="AR138" s="408"/>
      <c r="AS138" s="408"/>
      <c r="AT138" s="408"/>
      <c r="AU138" s="408"/>
      <c r="AV138" s="408"/>
      <c r="AW138" s="408"/>
      <c r="AX138" s="408"/>
      <c r="AY138" s="408"/>
      <c r="AZ138" s="875"/>
      <c r="BA138" s="965"/>
      <c r="BB138" s="552" t="s">
        <v>41</v>
      </c>
      <c r="BC138" s="54" t="s">
        <v>35</v>
      </c>
      <c r="BD138" s="50" t="s">
        <v>35</v>
      </c>
      <c r="BE138" s="50" t="s">
        <v>35</v>
      </c>
      <c r="BF138" s="50" t="s">
        <v>35</v>
      </c>
      <c r="BG138" s="45" t="s">
        <v>35</v>
      </c>
      <c r="BH138" s="54" t="s">
        <v>35</v>
      </c>
      <c r="BI138" s="50" t="s">
        <v>35</v>
      </c>
      <c r="BJ138" s="50" t="s">
        <v>35</v>
      </c>
      <c r="BK138" s="50" t="s">
        <v>35</v>
      </c>
      <c r="BL138" s="45" t="s">
        <v>35</v>
      </c>
      <c r="BM138" s="54" t="s">
        <v>35</v>
      </c>
      <c r="BN138" s="50" t="s">
        <v>35</v>
      </c>
      <c r="BO138" s="50" t="s">
        <v>35</v>
      </c>
      <c r="BP138" s="50" t="s">
        <v>35</v>
      </c>
      <c r="BQ138" s="45" t="s">
        <v>35</v>
      </c>
      <c r="BR138" s="54" t="s">
        <v>35</v>
      </c>
      <c r="BS138" s="50" t="s">
        <v>35</v>
      </c>
      <c r="BT138" s="50" t="s">
        <v>35</v>
      </c>
      <c r="BU138" s="50" t="s">
        <v>35</v>
      </c>
      <c r="BV138" s="50" t="s">
        <v>35</v>
      </c>
      <c r="BW138" s="50" t="s">
        <v>35</v>
      </c>
      <c r="BX138" s="50" t="s">
        <v>35</v>
      </c>
      <c r="BY138" s="39" t="s">
        <v>35</v>
      </c>
      <c r="BZ138" s="8"/>
      <c r="CA138" s="8"/>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row>
    <row r="139" s="320" customFormat="true" ht="15" customHeight="true" x14ac:dyDescent="0.2">
      <c r="A139" s="977"/>
      <c r="B139" s="370" t="s">
        <v>19</v>
      </c>
      <c r="C139" s="70" t="s">
        <v>35</v>
      </c>
      <c r="D139" s="67" t="s">
        <v>35</v>
      </c>
      <c r="E139" s="67" t="s">
        <v>35</v>
      </c>
      <c r="F139" s="67" t="s">
        <v>35</v>
      </c>
      <c r="G139" s="64" t="s">
        <v>35</v>
      </c>
      <c r="H139" s="61" t="s">
        <v>35</v>
      </c>
      <c r="I139" s="67" t="s">
        <v>35</v>
      </c>
      <c r="J139" s="67" t="s">
        <v>35</v>
      </c>
      <c r="K139" s="67" t="s">
        <v>35</v>
      </c>
      <c r="L139" s="58" t="s">
        <v>35</v>
      </c>
      <c r="M139" s="70" t="s">
        <v>35</v>
      </c>
      <c r="N139" s="67" t="s">
        <v>35</v>
      </c>
      <c r="O139" s="67" t="s">
        <v>35</v>
      </c>
      <c r="P139" s="67" t="s">
        <v>35</v>
      </c>
      <c r="Q139" s="64" t="s">
        <v>35</v>
      </c>
      <c r="R139" s="61" t="s">
        <v>35</v>
      </c>
      <c r="S139" s="67" t="s">
        <v>35</v>
      </c>
      <c r="T139" s="67" t="s">
        <v>35</v>
      </c>
      <c r="U139" s="67" t="s">
        <v>35</v>
      </c>
      <c r="V139" s="67" t="s">
        <v>35</v>
      </c>
      <c r="W139" s="67" t="s">
        <v>35</v>
      </c>
      <c r="X139" s="67" t="s">
        <v>35</v>
      </c>
      <c r="Y139" s="58" t="s">
        <v>35</v>
      </c>
      <c r="Z139" s="408"/>
      <c r="AA139" s="408"/>
      <c r="AB139" s="408"/>
      <c r="AC139" s="408"/>
      <c r="AD139" s="408"/>
      <c r="AE139" s="408"/>
      <c r="AF139" s="408"/>
      <c r="AG139" s="408"/>
      <c r="AH139" s="408"/>
      <c r="AI139" s="408"/>
      <c r="AJ139" s="408"/>
      <c r="AK139" s="408"/>
      <c r="AL139" s="408"/>
      <c r="AM139" s="408"/>
      <c r="AN139" s="408"/>
      <c r="AO139" s="408"/>
      <c r="AP139" s="408"/>
      <c r="AQ139" s="408"/>
      <c r="AR139" s="408"/>
      <c r="AS139" s="408"/>
      <c r="AT139" s="408"/>
      <c r="AU139" s="408"/>
      <c r="AV139" s="408"/>
      <c r="AW139" s="408"/>
      <c r="AX139" s="408"/>
      <c r="AY139" s="408"/>
      <c r="AZ139" s="875"/>
      <c r="BA139" s="965"/>
      <c r="BB139" s="552" t="s">
        <v>19</v>
      </c>
      <c r="BC139" s="54" t="s">
        <v>35</v>
      </c>
      <c r="BD139" s="50" t="s">
        <v>35</v>
      </c>
      <c r="BE139" s="50" t="s">
        <v>35</v>
      </c>
      <c r="BF139" s="50" t="s">
        <v>35</v>
      </c>
      <c r="BG139" s="45" t="s">
        <v>35</v>
      </c>
      <c r="BH139" s="54" t="s">
        <v>35</v>
      </c>
      <c r="BI139" s="50" t="s">
        <v>35</v>
      </c>
      <c r="BJ139" s="50" t="s">
        <v>35</v>
      </c>
      <c r="BK139" s="50" t="s">
        <v>35</v>
      </c>
      <c r="BL139" s="45" t="s">
        <v>35</v>
      </c>
      <c r="BM139" s="54" t="s">
        <v>35</v>
      </c>
      <c r="BN139" s="50" t="s">
        <v>35</v>
      </c>
      <c r="BO139" s="50" t="s">
        <v>35</v>
      </c>
      <c r="BP139" s="50" t="s">
        <v>35</v>
      </c>
      <c r="BQ139" s="45" t="s">
        <v>35</v>
      </c>
      <c r="BR139" s="54" t="s">
        <v>35</v>
      </c>
      <c r="BS139" s="50" t="s">
        <v>35</v>
      </c>
      <c r="BT139" s="50" t="s">
        <v>35</v>
      </c>
      <c r="BU139" s="50" t="s">
        <v>35</v>
      </c>
      <c r="BV139" s="50" t="s">
        <v>35</v>
      </c>
      <c r="BW139" s="50" t="s">
        <v>35</v>
      </c>
      <c r="BX139" s="50" t="s">
        <v>35</v>
      </c>
      <c r="BY139" s="39" t="s">
        <v>35</v>
      </c>
      <c r="BZ139" s="8"/>
      <c r="CA139" s="8"/>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row>
    <row r="140" s="315" customFormat="true" ht="15" customHeight="true" x14ac:dyDescent="0.2">
      <c r="A140" s="977" t="s">
        <v>106</v>
      </c>
      <c r="B140" s="370" t="s">
        <v>64</v>
      </c>
      <c r="C140" s="70" t="s">
        <v>35</v>
      </c>
      <c r="D140" s="67" t="s">
        <v>35</v>
      </c>
      <c r="E140" s="67" t="s">
        <v>35</v>
      </c>
      <c r="F140" s="67" t="s">
        <v>35</v>
      </c>
      <c r="G140" s="64" t="s">
        <v>35</v>
      </c>
      <c r="H140" s="61" t="s">
        <v>35</v>
      </c>
      <c r="I140" s="67" t="s">
        <v>35</v>
      </c>
      <c r="J140" s="67" t="s">
        <v>35</v>
      </c>
      <c r="K140" s="67" t="s">
        <v>35</v>
      </c>
      <c r="L140" s="58" t="s">
        <v>35</v>
      </c>
      <c r="M140" s="70" t="s">
        <v>35</v>
      </c>
      <c r="N140" s="67" t="s">
        <v>35</v>
      </c>
      <c r="O140" s="67" t="s">
        <v>35</v>
      </c>
      <c r="P140" s="67" t="s">
        <v>35</v>
      </c>
      <c r="Q140" s="64" t="s">
        <v>35</v>
      </c>
      <c r="R140" s="61" t="s">
        <v>35</v>
      </c>
      <c r="S140" s="67" t="s">
        <v>35</v>
      </c>
      <c r="T140" s="67" t="s">
        <v>35</v>
      </c>
      <c r="U140" s="67" t="s">
        <v>35</v>
      </c>
      <c r="V140" s="67" t="s">
        <v>35</v>
      </c>
      <c r="W140" s="67" t="s">
        <v>35</v>
      </c>
      <c r="X140" s="67" t="s">
        <v>35</v>
      </c>
      <c r="Y140" s="58" t="s">
        <v>35</v>
      </c>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343"/>
      <c r="BA140" s="965" t="s">
        <v>106</v>
      </c>
      <c r="BB140" s="552" t="s">
        <v>64</v>
      </c>
      <c r="BC140" s="54" t="s">
        <v>35</v>
      </c>
      <c r="BD140" s="50" t="s">
        <v>35</v>
      </c>
      <c r="BE140" s="50" t="s">
        <v>35</v>
      </c>
      <c r="BF140" s="50" t="s">
        <v>35</v>
      </c>
      <c r="BG140" s="45" t="s">
        <v>35</v>
      </c>
      <c r="BH140" s="54" t="s">
        <v>35</v>
      </c>
      <c r="BI140" s="50" t="s">
        <v>35</v>
      </c>
      <c r="BJ140" s="50" t="s">
        <v>35</v>
      </c>
      <c r="BK140" s="50" t="s">
        <v>35</v>
      </c>
      <c r="BL140" s="45" t="s">
        <v>35</v>
      </c>
      <c r="BM140" s="54" t="s">
        <v>35</v>
      </c>
      <c r="BN140" s="50" t="s">
        <v>35</v>
      </c>
      <c r="BO140" s="50" t="s">
        <v>35</v>
      </c>
      <c r="BP140" s="50" t="s">
        <v>35</v>
      </c>
      <c r="BQ140" s="45" t="s">
        <v>35</v>
      </c>
      <c r="BR140" s="54" t="s">
        <v>35</v>
      </c>
      <c r="BS140" s="50" t="s">
        <v>35</v>
      </c>
      <c r="BT140" s="50" t="s">
        <v>35</v>
      </c>
      <c r="BU140" s="50" t="s">
        <v>35</v>
      </c>
      <c r="BV140" s="50" t="s">
        <v>35</v>
      </c>
      <c r="BW140" s="50" t="s">
        <v>35</v>
      </c>
      <c r="BX140" s="50" t="s">
        <v>35</v>
      </c>
      <c r="BY140" s="39" t="s">
        <v>35</v>
      </c>
      <c r="BZ140" s="8"/>
      <c r="CA140" s="8"/>
      <c r="CB140" s="8"/>
      <c r="CC140" s="8"/>
      <c r="CD140" s="8"/>
      <c r="CE140" s="8"/>
      <c r="CF140" s="8"/>
      <c r="CG140" s="8"/>
      <c r="CH140" s="8"/>
      <c r="CI140" s="8"/>
      <c r="CJ140" s="8"/>
      <c r="CK140" s="8"/>
      <c r="CL140" s="8"/>
      <c r="CM140" s="8"/>
      <c r="CN140" s="8"/>
      <c r="CO140" s="8"/>
      <c r="CP140" s="8"/>
      <c r="CQ140" s="8"/>
      <c r="CR140" s="8"/>
      <c r="CS140" s="8"/>
      <c r="CT140" s="8"/>
      <c r="CU140" s="8"/>
      <c r="CV140" s="8"/>
      <c r="CW140" s="8"/>
      <c r="CX140" s="8"/>
      <c r="CY140" s="8"/>
      <c r="CZ140" s="8"/>
    </row>
    <row r="141" s="315" customFormat="true" ht="15" customHeight="true" x14ac:dyDescent="0.2">
      <c r="A141" s="977"/>
      <c r="B141" s="370" t="s">
        <v>65</v>
      </c>
      <c r="C141" s="70" t="s">
        <v>35</v>
      </c>
      <c r="D141" s="67" t="s">
        <v>35</v>
      </c>
      <c r="E141" s="67" t="s">
        <v>35</v>
      </c>
      <c r="F141" s="67" t="s">
        <v>35</v>
      </c>
      <c r="G141" s="64" t="s">
        <v>35</v>
      </c>
      <c r="H141" s="61" t="s">
        <v>35</v>
      </c>
      <c r="I141" s="67" t="s">
        <v>35</v>
      </c>
      <c r="J141" s="67" t="s">
        <v>35</v>
      </c>
      <c r="K141" s="67" t="s">
        <v>35</v>
      </c>
      <c r="L141" s="58" t="s">
        <v>35</v>
      </c>
      <c r="M141" s="70" t="s">
        <v>35</v>
      </c>
      <c r="N141" s="67" t="s">
        <v>35</v>
      </c>
      <c r="O141" s="67" t="s">
        <v>35</v>
      </c>
      <c r="P141" s="67" t="s">
        <v>35</v>
      </c>
      <c r="Q141" s="64" t="s">
        <v>35</v>
      </c>
      <c r="R141" s="61" t="s">
        <v>35</v>
      </c>
      <c r="S141" s="67" t="s">
        <v>35</v>
      </c>
      <c r="T141" s="67" t="s">
        <v>35</v>
      </c>
      <c r="U141" s="67" t="s">
        <v>35</v>
      </c>
      <c r="V141" s="67" t="s">
        <v>35</v>
      </c>
      <c r="W141" s="67" t="s">
        <v>35</v>
      </c>
      <c r="X141" s="67" t="s">
        <v>35</v>
      </c>
      <c r="Y141" s="58" t="s">
        <v>35</v>
      </c>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343"/>
      <c r="BA141" s="965"/>
      <c r="BB141" s="552" t="s">
        <v>65</v>
      </c>
      <c r="BC141" s="54" t="s">
        <v>35</v>
      </c>
      <c r="BD141" s="50" t="s">
        <v>35</v>
      </c>
      <c r="BE141" s="50" t="s">
        <v>35</v>
      </c>
      <c r="BF141" s="50" t="s">
        <v>35</v>
      </c>
      <c r="BG141" s="45" t="s">
        <v>35</v>
      </c>
      <c r="BH141" s="54" t="s">
        <v>35</v>
      </c>
      <c r="BI141" s="50" t="s">
        <v>35</v>
      </c>
      <c r="BJ141" s="50" t="s">
        <v>35</v>
      </c>
      <c r="BK141" s="50" t="s">
        <v>35</v>
      </c>
      <c r="BL141" s="45" t="s">
        <v>35</v>
      </c>
      <c r="BM141" s="54" t="s">
        <v>35</v>
      </c>
      <c r="BN141" s="50" t="s">
        <v>35</v>
      </c>
      <c r="BO141" s="50" t="s">
        <v>35</v>
      </c>
      <c r="BP141" s="50" t="s">
        <v>35</v>
      </c>
      <c r="BQ141" s="45" t="s">
        <v>35</v>
      </c>
      <c r="BR141" s="54" t="s">
        <v>35</v>
      </c>
      <c r="BS141" s="50" t="s">
        <v>35</v>
      </c>
      <c r="BT141" s="50" t="s">
        <v>35</v>
      </c>
      <c r="BU141" s="50" t="s">
        <v>35</v>
      </c>
      <c r="BV141" s="50" t="s">
        <v>35</v>
      </c>
      <c r="BW141" s="50" t="s">
        <v>35</v>
      </c>
      <c r="BX141" s="50" t="s">
        <v>35</v>
      </c>
      <c r="BY141" s="39" t="s">
        <v>35</v>
      </c>
      <c r="BZ141" s="8"/>
      <c r="CA141" s="8"/>
      <c r="CB141" s="8"/>
      <c r="CC141" s="8"/>
      <c r="CD141" s="8"/>
      <c r="CE141" s="8"/>
      <c r="CF141" s="8"/>
      <c r="CG141" s="8"/>
      <c r="CH141" s="8"/>
      <c r="CI141" s="8"/>
      <c r="CJ141" s="8"/>
      <c r="CK141" s="8"/>
      <c r="CL141" s="8"/>
      <c r="CM141" s="8"/>
      <c r="CN141" s="8"/>
      <c r="CO141" s="8"/>
      <c r="CP141" s="8"/>
      <c r="CQ141" s="8"/>
      <c r="CR141" s="8"/>
      <c r="CS141" s="8"/>
      <c r="CT141" s="8"/>
      <c r="CU141" s="8"/>
      <c r="CV141" s="8"/>
      <c r="CW141" s="8"/>
      <c r="CX141" s="8"/>
      <c r="CY141" s="8"/>
      <c r="CZ141" s="8"/>
    </row>
    <row r="142" s="315" customFormat="true" ht="15" customHeight="true" x14ac:dyDescent="0.2">
      <c r="A142" s="977"/>
      <c r="B142" s="370" t="s">
        <v>66</v>
      </c>
      <c r="C142" s="70" t="s">
        <v>35</v>
      </c>
      <c r="D142" s="67" t="s">
        <v>35</v>
      </c>
      <c r="E142" s="67" t="s">
        <v>35</v>
      </c>
      <c r="F142" s="67" t="s">
        <v>35</v>
      </c>
      <c r="G142" s="64" t="s">
        <v>35</v>
      </c>
      <c r="H142" s="61" t="s">
        <v>35</v>
      </c>
      <c r="I142" s="67" t="s">
        <v>35</v>
      </c>
      <c r="J142" s="67" t="s">
        <v>35</v>
      </c>
      <c r="K142" s="67" t="s">
        <v>35</v>
      </c>
      <c r="L142" s="58" t="s">
        <v>35</v>
      </c>
      <c r="M142" s="70" t="s">
        <v>35</v>
      </c>
      <c r="N142" s="67" t="s">
        <v>35</v>
      </c>
      <c r="O142" s="67" t="s">
        <v>35</v>
      </c>
      <c r="P142" s="67" t="s">
        <v>35</v>
      </c>
      <c r="Q142" s="64" t="s">
        <v>35</v>
      </c>
      <c r="R142" s="61" t="s">
        <v>35</v>
      </c>
      <c r="S142" s="67" t="s">
        <v>35</v>
      </c>
      <c r="T142" s="67" t="s">
        <v>35</v>
      </c>
      <c r="U142" s="67" t="s">
        <v>35</v>
      </c>
      <c r="V142" s="67" t="s">
        <v>35</v>
      </c>
      <c r="W142" s="67" t="s">
        <v>35</v>
      </c>
      <c r="X142" s="67" t="s">
        <v>35</v>
      </c>
      <c r="Y142" s="58" t="s">
        <v>35</v>
      </c>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343"/>
      <c r="BA142" s="965"/>
      <c r="BB142" s="552" t="s">
        <v>66</v>
      </c>
      <c r="BC142" s="54" t="s">
        <v>35</v>
      </c>
      <c r="BD142" s="50" t="s">
        <v>35</v>
      </c>
      <c r="BE142" s="50" t="s">
        <v>35</v>
      </c>
      <c r="BF142" s="50" t="s">
        <v>35</v>
      </c>
      <c r="BG142" s="45" t="s">
        <v>35</v>
      </c>
      <c r="BH142" s="54" t="s">
        <v>35</v>
      </c>
      <c r="BI142" s="50" t="s">
        <v>35</v>
      </c>
      <c r="BJ142" s="50" t="s">
        <v>35</v>
      </c>
      <c r="BK142" s="50" t="s">
        <v>35</v>
      </c>
      <c r="BL142" s="45" t="s">
        <v>35</v>
      </c>
      <c r="BM142" s="54" t="s">
        <v>35</v>
      </c>
      <c r="BN142" s="50" t="s">
        <v>35</v>
      </c>
      <c r="BO142" s="50" t="s">
        <v>35</v>
      </c>
      <c r="BP142" s="50" t="s">
        <v>35</v>
      </c>
      <c r="BQ142" s="45" t="s">
        <v>35</v>
      </c>
      <c r="BR142" s="54" t="s">
        <v>35</v>
      </c>
      <c r="BS142" s="50" t="s">
        <v>35</v>
      </c>
      <c r="BT142" s="50" t="s">
        <v>35</v>
      </c>
      <c r="BU142" s="50" t="s">
        <v>35</v>
      </c>
      <c r="BV142" s="50" t="s">
        <v>35</v>
      </c>
      <c r="BW142" s="50" t="s">
        <v>35</v>
      </c>
      <c r="BX142" s="50" t="s">
        <v>35</v>
      </c>
      <c r="BY142" s="39" t="s">
        <v>35</v>
      </c>
      <c r="BZ142" s="8"/>
      <c r="CA142" s="8"/>
      <c r="CB142" s="8"/>
      <c r="CC142" s="8"/>
      <c r="CD142" s="8"/>
      <c r="CE142" s="8"/>
      <c r="CF142" s="8"/>
      <c r="CG142" s="8"/>
      <c r="CH142" s="8"/>
      <c r="CI142" s="8"/>
      <c r="CJ142" s="8"/>
      <c r="CK142" s="8"/>
      <c r="CL142" s="8"/>
      <c r="CM142" s="8"/>
      <c r="CN142" s="8"/>
      <c r="CO142" s="8"/>
      <c r="CP142" s="8"/>
      <c r="CQ142" s="8"/>
      <c r="CR142" s="8"/>
      <c r="CS142" s="8"/>
      <c r="CT142" s="8"/>
      <c r="CU142" s="8"/>
      <c r="CV142" s="8"/>
      <c r="CW142" s="8"/>
      <c r="CX142" s="8"/>
      <c r="CY142" s="8"/>
      <c r="CZ142" s="8"/>
    </row>
    <row r="143" s="315" customFormat="true" ht="15" customHeight="true" x14ac:dyDescent="0.2">
      <c r="A143" s="977"/>
      <c r="B143" s="370" t="s">
        <v>67</v>
      </c>
      <c r="C143" s="70" t="s">
        <v>35</v>
      </c>
      <c r="D143" s="67" t="s">
        <v>35</v>
      </c>
      <c r="E143" s="67" t="s">
        <v>35</v>
      </c>
      <c r="F143" s="67" t="s">
        <v>35</v>
      </c>
      <c r="G143" s="64" t="s">
        <v>35</v>
      </c>
      <c r="H143" s="61" t="s">
        <v>35</v>
      </c>
      <c r="I143" s="67" t="s">
        <v>35</v>
      </c>
      <c r="J143" s="67" t="s">
        <v>35</v>
      </c>
      <c r="K143" s="67" t="s">
        <v>35</v>
      </c>
      <c r="L143" s="58" t="s">
        <v>35</v>
      </c>
      <c r="M143" s="70" t="s">
        <v>35</v>
      </c>
      <c r="N143" s="67" t="s">
        <v>35</v>
      </c>
      <c r="O143" s="67" t="s">
        <v>35</v>
      </c>
      <c r="P143" s="67" t="s">
        <v>35</v>
      </c>
      <c r="Q143" s="64" t="s">
        <v>35</v>
      </c>
      <c r="R143" s="61" t="s">
        <v>35</v>
      </c>
      <c r="S143" s="67" t="s">
        <v>35</v>
      </c>
      <c r="T143" s="67" t="s">
        <v>35</v>
      </c>
      <c r="U143" s="67" t="s">
        <v>35</v>
      </c>
      <c r="V143" s="67" t="s">
        <v>35</v>
      </c>
      <c r="W143" s="67" t="s">
        <v>35</v>
      </c>
      <c r="X143" s="67" t="s">
        <v>35</v>
      </c>
      <c r="Y143" s="58" t="s">
        <v>35</v>
      </c>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343"/>
      <c r="BA143" s="965"/>
      <c r="BB143" s="552" t="s">
        <v>67</v>
      </c>
      <c r="BC143" s="54" t="s">
        <v>35</v>
      </c>
      <c r="BD143" s="50" t="s">
        <v>35</v>
      </c>
      <c r="BE143" s="50" t="s">
        <v>35</v>
      </c>
      <c r="BF143" s="50" t="s">
        <v>35</v>
      </c>
      <c r="BG143" s="45" t="s">
        <v>35</v>
      </c>
      <c r="BH143" s="54" t="s">
        <v>35</v>
      </c>
      <c r="BI143" s="50" t="s">
        <v>35</v>
      </c>
      <c r="BJ143" s="50" t="s">
        <v>35</v>
      </c>
      <c r="BK143" s="50" t="s">
        <v>35</v>
      </c>
      <c r="BL143" s="45" t="s">
        <v>35</v>
      </c>
      <c r="BM143" s="54" t="s">
        <v>35</v>
      </c>
      <c r="BN143" s="50" t="s">
        <v>35</v>
      </c>
      <c r="BO143" s="50" t="s">
        <v>35</v>
      </c>
      <c r="BP143" s="50" t="s">
        <v>35</v>
      </c>
      <c r="BQ143" s="45" t="s">
        <v>35</v>
      </c>
      <c r="BR143" s="54" t="s">
        <v>35</v>
      </c>
      <c r="BS143" s="50" t="s">
        <v>35</v>
      </c>
      <c r="BT143" s="50" t="s">
        <v>35</v>
      </c>
      <c r="BU143" s="50" t="s">
        <v>35</v>
      </c>
      <c r="BV143" s="50" t="s">
        <v>35</v>
      </c>
      <c r="BW143" s="50" t="s">
        <v>35</v>
      </c>
      <c r="BX143" s="50" t="s">
        <v>35</v>
      </c>
      <c r="BY143" s="39" t="s">
        <v>35</v>
      </c>
      <c r="BZ143" s="8"/>
      <c r="CA143" s="8"/>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row>
    <row r="144" s="315" customFormat="true" ht="15" customHeight="true" x14ac:dyDescent="0.2">
      <c r="A144" s="977" t="s">
        <v>107</v>
      </c>
      <c r="B144" s="370" t="s">
        <v>64</v>
      </c>
      <c r="C144" s="70" t="s">
        <v>35</v>
      </c>
      <c r="D144" s="67" t="s">
        <v>35</v>
      </c>
      <c r="E144" s="67" t="s">
        <v>35</v>
      </c>
      <c r="F144" s="67" t="s">
        <v>35</v>
      </c>
      <c r="G144" s="64" t="s">
        <v>35</v>
      </c>
      <c r="H144" s="61" t="s">
        <v>35</v>
      </c>
      <c r="I144" s="67" t="s">
        <v>35</v>
      </c>
      <c r="J144" s="67" t="s">
        <v>35</v>
      </c>
      <c r="K144" s="67" t="s">
        <v>35</v>
      </c>
      <c r="L144" s="58" t="s">
        <v>35</v>
      </c>
      <c r="M144" s="70" t="s">
        <v>35</v>
      </c>
      <c r="N144" s="67" t="s">
        <v>35</v>
      </c>
      <c r="O144" s="67" t="s">
        <v>35</v>
      </c>
      <c r="P144" s="67" t="s">
        <v>35</v>
      </c>
      <c r="Q144" s="64" t="s">
        <v>35</v>
      </c>
      <c r="R144" s="61" t="s">
        <v>35</v>
      </c>
      <c r="S144" s="67" t="s">
        <v>35</v>
      </c>
      <c r="T144" s="67" t="s">
        <v>35</v>
      </c>
      <c r="U144" s="67" t="s">
        <v>35</v>
      </c>
      <c r="V144" s="67" t="s">
        <v>35</v>
      </c>
      <c r="W144" s="67" t="s">
        <v>35</v>
      </c>
      <c r="X144" s="67" t="s">
        <v>35</v>
      </c>
      <c r="Y144" s="58" t="s">
        <v>35</v>
      </c>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343"/>
      <c r="BA144" s="965" t="s">
        <v>107</v>
      </c>
      <c r="BB144" s="552" t="s">
        <v>64</v>
      </c>
      <c r="BC144" s="54" t="s">
        <v>35</v>
      </c>
      <c r="BD144" s="50" t="s">
        <v>35</v>
      </c>
      <c r="BE144" s="50" t="s">
        <v>35</v>
      </c>
      <c r="BF144" s="50" t="s">
        <v>35</v>
      </c>
      <c r="BG144" s="45" t="s">
        <v>35</v>
      </c>
      <c r="BH144" s="54" t="s">
        <v>35</v>
      </c>
      <c r="BI144" s="50" t="s">
        <v>35</v>
      </c>
      <c r="BJ144" s="50" t="s">
        <v>35</v>
      </c>
      <c r="BK144" s="50" t="s">
        <v>35</v>
      </c>
      <c r="BL144" s="45" t="s">
        <v>35</v>
      </c>
      <c r="BM144" s="54" t="s">
        <v>35</v>
      </c>
      <c r="BN144" s="50" t="s">
        <v>35</v>
      </c>
      <c r="BO144" s="50" t="s">
        <v>35</v>
      </c>
      <c r="BP144" s="50" t="s">
        <v>35</v>
      </c>
      <c r="BQ144" s="45" t="s">
        <v>35</v>
      </c>
      <c r="BR144" s="54" t="s">
        <v>35</v>
      </c>
      <c r="BS144" s="50" t="s">
        <v>35</v>
      </c>
      <c r="BT144" s="50" t="s">
        <v>35</v>
      </c>
      <c r="BU144" s="50" t="s">
        <v>35</v>
      </c>
      <c r="BV144" s="50" t="s">
        <v>35</v>
      </c>
      <c r="BW144" s="50" t="s">
        <v>35</v>
      </c>
      <c r="BX144" s="50" t="s">
        <v>35</v>
      </c>
      <c r="BY144" s="39" t="s">
        <v>35</v>
      </c>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row>
    <row r="145" s="315" customFormat="true" ht="15" customHeight="true" x14ac:dyDescent="0.2">
      <c r="A145" s="977"/>
      <c r="B145" s="370" t="s">
        <v>65</v>
      </c>
      <c r="C145" s="70" t="s">
        <v>35</v>
      </c>
      <c r="D145" s="67" t="s">
        <v>35</v>
      </c>
      <c r="E145" s="67" t="s">
        <v>35</v>
      </c>
      <c r="F145" s="67" t="s">
        <v>35</v>
      </c>
      <c r="G145" s="64" t="s">
        <v>35</v>
      </c>
      <c r="H145" s="61" t="s">
        <v>35</v>
      </c>
      <c r="I145" s="67" t="s">
        <v>35</v>
      </c>
      <c r="J145" s="67" t="s">
        <v>35</v>
      </c>
      <c r="K145" s="67" t="s">
        <v>35</v>
      </c>
      <c r="L145" s="58" t="s">
        <v>35</v>
      </c>
      <c r="M145" s="70" t="s">
        <v>35</v>
      </c>
      <c r="N145" s="67" t="s">
        <v>35</v>
      </c>
      <c r="O145" s="67" t="s">
        <v>35</v>
      </c>
      <c r="P145" s="67" t="s">
        <v>35</v>
      </c>
      <c r="Q145" s="64" t="s">
        <v>35</v>
      </c>
      <c r="R145" s="61" t="s">
        <v>35</v>
      </c>
      <c r="S145" s="67" t="s">
        <v>35</v>
      </c>
      <c r="T145" s="67" t="s">
        <v>35</v>
      </c>
      <c r="U145" s="67" t="s">
        <v>35</v>
      </c>
      <c r="V145" s="67" t="s">
        <v>35</v>
      </c>
      <c r="W145" s="67" t="s">
        <v>35</v>
      </c>
      <c r="X145" s="67" t="s">
        <v>35</v>
      </c>
      <c r="Y145" s="58" t="s">
        <v>35</v>
      </c>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343"/>
      <c r="BA145" s="965"/>
      <c r="BB145" s="552" t="s">
        <v>65</v>
      </c>
      <c r="BC145" s="54" t="s">
        <v>35</v>
      </c>
      <c r="BD145" s="50" t="s">
        <v>35</v>
      </c>
      <c r="BE145" s="50" t="s">
        <v>35</v>
      </c>
      <c r="BF145" s="50" t="s">
        <v>35</v>
      </c>
      <c r="BG145" s="45" t="s">
        <v>35</v>
      </c>
      <c r="BH145" s="54" t="s">
        <v>35</v>
      </c>
      <c r="BI145" s="50" t="s">
        <v>35</v>
      </c>
      <c r="BJ145" s="50" t="s">
        <v>35</v>
      </c>
      <c r="BK145" s="50" t="s">
        <v>35</v>
      </c>
      <c r="BL145" s="45" t="s">
        <v>35</v>
      </c>
      <c r="BM145" s="54" t="s">
        <v>35</v>
      </c>
      <c r="BN145" s="50" t="s">
        <v>35</v>
      </c>
      <c r="BO145" s="50" t="s">
        <v>35</v>
      </c>
      <c r="BP145" s="50" t="s">
        <v>35</v>
      </c>
      <c r="BQ145" s="45" t="s">
        <v>35</v>
      </c>
      <c r="BR145" s="54" t="s">
        <v>35</v>
      </c>
      <c r="BS145" s="50" t="s">
        <v>35</v>
      </c>
      <c r="BT145" s="50" t="s">
        <v>35</v>
      </c>
      <c r="BU145" s="50" t="s">
        <v>35</v>
      </c>
      <c r="BV145" s="50" t="s">
        <v>35</v>
      </c>
      <c r="BW145" s="50" t="s">
        <v>35</v>
      </c>
      <c r="BX145" s="50" t="s">
        <v>35</v>
      </c>
      <c r="BY145" s="39" t="s">
        <v>35</v>
      </c>
      <c r="BZ145" s="8"/>
      <c r="CA145" s="8"/>
      <c r="CB145" s="8"/>
      <c r="CC145" s="8"/>
      <c r="CD145" s="8"/>
      <c r="CE145" s="8"/>
      <c r="CF145" s="8"/>
      <c r="CG145" s="8"/>
      <c r="CH145" s="8"/>
      <c r="CI145" s="8"/>
      <c r="CJ145" s="8"/>
      <c r="CK145" s="8"/>
      <c r="CL145" s="8"/>
      <c r="CM145" s="8"/>
      <c r="CN145" s="8"/>
      <c r="CO145" s="8"/>
      <c r="CP145" s="8"/>
      <c r="CQ145" s="8"/>
      <c r="CR145" s="8"/>
      <c r="CS145" s="8"/>
      <c r="CT145" s="8"/>
      <c r="CU145" s="8"/>
      <c r="CV145" s="8"/>
      <c r="CW145" s="8"/>
      <c r="CX145" s="8"/>
      <c r="CY145" s="8"/>
      <c r="CZ145" s="8"/>
    </row>
    <row r="146" s="315" customFormat="true" ht="15" customHeight="true" x14ac:dyDescent="0.2">
      <c r="A146" s="977"/>
      <c r="B146" s="370" t="s">
        <v>66</v>
      </c>
      <c r="C146" s="70" t="s">
        <v>35</v>
      </c>
      <c r="D146" s="67" t="s">
        <v>35</v>
      </c>
      <c r="E146" s="67" t="s">
        <v>35</v>
      </c>
      <c r="F146" s="67" t="s">
        <v>35</v>
      </c>
      <c r="G146" s="64" t="s">
        <v>35</v>
      </c>
      <c r="H146" s="61" t="s">
        <v>35</v>
      </c>
      <c r="I146" s="67" t="s">
        <v>35</v>
      </c>
      <c r="J146" s="67" t="s">
        <v>35</v>
      </c>
      <c r="K146" s="67" t="s">
        <v>35</v>
      </c>
      <c r="L146" s="58" t="s">
        <v>35</v>
      </c>
      <c r="M146" s="70" t="s">
        <v>35</v>
      </c>
      <c r="N146" s="67" t="s">
        <v>35</v>
      </c>
      <c r="O146" s="67" t="s">
        <v>35</v>
      </c>
      <c r="P146" s="67" t="s">
        <v>35</v>
      </c>
      <c r="Q146" s="64" t="s">
        <v>35</v>
      </c>
      <c r="R146" s="61" t="s">
        <v>35</v>
      </c>
      <c r="S146" s="67" t="s">
        <v>35</v>
      </c>
      <c r="T146" s="67" t="s">
        <v>35</v>
      </c>
      <c r="U146" s="67" t="s">
        <v>35</v>
      </c>
      <c r="V146" s="67" t="s">
        <v>35</v>
      </c>
      <c r="W146" s="67" t="s">
        <v>35</v>
      </c>
      <c r="X146" s="67" t="s">
        <v>35</v>
      </c>
      <c r="Y146" s="58" t="s">
        <v>35</v>
      </c>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343"/>
      <c r="BA146" s="965"/>
      <c r="BB146" s="552" t="s">
        <v>66</v>
      </c>
      <c r="BC146" s="54" t="s">
        <v>35</v>
      </c>
      <c r="BD146" s="50" t="s">
        <v>35</v>
      </c>
      <c r="BE146" s="50" t="s">
        <v>35</v>
      </c>
      <c r="BF146" s="50" t="s">
        <v>35</v>
      </c>
      <c r="BG146" s="45" t="s">
        <v>35</v>
      </c>
      <c r="BH146" s="54" t="s">
        <v>35</v>
      </c>
      <c r="BI146" s="50" t="s">
        <v>35</v>
      </c>
      <c r="BJ146" s="50" t="s">
        <v>35</v>
      </c>
      <c r="BK146" s="50" t="s">
        <v>35</v>
      </c>
      <c r="BL146" s="45" t="s">
        <v>35</v>
      </c>
      <c r="BM146" s="54" t="s">
        <v>35</v>
      </c>
      <c r="BN146" s="50" t="s">
        <v>35</v>
      </c>
      <c r="BO146" s="50" t="s">
        <v>35</v>
      </c>
      <c r="BP146" s="50" t="s">
        <v>35</v>
      </c>
      <c r="BQ146" s="45" t="s">
        <v>35</v>
      </c>
      <c r="BR146" s="54" t="s">
        <v>35</v>
      </c>
      <c r="BS146" s="50" t="s">
        <v>35</v>
      </c>
      <c r="BT146" s="50" t="s">
        <v>35</v>
      </c>
      <c r="BU146" s="50" t="s">
        <v>35</v>
      </c>
      <c r="BV146" s="50" t="s">
        <v>35</v>
      </c>
      <c r="BW146" s="50" t="s">
        <v>35</v>
      </c>
      <c r="BX146" s="50" t="s">
        <v>35</v>
      </c>
      <c r="BY146" s="39" t="s">
        <v>35</v>
      </c>
      <c r="BZ146" s="8"/>
      <c r="CA146" s="8"/>
      <c r="CB146" s="8"/>
      <c r="CC146" s="8"/>
      <c r="CD146" s="8"/>
      <c r="CE146" s="8"/>
      <c r="CF146" s="8"/>
      <c r="CG146" s="8"/>
      <c r="CH146" s="8"/>
      <c r="CI146" s="8"/>
      <c r="CJ146" s="8"/>
      <c r="CK146" s="8"/>
      <c r="CL146" s="8"/>
      <c r="CM146" s="8"/>
      <c r="CN146" s="8"/>
      <c r="CO146" s="8"/>
      <c r="CP146" s="8"/>
      <c r="CQ146" s="8"/>
      <c r="CR146" s="8"/>
      <c r="CS146" s="8"/>
      <c r="CT146" s="8"/>
      <c r="CU146" s="8"/>
      <c r="CV146" s="8"/>
      <c r="CW146" s="8"/>
      <c r="CX146" s="8"/>
      <c r="CY146" s="8"/>
      <c r="CZ146" s="8"/>
    </row>
    <row r="147" s="315" customFormat="true" ht="15" customHeight="true" x14ac:dyDescent="0.2">
      <c r="A147" s="977"/>
      <c r="B147" s="370" t="s">
        <v>67</v>
      </c>
      <c r="C147" s="70" t="s">
        <v>35</v>
      </c>
      <c r="D147" s="67" t="s">
        <v>35</v>
      </c>
      <c r="E147" s="67" t="s">
        <v>35</v>
      </c>
      <c r="F147" s="67" t="s">
        <v>35</v>
      </c>
      <c r="G147" s="64" t="s">
        <v>35</v>
      </c>
      <c r="H147" s="61" t="s">
        <v>35</v>
      </c>
      <c r="I147" s="67" t="s">
        <v>35</v>
      </c>
      <c r="J147" s="67" t="s">
        <v>35</v>
      </c>
      <c r="K147" s="67" t="s">
        <v>35</v>
      </c>
      <c r="L147" s="58" t="s">
        <v>35</v>
      </c>
      <c r="M147" s="70" t="s">
        <v>35</v>
      </c>
      <c r="N147" s="67" t="s">
        <v>35</v>
      </c>
      <c r="O147" s="67" t="s">
        <v>35</v>
      </c>
      <c r="P147" s="67" t="s">
        <v>35</v>
      </c>
      <c r="Q147" s="64" t="s">
        <v>35</v>
      </c>
      <c r="R147" s="61" t="s">
        <v>35</v>
      </c>
      <c r="S147" s="67" t="s">
        <v>35</v>
      </c>
      <c r="T147" s="67" t="s">
        <v>35</v>
      </c>
      <c r="U147" s="67" t="s">
        <v>35</v>
      </c>
      <c r="V147" s="67" t="s">
        <v>35</v>
      </c>
      <c r="W147" s="67" t="s">
        <v>35</v>
      </c>
      <c r="X147" s="67" t="s">
        <v>35</v>
      </c>
      <c r="Y147" s="58" t="s">
        <v>35</v>
      </c>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343"/>
      <c r="BA147" s="965"/>
      <c r="BB147" s="552" t="s">
        <v>67</v>
      </c>
      <c r="BC147" s="54" t="s">
        <v>35</v>
      </c>
      <c r="BD147" s="50" t="s">
        <v>35</v>
      </c>
      <c r="BE147" s="50" t="s">
        <v>35</v>
      </c>
      <c r="BF147" s="50" t="s">
        <v>35</v>
      </c>
      <c r="BG147" s="45" t="s">
        <v>35</v>
      </c>
      <c r="BH147" s="54" t="s">
        <v>35</v>
      </c>
      <c r="BI147" s="50" t="s">
        <v>35</v>
      </c>
      <c r="BJ147" s="50" t="s">
        <v>35</v>
      </c>
      <c r="BK147" s="50" t="s">
        <v>35</v>
      </c>
      <c r="BL147" s="45" t="s">
        <v>35</v>
      </c>
      <c r="BM147" s="54" t="s">
        <v>35</v>
      </c>
      <c r="BN147" s="50" t="s">
        <v>35</v>
      </c>
      <c r="BO147" s="50" t="s">
        <v>35</v>
      </c>
      <c r="BP147" s="50" t="s">
        <v>35</v>
      </c>
      <c r="BQ147" s="45" t="s">
        <v>35</v>
      </c>
      <c r="BR147" s="54" t="s">
        <v>35</v>
      </c>
      <c r="BS147" s="50" t="s">
        <v>35</v>
      </c>
      <c r="BT147" s="50" t="s">
        <v>35</v>
      </c>
      <c r="BU147" s="50" t="s">
        <v>35</v>
      </c>
      <c r="BV147" s="50" t="s">
        <v>35</v>
      </c>
      <c r="BW147" s="50" t="s">
        <v>35</v>
      </c>
      <c r="BX147" s="50" t="s">
        <v>35</v>
      </c>
      <c r="BY147" s="39" t="s">
        <v>35</v>
      </c>
      <c r="BZ147" s="8"/>
      <c r="CA147" s="8"/>
      <c r="CB147" s="8"/>
      <c r="CC147" s="8"/>
      <c r="CD147" s="8"/>
      <c r="CE147" s="8"/>
      <c r="CF147" s="8"/>
      <c r="CG147" s="8"/>
      <c r="CH147" s="8"/>
      <c r="CI147" s="8"/>
      <c r="CJ147" s="8"/>
      <c r="CK147" s="8"/>
      <c r="CL147" s="8"/>
      <c r="CM147" s="8"/>
      <c r="CN147" s="8"/>
      <c r="CO147" s="8"/>
      <c r="CP147" s="8"/>
      <c r="CQ147" s="8"/>
      <c r="CR147" s="8"/>
      <c r="CS147" s="8"/>
      <c r="CT147" s="8"/>
      <c r="CU147" s="8"/>
      <c r="CV147" s="8"/>
      <c r="CW147" s="8"/>
      <c r="CX147" s="8"/>
      <c r="CY147" s="8"/>
      <c r="CZ147" s="8"/>
    </row>
    <row r="148" s="315" customFormat="true" ht="15" customHeight="true" x14ac:dyDescent="0.2">
      <c r="A148" s="977" t="s">
        <v>108</v>
      </c>
      <c r="B148" s="370" t="s">
        <v>49</v>
      </c>
      <c r="C148" s="70" t="s">
        <v>35</v>
      </c>
      <c r="D148" s="67" t="s">
        <v>35</v>
      </c>
      <c r="E148" s="67" t="s">
        <v>35</v>
      </c>
      <c r="F148" s="67" t="s">
        <v>35</v>
      </c>
      <c r="G148" s="64" t="s">
        <v>35</v>
      </c>
      <c r="H148" s="61" t="s">
        <v>35</v>
      </c>
      <c r="I148" s="67" t="s">
        <v>35</v>
      </c>
      <c r="J148" s="67" t="s">
        <v>35</v>
      </c>
      <c r="K148" s="67" t="s">
        <v>35</v>
      </c>
      <c r="L148" s="58" t="s">
        <v>35</v>
      </c>
      <c r="M148" s="70" t="s">
        <v>35</v>
      </c>
      <c r="N148" s="67" t="s">
        <v>35</v>
      </c>
      <c r="O148" s="67" t="s">
        <v>35</v>
      </c>
      <c r="P148" s="67" t="s">
        <v>35</v>
      </c>
      <c r="Q148" s="64" t="s">
        <v>35</v>
      </c>
      <c r="R148" s="61" t="s">
        <v>35</v>
      </c>
      <c r="S148" s="67" t="s">
        <v>35</v>
      </c>
      <c r="T148" s="67" t="s">
        <v>35</v>
      </c>
      <c r="U148" s="67" t="s">
        <v>35</v>
      </c>
      <c r="V148" s="67" t="s">
        <v>35</v>
      </c>
      <c r="W148" s="67" t="s">
        <v>35</v>
      </c>
      <c r="X148" s="67" t="s">
        <v>35</v>
      </c>
      <c r="Y148" s="58" t="s">
        <v>35</v>
      </c>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343"/>
      <c r="BA148" s="965" t="s">
        <v>108</v>
      </c>
      <c r="BB148" s="552" t="s">
        <v>49</v>
      </c>
      <c r="BC148" s="54" t="s">
        <v>35</v>
      </c>
      <c r="BD148" s="50" t="s">
        <v>35</v>
      </c>
      <c r="BE148" s="50" t="s">
        <v>35</v>
      </c>
      <c r="BF148" s="50" t="s">
        <v>35</v>
      </c>
      <c r="BG148" s="45" t="s">
        <v>35</v>
      </c>
      <c r="BH148" s="54" t="s">
        <v>35</v>
      </c>
      <c r="BI148" s="50" t="s">
        <v>35</v>
      </c>
      <c r="BJ148" s="50" t="s">
        <v>35</v>
      </c>
      <c r="BK148" s="50" t="s">
        <v>35</v>
      </c>
      <c r="BL148" s="45" t="s">
        <v>35</v>
      </c>
      <c r="BM148" s="54" t="s">
        <v>35</v>
      </c>
      <c r="BN148" s="50" t="s">
        <v>35</v>
      </c>
      <c r="BO148" s="50" t="s">
        <v>35</v>
      </c>
      <c r="BP148" s="50" t="s">
        <v>35</v>
      </c>
      <c r="BQ148" s="45" t="s">
        <v>35</v>
      </c>
      <c r="BR148" s="54" t="s">
        <v>35</v>
      </c>
      <c r="BS148" s="50" t="s">
        <v>35</v>
      </c>
      <c r="BT148" s="50" t="s">
        <v>35</v>
      </c>
      <c r="BU148" s="50" t="s">
        <v>35</v>
      </c>
      <c r="BV148" s="50" t="s">
        <v>35</v>
      </c>
      <c r="BW148" s="50" t="s">
        <v>35</v>
      </c>
      <c r="BX148" s="50" t="s">
        <v>35</v>
      </c>
      <c r="BY148" s="39" t="s">
        <v>35</v>
      </c>
      <c r="BZ148" s="8"/>
      <c r="CA148" s="8"/>
      <c r="CB148" s="8"/>
      <c r="CC148" s="8"/>
      <c r="CD148" s="8"/>
      <c r="CE148" s="8"/>
      <c r="CF148" s="8"/>
      <c r="CG148" s="8"/>
      <c r="CH148" s="8"/>
      <c r="CI148" s="8"/>
      <c r="CJ148" s="8"/>
      <c r="CK148" s="8"/>
      <c r="CL148" s="8"/>
      <c r="CM148" s="8"/>
      <c r="CN148" s="8"/>
      <c r="CO148" s="8"/>
      <c r="CP148" s="8"/>
      <c r="CQ148" s="8"/>
      <c r="CR148" s="8"/>
      <c r="CS148" s="8"/>
      <c r="CT148" s="8"/>
      <c r="CU148" s="8"/>
      <c r="CV148" s="8"/>
      <c r="CW148" s="8"/>
      <c r="CX148" s="8"/>
      <c r="CY148" s="8"/>
      <c r="CZ148" s="8"/>
    </row>
    <row r="149" s="315" customFormat="true" ht="15" customHeight="true" x14ac:dyDescent="0.2">
      <c r="A149" s="977"/>
      <c r="B149" s="370" t="s">
        <v>48</v>
      </c>
      <c r="C149" s="70" t="s">
        <v>35</v>
      </c>
      <c r="D149" s="67" t="s">
        <v>35</v>
      </c>
      <c r="E149" s="67" t="s">
        <v>35</v>
      </c>
      <c r="F149" s="67" t="s">
        <v>35</v>
      </c>
      <c r="G149" s="64" t="s">
        <v>35</v>
      </c>
      <c r="H149" s="61" t="s">
        <v>35</v>
      </c>
      <c r="I149" s="67" t="s">
        <v>35</v>
      </c>
      <c r="J149" s="67" t="s">
        <v>35</v>
      </c>
      <c r="K149" s="67" t="s">
        <v>35</v>
      </c>
      <c r="L149" s="58" t="s">
        <v>35</v>
      </c>
      <c r="M149" s="70" t="s">
        <v>35</v>
      </c>
      <c r="N149" s="67" t="s">
        <v>35</v>
      </c>
      <c r="O149" s="67" t="s">
        <v>35</v>
      </c>
      <c r="P149" s="67" t="s">
        <v>35</v>
      </c>
      <c r="Q149" s="64" t="s">
        <v>35</v>
      </c>
      <c r="R149" s="61" t="s">
        <v>35</v>
      </c>
      <c r="S149" s="67" t="s">
        <v>35</v>
      </c>
      <c r="T149" s="67" t="s">
        <v>35</v>
      </c>
      <c r="U149" s="67" t="s">
        <v>35</v>
      </c>
      <c r="V149" s="67" t="s">
        <v>35</v>
      </c>
      <c r="W149" s="67" t="s">
        <v>35</v>
      </c>
      <c r="X149" s="67" t="s">
        <v>35</v>
      </c>
      <c r="Y149" s="58" t="s">
        <v>35</v>
      </c>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343"/>
      <c r="BA149" s="965"/>
      <c r="BB149" s="552" t="s">
        <v>48</v>
      </c>
      <c r="BC149" s="54" t="s">
        <v>35</v>
      </c>
      <c r="BD149" s="50" t="s">
        <v>35</v>
      </c>
      <c r="BE149" s="50" t="s">
        <v>35</v>
      </c>
      <c r="BF149" s="50" t="s">
        <v>35</v>
      </c>
      <c r="BG149" s="45" t="s">
        <v>35</v>
      </c>
      <c r="BH149" s="54" t="s">
        <v>35</v>
      </c>
      <c r="BI149" s="50" t="s">
        <v>35</v>
      </c>
      <c r="BJ149" s="50" t="s">
        <v>35</v>
      </c>
      <c r="BK149" s="50" t="s">
        <v>35</v>
      </c>
      <c r="BL149" s="45" t="s">
        <v>35</v>
      </c>
      <c r="BM149" s="54" t="s">
        <v>35</v>
      </c>
      <c r="BN149" s="50" t="s">
        <v>35</v>
      </c>
      <c r="BO149" s="50" t="s">
        <v>35</v>
      </c>
      <c r="BP149" s="50" t="s">
        <v>35</v>
      </c>
      <c r="BQ149" s="45" t="s">
        <v>35</v>
      </c>
      <c r="BR149" s="54" t="s">
        <v>35</v>
      </c>
      <c r="BS149" s="50" t="s">
        <v>35</v>
      </c>
      <c r="BT149" s="50" t="s">
        <v>35</v>
      </c>
      <c r="BU149" s="50" t="s">
        <v>35</v>
      </c>
      <c r="BV149" s="50" t="s">
        <v>35</v>
      </c>
      <c r="BW149" s="50" t="s">
        <v>35</v>
      </c>
      <c r="BX149" s="50" t="s">
        <v>35</v>
      </c>
      <c r="BY149" s="39" t="s">
        <v>35</v>
      </c>
      <c r="BZ149" s="8"/>
      <c r="CA149" s="8"/>
      <c r="CB149" s="8"/>
      <c r="CC149" s="8"/>
      <c r="CD149" s="8"/>
      <c r="CE149" s="8"/>
      <c r="CF149" s="8"/>
      <c r="CG149" s="8"/>
      <c r="CH149" s="8"/>
      <c r="CI149" s="8"/>
      <c r="CJ149" s="8"/>
      <c r="CK149" s="8"/>
      <c r="CL149" s="8"/>
      <c r="CM149" s="8"/>
      <c r="CN149" s="8"/>
      <c r="CO149" s="8"/>
      <c r="CP149" s="8"/>
      <c r="CQ149" s="8"/>
      <c r="CR149" s="8"/>
      <c r="CS149" s="8"/>
      <c r="CT149" s="8"/>
      <c r="CU149" s="8"/>
      <c r="CV149" s="8"/>
      <c r="CW149" s="8"/>
      <c r="CX149" s="8"/>
      <c r="CY149" s="8"/>
      <c r="CZ149" s="8"/>
    </row>
    <row r="150" s="315" customFormat="true" ht="15" customHeight="true" x14ac:dyDescent="0.2">
      <c r="A150" s="977"/>
      <c r="B150" s="370" t="s">
        <v>110</v>
      </c>
      <c r="C150" s="70" t="s">
        <v>35</v>
      </c>
      <c r="D150" s="67" t="s">
        <v>35</v>
      </c>
      <c r="E150" s="67" t="s">
        <v>35</v>
      </c>
      <c r="F150" s="67" t="s">
        <v>35</v>
      </c>
      <c r="G150" s="64" t="s">
        <v>35</v>
      </c>
      <c r="H150" s="61" t="s">
        <v>35</v>
      </c>
      <c r="I150" s="67" t="s">
        <v>35</v>
      </c>
      <c r="J150" s="67" t="s">
        <v>35</v>
      </c>
      <c r="K150" s="67" t="s">
        <v>35</v>
      </c>
      <c r="L150" s="58" t="s">
        <v>35</v>
      </c>
      <c r="M150" s="70" t="s">
        <v>35</v>
      </c>
      <c r="N150" s="67" t="s">
        <v>35</v>
      </c>
      <c r="O150" s="67" t="s">
        <v>35</v>
      </c>
      <c r="P150" s="67" t="s">
        <v>35</v>
      </c>
      <c r="Q150" s="64" t="s">
        <v>35</v>
      </c>
      <c r="R150" s="61" t="s">
        <v>35</v>
      </c>
      <c r="S150" s="67" t="s">
        <v>35</v>
      </c>
      <c r="T150" s="67" t="s">
        <v>35</v>
      </c>
      <c r="U150" s="67" t="s">
        <v>35</v>
      </c>
      <c r="V150" s="67" t="s">
        <v>35</v>
      </c>
      <c r="W150" s="67" t="s">
        <v>35</v>
      </c>
      <c r="X150" s="67" t="s">
        <v>35</v>
      </c>
      <c r="Y150" s="58" t="s">
        <v>35</v>
      </c>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343"/>
      <c r="BA150" s="965"/>
      <c r="BB150" s="552" t="s">
        <v>110</v>
      </c>
      <c r="BC150" s="54" t="s">
        <v>35</v>
      </c>
      <c r="BD150" s="50" t="s">
        <v>35</v>
      </c>
      <c r="BE150" s="50" t="s">
        <v>35</v>
      </c>
      <c r="BF150" s="50" t="s">
        <v>35</v>
      </c>
      <c r="BG150" s="45" t="s">
        <v>35</v>
      </c>
      <c r="BH150" s="54" t="s">
        <v>35</v>
      </c>
      <c r="BI150" s="50" t="s">
        <v>35</v>
      </c>
      <c r="BJ150" s="50" t="s">
        <v>35</v>
      </c>
      <c r="BK150" s="50" t="s">
        <v>35</v>
      </c>
      <c r="BL150" s="45" t="s">
        <v>35</v>
      </c>
      <c r="BM150" s="54" t="s">
        <v>35</v>
      </c>
      <c r="BN150" s="50" t="s">
        <v>35</v>
      </c>
      <c r="BO150" s="50" t="s">
        <v>35</v>
      </c>
      <c r="BP150" s="50" t="s">
        <v>35</v>
      </c>
      <c r="BQ150" s="45" t="s">
        <v>35</v>
      </c>
      <c r="BR150" s="54" t="s">
        <v>35</v>
      </c>
      <c r="BS150" s="50" t="s">
        <v>35</v>
      </c>
      <c r="BT150" s="50" t="s">
        <v>35</v>
      </c>
      <c r="BU150" s="50" t="s">
        <v>35</v>
      </c>
      <c r="BV150" s="50" t="s">
        <v>35</v>
      </c>
      <c r="BW150" s="50" t="s">
        <v>35</v>
      </c>
      <c r="BX150" s="50" t="s">
        <v>35</v>
      </c>
      <c r="BY150" s="39" t="s">
        <v>35</v>
      </c>
      <c r="BZ150" s="8"/>
      <c r="CA150" s="8"/>
      <c r="CB150" s="8"/>
      <c r="CC150" s="8"/>
      <c r="CD150" s="8"/>
      <c r="CE150" s="8"/>
      <c r="CF150" s="8"/>
      <c r="CG150" s="8"/>
      <c r="CH150" s="8"/>
      <c r="CI150" s="8"/>
      <c r="CJ150" s="8"/>
      <c r="CK150" s="8"/>
      <c r="CL150" s="8"/>
      <c r="CM150" s="8"/>
      <c r="CN150" s="8"/>
      <c r="CO150" s="8"/>
      <c r="CP150" s="8"/>
      <c r="CQ150" s="8"/>
      <c r="CR150" s="8"/>
      <c r="CS150" s="8"/>
      <c r="CT150" s="8"/>
      <c r="CU150" s="8"/>
      <c r="CV150" s="8"/>
      <c r="CW150" s="8"/>
      <c r="CX150" s="8"/>
      <c r="CY150" s="8"/>
      <c r="CZ150" s="8"/>
    </row>
    <row r="151" s="315" customFormat="true" ht="15" customHeight="true" x14ac:dyDescent="0.2">
      <c r="A151" s="977" t="s">
        <v>109</v>
      </c>
      <c r="B151" s="370" t="s">
        <v>49</v>
      </c>
      <c r="C151" s="167">
        <v>54.875602407313671</v>
      </c>
      <c r="D151" s="166">
        <v>58.95974577306076</v>
      </c>
      <c r="E151" s="166">
        <v>66.945715033740925</v>
      </c>
      <c r="F151" s="166">
        <v>89.507010018446849</v>
      </c>
      <c r="G151" s="165">
        <v>99.722322036915017</v>
      </c>
      <c r="H151" s="155">
        <v>44.687884989293906</v>
      </c>
      <c r="I151" s="166">
        <v>65.359588082360361</v>
      </c>
      <c r="J151" s="166">
        <v>83.392823552894839</v>
      </c>
      <c r="K151" s="166">
        <v>98.511099370122409</v>
      </c>
      <c r="L151" s="159">
        <v>100</v>
      </c>
      <c r="M151" s="167">
        <v>61.589746843637784</v>
      </c>
      <c r="N151" s="166">
        <v>61.286264754253281</v>
      </c>
      <c r="O151" s="166">
        <v>63.12001419022004</v>
      </c>
      <c r="P151" s="166">
        <v>64.617455403736457</v>
      </c>
      <c r="Q151" s="165">
        <v>89.898159552245616</v>
      </c>
      <c r="R151" s="155">
        <v>75.247888358428497</v>
      </c>
      <c r="S151" s="166">
        <v>79.722222222222257</v>
      </c>
      <c r="T151" s="166">
        <v>76.525821596244228</v>
      </c>
      <c r="U151" s="166">
        <v>77.58135797509037</v>
      </c>
      <c r="V151" s="166">
        <v>69.558189655172399</v>
      </c>
      <c r="W151" s="166">
        <v>70.903954802260074</v>
      </c>
      <c r="X151" s="166">
        <v>69.839015151515142</v>
      </c>
      <c r="Y151" s="159">
        <v>67.052767052767109</v>
      </c>
      <c r="Z151" s="876"/>
      <c r="AA151" s="876"/>
      <c r="AB151" s="876"/>
      <c r="AC151" s="876"/>
      <c r="AD151" s="876"/>
      <c r="AE151" s="876"/>
      <c r="AF151" s="876"/>
      <c r="AG151" s="876"/>
      <c r="AH151" s="876"/>
      <c r="AI151" s="876"/>
      <c r="AJ151" s="876"/>
      <c r="AK151" s="876"/>
      <c r="AL151" s="876"/>
      <c r="AM151" s="876"/>
      <c r="AN151" s="876"/>
      <c r="AO151" s="876"/>
      <c r="AP151" s="876"/>
      <c r="AQ151" s="876"/>
      <c r="AR151" s="876"/>
      <c r="AS151" s="876"/>
      <c r="AT151" s="876"/>
      <c r="AU151" s="876"/>
      <c r="AV151" s="876"/>
      <c r="AW151" s="876"/>
      <c r="AX151" s="876"/>
      <c r="AY151" s="876"/>
      <c r="AZ151" s="343"/>
      <c r="BA151" s="965" t="s">
        <v>109</v>
      </c>
      <c r="BB151" s="552" t="s">
        <v>49</v>
      </c>
      <c r="BC151" s="54" t="s">
        <v>35</v>
      </c>
      <c r="BD151" s="50" t="s">
        <v>35</v>
      </c>
      <c r="BE151" s="50" t="s">
        <v>35</v>
      </c>
      <c r="BF151" s="50" t="s">
        <v>35</v>
      </c>
      <c r="BG151" s="45" t="s">
        <v>35</v>
      </c>
      <c r="BH151" s="54" t="s">
        <v>35</v>
      </c>
      <c r="BI151" s="50" t="s">
        <v>35</v>
      </c>
      <c r="BJ151" s="50" t="s">
        <v>35</v>
      </c>
      <c r="BK151" s="50" t="s">
        <v>35</v>
      </c>
      <c r="BL151" s="45" t="s">
        <v>35</v>
      </c>
      <c r="BM151" s="54" t="s">
        <v>35</v>
      </c>
      <c r="BN151" s="50" t="s">
        <v>35</v>
      </c>
      <c r="BO151" s="50" t="s">
        <v>35</v>
      </c>
      <c r="BP151" s="50" t="s">
        <v>35</v>
      </c>
      <c r="BQ151" s="45" t="s">
        <v>35</v>
      </c>
      <c r="BR151" s="54" t="s">
        <v>35</v>
      </c>
      <c r="BS151" s="50" t="s">
        <v>35</v>
      </c>
      <c r="BT151" s="50" t="s">
        <v>35</v>
      </c>
      <c r="BU151" s="50" t="s">
        <v>35</v>
      </c>
      <c r="BV151" s="50" t="s">
        <v>35</v>
      </c>
      <c r="BW151" s="50" t="s">
        <v>35</v>
      </c>
      <c r="BX151" s="50" t="s">
        <v>35</v>
      </c>
      <c r="BY151" s="39" t="s">
        <v>35</v>
      </c>
      <c r="BZ151" s="8"/>
      <c r="CA151" s="8"/>
      <c r="CB151" s="8"/>
      <c r="CC151" s="8"/>
      <c r="CD151" s="8"/>
      <c r="CE151" s="8"/>
      <c r="CF151" s="8"/>
      <c r="CG151" s="8"/>
      <c r="CH151" s="8"/>
      <c r="CI151" s="8"/>
      <c r="CJ151" s="8"/>
      <c r="CK151" s="8"/>
      <c r="CL151" s="8"/>
      <c r="CM151" s="8"/>
      <c r="CN151" s="8"/>
      <c r="CO151" s="8"/>
      <c r="CP151" s="8"/>
      <c r="CQ151" s="8"/>
      <c r="CR151" s="8"/>
      <c r="CS151" s="8"/>
      <c r="CT151" s="8"/>
      <c r="CU151" s="8"/>
      <c r="CV151" s="8"/>
      <c r="CW151" s="8"/>
      <c r="CX151" s="8"/>
      <c r="CY151" s="8"/>
      <c r="CZ151" s="8"/>
    </row>
    <row r="152" s="315" customFormat="true" ht="15" customHeight="true" x14ac:dyDescent="0.2">
      <c r="A152" s="977"/>
      <c r="B152" s="370" t="s">
        <v>48</v>
      </c>
      <c r="C152" s="167">
        <v>45.124397592686726</v>
      </c>
      <c r="D152" s="166">
        <v>41.04025422693919</v>
      </c>
      <c r="E152" s="166">
        <v>33.054284966258827</v>
      </c>
      <c r="F152" s="166">
        <v>10.492989981553249</v>
      </c>
      <c r="G152" s="165">
        <v>0.27767796308498233</v>
      </c>
      <c r="H152" s="155">
        <v>55.312115010706151</v>
      </c>
      <c r="I152" s="166">
        <v>34.640411917639717</v>
      </c>
      <c r="J152" s="166">
        <v>16.607176447105214</v>
      </c>
      <c r="K152" s="166">
        <v>1.4889006298776202</v>
      </c>
      <c r="L152" s="159">
        <v>0</v>
      </c>
      <c r="M152" s="167">
        <v>38.410253156362103</v>
      </c>
      <c r="N152" s="166">
        <v>38.713735245746641</v>
      </c>
      <c r="O152" s="166">
        <v>36.879985809779761</v>
      </c>
      <c r="P152" s="166">
        <v>35.382544596263472</v>
      </c>
      <c r="Q152" s="165">
        <v>10.10184044775445</v>
      </c>
      <c r="R152" s="155">
        <v>24.752111641571979</v>
      </c>
      <c r="S152" s="166">
        <v>20.277777777777668</v>
      </c>
      <c r="T152" s="166">
        <v>23.474178403755896</v>
      </c>
      <c r="U152" s="166">
        <v>22.418642024909609</v>
      </c>
      <c r="V152" s="166">
        <v>30.441810344827598</v>
      </c>
      <c r="W152" s="166">
        <v>29.096045197740171</v>
      </c>
      <c r="X152" s="166">
        <v>30.160984848484834</v>
      </c>
      <c r="Y152" s="159">
        <v>32.947232947232983</v>
      </c>
      <c r="Z152" s="876"/>
      <c r="AA152" s="876"/>
      <c r="AB152" s="876"/>
      <c r="AC152" s="876"/>
      <c r="AD152" s="876"/>
      <c r="AE152" s="876"/>
      <c r="AF152" s="876"/>
      <c r="AG152" s="876"/>
      <c r="AH152" s="876"/>
      <c r="AI152" s="876"/>
      <c r="AJ152" s="876"/>
      <c r="AK152" s="876"/>
      <c r="AL152" s="876"/>
      <c r="AM152" s="876"/>
      <c r="AN152" s="876"/>
      <c r="AO152" s="876"/>
      <c r="AP152" s="876"/>
      <c r="AQ152" s="876"/>
      <c r="AR152" s="876"/>
      <c r="AS152" s="876"/>
      <c r="AT152" s="876"/>
      <c r="AU152" s="876"/>
      <c r="AV152" s="876"/>
      <c r="AW152" s="876"/>
      <c r="AX152" s="876"/>
      <c r="AY152" s="876"/>
      <c r="AZ152" s="343"/>
      <c r="BA152" s="965"/>
      <c r="BB152" s="552" t="s">
        <v>48</v>
      </c>
      <c r="BC152" s="54" t="s">
        <v>35</v>
      </c>
      <c r="BD152" s="50" t="s">
        <v>35</v>
      </c>
      <c r="BE152" s="50" t="s">
        <v>35</v>
      </c>
      <c r="BF152" s="50" t="s">
        <v>35</v>
      </c>
      <c r="BG152" s="45" t="s">
        <v>35</v>
      </c>
      <c r="BH152" s="54" t="s">
        <v>35</v>
      </c>
      <c r="BI152" s="50" t="s">
        <v>35</v>
      </c>
      <c r="BJ152" s="50" t="s">
        <v>35</v>
      </c>
      <c r="BK152" s="50" t="s">
        <v>35</v>
      </c>
      <c r="BL152" s="45" t="s">
        <v>35</v>
      </c>
      <c r="BM152" s="54" t="s">
        <v>35</v>
      </c>
      <c r="BN152" s="50" t="s">
        <v>35</v>
      </c>
      <c r="BO152" s="50" t="s">
        <v>35</v>
      </c>
      <c r="BP152" s="50" t="s">
        <v>35</v>
      </c>
      <c r="BQ152" s="45" t="s">
        <v>35</v>
      </c>
      <c r="BR152" s="54" t="s">
        <v>35</v>
      </c>
      <c r="BS152" s="50" t="s">
        <v>35</v>
      </c>
      <c r="BT152" s="50" t="s">
        <v>35</v>
      </c>
      <c r="BU152" s="50" t="s">
        <v>35</v>
      </c>
      <c r="BV152" s="50" t="s">
        <v>35</v>
      </c>
      <c r="BW152" s="50" t="s">
        <v>35</v>
      </c>
      <c r="BX152" s="50" t="s">
        <v>35</v>
      </c>
      <c r="BY152" s="39" t="s">
        <v>35</v>
      </c>
      <c r="BZ152" s="8"/>
      <c r="CA152" s="8"/>
      <c r="CB152" s="8"/>
      <c r="CC152" s="8"/>
      <c r="CD152" s="8"/>
      <c r="CE152" s="8"/>
      <c r="CF152" s="8"/>
      <c r="CG152" s="8"/>
      <c r="CH152" s="8"/>
      <c r="CI152" s="8"/>
      <c r="CJ152" s="8"/>
      <c r="CK152" s="8"/>
      <c r="CL152" s="8"/>
      <c r="CM152" s="8"/>
      <c r="CN152" s="8"/>
      <c r="CO152" s="8"/>
      <c r="CP152" s="8"/>
      <c r="CQ152" s="8"/>
      <c r="CR152" s="8"/>
      <c r="CS152" s="8"/>
      <c r="CT152" s="8"/>
      <c r="CU152" s="8"/>
      <c r="CV152" s="8"/>
      <c r="CW152" s="8"/>
      <c r="CX152" s="8"/>
      <c r="CY152" s="8"/>
      <c r="CZ152" s="8"/>
    </row>
    <row r="153" s="320" customFormat="true" ht="15" customHeight="true" x14ac:dyDescent="0.2">
      <c r="A153" s="977" t="s">
        <v>174</v>
      </c>
      <c r="B153" s="370" t="s">
        <v>175</v>
      </c>
      <c r="C153" s="127">
        <v>6.8069019523012866</v>
      </c>
      <c r="D153" s="126">
        <v>26.012680596934999</v>
      </c>
      <c r="E153" s="126">
        <v>44.399795724380233</v>
      </c>
      <c r="F153" s="126">
        <v>83.010641224537594</v>
      </c>
      <c r="G153" s="125">
        <v>99.255025242407697</v>
      </c>
      <c r="H153" s="124">
        <v>27.954587539683668</v>
      </c>
      <c r="I153" s="126">
        <v>61.190642342261093</v>
      </c>
      <c r="J153" s="126">
        <v>85.493650332481096</v>
      </c>
      <c r="K153" s="126">
        <v>98.41368661965069</v>
      </c>
      <c r="L153" s="123">
        <v>99.598901957009218</v>
      </c>
      <c r="M153" s="127">
        <v>0.51277733614451082</v>
      </c>
      <c r="N153" s="126">
        <v>3.0575611456376173</v>
      </c>
      <c r="O153" s="126">
        <v>14.675849490188805</v>
      </c>
      <c r="P153" s="126">
        <v>22.484721097612489</v>
      </c>
      <c r="Q153" s="125">
        <v>57.40664529370931</v>
      </c>
      <c r="R153" s="124">
        <v>50.324441240087012</v>
      </c>
      <c r="S153" s="126">
        <v>30.009149130832451</v>
      </c>
      <c r="T153" s="126">
        <v>31.302876480541485</v>
      </c>
      <c r="U153" s="126">
        <v>76.980982567353337</v>
      </c>
      <c r="V153" s="126">
        <v>25.499524262607022</v>
      </c>
      <c r="W153" s="126">
        <v>25.835073068893582</v>
      </c>
      <c r="X153" s="126">
        <v>36.978221415607926</v>
      </c>
      <c r="Y153" s="123">
        <v>49.200710479573772</v>
      </c>
      <c r="Z153" s="408"/>
      <c r="AA153" s="408"/>
      <c r="AB153" s="408"/>
      <c r="AC153" s="408"/>
      <c r="AD153" s="408"/>
      <c r="AE153" s="408"/>
      <c r="AF153" s="408"/>
      <c r="AG153" s="408"/>
      <c r="AH153" s="408"/>
      <c r="AI153" s="408"/>
      <c r="AJ153" s="408"/>
      <c r="AK153" s="408"/>
      <c r="AL153" s="408"/>
      <c r="AM153" s="408"/>
      <c r="AN153" s="408"/>
      <c r="AO153" s="408"/>
      <c r="AP153" s="408"/>
      <c r="AQ153" s="408"/>
      <c r="AR153" s="408"/>
      <c r="AS153" s="408"/>
      <c r="AT153" s="408"/>
      <c r="AU153" s="408"/>
      <c r="AV153" s="408"/>
      <c r="AW153" s="408"/>
      <c r="AX153" s="408"/>
      <c r="AY153" s="408"/>
      <c r="AZ153" s="875"/>
      <c r="BA153" s="968" t="s">
        <v>174</v>
      </c>
      <c r="BB153" s="553" t="s">
        <v>175</v>
      </c>
      <c r="BC153" s="414">
        <v>242.60726399999999</v>
      </c>
      <c r="BD153" s="403">
        <v>921.77789700000085</v>
      </c>
      <c r="BE153" s="403">
        <v>1577.5689150000019</v>
      </c>
      <c r="BF153" s="403">
        <v>2964.4295210000091</v>
      </c>
      <c r="BG153" s="416">
        <v>3539.039583999991</v>
      </c>
      <c r="BH153" s="414">
        <v>583.86300800000026</v>
      </c>
      <c r="BI153" s="403">
        <v>1277.4320210000021</v>
      </c>
      <c r="BJ153" s="403">
        <v>1799.1990210000035</v>
      </c>
      <c r="BK153" s="403">
        <v>2065.2318550000036</v>
      </c>
      <c r="BL153" s="416">
        <v>2079.0650870000045</v>
      </c>
      <c r="BM153" s="414">
        <v>7.5317400000000001</v>
      </c>
      <c r="BN153" s="403">
        <v>44.722375999999997</v>
      </c>
      <c r="BO153" s="403">
        <v>213.371444</v>
      </c>
      <c r="BP153" s="403">
        <v>332.163768</v>
      </c>
      <c r="BQ153" s="416">
        <v>842.84286100000168</v>
      </c>
      <c r="BR153" s="414">
        <v>1970.7262200000084</v>
      </c>
      <c r="BS153" s="403">
        <v>305.11478400000033</v>
      </c>
      <c r="BT153" s="403">
        <v>520.50045999999998</v>
      </c>
      <c r="BU153" s="403">
        <v>4437.9713259999935</v>
      </c>
      <c r="BV153" s="403">
        <v>277.84203200000002</v>
      </c>
      <c r="BW153" s="403">
        <v>171.4303800000001</v>
      </c>
      <c r="BX153" s="403">
        <v>758.23688000000072</v>
      </c>
      <c r="BY153" s="404">
        <v>803.60109900000043</v>
      </c>
      <c r="BZ153" s="7"/>
      <c r="CA153" s="7"/>
      <c r="CB153" s="7"/>
      <c r="CC153" s="7"/>
      <c r="CD153" s="7"/>
      <c r="CE153" s="7"/>
      <c r="CF153" s="7"/>
      <c r="CG153" s="7"/>
      <c r="CH153" s="7"/>
      <c r="CI153" s="7"/>
      <c r="CJ153" s="7"/>
      <c r="CK153" s="7"/>
      <c r="CL153" s="7"/>
      <c r="CM153" s="7"/>
      <c r="CN153" s="7"/>
      <c r="CO153" s="7"/>
      <c r="CP153" s="7"/>
      <c r="CQ153" s="7"/>
      <c r="CR153" s="7"/>
      <c r="CS153" s="7"/>
      <c r="CT153" s="7"/>
      <c r="CU153" s="7"/>
      <c r="CV153" s="7"/>
      <c r="CW153" s="7"/>
      <c r="CX153" s="7"/>
      <c r="CY153" s="7"/>
      <c r="CZ153" s="7"/>
    </row>
    <row r="154" s="320" customFormat="true" ht="15" customHeight="true" x14ac:dyDescent="0.2">
      <c r="A154" s="977"/>
      <c r="B154" s="370" t="s">
        <v>176</v>
      </c>
      <c r="C154" s="127">
        <v>13.144602713902561</v>
      </c>
      <c r="D154" s="126">
        <v>11.681691466435362</v>
      </c>
      <c r="E154" s="126">
        <v>13.072224643242997</v>
      </c>
      <c r="F154" s="126">
        <v>3.0859445730245416</v>
      </c>
      <c r="G154" s="125">
        <v>3.9133415194881296E-2</v>
      </c>
      <c r="H154" s="124">
        <v>14.472457091411052</v>
      </c>
      <c r="I154" s="126">
        <v>12.496658238319625</v>
      </c>
      <c r="J154" s="126">
        <v>5.1649715445738744</v>
      </c>
      <c r="K154" s="126">
        <v>0.21768493413209011</v>
      </c>
      <c r="L154" s="123">
        <v>6.6844723584402577E-2</v>
      </c>
      <c r="M154" s="127">
        <v>10.792676240577217</v>
      </c>
      <c r="N154" s="126">
        <v>13.235357022869316</v>
      </c>
      <c r="O154" s="126">
        <v>9.7854049728517509</v>
      </c>
      <c r="P154" s="126">
        <v>13.166219962887169</v>
      </c>
      <c r="Q154" s="125">
        <v>6.2528705183397966</v>
      </c>
      <c r="R154" s="124">
        <v>4.938716654650352</v>
      </c>
      <c r="S154" s="126">
        <v>3.6596523330283426</v>
      </c>
      <c r="T154" s="126">
        <v>7.0219966159052518</v>
      </c>
      <c r="U154" s="126">
        <v>8.6370839936608643</v>
      </c>
      <c r="V154" s="126">
        <v>17.459562321598469</v>
      </c>
      <c r="W154" s="126">
        <v>11.586638830897723</v>
      </c>
      <c r="X154" s="126">
        <v>9.709618874773108</v>
      </c>
      <c r="Y154" s="123">
        <v>8.9994079336885751</v>
      </c>
      <c r="Z154" s="408"/>
      <c r="AA154" s="408"/>
      <c r="AB154" s="408"/>
      <c r="AC154" s="408"/>
      <c r="AD154" s="408"/>
      <c r="AE154" s="408"/>
      <c r="AF154" s="408"/>
      <c r="AG154" s="408"/>
      <c r="AH154" s="408"/>
      <c r="AI154" s="408"/>
      <c r="AJ154" s="408"/>
      <c r="AK154" s="408"/>
      <c r="AL154" s="408"/>
      <c r="AM154" s="408"/>
      <c r="AN154" s="408"/>
      <c r="AO154" s="408"/>
      <c r="AP154" s="408"/>
      <c r="AQ154" s="408"/>
      <c r="AR154" s="408"/>
      <c r="AS154" s="408"/>
      <c r="AT154" s="408"/>
      <c r="AU154" s="408"/>
      <c r="AV154" s="408"/>
      <c r="AW154" s="408"/>
      <c r="AX154" s="408"/>
      <c r="AY154" s="408"/>
      <c r="AZ154" s="875"/>
      <c r="BA154" s="965"/>
      <c r="BB154" s="552" t="s">
        <v>176</v>
      </c>
      <c r="BC154" s="415">
        <v>468.49155800000057</v>
      </c>
      <c r="BD154" s="405">
        <v>413.94907199999977</v>
      </c>
      <c r="BE154" s="405">
        <v>464.46914700000013</v>
      </c>
      <c r="BF154" s="405">
        <v>110.203524</v>
      </c>
      <c r="BG154" s="419">
        <v>1.3953420000000001</v>
      </c>
      <c r="BH154" s="415">
        <v>302.27354700000018</v>
      </c>
      <c r="BI154" s="405">
        <v>260.88353999999998</v>
      </c>
      <c r="BJ154" s="405">
        <v>108.69592899999998</v>
      </c>
      <c r="BK154" s="405">
        <v>4.5681640000000003</v>
      </c>
      <c r="BL154" s="419">
        <v>1.3953420000000001</v>
      </c>
      <c r="BM154" s="415">
        <v>158.52422799999997</v>
      </c>
      <c r="BN154" s="405">
        <v>193.59109600000005</v>
      </c>
      <c r="BO154" s="405">
        <v>142.26951500000001</v>
      </c>
      <c r="BP154" s="405">
        <v>194.50280099999995</v>
      </c>
      <c r="BQ154" s="419">
        <v>91.804481000000024</v>
      </c>
      <c r="BR154" s="415">
        <v>193.40221499999998</v>
      </c>
      <c r="BS154" s="405">
        <v>37.209119999999992</v>
      </c>
      <c r="BT154" s="405">
        <v>116.76091399999999</v>
      </c>
      <c r="BU154" s="405">
        <v>497.92987600000021</v>
      </c>
      <c r="BV154" s="405">
        <v>190.23885400000003</v>
      </c>
      <c r="BW154" s="405">
        <v>76.883928000000012</v>
      </c>
      <c r="BX154" s="405">
        <v>199.09532799999985</v>
      </c>
      <c r="BY154" s="406">
        <v>146.98840799999994</v>
      </c>
      <c r="BZ154" s="7"/>
      <c r="CA154" s="7"/>
      <c r="CB154" s="7"/>
      <c r="CC154" s="7"/>
      <c r="CD154" s="7"/>
      <c r="CE154" s="7"/>
      <c r="CF154" s="7"/>
      <c r="CG154" s="7"/>
      <c r="CH154" s="7"/>
      <c r="CI154" s="7"/>
      <c r="CJ154" s="7"/>
      <c r="CK154" s="7"/>
      <c r="CL154" s="7"/>
      <c r="CM154" s="7"/>
      <c r="CN154" s="7"/>
      <c r="CO154" s="7"/>
      <c r="CP154" s="7"/>
      <c r="CQ154" s="7"/>
      <c r="CR154" s="7"/>
      <c r="CS154" s="7"/>
      <c r="CT154" s="7"/>
      <c r="CU154" s="7"/>
      <c r="CV154" s="7"/>
      <c r="CW154" s="7"/>
      <c r="CX154" s="7"/>
      <c r="CY154" s="7"/>
      <c r="CZ154" s="7"/>
    </row>
    <row r="155" s="320" customFormat="true" ht="15" customHeight="true" x14ac:dyDescent="0.2">
      <c r="A155" s="977"/>
      <c r="B155" s="370" t="s">
        <v>177</v>
      </c>
      <c r="C155" s="127">
        <v>61.53036502734944</v>
      </c>
      <c r="D155" s="126">
        <v>57.90793801851899</v>
      </c>
      <c r="E155" s="126">
        <v>40.378664499591189</v>
      </c>
      <c r="F155" s="126">
        <v>13.235931118582428</v>
      </c>
      <c r="G155" s="125">
        <v>0.70584134239742957</v>
      </c>
      <c r="H155" s="124">
        <v>51.667013871650269</v>
      </c>
      <c r="I155" s="126">
        <v>25.007660661785806</v>
      </c>
      <c r="J155" s="126">
        <v>8.4389333258597521</v>
      </c>
      <c r="K155" s="126">
        <v>1.3686284462172817</v>
      </c>
      <c r="L155" s="123">
        <v>0.33425331940639613</v>
      </c>
      <c r="M155" s="127">
        <v>57.151102177838389</v>
      </c>
      <c r="N155" s="126">
        <v>74.127544701843888</v>
      </c>
      <c r="O155" s="126">
        <v>69.77482577706941</v>
      </c>
      <c r="P155" s="126">
        <v>61.601068436698824</v>
      </c>
      <c r="Q155" s="125">
        <v>35.071371718523778</v>
      </c>
      <c r="R155" s="124">
        <v>41.4203316510458</v>
      </c>
      <c r="S155" s="126">
        <v>62.991765782250638</v>
      </c>
      <c r="T155" s="126">
        <v>57.825719120135503</v>
      </c>
      <c r="U155" s="126">
        <v>12.559429477020615</v>
      </c>
      <c r="V155" s="126">
        <v>41.674595623215986</v>
      </c>
      <c r="W155" s="126">
        <v>52.505219206680728</v>
      </c>
      <c r="X155" s="126">
        <v>43.466424682395619</v>
      </c>
      <c r="Y155" s="123">
        <v>32.800473653049188</v>
      </c>
      <c r="Z155" s="408"/>
      <c r="AA155" s="408"/>
      <c r="AB155" s="408"/>
      <c r="AC155" s="408"/>
      <c r="AD155" s="408"/>
      <c r="AE155" s="408"/>
      <c r="AF155" s="408"/>
      <c r="AG155" s="408"/>
      <c r="AH155" s="408"/>
      <c r="AI155" s="408"/>
      <c r="AJ155" s="408"/>
      <c r="AK155" s="408"/>
      <c r="AL155" s="408"/>
      <c r="AM155" s="408"/>
      <c r="AN155" s="408"/>
      <c r="AO155" s="408"/>
      <c r="AP155" s="408"/>
      <c r="AQ155" s="408"/>
      <c r="AR155" s="408"/>
      <c r="AS155" s="408"/>
      <c r="AT155" s="408"/>
      <c r="AU155" s="408"/>
      <c r="AV155" s="408"/>
      <c r="AW155" s="408"/>
      <c r="AX155" s="408"/>
      <c r="AY155" s="408"/>
      <c r="AZ155" s="875"/>
      <c r="BA155" s="965"/>
      <c r="BB155" s="552" t="s">
        <v>177</v>
      </c>
      <c r="BC155" s="415">
        <v>2193.0260809999991</v>
      </c>
      <c r="BD155" s="405">
        <v>2052.0091010000037</v>
      </c>
      <c r="BE155" s="405">
        <v>1434.6941220000024</v>
      </c>
      <c r="BF155" s="405">
        <v>472.67415800000032</v>
      </c>
      <c r="BG155" s="419">
        <v>25.167496</v>
      </c>
      <c r="BH155" s="415">
        <v>1079.1237070000006</v>
      </c>
      <c r="BI155" s="405">
        <v>522.06653300000085</v>
      </c>
      <c r="BJ155" s="405">
        <v>177.59588599999995</v>
      </c>
      <c r="BK155" s="405">
        <v>28.720955</v>
      </c>
      <c r="BL155" s="419">
        <v>6.9773300000000003</v>
      </c>
      <c r="BM155" s="415">
        <v>839.44279900000106</v>
      </c>
      <c r="BN155" s="405">
        <v>1084.2497560000008</v>
      </c>
      <c r="BO155" s="405">
        <v>1014.4527130000014</v>
      </c>
      <c r="BP155" s="405">
        <v>910.02431900000067</v>
      </c>
      <c r="BQ155" s="419">
        <v>514.91696000000024</v>
      </c>
      <c r="BR155" s="415">
        <v>1622.0375550000058</v>
      </c>
      <c r="BS155" s="405">
        <v>640.46197800000277</v>
      </c>
      <c r="BT155" s="405">
        <v>961.51909300000125</v>
      </c>
      <c r="BU155" s="405">
        <v>724.05399400000033</v>
      </c>
      <c r="BV155" s="405">
        <v>454.08511200000038</v>
      </c>
      <c r="BW155" s="405">
        <v>348.40194400000041</v>
      </c>
      <c r="BX155" s="405">
        <v>891.27721600000177</v>
      </c>
      <c r="BY155" s="406">
        <v>535.73406600000044</v>
      </c>
      <c r="BZ155" s="7"/>
      <c r="CA155" s="7"/>
      <c r="CB155" s="7"/>
      <c r="CC155" s="7"/>
      <c r="CD155" s="7"/>
      <c r="CE155" s="7"/>
      <c r="CF155" s="7"/>
      <c r="CG155" s="7"/>
      <c r="CH155" s="7"/>
      <c r="CI155" s="7"/>
      <c r="CJ155" s="7"/>
      <c r="CK155" s="7"/>
      <c r="CL155" s="7"/>
      <c r="CM155" s="7"/>
      <c r="CN155" s="7"/>
      <c r="CO155" s="7"/>
      <c r="CP155" s="7"/>
      <c r="CQ155" s="7"/>
      <c r="CR155" s="7"/>
      <c r="CS155" s="7"/>
      <c r="CT155" s="7"/>
      <c r="CU155" s="7"/>
      <c r="CV155" s="7"/>
      <c r="CW155" s="7"/>
      <c r="CX155" s="7"/>
      <c r="CY155" s="7"/>
      <c r="CZ155" s="7"/>
    </row>
    <row r="156" s="320" customFormat="true" ht="15" customHeight="true" x14ac:dyDescent="0.2">
      <c r="A156" s="977"/>
      <c r="B156" s="370" t="s">
        <v>178</v>
      </c>
      <c r="C156" s="127">
        <v>3.1732508297846929</v>
      </c>
      <c r="D156" s="126">
        <v>1.3940189182306102</v>
      </c>
      <c r="E156" s="126">
        <v>0.67659974268736101</v>
      </c>
      <c r="F156" s="126">
        <v>0.35577548968527462</v>
      </c>
      <c r="G156" s="125">
        <v>0</v>
      </c>
      <c r="H156" s="124">
        <v>1.3108544585772259</v>
      </c>
      <c r="I156" s="126">
        <v>0.14258920849415485</v>
      </c>
      <c r="J156" s="126">
        <v>0.40248229561295984</v>
      </c>
      <c r="K156" s="126">
        <v>0</v>
      </c>
      <c r="L156" s="123">
        <v>0</v>
      </c>
      <c r="M156" s="127">
        <v>5.6883993356578078</v>
      </c>
      <c r="N156" s="126">
        <v>1.5007111641335487</v>
      </c>
      <c r="O156" s="126">
        <v>1.9893563649018695</v>
      </c>
      <c r="P156" s="126">
        <v>1.1578268019780684</v>
      </c>
      <c r="Q156" s="125">
        <v>0.60528952940276859</v>
      </c>
      <c r="R156" s="124">
        <v>0.46863734679163926</v>
      </c>
      <c r="S156" s="126">
        <v>0.45745654162854288</v>
      </c>
      <c r="T156" s="126">
        <v>0.67681895093062672</v>
      </c>
      <c r="U156" s="126">
        <v>0.55467511885895437</v>
      </c>
      <c r="V156" s="126">
        <v>0.76117982873453793</v>
      </c>
      <c r="W156" s="126">
        <v>1.7745302713987503</v>
      </c>
      <c r="X156" s="126">
        <v>5.036297640653344</v>
      </c>
      <c r="Y156" s="123">
        <v>0.59206631142688015</v>
      </c>
      <c r="Z156" s="408"/>
      <c r="AA156" s="408"/>
      <c r="AB156" s="408"/>
      <c r="AC156" s="408"/>
      <c r="AD156" s="408"/>
      <c r="AE156" s="408"/>
      <c r="AF156" s="408"/>
      <c r="AG156" s="408"/>
      <c r="AH156" s="408"/>
      <c r="AI156" s="408"/>
      <c r="AJ156" s="408"/>
      <c r="AK156" s="408"/>
      <c r="AL156" s="408"/>
      <c r="AM156" s="408"/>
      <c r="AN156" s="408"/>
      <c r="AO156" s="408"/>
      <c r="AP156" s="408"/>
      <c r="AQ156" s="408"/>
      <c r="AR156" s="408"/>
      <c r="AS156" s="408"/>
      <c r="AT156" s="408"/>
      <c r="AU156" s="408"/>
      <c r="AV156" s="408"/>
      <c r="AW156" s="408"/>
      <c r="AX156" s="408"/>
      <c r="AY156" s="408"/>
      <c r="AZ156" s="875"/>
      <c r="BA156" s="965"/>
      <c r="BB156" s="552" t="s">
        <v>178</v>
      </c>
      <c r="BC156" s="415">
        <v>113.098985</v>
      </c>
      <c r="BD156" s="405">
        <v>49.398054999999999</v>
      </c>
      <c r="BE156" s="405">
        <v>24.040261999999998</v>
      </c>
      <c r="BF156" s="405">
        <v>12.705254999999999</v>
      </c>
      <c r="BG156" s="419">
        <v>0</v>
      </c>
      <c r="BH156" s="415">
        <v>27.378669999999993</v>
      </c>
      <c r="BI156" s="405">
        <v>2.9767300000000003</v>
      </c>
      <c r="BJ156" s="405">
        <v>8.4701699999999995</v>
      </c>
      <c r="BK156" s="405">
        <v>0</v>
      </c>
      <c r="BL156" s="419">
        <v>0</v>
      </c>
      <c r="BM156" s="415">
        <v>83.551946999999984</v>
      </c>
      <c r="BN156" s="405">
        <v>21.950621999999996</v>
      </c>
      <c r="BO156" s="405">
        <v>28.923152999999999</v>
      </c>
      <c r="BP156" s="405">
        <v>17.104420000000001</v>
      </c>
      <c r="BQ156" s="419">
        <v>8.8868449999999992</v>
      </c>
      <c r="BR156" s="415">
        <v>18.352035000000001</v>
      </c>
      <c r="BS156" s="405">
        <v>4.6511399999999998</v>
      </c>
      <c r="BT156" s="405">
        <v>11.254064</v>
      </c>
      <c r="BU156" s="405">
        <v>31.977148000000003</v>
      </c>
      <c r="BV156" s="405">
        <v>8.2937919999999998</v>
      </c>
      <c r="BW156" s="405">
        <v>11.775016000000001</v>
      </c>
      <c r="BX156" s="405">
        <v>103.26907199999997</v>
      </c>
      <c r="BY156" s="406">
        <v>9.6702899999999996</v>
      </c>
      <c r="BZ156" s="7"/>
      <c r="CA156" s="7"/>
      <c r="CB156" s="7"/>
      <c r="CC156" s="7"/>
      <c r="CD156" s="7"/>
      <c r="CE156" s="7"/>
      <c r="CF156" s="7"/>
      <c r="CG156" s="7"/>
      <c r="CH156" s="7"/>
      <c r="CI156" s="7"/>
      <c r="CJ156" s="7"/>
      <c r="CK156" s="7"/>
      <c r="CL156" s="7"/>
      <c r="CM156" s="7"/>
      <c r="CN156" s="7"/>
      <c r="CO156" s="7"/>
      <c r="CP156" s="7"/>
      <c r="CQ156" s="7"/>
      <c r="CR156" s="7"/>
      <c r="CS156" s="7"/>
      <c r="CT156" s="7"/>
      <c r="CU156" s="7"/>
      <c r="CV156" s="7"/>
      <c r="CW156" s="7"/>
      <c r="CX156" s="7"/>
      <c r="CY156" s="7"/>
      <c r="CZ156" s="7"/>
    </row>
    <row r="157" s="320" customFormat="true" ht="15" customHeight="true" x14ac:dyDescent="0.2">
      <c r="A157" s="977"/>
      <c r="B157" s="370" t="s">
        <v>179</v>
      </c>
      <c r="C157" s="127">
        <v>2.4132586563203748</v>
      </c>
      <c r="D157" s="126">
        <v>2.2074920545906247</v>
      </c>
      <c r="E157" s="126">
        <v>0.46029521691223207</v>
      </c>
      <c r="F157" s="126">
        <v>9.8480907372319085E-2</v>
      </c>
      <c r="G157" s="125">
        <v>0</v>
      </c>
      <c r="H157" s="124">
        <v>3.0944951342419773</v>
      </c>
      <c r="I157" s="126">
        <v>0.33021875501951603</v>
      </c>
      <c r="J157" s="126">
        <v>0</v>
      </c>
      <c r="K157" s="126">
        <v>0</v>
      </c>
      <c r="L157" s="123">
        <v>0</v>
      </c>
      <c r="M157" s="127">
        <v>1.2025094010505861</v>
      </c>
      <c r="N157" s="126">
        <v>2.6435466997063126</v>
      </c>
      <c r="O157" s="126">
        <v>2.6622575651806932</v>
      </c>
      <c r="P157" s="126">
        <v>0.94965845905878532</v>
      </c>
      <c r="Q157" s="125">
        <v>0.23953829728198817</v>
      </c>
      <c r="R157" s="124">
        <v>1.0093727469358387</v>
      </c>
      <c r="S157" s="126">
        <v>2.0585544373284428</v>
      </c>
      <c r="T157" s="126">
        <v>2.3265651438240291</v>
      </c>
      <c r="U157" s="126">
        <v>0.39619651347068174</v>
      </c>
      <c r="V157" s="126">
        <v>3.0447193149381513</v>
      </c>
      <c r="W157" s="126">
        <v>0.67849686847599278</v>
      </c>
      <c r="X157" s="126">
        <v>0.86206896551723911</v>
      </c>
      <c r="Y157" s="123">
        <v>0.4144464179988161</v>
      </c>
      <c r="Z157" s="408"/>
      <c r="AA157" s="408"/>
      <c r="AB157" s="408"/>
      <c r="AC157" s="408"/>
      <c r="AD157" s="408"/>
      <c r="AE157" s="408"/>
      <c r="AF157" s="408"/>
      <c r="AG157" s="408"/>
      <c r="AH157" s="408"/>
      <c r="AI157" s="408"/>
      <c r="AJ157" s="408"/>
      <c r="AK157" s="408"/>
      <c r="AL157" s="408"/>
      <c r="AM157" s="408"/>
      <c r="AN157" s="408"/>
      <c r="AO157" s="408"/>
      <c r="AP157" s="408"/>
      <c r="AQ157" s="408"/>
      <c r="AR157" s="408"/>
      <c r="AS157" s="408"/>
      <c r="AT157" s="408"/>
      <c r="AU157" s="408"/>
      <c r="AV157" s="408"/>
      <c r="AW157" s="408"/>
      <c r="AX157" s="408"/>
      <c r="AY157" s="408"/>
      <c r="AZ157" s="875"/>
      <c r="BA157" s="965"/>
      <c r="BB157" s="552" t="s">
        <v>179</v>
      </c>
      <c r="BC157" s="415">
        <v>86.011827999999994</v>
      </c>
      <c r="BD157" s="405">
        <v>78.224056000000004</v>
      </c>
      <c r="BE157" s="405">
        <v>16.354747</v>
      </c>
      <c r="BF157" s="405">
        <v>3.5168949999999999</v>
      </c>
      <c r="BG157" s="419">
        <v>0</v>
      </c>
      <c r="BH157" s="415">
        <v>64.632012000000003</v>
      </c>
      <c r="BI157" s="405">
        <v>6.8937340000000003</v>
      </c>
      <c r="BJ157" s="405">
        <v>0</v>
      </c>
      <c r="BK157" s="405">
        <v>0</v>
      </c>
      <c r="BL157" s="419">
        <v>0</v>
      </c>
      <c r="BM157" s="415">
        <v>17.662613999999998</v>
      </c>
      <c r="BN157" s="405">
        <v>38.666663999999997</v>
      </c>
      <c r="BO157" s="405">
        <v>38.706429999999997</v>
      </c>
      <c r="BP157" s="405">
        <v>14.029177000000001</v>
      </c>
      <c r="BQ157" s="419">
        <v>3.5168949999999999</v>
      </c>
      <c r="BR157" s="415">
        <v>39.527460000000005</v>
      </c>
      <c r="BS157" s="405">
        <v>20.930129999999995</v>
      </c>
      <c r="BT157" s="405">
        <v>38.685845</v>
      </c>
      <c r="BU157" s="405">
        <v>22.840820000000001</v>
      </c>
      <c r="BV157" s="405">
        <v>33.175167999999992</v>
      </c>
      <c r="BW157" s="405">
        <v>4.5022120000000001</v>
      </c>
      <c r="BX157" s="405">
        <v>17.676687999999999</v>
      </c>
      <c r="BY157" s="406">
        <v>6.7692030000000001</v>
      </c>
      <c r="BZ157" s="7"/>
      <c r="CA157" s="7"/>
      <c r="CB157" s="7"/>
      <c r="CC157" s="7"/>
      <c r="CD157" s="7"/>
      <c r="CE157" s="7"/>
      <c r="CF157" s="7"/>
      <c r="CG157" s="7"/>
      <c r="CH157" s="7"/>
      <c r="CI157" s="7"/>
      <c r="CJ157" s="7"/>
      <c r="CK157" s="7"/>
      <c r="CL157" s="7"/>
      <c r="CM157" s="7"/>
      <c r="CN157" s="7"/>
      <c r="CO157" s="7"/>
      <c r="CP157" s="7"/>
      <c r="CQ157" s="7"/>
      <c r="CR157" s="7"/>
      <c r="CS157" s="7"/>
      <c r="CT157" s="7"/>
      <c r="CU157" s="7"/>
      <c r="CV157" s="7"/>
      <c r="CW157" s="7"/>
      <c r="CX157" s="7"/>
      <c r="CY157" s="7"/>
      <c r="CZ157" s="7"/>
    </row>
    <row r="158" s="320" customFormat="true" ht="15" customHeight="true" x14ac:dyDescent="0.2">
      <c r="A158" s="977"/>
      <c r="B158" s="370" t="s">
        <v>180</v>
      </c>
      <c r="C158" s="127">
        <v>12.72427313890369</v>
      </c>
      <c r="D158" s="126">
        <v>0.76692247215510168</v>
      </c>
      <c r="E158" s="126">
        <v>0.48296795665661585</v>
      </c>
      <c r="F158" s="126">
        <v>0.15516551624002894</v>
      </c>
      <c r="G158" s="125">
        <v>0</v>
      </c>
      <c r="H158" s="124">
        <v>1.3268625022406861</v>
      </c>
      <c r="I158" s="126">
        <v>6.6357466135698803E-2</v>
      </c>
      <c r="J158" s="126">
        <v>0.49996250147239241</v>
      </c>
      <c r="K158" s="126">
        <v>0</v>
      </c>
      <c r="L158" s="123">
        <v>0</v>
      </c>
      <c r="M158" s="127">
        <v>24.325853752028976</v>
      </c>
      <c r="N158" s="126">
        <v>5.4352792658092275</v>
      </c>
      <c r="O158" s="126">
        <v>1.1123058298073207</v>
      </c>
      <c r="P158" s="126">
        <v>0.4493852497135955</v>
      </c>
      <c r="Q158" s="125">
        <v>0.28306057906609305</v>
      </c>
      <c r="R158" s="124">
        <v>1.7664023071377168</v>
      </c>
      <c r="S158" s="126">
        <v>0.73193046660566863</v>
      </c>
      <c r="T158" s="126">
        <v>0.84602368866328348</v>
      </c>
      <c r="U158" s="126">
        <v>0.59429477020602262</v>
      </c>
      <c r="V158" s="126">
        <v>11.037107516650803</v>
      </c>
      <c r="W158" s="126">
        <v>7.6200417536534575</v>
      </c>
      <c r="X158" s="126">
        <v>3.9473684210526208</v>
      </c>
      <c r="Y158" s="123">
        <v>7.7560686796921265</v>
      </c>
      <c r="Z158" s="408"/>
      <c r="AA158" s="408"/>
      <c r="AB158" s="408"/>
      <c r="AC158" s="408"/>
      <c r="AD158" s="408"/>
      <c r="AE158" s="408"/>
      <c r="AF158" s="408"/>
      <c r="AG158" s="408"/>
      <c r="AH158" s="408"/>
      <c r="AI158" s="408"/>
      <c r="AJ158" s="408"/>
      <c r="AK158" s="408"/>
      <c r="AL158" s="408"/>
      <c r="AM158" s="408"/>
      <c r="AN158" s="408"/>
      <c r="AO158" s="408"/>
      <c r="AP158" s="408"/>
      <c r="AQ158" s="408"/>
      <c r="AR158" s="408"/>
      <c r="AS158" s="408"/>
      <c r="AT158" s="408"/>
      <c r="AU158" s="408"/>
      <c r="AV158" s="408"/>
      <c r="AW158" s="408"/>
      <c r="AX158" s="408"/>
      <c r="AY158" s="408"/>
      <c r="AZ158" s="875"/>
      <c r="BA158" s="965"/>
      <c r="BB158" s="552" t="s">
        <v>180</v>
      </c>
      <c r="BC158" s="415">
        <v>453.51043900000042</v>
      </c>
      <c r="BD158" s="405">
        <v>27.176445000000001</v>
      </c>
      <c r="BE158" s="405">
        <v>17.160332</v>
      </c>
      <c r="BF158" s="405">
        <v>5.5411840000000003</v>
      </c>
      <c r="BG158" s="419">
        <v>0</v>
      </c>
      <c r="BH158" s="415">
        <v>27.713016</v>
      </c>
      <c r="BI158" s="405">
        <v>1.3852960000000001</v>
      </c>
      <c r="BJ158" s="405">
        <v>10.521624000000001</v>
      </c>
      <c r="BK158" s="405">
        <v>0</v>
      </c>
      <c r="BL158" s="419">
        <v>0</v>
      </c>
      <c r="BM158" s="415">
        <v>357.30129400000015</v>
      </c>
      <c r="BN158" s="405">
        <v>79.500814999999974</v>
      </c>
      <c r="BO158" s="405">
        <v>16.171759000000002</v>
      </c>
      <c r="BP158" s="405">
        <v>6.6387080000000003</v>
      </c>
      <c r="BQ158" s="419">
        <v>4.155888</v>
      </c>
      <c r="BR158" s="415">
        <v>69.173054999999991</v>
      </c>
      <c r="BS158" s="405">
        <v>7.4418239999999987</v>
      </c>
      <c r="BT158" s="405">
        <v>14.06758</v>
      </c>
      <c r="BU158" s="405">
        <v>34.261230000000005</v>
      </c>
      <c r="BV158" s="405">
        <v>120.25998400000003</v>
      </c>
      <c r="BW158" s="405">
        <v>50.563304000000002</v>
      </c>
      <c r="BX158" s="405">
        <v>80.940623999999985</v>
      </c>
      <c r="BY158" s="406">
        <v>126.68079899999994</v>
      </c>
      <c r="BZ158" s="7"/>
      <c r="CA158" s="7"/>
      <c r="CB158" s="7"/>
      <c r="CC158" s="7"/>
      <c r="CD158" s="7"/>
      <c r="CE158" s="7"/>
      <c r="CF158" s="7"/>
      <c r="CG158" s="7"/>
      <c r="CH158" s="7"/>
      <c r="CI158" s="7"/>
      <c r="CJ158" s="7"/>
      <c r="CK158" s="7"/>
      <c r="CL158" s="7"/>
      <c r="CM158" s="7"/>
      <c r="CN158" s="7"/>
      <c r="CO158" s="7"/>
      <c r="CP158" s="7"/>
      <c r="CQ158" s="7"/>
      <c r="CR158" s="7"/>
      <c r="CS158" s="7"/>
      <c r="CT158" s="7"/>
      <c r="CU158" s="7"/>
      <c r="CV158" s="7"/>
      <c r="CW158" s="7"/>
      <c r="CX158" s="7"/>
      <c r="CY158" s="7"/>
      <c r="CZ158" s="7"/>
    </row>
    <row r="159" s="320" customFormat="true" ht="15" customHeight="true" x14ac:dyDescent="0.2">
      <c r="A159" s="978"/>
      <c r="B159" s="371" t="s">
        <v>181</v>
      </c>
      <c r="C159" s="127">
        <v>0.20734768143796045</v>
      </c>
      <c r="D159" s="126">
        <v>2.92564731340882E-2</v>
      </c>
      <c r="E159" s="126">
        <v>0.52945221652925001</v>
      </c>
      <c r="F159" s="126">
        <v>5.8061170557926894E-2</v>
      </c>
      <c r="G159" s="125">
        <v>0</v>
      </c>
      <c r="H159" s="124">
        <v>0.1737294021951781</v>
      </c>
      <c r="I159" s="126">
        <v>0.76587332798413799</v>
      </c>
      <c r="J159" s="126">
        <v>0</v>
      </c>
      <c r="K159" s="126">
        <v>0</v>
      </c>
      <c r="L159" s="123">
        <v>0</v>
      </c>
      <c r="M159" s="127">
        <v>0.32668175670230198</v>
      </c>
      <c r="N159" s="126">
        <v>0</v>
      </c>
      <c r="O159" s="126">
        <v>0</v>
      </c>
      <c r="P159" s="126">
        <v>0.1911199920509937</v>
      </c>
      <c r="Q159" s="125">
        <v>0.14122406367626664</v>
      </c>
      <c r="R159" s="124">
        <v>7.2098053352559879E-2</v>
      </c>
      <c r="S159" s="126">
        <v>9.1491308325708592E-2</v>
      </c>
      <c r="T159" s="126">
        <v>0</v>
      </c>
      <c r="U159" s="126">
        <v>0.27733755942947719</v>
      </c>
      <c r="V159" s="126">
        <v>0.52331113225499482</v>
      </c>
      <c r="W159" s="126">
        <v>0</v>
      </c>
      <c r="X159" s="126">
        <v>0</v>
      </c>
      <c r="Y159" s="123">
        <v>0.23682652457075207</v>
      </c>
      <c r="Z159" s="408"/>
      <c r="AA159" s="408"/>
      <c r="AB159" s="408"/>
      <c r="AC159" s="408"/>
      <c r="AD159" s="408"/>
      <c r="AE159" s="408"/>
      <c r="AF159" s="408"/>
      <c r="AG159" s="408"/>
      <c r="AH159" s="408"/>
      <c r="AI159" s="408"/>
      <c r="AJ159" s="408"/>
      <c r="AK159" s="408"/>
      <c r="AL159" s="408"/>
      <c r="AM159" s="408"/>
      <c r="AN159" s="408"/>
      <c r="AO159" s="408"/>
      <c r="AP159" s="408"/>
      <c r="AQ159" s="408"/>
      <c r="AR159" s="408"/>
      <c r="AS159" s="408"/>
      <c r="AT159" s="408"/>
      <c r="AU159" s="408"/>
      <c r="AV159" s="408"/>
      <c r="AW159" s="408"/>
      <c r="AX159" s="408"/>
      <c r="AY159" s="408"/>
      <c r="AZ159" s="875"/>
      <c r="BA159" s="965"/>
      <c r="BB159" s="552" t="s">
        <v>181</v>
      </c>
      <c r="BC159" s="415">
        <v>7.3901540000000008</v>
      </c>
      <c r="BD159" s="405">
        <v>1.036724</v>
      </c>
      <c r="BE159" s="405">
        <v>18.811964000000003</v>
      </c>
      <c r="BF159" s="405">
        <v>2.073448</v>
      </c>
      <c r="BG159" s="419">
        <v>0</v>
      </c>
      <c r="BH159" s="415">
        <v>3.6285340000000001</v>
      </c>
      <c r="BI159" s="405">
        <v>15.988574000000002</v>
      </c>
      <c r="BJ159" s="405">
        <v>0</v>
      </c>
      <c r="BK159" s="405">
        <v>0</v>
      </c>
      <c r="BL159" s="419">
        <v>0</v>
      </c>
      <c r="BM159" s="415">
        <v>4.7983440000000002</v>
      </c>
      <c r="BN159" s="405">
        <v>0</v>
      </c>
      <c r="BO159" s="405">
        <v>0</v>
      </c>
      <c r="BP159" s="405">
        <v>2.8233899999999998</v>
      </c>
      <c r="BQ159" s="419">
        <v>2.073448</v>
      </c>
      <c r="BR159" s="415">
        <v>2.8233899999999998</v>
      </c>
      <c r="BS159" s="405">
        <v>0.93022800000000005</v>
      </c>
      <c r="BT159" s="405">
        <v>0</v>
      </c>
      <c r="BU159" s="405">
        <v>15.988574000000002</v>
      </c>
      <c r="BV159" s="405">
        <v>5.7019820000000001</v>
      </c>
      <c r="BW159" s="405">
        <v>0</v>
      </c>
      <c r="BX159" s="405">
        <v>0</v>
      </c>
      <c r="BY159" s="406">
        <v>3.8681160000000001</v>
      </c>
      <c r="BZ159" s="7"/>
      <c r="CA159" s="7"/>
      <c r="CB159" s="7"/>
      <c r="CC159" s="7"/>
      <c r="CD159" s="7"/>
      <c r="CE159" s="7"/>
      <c r="CF159" s="7"/>
      <c r="CG159" s="7"/>
      <c r="CH159" s="7"/>
      <c r="CI159" s="7"/>
      <c r="CJ159" s="7"/>
      <c r="CK159" s="7"/>
      <c r="CL159" s="7"/>
      <c r="CM159" s="7"/>
      <c r="CN159" s="7"/>
      <c r="CO159" s="7"/>
      <c r="CP159" s="7"/>
      <c r="CQ159" s="7"/>
      <c r="CR159" s="7"/>
      <c r="CS159" s="7"/>
      <c r="CT159" s="7"/>
      <c r="CU159" s="7"/>
      <c r="CV159" s="7"/>
      <c r="CW159" s="7"/>
      <c r="CX159" s="7"/>
      <c r="CY159" s="7"/>
      <c r="CZ159" s="7"/>
    </row>
    <row r="160" s="364" customFormat="true" ht="15" customHeight="true" x14ac:dyDescent="0.2">
      <c r="B160" s="320"/>
      <c r="C160" s="106"/>
      <c r="D160" s="108"/>
      <c r="E160" s="108"/>
      <c r="F160" s="108"/>
      <c r="G160" s="107"/>
      <c r="H160" s="105"/>
      <c r="I160" s="108"/>
      <c r="J160" s="108"/>
      <c r="K160" s="108"/>
      <c r="L160" s="104"/>
      <c r="M160" s="106"/>
      <c r="N160" s="108"/>
      <c r="O160" s="108"/>
      <c r="P160" s="108"/>
      <c r="Q160" s="107"/>
      <c r="R160" s="105"/>
      <c r="S160" s="108"/>
      <c r="T160" s="108"/>
      <c r="U160" s="108"/>
      <c r="V160" s="108"/>
      <c r="W160" s="108"/>
      <c r="X160" s="108"/>
      <c r="Y160" s="104"/>
      <c r="Z160" s="833"/>
      <c r="AA160" s="833"/>
      <c r="AB160" s="833"/>
      <c r="AC160" s="833"/>
      <c r="AD160" s="833"/>
      <c r="AE160" s="833"/>
      <c r="AF160" s="833"/>
      <c r="AG160" s="833"/>
      <c r="AH160" s="833"/>
      <c r="AI160" s="833"/>
      <c r="AJ160" s="833"/>
      <c r="AK160" s="833"/>
      <c r="AL160" s="833"/>
      <c r="AM160" s="833"/>
      <c r="AN160" s="833"/>
      <c r="AO160" s="833"/>
      <c r="AP160" s="833"/>
      <c r="AQ160" s="833"/>
      <c r="AR160" s="833"/>
      <c r="AS160" s="833"/>
      <c r="AT160" s="833"/>
      <c r="AU160" s="833"/>
      <c r="AV160" s="833"/>
      <c r="AW160" s="833"/>
      <c r="AX160" s="833"/>
      <c r="AY160" s="833"/>
      <c r="AZ160" s="344"/>
      <c r="BA160" s="967"/>
      <c r="BB160" s="554" t="s">
        <v>182</v>
      </c>
      <c r="BC160" s="415">
        <v>3564.1363089999995</v>
      </c>
      <c r="BD160" s="405">
        <v>3543.571350000012</v>
      </c>
      <c r="BE160" s="405">
        <v>3553.0994890000088</v>
      </c>
      <c r="BF160" s="405">
        <v>3571.1439850000052</v>
      </c>
      <c r="BG160" s="419">
        <v>3565.6024219999908</v>
      </c>
      <c r="BH160" s="415">
        <v>2088.612494</v>
      </c>
      <c r="BI160" s="405">
        <v>2087.6264280000023</v>
      </c>
      <c r="BJ160" s="405">
        <v>2104.4826300000018</v>
      </c>
      <c r="BK160" s="405">
        <v>2098.5209740000023</v>
      </c>
      <c r="BL160" s="419">
        <v>2087.437759000004</v>
      </c>
      <c r="BM160" s="415">
        <v>1468.8129660000043</v>
      </c>
      <c r="BN160" s="405">
        <v>1462.6813290000023</v>
      </c>
      <c r="BO160" s="405">
        <v>1453.8950140000036</v>
      </c>
      <c r="BP160" s="405">
        <v>1477.2865830000017</v>
      </c>
      <c r="BQ160" s="419">
        <v>1468.1973780000019</v>
      </c>
      <c r="BR160" s="415">
        <v>3916.041929999978</v>
      </c>
      <c r="BS160" s="405">
        <v>1016.7392040000052</v>
      </c>
      <c r="BT160" s="405">
        <v>1662.7879559999983</v>
      </c>
      <c r="BU160" s="405">
        <v>5765.0229679999966</v>
      </c>
      <c r="BV160" s="405">
        <v>1089.5969240000009</v>
      </c>
      <c r="BW160" s="405">
        <v>663.55678399999897</v>
      </c>
      <c r="BX160" s="405">
        <v>2050.4958080000051</v>
      </c>
      <c r="BY160" s="406">
        <v>1633.3119809999989</v>
      </c>
      <c r="BZ160" s="7"/>
      <c r="CA160" s="7"/>
      <c r="CB160" s="7"/>
      <c r="CC160" s="7"/>
      <c r="CD160" s="7"/>
      <c r="CE160" s="7"/>
      <c r="CF160" s="7"/>
      <c r="CG160" s="7"/>
      <c r="CH160" s="7"/>
      <c r="CI160" s="7"/>
      <c r="CJ160" s="7"/>
      <c r="CK160" s="7"/>
      <c r="CL160" s="7"/>
      <c r="CM160" s="7"/>
      <c r="CN160" s="7"/>
      <c r="CO160" s="7"/>
      <c r="CP160" s="7"/>
      <c r="CQ160" s="7"/>
      <c r="CR160" s="7"/>
      <c r="CS160" s="7"/>
      <c r="CT160" s="7"/>
      <c r="CU160" s="7"/>
      <c r="CV160" s="7"/>
      <c r="CW160" s="7"/>
      <c r="CX160" s="7"/>
      <c r="CY160" s="7"/>
      <c r="CZ160" s="7"/>
    </row>
    <row r="161" s="364" customFormat="true" ht="15" customHeight="true" x14ac:dyDescent="0.2">
      <c r="A161" s="344"/>
      <c r="B161" s="875"/>
      <c r="C161" s="106"/>
      <c r="D161" s="108"/>
      <c r="E161" s="108"/>
      <c r="F161" s="108"/>
      <c r="G161" s="107"/>
      <c r="H161" s="105"/>
      <c r="I161" s="108"/>
      <c r="J161" s="108"/>
      <c r="K161" s="108"/>
      <c r="L161" s="104"/>
      <c r="M161" s="106"/>
      <c r="N161" s="108"/>
      <c r="O161" s="108"/>
      <c r="P161" s="108"/>
      <c r="Q161" s="107"/>
      <c r="R161" s="105"/>
      <c r="S161" s="108"/>
      <c r="T161" s="108"/>
      <c r="U161" s="108"/>
      <c r="V161" s="108"/>
      <c r="W161" s="108"/>
      <c r="X161" s="108"/>
      <c r="Y161" s="104"/>
      <c r="Z161" s="833"/>
      <c r="AA161" s="833"/>
      <c r="AB161" s="833"/>
      <c r="AC161" s="833"/>
      <c r="AD161" s="833"/>
      <c r="AE161" s="833"/>
      <c r="AF161" s="833"/>
      <c r="AG161" s="833"/>
      <c r="AH161" s="833"/>
      <c r="AI161" s="833"/>
      <c r="AJ161" s="833"/>
      <c r="AK161" s="833"/>
      <c r="AL161" s="833"/>
      <c r="AM161" s="833"/>
      <c r="AN161" s="833"/>
      <c r="AO161" s="833"/>
      <c r="AP161" s="833"/>
      <c r="AQ161" s="833"/>
      <c r="AR161" s="833"/>
      <c r="AS161" s="833"/>
      <c r="AT161" s="833"/>
      <c r="AU161" s="833"/>
      <c r="AV161" s="833"/>
      <c r="AW161" s="833"/>
      <c r="AX161" s="833"/>
      <c r="AY161" s="833"/>
      <c r="AZ161" s="344"/>
      <c r="BA161" s="878"/>
      <c r="BB161" s="552"/>
      <c r="BC161" s="415"/>
      <c r="BD161" s="405"/>
      <c r="BE161" s="405"/>
      <c r="BF161" s="405"/>
      <c r="BG161" s="419"/>
      <c r="BH161" s="415"/>
      <c r="BI161" s="405"/>
      <c r="BJ161" s="405"/>
      <c r="BK161" s="405"/>
      <c r="BL161" s="419"/>
      <c r="BM161" s="415"/>
      <c r="BN161" s="405"/>
      <c r="BO161" s="405"/>
      <c r="BP161" s="405"/>
      <c r="BQ161" s="419"/>
      <c r="BR161" s="415"/>
      <c r="BS161" s="405"/>
      <c r="BT161" s="405"/>
      <c r="BU161" s="405"/>
      <c r="BV161" s="405"/>
      <c r="BW161" s="405"/>
      <c r="BX161" s="405"/>
      <c r="BY161" s="406"/>
      <c r="BZ161" s="7"/>
      <c r="CA161" s="7"/>
      <c r="CB161" s="7"/>
      <c r="CC161" s="7"/>
      <c r="CD161" s="7"/>
      <c r="CE161" s="7"/>
      <c r="CF161" s="7"/>
      <c r="CG161" s="7"/>
      <c r="CH161" s="7"/>
      <c r="CI161" s="7"/>
      <c r="CJ161" s="7"/>
      <c r="CK161" s="7"/>
      <c r="CL161" s="7"/>
      <c r="CM161" s="7"/>
      <c r="CN161" s="7"/>
      <c r="CO161" s="7"/>
      <c r="CP161" s="7"/>
      <c r="CQ161" s="7"/>
      <c r="CR161" s="7"/>
      <c r="CS161" s="7"/>
      <c r="CT161" s="7"/>
      <c r="CU161" s="7"/>
      <c r="CV161" s="7"/>
      <c r="CW161" s="7"/>
      <c r="CX161" s="7"/>
      <c r="CY161" s="7"/>
      <c r="CZ161" s="7"/>
    </row>
    <row r="162" s="320" customFormat="true" ht="15" customHeight="true" x14ac:dyDescent="0.2">
      <c r="A162" s="73"/>
      <c r="B162" s="139"/>
      <c r="C162" s="91"/>
      <c r="D162" s="163"/>
      <c r="E162" s="163"/>
      <c r="F162" s="163"/>
      <c r="G162" s="152"/>
      <c r="H162" s="90"/>
      <c r="I162" s="163"/>
      <c r="J162" s="163"/>
      <c r="K162" s="163"/>
      <c r="L162" s="158"/>
      <c r="M162" s="91"/>
      <c r="N162" s="163"/>
      <c r="O162" s="163"/>
      <c r="P162" s="163"/>
      <c r="Q162" s="152"/>
      <c r="R162" s="90"/>
      <c r="S162" s="163"/>
      <c r="T162" s="163"/>
      <c r="U162" s="163"/>
      <c r="V162" s="163"/>
      <c r="W162" s="163"/>
      <c r="X162" s="163"/>
      <c r="Y162" s="158"/>
      <c r="Z162" s="408"/>
      <c r="AA162" s="408"/>
      <c r="AB162" s="408"/>
      <c r="AC162" s="408"/>
      <c r="AD162" s="408"/>
      <c r="AE162" s="408"/>
      <c r="AF162" s="408"/>
      <c r="AG162" s="408"/>
      <c r="AH162" s="408"/>
      <c r="AI162" s="408"/>
      <c r="AJ162" s="408"/>
      <c r="AK162" s="408"/>
      <c r="AL162" s="408"/>
      <c r="AM162" s="408"/>
      <c r="AN162" s="408"/>
      <c r="AO162" s="408"/>
      <c r="AP162" s="408"/>
      <c r="AQ162" s="408"/>
      <c r="AR162" s="408"/>
      <c r="AS162" s="408"/>
      <c r="AT162" s="408"/>
      <c r="AU162" s="408"/>
      <c r="AV162" s="408"/>
      <c r="AW162" s="408"/>
      <c r="AX162" s="408"/>
      <c r="AY162" s="408"/>
      <c r="AZ162" s="875"/>
      <c r="BA162" s="878"/>
      <c r="BB162" s="552"/>
      <c r="BC162" s="415"/>
      <c r="BD162" s="405"/>
      <c r="BE162" s="405"/>
      <c r="BF162" s="405"/>
      <c r="BG162" s="419"/>
      <c r="BH162" s="415"/>
      <c r="BI162" s="405"/>
      <c r="BJ162" s="405"/>
      <c r="BK162" s="405"/>
      <c r="BL162" s="419"/>
      <c r="BM162" s="415"/>
      <c r="BN162" s="405"/>
      <c r="BO162" s="405"/>
      <c r="BP162" s="405"/>
      <c r="BQ162" s="419"/>
      <c r="BR162" s="415"/>
      <c r="BS162" s="405"/>
      <c r="BT162" s="405"/>
      <c r="BU162" s="405"/>
      <c r="BV162" s="405"/>
      <c r="BW162" s="405"/>
      <c r="BX162" s="405"/>
      <c r="BY162" s="406"/>
      <c r="BZ162" s="7"/>
      <c r="CA162" s="7"/>
      <c r="CB162" s="7"/>
      <c r="CC162" s="7"/>
      <c r="CD162" s="7"/>
      <c r="CE162" s="7"/>
      <c r="CF162" s="7"/>
      <c r="CG162" s="7"/>
      <c r="CH162" s="7"/>
      <c r="CI162" s="7"/>
      <c r="CJ162" s="7"/>
      <c r="CK162" s="7"/>
      <c r="CL162" s="7"/>
      <c r="CM162" s="7"/>
      <c r="CN162" s="7"/>
      <c r="CO162" s="7"/>
      <c r="CP162" s="7"/>
      <c r="CQ162" s="7"/>
      <c r="CR162" s="7"/>
      <c r="CS162" s="7"/>
      <c r="CT162" s="7"/>
      <c r="CU162" s="7"/>
      <c r="CV162" s="7"/>
      <c r="CW162" s="7"/>
      <c r="CX162" s="7"/>
      <c r="CY162" s="7"/>
      <c r="CZ162" s="7"/>
    </row>
    <row r="163" s="320" customFormat="true" ht="15" customHeight="true" x14ac:dyDescent="0.2">
      <c r="A163" s="149"/>
      <c r="B163" s="144"/>
      <c r="C163" s="161"/>
      <c r="D163" s="160"/>
      <c r="E163" s="160"/>
      <c r="F163" s="160"/>
      <c r="G163" s="150"/>
      <c r="H163" s="153"/>
      <c r="I163" s="160"/>
      <c r="J163" s="160"/>
      <c r="K163" s="160"/>
      <c r="L163" s="156"/>
      <c r="M163" s="161"/>
      <c r="N163" s="160"/>
      <c r="O163" s="160"/>
      <c r="P163" s="160"/>
      <c r="Q163" s="150"/>
      <c r="R163" s="153"/>
      <c r="S163" s="160"/>
      <c r="T163" s="160"/>
      <c r="U163" s="160"/>
      <c r="V163" s="160"/>
      <c r="W163" s="160"/>
      <c r="X163" s="160"/>
      <c r="Y163" s="156"/>
      <c r="Z163" s="408"/>
      <c r="AA163" s="408"/>
      <c r="AB163" s="408"/>
      <c r="AC163" s="408"/>
      <c r="AD163" s="408"/>
      <c r="AE163" s="408"/>
      <c r="AF163" s="408"/>
      <c r="AG163" s="408"/>
      <c r="AH163" s="408"/>
      <c r="AI163" s="408"/>
      <c r="AJ163" s="408"/>
      <c r="AK163" s="408"/>
      <c r="AL163" s="408"/>
      <c r="AM163" s="408"/>
      <c r="AN163" s="408"/>
      <c r="AO163" s="408"/>
      <c r="AP163" s="408"/>
      <c r="AQ163" s="408"/>
      <c r="AR163" s="408"/>
      <c r="AS163" s="408"/>
      <c r="AT163" s="408"/>
      <c r="AU163" s="408"/>
      <c r="AV163" s="408"/>
      <c r="AW163" s="408"/>
      <c r="AX163" s="408"/>
      <c r="AY163" s="408"/>
      <c r="AZ163" s="875"/>
      <c r="BA163" s="878"/>
      <c r="BB163" s="552"/>
      <c r="BC163" s="415"/>
      <c r="BD163" s="405"/>
      <c r="BE163" s="405"/>
      <c r="BF163" s="405"/>
      <c r="BG163" s="419"/>
      <c r="BH163" s="415"/>
      <c r="BI163" s="405"/>
      <c r="BJ163" s="405"/>
      <c r="BK163" s="405"/>
      <c r="BL163" s="419"/>
      <c r="BM163" s="415"/>
      <c r="BN163" s="405"/>
      <c r="BO163" s="405"/>
      <c r="BP163" s="405"/>
      <c r="BQ163" s="419"/>
      <c r="BR163" s="415"/>
      <c r="BS163" s="405"/>
      <c r="BT163" s="405"/>
      <c r="BU163" s="405"/>
      <c r="BV163" s="405"/>
      <c r="BW163" s="405"/>
      <c r="BX163" s="405"/>
      <c r="BY163" s="406"/>
      <c r="BZ163" s="7"/>
      <c r="CA163" s="7"/>
      <c r="CB163" s="7"/>
      <c r="CC163" s="7"/>
      <c r="CD163" s="7"/>
      <c r="CE163" s="7"/>
      <c r="CF163" s="7"/>
      <c r="CG163" s="7"/>
      <c r="CH163" s="7"/>
      <c r="CI163" s="7"/>
      <c r="CJ163" s="7"/>
      <c r="CK163" s="7"/>
      <c r="CL163" s="7"/>
      <c r="CM163" s="7"/>
      <c r="CN163" s="7"/>
      <c r="CO163" s="7"/>
      <c r="CP163" s="7"/>
      <c r="CQ163" s="7"/>
      <c r="CR163" s="7"/>
      <c r="CS163" s="7"/>
      <c r="CT163" s="7"/>
      <c r="CU163" s="7"/>
      <c r="CV163" s="7"/>
      <c r="CW163" s="7"/>
      <c r="CX163" s="7"/>
      <c r="CY163" s="7"/>
      <c r="CZ163" s="7"/>
    </row>
    <row r="164" s="320" customFormat="true" ht="15" customHeight="true" x14ac:dyDescent="0.2">
      <c r="A164" s="149"/>
      <c r="B164" s="144"/>
      <c r="C164" s="161"/>
      <c r="D164" s="160"/>
      <c r="E164" s="160"/>
      <c r="F164" s="160"/>
      <c r="G164" s="150"/>
      <c r="H164" s="153"/>
      <c r="I164" s="160"/>
      <c r="J164" s="160"/>
      <c r="K164" s="160"/>
      <c r="L164" s="156"/>
      <c r="M164" s="161"/>
      <c r="N164" s="160"/>
      <c r="O164" s="160"/>
      <c r="P164" s="160"/>
      <c r="Q164" s="150"/>
      <c r="R164" s="153"/>
      <c r="S164" s="160"/>
      <c r="T164" s="160"/>
      <c r="U164" s="160"/>
      <c r="V164" s="160"/>
      <c r="W164" s="160"/>
      <c r="X164" s="160"/>
      <c r="Y164" s="156"/>
      <c r="Z164" s="408"/>
      <c r="AA164" s="408"/>
      <c r="AB164" s="408"/>
      <c r="AC164" s="408"/>
      <c r="AD164" s="408"/>
      <c r="AE164" s="408"/>
      <c r="AF164" s="408"/>
      <c r="AG164" s="408"/>
      <c r="AH164" s="408"/>
      <c r="AI164" s="408"/>
      <c r="AJ164" s="408"/>
      <c r="AK164" s="408"/>
      <c r="AL164" s="408"/>
      <c r="AM164" s="408"/>
      <c r="AN164" s="408"/>
      <c r="AO164" s="408"/>
      <c r="AP164" s="408"/>
      <c r="AQ164" s="408"/>
      <c r="AR164" s="408"/>
      <c r="AS164" s="408"/>
      <c r="AT164" s="408"/>
      <c r="AU164" s="408"/>
      <c r="AV164" s="408"/>
      <c r="AW164" s="408"/>
      <c r="AX164" s="408"/>
      <c r="AY164" s="408"/>
      <c r="AZ164" s="875"/>
      <c r="BA164" s="878"/>
      <c r="BB164" s="552"/>
      <c r="BC164" s="415"/>
      <c r="BD164" s="405"/>
      <c r="BE164" s="405"/>
      <c r="BF164" s="405"/>
      <c r="BG164" s="419"/>
      <c r="BH164" s="415"/>
      <c r="BI164" s="405"/>
      <c r="BJ164" s="405"/>
      <c r="BK164" s="405"/>
      <c r="BL164" s="419"/>
      <c r="BM164" s="415"/>
      <c r="BN164" s="405"/>
      <c r="BO164" s="405"/>
      <c r="BP164" s="405"/>
      <c r="BQ164" s="419"/>
      <c r="BR164" s="415"/>
      <c r="BS164" s="405"/>
      <c r="BT164" s="405"/>
      <c r="BU164" s="405"/>
      <c r="BV164" s="405"/>
      <c r="BW164" s="405"/>
      <c r="BX164" s="405"/>
      <c r="BY164" s="406"/>
      <c r="BZ164" s="7"/>
      <c r="CA164" s="7"/>
      <c r="CB164" s="7"/>
      <c r="CC164" s="7"/>
      <c r="CD164" s="7"/>
      <c r="CE164" s="7"/>
      <c r="CF164" s="7"/>
      <c r="CG164" s="7"/>
      <c r="CH164" s="7"/>
      <c r="CI164" s="7"/>
      <c r="CJ164" s="7"/>
      <c r="CK164" s="7"/>
      <c r="CL164" s="7"/>
      <c r="CM164" s="7"/>
      <c r="CN164" s="7"/>
      <c r="CO164" s="7"/>
      <c r="CP164" s="7"/>
      <c r="CQ164" s="7"/>
      <c r="CR164" s="7"/>
      <c r="CS164" s="7"/>
      <c r="CT164" s="7"/>
      <c r="CU164" s="7"/>
      <c r="CV164" s="7"/>
      <c r="CW164" s="7"/>
      <c r="CX164" s="7"/>
      <c r="CY164" s="7"/>
      <c r="CZ164" s="7"/>
    </row>
    <row r="165" s="320" customFormat="true" ht="15" customHeight="true" x14ac:dyDescent="0.2">
      <c r="A165" s="149"/>
      <c r="B165" s="144"/>
      <c r="C165" s="113"/>
      <c r="D165" s="112"/>
      <c r="E165" s="112"/>
      <c r="F165" s="112"/>
      <c r="G165" s="111"/>
      <c r="H165" s="110"/>
      <c r="I165" s="112"/>
      <c r="J165" s="112"/>
      <c r="K165" s="112"/>
      <c r="L165" s="109"/>
      <c r="M165" s="113"/>
      <c r="N165" s="112"/>
      <c r="O165" s="112"/>
      <c r="P165" s="112"/>
      <c r="Q165" s="111"/>
      <c r="R165" s="110"/>
      <c r="S165" s="112"/>
      <c r="T165" s="112"/>
      <c r="U165" s="112"/>
      <c r="V165" s="112"/>
      <c r="W165" s="112"/>
      <c r="X165" s="112"/>
      <c r="Y165" s="109"/>
      <c r="Z165" s="408"/>
      <c r="AA165" s="408"/>
      <c r="AB165" s="408"/>
      <c r="AC165" s="408"/>
      <c r="AD165" s="408"/>
      <c r="AE165" s="408"/>
      <c r="AF165" s="408"/>
      <c r="AG165" s="408"/>
      <c r="AH165" s="408"/>
      <c r="AI165" s="408"/>
      <c r="AJ165" s="408"/>
      <c r="AK165" s="408"/>
      <c r="AL165" s="408"/>
      <c r="AM165" s="408"/>
      <c r="AN165" s="408"/>
      <c r="AO165" s="408"/>
      <c r="AP165" s="408"/>
      <c r="AQ165" s="408"/>
      <c r="AR165" s="408"/>
      <c r="AS165" s="408"/>
      <c r="AT165" s="408"/>
      <c r="AU165" s="408"/>
      <c r="AV165" s="408"/>
      <c r="AW165" s="408"/>
      <c r="AX165" s="408"/>
      <c r="AY165" s="408"/>
      <c r="AZ165" s="875"/>
      <c r="BA165" s="878"/>
      <c r="BB165" s="552"/>
      <c r="BC165" s="415"/>
      <c r="BD165" s="405"/>
      <c r="BE165" s="405"/>
      <c r="BF165" s="405"/>
      <c r="BG165" s="419"/>
      <c r="BH165" s="415"/>
      <c r="BI165" s="405"/>
      <c r="BJ165" s="405"/>
      <c r="BK165" s="405"/>
      <c r="BL165" s="419"/>
      <c r="BM165" s="415"/>
      <c r="BN165" s="405"/>
      <c r="BO165" s="405"/>
      <c r="BP165" s="405"/>
      <c r="BQ165" s="419"/>
      <c r="BR165" s="415"/>
      <c r="BS165" s="405"/>
      <c r="BT165" s="405"/>
      <c r="BU165" s="405"/>
      <c r="BV165" s="405"/>
      <c r="BW165" s="405"/>
      <c r="BX165" s="405"/>
      <c r="BY165" s="406"/>
      <c r="BZ165" s="7"/>
      <c r="CA165" s="7"/>
      <c r="CB165" s="7"/>
      <c r="CC165" s="7"/>
      <c r="CD165" s="7"/>
      <c r="CE165" s="7"/>
      <c r="CF165" s="7"/>
      <c r="CG165" s="7"/>
      <c r="CH165" s="7"/>
      <c r="CI165" s="7"/>
      <c r="CJ165" s="7"/>
      <c r="CK165" s="7"/>
      <c r="CL165" s="7"/>
      <c r="CM165" s="7"/>
      <c r="CN165" s="7"/>
      <c r="CO165" s="7"/>
      <c r="CP165" s="7"/>
      <c r="CQ165" s="7"/>
      <c r="CR165" s="7"/>
      <c r="CS165" s="7"/>
      <c r="CT165" s="7"/>
      <c r="CU165" s="7"/>
      <c r="CV165" s="7"/>
      <c r="CW165" s="7"/>
      <c r="CX165" s="7"/>
      <c r="CY165" s="7"/>
      <c r="CZ165" s="7"/>
    </row>
    <row r="166" s="320" customFormat="true" ht="15" customHeight="true" x14ac:dyDescent="0.2">
      <c r="A166" s="149"/>
      <c r="B166" s="144"/>
      <c r="C166" s="113"/>
      <c r="D166" s="112"/>
      <c r="E166" s="112"/>
      <c r="F166" s="112"/>
      <c r="G166" s="111"/>
      <c r="H166" s="110"/>
      <c r="I166" s="112"/>
      <c r="J166" s="112"/>
      <c r="K166" s="112"/>
      <c r="L166" s="109"/>
      <c r="M166" s="113"/>
      <c r="N166" s="112"/>
      <c r="O166" s="112"/>
      <c r="P166" s="112"/>
      <c r="Q166" s="111"/>
      <c r="R166" s="110"/>
      <c r="S166" s="112"/>
      <c r="T166" s="112"/>
      <c r="U166" s="112"/>
      <c r="V166" s="112"/>
      <c r="W166" s="112"/>
      <c r="X166" s="112"/>
      <c r="Y166" s="109"/>
      <c r="Z166" s="408"/>
      <c r="AA166" s="408"/>
      <c r="AB166" s="408"/>
      <c r="AC166" s="408"/>
      <c r="AD166" s="408"/>
      <c r="AE166" s="408"/>
      <c r="AF166" s="408"/>
      <c r="AG166" s="408"/>
      <c r="AH166" s="408"/>
      <c r="AI166" s="408"/>
      <c r="AJ166" s="408"/>
      <c r="AK166" s="408"/>
      <c r="AL166" s="408"/>
      <c r="AM166" s="408"/>
      <c r="AN166" s="408"/>
      <c r="AO166" s="408"/>
      <c r="AP166" s="408"/>
      <c r="AQ166" s="408"/>
      <c r="AR166" s="408"/>
      <c r="AS166" s="408"/>
      <c r="AT166" s="408"/>
      <c r="AU166" s="408"/>
      <c r="AV166" s="408"/>
      <c r="AW166" s="408"/>
      <c r="AX166" s="408"/>
      <c r="AY166" s="408"/>
      <c r="AZ166" s="875"/>
      <c r="BA166" s="878"/>
      <c r="BB166" s="552"/>
      <c r="BC166" s="415"/>
      <c r="BD166" s="405"/>
      <c r="BE166" s="405"/>
      <c r="BF166" s="405"/>
      <c r="BG166" s="419"/>
      <c r="BH166" s="415"/>
      <c r="BI166" s="405"/>
      <c r="BJ166" s="405"/>
      <c r="BK166" s="405"/>
      <c r="BL166" s="419"/>
      <c r="BM166" s="415"/>
      <c r="BN166" s="405"/>
      <c r="BO166" s="405"/>
      <c r="BP166" s="405"/>
      <c r="BQ166" s="419"/>
      <c r="BR166" s="415"/>
      <c r="BS166" s="405"/>
      <c r="BT166" s="405"/>
      <c r="BU166" s="405"/>
      <c r="BV166" s="405"/>
      <c r="BW166" s="405"/>
      <c r="BX166" s="405"/>
      <c r="BY166" s="406"/>
      <c r="BZ166" s="7"/>
      <c r="CA166" s="7"/>
      <c r="CB166" s="7"/>
      <c r="CC166" s="7"/>
      <c r="CD166" s="7"/>
      <c r="CE166" s="7"/>
      <c r="CF166" s="7"/>
      <c r="CG166" s="7"/>
      <c r="CH166" s="7"/>
      <c r="CI166" s="7"/>
      <c r="CJ166" s="7"/>
      <c r="CK166" s="7"/>
      <c r="CL166" s="7"/>
      <c r="CM166" s="7"/>
      <c r="CN166" s="7"/>
      <c r="CO166" s="7"/>
      <c r="CP166" s="7"/>
      <c r="CQ166" s="7"/>
      <c r="CR166" s="7"/>
      <c r="CS166" s="7"/>
      <c r="CT166" s="7"/>
      <c r="CU166" s="7"/>
      <c r="CV166" s="7"/>
      <c r="CW166" s="7"/>
      <c r="CX166" s="7"/>
      <c r="CY166" s="7"/>
      <c r="CZ166" s="7"/>
    </row>
    <row r="167" s="320" customFormat="true" ht="15" customHeight="true" x14ac:dyDescent="0.2">
      <c r="A167" s="149"/>
      <c r="B167" s="144"/>
      <c r="C167" s="113"/>
      <c r="D167" s="112"/>
      <c r="E167" s="112"/>
      <c r="F167" s="112"/>
      <c r="G167" s="111"/>
      <c r="H167" s="110"/>
      <c r="I167" s="112"/>
      <c r="J167" s="112"/>
      <c r="K167" s="112"/>
      <c r="L167" s="109"/>
      <c r="M167" s="113"/>
      <c r="N167" s="112"/>
      <c r="O167" s="112"/>
      <c r="P167" s="112"/>
      <c r="Q167" s="111"/>
      <c r="R167" s="110"/>
      <c r="S167" s="112"/>
      <c r="T167" s="112"/>
      <c r="U167" s="112"/>
      <c r="V167" s="112"/>
      <c r="W167" s="112"/>
      <c r="X167" s="112"/>
      <c r="Y167" s="109"/>
      <c r="Z167" s="408"/>
      <c r="AA167" s="408"/>
      <c r="AB167" s="408"/>
      <c r="AC167" s="408"/>
      <c r="AD167" s="408"/>
      <c r="AE167" s="408"/>
      <c r="AF167" s="408"/>
      <c r="AG167" s="408"/>
      <c r="AH167" s="408"/>
      <c r="AI167" s="408"/>
      <c r="AJ167" s="408"/>
      <c r="AK167" s="408"/>
      <c r="AL167" s="408"/>
      <c r="AM167" s="408"/>
      <c r="AN167" s="408"/>
      <c r="AO167" s="408"/>
      <c r="AP167" s="408"/>
      <c r="AQ167" s="408"/>
      <c r="AR167" s="408"/>
      <c r="AS167" s="408"/>
      <c r="AT167" s="408"/>
      <c r="AU167" s="408"/>
      <c r="AV167" s="408"/>
      <c r="AW167" s="408"/>
      <c r="AX167" s="408"/>
      <c r="AY167" s="408"/>
      <c r="AZ167" s="875"/>
      <c r="BA167" s="878"/>
      <c r="BB167" s="552"/>
      <c r="BC167" s="415"/>
      <c r="BD167" s="405"/>
      <c r="BE167" s="405"/>
      <c r="BF167" s="405"/>
      <c r="BG167" s="419"/>
      <c r="BH167" s="415"/>
      <c r="BI167" s="405"/>
      <c r="BJ167" s="405"/>
      <c r="BK167" s="405"/>
      <c r="BL167" s="419"/>
      <c r="BM167" s="415"/>
      <c r="BN167" s="405"/>
      <c r="BO167" s="405"/>
      <c r="BP167" s="405"/>
      <c r="BQ167" s="419"/>
      <c r="BR167" s="415"/>
      <c r="BS167" s="405"/>
      <c r="BT167" s="405"/>
      <c r="BU167" s="405"/>
      <c r="BV167" s="405"/>
      <c r="BW167" s="405"/>
      <c r="BX167" s="405"/>
      <c r="BY167" s="406"/>
      <c r="BZ167" s="7"/>
      <c r="CA167" s="7"/>
      <c r="CB167" s="7"/>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row>
    <row r="168" s="320" customFormat="true" ht="15" customHeight="true" x14ac:dyDescent="0.2">
      <c r="A168" s="149"/>
      <c r="B168" s="144"/>
      <c r="C168" s="113"/>
      <c r="D168" s="112"/>
      <c r="E168" s="112"/>
      <c r="F168" s="112"/>
      <c r="G168" s="111"/>
      <c r="H168" s="110"/>
      <c r="I168" s="112"/>
      <c r="J168" s="112"/>
      <c r="K168" s="112"/>
      <c r="L168" s="109"/>
      <c r="M168" s="113"/>
      <c r="N168" s="112"/>
      <c r="O168" s="112"/>
      <c r="P168" s="112"/>
      <c r="Q168" s="111"/>
      <c r="R168" s="110"/>
      <c r="S168" s="112"/>
      <c r="T168" s="112"/>
      <c r="U168" s="112"/>
      <c r="V168" s="112"/>
      <c r="W168" s="112"/>
      <c r="X168" s="112"/>
      <c r="Y168" s="109"/>
      <c r="Z168" s="408"/>
      <c r="AA168" s="408"/>
      <c r="AB168" s="408"/>
      <c r="AC168" s="408"/>
      <c r="AD168" s="408"/>
      <c r="AE168" s="408"/>
      <c r="AF168" s="408"/>
      <c r="AG168" s="408"/>
      <c r="AH168" s="408"/>
      <c r="AI168" s="408"/>
      <c r="AJ168" s="408"/>
      <c r="AK168" s="408"/>
      <c r="AL168" s="408"/>
      <c r="AM168" s="408"/>
      <c r="AN168" s="408"/>
      <c r="AO168" s="408"/>
      <c r="AP168" s="408"/>
      <c r="AQ168" s="408"/>
      <c r="AR168" s="408"/>
      <c r="AS168" s="408"/>
      <c r="AT168" s="408"/>
      <c r="AU168" s="408"/>
      <c r="AV168" s="408"/>
      <c r="AW168" s="408"/>
      <c r="AX168" s="408"/>
      <c r="AY168" s="408"/>
      <c r="AZ168" s="875"/>
      <c r="BA168" s="878"/>
      <c r="BB168" s="552"/>
      <c r="BC168" s="415"/>
      <c r="BD168" s="405"/>
      <c r="BE168" s="405"/>
      <c r="BF168" s="405"/>
      <c r="BG168" s="419"/>
      <c r="BH168" s="415"/>
      <c r="BI168" s="405"/>
      <c r="BJ168" s="405"/>
      <c r="BK168" s="405"/>
      <c r="BL168" s="419"/>
      <c r="BM168" s="415"/>
      <c r="BN168" s="405"/>
      <c r="BO168" s="405"/>
      <c r="BP168" s="405"/>
      <c r="BQ168" s="419"/>
      <c r="BR168" s="415"/>
      <c r="BS168" s="405"/>
      <c r="BT168" s="405"/>
      <c r="BU168" s="405"/>
      <c r="BV168" s="405"/>
      <c r="BW168" s="405"/>
      <c r="BX168" s="405"/>
      <c r="BY168" s="406"/>
      <c r="BZ168" s="7"/>
      <c r="CA168" s="7"/>
      <c r="CB168" s="7"/>
      <c r="CC168" s="7"/>
      <c r="CD168" s="7"/>
      <c r="CE168" s="7"/>
      <c r="CF168" s="7"/>
      <c r="CG168" s="7"/>
      <c r="CH168" s="7"/>
      <c r="CI168" s="7"/>
      <c r="CJ168" s="7"/>
      <c r="CK168" s="7"/>
      <c r="CL168" s="7"/>
      <c r="CM168" s="7"/>
      <c r="CN168" s="7"/>
      <c r="CO168" s="7"/>
      <c r="CP168" s="7"/>
      <c r="CQ168" s="7"/>
      <c r="CR168" s="7"/>
      <c r="CS168" s="7"/>
      <c r="CT168" s="7"/>
      <c r="CU168" s="7"/>
      <c r="CV168" s="7"/>
      <c r="CW168" s="7"/>
      <c r="CX168" s="7"/>
      <c r="CY168" s="7"/>
      <c r="CZ168" s="7"/>
    </row>
    <row r="169" s="320" customFormat="true" ht="15" customHeight="true" x14ac:dyDescent="0.2">
      <c r="A169" s="149"/>
      <c r="B169" s="144"/>
      <c r="C169" s="113"/>
      <c r="D169" s="112"/>
      <c r="E169" s="112"/>
      <c r="F169" s="112"/>
      <c r="G169" s="111"/>
      <c r="H169" s="110"/>
      <c r="I169" s="112"/>
      <c r="J169" s="112"/>
      <c r="K169" s="112"/>
      <c r="L169" s="109"/>
      <c r="M169" s="113"/>
      <c r="N169" s="112"/>
      <c r="O169" s="112"/>
      <c r="P169" s="112"/>
      <c r="Q169" s="111"/>
      <c r="R169" s="110"/>
      <c r="S169" s="112"/>
      <c r="T169" s="112"/>
      <c r="U169" s="112"/>
      <c r="V169" s="112"/>
      <c r="W169" s="112"/>
      <c r="X169" s="112"/>
      <c r="Y169" s="109"/>
      <c r="Z169" s="408"/>
      <c r="AA169" s="408"/>
      <c r="AB169" s="408"/>
      <c r="AC169" s="408"/>
      <c r="AD169" s="408"/>
      <c r="AE169" s="408"/>
      <c r="AF169" s="408"/>
      <c r="AG169" s="408"/>
      <c r="AH169" s="408"/>
      <c r="AI169" s="408"/>
      <c r="AJ169" s="408"/>
      <c r="AK169" s="408"/>
      <c r="AL169" s="408"/>
      <c r="AM169" s="408"/>
      <c r="AN169" s="408"/>
      <c r="AO169" s="408"/>
      <c r="AP169" s="408"/>
      <c r="AQ169" s="408"/>
      <c r="AR169" s="408"/>
      <c r="AS169" s="408"/>
      <c r="AT169" s="408"/>
      <c r="AU169" s="408"/>
      <c r="AV169" s="408"/>
      <c r="AW169" s="408"/>
      <c r="AX169" s="408"/>
      <c r="AY169" s="408"/>
      <c r="AZ169" s="875"/>
      <c r="BA169" s="878"/>
      <c r="BB169" s="552"/>
      <c r="BC169" s="415"/>
      <c r="BD169" s="405"/>
      <c r="BE169" s="405"/>
      <c r="BF169" s="405"/>
      <c r="BG169" s="419"/>
      <c r="BH169" s="415"/>
      <c r="BI169" s="405"/>
      <c r="BJ169" s="405"/>
      <c r="BK169" s="405"/>
      <c r="BL169" s="419"/>
      <c r="BM169" s="415"/>
      <c r="BN169" s="405"/>
      <c r="BO169" s="405"/>
      <c r="BP169" s="405"/>
      <c r="BQ169" s="419"/>
      <c r="BR169" s="415"/>
      <c r="BS169" s="405"/>
      <c r="BT169" s="405"/>
      <c r="BU169" s="405"/>
      <c r="BV169" s="405"/>
      <c r="BW169" s="405"/>
      <c r="BX169" s="405"/>
      <c r="BY169" s="406"/>
      <c r="BZ169" s="7"/>
      <c r="CA169" s="7"/>
      <c r="CB169" s="7"/>
      <c r="CC169" s="7"/>
      <c r="CD169" s="7"/>
      <c r="CE169" s="7"/>
      <c r="CF169" s="7"/>
      <c r="CG169" s="7"/>
      <c r="CH169" s="7"/>
      <c r="CI169" s="7"/>
      <c r="CJ169" s="7"/>
      <c r="CK169" s="7"/>
      <c r="CL169" s="7"/>
      <c r="CM169" s="7"/>
      <c r="CN169" s="7"/>
      <c r="CO169" s="7"/>
      <c r="CP169" s="7"/>
      <c r="CQ169" s="7"/>
      <c r="CR169" s="7"/>
      <c r="CS169" s="7"/>
      <c r="CT169" s="7"/>
      <c r="CU169" s="7"/>
      <c r="CV169" s="7"/>
      <c r="CW169" s="7"/>
      <c r="CX169" s="7"/>
      <c r="CY169" s="7"/>
      <c r="CZ169" s="7"/>
    </row>
    <row r="170" s="320" customFormat="true" ht="15" customHeight="true" x14ac:dyDescent="0.2">
      <c r="A170" s="149"/>
      <c r="B170" s="144"/>
      <c r="C170" s="113"/>
      <c r="D170" s="112"/>
      <c r="E170" s="112"/>
      <c r="F170" s="112"/>
      <c r="G170" s="111"/>
      <c r="H170" s="110"/>
      <c r="I170" s="112"/>
      <c r="J170" s="112"/>
      <c r="K170" s="112"/>
      <c r="L170" s="109"/>
      <c r="M170" s="113"/>
      <c r="N170" s="112"/>
      <c r="O170" s="112"/>
      <c r="P170" s="112"/>
      <c r="Q170" s="111"/>
      <c r="R170" s="110"/>
      <c r="S170" s="112"/>
      <c r="T170" s="112"/>
      <c r="U170" s="112"/>
      <c r="V170" s="112"/>
      <c r="W170" s="112"/>
      <c r="X170" s="112"/>
      <c r="Y170" s="109"/>
      <c r="Z170" s="408"/>
      <c r="AA170" s="408"/>
      <c r="AB170" s="408"/>
      <c r="AC170" s="408"/>
      <c r="AD170" s="408"/>
      <c r="AE170" s="408"/>
      <c r="AF170" s="408"/>
      <c r="AG170" s="408"/>
      <c r="AH170" s="408"/>
      <c r="AI170" s="408"/>
      <c r="AJ170" s="408"/>
      <c r="AK170" s="408"/>
      <c r="AL170" s="408"/>
      <c r="AM170" s="408"/>
      <c r="AN170" s="408"/>
      <c r="AO170" s="408"/>
      <c r="AP170" s="408"/>
      <c r="AQ170" s="408"/>
      <c r="AR170" s="408"/>
      <c r="AS170" s="408"/>
      <c r="AT170" s="408"/>
      <c r="AU170" s="408"/>
      <c r="AV170" s="408"/>
      <c r="AW170" s="408"/>
      <c r="AX170" s="408"/>
      <c r="AY170" s="408"/>
      <c r="AZ170" s="875"/>
      <c r="BA170" s="878"/>
      <c r="BB170" s="552"/>
      <c r="BC170" s="415"/>
      <c r="BD170" s="405"/>
      <c r="BE170" s="405"/>
      <c r="BF170" s="405"/>
      <c r="BG170" s="419"/>
      <c r="BH170" s="415"/>
      <c r="BI170" s="405"/>
      <c r="BJ170" s="405"/>
      <c r="BK170" s="405"/>
      <c r="BL170" s="419"/>
      <c r="BM170" s="415"/>
      <c r="BN170" s="405"/>
      <c r="BO170" s="405"/>
      <c r="BP170" s="405"/>
      <c r="BQ170" s="419"/>
      <c r="BR170" s="415"/>
      <c r="BS170" s="405"/>
      <c r="BT170" s="405"/>
      <c r="BU170" s="405"/>
      <c r="BV170" s="405"/>
      <c r="BW170" s="405"/>
      <c r="BX170" s="405"/>
      <c r="BY170" s="406"/>
      <c r="BZ170" s="7"/>
      <c r="CA170" s="7"/>
      <c r="CB170" s="7"/>
      <c r="CC170" s="7"/>
      <c r="CD170" s="7"/>
      <c r="CE170" s="7"/>
      <c r="CF170" s="7"/>
      <c r="CG170" s="7"/>
      <c r="CH170" s="7"/>
      <c r="CI170" s="7"/>
      <c r="CJ170" s="7"/>
      <c r="CK170" s="7"/>
      <c r="CL170" s="7"/>
      <c r="CM170" s="7"/>
      <c r="CN170" s="7"/>
      <c r="CO170" s="7"/>
      <c r="CP170" s="7"/>
      <c r="CQ170" s="7"/>
      <c r="CR170" s="7"/>
      <c r="CS170" s="7"/>
      <c r="CT170" s="7"/>
      <c r="CU170" s="7"/>
      <c r="CV170" s="7"/>
      <c r="CW170" s="7"/>
      <c r="CX170" s="7"/>
      <c r="CY170" s="7"/>
      <c r="CZ170" s="7"/>
    </row>
    <row r="171" s="320" customFormat="true" ht="15" customHeight="true" x14ac:dyDescent="0.2">
      <c r="A171" s="149"/>
      <c r="B171" s="144"/>
      <c r="C171" s="113"/>
      <c r="D171" s="112"/>
      <c r="E171" s="112"/>
      <c r="F171" s="112"/>
      <c r="G171" s="111"/>
      <c r="H171" s="110"/>
      <c r="I171" s="112"/>
      <c r="J171" s="112"/>
      <c r="K171" s="112"/>
      <c r="L171" s="109"/>
      <c r="M171" s="113"/>
      <c r="N171" s="112"/>
      <c r="O171" s="112"/>
      <c r="P171" s="112"/>
      <c r="Q171" s="111"/>
      <c r="R171" s="110"/>
      <c r="S171" s="112"/>
      <c r="T171" s="112"/>
      <c r="U171" s="112"/>
      <c r="V171" s="112"/>
      <c r="W171" s="112"/>
      <c r="X171" s="112"/>
      <c r="Y171" s="109"/>
      <c r="Z171" s="408"/>
      <c r="AA171" s="408"/>
      <c r="AB171" s="408"/>
      <c r="AC171" s="408"/>
      <c r="AD171" s="408"/>
      <c r="AE171" s="408"/>
      <c r="AF171" s="408"/>
      <c r="AG171" s="408"/>
      <c r="AH171" s="408"/>
      <c r="AI171" s="408"/>
      <c r="AJ171" s="408"/>
      <c r="AK171" s="408"/>
      <c r="AL171" s="408"/>
      <c r="AM171" s="408"/>
      <c r="AN171" s="408"/>
      <c r="AO171" s="408"/>
      <c r="AP171" s="408"/>
      <c r="AQ171" s="408"/>
      <c r="AR171" s="408"/>
      <c r="AS171" s="408"/>
      <c r="AT171" s="408"/>
      <c r="AU171" s="408"/>
      <c r="AV171" s="408"/>
      <c r="AW171" s="408"/>
      <c r="AX171" s="408"/>
      <c r="AY171" s="408"/>
      <c r="AZ171" s="875"/>
      <c r="BA171" s="878"/>
      <c r="BB171" s="552"/>
      <c r="BC171" s="415"/>
      <c r="BD171" s="405"/>
      <c r="BE171" s="405"/>
      <c r="BF171" s="405"/>
      <c r="BG171" s="419"/>
      <c r="BH171" s="415"/>
      <c r="BI171" s="405"/>
      <c r="BJ171" s="405"/>
      <c r="BK171" s="405"/>
      <c r="BL171" s="419"/>
      <c r="BM171" s="415"/>
      <c r="BN171" s="405"/>
      <c r="BO171" s="405"/>
      <c r="BP171" s="405"/>
      <c r="BQ171" s="419"/>
      <c r="BR171" s="415"/>
      <c r="BS171" s="405"/>
      <c r="BT171" s="405"/>
      <c r="BU171" s="405"/>
      <c r="BV171" s="405"/>
      <c r="BW171" s="405"/>
      <c r="BX171" s="405"/>
      <c r="BY171" s="406"/>
      <c r="BZ171" s="7"/>
      <c r="CA171" s="7"/>
      <c r="CB171" s="7"/>
      <c r="CC171" s="7"/>
      <c r="CD171" s="7"/>
      <c r="CE171" s="7"/>
      <c r="CF171" s="7"/>
      <c r="CG171" s="7"/>
      <c r="CH171" s="7"/>
      <c r="CI171" s="7"/>
      <c r="CJ171" s="7"/>
      <c r="CK171" s="7"/>
      <c r="CL171" s="7"/>
      <c r="CM171" s="7"/>
      <c r="CN171" s="7"/>
      <c r="CO171" s="7"/>
      <c r="CP171" s="7"/>
      <c r="CQ171" s="7"/>
      <c r="CR171" s="7"/>
      <c r="CS171" s="7"/>
      <c r="CT171" s="7"/>
      <c r="CU171" s="7"/>
      <c r="CV171" s="7"/>
      <c r="CW171" s="7"/>
      <c r="CX171" s="7"/>
      <c r="CY171" s="7"/>
      <c r="CZ171" s="7"/>
    </row>
    <row r="172" s="320" customFormat="true" ht="15" customHeight="true" x14ac:dyDescent="0.2">
      <c r="A172" s="149"/>
      <c r="B172" s="144"/>
      <c r="C172" s="113"/>
      <c r="D172" s="112"/>
      <c r="E172" s="112"/>
      <c r="F172" s="112"/>
      <c r="G172" s="111"/>
      <c r="H172" s="110"/>
      <c r="I172" s="112"/>
      <c r="J172" s="112"/>
      <c r="K172" s="112"/>
      <c r="L172" s="109"/>
      <c r="M172" s="113"/>
      <c r="N172" s="112"/>
      <c r="O172" s="112"/>
      <c r="P172" s="112"/>
      <c r="Q172" s="111"/>
      <c r="R172" s="110"/>
      <c r="S172" s="112"/>
      <c r="T172" s="112"/>
      <c r="U172" s="112"/>
      <c r="V172" s="112"/>
      <c r="W172" s="112"/>
      <c r="X172" s="112"/>
      <c r="Y172" s="109"/>
      <c r="Z172" s="408"/>
      <c r="AA172" s="408"/>
      <c r="AB172" s="408"/>
      <c r="AC172" s="408"/>
      <c r="AD172" s="408"/>
      <c r="AE172" s="408"/>
      <c r="AF172" s="408"/>
      <c r="AG172" s="408"/>
      <c r="AH172" s="408"/>
      <c r="AI172" s="408"/>
      <c r="AJ172" s="408"/>
      <c r="AK172" s="408"/>
      <c r="AL172" s="408"/>
      <c r="AM172" s="408"/>
      <c r="AN172" s="408"/>
      <c r="AO172" s="408"/>
      <c r="AP172" s="408"/>
      <c r="AQ172" s="408"/>
      <c r="AR172" s="408"/>
      <c r="AS172" s="408"/>
      <c r="AT172" s="408"/>
      <c r="AU172" s="408"/>
      <c r="AV172" s="408"/>
      <c r="AW172" s="408"/>
      <c r="AX172" s="408"/>
      <c r="AY172" s="408"/>
      <c r="AZ172" s="875"/>
      <c r="BA172" s="878"/>
      <c r="BB172" s="552"/>
      <c r="BC172" s="415"/>
      <c r="BD172" s="405"/>
      <c r="BE172" s="405"/>
      <c r="BF172" s="405"/>
      <c r="BG172" s="419"/>
      <c r="BH172" s="415"/>
      <c r="BI172" s="405"/>
      <c r="BJ172" s="405"/>
      <c r="BK172" s="405"/>
      <c r="BL172" s="419"/>
      <c r="BM172" s="415"/>
      <c r="BN172" s="405"/>
      <c r="BO172" s="405"/>
      <c r="BP172" s="405"/>
      <c r="BQ172" s="419"/>
      <c r="BR172" s="415"/>
      <c r="BS172" s="405"/>
      <c r="BT172" s="405"/>
      <c r="BU172" s="405"/>
      <c r="BV172" s="405"/>
      <c r="BW172" s="405"/>
      <c r="BX172" s="405"/>
      <c r="BY172" s="406"/>
      <c r="BZ172" s="7"/>
      <c r="CA172" s="7"/>
      <c r="CB172" s="7"/>
      <c r="CC172" s="7"/>
      <c r="CD172" s="7"/>
      <c r="CE172" s="7"/>
      <c r="CF172" s="7"/>
      <c r="CG172" s="7"/>
      <c r="CH172" s="7"/>
      <c r="CI172" s="7"/>
      <c r="CJ172" s="7"/>
      <c r="CK172" s="7"/>
      <c r="CL172" s="7"/>
      <c r="CM172" s="7"/>
      <c r="CN172" s="7"/>
      <c r="CO172" s="7"/>
      <c r="CP172" s="7"/>
      <c r="CQ172" s="7"/>
      <c r="CR172" s="7"/>
      <c r="CS172" s="7"/>
      <c r="CT172" s="7"/>
      <c r="CU172" s="7"/>
      <c r="CV172" s="7"/>
      <c r="CW172" s="7"/>
      <c r="CX172" s="7"/>
      <c r="CY172" s="7"/>
      <c r="CZ172" s="7"/>
    </row>
    <row r="173" s="489" customFormat="true" ht="15" customHeight="true" x14ac:dyDescent="0.2">
      <c r="A173" s="149"/>
      <c r="B173" s="144"/>
      <c r="C173" s="89"/>
      <c r="D173" s="88"/>
      <c r="E173" s="88"/>
      <c r="F173" s="88"/>
      <c r="G173" s="87"/>
      <c r="H173" s="86"/>
      <c r="I173" s="88"/>
      <c r="J173" s="88"/>
      <c r="K173" s="88"/>
      <c r="L173" s="85"/>
      <c r="M173" s="89"/>
      <c r="N173" s="88"/>
      <c r="O173" s="88"/>
      <c r="P173" s="88"/>
      <c r="Q173" s="87"/>
      <c r="R173" s="86"/>
      <c r="S173" s="88"/>
      <c r="T173" s="88"/>
      <c r="U173" s="88"/>
      <c r="V173" s="88"/>
      <c r="W173" s="88"/>
      <c r="X173" s="88"/>
      <c r="Y173" s="85"/>
      <c r="Z173" s="833"/>
      <c r="AA173" s="833"/>
      <c r="AB173" s="833"/>
      <c r="AC173" s="833"/>
      <c r="AD173" s="833"/>
      <c r="AE173" s="833"/>
      <c r="AF173" s="833"/>
      <c r="AG173" s="833"/>
      <c r="AH173" s="833"/>
      <c r="AI173" s="833"/>
      <c r="AJ173" s="833"/>
      <c r="AK173" s="833"/>
      <c r="AL173" s="833"/>
      <c r="AM173" s="833"/>
      <c r="AN173" s="833"/>
      <c r="AO173" s="833"/>
      <c r="AP173" s="833"/>
      <c r="AQ173" s="833"/>
      <c r="AR173" s="833"/>
      <c r="AS173" s="833"/>
      <c r="AT173" s="833"/>
      <c r="AU173" s="833"/>
      <c r="AV173" s="833"/>
      <c r="AW173" s="833"/>
      <c r="AX173" s="833"/>
      <c r="AY173" s="833"/>
      <c r="AZ173" s="344"/>
      <c r="BA173" s="878"/>
      <c r="BB173" s="552"/>
      <c r="BC173" s="415"/>
      <c r="BD173" s="405"/>
      <c r="BE173" s="405"/>
      <c r="BF173" s="405"/>
      <c r="BG173" s="419"/>
      <c r="BH173" s="415"/>
      <c r="BI173" s="405"/>
      <c r="BJ173" s="405"/>
      <c r="BK173" s="405"/>
      <c r="BL173" s="419"/>
      <c r="BM173" s="415"/>
      <c r="BN173" s="405"/>
      <c r="BO173" s="405"/>
      <c r="BP173" s="405"/>
      <c r="BQ173" s="419"/>
      <c r="BR173" s="415"/>
      <c r="BS173" s="405"/>
      <c r="BT173" s="405"/>
      <c r="BU173" s="405"/>
      <c r="BV173" s="405"/>
      <c r="BW173" s="405"/>
      <c r="BX173" s="405"/>
      <c r="BY173" s="406"/>
      <c r="BZ173" s="7"/>
      <c r="CA173" s="7"/>
      <c r="CB173" s="7"/>
      <c r="CC173" s="7"/>
      <c r="CD173" s="7"/>
      <c r="CE173" s="7"/>
      <c r="CF173" s="7"/>
      <c r="CG173" s="7"/>
      <c r="CH173" s="7"/>
      <c r="CI173" s="7"/>
      <c r="CJ173" s="7"/>
      <c r="CK173" s="7"/>
      <c r="CL173" s="7"/>
      <c r="CM173" s="7"/>
      <c r="CN173" s="7"/>
      <c r="CO173" s="7"/>
      <c r="CP173" s="7"/>
      <c r="CQ173" s="7"/>
      <c r="CR173" s="7"/>
      <c r="CS173" s="7"/>
      <c r="CT173" s="7"/>
      <c r="CU173" s="7"/>
      <c r="CV173" s="7"/>
      <c r="CW173" s="7"/>
      <c r="CX173" s="7"/>
      <c r="CY173" s="7"/>
      <c r="CZ173" s="7"/>
    </row>
    <row r="174" s="489" customFormat="true" ht="15" customHeight="true" x14ac:dyDescent="0.2">
      <c r="A174" s="149"/>
      <c r="B174" s="144"/>
      <c r="C174" s="89"/>
      <c r="D174" s="88"/>
      <c r="E174" s="88"/>
      <c r="F174" s="88"/>
      <c r="G174" s="87"/>
      <c r="H174" s="86"/>
      <c r="I174" s="88"/>
      <c r="J174" s="88"/>
      <c r="K174" s="88"/>
      <c r="L174" s="85"/>
      <c r="M174" s="89"/>
      <c r="N174" s="88"/>
      <c r="O174" s="88"/>
      <c r="P174" s="88"/>
      <c r="Q174" s="87"/>
      <c r="R174" s="86"/>
      <c r="S174" s="88"/>
      <c r="T174" s="88"/>
      <c r="U174" s="88"/>
      <c r="V174" s="88"/>
      <c r="W174" s="88"/>
      <c r="X174" s="88"/>
      <c r="Y174" s="85"/>
      <c r="Z174" s="833"/>
      <c r="AA174" s="833"/>
      <c r="AB174" s="833"/>
      <c r="AC174" s="833"/>
      <c r="AD174" s="833"/>
      <c r="AE174" s="833"/>
      <c r="AF174" s="833"/>
      <c r="AG174" s="833"/>
      <c r="AH174" s="833"/>
      <c r="AI174" s="833"/>
      <c r="AJ174" s="833"/>
      <c r="AK174" s="833"/>
      <c r="AL174" s="833"/>
      <c r="AM174" s="833"/>
      <c r="AN174" s="833"/>
      <c r="AO174" s="833"/>
      <c r="AP174" s="833"/>
      <c r="AQ174" s="833"/>
      <c r="AR174" s="833"/>
      <c r="AS174" s="833"/>
      <c r="AT174" s="833"/>
      <c r="AU174" s="833"/>
      <c r="AV174" s="833"/>
      <c r="AW174" s="833"/>
      <c r="AX174" s="833"/>
      <c r="AY174" s="833"/>
      <c r="AZ174" s="344"/>
      <c r="BA174" s="878"/>
      <c r="BB174" s="552"/>
      <c r="BC174" s="415"/>
      <c r="BD174" s="405"/>
      <c r="BE174" s="405"/>
      <c r="BF174" s="405"/>
      <c r="BG174" s="419"/>
      <c r="BH174" s="415"/>
      <c r="BI174" s="405"/>
      <c r="BJ174" s="405"/>
      <c r="BK174" s="405"/>
      <c r="BL174" s="419"/>
      <c r="BM174" s="415"/>
      <c r="BN174" s="405"/>
      <c r="BO174" s="405"/>
      <c r="BP174" s="405"/>
      <c r="BQ174" s="419"/>
      <c r="BR174" s="415"/>
      <c r="BS174" s="405"/>
      <c r="BT174" s="405"/>
      <c r="BU174" s="405"/>
      <c r="BV174" s="405"/>
      <c r="BW174" s="405"/>
      <c r="BX174" s="405"/>
      <c r="BY174" s="406"/>
      <c r="BZ174" s="7"/>
      <c r="CA174" s="7"/>
      <c r="CB174" s="7"/>
      <c r="CC174" s="7"/>
      <c r="CD174" s="7"/>
      <c r="CE174" s="7"/>
      <c r="CF174" s="7"/>
      <c r="CG174" s="7"/>
      <c r="CH174" s="7"/>
      <c r="CI174" s="7"/>
      <c r="CJ174" s="7"/>
      <c r="CK174" s="7"/>
      <c r="CL174" s="7"/>
      <c r="CM174" s="7"/>
      <c r="CN174" s="7"/>
      <c r="CO174" s="7"/>
      <c r="CP174" s="7"/>
      <c r="CQ174" s="7"/>
      <c r="CR174" s="7"/>
      <c r="CS174" s="7"/>
      <c r="CT174" s="7"/>
      <c r="CU174" s="7"/>
      <c r="CV174" s="7"/>
      <c r="CW174" s="7"/>
      <c r="CX174" s="7"/>
      <c r="CY174" s="7"/>
      <c r="CZ174" s="7"/>
    </row>
    <row r="175" s="489" customFormat="true" ht="15" customHeight="true" x14ac:dyDescent="0.2">
      <c r="A175" s="147"/>
      <c r="B175" s="138"/>
      <c r="C175" s="89"/>
      <c r="D175" s="88"/>
      <c r="E175" s="88"/>
      <c r="F175" s="88"/>
      <c r="G175" s="87"/>
      <c r="H175" s="86"/>
      <c r="I175" s="88"/>
      <c r="J175" s="88"/>
      <c r="K175" s="88"/>
      <c r="L175" s="85"/>
      <c r="M175" s="89"/>
      <c r="N175" s="88"/>
      <c r="O175" s="88"/>
      <c r="P175" s="88"/>
      <c r="Q175" s="87"/>
      <c r="R175" s="86"/>
      <c r="S175" s="88"/>
      <c r="T175" s="88"/>
      <c r="U175" s="88"/>
      <c r="V175" s="88"/>
      <c r="W175" s="88"/>
      <c r="X175" s="88"/>
      <c r="Y175" s="85"/>
      <c r="Z175" s="833"/>
      <c r="AA175" s="833"/>
      <c r="AB175" s="833"/>
      <c r="AC175" s="833"/>
      <c r="AD175" s="833"/>
      <c r="AE175" s="833"/>
      <c r="AF175" s="833"/>
      <c r="AG175" s="833"/>
      <c r="AH175" s="833"/>
      <c r="AI175" s="833"/>
      <c r="AJ175" s="833"/>
      <c r="AK175" s="833"/>
      <c r="AL175" s="833"/>
      <c r="AM175" s="833"/>
      <c r="AN175" s="833"/>
      <c r="AO175" s="833"/>
      <c r="AP175" s="833"/>
      <c r="AQ175" s="833"/>
      <c r="AR175" s="833"/>
      <c r="AS175" s="833"/>
      <c r="AT175" s="833"/>
      <c r="AU175" s="833"/>
      <c r="AV175" s="833"/>
      <c r="AW175" s="833"/>
      <c r="AX175" s="833"/>
      <c r="AY175" s="833"/>
      <c r="AZ175" s="344"/>
      <c r="BA175" s="878"/>
      <c r="BB175" s="552"/>
      <c r="BC175" s="415"/>
      <c r="BD175" s="405"/>
      <c r="BE175" s="405"/>
      <c r="BF175" s="405"/>
      <c r="BG175" s="419"/>
      <c r="BH175" s="415"/>
      <c r="BI175" s="405"/>
      <c r="BJ175" s="405"/>
      <c r="BK175" s="405"/>
      <c r="BL175" s="419"/>
      <c r="BM175" s="415"/>
      <c r="BN175" s="405"/>
      <c r="BO175" s="405"/>
      <c r="BP175" s="405"/>
      <c r="BQ175" s="419"/>
      <c r="BR175" s="415"/>
      <c r="BS175" s="405"/>
      <c r="BT175" s="405"/>
      <c r="BU175" s="405"/>
      <c r="BV175" s="405"/>
      <c r="BW175" s="405"/>
      <c r="BX175" s="405"/>
      <c r="BY175" s="406"/>
      <c r="BZ175" s="7"/>
      <c r="CA175" s="7"/>
      <c r="CB175" s="7"/>
      <c r="CC175" s="7"/>
      <c r="CD175" s="7"/>
      <c r="CE175" s="7"/>
      <c r="CF175" s="7"/>
      <c r="CG175" s="7"/>
      <c r="CH175" s="7"/>
      <c r="CI175" s="7"/>
      <c r="CJ175" s="7"/>
      <c r="CK175" s="7"/>
      <c r="CL175" s="7"/>
      <c r="CM175" s="7"/>
      <c r="CN175" s="7"/>
      <c r="CO175" s="7"/>
      <c r="CP175" s="7"/>
      <c r="CQ175" s="7"/>
      <c r="CR175" s="7"/>
      <c r="CS175" s="7"/>
      <c r="CT175" s="7"/>
      <c r="CU175" s="7"/>
      <c r="CV175" s="7"/>
      <c r="CW175" s="7"/>
      <c r="CX175" s="7"/>
      <c r="CY175" s="7"/>
      <c r="CZ175" s="7"/>
    </row>
    <row r="176" s="489" customFormat="true" ht="15" customHeight="true" x14ac:dyDescent="0.2">
      <c r="A176" s="147"/>
      <c r="B176" s="138"/>
      <c r="C176" s="89"/>
      <c r="D176" s="88"/>
      <c r="E176" s="88"/>
      <c r="F176" s="88"/>
      <c r="G176" s="87"/>
      <c r="H176" s="86"/>
      <c r="I176" s="88"/>
      <c r="J176" s="88"/>
      <c r="K176" s="88"/>
      <c r="L176" s="85"/>
      <c r="M176" s="89"/>
      <c r="N176" s="88"/>
      <c r="O176" s="88"/>
      <c r="P176" s="88"/>
      <c r="Q176" s="87"/>
      <c r="R176" s="86"/>
      <c r="S176" s="88"/>
      <c r="T176" s="88"/>
      <c r="U176" s="88"/>
      <c r="V176" s="88"/>
      <c r="W176" s="88"/>
      <c r="X176" s="88"/>
      <c r="Y176" s="85"/>
      <c r="Z176" s="833"/>
      <c r="AA176" s="833"/>
      <c r="AB176" s="833"/>
      <c r="AC176" s="833"/>
      <c r="AD176" s="833"/>
      <c r="AE176" s="833"/>
      <c r="AF176" s="833"/>
      <c r="AG176" s="833"/>
      <c r="AH176" s="833"/>
      <c r="AI176" s="833"/>
      <c r="AJ176" s="833"/>
      <c r="AK176" s="833"/>
      <c r="AL176" s="833"/>
      <c r="AM176" s="833"/>
      <c r="AN176" s="833"/>
      <c r="AO176" s="833"/>
      <c r="AP176" s="833"/>
      <c r="AQ176" s="833"/>
      <c r="AR176" s="833"/>
      <c r="AS176" s="833"/>
      <c r="AT176" s="833"/>
      <c r="AU176" s="833"/>
      <c r="AV176" s="833"/>
      <c r="AW176" s="833"/>
      <c r="AX176" s="833"/>
      <c r="AY176" s="833"/>
      <c r="AZ176" s="344"/>
      <c r="BA176" s="878"/>
      <c r="BB176" s="552"/>
      <c r="BC176" s="415"/>
      <c r="BD176" s="405"/>
      <c r="BE176" s="405"/>
      <c r="BF176" s="405"/>
      <c r="BG176" s="419"/>
      <c r="BH176" s="415"/>
      <c r="BI176" s="405"/>
      <c r="BJ176" s="405"/>
      <c r="BK176" s="405"/>
      <c r="BL176" s="419"/>
      <c r="BM176" s="415"/>
      <c r="BN176" s="405"/>
      <c r="BO176" s="405"/>
      <c r="BP176" s="405"/>
      <c r="BQ176" s="419"/>
      <c r="BR176" s="415"/>
      <c r="BS176" s="405"/>
      <c r="BT176" s="405"/>
      <c r="BU176" s="405"/>
      <c r="BV176" s="405"/>
      <c r="BW176" s="405"/>
      <c r="BX176" s="405"/>
      <c r="BY176" s="406"/>
      <c r="BZ176" s="7"/>
      <c r="CA176" s="7"/>
      <c r="CB176" s="7"/>
      <c r="CC176" s="7"/>
      <c r="CD176" s="7"/>
      <c r="CE176" s="7"/>
      <c r="CF176" s="7"/>
      <c r="CG176" s="7"/>
      <c r="CH176" s="7"/>
      <c r="CI176" s="7"/>
      <c r="CJ176" s="7"/>
      <c r="CK176" s="7"/>
      <c r="CL176" s="7"/>
      <c r="CM176" s="7"/>
      <c r="CN176" s="7"/>
      <c r="CO176" s="7"/>
      <c r="CP176" s="7"/>
      <c r="CQ176" s="7"/>
      <c r="CR176" s="7"/>
      <c r="CS176" s="7"/>
      <c r="CT176" s="7"/>
      <c r="CU176" s="7"/>
      <c r="CV176" s="7"/>
      <c r="CW176" s="7"/>
      <c r="CX176" s="7"/>
      <c r="CY176" s="7"/>
      <c r="CZ176" s="7"/>
    </row>
    <row r="177" s="489" customFormat="true" ht="15" customHeight="true" x14ac:dyDescent="0.2">
      <c r="A177" s="147"/>
      <c r="B177" s="138"/>
      <c r="C177" s="89"/>
      <c r="D177" s="88"/>
      <c r="E177" s="88"/>
      <c r="F177" s="88"/>
      <c r="G177" s="87"/>
      <c r="H177" s="86"/>
      <c r="I177" s="88"/>
      <c r="J177" s="88"/>
      <c r="K177" s="88"/>
      <c r="L177" s="85"/>
      <c r="M177" s="89"/>
      <c r="N177" s="88"/>
      <c r="O177" s="88"/>
      <c r="P177" s="88"/>
      <c r="Q177" s="87"/>
      <c r="R177" s="86"/>
      <c r="S177" s="88"/>
      <c r="T177" s="88"/>
      <c r="U177" s="88"/>
      <c r="V177" s="88"/>
      <c r="W177" s="88"/>
      <c r="X177" s="88"/>
      <c r="Y177" s="85"/>
      <c r="Z177" s="833"/>
      <c r="AA177" s="833"/>
      <c r="AB177" s="833"/>
      <c r="AC177" s="833"/>
      <c r="AD177" s="833"/>
      <c r="AE177" s="833"/>
      <c r="AF177" s="833"/>
      <c r="AG177" s="833"/>
      <c r="AH177" s="833"/>
      <c r="AI177" s="833"/>
      <c r="AJ177" s="833"/>
      <c r="AK177" s="833"/>
      <c r="AL177" s="833"/>
      <c r="AM177" s="833"/>
      <c r="AN177" s="833"/>
      <c r="AO177" s="833"/>
      <c r="AP177" s="833"/>
      <c r="AQ177" s="833"/>
      <c r="AR177" s="833"/>
      <c r="AS177" s="833"/>
      <c r="AT177" s="833"/>
      <c r="AU177" s="833"/>
      <c r="AV177" s="833"/>
      <c r="AW177" s="833"/>
      <c r="AX177" s="833"/>
      <c r="AY177" s="833"/>
      <c r="AZ177" s="344"/>
      <c r="BA177" s="878"/>
      <c r="BB177" s="552"/>
      <c r="BC177" s="415"/>
      <c r="BD177" s="405"/>
      <c r="BE177" s="405"/>
      <c r="BF177" s="405"/>
      <c r="BG177" s="419"/>
      <c r="BH177" s="415"/>
      <c r="BI177" s="405"/>
      <c r="BJ177" s="405"/>
      <c r="BK177" s="405"/>
      <c r="BL177" s="419"/>
      <c r="BM177" s="415"/>
      <c r="BN177" s="405"/>
      <c r="BO177" s="405"/>
      <c r="BP177" s="405"/>
      <c r="BQ177" s="419"/>
      <c r="BR177" s="415"/>
      <c r="BS177" s="405"/>
      <c r="BT177" s="405"/>
      <c r="BU177" s="405"/>
      <c r="BV177" s="405"/>
      <c r="BW177" s="405"/>
      <c r="BX177" s="405"/>
      <c r="BY177" s="406"/>
      <c r="BZ177" s="7"/>
      <c r="CA177" s="7"/>
      <c r="CB177" s="7"/>
      <c r="CC177" s="7"/>
      <c r="CD177" s="7"/>
      <c r="CE177" s="7"/>
      <c r="CF177" s="7"/>
      <c r="CG177" s="7"/>
      <c r="CH177" s="7"/>
      <c r="CI177" s="7"/>
      <c r="CJ177" s="7"/>
      <c r="CK177" s="7"/>
      <c r="CL177" s="7"/>
      <c r="CM177" s="7"/>
      <c r="CN177" s="7"/>
      <c r="CO177" s="7"/>
      <c r="CP177" s="7"/>
      <c r="CQ177" s="7"/>
      <c r="CR177" s="7"/>
      <c r="CS177" s="7"/>
      <c r="CT177" s="7"/>
      <c r="CU177" s="7"/>
      <c r="CV177" s="7"/>
      <c r="CW177" s="7"/>
      <c r="CX177" s="7"/>
      <c r="CY177" s="7"/>
      <c r="CZ177" s="7"/>
    </row>
    <row r="178" s="489" customFormat="true" ht="15" customHeight="true" x14ac:dyDescent="0.2">
      <c r="A178" s="147"/>
      <c r="B178" s="138"/>
      <c r="C178" s="89"/>
      <c r="D178" s="88"/>
      <c r="E178" s="88"/>
      <c r="F178" s="88"/>
      <c r="G178" s="87"/>
      <c r="H178" s="86"/>
      <c r="I178" s="88"/>
      <c r="J178" s="88"/>
      <c r="K178" s="88"/>
      <c r="L178" s="85"/>
      <c r="M178" s="89"/>
      <c r="N178" s="88"/>
      <c r="O178" s="88"/>
      <c r="P178" s="88"/>
      <c r="Q178" s="87"/>
      <c r="R178" s="86"/>
      <c r="S178" s="88"/>
      <c r="T178" s="88"/>
      <c r="U178" s="88"/>
      <c r="V178" s="88"/>
      <c r="W178" s="88"/>
      <c r="X178" s="88"/>
      <c r="Y178" s="85"/>
      <c r="Z178" s="833"/>
      <c r="AA178" s="833"/>
      <c r="AB178" s="833"/>
      <c r="AC178" s="833"/>
      <c r="AD178" s="833"/>
      <c r="AE178" s="833"/>
      <c r="AF178" s="833"/>
      <c r="AG178" s="833"/>
      <c r="AH178" s="833"/>
      <c r="AI178" s="833"/>
      <c r="AJ178" s="833"/>
      <c r="AK178" s="833"/>
      <c r="AL178" s="833"/>
      <c r="AM178" s="833"/>
      <c r="AN178" s="833"/>
      <c r="AO178" s="833"/>
      <c r="AP178" s="833"/>
      <c r="AQ178" s="833"/>
      <c r="AR178" s="833"/>
      <c r="AS178" s="833"/>
      <c r="AT178" s="833"/>
      <c r="AU178" s="833"/>
      <c r="AV178" s="833"/>
      <c r="AW178" s="833"/>
      <c r="AX178" s="833"/>
      <c r="AY178" s="833"/>
      <c r="AZ178" s="344"/>
      <c r="BA178" s="878"/>
      <c r="BB178" s="552"/>
      <c r="BC178" s="415"/>
      <c r="BD178" s="405"/>
      <c r="BE178" s="405"/>
      <c r="BF178" s="405"/>
      <c r="BG178" s="419"/>
      <c r="BH178" s="415"/>
      <c r="BI178" s="405"/>
      <c r="BJ178" s="405"/>
      <c r="BK178" s="405"/>
      <c r="BL178" s="419"/>
      <c r="BM178" s="415"/>
      <c r="BN178" s="405"/>
      <c r="BO178" s="405"/>
      <c r="BP178" s="405"/>
      <c r="BQ178" s="419"/>
      <c r="BR178" s="415"/>
      <c r="BS178" s="405"/>
      <c r="BT178" s="405"/>
      <c r="BU178" s="405"/>
      <c r="BV178" s="405"/>
      <c r="BW178" s="405"/>
      <c r="BX178" s="405"/>
      <c r="BY178" s="406"/>
      <c r="BZ178" s="7"/>
      <c r="CA178" s="7"/>
      <c r="CB178" s="7"/>
      <c r="CC178" s="7"/>
      <c r="CD178" s="7"/>
      <c r="CE178" s="7"/>
      <c r="CF178" s="7"/>
      <c r="CG178" s="7"/>
      <c r="CH178" s="7"/>
      <c r="CI178" s="7"/>
      <c r="CJ178" s="7"/>
      <c r="CK178" s="7"/>
      <c r="CL178" s="7"/>
      <c r="CM178" s="7"/>
      <c r="CN178" s="7"/>
      <c r="CO178" s="7"/>
      <c r="CP178" s="7"/>
      <c r="CQ178" s="7"/>
      <c r="CR178" s="7"/>
      <c r="CS178" s="7"/>
      <c r="CT178" s="7"/>
      <c r="CU178" s="7"/>
      <c r="CV178" s="7"/>
      <c r="CW178" s="7"/>
      <c r="CX178" s="7"/>
      <c r="CY178" s="7"/>
      <c r="CZ178" s="7"/>
    </row>
    <row r="179" s="489" customFormat="true" ht="15" customHeight="true" x14ac:dyDescent="0.2">
      <c r="A179" s="147"/>
      <c r="B179" s="138"/>
      <c r="C179" s="89"/>
      <c r="D179" s="88"/>
      <c r="E179" s="88"/>
      <c r="F179" s="88"/>
      <c r="G179" s="87"/>
      <c r="H179" s="86"/>
      <c r="I179" s="88"/>
      <c r="J179" s="88"/>
      <c r="K179" s="88"/>
      <c r="L179" s="85"/>
      <c r="M179" s="89"/>
      <c r="N179" s="88"/>
      <c r="O179" s="88"/>
      <c r="P179" s="88"/>
      <c r="Q179" s="87"/>
      <c r="R179" s="86"/>
      <c r="S179" s="88"/>
      <c r="T179" s="88"/>
      <c r="U179" s="88"/>
      <c r="V179" s="88"/>
      <c r="W179" s="88"/>
      <c r="X179" s="88"/>
      <c r="Y179" s="85"/>
      <c r="Z179" s="833"/>
      <c r="AA179" s="833"/>
      <c r="AB179" s="833"/>
      <c r="AC179" s="833"/>
      <c r="AD179" s="833"/>
      <c r="AE179" s="833"/>
      <c r="AF179" s="833"/>
      <c r="AG179" s="833"/>
      <c r="AH179" s="833"/>
      <c r="AI179" s="833"/>
      <c r="AJ179" s="833"/>
      <c r="AK179" s="833"/>
      <c r="AL179" s="833"/>
      <c r="AM179" s="833"/>
      <c r="AN179" s="833"/>
      <c r="AO179" s="833"/>
      <c r="AP179" s="833"/>
      <c r="AQ179" s="833"/>
      <c r="AR179" s="833"/>
      <c r="AS179" s="833"/>
      <c r="AT179" s="833"/>
      <c r="AU179" s="833"/>
      <c r="AV179" s="833"/>
      <c r="AW179" s="833"/>
      <c r="AX179" s="833"/>
      <c r="AY179" s="833"/>
      <c r="AZ179" s="344"/>
      <c r="BA179" s="878"/>
      <c r="BB179" s="552"/>
      <c r="BC179" s="415"/>
      <c r="BD179" s="405"/>
      <c r="BE179" s="405"/>
      <c r="BF179" s="405"/>
      <c r="BG179" s="419"/>
      <c r="BH179" s="415"/>
      <c r="BI179" s="405"/>
      <c r="BJ179" s="405"/>
      <c r="BK179" s="405"/>
      <c r="BL179" s="419"/>
      <c r="BM179" s="415"/>
      <c r="BN179" s="405"/>
      <c r="BO179" s="405"/>
      <c r="BP179" s="405"/>
      <c r="BQ179" s="419"/>
      <c r="BR179" s="415"/>
      <c r="BS179" s="405"/>
      <c r="BT179" s="405"/>
      <c r="BU179" s="405"/>
      <c r="BV179" s="405"/>
      <c r="BW179" s="405"/>
      <c r="BX179" s="405"/>
      <c r="BY179" s="406"/>
      <c r="BZ179" s="7"/>
      <c r="CA179" s="7"/>
      <c r="CB179" s="7"/>
      <c r="CC179" s="7"/>
      <c r="CD179" s="7"/>
      <c r="CE179" s="7"/>
      <c r="CF179" s="7"/>
      <c r="CG179" s="7"/>
      <c r="CH179" s="7"/>
      <c r="CI179" s="7"/>
      <c r="CJ179" s="7"/>
      <c r="CK179" s="7"/>
      <c r="CL179" s="7"/>
      <c r="CM179" s="7"/>
      <c r="CN179" s="7"/>
      <c r="CO179" s="7"/>
      <c r="CP179" s="7"/>
      <c r="CQ179" s="7"/>
      <c r="CR179" s="7"/>
      <c r="CS179" s="7"/>
      <c r="CT179" s="7"/>
      <c r="CU179" s="7"/>
      <c r="CV179" s="7"/>
      <c r="CW179" s="7"/>
      <c r="CX179" s="7"/>
      <c r="CY179" s="7"/>
      <c r="CZ179" s="7"/>
    </row>
    <row r="180" s="489" customFormat="true" ht="15" customHeight="true" x14ac:dyDescent="0.2">
      <c r="A180" s="147"/>
      <c r="B180" s="138"/>
      <c r="C180" s="89"/>
      <c r="D180" s="88"/>
      <c r="E180" s="88"/>
      <c r="F180" s="88"/>
      <c r="G180" s="87"/>
      <c r="H180" s="86"/>
      <c r="I180" s="88"/>
      <c r="J180" s="88"/>
      <c r="K180" s="88"/>
      <c r="L180" s="85"/>
      <c r="M180" s="89"/>
      <c r="N180" s="88"/>
      <c r="O180" s="88"/>
      <c r="P180" s="88"/>
      <c r="Q180" s="87"/>
      <c r="R180" s="86"/>
      <c r="S180" s="88"/>
      <c r="T180" s="88"/>
      <c r="U180" s="88"/>
      <c r="V180" s="88"/>
      <c r="W180" s="88"/>
      <c r="X180" s="88"/>
      <c r="Y180" s="85"/>
      <c r="Z180" s="833"/>
      <c r="AA180" s="833"/>
      <c r="AB180" s="833"/>
      <c r="AC180" s="833"/>
      <c r="AD180" s="833"/>
      <c r="AE180" s="833"/>
      <c r="AF180" s="833"/>
      <c r="AG180" s="833"/>
      <c r="AH180" s="833"/>
      <c r="AI180" s="833"/>
      <c r="AJ180" s="833"/>
      <c r="AK180" s="833"/>
      <c r="AL180" s="833"/>
      <c r="AM180" s="833"/>
      <c r="AN180" s="833"/>
      <c r="AO180" s="833"/>
      <c r="AP180" s="833"/>
      <c r="AQ180" s="833"/>
      <c r="AR180" s="833"/>
      <c r="AS180" s="833"/>
      <c r="AT180" s="833"/>
      <c r="AU180" s="833"/>
      <c r="AV180" s="833"/>
      <c r="AW180" s="833"/>
      <c r="AX180" s="833"/>
      <c r="AY180" s="833"/>
      <c r="AZ180" s="344"/>
      <c r="BA180" s="878"/>
      <c r="BB180" s="552"/>
      <c r="BC180" s="415"/>
      <c r="BD180" s="405"/>
      <c r="BE180" s="405"/>
      <c r="BF180" s="405"/>
      <c r="BG180" s="419"/>
      <c r="BH180" s="415"/>
      <c r="BI180" s="405"/>
      <c r="BJ180" s="405"/>
      <c r="BK180" s="405"/>
      <c r="BL180" s="419"/>
      <c r="BM180" s="415"/>
      <c r="BN180" s="405"/>
      <c r="BO180" s="405"/>
      <c r="BP180" s="405"/>
      <c r="BQ180" s="419"/>
      <c r="BR180" s="415"/>
      <c r="BS180" s="405"/>
      <c r="BT180" s="405"/>
      <c r="BU180" s="405"/>
      <c r="BV180" s="405"/>
      <c r="BW180" s="405"/>
      <c r="BX180" s="405"/>
      <c r="BY180" s="406"/>
      <c r="BZ180" s="7"/>
      <c r="CA180" s="7"/>
      <c r="CB180" s="7"/>
      <c r="CC180" s="7"/>
      <c r="CD180" s="7"/>
      <c r="CE180" s="7"/>
      <c r="CF180" s="7"/>
      <c r="CG180" s="7"/>
      <c r="CH180" s="7"/>
      <c r="CI180" s="7"/>
      <c r="CJ180" s="7"/>
      <c r="CK180" s="7"/>
      <c r="CL180" s="7"/>
      <c r="CM180" s="7"/>
      <c r="CN180" s="7"/>
      <c r="CO180" s="7"/>
      <c r="CP180" s="7"/>
      <c r="CQ180" s="7"/>
      <c r="CR180" s="7"/>
      <c r="CS180" s="7"/>
      <c r="CT180" s="7"/>
      <c r="CU180" s="7"/>
      <c r="CV180" s="7"/>
      <c r="CW180" s="7"/>
      <c r="CX180" s="7"/>
      <c r="CY180" s="7"/>
      <c r="CZ180" s="7"/>
    </row>
    <row r="181" s="489" customFormat="true" ht="15" customHeight="true" x14ac:dyDescent="0.2">
      <c r="A181" s="147"/>
      <c r="B181" s="138"/>
      <c r="C181" s="89"/>
      <c r="D181" s="88"/>
      <c r="E181" s="88"/>
      <c r="F181" s="88"/>
      <c r="G181" s="87"/>
      <c r="H181" s="86"/>
      <c r="I181" s="88"/>
      <c r="J181" s="88"/>
      <c r="K181" s="88"/>
      <c r="L181" s="85"/>
      <c r="M181" s="89"/>
      <c r="N181" s="88"/>
      <c r="O181" s="88"/>
      <c r="P181" s="88"/>
      <c r="Q181" s="87"/>
      <c r="R181" s="86"/>
      <c r="S181" s="88"/>
      <c r="T181" s="88"/>
      <c r="U181" s="88"/>
      <c r="V181" s="88"/>
      <c r="W181" s="88"/>
      <c r="X181" s="88"/>
      <c r="Y181" s="85"/>
      <c r="Z181" s="833"/>
      <c r="AA181" s="833"/>
      <c r="AB181" s="833"/>
      <c r="AC181" s="833"/>
      <c r="AD181" s="833"/>
      <c r="AE181" s="833"/>
      <c r="AF181" s="833"/>
      <c r="AG181" s="833"/>
      <c r="AH181" s="833"/>
      <c r="AI181" s="833"/>
      <c r="AJ181" s="833"/>
      <c r="AK181" s="833"/>
      <c r="AL181" s="833"/>
      <c r="AM181" s="833"/>
      <c r="AN181" s="833"/>
      <c r="AO181" s="833"/>
      <c r="AP181" s="833"/>
      <c r="AQ181" s="833"/>
      <c r="AR181" s="833"/>
      <c r="AS181" s="833"/>
      <c r="AT181" s="833"/>
      <c r="AU181" s="833"/>
      <c r="AV181" s="833"/>
      <c r="AW181" s="833"/>
      <c r="AX181" s="833"/>
      <c r="AY181" s="833"/>
      <c r="AZ181" s="344"/>
      <c r="BA181" s="878"/>
      <c r="BB181" s="552"/>
      <c r="BC181" s="415"/>
      <c r="BD181" s="405"/>
      <c r="BE181" s="405"/>
      <c r="BF181" s="405"/>
      <c r="BG181" s="419"/>
      <c r="BH181" s="415"/>
      <c r="BI181" s="405"/>
      <c r="BJ181" s="405"/>
      <c r="BK181" s="405"/>
      <c r="BL181" s="419"/>
      <c r="BM181" s="415"/>
      <c r="BN181" s="405"/>
      <c r="BO181" s="405"/>
      <c r="BP181" s="405"/>
      <c r="BQ181" s="419"/>
      <c r="BR181" s="415"/>
      <c r="BS181" s="405"/>
      <c r="BT181" s="405"/>
      <c r="BU181" s="405"/>
      <c r="BV181" s="405"/>
      <c r="BW181" s="405"/>
      <c r="BX181" s="405"/>
      <c r="BY181" s="406"/>
      <c r="BZ181" s="7"/>
      <c r="CA181" s="7"/>
      <c r="CB181" s="7"/>
      <c r="CC181" s="7"/>
      <c r="CD181" s="7"/>
      <c r="CE181" s="7"/>
      <c r="CF181" s="7"/>
      <c r="CG181" s="7"/>
      <c r="CH181" s="7"/>
      <c r="CI181" s="7"/>
      <c r="CJ181" s="7"/>
      <c r="CK181" s="7"/>
      <c r="CL181" s="7"/>
      <c r="CM181" s="7"/>
      <c r="CN181" s="7"/>
      <c r="CO181" s="7"/>
      <c r="CP181" s="7"/>
      <c r="CQ181" s="7"/>
      <c r="CR181" s="7"/>
      <c r="CS181" s="7"/>
      <c r="CT181" s="7"/>
      <c r="CU181" s="7"/>
      <c r="CV181" s="7"/>
      <c r="CW181" s="7"/>
      <c r="CX181" s="7"/>
      <c r="CY181" s="7"/>
      <c r="CZ181" s="7"/>
    </row>
    <row r="182" s="489" customFormat="true" ht="15" customHeight="true" x14ac:dyDescent="0.2">
      <c r="A182" s="147"/>
      <c r="B182" s="138"/>
      <c r="C182" s="89"/>
      <c r="D182" s="88"/>
      <c r="E182" s="88"/>
      <c r="F182" s="88"/>
      <c r="G182" s="87"/>
      <c r="H182" s="86"/>
      <c r="I182" s="88"/>
      <c r="J182" s="88"/>
      <c r="K182" s="88"/>
      <c r="L182" s="85"/>
      <c r="M182" s="89"/>
      <c r="N182" s="88"/>
      <c r="O182" s="88"/>
      <c r="P182" s="88"/>
      <c r="Q182" s="87"/>
      <c r="R182" s="86"/>
      <c r="S182" s="88"/>
      <c r="T182" s="88"/>
      <c r="U182" s="88"/>
      <c r="V182" s="88"/>
      <c r="W182" s="88"/>
      <c r="X182" s="88"/>
      <c r="Y182" s="85"/>
      <c r="Z182" s="833"/>
      <c r="AA182" s="833"/>
      <c r="AB182" s="833"/>
      <c r="AC182" s="833"/>
      <c r="AD182" s="833"/>
      <c r="AE182" s="833"/>
      <c r="AF182" s="833"/>
      <c r="AG182" s="833"/>
      <c r="AH182" s="833"/>
      <c r="AI182" s="833"/>
      <c r="AJ182" s="833"/>
      <c r="AK182" s="833"/>
      <c r="AL182" s="833"/>
      <c r="AM182" s="833"/>
      <c r="AN182" s="833"/>
      <c r="AO182" s="833"/>
      <c r="AP182" s="833"/>
      <c r="AQ182" s="833"/>
      <c r="AR182" s="833"/>
      <c r="AS182" s="833"/>
      <c r="AT182" s="833"/>
      <c r="AU182" s="833"/>
      <c r="AV182" s="833"/>
      <c r="AW182" s="833"/>
      <c r="AX182" s="833"/>
      <c r="AY182" s="833"/>
      <c r="AZ182" s="344"/>
      <c r="BA182" s="878"/>
      <c r="BB182" s="552"/>
      <c r="BC182" s="415"/>
      <c r="BD182" s="405"/>
      <c r="BE182" s="405"/>
      <c r="BF182" s="405"/>
      <c r="BG182" s="419"/>
      <c r="BH182" s="415"/>
      <c r="BI182" s="405"/>
      <c r="BJ182" s="405"/>
      <c r="BK182" s="405"/>
      <c r="BL182" s="419"/>
      <c r="BM182" s="415"/>
      <c r="BN182" s="405"/>
      <c r="BO182" s="405"/>
      <c r="BP182" s="405"/>
      <c r="BQ182" s="419"/>
      <c r="BR182" s="415"/>
      <c r="BS182" s="405"/>
      <c r="BT182" s="405"/>
      <c r="BU182" s="405"/>
      <c r="BV182" s="405"/>
      <c r="BW182" s="405"/>
      <c r="BX182" s="405"/>
      <c r="BY182" s="406"/>
      <c r="BZ182" s="7"/>
      <c r="CA182" s="7"/>
      <c r="CB182" s="7"/>
      <c r="CC182" s="7"/>
      <c r="CD182" s="7"/>
      <c r="CE182" s="7"/>
      <c r="CF182" s="7"/>
      <c r="CG182" s="7"/>
      <c r="CH182" s="7"/>
      <c r="CI182" s="7"/>
      <c r="CJ182" s="7"/>
      <c r="CK182" s="7"/>
      <c r="CL182" s="7"/>
      <c r="CM182" s="7"/>
      <c r="CN182" s="7"/>
      <c r="CO182" s="7"/>
      <c r="CP182" s="7"/>
      <c r="CQ182" s="7"/>
      <c r="CR182" s="7"/>
      <c r="CS182" s="7"/>
      <c r="CT182" s="7"/>
      <c r="CU182" s="7"/>
      <c r="CV182" s="7"/>
      <c r="CW182" s="7"/>
      <c r="CX182" s="7"/>
      <c r="CY182" s="7"/>
      <c r="CZ182" s="7"/>
    </row>
    <row r="183" s="489" customFormat="true" ht="15" customHeight="true" x14ac:dyDescent="0.2">
      <c r="A183" s="147"/>
      <c r="B183" s="138"/>
      <c r="C183" s="89"/>
      <c r="D183" s="88"/>
      <c r="E183" s="88"/>
      <c r="F183" s="88"/>
      <c r="G183" s="87"/>
      <c r="H183" s="86"/>
      <c r="I183" s="88"/>
      <c r="J183" s="88"/>
      <c r="K183" s="88"/>
      <c r="L183" s="85"/>
      <c r="M183" s="89"/>
      <c r="N183" s="88"/>
      <c r="O183" s="88"/>
      <c r="P183" s="88"/>
      <c r="Q183" s="87"/>
      <c r="R183" s="86"/>
      <c r="S183" s="88"/>
      <c r="T183" s="88"/>
      <c r="U183" s="88"/>
      <c r="V183" s="88"/>
      <c r="W183" s="88"/>
      <c r="X183" s="88"/>
      <c r="Y183" s="85"/>
      <c r="Z183" s="833"/>
      <c r="AA183" s="833"/>
      <c r="AB183" s="833"/>
      <c r="AC183" s="833"/>
      <c r="AD183" s="833"/>
      <c r="AE183" s="833"/>
      <c r="AF183" s="833"/>
      <c r="AG183" s="833"/>
      <c r="AH183" s="833"/>
      <c r="AI183" s="833"/>
      <c r="AJ183" s="833"/>
      <c r="AK183" s="833"/>
      <c r="AL183" s="833"/>
      <c r="AM183" s="833"/>
      <c r="AN183" s="833"/>
      <c r="AO183" s="833"/>
      <c r="AP183" s="833"/>
      <c r="AQ183" s="833"/>
      <c r="AR183" s="833"/>
      <c r="AS183" s="833"/>
      <c r="AT183" s="833"/>
      <c r="AU183" s="833"/>
      <c r="AV183" s="833"/>
      <c r="AW183" s="833"/>
      <c r="AX183" s="833"/>
      <c r="AY183" s="833"/>
      <c r="AZ183" s="344"/>
      <c r="BA183" s="878"/>
      <c r="BB183" s="552"/>
      <c r="BC183" s="415"/>
      <c r="BD183" s="405"/>
      <c r="BE183" s="405"/>
      <c r="BF183" s="405"/>
      <c r="BG183" s="419"/>
      <c r="BH183" s="415"/>
      <c r="BI183" s="405"/>
      <c r="BJ183" s="405"/>
      <c r="BK183" s="405"/>
      <c r="BL183" s="419"/>
      <c r="BM183" s="415"/>
      <c r="BN183" s="405"/>
      <c r="BO183" s="405"/>
      <c r="BP183" s="405"/>
      <c r="BQ183" s="419"/>
      <c r="BR183" s="415"/>
      <c r="BS183" s="405"/>
      <c r="BT183" s="405"/>
      <c r="BU183" s="405"/>
      <c r="BV183" s="405"/>
      <c r="BW183" s="405"/>
      <c r="BX183" s="405"/>
      <c r="BY183" s="406"/>
      <c r="BZ183" s="7"/>
      <c r="CA183" s="7"/>
      <c r="CB183" s="7"/>
      <c r="CC183" s="7"/>
      <c r="CD183" s="7"/>
      <c r="CE183" s="7"/>
      <c r="CF183" s="7"/>
      <c r="CG183" s="7"/>
      <c r="CH183" s="7"/>
      <c r="CI183" s="7"/>
      <c r="CJ183" s="7"/>
      <c r="CK183" s="7"/>
      <c r="CL183" s="7"/>
      <c r="CM183" s="7"/>
      <c r="CN183" s="7"/>
      <c r="CO183" s="7"/>
      <c r="CP183" s="7"/>
      <c r="CQ183" s="7"/>
      <c r="CR183" s="7"/>
      <c r="CS183" s="7"/>
      <c r="CT183" s="7"/>
      <c r="CU183" s="7"/>
      <c r="CV183" s="7"/>
      <c r="CW183" s="7"/>
      <c r="CX183" s="7"/>
      <c r="CY183" s="7"/>
      <c r="CZ183" s="7"/>
    </row>
    <row r="184" s="489" customFormat="true" ht="15" customHeight="true" x14ac:dyDescent="0.2">
      <c r="A184" s="147"/>
      <c r="B184" s="138"/>
      <c r="C184" s="89"/>
      <c r="D184" s="88"/>
      <c r="E184" s="88"/>
      <c r="F184" s="88"/>
      <c r="G184" s="87"/>
      <c r="H184" s="86"/>
      <c r="I184" s="88"/>
      <c r="J184" s="88"/>
      <c r="K184" s="88"/>
      <c r="L184" s="85"/>
      <c r="M184" s="89"/>
      <c r="N184" s="88"/>
      <c r="O184" s="88"/>
      <c r="P184" s="88"/>
      <c r="Q184" s="87"/>
      <c r="R184" s="86"/>
      <c r="S184" s="88"/>
      <c r="T184" s="88"/>
      <c r="U184" s="88"/>
      <c r="V184" s="88"/>
      <c r="W184" s="88"/>
      <c r="X184" s="88"/>
      <c r="Y184" s="85"/>
      <c r="Z184" s="833"/>
      <c r="AA184" s="833"/>
      <c r="AB184" s="833"/>
      <c r="AC184" s="833"/>
      <c r="AD184" s="833"/>
      <c r="AE184" s="833"/>
      <c r="AF184" s="833"/>
      <c r="AG184" s="833"/>
      <c r="AH184" s="833"/>
      <c r="AI184" s="833"/>
      <c r="AJ184" s="833"/>
      <c r="AK184" s="833"/>
      <c r="AL184" s="833"/>
      <c r="AM184" s="833"/>
      <c r="AN184" s="833"/>
      <c r="AO184" s="833"/>
      <c r="AP184" s="833"/>
      <c r="AQ184" s="833"/>
      <c r="AR184" s="833"/>
      <c r="AS184" s="833"/>
      <c r="AT184" s="833"/>
      <c r="AU184" s="833"/>
      <c r="AV184" s="833"/>
      <c r="AW184" s="833"/>
      <c r="AX184" s="833"/>
      <c r="AY184" s="833"/>
      <c r="AZ184" s="344"/>
      <c r="BA184" s="878"/>
      <c r="BB184" s="552"/>
      <c r="BC184" s="415"/>
      <c r="BD184" s="405"/>
      <c r="BE184" s="405"/>
      <c r="BF184" s="405"/>
      <c r="BG184" s="419"/>
      <c r="BH184" s="415"/>
      <c r="BI184" s="405"/>
      <c r="BJ184" s="405"/>
      <c r="BK184" s="405"/>
      <c r="BL184" s="419"/>
      <c r="BM184" s="415"/>
      <c r="BN184" s="405"/>
      <c r="BO184" s="405"/>
      <c r="BP184" s="405"/>
      <c r="BQ184" s="419"/>
      <c r="BR184" s="415"/>
      <c r="BS184" s="405"/>
      <c r="BT184" s="405"/>
      <c r="BU184" s="405"/>
      <c r="BV184" s="405"/>
      <c r="BW184" s="405"/>
      <c r="BX184" s="405"/>
      <c r="BY184" s="406"/>
      <c r="BZ184" s="7"/>
      <c r="CA184" s="7"/>
      <c r="CB184" s="7"/>
      <c r="CC184" s="7"/>
      <c r="CD184" s="7"/>
      <c r="CE184" s="7"/>
      <c r="CF184" s="7"/>
      <c r="CG184" s="7"/>
      <c r="CH184" s="7"/>
      <c r="CI184" s="7"/>
      <c r="CJ184" s="7"/>
      <c r="CK184" s="7"/>
      <c r="CL184" s="7"/>
      <c r="CM184" s="7"/>
      <c r="CN184" s="7"/>
      <c r="CO184" s="7"/>
      <c r="CP184" s="7"/>
      <c r="CQ184" s="7"/>
      <c r="CR184" s="7"/>
      <c r="CS184" s="7"/>
      <c r="CT184" s="7"/>
      <c r="CU184" s="7"/>
      <c r="CV184" s="7"/>
      <c r="CW184" s="7"/>
      <c r="CX184" s="7"/>
      <c r="CY184" s="7"/>
      <c r="CZ184" s="7"/>
    </row>
    <row r="185" s="489" customFormat="true" ht="15" customHeight="true" x14ac:dyDescent="0.2">
      <c r="A185" s="147"/>
      <c r="B185" s="138"/>
      <c r="C185" s="89"/>
      <c r="D185" s="88"/>
      <c r="E185" s="88"/>
      <c r="F185" s="88"/>
      <c r="G185" s="87"/>
      <c r="H185" s="86"/>
      <c r="I185" s="88"/>
      <c r="J185" s="88"/>
      <c r="K185" s="88"/>
      <c r="L185" s="85"/>
      <c r="M185" s="89"/>
      <c r="N185" s="88"/>
      <c r="O185" s="88"/>
      <c r="P185" s="88"/>
      <c r="Q185" s="87"/>
      <c r="R185" s="86"/>
      <c r="S185" s="88"/>
      <c r="T185" s="88"/>
      <c r="U185" s="88"/>
      <c r="V185" s="88"/>
      <c r="W185" s="88"/>
      <c r="X185" s="88"/>
      <c r="Y185" s="85"/>
      <c r="Z185" s="833"/>
      <c r="AA185" s="833"/>
      <c r="AB185" s="833"/>
      <c r="AC185" s="833"/>
      <c r="AD185" s="833"/>
      <c r="AE185" s="833"/>
      <c r="AF185" s="833"/>
      <c r="AG185" s="833"/>
      <c r="AH185" s="833"/>
      <c r="AI185" s="833"/>
      <c r="AJ185" s="833"/>
      <c r="AK185" s="833"/>
      <c r="AL185" s="833"/>
      <c r="AM185" s="833"/>
      <c r="AN185" s="833"/>
      <c r="AO185" s="833"/>
      <c r="AP185" s="833"/>
      <c r="AQ185" s="833"/>
      <c r="AR185" s="833"/>
      <c r="AS185" s="833"/>
      <c r="AT185" s="833"/>
      <c r="AU185" s="833"/>
      <c r="AV185" s="833"/>
      <c r="AW185" s="833"/>
      <c r="AX185" s="833"/>
      <c r="AY185" s="833"/>
      <c r="AZ185" s="344"/>
      <c r="BA185" s="878"/>
      <c r="BB185" s="552"/>
      <c r="BC185" s="415"/>
      <c r="BD185" s="405"/>
      <c r="BE185" s="405"/>
      <c r="BF185" s="405"/>
      <c r="BG185" s="419"/>
      <c r="BH185" s="415"/>
      <c r="BI185" s="405"/>
      <c r="BJ185" s="405"/>
      <c r="BK185" s="405"/>
      <c r="BL185" s="419"/>
      <c r="BM185" s="415"/>
      <c r="BN185" s="405"/>
      <c r="BO185" s="405"/>
      <c r="BP185" s="405"/>
      <c r="BQ185" s="419"/>
      <c r="BR185" s="415"/>
      <c r="BS185" s="405"/>
      <c r="BT185" s="405"/>
      <c r="BU185" s="405"/>
      <c r="BV185" s="405"/>
      <c r="BW185" s="405"/>
      <c r="BX185" s="405"/>
      <c r="BY185" s="406"/>
      <c r="BZ185" s="7"/>
      <c r="CA185" s="7"/>
      <c r="CB185" s="7"/>
      <c r="CC185" s="7"/>
      <c r="CD185" s="7"/>
      <c r="CE185" s="7"/>
      <c r="CF185" s="7"/>
      <c r="CG185" s="7"/>
      <c r="CH185" s="7"/>
      <c r="CI185" s="7"/>
      <c r="CJ185" s="7"/>
      <c r="CK185" s="7"/>
      <c r="CL185" s="7"/>
      <c r="CM185" s="7"/>
      <c r="CN185" s="7"/>
      <c r="CO185" s="7"/>
      <c r="CP185" s="7"/>
      <c r="CQ185" s="7"/>
      <c r="CR185" s="7"/>
      <c r="CS185" s="7"/>
      <c r="CT185" s="7"/>
      <c r="CU185" s="7"/>
      <c r="CV185" s="7"/>
      <c r="CW185" s="7"/>
      <c r="CX185" s="7"/>
      <c r="CY185" s="7"/>
      <c r="CZ185" s="7"/>
    </row>
    <row r="186" s="489" customFormat="true" ht="15" customHeight="true" x14ac:dyDescent="0.2">
      <c r="A186" s="147"/>
      <c r="B186" s="138"/>
      <c r="C186" s="89"/>
      <c r="D186" s="88"/>
      <c r="E186" s="88"/>
      <c r="F186" s="88"/>
      <c r="G186" s="87"/>
      <c r="H186" s="86"/>
      <c r="I186" s="88"/>
      <c r="J186" s="88"/>
      <c r="K186" s="88"/>
      <c r="L186" s="85"/>
      <c r="M186" s="89"/>
      <c r="N186" s="88"/>
      <c r="O186" s="88"/>
      <c r="P186" s="88"/>
      <c r="Q186" s="87"/>
      <c r="R186" s="86"/>
      <c r="S186" s="88"/>
      <c r="T186" s="88"/>
      <c r="U186" s="88"/>
      <c r="V186" s="88"/>
      <c r="W186" s="88"/>
      <c r="X186" s="88"/>
      <c r="Y186" s="85"/>
      <c r="Z186" s="833"/>
      <c r="AA186" s="833"/>
      <c r="AB186" s="833"/>
      <c r="AC186" s="833"/>
      <c r="AD186" s="833"/>
      <c r="AE186" s="833"/>
      <c r="AF186" s="833"/>
      <c r="AG186" s="833"/>
      <c r="AH186" s="833"/>
      <c r="AI186" s="833"/>
      <c r="AJ186" s="833"/>
      <c r="AK186" s="833"/>
      <c r="AL186" s="833"/>
      <c r="AM186" s="833"/>
      <c r="AN186" s="833"/>
      <c r="AO186" s="833"/>
      <c r="AP186" s="833"/>
      <c r="AQ186" s="833"/>
      <c r="AR186" s="833"/>
      <c r="AS186" s="833"/>
      <c r="AT186" s="833"/>
      <c r="AU186" s="833"/>
      <c r="AV186" s="833"/>
      <c r="AW186" s="833"/>
      <c r="AX186" s="833"/>
      <c r="AY186" s="833"/>
      <c r="AZ186" s="344"/>
      <c r="BA186" s="878"/>
      <c r="BB186" s="552"/>
      <c r="BC186" s="415"/>
      <c r="BD186" s="405"/>
      <c r="BE186" s="405"/>
      <c r="BF186" s="405"/>
      <c r="BG186" s="419"/>
      <c r="BH186" s="415"/>
      <c r="BI186" s="405"/>
      <c r="BJ186" s="405"/>
      <c r="BK186" s="405"/>
      <c r="BL186" s="419"/>
      <c r="BM186" s="415"/>
      <c r="BN186" s="405"/>
      <c r="BO186" s="405"/>
      <c r="BP186" s="405"/>
      <c r="BQ186" s="419"/>
      <c r="BR186" s="415"/>
      <c r="BS186" s="405"/>
      <c r="BT186" s="405"/>
      <c r="BU186" s="405"/>
      <c r="BV186" s="405"/>
      <c r="BW186" s="405"/>
      <c r="BX186" s="405"/>
      <c r="BY186" s="406"/>
      <c r="BZ186" s="7"/>
      <c r="CA186" s="7"/>
      <c r="CB186" s="7"/>
      <c r="CC186" s="7"/>
      <c r="CD186" s="7"/>
      <c r="CE186" s="7"/>
      <c r="CF186" s="7"/>
      <c r="CG186" s="7"/>
      <c r="CH186" s="7"/>
      <c r="CI186" s="7"/>
      <c r="CJ186" s="7"/>
      <c r="CK186" s="7"/>
      <c r="CL186" s="7"/>
      <c r="CM186" s="7"/>
      <c r="CN186" s="7"/>
      <c r="CO186" s="7"/>
      <c r="CP186" s="7"/>
      <c r="CQ186" s="7"/>
      <c r="CR186" s="7"/>
      <c r="CS186" s="7"/>
      <c r="CT186" s="7"/>
      <c r="CU186" s="7"/>
      <c r="CV186" s="7"/>
      <c r="CW186" s="7"/>
      <c r="CX186" s="7"/>
      <c r="CY186" s="7"/>
      <c r="CZ186" s="7"/>
    </row>
    <row r="187" s="489" customFormat="true" ht="15" customHeight="true" x14ac:dyDescent="0.2">
      <c r="A187" s="147"/>
      <c r="B187" s="138"/>
      <c r="C187" s="89"/>
      <c r="D187" s="88"/>
      <c r="E187" s="88"/>
      <c r="F187" s="88"/>
      <c r="G187" s="87"/>
      <c r="H187" s="86"/>
      <c r="I187" s="88"/>
      <c r="J187" s="88"/>
      <c r="K187" s="88"/>
      <c r="L187" s="85"/>
      <c r="M187" s="89"/>
      <c r="N187" s="88"/>
      <c r="O187" s="88"/>
      <c r="P187" s="88"/>
      <c r="Q187" s="87"/>
      <c r="R187" s="86"/>
      <c r="S187" s="88"/>
      <c r="T187" s="88"/>
      <c r="U187" s="88"/>
      <c r="V187" s="88"/>
      <c r="W187" s="88"/>
      <c r="X187" s="88"/>
      <c r="Y187" s="85"/>
      <c r="Z187" s="833"/>
      <c r="AA187" s="833"/>
      <c r="AB187" s="833"/>
      <c r="AC187" s="833"/>
      <c r="AD187" s="833"/>
      <c r="AE187" s="833"/>
      <c r="AF187" s="833"/>
      <c r="AG187" s="833"/>
      <c r="AH187" s="833"/>
      <c r="AI187" s="833"/>
      <c r="AJ187" s="833"/>
      <c r="AK187" s="833"/>
      <c r="AL187" s="833"/>
      <c r="AM187" s="833"/>
      <c r="AN187" s="833"/>
      <c r="AO187" s="833"/>
      <c r="AP187" s="833"/>
      <c r="AQ187" s="833"/>
      <c r="AR187" s="833"/>
      <c r="AS187" s="833"/>
      <c r="AT187" s="833"/>
      <c r="AU187" s="833"/>
      <c r="AV187" s="833"/>
      <c r="AW187" s="833"/>
      <c r="AX187" s="833"/>
      <c r="AY187" s="833"/>
      <c r="AZ187" s="344"/>
      <c r="BA187" s="878"/>
      <c r="BB187" s="552"/>
      <c r="BC187" s="415"/>
      <c r="BD187" s="405"/>
      <c r="BE187" s="405"/>
      <c r="BF187" s="405"/>
      <c r="BG187" s="419"/>
      <c r="BH187" s="415"/>
      <c r="BI187" s="405"/>
      <c r="BJ187" s="405"/>
      <c r="BK187" s="405"/>
      <c r="BL187" s="419"/>
      <c r="BM187" s="415"/>
      <c r="BN187" s="405"/>
      <c r="BO187" s="405"/>
      <c r="BP187" s="405"/>
      <c r="BQ187" s="419"/>
      <c r="BR187" s="415"/>
      <c r="BS187" s="405"/>
      <c r="BT187" s="405"/>
      <c r="BU187" s="405"/>
      <c r="BV187" s="405"/>
      <c r="BW187" s="405"/>
      <c r="BX187" s="405"/>
      <c r="BY187" s="406"/>
      <c r="BZ187" s="7"/>
      <c r="CA187" s="7"/>
      <c r="CB187" s="7"/>
      <c r="CC187" s="7"/>
      <c r="CD187" s="7"/>
      <c r="CE187" s="7"/>
      <c r="CF187" s="7"/>
      <c r="CG187" s="7"/>
      <c r="CH187" s="7"/>
      <c r="CI187" s="7"/>
      <c r="CJ187" s="7"/>
      <c r="CK187" s="7"/>
      <c r="CL187" s="7"/>
      <c r="CM187" s="7"/>
      <c r="CN187" s="7"/>
      <c r="CO187" s="7"/>
      <c r="CP187" s="7"/>
      <c r="CQ187" s="7"/>
      <c r="CR187" s="7"/>
      <c r="CS187" s="7"/>
      <c r="CT187" s="7"/>
      <c r="CU187" s="7"/>
      <c r="CV187" s="7"/>
      <c r="CW187" s="7"/>
      <c r="CX187" s="7"/>
      <c r="CY187" s="7"/>
      <c r="CZ187" s="7"/>
    </row>
    <row r="188" s="489" customFormat="true" ht="15" customHeight="true" x14ac:dyDescent="0.2">
      <c r="A188" s="147"/>
      <c r="B188" s="138"/>
      <c r="C188" s="89"/>
      <c r="D188" s="88"/>
      <c r="E188" s="88"/>
      <c r="F188" s="88"/>
      <c r="G188" s="87"/>
      <c r="H188" s="86"/>
      <c r="I188" s="88"/>
      <c r="J188" s="88"/>
      <c r="K188" s="88"/>
      <c r="L188" s="85"/>
      <c r="M188" s="89"/>
      <c r="N188" s="88"/>
      <c r="O188" s="88"/>
      <c r="P188" s="88"/>
      <c r="Q188" s="87"/>
      <c r="R188" s="86"/>
      <c r="S188" s="88"/>
      <c r="T188" s="88"/>
      <c r="U188" s="88"/>
      <c r="V188" s="88"/>
      <c r="W188" s="88"/>
      <c r="X188" s="88"/>
      <c r="Y188" s="85"/>
      <c r="Z188" s="833"/>
      <c r="AA188" s="833"/>
      <c r="AB188" s="833"/>
      <c r="AC188" s="833"/>
      <c r="AD188" s="833"/>
      <c r="AE188" s="833"/>
      <c r="AF188" s="833"/>
      <c r="AG188" s="833"/>
      <c r="AH188" s="833"/>
      <c r="AI188" s="833"/>
      <c r="AJ188" s="833"/>
      <c r="AK188" s="833"/>
      <c r="AL188" s="833"/>
      <c r="AM188" s="833"/>
      <c r="AN188" s="833"/>
      <c r="AO188" s="833"/>
      <c r="AP188" s="833"/>
      <c r="AQ188" s="833"/>
      <c r="AR188" s="833"/>
      <c r="AS188" s="833"/>
      <c r="AT188" s="833"/>
      <c r="AU188" s="833"/>
      <c r="AV188" s="833"/>
      <c r="AW188" s="833"/>
      <c r="AX188" s="833"/>
      <c r="AY188" s="833"/>
      <c r="AZ188" s="344"/>
      <c r="BA188" s="878"/>
      <c r="BB188" s="552"/>
      <c r="BC188" s="415"/>
      <c r="BD188" s="405"/>
      <c r="BE188" s="405"/>
      <c r="BF188" s="405"/>
      <c r="BG188" s="419"/>
      <c r="BH188" s="415"/>
      <c r="BI188" s="405"/>
      <c r="BJ188" s="405"/>
      <c r="BK188" s="405"/>
      <c r="BL188" s="419"/>
      <c r="BM188" s="415"/>
      <c r="BN188" s="405"/>
      <c r="BO188" s="405"/>
      <c r="BP188" s="405"/>
      <c r="BQ188" s="419"/>
      <c r="BR188" s="415"/>
      <c r="BS188" s="405"/>
      <c r="BT188" s="405"/>
      <c r="BU188" s="405"/>
      <c r="BV188" s="405"/>
      <c r="BW188" s="405"/>
      <c r="BX188" s="405"/>
      <c r="BY188" s="406"/>
      <c r="BZ188" s="7"/>
      <c r="CA188" s="7"/>
      <c r="CB188" s="7"/>
      <c r="CC188" s="7"/>
      <c r="CD188" s="7"/>
      <c r="CE188" s="7"/>
      <c r="CF188" s="7"/>
      <c r="CG188" s="7"/>
      <c r="CH188" s="7"/>
      <c r="CI188" s="7"/>
      <c r="CJ188" s="7"/>
      <c r="CK188" s="7"/>
      <c r="CL188" s="7"/>
      <c r="CM188" s="7"/>
      <c r="CN188" s="7"/>
      <c r="CO188" s="7"/>
      <c r="CP188" s="7"/>
      <c r="CQ188" s="7"/>
      <c r="CR188" s="7"/>
      <c r="CS188" s="7"/>
      <c r="CT188" s="7"/>
      <c r="CU188" s="7"/>
      <c r="CV188" s="7"/>
      <c r="CW188" s="7"/>
      <c r="CX188" s="7"/>
      <c r="CY188" s="7"/>
      <c r="CZ188" s="7"/>
    </row>
    <row r="189" s="489" customFormat="true" ht="15" customHeight="true" x14ac:dyDescent="0.2">
      <c r="A189" s="147"/>
      <c r="B189" s="138"/>
      <c r="C189" s="89"/>
      <c r="D189" s="88"/>
      <c r="E189" s="88"/>
      <c r="F189" s="88"/>
      <c r="G189" s="87"/>
      <c r="H189" s="86"/>
      <c r="I189" s="88"/>
      <c r="J189" s="88"/>
      <c r="K189" s="88"/>
      <c r="L189" s="85"/>
      <c r="M189" s="89"/>
      <c r="N189" s="88"/>
      <c r="O189" s="88"/>
      <c r="P189" s="88"/>
      <c r="Q189" s="87"/>
      <c r="R189" s="86"/>
      <c r="S189" s="88"/>
      <c r="T189" s="88"/>
      <c r="U189" s="88"/>
      <c r="V189" s="88"/>
      <c r="W189" s="88"/>
      <c r="X189" s="88"/>
      <c r="Y189" s="85"/>
      <c r="Z189" s="833"/>
      <c r="AA189" s="833"/>
      <c r="AB189" s="833"/>
      <c r="AC189" s="833"/>
      <c r="AD189" s="833"/>
      <c r="AE189" s="833"/>
      <c r="AF189" s="833"/>
      <c r="AG189" s="833"/>
      <c r="AH189" s="833"/>
      <c r="AI189" s="833"/>
      <c r="AJ189" s="833"/>
      <c r="AK189" s="833"/>
      <c r="AL189" s="833"/>
      <c r="AM189" s="833"/>
      <c r="AN189" s="833"/>
      <c r="AO189" s="833"/>
      <c r="AP189" s="833"/>
      <c r="AQ189" s="833"/>
      <c r="AR189" s="833"/>
      <c r="AS189" s="833"/>
      <c r="AT189" s="833"/>
      <c r="AU189" s="833"/>
      <c r="AV189" s="833"/>
      <c r="AW189" s="833"/>
      <c r="AX189" s="833"/>
      <c r="AY189" s="833"/>
      <c r="AZ189" s="344"/>
      <c r="BA189" s="878"/>
      <c r="BB189" s="552"/>
      <c r="BC189" s="415"/>
      <c r="BD189" s="405"/>
      <c r="BE189" s="405"/>
      <c r="BF189" s="405"/>
      <c r="BG189" s="419"/>
      <c r="BH189" s="415"/>
      <c r="BI189" s="405"/>
      <c r="BJ189" s="405"/>
      <c r="BK189" s="405"/>
      <c r="BL189" s="419"/>
      <c r="BM189" s="415"/>
      <c r="BN189" s="405"/>
      <c r="BO189" s="405"/>
      <c r="BP189" s="405"/>
      <c r="BQ189" s="419"/>
      <c r="BR189" s="415"/>
      <c r="BS189" s="405"/>
      <c r="BT189" s="405"/>
      <c r="BU189" s="405"/>
      <c r="BV189" s="405"/>
      <c r="BW189" s="405"/>
      <c r="BX189" s="405"/>
      <c r="BY189" s="406"/>
      <c r="BZ189" s="7"/>
      <c r="CA189" s="7"/>
      <c r="CB189" s="7"/>
      <c r="CC189" s="7"/>
      <c r="CD189" s="7"/>
      <c r="CE189" s="7"/>
      <c r="CF189" s="7"/>
      <c r="CG189" s="7"/>
      <c r="CH189" s="7"/>
      <c r="CI189" s="7"/>
      <c r="CJ189" s="7"/>
      <c r="CK189" s="7"/>
      <c r="CL189" s="7"/>
      <c r="CM189" s="7"/>
      <c r="CN189" s="7"/>
      <c r="CO189" s="7"/>
      <c r="CP189" s="7"/>
      <c r="CQ189" s="7"/>
      <c r="CR189" s="7"/>
      <c r="CS189" s="7"/>
      <c r="CT189" s="7"/>
      <c r="CU189" s="7"/>
      <c r="CV189" s="7"/>
      <c r="CW189" s="7"/>
      <c r="CX189" s="7"/>
      <c r="CY189" s="7"/>
      <c r="CZ189" s="7"/>
    </row>
    <row r="190" s="489" customFormat="true" ht="15" customHeight="true" x14ac:dyDescent="0.2">
      <c r="A190" s="147"/>
      <c r="B190" s="138"/>
      <c r="C190" s="89"/>
      <c r="D190" s="88"/>
      <c r="E190" s="88"/>
      <c r="F190" s="88"/>
      <c r="G190" s="87"/>
      <c r="H190" s="86"/>
      <c r="I190" s="88"/>
      <c r="J190" s="88"/>
      <c r="K190" s="88"/>
      <c r="L190" s="85"/>
      <c r="M190" s="89"/>
      <c r="N190" s="88"/>
      <c r="O190" s="88"/>
      <c r="P190" s="88"/>
      <c r="Q190" s="87"/>
      <c r="R190" s="86"/>
      <c r="S190" s="88"/>
      <c r="T190" s="88"/>
      <c r="U190" s="88"/>
      <c r="V190" s="88"/>
      <c r="W190" s="88"/>
      <c r="X190" s="88"/>
      <c r="Y190" s="85"/>
      <c r="Z190" s="833"/>
      <c r="AA190" s="833"/>
      <c r="AB190" s="833"/>
      <c r="AC190" s="833"/>
      <c r="AD190" s="833"/>
      <c r="AE190" s="833"/>
      <c r="AF190" s="833"/>
      <c r="AG190" s="833"/>
      <c r="AH190" s="833"/>
      <c r="AI190" s="833"/>
      <c r="AJ190" s="833"/>
      <c r="AK190" s="833"/>
      <c r="AL190" s="833"/>
      <c r="AM190" s="833"/>
      <c r="AN190" s="833"/>
      <c r="AO190" s="833"/>
      <c r="AP190" s="833"/>
      <c r="AQ190" s="833"/>
      <c r="AR190" s="833"/>
      <c r="AS190" s="833"/>
      <c r="AT190" s="833"/>
      <c r="AU190" s="833"/>
      <c r="AV190" s="833"/>
      <c r="AW190" s="833"/>
      <c r="AX190" s="833"/>
      <c r="AY190" s="833"/>
      <c r="AZ190" s="344"/>
      <c r="BA190" s="878"/>
      <c r="BB190" s="552"/>
      <c r="BC190" s="415"/>
      <c r="BD190" s="405"/>
      <c r="BE190" s="405"/>
      <c r="BF190" s="405"/>
      <c r="BG190" s="419"/>
      <c r="BH190" s="415"/>
      <c r="BI190" s="405"/>
      <c r="BJ190" s="405"/>
      <c r="BK190" s="405"/>
      <c r="BL190" s="419"/>
      <c r="BM190" s="415"/>
      <c r="BN190" s="405"/>
      <c r="BO190" s="405"/>
      <c r="BP190" s="405"/>
      <c r="BQ190" s="419"/>
      <c r="BR190" s="415"/>
      <c r="BS190" s="405"/>
      <c r="BT190" s="405"/>
      <c r="BU190" s="405"/>
      <c r="BV190" s="405"/>
      <c r="BW190" s="405"/>
      <c r="BX190" s="405"/>
      <c r="BY190" s="406"/>
      <c r="BZ190" s="7"/>
      <c r="CA190" s="7"/>
      <c r="CB190" s="7"/>
      <c r="CC190" s="7"/>
      <c r="CD190" s="7"/>
      <c r="CE190" s="7"/>
      <c r="CF190" s="7"/>
      <c r="CG190" s="7"/>
      <c r="CH190" s="7"/>
      <c r="CI190" s="7"/>
      <c r="CJ190" s="7"/>
      <c r="CK190" s="7"/>
      <c r="CL190" s="7"/>
      <c r="CM190" s="7"/>
      <c r="CN190" s="7"/>
      <c r="CO190" s="7"/>
      <c r="CP190" s="7"/>
      <c r="CQ190" s="7"/>
      <c r="CR190" s="7"/>
      <c r="CS190" s="7"/>
      <c r="CT190" s="7"/>
      <c r="CU190" s="7"/>
      <c r="CV190" s="7"/>
      <c r="CW190" s="7"/>
      <c r="CX190" s="7"/>
      <c r="CY190" s="7"/>
      <c r="CZ190" s="7"/>
    </row>
    <row r="191" s="489" customFormat="true" ht="15" customHeight="true" x14ac:dyDescent="0.2">
      <c r="A191" s="147"/>
      <c r="B191" s="138"/>
      <c r="C191" s="89"/>
      <c r="D191" s="88"/>
      <c r="E191" s="88"/>
      <c r="F191" s="88"/>
      <c r="G191" s="87"/>
      <c r="H191" s="86"/>
      <c r="I191" s="88"/>
      <c r="J191" s="88"/>
      <c r="K191" s="88"/>
      <c r="L191" s="85"/>
      <c r="M191" s="89"/>
      <c r="N191" s="88"/>
      <c r="O191" s="88"/>
      <c r="P191" s="88"/>
      <c r="Q191" s="87"/>
      <c r="R191" s="86"/>
      <c r="S191" s="88"/>
      <c r="T191" s="88"/>
      <c r="U191" s="88"/>
      <c r="V191" s="88"/>
      <c r="W191" s="88"/>
      <c r="X191" s="88"/>
      <c r="Y191" s="85"/>
      <c r="Z191" s="833"/>
      <c r="AA191" s="833"/>
      <c r="AB191" s="833"/>
      <c r="AC191" s="833"/>
      <c r="AD191" s="833"/>
      <c r="AE191" s="833"/>
      <c r="AF191" s="833"/>
      <c r="AG191" s="833"/>
      <c r="AH191" s="833"/>
      <c r="AI191" s="833"/>
      <c r="AJ191" s="833"/>
      <c r="AK191" s="833"/>
      <c r="AL191" s="833"/>
      <c r="AM191" s="833"/>
      <c r="AN191" s="833"/>
      <c r="AO191" s="833"/>
      <c r="AP191" s="833"/>
      <c r="AQ191" s="833"/>
      <c r="AR191" s="833"/>
      <c r="AS191" s="833"/>
      <c r="AT191" s="833"/>
      <c r="AU191" s="833"/>
      <c r="AV191" s="833"/>
      <c r="AW191" s="833"/>
      <c r="AX191" s="833"/>
      <c r="AY191" s="833"/>
      <c r="AZ191" s="344"/>
      <c r="BA191" s="878"/>
      <c r="BB191" s="552"/>
      <c r="BC191" s="415"/>
      <c r="BD191" s="405"/>
      <c r="BE191" s="405"/>
      <c r="BF191" s="405"/>
      <c r="BG191" s="419"/>
      <c r="BH191" s="415"/>
      <c r="BI191" s="405"/>
      <c r="BJ191" s="405"/>
      <c r="BK191" s="405"/>
      <c r="BL191" s="419"/>
      <c r="BM191" s="415"/>
      <c r="BN191" s="405"/>
      <c r="BO191" s="405"/>
      <c r="BP191" s="405"/>
      <c r="BQ191" s="419"/>
      <c r="BR191" s="415"/>
      <c r="BS191" s="405"/>
      <c r="BT191" s="405"/>
      <c r="BU191" s="405"/>
      <c r="BV191" s="405"/>
      <c r="BW191" s="405"/>
      <c r="BX191" s="405"/>
      <c r="BY191" s="406"/>
      <c r="BZ191" s="7"/>
      <c r="CA191" s="7"/>
      <c r="CB191" s="7"/>
      <c r="CC191" s="7"/>
      <c r="CD191" s="7"/>
      <c r="CE191" s="7"/>
      <c r="CF191" s="7"/>
      <c r="CG191" s="7"/>
      <c r="CH191" s="7"/>
      <c r="CI191" s="7"/>
      <c r="CJ191" s="7"/>
      <c r="CK191" s="7"/>
      <c r="CL191" s="7"/>
      <c r="CM191" s="7"/>
      <c r="CN191" s="7"/>
      <c r="CO191" s="7"/>
      <c r="CP191" s="7"/>
      <c r="CQ191" s="7"/>
      <c r="CR191" s="7"/>
      <c r="CS191" s="7"/>
      <c r="CT191" s="7"/>
      <c r="CU191" s="7"/>
      <c r="CV191" s="7"/>
      <c r="CW191" s="7"/>
      <c r="CX191" s="7"/>
      <c r="CY191" s="7"/>
      <c r="CZ191" s="7"/>
    </row>
    <row r="192" s="489" customFormat="true" ht="15" customHeight="true" x14ac:dyDescent="0.2">
      <c r="A192" s="147"/>
      <c r="B192" s="138"/>
      <c r="C192" s="89"/>
      <c r="D192" s="88"/>
      <c r="E192" s="88"/>
      <c r="F192" s="88"/>
      <c r="G192" s="87"/>
      <c r="H192" s="86"/>
      <c r="I192" s="88"/>
      <c r="J192" s="88"/>
      <c r="K192" s="88"/>
      <c r="L192" s="85"/>
      <c r="M192" s="89"/>
      <c r="N192" s="88"/>
      <c r="O192" s="88"/>
      <c r="P192" s="88"/>
      <c r="Q192" s="87"/>
      <c r="R192" s="86"/>
      <c r="S192" s="88"/>
      <c r="T192" s="88"/>
      <c r="U192" s="88"/>
      <c r="V192" s="88"/>
      <c r="W192" s="88"/>
      <c r="X192" s="88"/>
      <c r="Y192" s="85"/>
      <c r="Z192" s="833"/>
      <c r="AA192" s="833"/>
      <c r="AB192" s="833"/>
      <c r="AC192" s="833"/>
      <c r="AD192" s="833"/>
      <c r="AE192" s="833"/>
      <c r="AF192" s="833"/>
      <c r="AG192" s="833"/>
      <c r="AH192" s="833"/>
      <c r="AI192" s="833"/>
      <c r="AJ192" s="833"/>
      <c r="AK192" s="833"/>
      <c r="AL192" s="833"/>
      <c r="AM192" s="833"/>
      <c r="AN192" s="833"/>
      <c r="AO192" s="833"/>
      <c r="AP192" s="833"/>
      <c r="AQ192" s="833"/>
      <c r="AR192" s="833"/>
      <c r="AS192" s="833"/>
      <c r="AT192" s="833"/>
      <c r="AU192" s="833"/>
      <c r="AV192" s="833"/>
      <c r="AW192" s="833"/>
      <c r="AX192" s="833"/>
      <c r="AY192" s="833"/>
      <c r="AZ192" s="344"/>
      <c r="BA192" s="878"/>
      <c r="BB192" s="552"/>
      <c r="BC192" s="415"/>
      <c r="BD192" s="405"/>
      <c r="BE192" s="405"/>
      <c r="BF192" s="405"/>
      <c r="BG192" s="419"/>
      <c r="BH192" s="415"/>
      <c r="BI192" s="405"/>
      <c r="BJ192" s="405"/>
      <c r="BK192" s="405"/>
      <c r="BL192" s="419"/>
      <c r="BM192" s="415"/>
      <c r="BN192" s="405"/>
      <c r="BO192" s="405"/>
      <c r="BP192" s="405"/>
      <c r="BQ192" s="419"/>
      <c r="BR192" s="415"/>
      <c r="BS192" s="405"/>
      <c r="BT192" s="405"/>
      <c r="BU192" s="405"/>
      <c r="BV192" s="405"/>
      <c r="BW192" s="405"/>
      <c r="BX192" s="405"/>
      <c r="BY192" s="406"/>
      <c r="BZ192" s="7"/>
      <c r="CA192" s="7"/>
      <c r="CB192" s="7"/>
      <c r="CC192" s="7"/>
      <c r="CD192" s="7"/>
      <c r="CE192" s="7"/>
      <c r="CF192" s="7"/>
      <c r="CG192" s="7"/>
      <c r="CH192" s="7"/>
      <c r="CI192" s="7"/>
      <c r="CJ192" s="7"/>
      <c r="CK192" s="7"/>
      <c r="CL192" s="7"/>
      <c r="CM192" s="7"/>
      <c r="CN192" s="7"/>
      <c r="CO192" s="7"/>
      <c r="CP192" s="7"/>
      <c r="CQ192" s="7"/>
      <c r="CR192" s="7"/>
      <c r="CS192" s="7"/>
      <c r="CT192" s="7"/>
      <c r="CU192" s="7"/>
      <c r="CV192" s="7"/>
      <c r="CW192" s="7"/>
      <c r="CX192" s="7"/>
      <c r="CY192" s="7"/>
      <c r="CZ192" s="7"/>
    </row>
    <row r="193" s="489" customFormat="true" ht="15" customHeight="true" x14ac:dyDescent="0.2">
      <c r="A193" s="170"/>
      <c r="B193" s="137"/>
      <c r="C193" s="106"/>
      <c r="D193" s="108"/>
      <c r="E193" s="108"/>
      <c r="F193" s="108"/>
      <c r="G193" s="107"/>
      <c r="H193" s="105"/>
      <c r="I193" s="108"/>
      <c r="J193" s="108"/>
      <c r="K193" s="108"/>
      <c r="L193" s="104"/>
      <c r="M193" s="106"/>
      <c r="N193" s="108"/>
      <c r="O193" s="108"/>
      <c r="P193" s="108"/>
      <c r="Q193" s="107"/>
      <c r="R193" s="105"/>
      <c r="S193" s="108"/>
      <c r="T193" s="108"/>
      <c r="U193" s="108"/>
      <c r="V193" s="108"/>
      <c r="W193" s="108"/>
      <c r="X193" s="108"/>
      <c r="Y193" s="104"/>
      <c r="Z193" s="833"/>
      <c r="AA193" s="833"/>
      <c r="AB193" s="833"/>
      <c r="AC193" s="833"/>
      <c r="AD193" s="833"/>
      <c r="AE193" s="833"/>
      <c r="AF193" s="833"/>
      <c r="AG193" s="833"/>
      <c r="AH193" s="833"/>
      <c r="AI193" s="833"/>
      <c r="AJ193" s="833"/>
      <c r="AK193" s="833"/>
      <c r="AL193" s="833"/>
      <c r="AM193" s="833"/>
      <c r="AN193" s="833"/>
      <c r="AO193" s="833"/>
      <c r="AP193" s="833"/>
      <c r="AQ193" s="833"/>
      <c r="AR193" s="833"/>
      <c r="AS193" s="833"/>
      <c r="AT193" s="833"/>
      <c r="AU193" s="833"/>
      <c r="AV193" s="833"/>
      <c r="AW193" s="833"/>
      <c r="AX193" s="833"/>
      <c r="AY193" s="833"/>
      <c r="AZ193" s="344"/>
      <c r="BA193" s="878"/>
      <c r="BB193" s="552"/>
      <c r="BC193" s="415"/>
      <c r="BD193" s="405"/>
      <c r="BE193" s="405"/>
      <c r="BF193" s="405"/>
      <c r="BG193" s="419"/>
      <c r="BH193" s="415"/>
      <c r="BI193" s="405"/>
      <c r="BJ193" s="405"/>
      <c r="BK193" s="405"/>
      <c r="BL193" s="419"/>
      <c r="BM193" s="415"/>
      <c r="BN193" s="405"/>
      <c r="BO193" s="405"/>
      <c r="BP193" s="405"/>
      <c r="BQ193" s="419"/>
      <c r="BR193" s="415"/>
      <c r="BS193" s="405"/>
      <c r="BT193" s="405"/>
      <c r="BU193" s="405"/>
      <c r="BV193" s="405"/>
      <c r="BW193" s="405"/>
      <c r="BX193" s="405"/>
      <c r="BY193" s="406"/>
      <c r="BZ193" s="7"/>
      <c r="CA193" s="7"/>
      <c r="CB193" s="7"/>
      <c r="CC193" s="7"/>
      <c r="CD193" s="7"/>
      <c r="CE193" s="7"/>
      <c r="CF193" s="7"/>
      <c r="CG193" s="7"/>
      <c r="CH193" s="7"/>
      <c r="CI193" s="7"/>
      <c r="CJ193" s="7"/>
      <c r="CK193" s="7"/>
      <c r="CL193" s="7"/>
      <c r="CM193" s="7"/>
      <c r="CN193" s="7"/>
      <c r="CO193" s="7"/>
      <c r="CP193" s="7"/>
      <c r="CQ193" s="7"/>
      <c r="CR193" s="7"/>
      <c r="CS193" s="7"/>
      <c r="CT193" s="7"/>
      <c r="CU193" s="7"/>
      <c r="CV193" s="7"/>
      <c r="CW193" s="7"/>
      <c r="CX193" s="7"/>
      <c r="CY193" s="7"/>
      <c r="CZ193" s="7"/>
    </row>
    <row r="194" s="316" customFormat="true" ht="15" customHeight="true" x14ac:dyDescent="0.2">
      <c r="A194" s="169"/>
      <c r="B194" s="136"/>
      <c r="C194" s="106"/>
      <c r="D194" s="108"/>
      <c r="E194" s="108"/>
      <c r="F194" s="108"/>
      <c r="G194" s="107"/>
      <c r="H194" s="105"/>
      <c r="I194" s="108"/>
      <c r="J194" s="108"/>
      <c r="K194" s="108"/>
      <c r="L194" s="104"/>
      <c r="M194" s="106"/>
      <c r="N194" s="108"/>
      <c r="O194" s="108"/>
      <c r="P194" s="108"/>
      <c r="Q194" s="107"/>
      <c r="R194" s="105"/>
      <c r="S194" s="108"/>
      <c r="T194" s="108"/>
      <c r="U194" s="108"/>
      <c r="V194" s="108"/>
      <c r="W194" s="108"/>
      <c r="X194" s="108"/>
      <c r="Y194" s="104"/>
      <c r="Z194" s="833"/>
      <c r="AA194" s="833"/>
      <c r="AB194" s="833"/>
      <c r="AC194" s="833"/>
      <c r="AD194" s="833"/>
      <c r="AE194" s="833"/>
      <c r="AF194" s="833"/>
      <c r="AG194" s="833"/>
      <c r="AH194" s="833"/>
      <c r="AI194" s="833"/>
      <c r="AJ194" s="833"/>
      <c r="AK194" s="833"/>
      <c r="AL194" s="833"/>
      <c r="AM194" s="833"/>
      <c r="AN194" s="833"/>
      <c r="AO194" s="833"/>
      <c r="AP194" s="833"/>
      <c r="AQ194" s="833"/>
      <c r="AR194" s="833"/>
      <c r="AS194" s="833"/>
      <c r="AT194" s="833"/>
      <c r="AU194" s="833"/>
      <c r="AV194" s="833"/>
      <c r="AW194" s="833"/>
      <c r="AX194" s="833"/>
      <c r="AY194" s="833"/>
      <c r="AZ194" s="344"/>
      <c r="BA194" s="878"/>
      <c r="BB194" s="552"/>
      <c r="BC194" s="415"/>
      <c r="BD194" s="405"/>
      <c r="BE194" s="405"/>
      <c r="BF194" s="405"/>
      <c r="BG194" s="419"/>
      <c r="BH194" s="415"/>
      <c r="BI194" s="405"/>
      <c r="BJ194" s="405"/>
      <c r="BK194" s="405"/>
      <c r="BL194" s="419"/>
      <c r="BM194" s="415"/>
      <c r="BN194" s="405"/>
      <c r="BO194" s="405"/>
      <c r="BP194" s="405"/>
      <c r="BQ194" s="419"/>
      <c r="BR194" s="415"/>
      <c r="BS194" s="405"/>
      <c r="BT194" s="405"/>
      <c r="BU194" s="405"/>
      <c r="BV194" s="405"/>
      <c r="BW194" s="405"/>
      <c r="BX194" s="405"/>
      <c r="BY194" s="406"/>
      <c r="BZ194" s="7"/>
      <c r="CA194" s="7"/>
      <c r="CB194" s="7"/>
      <c r="CC194" s="7"/>
      <c r="CD194" s="7"/>
      <c r="CE194" s="7"/>
      <c r="CF194" s="7"/>
      <c r="CG194" s="7"/>
      <c r="CH194" s="7"/>
      <c r="CI194" s="7"/>
      <c r="CJ194" s="7"/>
      <c r="CK194" s="7"/>
      <c r="CL194" s="7"/>
      <c r="CM194" s="7"/>
      <c r="CN194" s="7"/>
      <c r="CO194" s="7"/>
      <c r="CP194" s="7"/>
      <c r="CQ194" s="7"/>
      <c r="CR194" s="7"/>
      <c r="CS194" s="7"/>
      <c r="CT194" s="7"/>
      <c r="CU194" s="7"/>
      <c r="CV194" s="7"/>
      <c r="CW194" s="7"/>
      <c r="CX194" s="7"/>
      <c r="CY194" s="7"/>
      <c r="CZ194" s="7"/>
    </row>
    <row r="195" s="316" customFormat="true" ht="15" customHeight="true" x14ac:dyDescent="0.2">
      <c r="A195" s="169"/>
      <c r="B195" s="136"/>
      <c r="C195" s="106"/>
      <c r="D195" s="108"/>
      <c r="E195" s="108"/>
      <c r="F195" s="108"/>
      <c r="G195" s="107"/>
      <c r="H195" s="105"/>
      <c r="I195" s="108"/>
      <c r="J195" s="108"/>
      <c r="K195" s="108"/>
      <c r="L195" s="104"/>
      <c r="M195" s="106"/>
      <c r="N195" s="108"/>
      <c r="O195" s="108"/>
      <c r="P195" s="108"/>
      <c r="Q195" s="107"/>
      <c r="R195" s="105"/>
      <c r="S195" s="108"/>
      <c r="T195" s="108"/>
      <c r="U195" s="108"/>
      <c r="V195" s="108"/>
      <c r="W195" s="108"/>
      <c r="X195" s="108"/>
      <c r="Y195" s="104"/>
      <c r="Z195" s="833"/>
      <c r="AA195" s="833"/>
      <c r="AB195" s="833"/>
      <c r="AC195" s="833"/>
      <c r="AD195" s="833"/>
      <c r="AE195" s="833"/>
      <c r="AF195" s="833"/>
      <c r="AG195" s="833"/>
      <c r="AH195" s="833"/>
      <c r="AI195" s="833"/>
      <c r="AJ195" s="833"/>
      <c r="AK195" s="833"/>
      <c r="AL195" s="833"/>
      <c r="AM195" s="833"/>
      <c r="AN195" s="833"/>
      <c r="AO195" s="833"/>
      <c r="AP195" s="833"/>
      <c r="AQ195" s="833"/>
      <c r="AR195" s="833"/>
      <c r="AS195" s="833"/>
      <c r="AT195" s="833"/>
      <c r="AU195" s="833"/>
      <c r="AV195" s="833"/>
      <c r="AW195" s="833"/>
      <c r="AX195" s="833"/>
      <c r="AY195" s="833"/>
      <c r="AZ195" s="344"/>
      <c r="BA195" s="878"/>
      <c r="BB195" s="552"/>
      <c r="BC195" s="415"/>
      <c r="BD195" s="405"/>
      <c r="BE195" s="405"/>
      <c r="BF195" s="405"/>
      <c r="BG195" s="419"/>
      <c r="BH195" s="415"/>
      <c r="BI195" s="405"/>
      <c r="BJ195" s="405"/>
      <c r="BK195" s="405"/>
      <c r="BL195" s="419"/>
      <c r="BM195" s="415"/>
      <c r="BN195" s="405"/>
      <c r="BO195" s="405"/>
      <c r="BP195" s="405"/>
      <c r="BQ195" s="419"/>
      <c r="BR195" s="415"/>
      <c r="BS195" s="405"/>
      <c r="BT195" s="405"/>
      <c r="BU195" s="405"/>
      <c r="BV195" s="405"/>
      <c r="BW195" s="405"/>
      <c r="BX195" s="405"/>
      <c r="BY195" s="406"/>
      <c r="BZ195" s="7"/>
      <c r="CA195" s="7"/>
      <c r="CB195" s="7"/>
      <c r="CC195" s="7"/>
      <c r="CD195" s="7"/>
      <c r="CE195" s="7"/>
      <c r="CF195" s="7"/>
      <c r="CG195" s="7"/>
      <c r="CH195" s="7"/>
      <c r="CI195" s="7"/>
      <c r="CJ195" s="7"/>
      <c r="CK195" s="7"/>
      <c r="CL195" s="7"/>
      <c r="CM195" s="7"/>
      <c r="CN195" s="7"/>
      <c r="CO195" s="7"/>
      <c r="CP195" s="7"/>
      <c r="CQ195" s="7"/>
      <c r="CR195" s="7"/>
      <c r="CS195" s="7"/>
      <c r="CT195" s="7"/>
      <c r="CU195" s="7"/>
      <c r="CV195" s="7"/>
      <c r="CW195" s="7"/>
      <c r="CX195" s="7"/>
      <c r="CY195" s="7"/>
      <c r="CZ195" s="7"/>
    </row>
    <row r="196" s="316" customFormat="true" ht="15" customHeight="true" x14ac:dyDescent="0.2">
      <c r="A196" s="169"/>
      <c r="B196" s="136"/>
      <c r="C196" s="106"/>
      <c r="D196" s="108"/>
      <c r="E196" s="108"/>
      <c r="F196" s="108"/>
      <c r="G196" s="107"/>
      <c r="H196" s="105"/>
      <c r="I196" s="108"/>
      <c r="J196" s="108"/>
      <c r="K196" s="108"/>
      <c r="L196" s="104"/>
      <c r="M196" s="106"/>
      <c r="N196" s="108"/>
      <c r="O196" s="108"/>
      <c r="P196" s="108"/>
      <c r="Q196" s="107"/>
      <c r="R196" s="105"/>
      <c r="S196" s="108"/>
      <c r="T196" s="108"/>
      <c r="U196" s="108"/>
      <c r="V196" s="108"/>
      <c r="W196" s="108"/>
      <c r="X196" s="108"/>
      <c r="Y196" s="104"/>
      <c r="Z196" s="833"/>
      <c r="AA196" s="833"/>
      <c r="AB196" s="833"/>
      <c r="AC196" s="833"/>
      <c r="AD196" s="833"/>
      <c r="AE196" s="833"/>
      <c r="AF196" s="833"/>
      <c r="AG196" s="833"/>
      <c r="AH196" s="833"/>
      <c r="AI196" s="833"/>
      <c r="AJ196" s="833"/>
      <c r="AK196" s="833"/>
      <c r="AL196" s="833"/>
      <c r="AM196" s="833"/>
      <c r="AN196" s="833"/>
      <c r="AO196" s="833"/>
      <c r="AP196" s="833"/>
      <c r="AQ196" s="833"/>
      <c r="AR196" s="833"/>
      <c r="AS196" s="833"/>
      <c r="AT196" s="833"/>
      <c r="AU196" s="833"/>
      <c r="AV196" s="833"/>
      <c r="AW196" s="833"/>
      <c r="AX196" s="833"/>
      <c r="AY196" s="833"/>
      <c r="AZ196" s="344"/>
      <c r="BA196" s="878"/>
      <c r="BB196" s="552"/>
      <c r="BC196" s="415"/>
      <c r="BD196" s="405"/>
      <c r="BE196" s="405"/>
      <c r="BF196" s="405"/>
      <c r="BG196" s="419"/>
      <c r="BH196" s="415"/>
      <c r="BI196" s="405"/>
      <c r="BJ196" s="405"/>
      <c r="BK196" s="405"/>
      <c r="BL196" s="419"/>
      <c r="BM196" s="415"/>
      <c r="BN196" s="405"/>
      <c r="BO196" s="405"/>
      <c r="BP196" s="405"/>
      <c r="BQ196" s="419"/>
      <c r="BR196" s="415"/>
      <c r="BS196" s="405"/>
      <c r="BT196" s="405"/>
      <c r="BU196" s="405"/>
      <c r="BV196" s="405"/>
      <c r="BW196" s="405"/>
      <c r="BX196" s="405"/>
      <c r="BY196" s="406"/>
      <c r="BZ196" s="7"/>
      <c r="CA196" s="7"/>
      <c r="CB196" s="7"/>
      <c r="CC196" s="7"/>
      <c r="CD196" s="7"/>
      <c r="CE196" s="7"/>
      <c r="CF196" s="7"/>
      <c r="CG196" s="7"/>
      <c r="CH196" s="7"/>
      <c r="CI196" s="7"/>
      <c r="CJ196" s="7"/>
      <c r="CK196" s="7"/>
      <c r="CL196" s="7"/>
      <c r="CM196" s="7"/>
      <c r="CN196" s="7"/>
      <c r="CO196" s="7"/>
      <c r="CP196" s="7"/>
      <c r="CQ196" s="7"/>
      <c r="CR196" s="7"/>
      <c r="CS196" s="7"/>
      <c r="CT196" s="7"/>
      <c r="CU196" s="7"/>
      <c r="CV196" s="7"/>
      <c r="CW196" s="7"/>
      <c r="CX196" s="7"/>
      <c r="CY196" s="7"/>
      <c r="CZ196" s="7"/>
    </row>
    <row r="197" s="316" customFormat="true" ht="15" customHeight="true" x14ac:dyDescent="0.2">
      <c r="A197" s="169"/>
      <c r="B197" s="136"/>
      <c r="C197" s="106"/>
      <c r="D197" s="108"/>
      <c r="E197" s="108"/>
      <c r="F197" s="108"/>
      <c r="G197" s="107"/>
      <c r="H197" s="105"/>
      <c r="I197" s="108"/>
      <c r="J197" s="108"/>
      <c r="K197" s="108"/>
      <c r="L197" s="104"/>
      <c r="M197" s="106"/>
      <c r="N197" s="108"/>
      <c r="O197" s="108"/>
      <c r="P197" s="108"/>
      <c r="Q197" s="107"/>
      <c r="R197" s="105"/>
      <c r="S197" s="108"/>
      <c r="T197" s="108"/>
      <c r="U197" s="108"/>
      <c r="V197" s="108"/>
      <c r="W197" s="108"/>
      <c r="X197" s="108"/>
      <c r="Y197" s="104"/>
      <c r="Z197" s="833"/>
      <c r="AA197" s="833"/>
      <c r="AB197" s="833"/>
      <c r="AC197" s="833"/>
      <c r="AD197" s="833"/>
      <c r="AE197" s="833"/>
      <c r="AF197" s="833"/>
      <c r="AG197" s="833"/>
      <c r="AH197" s="833"/>
      <c r="AI197" s="833"/>
      <c r="AJ197" s="833"/>
      <c r="AK197" s="833"/>
      <c r="AL197" s="833"/>
      <c r="AM197" s="833"/>
      <c r="AN197" s="833"/>
      <c r="AO197" s="833"/>
      <c r="AP197" s="833"/>
      <c r="AQ197" s="833"/>
      <c r="AR197" s="833"/>
      <c r="AS197" s="833"/>
      <c r="AT197" s="833"/>
      <c r="AU197" s="833"/>
      <c r="AV197" s="833"/>
      <c r="AW197" s="833"/>
      <c r="AX197" s="833"/>
      <c r="AY197" s="833"/>
      <c r="AZ197" s="344"/>
      <c r="BA197" s="878"/>
      <c r="BB197" s="552"/>
      <c r="BC197" s="415"/>
      <c r="BD197" s="405"/>
      <c r="BE197" s="405"/>
      <c r="BF197" s="405"/>
      <c r="BG197" s="419"/>
      <c r="BH197" s="415"/>
      <c r="BI197" s="405"/>
      <c r="BJ197" s="405"/>
      <c r="BK197" s="405"/>
      <c r="BL197" s="419"/>
      <c r="BM197" s="415"/>
      <c r="BN197" s="405"/>
      <c r="BO197" s="405"/>
      <c r="BP197" s="405"/>
      <c r="BQ197" s="419"/>
      <c r="BR197" s="415"/>
      <c r="BS197" s="405"/>
      <c r="BT197" s="405"/>
      <c r="BU197" s="405"/>
      <c r="BV197" s="405"/>
      <c r="BW197" s="405"/>
      <c r="BX197" s="405"/>
      <c r="BY197" s="406"/>
      <c r="BZ197" s="7"/>
      <c r="CA197" s="7"/>
      <c r="CB197" s="7"/>
      <c r="CC197" s="7"/>
      <c r="CD197" s="7"/>
      <c r="CE197" s="7"/>
      <c r="CF197" s="7"/>
      <c r="CG197" s="7"/>
      <c r="CH197" s="7"/>
      <c r="CI197" s="7"/>
      <c r="CJ197" s="7"/>
      <c r="CK197" s="7"/>
      <c r="CL197" s="7"/>
      <c r="CM197" s="7"/>
      <c r="CN197" s="7"/>
      <c r="CO197" s="7"/>
      <c r="CP197" s="7"/>
      <c r="CQ197" s="7"/>
      <c r="CR197" s="7"/>
      <c r="CS197" s="7"/>
      <c r="CT197" s="7"/>
      <c r="CU197" s="7"/>
      <c r="CV197" s="7"/>
      <c r="CW197" s="7"/>
      <c r="CX197" s="7"/>
      <c r="CY197" s="7"/>
      <c r="CZ197" s="7"/>
    </row>
    <row r="198" s="316" customFormat="true" ht="15" customHeight="true" x14ac:dyDescent="0.2">
      <c r="A198" s="169"/>
      <c r="B198" s="136"/>
      <c r="C198" s="106"/>
      <c r="D198" s="108"/>
      <c r="E198" s="108"/>
      <c r="F198" s="108"/>
      <c r="G198" s="107"/>
      <c r="H198" s="105"/>
      <c r="I198" s="108"/>
      <c r="J198" s="108"/>
      <c r="K198" s="108"/>
      <c r="L198" s="104"/>
      <c r="M198" s="106"/>
      <c r="N198" s="108"/>
      <c r="O198" s="108"/>
      <c r="P198" s="108"/>
      <c r="Q198" s="107"/>
      <c r="R198" s="105"/>
      <c r="S198" s="108"/>
      <c r="T198" s="108"/>
      <c r="U198" s="108"/>
      <c r="V198" s="108"/>
      <c r="W198" s="108"/>
      <c r="X198" s="108"/>
      <c r="Y198" s="104"/>
      <c r="Z198" s="833"/>
      <c r="AA198" s="833"/>
      <c r="AB198" s="833"/>
      <c r="AC198" s="833"/>
      <c r="AD198" s="833"/>
      <c r="AE198" s="833"/>
      <c r="AF198" s="833"/>
      <c r="AG198" s="833"/>
      <c r="AH198" s="833"/>
      <c r="AI198" s="833"/>
      <c r="AJ198" s="833"/>
      <c r="AK198" s="833"/>
      <c r="AL198" s="833"/>
      <c r="AM198" s="833"/>
      <c r="AN198" s="833"/>
      <c r="AO198" s="833"/>
      <c r="AP198" s="833"/>
      <c r="AQ198" s="833"/>
      <c r="AR198" s="833"/>
      <c r="AS198" s="833"/>
      <c r="AT198" s="833"/>
      <c r="AU198" s="833"/>
      <c r="AV198" s="833"/>
      <c r="AW198" s="833"/>
      <c r="AX198" s="833"/>
      <c r="AY198" s="833"/>
      <c r="AZ198" s="344"/>
      <c r="BA198" s="878"/>
      <c r="BB198" s="552"/>
      <c r="BC198" s="415"/>
      <c r="BD198" s="405"/>
      <c r="BE198" s="405"/>
      <c r="BF198" s="405"/>
      <c r="BG198" s="419"/>
      <c r="BH198" s="415"/>
      <c r="BI198" s="405"/>
      <c r="BJ198" s="405"/>
      <c r="BK198" s="405"/>
      <c r="BL198" s="419"/>
      <c r="BM198" s="415"/>
      <c r="BN198" s="405"/>
      <c r="BO198" s="405"/>
      <c r="BP198" s="405"/>
      <c r="BQ198" s="419"/>
      <c r="BR198" s="415"/>
      <c r="BS198" s="405"/>
      <c r="BT198" s="405"/>
      <c r="BU198" s="405"/>
      <c r="BV198" s="405"/>
      <c r="BW198" s="405"/>
      <c r="BX198" s="405"/>
      <c r="BY198" s="406"/>
      <c r="BZ198" s="7"/>
      <c r="CA198" s="7"/>
      <c r="CB198" s="7"/>
      <c r="CC198" s="7"/>
      <c r="CD198" s="7"/>
      <c r="CE198" s="7"/>
      <c r="CF198" s="7"/>
      <c r="CG198" s="7"/>
      <c r="CH198" s="7"/>
      <c r="CI198" s="7"/>
      <c r="CJ198" s="7"/>
      <c r="CK198" s="7"/>
      <c r="CL198" s="7"/>
      <c r="CM198" s="7"/>
      <c r="CN198" s="7"/>
      <c r="CO198" s="7"/>
      <c r="CP198" s="7"/>
      <c r="CQ198" s="7"/>
      <c r="CR198" s="7"/>
      <c r="CS198" s="7"/>
      <c r="CT198" s="7"/>
      <c r="CU198" s="7"/>
      <c r="CV198" s="7"/>
      <c r="CW198" s="7"/>
      <c r="CX198" s="7"/>
      <c r="CY198" s="7"/>
      <c r="CZ198" s="7"/>
    </row>
    <row r="199" s="316" customFormat="true" ht="15" customHeight="true" x14ac:dyDescent="0.2">
      <c r="A199" s="169"/>
      <c r="B199" s="136"/>
      <c r="C199" s="106"/>
      <c r="D199" s="108"/>
      <c r="E199" s="108"/>
      <c r="F199" s="108"/>
      <c r="G199" s="107"/>
      <c r="H199" s="105"/>
      <c r="I199" s="108"/>
      <c r="J199" s="108"/>
      <c r="K199" s="108"/>
      <c r="L199" s="104"/>
      <c r="M199" s="106"/>
      <c r="N199" s="108"/>
      <c r="O199" s="108"/>
      <c r="P199" s="108"/>
      <c r="Q199" s="107"/>
      <c r="R199" s="105"/>
      <c r="S199" s="108"/>
      <c r="T199" s="108"/>
      <c r="U199" s="108"/>
      <c r="V199" s="108"/>
      <c r="W199" s="108"/>
      <c r="X199" s="108"/>
      <c r="Y199" s="104"/>
      <c r="Z199" s="833"/>
      <c r="AA199" s="833"/>
      <c r="AB199" s="833"/>
      <c r="AC199" s="833"/>
      <c r="AD199" s="833"/>
      <c r="AE199" s="833"/>
      <c r="AF199" s="833"/>
      <c r="AG199" s="833"/>
      <c r="AH199" s="833"/>
      <c r="AI199" s="833"/>
      <c r="AJ199" s="833"/>
      <c r="AK199" s="833"/>
      <c r="AL199" s="833"/>
      <c r="AM199" s="833"/>
      <c r="AN199" s="833"/>
      <c r="AO199" s="833"/>
      <c r="AP199" s="833"/>
      <c r="AQ199" s="833"/>
      <c r="AR199" s="833"/>
      <c r="AS199" s="833"/>
      <c r="AT199" s="833"/>
      <c r="AU199" s="833"/>
      <c r="AV199" s="833"/>
      <c r="AW199" s="833"/>
      <c r="AX199" s="833"/>
      <c r="AY199" s="833"/>
      <c r="AZ199" s="344"/>
      <c r="BA199" s="878"/>
      <c r="BB199" s="552"/>
      <c r="BC199" s="415"/>
      <c r="BD199" s="405"/>
      <c r="BE199" s="405"/>
      <c r="BF199" s="405"/>
      <c r="BG199" s="419"/>
      <c r="BH199" s="415"/>
      <c r="BI199" s="405"/>
      <c r="BJ199" s="405"/>
      <c r="BK199" s="405"/>
      <c r="BL199" s="419"/>
      <c r="BM199" s="415"/>
      <c r="BN199" s="405"/>
      <c r="BO199" s="405"/>
      <c r="BP199" s="405"/>
      <c r="BQ199" s="419"/>
      <c r="BR199" s="415"/>
      <c r="BS199" s="405"/>
      <c r="BT199" s="405"/>
      <c r="BU199" s="405"/>
      <c r="BV199" s="405"/>
      <c r="BW199" s="405"/>
      <c r="BX199" s="405"/>
      <c r="BY199" s="406"/>
      <c r="BZ199" s="7"/>
      <c r="CA199" s="7"/>
      <c r="CB199" s="7"/>
      <c r="CC199" s="7"/>
      <c r="CD199" s="7"/>
      <c r="CE199" s="7"/>
      <c r="CF199" s="7"/>
      <c r="CG199" s="7"/>
      <c r="CH199" s="7"/>
      <c r="CI199" s="7"/>
      <c r="CJ199" s="7"/>
      <c r="CK199" s="7"/>
      <c r="CL199" s="7"/>
      <c r="CM199" s="7"/>
      <c r="CN199" s="7"/>
      <c r="CO199" s="7"/>
      <c r="CP199" s="7"/>
      <c r="CQ199" s="7"/>
      <c r="CR199" s="7"/>
      <c r="CS199" s="7"/>
      <c r="CT199" s="7"/>
      <c r="CU199" s="7"/>
      <c r="CV199" s="7"/>
      <c r="CW199" s="7"/>
      <c r="CX199" s="7"/>
      <c r="CY199" s="7"/>
      <c r="CZ199" s="7"/>
    </row>
    <row r="200" s="316" customFormat="true" ht="15" customHeight="true" x14ac:dyDescent="0.2">
      <c r="A200" s="169"/>
      <c r="B200" s="136"/>
      <c r="C200" s="106"/>
      <c r="D200" s="108"/>
      <c r="E200" s="108"/>
      <c r="F200" s="108"/>
      <c r="G200" s="107"/>
      <c r="H200" s="105"/>
      <c r="I200" s="108"/>
      <c r="J200" s="108"/>
      <c r="K200" s="108"/>
      <c r="L200" s="104"/>
      <c r="M200" s="106"/>
      <c r="N200" s="108"/>
      <c r="O200" s="108"/>
      <c r="P200" s="108"/>
      <c r="Q200" s="107"/>
      <c r="R200" s="105"/>
      <c r="S200" s="108"/>
      <c r="T200" s="108"/>
      <c r="U200" s="108"/>
      <c r="V200" s="108"/>
      <c r="W200" s="108"/>
      <c r="X200" s="108"/>
      <c r="Y200" s="104"/>
      <c r="Z200" s="833"/>
      <c r="AA200" s="833"/>
      <c r="AB200" s="833"/>
      <c r="AC200" s="833"/>
      <c r="AD200" s="833"/>
      <c r="AE200" s="833"/>
      <c r="AF200" s="833"/>
      <c r="AG200" s="833"/>
      <c r="AH200" s="833"/>
      <c r="AI200" s="833"/>
      <c r="AJ200" s="833"/>
      <c r="AK200" s="833"/>
      <c r="AL200" s="833"/>
      <c r="AM200" s="833"/>
      <c r="AN200" s="833"/>
      <c r="AO200" s="833"/>
      <c r="AP200" s="833"/>
      <c r="AQ200" s="833"/>
      <c r="AR200" s="833"/>
      <c r="AS200" s="833"/>
      <c r="AT200" s="833"/>
      <c r="AU200" s="833"/>
      <c r="AV200" s="833"/>
      <c r="AW200" s="833"/>
      <c r="AX200" s="833"/>
      <c r="AY200" s="833"/>
      <c r="AZ200" s="344"/>
      <c r="BA200" s="878"/>
      <c r="BB200" s="552"/>
      <c r="BC200" s="415"/>
      <c r="BD200" s="405"/>
      <c r="BE200" s="405"/>
      <c r="BF200" s="405"/>
      <c r="BG200" s="419"/>
      <c r="BH200" s="415"/>
      <c r="BI200" s="405"/>
      <c r="BJ200" s="405"/>
      <c r="BK200" s="405"/>
      <c r="BL200" s="419"/>
      <c r="BM200" s="415"/>
      <c r="BN200" s="405"/>
      <c r="BO200" s="405"/>
      <c r="BP200" s="405"/>
      <c r="BQ200" s="419"/>
      <c r="BR200" s="415"/>
      <c r="BS200" s="405"/>
      <c r="BT200" s="405"/>
      <c r="BU200" s="405"/>
      <c r="BV200" s="405"/>
      <c r="BW200" s="405"/>
      <c r="BX200" s="405"/>
      <c r="BY200" s="406"/>
      <c r="BZ200" s="7"/>
      <c r="CA200" s="7"/>
      <c r="CB200" s="7"/>
      <c r="CC200" s="7"/>
      <c r="CD200" s="7"/>
      <c r="CE200" s="7"/>
      <c r="CF200" s="7"/>
      <c r="CG200" s="7"/>
      <c r="CH200" s="7"/>
      <c r="CI200" s="7"/>
      <c r="CJ200" s="7"/>
      <c r="CK200" s="7"/>
      <c r="CL200" s="7"/>
      <c r="CM200" s="7"/>
      <c r="CN200" s="7"/>
      <c r="CO200" s="7"/>
      <c r="CP200" s="7"/>
      <c r="CQ200" s="7"/>
      <c r="CR200" s="7"/>
      <c r="CS200" s="7"/>
      <c r="CT200" s="7"/>
      <c r="CU200" s="7"/>
      <c r="CV200" s="7"/>
      <c r="CW200" s="7"/>
      <c r="CX200" s="7"/>
      <c r="CY200" s="7"/>
      <c r="CZ200" s="7"/>
    </row>
    <row r="201" s="316" customFormat="true" ht="15" customHeight="true" x14ac:dyDescent="0.2">
      <c r="A201" s="169"/>
      <c r="B201" s="136"/>
      <c r="C201" s="106"/>
      <c r="D201" s="108"/>
      <c r="E201" s="108"/>
      <c r="F201" s="108"/>
      <c r="G201" s="107"/>
      <c r="H201" s="105"/>
      <c r="I201" s="108"/>
      <c r="J201" s="108"/>
      <c r="K201" s="108"/>
      <c r="L201" s="104"/>
      <c r="M201" s="106"/>
      <c r="N201" s="108"/>
      <c r="O201" s="108"/>
      <c r="P201" s="108"/>
      <c r="Q201" s="107"/>
      <c r="R201" s="105"/>
      <c r="S201" s="108"/>
      <c r="T201" s="108"/>
      <c r="U201" s="108"/>
      <c r="V201" s="108"/>
      <c r="W201" s="108"/>
      <c r="X201" s="108"/>
      <c r="Y201" s="104"/>
      <c r="Z201" s="833"/>
      <c r="AA201" s="833"/>
      <c r="AB201" s="833"/>
      <c r="AC201" s="833"/>
      <c r="AD201" s="833"/>
      <c r="AE201" s="833"/>
      <c r="AF201" s="833"/>
      <c r="AG201" s="833"/>
      <c r="AH201" s="833"/>
      <c r="AI201" s="833"/>
      <c r="AJ201" s="833"/>
      <c r="AK201" s="833"/>
      <c r="AL201" s="833"/>
      <c r="AM201" s="833"/>
      <c r="AN201" s="833"/>
      <c r="AO201" s="833"/>
      <c r="AP201" s="833"/>
      <c r="AQ201" s="833"/>
      <c r="AR201" s="833"/>
      <c r="AS201" s="833"/>
      <c r="AT201" s="833"/>
      <c r="AU201" s="833"/>
      <c r="AV201" s="833"/>
      <c r="AW201" s="833"/>
      <c r="AX201" s="833"/>
      <c r="AY201" s="833"/>
      <c r="AZ201" s="344"/>
      <c r="BA201" s="878"/>
      <c r="BB201" s="552"/>
      <c r="BC201" s="415"/>
      <c r="BD201" s="405"/>
      <c r="BE201" s="405"/>
      <c r="BF201" s="405"/>
      <c r="BG201" s="419"/>
      <c r="BH201" s="415"/>
      <c r="BI201" s="405"/>
      <c r="BJ201" s="405"/>
      <c r="BK201" s="405"/>
      <c r="BL201" s="419"/>
      <c r="BM201" s="415"/>
      <c r="BN201" s="405"/>
      <c r="BO201" s="405"/>
      <c r="BP201" s="405"/>
      <c r="BQ201" s="419"/>
      <c r="BR201" s="415"/>
      <c r="BS201" s="405"/>
      <c r="BT201" s="405"/>
      <c r="BU201" s="405"/>
      <c r="BV201" s="405"/>
      <c r="BW201" s="405"/>
      <c r="BX201" s="405"/>
      <c r="BY201" s="406"/>
      <c r="BZ201" s="7"/>
      <c r="CA201" s="7"/>
      <c r="CB201" s="7"/>
      <c r="CC201" s="7"/>
      <c r="CD201" s="7"/>
      <c r="CE201" s="7"/>
      <c r="CF201" s="7"/>
      <c r="CG201" s="7"/>
      <c r="CH201" s="7"/>
      <c r="CI201" s="7"/>
      <c r="CJ201" s="7"/>
      <c r="CK201" s="7"/>
      <c r="CL201" s="7"/>
      <c r="CM201" s="7"/>
      <c r="CN201" s="7"/>
      <c r="CO201" s="7"/>
      <c r="CP201" s="7"/>
      <c r="CQ201" s="7"/>
      <c r="CR201" s="7"/>
      <c r="CS201" s="7"/>
      <c r="CT201" s="7"/>
      <c r="CU201" s="7"/>
      <c r="CV201" s="7"/>
      <c r="CW201" s="7"/>
      <c r="CX201" s="7"/>
      <c r="CY201" s="7"/>
      <c r="CZ201" s="7"/>
    </row>
    <row r="202" s="488" customFormat="true" ht="15" customHeight="true" x14ac:dyDescent="0.2">
      <c r="A202" s="992"/>
      <c r="B202" s="138"/>
      <c r="C202" s="127"/>
      <c r="D202" s="126"/>
      <c r="E202" s="126"/>
      <c r="F202" s="126"/>
      <c r="G202" s="125"/>
      <c r="H202" s="124"/>
      <c r="I202" s="126"/>
      <c r="J202" s="126"/>
      <c r="K202" s="126"/>
      <c r="L202" s="123"/>
      <c r="M202" s="127"/>
      <c r="N202" s="126"/>
      <c r="O202" s="126"/>
      <c r="P202" s="126"/>
      <c r="Q202" s="125"/>
      <c r="R202" s="124"/>
      <c r="S202" s="126"/>
      <c r="T202" s="126"/>
      <c r="U202" s="126"/>
      <c r="V202" s="126"/>
      <c r="W202" s="126"/>
      <c r="X202" s="126"/>
      <c r="Y202" s="123"/>
      <c r="Z202" s="408"/>
      <c r="AA202" s="408"/>
      <c r="AB202" s="408"/>
      <c r="AC202" s="408"/>
      <c r="AD202" s="408"/>
      <c r="AE202" s="408"/>
      <c r="AF202" s="408"/>
      <c r="AG202" s="408"/>
      <c r="AH202" s="408"/>
      <c r="AI202" s="408"/>
      <c r="AJ202" s="408"/>
      <c r="AK202" s="408"/>
      <c r="AL202" s="408"/>
      <c r="AM202" s="408"/>
      <c r="AN202" s="408"/>
      <c r="AO202" s="408"/>
      <c r="AP202" s="408"/>
      <c r="AQ202" s="408"/>
      <c r="AR202" s="408"/>
      <c r="AS202" s="408"/>
      <c r="AT202" s="408"/>
      <c r="AU202" s="408"/>
      <c r="AV202" s="408"/>
      <c r="AW202" s="408"/>
      <c r="AX202" s="408"/>
      <c r="AY202" s="408"/>
      <c r="AZ202" s="875"/>
      <c r="BA202" s="878"/>
      <c r="BB202" s="552"/>
      <c r="BC202" s="415"/>
      <c r="BD202" s="405"/>
      <c r="BE202" s="405"/>
      <c r="BF202" s="405"/>
      <c r="BG202" s="419"/>
      <c r="BH202" s="415"/>
      <c r="BI202" s="405"/>
      <c r="BJ202" s="405"/>
      <c r="BK202" s="405"/>
      <c r="BL202" s="419"/>
      <c r="BM202" s="415"/>
      <c r="BN202" s="405"/>
      <c r="BO202" s="405"/>
      <c r="BP202" s="405"/>
      <c r="BQ202" s="419"/>
      <c r="BR202" s="415"/>
      <c r="BS202" s="405"/>
      <c r="BT202" s="405"/>
      <c r="BU202" s="405"/>
      <c r="BV202" s="405"/>
      <c r="BW202" s="405"/>
      <c r="BX202" s="405"/>
      <c r="BY202" s="406"/>
      <c r="BZ202" s="7"/>
      <c r="CA202" s="7"/>
      <c r="CB202" s="7"/>
      <c r="CC202" s="7"/>
      <c r="CD202" s="7"/>
      <c r="CE202" s="7"/>
      <c r="CF202" s="7"/>
      <c r="CG202" s="7"/>
      <c r="CH202" s="7"/>
      <c r="CI202" s="7"/>
      <c r="CJ202" s="7"/>
      <c r="CK202" s="7"/>
      <c r="CL202" s="7"/>
      <c r="CM202" s="7"/>
      <c r="CN202" s="7"/>
      <c r="CO202" s="7"/>
      <c r="CP202" s="7"/>
      <c r="CQ202" s="7"/>
      <c r="CR202" s="7"/>
      <c r="CS202" s="7"/>
      <c r="CT202" s="7"/>
      <c r="CU202" s="7"/>
      <c r="CV202" s="7"/>
      <c r="CW202" s="7"/>
      <c r="CX202" s="7"/>
      <c r="CY202" s="7"/>
      <c r="CZ202" s="7"/>
    </row>
    <row r="203" s="488" customFormat="true" ht="15" customHeight="true" x14ac:dyDescent="0.2">
      <c r="A203" s="992"/>
      <c r="B203" s="138"/>
      <c r="C203" s="127"/>
      <c r="D203" s="126"/>
      <c r="E203" s="126"/>
      <c r="F203" s="126"/>
      <c r="G203" s="125"/>
      <c r="H203" s="124"/>
      <c r="I203" s="126"/>
      <c r="J203" s="126"/>
      <c r="K203" s="126"/>
      <c r="L203" s="123"/>
      <c r="M203" s="127"/>
      <c r="N203" s="126"/>
      <c r="O203" s="126"/>
      <c r="P203" s="126"/>
      <c r="Q203" s="125"/>
      <c r="R203" s="124"/>
      <c r="S203" s="126"/>
      <c r="T203" s="126"/>
      <c r="U203" s="126"/>
      <c r="V203" s="126"/>
      <c r="W203" s="126"/>
      <c r="X203" s="126"/>
      <c r="Y203" s="123"/>
      <c r="Z203" s="408"/>
      <c r="AA203" s="408"/>
      <c r="AB203" s="408"/>
      <c r="AC203" s="408"/>
      <c r="AD203" s="408"/>
      <c r="AE203" s="408"/>
      <c r="AF203" s="408"/>
      <c r="AG203" s="408"/>
      <c r="AH203" s="408"/>
      <c r="AI203" s="408"/>
      <c r="AJ203" s="408"/>
      <c r="AK203" s="408"/>
      <c r="AL203" s="408"/>
      <c r="AM203" s="408"/>
      <c r="AN203" s="408"/>
      <c r="AO203" s="408"/>
      <c r="AP203" s="408"/>
      <c r="AQ203" s="408"/>
      <c r="AR203" s="408"/>
      <c r="AS203" s="408"/>
      <c r="AT203" s="408"/>
      <c r="AU203" s="408"/>
      <c r="AV203" s="408"/>
      <c r="AW203" s="408"/>
      <c r="AX203" s="408"/>
      <c r="AY203" s="408"/>
      <c r="AZ203" s="875"/>
      <c r="BA203" s="878"/>
      <c r="BB203" s="552"/>
      <c r="BC203" s="415"/>
      <c r="BD203" s="405"/>
      <c r="BE203" s="405"/>
      <c r="BF203" s="405"/>
      <c r="BG203" s="419"/>
      <c r="BH203" s="415"/>
      <c r="BI203" s="405"/>
      <c r="BJ203" s="405"/>
      <c r="BK203" s="405"/>
      <c r="BL203" s="419"/>
      <c r="BM203" s="415"/>
      <c r="BN203" s="405"/>
      <c r="BO203" s="405"/>
      <c r="BP203" s="405"/>
      <c r="BQ203" s="419"/>
      <c r="BR203" s="415"/>
      <c r="BS203" s="405"/>
      <c r="BT203" s="405"/>
      <c r="BU203" s="405"/>
      <c r="BV203" s="405"/>
      <c r="BW203" s="405"/>
      <c r="BX203" s="405"/>
      <c r="BY203" s="406"/>
      <c r="BZ203" s="7"/>
      <c r="CA203" s="7"/>
      <c r="CB203" s="7"/>
      <c r="CC203" s="7"/>
      <c r="CD203" s="7"/>
      <c r="CE203" s="7"/>
      <c r="CF203" s="7"/>
      <c r="CG203" s="7"/>
      <c r="CH203" s="7"/>
      <c r="CI203" s="7"/>
      <c r="CJ203" s="7"/>
      <c r="CK203" s="7"/>
      <c r="CL203" s="7"/>
      <c r="CM203" s="7"/>
      <c r="CN203" s="7"/>
      <c r="CO203" s="7"/>
      <c r="CP203" s="7"/>
      <c r="CQ203" s="7"/>
      <c r="CR203" s="7"/>
      <c r="CS203" s="7"/>
      <c r="CT203" s="7"/>
      <c r="CU203" s="7"/>
      <c r="CV203" s="7"/>
      <c r="CW203" s="7"/>
      <c r="CX203" s="7"/>
      <c r="CY203" s="7"/>
      <c r="CZ203" s="7"/>
    </row>
    <row r="204" s="489" customFormat="true" ht="15" customHeight="true" x14ac:dyDescent="0.2">
      <c r="A204" s="146"/>
      <c r="B204" s="135"/>
      <c r="C204" s="84"/>
      <c r="D204" s="83"/>
      <c r="E204" s="83"/>
      <c r="F204" s="83"/>
      <c r="G204" s="82"/>
      <c r="H204" s="81"/>
      <c r="I204" s="83"/>
      <c r="J204" s="83"/>
      <c r="K204" s="83"/>
      <c r="L204" s="80"/>
      <c r="M204" s="84"/>
      <c r="N204" s="83"/>
      <c r="O204" s="83"/>
      <c r="P204" s="83"/>
      <c r="Q204" s="82"/>
      <c r="R204" s="81"/>
      <c r="S204" s="83"/>
      <c r="T204" s="83"/>
      <c r="U204" s="83"/>
      <c r="V204" s="108"/>
      <c r="W204" s="108"/>
      <c r="X204" s="108"/>
      <c r="Y204" s="104"/>
      <c r="Z204" s="833"/>
      <c r="AA204" s="833"/>
      <c r="AB204" s="833"/>
      <c r="AC204" s="833"/>
      <c r="AD204" s="833"/>
      <c r="AE204" s="833"/>
      <c r="AF204" s="833"/>
      <c r="AG204" s="833"/>
      <c r="AH204" s="833"/>
      <c r="AI204" s="833"/>
      <c r="AJ204" s="833"/>
      <c r="AK204" s="833"/>
      <c r="AL204" s="833"/>
      <c r="AM204" s="833"/>
      <c r="AN204" s="833"/>
      <c r="AO204" s="833"/>
      <c r="AP204" s="833"/>
      <c r="AQ204" s="833"/>
      <c r="AR204" s="833"/>
      <c r="AS204" s="833"/>
      <c r="AT204" s="833"/>
      <c r="AU204" s="833"/>
      <c r="AV204" s="833"/>
      <c r="AW204" s="833"/>
      <c r="AX204" s="833"/>
      <c r="AY204" s="833"/>
      <c r="AZ204" s="344"/>
      <c r="BA204" s="878"/>
      <c r="BB204" s="552"/>
      <c r="BC204" s="415"/>
      <c r="BD204" s="405"/>
      <c r="BE204" s="405"/>
      <c r="BF204" s="405"/>
      <c r="BG204" s="419"/>
      <c r="BH204" s="415"/>
      <c r="BI204" s="405"/>
      <c r="BJ204" s="405"/>
      <c r="BK204" s="405"/>
      <c r="BL204" s="419"/>
      <c r="BM204" s="415"/>
      <c r="BN204" s="405"/>
      <c r="BO204" s="405"/>
      <c r="BP204" s="405"/>
      <c r="BQ204" s="419"/>
      <c r="BR204" s="415"/>
      <c r="BS204" s="405"/>
      <c r="BT204" s="405"/>
      <c r="BU204" s="405"/>
      <c r="BV204" s="405"/>
      <c r="BW204" s="405"/>
      <c r="BX204" s="405"/>
      <c r="BY204" s="406"/>
      <c r="BZ204" s="7"/>
      <c r="CA204" s="7"/>
      <c r="CB204" s="7"/>
      <c r="CC204" s="7"/>
      <c r="CD204" s="7"/>
      <c r="CE204" s="7"/>
      <c r="CF204" s="7"/>
      <c r="CG204" s="7"/>
      <c r="CH204" s="7"/>
      <c r="CI204" s="7"/>
      <c r="CJ204" s="7"/>
      <c r="CK204" s="7"/>
      <c r="CL204" s="7"/>
      <c r="CM204" s="7"/>
      <c r="CN204" s="7"/>
      <c r="CO204" s="7"/>
      <c r="CP204" s="7"/>
      <c r="CQ204" s="7"/>
      <c r="CR204" s="7"/>
      <c r="CS204" s="7"/>
      <c r="CT204" s="7"/>
      <c r="CU204" s="7"/>
      <c r="CV204" s="7"/>
      <c r="CW204" s="7"/>
      <c r="CX204" s="7"/>
      <c r="CY204" s="7"/>
      <c r="CZ204" s="7"/>
    </row>
    <row r="205" s="316" customFormat="true" ht="15" customHeight="true" x14ac:dyDescent="0.2">
      <c r="A205" s="168"/>
      <c r="B205" s="134"/>
      <c r="C205" s="79"/>
      <c r="D205" s="93"/>
      <c r="E205" s="93"/>
      <c r="F205" s="93"/>
      <c r="G205" s="92"/>
      <c r="H205" s="78"/>
      <c r="I205" s="93"/>
      <c r="J205" s="93"/>
      <c r="K205" s="93"/>
      <c r="L205" s="77"/>
      <c r="M205" s="79"/>
      <c r="N205" s="93"/>
      <c r="O205" s="93"/>
      <c r="P205" s="93"/>
      <c r="Q205" s="92"/>
      <c r="R205" s="78"/>
      <c r="S205" s="93"/>
      <c r="T205" s="93"/>
      <c r="U205" s="93"/>
      <c r="V205" s="93"/>
      <c r="W205" s="93"/>
      <c r="X205" s="93"/>
      <c r="Y205" s="77"/>
      <c r="Z205" s="833"/>
      <c r="AA205" s="833"/>
      <c r="AB205" s="833"/>
      <c r="AC205" s="833"/>
      <c r="AD205" s="833"/>
      <c r="AE205" s="833"/>
      <c r="AF205" s="833"/>
      <c r="AG205" s="833"/>
      <c r="AH205" s="833"/>
      <c r="AI205" s="833"/>
      <c r="AJ205" s="833"/>
      <c r="AK205" s="833"/>
      <c r="AL205" s="833"/>
      <c r="AM205" s="833"/>
      <c r="AN205" s="833"/>
      <c r="AO205" s="833"/>
      <c r="AP205" s="833"/>
      <c r="AQ205" s="833"/>
      <c r="AR205" s="833"/>
      <c r="AS205" s="833"/>
      <c r="AT205" s="833"/>
      <c r="AU205" s="833"/>
      <c r="AV205" s="833"/>
      <c r="AW205" s="833"/>
      <c r="AX205" s="833"/>
      <c r="AY205" s="833"/>
      <c r="AZ205" s="344"/>
      <c r="BA205" s="878"/>
      <c r="BB205" s="552"/>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7"/>
      <c r="CA205" s="7"/>
      <c r="CB205" s="7"/>
      <c r="CC205" s="7"/>
      <c r="CD205" s="7"/>
      <c r="CE205" s="7"/>
      <c r="CF205" s="7"/>
      <c r="CG205" s="7"/>
      <c r="CH205" s="7"/>
      <c r="CI205" s="7"/>
      <c r="CJ205" s="7"/>
      <c r="CK205" s="7"/>
      <c r="CL205" s="7"/>
      <c r="CM205" s="7"/>
      <c r="CN205" s="7"/>
      <c r="CO205" s="7"/>
      <c r="CP205" s="7"/>
      <c r="CQ205" s="7"/>
      <c r="CR205" s="7"/>
      <c r="CS205" s="7"/>
      <c r="CT205" s="7"/>
      <c r="CU205" s="7"/>
      <c r="CV205" s="7"/>
      <c r="CW205" s="7"/>
      <c r="CX205" s="7"/>
      <c r="CY205" s="7"/>
      <c r="CZ205" s="7"/>
    </row>
    <row r="206" s="316" customFormat="true" ht="250.15" customHeight="true" x14ac:dyDescent="0.2">
      <c r="B206" s="318"/>
      <c r="Z206" s="344"/>
      <c r="AA206" s="344"/>
      <c r="AB206" s="344"/>
      <c r="AC206" s="344"/>
      <c r="AD206" s="344"/>
      <c r="AE206" s="344"/>
      <c r="AF206" s="344"/>
      <c r="AG206" s="344"/>
      <c r="AH206" s="344"/>
      <c r="AI206" s="344"/>
      <c r="AJ206" s="344"/>
      <c r="AK206" s="344"/>
      <c r="AL206" s="344"/>
      <c r="AM206" s="344"/>
      <c r="AN206" s="344"/>
      <c r="AO206" s="344"/>
      <c r="AP206" s="344"/>
      <c r="AQ206" s="344"/>
      <c r="AR206" s="344"/>
      <c r="AS206" s="344"/>
      <c r="AT206" s="344"/>
      <c r="AU206" s="344"/>
      <c r="AV206" s="344"/>
      <c r="AW206" s="344"/>
      <c r="AX206" s="344"/>
      <c r="AY206" s="344"/>
      <c r="AZ206" s="344"/>
      <c r="BA206" s="317"/>
      <c r="BB206" s="315"/>
      <c r="BC206" s="315"/>
      <c r="BD206" s="315"/>
      <c r="BE206" s="315"/>
      <c r="BF206" s="315"/>
      <c r="BG206" s="315"/>
      <c r="BH206" s="315"/>
      <c r="BI206" s="315"/>
      <c r="BJ206" s="315"/>
      <c r="BK206" s="315"/>
      <c r="BL206" s="315"/>
      <c r="BM206" s="315"/>
      <c r="BN206" s="315"/>
      <c r="BO206" s="315"/>
      <c r="BP206" s="315"/>
      <c r="BQ206" s="315"/>
      <c r="BR206" s="315"/>
      <c r="BS206" s="315"/>
      <c r="BT206" s="315"/>
      <c r="BU206" s="315"/>
      <c r="BV206" s="315"/>
      <c r="BW206" s="315"/>
      <c r="BX206" s="315"/>
      <c r="BY206" s="317"/>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96" customFormat="true" ht="18" customHeight="true" x14ac:dyDescent="0.2">
      <c r="Z207" s="339"/>
      <c r="AA207" s="339"/>
      <c r="AB207" s="339"/>
      <c r="AC207" s="339"/>
      <c r="AD207" s="339"/>
      <c r="AE207" s="339"/>
      <c r="AF207" s="339"/>
      <c r="AG207" s="339"/>
      <c r="AH207" s="339"/>
      <c r="AI207" s="339"/>
      <c r="AJ207" s="339"/>
      <c r="AK207" s="339"/>
      <c r="AL207" s="339"/>
      <c r="AM207" s="339"/>
      <c r="AN207" s="339"/>
      <c r="AO207" s="339"/>
      <c r="AP207" s="339"/>
      <c r="AQ207" s="339"/>
      <c r="AR207" s="339"/>
      <c r="AS207" s="339"/>
      <c r="AT207" s="339"/>
      <c r="AU207" s="339"/>
      <c r="AV207" s="339"/>
      <c r="AW207" s="339"/>
      <c r="AX207" s="339"/>
      <c r="AY207" s="339"/>
      <c r="AZ207" s="339"/>
      <c r="BB207" s="31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96" customFormat="true" ht="22.5" customHeight="true" x14ac:dyDescent="0.35">
      <c r="A208" s="990" t="str">
        <f>A1026</f>
        <v>Dominican Republic</v>
      </c>
      <c r="B208" s="991"/>
      <c r="Z208" s="339"/>
      <c r="AA208" s="339"/>
      <c r="AB208" s="339"/>
      <c r="AC208" s="339"/>
      <c r="AD208" s="339"/>
      <c r="AE208" s="339"/>
      <c r="AF208" s="339"/>
      <c r="AG208" s="339"/>
      <c r="AH208" s="339"/>
      <c r="AI208" s="339"/>
      <c r="AJ208" s="339"/>
      <c r="AK208" s="339"/>
      <c r="AL208" s="339"/>
      <c r="AM208" s="339"/>
      <c r="AN208" s="339"/>
      <c r="AO208" s="339"/>
      <c r="AP208" s="339"/>
      <c r="AQ208" s="339"/>
      <c r="AR208" s="339"/>
      <c r="AS208" s="339"/>
      <c r="AT208" s="339"/>
      <c r="AU208" s="339"/>
      <c r="AV208" s="339"/>
      <c r="AW208" s="339"/>
      <c r="AX208" s="339"/>
      <c r="AY208" s="339"/>
      <c r="AZ208" s="339"/>
      <c r="BB208" s="31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96" customFormat="true" ht="22.5" customHeight="true" x14ac:dyDescent="0.35">
      <c r="A209" s="323" t="str">
        <f>A1034</f>
        <v>2000</v>
      </c>
      <c r="B209" s="324"/>
      <c r="Z209" s="339"/>
      <c r="AA209" s="339"/>
      <c r="AB209" s="339"/>
      <c r="AC209" s="339"/>
      <c r="AD209" s="339"/>
      <c r="AE209" s="339"/>
      <c r="AF209" s="339"/>
      <c r="AG209" s="339"/>
      <c r="AH209" s="339"/>
      <c r="AI209" s="339"/>
      <c r="AJ209" s="339"/>
      <c r="AK209" s="339"/>
      <c r="AL209" s="339"/>
      <c r="AM209" s="339"/>
      <c r="AN209" s="339"/>
      <c r="AO209" s="339"/>
      <c r="AP209" s="339"/>
      <c r="AQ209" s="339"/>
      <c r="AR209" s="339"/>
      <c r="AS209" s="339"/>
      <c r="AT209" s="339"/>
      <c r="AU209" s="339"/>
      <c r="AV209" s="339"/>
      <c r="AW209" s="339"/>
      <c r="AX209" s="339"/>
      <c r="AY209" s="339"/>
      <c r="AZ209" s="339"/>
      <c r="BB209" s="31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96" customFormat="true" ht="22.5" customHeight="true" x14ac:dyDescent="0.35">
      <c r="A210" s="547" t="s">
        <v>111</v>
      </c>
      <c r="B210" s="326"/>
      <c r="Z210" s="339"/>
      <c r="AA210" s="339"/>
      <c r="AB210" s="339"/>
      <c r="AC210" s="339"/>
      <c r="AD210" s="339"/>
      <c r="AE210" s="339"/>
      <c r="AF210" s="339"/>
      <c r="AG210" s="339"/>
      <c r="AH210" s="339"/>
      <c r="AI210" s="339"/>
      <c r="AJ210" s="339"/>
      <c r="AK210" s="339"/>
      <c r="AL210" s="339"/>
      <c r="AM210" s="339"/>
      <c r="AN210" s="339"/>
      <c r="AO210" s="339"/>
      <c r="AP210" s="339"/>
      <c r="AQ210" s="339"/>
      <c r="AR210" s="339"/>
      <c r="AS210" s="339"/>
      <c r="AT210" s="339"/>
      <c r="AU210" s="339"/>
      <c r="AV210" s="339"/>
      <c r="AW210" s="339"/>
      <c r="AX210" s="339"/>
      <c r="AY210" s="339"/>
      <c r="AZ210" s="339"/>
      <c r="BB210" s="31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96" customFormat="true" ht="20.1" customHeight="true" x14ac:dyDescent="0.35">
      <c r="A211" s="328" t="s">
        <v>96</v>
      </c>
      <c r="B211" s="324"/>
      <c r="Z211" s="339"/>
      <c r="AA211" s="339"/>
      <c r="AB211" s="339"/>
      <c r="AC211" s="339"/>
      <c r="AD211" s="339"/>
      <c r="AE211" s="339"/>
      <c r="AF211" s="339"/>
      <c r="AG211" s="339"/>
      <c r="AH211" s="339"/>
      <c r="AI211" s="339"/>
      <c r="AJ211" s="339"/>
      <c r="AK211" s="339"/>
      <c r="AL211" s="339"/>
      <c r="AM211" s="339"/>
      <c r="AN211" s="339"/>
      <c r="AO211" s="339"/>
      <c r="AP211" s="339"/>
      <c r="AQ211" s="339"/>
      <c r="AR211" s="339"/>
      <c r="AS211" s="339"/>
      <c r="AT211" s="339"/>
      <c r="AU211" s="339"/>
      <c r="AV211" s="339"/>
      <c r="AW211" s="339"/>
      <c r="AX211" s="339"/>
      <c r="AY211" s="339"/>
      <c r="AZ211" s="339"/>
      <c r="BB211" s="31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96" customFormat="true" ht="15" customHeight="true" x14ac:dyDescent="0.2">
      <c r="A212" s="550" t="s">
        <v>97</v>
      </c>
      <c r="B212" s="350"/>
      <c r="Z212" s="339"/>
      <c r="AA212" s="339"/>
      <c r="AB212" s="339"/>
      <c r="AC212" s="339"/>
      <c r="AD212" s="339"/>
      <c r="AE212" s="339"/>
      <c r="AF212" s="339"/>
      <c r="AG212" s="339"/>
      <c r="AH212" s="339"/>
      <c r="AI212" s="339"/>
      <c r="AJ212" s="339"/>
      <c r="AK212" s="339"/>
      <c r="AL212" s="339"/>
      <c r="AM212" s="339"/>
      <c r="AN212" s="339"/>
      <c r="AO212" s="339"/>
      <c r="AP212" s="339"/>
      <c r="AQ212" s="339"/>
      <c r="AR212" s="339"/>
      <c r="AS212" s="339"/>
      <c r="AT212" s="339"/>
      <c r="AU212" s="339"/>
      <c r="AV212" s="339"/>
      <c r="AW212" s="339"/>
      <c r="AX212" s="339"/>
      <c r="AY212" s="339"/>
      <c r="AZ212" s="339"/>
      <c r="BB212" s="31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96" customFormat="true" ht="15" customHeight="true" x14ac:dyDescent="0.2">
      <c r="A213" s="331" t="s">
        <v>40</v>
      </c>
      <c r="B213" s="330"/>
      <c r="Z213" s="339"/>
      <c r="AA213" s="339"/>
      <c r="AB213" s="339"/>
      <c r="AC213" s="339"/>
      <c r="AD213" s="339"/>
      <c r="AE213" s="339"/>
      <c r="AF213" s="339"/>
      <c r="AG213" s="339"/>
      <c r="AH213" s="339"/>
      <c r="AI213" s="339"/>
      <c r="AJ213" s="339"/>
      <c r="AK213" s="339"/>
      <c r="AL213" s="339"/>
      <c r="AM213" s="339"/>
      <c r="AN213" s="339"/>
      <c r="AO213" s="339"/>
      <c r="AP213" s="339"/>
      <c r="AQ213" s="339"/>
      <c r="AR213" s="339"/>
      <c r="AS213" s="339"/>
      <c r="AT213" s="339"/>
      <c r="AU213" s="339"/>
      <c r="AV213" s="339"/>
      <c r="AW213" s="339"/>
      <c r="AX213" s="339"/>
      <c r="AY213" s="339"/>
      <c r="AZ213" s="339"/>
      <c r="BB213" s="31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96" customFormat="true" ht="15" customHeight="true" x14ac:dyDescent="0.2">
      <c r="A214" s="329" t="s">
        <v>39</v>
      </c>
      <c r="B214" s="330"/>
      <c r="Z214" s="339"/>
      <c r="AA214" s="339"/>
      <c r="AB214" s="339"/>
      <c r="AC214" s="339"/>
      <c r="AD214" s="339"/>
      <c r="AE214" s="339"/>
      <c r="AF214" s="339"/>
      <c r="AG214" s="339"/>
      <c r="AH214" s="339"/>
      <c r="AI214" s="339"/>
      <c r="AJ214" s="339"/>
      <c r="AK214" s="339"/>
      <c r="AL214" s="339"/>
      <c r="AM214" s="339"/>
      <c r="AN214" s="339"/>
      <c r="AO214" s="339"/>
      <c r="AP214" s="339"/>
      <c r="AQ214" s="339"/>
      <c r="AR214" s="339"/>
      <c r="AS214" s="339"/>
      <c r="AT214" s="339"/>
      <c r="AU214" s="339"/>
      <c r="AV214" s="339"/>
      <c r="AW214" s="339"/>
      <c r="AX214" s="339"/>
      <c r="AY214" s="339"/>
      <c r="AZ214" s="339"/>
      <c r="BB214" s="31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96" customFormat="true" ht="15" customHeight="true" x14ac:dyDescent="0.2">
      <c r="A215" s="329" t="s">
        <v>133</v>
      </c>
      <c r="B215" s="349" t="str">
        <f>A1025</f>
        <v>MICS00</v>
      </c>
      <c r="Z215" s="339"/>
      <c r="AA215" s="339"/>
      <c r="AB215" s="339"/>
      <c r="AC215" s="339"/>
      <c r="AD215" s="339"/>
      <c r="AE215" s="339"/>
      <c r="AF215" s="339"/>
      <c r="AG215" s="339"/>
      <c r="AH215" s="339"/>
      <c r="AI215" s="339"/>
      <c r="AJ215" s="339"/>
      <c r="AK215" s="339"/>
      <c r="AL215" s="339"/>
      <c r="AM215" s="339"/>
      <c r="AN215" s="339"/>
      <c r="AO215" s="339"/>
      <c r="AP215" s="339"/>
      <c r="AQ215" s="339"/>
      <c r="AR215" s="339"/>
      <c r="AS215" s="339"/>
      <c r="AT215" s="339"/>
      <c r="AU215" s="339"/>
      <c r="AV215" s="339"/>
      <c r="AW215" s="339"/>
      <c r="AX215" s="339"/>
      <c r="AY215" s="339"/>
      <c r="AZ215" s="339"/>
      <c r="BB215" s="31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96" customFormat="true" ht="15" customHeight="true" x14ac:dyDescent="0.2">
      <c r="A216" s="182"/>
      <c r="B216" s="184"/>
      <c r="Z216" s="339"/>
      <c r="AA216" s="339"/>
      <c r="AB216" s="339"/>
      <c r="AC216" s="339"/>
      <c r="AD216" s="339"/>
      <c r="AE216" s="339"/>
      <c r="AF216" s="339"/>
      <c r="AG216" s="339"/>
      <c r="AH216" s="339"/>
      <c r="AI216" s="339"/>
      <c r="AJ216" s="339"/>
      <c r="AK216" s="339"/>
      <c r="AL216" s="339"/>
      <c r="AM216" s="339"/>
      <c r="AN216" s="339"/>
      <c r="AO216" s="339"/>
      <c r="AP216" s="339"/>
      <c r="AQ216" s="339"/>
      <c r="AR216" s="339"/>
      <c r="AS216" s="339"/>
      <c r="AT216" s="339"/>
      <c r="AU216" s="339"/>
      <c r="AV216" s="339"/>
      <c r="AW216" s="339"/>
      <c r="AX216" s="339"/>
      <c r="AY216" s="339"/>
      <c r="AZ216" s="339"/>
      <c r="BB216" s="31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96" customFormat="true" ht="15" customHeight="true" x14ac:dyDescent="0.2">
      <c r="A217" s="182"/>
      <c r="B217" s="183"/>
      <c r="Z217" s="339"/>
      <c r="AA217" s="339"/>
      <c r="AB217" s="339"/>
      <c r="AC217" s="339"/>
      <c r="AD217" s="339"/>
      <c r="AE217" s="339"/>
      <c r="AF217" s="339"/>
      <c r="AG217" s="339"/>
      <c r="AH217" s="339"/>
      <c r="AI217" s="339"/>
      <c r="AJ217" s="339"/>
      <c r="AK217" s="339"/>
      <c r="AL217" s="339"/>
      <c r="AM217" s="339"/>
      <c r="AN217" s="339"/>
      <c r="AO217" s="339"/>
      <c r="AP217" s="339"/>
      <c r="AQ217" s="339"/>
      <c r="AR217" s="339"/>
      <c r="AS217" s="339"/>
      <c r="AT217" s="339"/>
      <c r="AU217" s="339"/>
      <c r="AV217" s="339"/>
      <c r="AW217" s="339"/>
      <c r="AX217" s="339"/>
      <c r="AY217" s="339"/>
      <c r="AZ217" s="339"/>
      <c r="BB217" s="31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96" customFormat="true" ht="18" customHeight="true" x14ac:dyDescent="0.2">
      <c r="A218" s="182"/>
      <c r="B218" s="184"/>
      <c r="Z218" s="339"/>
      <c r="AA218" s="339"/>
      <c r="AB218" s="339"/>
      <c r="AC218" s="339"/>
      <c r="AD218" s="339"/>
      <c r="AE218" s="339"/>
      <c r="AF218" s="339"/>
      <c r="AG218" s="339"/>
      <c r="AH218" s="339"/>
      <c r="AI218" s="339"/>
      <c r="AJ218" s="339"/>
      <c r="AK218" s="339"/>
      <c r="AL218" s="339"/>
      <c r="AM218" s="339"/>
      <c r="AN218" s="339"/>
      <c r="AO218" s="339"/>
      <c r="AP218" s="339"/>
      <c r="AQ218" s="339"/>
      <c r="AR218" s="339"/>
      <c r="AS218" s="339"/>
      <c r="AT218" s="339"/>
      <c r="AU218" s="339"/>
      <c r="AV218" s="339"/>
      <c r="AW218" s="339"/>
      <c r="AX218" s="339"/>
      <c r="AY218" s="339"/>
      <c r="AZ218" s="339"/>
      <c r="BB218" s="31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96" customFormat="true" ht="18" customHeight="true" x14ac:dyDescent="0.2">
      <c r="A219" s="181"/>
      <c r="B219" s="180"/>
      <c r="Z219" s="339"/>
      <c r="AA219" s="339"/>
      <c r="AB219" s="339"/>
      <c r="AC219" s="339"/>
      <c r="AD219" s="339"/>
      <c r="AE219" s="339"/>
      <c r="AF219" s="339"/>
      <c r="AG219" s="339"/>
      <c r="AH219" s="339"/>
      <c r="AI219" s="339"/>
      <c r="AJ219" s="339"/>
      <c r="AK219" s="339"/>
      <c r="AL219" s="339"/>
      <c r="AM219" s="339"/>
      <c r="AN219" s="339"/>
      <c r="AO219" s="339"/>
      <c r="AP219" s="339"/>
      <c r="AQ219" s="339"/>
      <c r="AR219" s="339"/>
      <c r="AS219" s="339"/>
      <c r="AT219" s="339"/>
      <c r="AU219" s="339"/>
      <c r="AV219" s="339"/>
      <c r="AW219" s="339"/>
      <c r="AX219" s="339"/>
      <c r="AY219" s="339"/>
      <c r="AZ219" s="339"/>
      <c r="BB219" s="31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320" customFormat="true" ht="15" customHeight="true" x14ac:dyDescent="0.2">
      <c r="A220" s="299" t="s">
        <v>86</v>
      </c>
      <c r="B220" s="334"/>
      <c r="C220" s="979" t="s">
        <v>114</v>
      </c>
      <c r="D220" s="980"/>
      <c r="E220" s="980"/>
      <c r="F220" s="980"/>
      <c r="G220" s="981"/>
      <c r="H220" s="982" t="s">
        <v>38</v>
      </c>
      <c r="I220" s="974"/>
      <c r="J220" s="974"/>
      <c r="K220" s="974"/>
      <c r="L220" s="976"/>
      <c r="M220" s="969" t="s">
        <v>37</v>
      </c>
      <c r="N220" s="970"/>
      <c r="O220" s="970"/>
      <c r="P220" s="970"/>
      <c r="Q220" s="972"/>
      <c r="R220" s="20" t="s">
        <v>138</v>
      </c>
      <c r="S220" s="398"/>
      <c r="T220" s="398"/>
      <c r="U220" s="398"/>
      <c r="V220" s="398"/>
      <c r="W220" s="398"/>
      <c r="X220" s="398"/>
      <c r="Y220" s="398"/>
      <c r="Z220" s="408"/>
      <c r="AA220" s="408"/>
      <c r="AB220" s="408"/>
      <c r="AC220" s="408"/>
      <c r="AD220" s="408"/>
      <c r="AE220" s="408"/>
      <c r="AF220" s="408"/>
      <c r="AG220" s="408"/>
      <c r="AH220" s="408"/>
      <c r="AI220" s="408"/>
      <c r="AJ220" s="408"/>
      <c r="AK220" s="408"/>
      <c r="AL220" s="408"/>
      <c r="AM220" s="408"/>
      <c r="AN220" s="408"/>
      <c r="AO220" s="408"/>
      <c r="AP220" s="408"/>
      <c r="AQ220" s="408"/>
      <c r="AR220" s="408"/>
      <c r="AS220" s="408"/>
      <c r="AT220" s="408"/>
      <c r="AU220" s="408"/>
      <c r="AV220" s="408"/>
      <c r="AW220" s="408"/>
      <c r="AX220" s="408"/>
      <c r="AY220" s="408"/>
      <c r="AZ220" s="875"/>
      <c r="BA220" s="345" t="s">
        <v>128</v>
      </c>
      <c r="BB220" s="299" t="s">
        <v>86</v>
      </c>
      <c r="BC220" s="969" t="s">
        <v>114</v>
      </c>
      <c r="BD220" s="970"/>
      <c r="BE220" s="970"/>
      <c r="BF220" s="970"/>
      <c r="BG220" s="971"/>
      <c r="BH220" s="969" t="s">
        <v>38</v>
      </c>
      <c r="BI220" s="970"/>
      <c r="BJ220" s="970"/>
      <c r="BK220" s="970"/>
      <c r="BL220" s="971"/>
      <c r="BM220" s="969" t="s">
        <v>37</v>
      </c>
      <c r="BN220" s="970"/>
      <c r="BO220" s="970"/>
      <c r="BP220" s="970"/>
      <c r="BQ220" s="972"/>
      <c r="BR220" s="19" t="s">
        <v>138</v>
      </c>
      <c r="BS220" s="398"/>
      <c r="BT220" s="398"/>
      <c r="BU220" s="398"/>
      <c r="BV220" s="398"/>
      <c r="BW220" s="398"/>
      <c r="BX220" s="398"/>
      <c r="BY220" s="398"/>
      <c r="BZ220" s="343"/>
      <c r="CA220" s="343"/>
      <c r="CB220" s="343"/>
      <c r="CC220" s="343"/>
      <c r="CD220" s="343"/>
      <c r="CE220" s="343"/>
      <c r="CF220" s="343"/>
      <c r="CG220" s="343"/>
      <c r="CH220" s="343"/>
      <c r="CI220" s="343"/>
      <c r="CJ220" s="343"/>
      <c r="CK220" s="343"/>
      <c r="CL220" s="343"/>
      <c r="CM220" s="343"/>
      <c r="CN220" s="343"/>
      <c r="CO220" s="343"/>
      <c r="CP220" s="343"/>
      <c r="CQ220" s="343"/>
      <c r="CR220" s="343"/>
      <c r="CS220" s="343"/>
      <c r="CT220" s="343"/>
      <c r="CU220" s="343"/>
      <c r="CV220" s="343"/>
      <c r="CW220" s="343"/>
      <c r="CX220" s="343"/>
      <c r="CY220" s="343"/>
      <c r="CZ220" s="343"/>
    </row>
    <row r="221" s="320" customFormat="true" ht="24" x14ac:dyDescent="0.2">
      <c r="A221" s="333" t="s">
        <v>87</v>
      </c>
      <c r="B221" s="367"/>
      <c r="C221" s="390" t="s">
        <v>0</v>
      </c>
      <c r="D221" s="545" t="s">
        <v>1</v>
      </c>
      <c r="E221" s="545" t="s">
        <v>2</v>
      </c>
      <c r="F221" s="545" t="s">
        <v>3</v>
      </c>
      <c r="G221" s="546" t="s">
        <v>4</v>
      </c>
      <c r="H221" s="372" t="s">
        <v>0</v>
      </c>
      <c r="I221" s="548" t="s">
        <v>1</v>
      </c>
      <c r="J221" s="548" t="s">
        <v>2</v>
      </c>
      <c r="K221" s="548" t="s">
        <v>3</v>
      </c>
      <c r="L221" s="549" t="s">
        <v>4</v>
      </c>
      <c r="M221" s="373" t="s">
        <v>0</v>
      </c>
      <c r="N221" s="548" t="s">
        <v>1</v>
      </c>
      <c r="O221" s="548" t="s">
        <v>2</v>
      </c>
      <c r="P221" s="548" t="s">
        <v>3</v>
      </c>
      <c r="Q221" s="544" t="s">
        <v>4</v>
      </c>
      <c r="R221" s="372" t="s">
        <v>147</v>
      </c>
      <c r="S221" s="548" t="s">
        <v>148</v>
      </c>
      <c r="T221" s="548" t="s">
        <v>149</v>
      </c>
      <c r="U221" s="548" t="s">
        <v>150</v>
      </c>
      <c r="V221" s="548" t="s">
        <v>151</v>
      </c>
      <c r="W221" s="548" t="s">
        <v>152</v>
      </c>
      <c r="X221" s="548" t="s">
        <v>153</v>
      </c>
      <c r="Y221" s="549" t="s">
        <v>154</v>
      </c>
      <c r="Z221" s="408"/>
      <c r="AA221" s="408"/>
      <c r="AB221" s="408"/>
      <c r="AC221" s="408"/>
      <c r="AD221" s="408"/>
      <c r="AE221" s="408"/>
      <c r="AF221" s="408"/>
      <c r="AG221" s="408"/>
      <c r="AH221" s="408"/>
      <c r="AI221" s="408"/>
      <c r="AJ221" s="408"/>
      <c r="AK221" s="408"/>
      <c r="AL221" s="408"/>
      <c r="AM221" s="408"/>
      <c r="AN221" s="408"/>
      <c r="AO221" s="408"/>
      <c r="AP221" s="408"/>
      <c r="AQ221" s="408"/>
      <c r="AR221" s="408"/>
      <c r="AS221" s="408"/>
      <c r="AT221" s="408"/>
      <c r="AU221" s="408"/>
      <c r="AV221" s="408"/>
      <c r="AW221" s="408"/>
      <c r="AX221" s="408"/>
      <c r="AY221" s="408"/>
      <c r="AZ221" s="875"/>
      <c r="BA221" s="333" t="s">
        <v>117</v>
      </c>
      <c r="BB221" s="332"/>
      <c r="BC221" s="422" t="s">
        <v>0</v>
      </c>
      <c r="BD221" s="521" t="s">
        <v>1</v>
      </c>
      <c r="BE221" s="521" t="s">
        <v>2</v>
      </c>
      <c r="BF221" s="521" t="s">
        <v>3</v>
      </c>
      <c r="BG221" s="423" t="s">
        <v>4</v>
      </c>
      <c r="BH221" s="422" t="s">
        <v>0</v>
      </c>
      <c r="BI221" s="521" t="s">
        <v>1</v>
      </c>
      <c r="BJ221" s="521" t="s">
        <v>2</v>
      </c>
      <c r="BK221" s="521" t="s">
        <v>3</v>
      </c>
      <c r="BL221" s="423" t="s">
        <v>4</v>
      </c>
      <c r="BM221" s="422" t="s">
        <v>0</v>
      </c>
      <c r="BN221" s="521" t="s">
        <v>1</v>
      </c>
      <c r="BO221" s="521" t="s">
        <v>2</v>
      </c>
      <c r="BP221" s="521" t="s">
        <v>3</v>
      </c>
      <c r="BQ221" s="423" t="s">
        <v>4</v>
      </c>
      <c r="BR221" s="422" t="s">
        <v>147</v>
      </c>
      <c r="BS221" s="521" t="s">
        <v>148</v>
      </c>
      <c r="BT221" s="521" t="s">
        <v>149</v>
      </c>
      <c r="BU221" s="521" t="s">
        <v>150</v>
      </c>
      <c r="BV221" s="521" t="s">
        <v>151</v>
      </c>
      <c r="BW221" s="521" t="s">
        <v>152</v>
      </c>
      <c r="BX221" s="521" t="s">
        <v>153</v>
      </c>
      <c r="BY221" s="522" t="s">
        <v>154</v>
      </c>
      <c r="BZ221" s="879"/>
      <c r="CA221" s="879"/>
      <c r="CB221" s="879"/>
      <c r="CC221" s="879"/>
      <c r="CD221" s="879"/>
      <c r="CE221" s="879"/>
      <c r="CF221" s="879"/>
      <c r="CG221" s="879"/>
      <c r="CH221" s="879"/>
      <c r="CI221" s="879"/>
      <c r="CJ221" s="879"/>
      <c r="CK221" s="879"/>
      <c r="CL221" s="879"/>
      <c r="CM221" s="879"/>
      <c r="CN221" s="879"/>
      <c r="CO221" s="879"/>
      <c r="CP221" s="879"/>
      <c r="CQ221" s="879"/>
      <c r="CR221" s="879"/>
      <c r="CS221" s="879"/>
      <c r="CT221" s="879"/>
      <c r="CU221" s="879"/>
      <c r="CV221" s="879"/>
      <c r="CW221" s="879"/>
      <c r="CX221" s="879"/>
      <c r="CY221" s="879"/>
      <c r="CZ221" s="879"/>
    </row>
    <row r="222" s="320" customFormat="true" ht="15" customHeight="true" x14ac:dyDescent="0.2">
      <c r="A222" s="983" t="s">
        <v>36</v>
      </c>
      <c r="B222" s="369" t="s">
        <v>15</v>
      </c>
      <c r="C222" s="68" t="s">
        <v>35</v>
      </c>
      <c r="D222" s="65" t="s">
        <v>35</v>
      </c>
      <c r="E222" s="65" t="s">
        <v>35</v>
      </c>
      <c r="F222" s="65" t="s">
        <v>35</v>
      </c>
      <c r="G222" s="62" t="s">
        <v>35</v>
      </c>
      <c r="H222" s="59" t="s">
        <v>35</v>
      </c>
      <c r="I222" s="65" t="s">
        <v>35</v>
      </c>
      <c r="J222" s="65" t="s">
        <v>35</v>
      </c>
      <c r="K222" s="65" t="s">
        <v>35</v>
      </c>
      <c r="L222" s="56" t="s">
        <v>35</v>
      </c>
      <c r="M222" s="68" t="s">
        <v>35</v>
      </c>
      <c r="N222" s="65" t="s">
        <v>35</v>
      </c>
      <c r="O222" s="65" t="s">
        <v>35</v>
      </c>
      <c r="P222" s="65" t="s">
        <v>35</v>
      </c>
      <c r="Q222" s="62" t="s">
        <v>35</v>
      </c>
      <c r="R222" s="59" t="s">
        <v>35</v>
      </c>
      <c r="S222" s="65" t="s">
        <v>35</v>
      </c>
      <c r="T222" s="65" t="s">
        <v>35</v>
      </c>
      <c r="U222" s="65" t="s">
        <v>35</v>
      </c>
      <c r="V222" s="65" t="s">
        <v>35</v>
      </c>
      <c r="W222" s="65" t="s">
        <v>35</v>
      </c>
      <c r="X222" s="65" t="s">
        <v>35</v>
      </c>
      <c r="Y222" s="56" t="s">
        <v>35</v>
      </c>
      <c r="Z222" s="408"/>
      <c r="AA222" s="408"/>
      <c r="AB222" s="408"/>
      <c r="AC222" s="408"/>
      <c r="AD222" s="408"/>
      <c r="AE222" s="408"/>
      <c r="AF222" s="408"/>
      <c r="AG222" s="408"/>
      <c r="AH222" s="408"/>
      <c r="AI222" s="408"/>
      <c r="AJ222" s="408"/>
      <c r="AK222" s="408"/>
      <c r="AL222" s="408"/>
      <c r="AM222" s="408"/>
      <c r="AN222" s="408"/>
      <c r="AO222" s="408"/>
      <c r="AP222" s="408"/>
      <c r="AQ222" s="408"/>
      <c r="AR222" s="408"/>
      <c r="AS222" s="408"/>
      <c r="AT222" s="408"/>
      <c r="AU222" s="408"/>
      <c r="AV222" s="408"/>
      <c r="AW222" s="408"/>
      <c r="AX222" s="408"/>
      <c r="AY222" s="408"/>
      <c r="AZ222" s="875"/>
      <c r="BA222" s="968" t="s">
        <v>36</v>
      </c>
      <c r="BB222" s="553" t="s">
        <v>15</v>
      </c>
      <c r="BC222" s="55" t="s">
        <v>35</v>
      </c>
      <c r="BD222" s="51" t="s">
        <v>35</v>
      </c>
      <c r="BE222" s="51" t="s">
        <v>35</v>
      </c>
      <c r="BF222" s="51" t="s">
        <v>35</v>
      </c>
      <c r="BG222" s="46" t="s">
        <v>35</v>
      </c>
      <c r="BH222" s="55" t="s">
        <v>35</v>
      </c>
      <c r="BI222" s="51" t="s">
        <v>35</v>
      </c>
      <c r="BJ222" s="51" t="s">
        <v>35</v>
      </c>
      <c r="BK222" s="51" t="s">
        <v>35</v>
      </c>
      <c r="BL222" s="46" t="s">
        <v>35</v>
      </c>
      <c r="BM222" s="55" t="s">
        <v>35</v>
      </c>
      <c r="BN222" s="51" t="s">
        <v>35</v>
      </c>
      <c r="BO222" s="51" t="s">
        <v>35</v>
      </c>
      <c r="BP222" s="51" t="s">
        <v>35</v>
      </c>
      <c r="BQ222" s="46" t="s">
        <v>35</v>
      </c>
      <c r="BR222" s="55" t="s">
        <v>35</v>
      </c>
      <c r="BS222" s="51" t="s">
        <v>35</v>
      </c>
      <c r="BT222" s="51" t="s">
        <v>35</v>
      </c>
      <c r="BU222" s="51" t="s">
        <v>35</v>
      </c>
      <c r="BV222" s="51" t="s">
        <v>35</v>
      </c>
      <c r="BW222" s="51" t="s">
        <v>35</v>
      </c>
      <c r="BX222" s="51" t="s">
        <v>35</v>
      </c>
      <c r="BY222" s="40" t="s">
        <v>35</v>
      </c>
      <c r="BZ222" s="6"/>
      <c r="CA222" s="6"/>
      <c r="CB222" s="6"/>
      <c r="CC222" s="6"/>
      <c r="CD222" s="6"/>
      <c r="CE222" s="6"/>
      <c r="CF222" s="6"/>
      <c r="CG222" s="6"/>
      <c r="CH222" s="6"/>
      <c r="CI222" s="6"/>
      <c r="CJ222" s="6"/>
      <c r="CK222" s="6"/>
      <c r="CL222" s="6"/>
      <c r="CM222" s="6"/>
      <c r="CN222" s="6"/>
      <c r="CO222" s="6"/>
      <c r="CP222" s="6"/>
      <c r="CQ222" s="6"/>
      <c r="CR222" s="6"/>
      <c r="CS222" s="6"/>
      <c r="CT222" s="6"/>
      <c r="CU222" s="6"/>
      <c r="CV222" s="6"/>
      <c r="CW222" s="6"/>
      <c r="CX222" s="6"/>
      <c r="CY222" s="6"/>
      <c r="CZ222" s="8"/>
    </row>
    <row r="223" s="320" customFormat="true" ht="15" customHeight="true" x14ac:dyDescent="0.2">
      <c r="A223" s="977"/>
      <c r="B223" s="370" t="s">
        <v>16</v>
      </c>
      <c r="C223" s="70" t="s">
        <v>35</v>
      </c>
      <c r="D223" s="67" t="s">
        <v>35</v>
      </c>
      <c r="E223" s="67" t="s">
        <v>35</v>
      </c>
      <c r="F223" s="67" t="s">
        <v>35</v>
      </c>
      <c r="G223" s="64" t="s">
        <v>35</v>
      </c>
      <c r="H223" s="61" t="s">
        <v>35</v>
      </c>
      <c r="I223" s="67" t="s">
        <v>35</v>
      </c>
      <c r="J223" s="67" t="s">
        <v>35</v>
      </c>
      <c r="K223" s="67" t="s">
        <v>35</v>
      </c>
      <c r="L223" s="58" t="s">
        <v>35</v>
      </c>
      <c r="M223" s="70" t="s">
        <v>35</v>
      </c>
      <c r="N223" s="67" t="s">
        <v>35</v>
      </c>
      <c r="O223" s="67" t="s">
        <v>35</v>
      </c>
      <c r="P223" s="67" t="s">
        <v>35</v>
      </c>
      <c r="Q223" s="64" t="s">
        <v>35</v>
      </c>
      <c r="R223" s="61" t="s">
        <v>35</v>
      </c>
      <c r="S223" s="67" t="s">
        <v>35</v>
      </c>
      <c r="T223" s="67" t="s">
        <v>35</v>
      </c>
      <c r="U223" s="67" t="s">
        <v>35</v>
      </c>
      <c r="V223" s="67" t="s">
        <v>35</v>
      </c>
      <c r="W223" s="67" t="s">
        <v>35</v>
      </c>
      <c r="X223" s="67" t="s">
        <v>35</v>
      </c>
      <c r="Y223" s="58" t="s">
        <v>35</v>
      </c>
      <c r="Z223" s="408"/>
      <c r="AA223" s="408"/>
      <c r="AB223" s="408"/>
      <c r="AC223" s="408"/>
      <c r="AD223" s="408"/>
      <c r="AE223" s="408"/>
      <c r="AF223" s="408"/>
      <c r="AG223" s="408"/>
      <c r="AH223" s="408"/>
      <c r="AI223" s="408"/>
      <c r="AJ223" s="408"/>
      <c r="AK223" s="408"/>
      <c r="AL223" s="408"/>
      <c r="AM223" s="408"/>
      <c r="AN223" s="408"/>
      <c r="AO223" s="408"/>
      <c r="AP223" s="408"/>
      <c r="AQ223" s="408"/>
      <c r="AR223" s="408"/>
      <c r="AS223" s="408"/>
      <c r="AT223" s="408"/>
      <c r="AU223" s="408"/>
      <c r="AV223" s="408"/>
      <c r="AW223" s="408"/>
      <c r="AX223" s="408"/>
      <c r="AY223" s="408"/>
      <c r="AZ223" s="875"/>
      <c r="BA223" s="965"/>
      <c r="BB223" s="552" t="s">
        <v>16</v>
      </c>
      <c r="BC223" s="54" t="s">
        <v>35</v>
      </c>
      <c r="BD223" s="50" t="s">
        <v>35</v>
      </c>
      <c r="BE223" s="50" t="s">
        <v>35</v>
      </c>
      <c r="BF223" s="50" t="s">
        <v>35</v>
      </c>
      <c r="BG223" s="45" t="s">
        <v>35</v>
      </c>
      <c r="BH223" s="54" t="s">
        <v>35</v>
      </c>
      <c r="BI223" s="50" t="s">
        <v>35</v>
      </c>
      <c r="BJ223" s="50" t="s">
        <v>35</v>
      </c>
      <c r="BK223" s="50" t="s">
        <v>35</v>
      </c>
      <c r="BL223" s="45" t="s">
        <v>35</v>
      </c>
      <c r="BM223" s="54" t="s">
        <v>35</v>
      </c>
      <c r="BN223" s="50" t="s">
        <v>35</v>
      </c>
      <c r="BO223" s="50" t="s">
        <v>35</v>
      </c>
      <c r="BP223" s="50" t="s">
        <v>35</v>
      </c>
      <c r="BQ223" s="45" t="s">
        <v>35</v>
      </c>
      <c r="BR223" s="54" t="s">
        <v>35</v>
      </c>
      <c r="BS223" s="50" t="s">
        <v>35</v>
      </c>
      <c r="BT223" s="50" t="s">
        <v>35</v>
      </c>
      <c r="BU223" s="50" t="s">
        <v>35</v>
      </c>
      <c r="BV223" s="50" t="s">
        <v>35</v>
      </c>
      <c r="BW223" s="50" t="s">
        <v>35</v>
      </c>
      <c r="BX223" s="50" t="s">
        <v>35</v>
      </c>
      <c r="BY223" s="39" t="s">
        <v>35</v>
      </c>
      <c r="BZ223" s="6"/>
      <c r="CA223" s="6"/>
      <c r="CB223" s="6"/>
      <c r="CC223" s="6"/>
      <c r="CD223" s="6"/>
      <c r="CE223" s="6"/>
      <c r="CF223" s="6"/>
      <c r="CG223" s="6"/>
      <c r="CH223" s="6"/>
      <c r="CI223" s="6"/>
      <c r="CJ223" s="6"/>
      <c r="CK223" s="6"/>
      <c r="CL223" s="6"/>
      <c r="CM223" s="6"/>
      <c r="CN223" s="6"/>
      <c r="CO223" s="6"/>
      <c r="CP223" s="6"/>
      <c r="CQ223" s="6"/>
      <c r="CR223" s="6"/>
      <c r="CS223" s="6"/>
      <c r="CT223" s="6"/>
      <c r="CU223" s="6"/>
      <c r="CV223" s="6"/>
      <c r="CW223" s="6"/>
      <c r="CX223" s="6"/>
      <c r="CY223" s="6"/>
      <c r="CZ223" s="8"/>
    </row>
    <row r="224" s="320" customFormat="true" ht="15" customHeight="true" x14ac:dyDescent="0.2">
      <c r="A224" s="978"/>
      <c r="B224" s="371" t="s">
        <v>20</v>
      </c>
      <c r="C224" s="70" t="s">
        <v>35</v>
      </c>
      <c r="D224" s="67" t="s">
        <v>35</v>
      </c>
      <c r="E224" s="67" t="s">
        <v>35</v>
      </c>
      <c r="F224" s="67" t="s">
        <v>35</v>
      </c>
      <c r="G224" s="64" t="s">
        <v>35</v>
      </c>
      <c r="H224" s="61" t="s">
        <v>35</v>
      </c>
      <c r="I224" s="67" t="s">
        <v>35</v>
      </c>
      <c r="J224" s="67" t="s">
        <v>35</v>
      </c>
      <c r="K224" s="67" t="s">
        <v>35</v>
      </c>
      <c r="L224" s="58" t="s">
        <v>35</v>
      </c>
      <c r="M224" s="70" t="s">
        <v>35</v>
      </c>
      <c r="N224" s="67" t="s">
        <v>35</v>
      </c>
      <c r="O224" s="67" t="s">
        <v>35</v>
      </c>
      <c r="P224" s="67" t="s">
        <v>35</v>
      </c>
      <c r="Q224" s="64" t="s">
        <v>35</v>
      </c>
      <c r="R224" s="61" t="s">
        <v>35</v>
      </c>
      <c r="S224" s="67" t="s">
        <v>35</v>
      </c>
      <c r="T224" s="67" t="s">
        <v>35</v>
      </c>
      <c r="U224" s="67" t="s">
        <v>35</v>
      </c>
      <c r="V224" s="67" t="s">
        <v>35</v>
      </c>
      <c r="W224" s="67" t="s">
        <v>35</v>
      </c>
      <c r="X224" s="67" t="s">
        <v>35</v>
      </c>
      <c r="Y224" s="58" t="s">
        <v>35</v>
      </c>
      <c r="Z224" s="408"/>
      <c r="AA224" s="408"/>
      <c r="AB224" s="408"/>
      <c r="AC224" s="408"/>
      <c r="AD224" s="408"/>
      <c r="AE224" s="408"/>
      <c r="AF224" s="408"/>
      <c r="AG224" s="408"/>
      <c r="AH224" s="408"/>
      <c r="AI224" s="408"/>
      <c r="AJ224" s="408"/>
      <c r="AK224" s="408"/>
      <c r="AL224" s="408"/>
      <c r="AM224" s="408"/>
      <c r="AN224" s="408"/>
      <c r="AO224" s="408"/>
      <c r="AP224" s="408"/>
      <c r="AQ224" s="408"/>
      <c r="AR224" s="408"/>
      <c r="AS224" s="408"/>
      <c r="AT224" s="408"/>
      <c r="AU224" s="408"/>
      <c r="AV224" s="408"/>
      <c r="AW224" s="408"/>
      <c r="AX224" s="408"/>
      <c r="AY224" s="408"/>
      <c r="AZ224" s="875"/>
      <c r="BA224" s="965"/>
      <c r="BB224" s="552" t="s">
        <v>20</v>
      </c>
      <c r="BC224" s="54" t="s">
        <v>35</v>
      </c>
      <c r="BD224" s="50" t="s">
        <v>35</v>
      </c>
      <c r="BE224" s="50" t="s">
        <v>35</v>
      </c>
      <c r="BF224" s="50" t="s">
        <v>35</v>
      </c>
      <c r="BG224" s="45" t="s">
        <v>35</v>
      </c>
      <c r="BH224" s="54" t="s">
        <v>35</v>
      </c>
      <c r="BI224" s="50" t="s">
        <v>35</v>
      </c>
      <c r="BJ224" s="50" t="s">
        <v>35</v>
      </c>
      <c r="BK224" s="50" t="s">
        <v>35</v>
      </c>
      <c r="BL224" s="45" t="s">
        <v>35</v>
      </c>
      <c r="BM224" s="54" t="s">
        <v>35</v>
      </c>
      <c r="BN224" s="50" t="s">
        <v>35</v>
      </c>
      <c r="BO224" s="50" t="s">
        <v>35</v>
      </c>
      <c r="BP224" s="50" t="s">
        <v>35</v>
      </c>
      <c r="BQ224" s="45" t="s">
        <v>35</v>
      </c>
      <c r="BR224" s="54" t="s">
        <v>35</v>
      </c>
      <c r="BS224" s="50" t="s">
        <v>35</v>
      </c>
      <c r="BT224" s="50" t="s">
        <v>35</v>
      </c>
      <c r="BU224" s="50" t="s">
        <v>35</v>
      </c>
      <c r="BV224" s="50" t="s">
        <v>35</v>
      </c>
      <c r="BW224" s="50" t="s">
        <v>35</v>
      </c>
      <c r="BX224" s="50" t="s">
        <v>35</v>
      </c>
      <c r="BY224" s="39" t="s">
        <v>35</v>
      </c>
      <c r="BZ224" s="6"/>
      <c r="CA224" s="6"/>
      <c r="CB224" s="6"/>
      <c r="CC224" s="6"/>
      <c r="CD224" s="6"/>
      <c r="CE224" s="6"/>
      <c r="CF224" s="6"/>
      <c r="CG224" s="6"/>
      <c r="CH224" s="6"/>
      <c r="CI224" s="6"/>
      <c r="CJ224" s="6"/>
      <c r="CK224" s="6"/>
      <c r="CL224" s="6"/>
      <c r="CM224" s="6"/>
      <c r="CN224" s="6"/>
      <c r="CO224" s="6"/>
      <c r="CP224" s="6"/>
      <c r="CQ224" s="6"/>
      <c r="CR224" s="6"/>
      <c r="CS224" s="6"/>
      <c r="CT224" s="6"/>
      <c r="CU224" s="6"/>
      <c r="CV224" s="6"/>
      <c r="CW224" s="6"/>
      <c r="CX224" s="6"/>
      <c r="CY224" s="6"/>
      <c r="CZ224" s="8"/>
    </row>
    <row r="225" s="320" customFormat="true" ht="15" customHeight="true" x14ac:dyDescent="0.2">
      <c r="A225" s="73"/>
      <c r="B225" s="139"/>
      <c r="C225" s="91"/>
      <c r="D225" s="163"/>
      <c r="E225" s="163"/>
      <c r="F225" s="163"/>
      <c r="G225" s="152"/>
      <c r="H225" s="90"/>
      <c r="I225" s="163"/>
      <c r="J225" s="163"/>
      <c r="K225" s="163"/>
      <c r="L225" s="158"/>
      <c r="M225" s="91"/>
      <c r="N225" s="163"/>
      <c r="O225" s="163"/>
      <c r="P225" s="163"/>
      <c r="Q225" s="152"/>
      <c r="R225" s="90"/>
      <c r="S225" s="163"/>
      <c r="T225" s="163"/>
      <c r="U225" s="163"/>
      <c r="V225" s="163"/>
      <c r="W225" s="163"/>
      <c r="X225" s="163"/>
      <c r="Y225" s="158"/>
      <c r="Z225" s="408"/>
      <c r="AA225" s="408"/>
      <c r="AB225" s="408"/>
      <c r="AC225" s="408"/>
      <c r="AD225" s="408"/>
      <c r="AE225" s="408"/>
      <c r="AF225" s="408"/>
      <c r="AG225" s="408"/>
      <c r="AH225" s="408"/>
      <c r="AI225" s="408"/>
      <c r="AJ225" s="408"/>
      <c r="AK225" s="408"/>
      <c r="AL225" s="408"/>
      <c r="AM225" s="408"/>
      <c r="AN225" s="408"/>
      <c r="AO225" s="408"/>
      <c r="AP225" s="408"/>
      <c r="AQ225" s="408"/>
      <c r="AR225" s="408"/>
      <c r="AS225" s="408"/>
      <c r="AT225" s="408"/>
      <c r="AU225" s="408"/>
      <c r="AV225" s="408"/>
      <c r="AW225" s="408"/>
      <c r="AX225" s="408"/>
      <c r="AY225" s="408"/>
      <c r="AZ225" s="875"/>
      <c r="BA225" s="965" t="s">
        <v>70</v>
      </c>
      <c r="BB225" s="552" t="s">
        <v>71</v>
      </c>
      <c r="BC225" s="54" t="s">
        <v>35</v>
      </c>
      <c r="BD225" s="50" t="s">
        <v>35</v>
      </c>
      <c r="BE225" s="50" t="s">
        <v>35</v>
      </c>
      <c r="BF225" s="50" t="s">
        <v>35</v>
      </c>
      <c r="BG225" s="45" t="s">
        <v>35</v>
      </c>
      <c r="BH225" s="54" t="s">
        <v>35</v>
      </c>
      <c r="BI225" s="50" t="s">
        <v>35</v>
      </c>
      <c r="BJ225" s="50" t="s">
        <v>35</v>
      </c>
      <c r="BK225" s="50" t="s">
        <v>35</v>
      </c>
      <c r="BL225" s="45" t="s">
        <v>35</v>
      </c>
      <c r="BM225" s="54" t="s">
        <v>35</v>
      </c>
      <c r="BN225" s="50" t="s">
        <v>35</v>
      </c>
      <c r="BO225" s="50" t="s">
        <v>35</v>
      </c>
      <c r="BP225" s="50" t="s">
        <v>35</v>
      </c>
      <c r="BQ225" s="45" t="s">
        <v>35</v>
      </c>
      <c r="BR225" s="54" t="s">
        <v>35</v>
      </c>
      <c r="BS225" s="50" t="s">
        <v>35</v>
      </c>
      <c r="BT225" s="50" t="s">
        <v>35</v>
      </c>
      <c r="BU225" s="50" t="s">
        <v>35</v>
      </c>
      <c r="BV225" s="50" t="s">
        <v>35</v>
      </c>
      <c r="BW225" s="50" t="s">
        <v>35</v>
      </c>
      <c r="BX225" s="50" t="s">
        <v>35</v>
      </c>
      <c r="BY225" s="39" t="s">
        <v>35</v>
      </c>
      <c r="BZ225" s="8"/>
      <c r="CA225" s="8"/>
      <c r="CB225" s="8"/>
      <c r="CC225" s="8"/>
      <c r="CD225" s="8"/>
      <c r="CE225" s="8"/>
      <c r="CF225" s="8"/>
      <c r="CG225" s="8"/>
      <c r="CH225" s="8"/>
      <c r="CI225" s="8"/>
      <c r="CJ225" s="8"/>
      <c r="CK225" s="8"/>
      <c r="CL225" s="8"/>
      <c r="CM225" s="8"/>
      <c r="CN225" s="8"/>
      <c r="CO225" s="8"/>
      <c r="CP225" s="8"/>
      <c r="CQ225" s="8"/>
      <c r="CR225" s="8"/>
      <c r="CS225" s="8"/>
      <c r="CT225" s="8"/>
      <c r="CU225" s="8"/>
      <c r="CV225" s="8"/>
      <c r="CW225" s="8"/>
      <c r="CX225" s="8"/>
      <c r="CY225" s="8"/>
      <c r="CZ225" s="8"/>
    </row>
    <row r="226" s="320" customFormat="true" ht="15" customHeight="true" x14ac:dyDescent="0.2">
      <c r="A226" s="149"/>
      <c r="B226" s="144"/>
      <c r="C226" s="161"/>
      <c r="D226" s="160"/>
      <c r="E226" s="160"/>
      <c r="F226" s="160"/>
      <c r="G226" s="150"/>
      <c r="H226" s="153"/>
      <c r="I226" s="160"/>
      <c r="J226" s="160"/>
      <c r="K226" s="160"/>
      <c r="L226" s="156"/>
      <c r="M226" s="161"/>
      <c r="N226" s="160"/>
      <c r="O226" s="160"/>
      <c r="P226" s="160"/>
      <c r="Q226" s="150"/>
      <c r="R226" s="153"/>
      <c r="S226" s="160"/>
      <c r="T226" s="160"/>
      <c r="U226" s="160"/>
      <c r="V226" s="160"/>
      <c r="W226" s="160"/>
      <c r="X226" s="160"/>
      <c r="Y226" s="156"/>
      <c r="Z226" s="408"/>
      <c r="AA226" s="408"/>
      <c r="AB226" s="408"/>
      <c r="AC226" s="408"/>
      <c r="AD226" s="408"/>
      <c r="AE226" s="408"/>
      <c r="AF226" s="408"/>
      <c r="AG226" s="408"/>
      <c r="AH226" s="408"/>
      <c r="AI226" s="408"/>
      <c r="AJ226" s="408"/>
      <c r="AK226" s="408"/>
      <c r="AL226" s="408"/>
      <c r="AM226" s="408"/>
      <c r="AN226" s="408"/>
      <c r="AO226" s="408"/>
      <c r="AP226" s="408"/>
      <c r="AQ226" s="408"/>
      <c r="AR226" s="408"/>
      <c r="AS226" s="408"/>
      <c r="AT226" s="408"/>
      <c r="AU226" s="408"/>
      <c r="AV226" s="408"/>
      <c r="AW226" s="408"/>
      <c r="AX226" s="408"/>
      <c r="AY226" s="408"/>
      <c r="AZ226" s="875"/>
      <c r="BA226" s="965"/>
      <c r="BB226" s="552" t="s">
        <v>72</v>
      </c>
      <c r="BC226" s="54" t="s">
        <v>35</v>
      </c>
      <c r="BD226" s="50" t="s">
        <v>35</v>
      </c>
      <c r="BE226" s="50" t="s">
        <v>35</v>
      </c>
      <c r="BF226" s="50" t="s">
        <v>35</v>
      </c>
      <c r="BG226" s="45" t="s">
        <v>35</v>
      </c>
      <c r="BH226" s="54" t="s">
        <v>35</v>
      </c>
      <c r="BI226" s="50" t="s">
        <v>35</v>
      </c>
      <c r="BJ226" s="50" t="s">
        <v>35</v>
      </c>
      <c r="BK226" s="50" t="s">
        <v>35</v>
      </c>
      <c r="BL226" s="45" t="s">
        <v>35</v>
      </c>
      <c r="BM226" s="54" t="s">
        <v>35</v>
      </c>
      <c r="BN226" s="50" t="s">
        <v>35</v>
      </c>
      <c r="BO226" s="50" t="s">
        <v>35</v>
      </c>
      <c r="BP226" s="50" t="s">
        <v>35</v>
      </c>
      <c r="BQ226" s="45" t="s">
        <v>35</v>
      </c>
      <c r="BR226" s="54" t="s">
        <v>35</v>
      </c>
      <c r="BS226" s="50" t="s">
        <v>35</v>
      </c>
      <c r="BT226" s="50" t="s">
        <v>35</v>
      </c>
      <c r="BU226" s="50" t="s">
        <v>35</v>
      </c>
      <c r="BV226" s="50" t="s">
        <v>35</v>
      </c>
      <c r="BW226" s="50" t="s">
        <v>35</v>
      </c>
      <c r="BX226" s="50" t="s">
        <v>35</v>
      </c>
      <c r="BY226" s="39" t="s">
        <v>35</v>
      </c>
      <c r="BZ226" s="8"/>
      <c r="CA226" s="8"/>
      <c r="CB226" s="8"/>
      <c r="CC226" s="8"/>
      <c r="CD226" s="8"/>
      <c r="CE226" s="8"/>
      <c r="CF226" s="8"/>
      <c r="CG226" s="8"/>
      <c r="CH226" s="8"/>
      <c r="CI226" s="8"/>
      <c r="CJ226" s="8"/>
      <c r="CK226" s="8"/>
      <c r="CL226" s="8"/>
      <c r="CM226" s="8"/>
      <c r="CN226" s="8"/>
      <c r="CO226" s="8"/>
      <c r="CP226" s="8"/>
      <c r="CQ226" s="8"/>
      <c r="CR226" s="8"/>
      <c r="CS226" s="8"/>
      <c r="CT226" s="8"/>
      <c r="CU226" s="8"/>
      <c r="CV226" s="8"/>
      <c r="CW226" s="8"/>
      <c r="CX226" s="8"/>
      <c r="CY226" s="8"/>
      <c r="CZ226" s="8"/>
    </row>
    <row r="227" s="320" customFormat="true" ht="15" customHeight="true" x14ac:dyDescent="0.2">
      <c r="A227" s="149"/>
      <c r="B227" s="144"/>
      <c r="C227" s="161"/>
      <c r="D227" s="160"/>
      <c r="E227" s="160"/>
      <c r="F227" s="160"/>
      <c r="G227" s="150"/>
      <c r="H227" s="153"/>
      <c r="I227" s="160"/>
      <c r="J227" s="160"/>
      <c r="K227" s="160"/>
      <c r="L227" s="156"/>
      <c r="M227" s="161"/>
      <c r="N227" s="160"/>
      <c r="O227" s="160"/>
      <c r="P227" s="160"/>
      <c r="Q227" s="150"/>
      <c r="R227" s="153"/>
      <c r="S227" s="160"/>
      <c r="T227" s="160"/>
      <c r="U227" s="160"/>
      <c r="V227" s="160"/>
      <c r="W227" s="160"/>
      <c r="X227" s="160"/>
      <c r="Y227" s="156"/>
      <c r="Z227" s="408"/>
      <c r="AA227" s="408"/>
      <c r="AB227" s="408"/>
      <c r="AC227" s="408"/>
      <c r="AD227" s="408"/>
      <c r="AE227" s="408"/>
      <c r="AF227" s="408"/>
      <c r="AG227" s="408"/>
      <c r="AH227" s="408"/>
      <c r="AI227" s="408"/>
      <c r="AJ227" s="408"/>
      <c r="AK227" s="408"/>
      <c r="AL227" s="408"/>
      <c r="AM227" s="408"/>
      <c r="AN227" s="408"/>
      <c r="AO227" s="408"/>
      <c r="AP227" s="408"/>
      <c r="AQ227" s="408"/>
      <c r="AR227" s="408"/>
      <c r="AS227" s="408"/>
      <c r="AT227" s="408"/>
      <c r="AU227" s="408"/>
      <c r="AV227" s="408"/>
      <c r="AW227" s="408"/>
      <c r="AX227" s="408"/>
      <c r="AY227" s="408"/>
      <c r="AZ227" s="875"/>
      <c r="BA227" s="965" t="s">
        <v>94</v>
      </c>
      <c r="BB227" s="552" t="s">
        <v>61</v>
      </c>
      <c r="BC227" s="54" t="s">
        <v>35</v>
      </c>
      <c r="BD227" s="50" t="s">
        <v>35</v>
      </c>
      <c r="BE227" s="50" t="s">
        <v>35</v>
      </c>
      <c r="BF227" s="50" t="s">
        <v>35</v>
      </c>
      <c r="BG227" s="45" t="s">
        <v>35</v>
      </c>
      <c r="BH227" s="54" t="s">
        <v>35</v>
      </c>
      <c r="BI227" s="50" t="s">
        <v>35</v>
      </c>
      <c r="BJ227" s="50" t="s">
        <v>35</v>
      </c>
      <c r="BK227" s="50" t="s">
        <v>35</v>
      </c>
      <c r="BL227" s="45" t="s">
        <v>35</v>
      </c>
      <c r="BM227" s="54" t="s">
        <v>35</v>
      </c>
      <c r="BN227" s="50" t="s">
        <v>35</v>
      </c>
      <c r="BO227" s="50" t="s">
        <v>35</v>
      </c>
      <c r="BP227" s="50" t="s">
        <v>35</v>
      </c>
      <c r="BQ227" s="45" t="s">
        <v>35</v>
      </c>
      <c r="BR227" s="54" t="s">
        <v>35</v>
      </c>
      <c r="BS227" s="50" t="s">
        <v>35</v>
      </c>
      <c r="BT227" s="50" t="s">
        <v>35</v>
      </c>
      <c r="BU227" s="50" t="s">
        <v>35</v>
      </c>
      <c r="BV227" s="50" t="s">
        <v>35</v>
      </c>
      <c r="BW227" s="50" t="s">
        <v>35</v>
      </c>
      <c r="BX227" s="50" t="s">
        <v>35</v>
      </c>
      <c r="BY227" s="39" t="s">
        <v>35</v>
      </c>
      <c r="BZ227" s="8"/>
      <c r="CA227" s="8"/>
      <c r="CB227" s="8"/>
      <c r="CC227" s="8"/>
      <c r="CD227" s="8"/>
      <c r="CE227" s="8"/>
      <c r="CF227" s="8"/>
      <c r="CG227" s="8"/>
      <c r="CH227" s="8"/>
      <c r="CI227" s="8"/>
      <c r="CJ227" s="8"/>
      <c r="CK227" s="8"/>
      <c r="CL227" s="8"/>
      <c r="CM227" s="8"/>
      <c r="CN227" s="8"/>
      <c r="CO227" s="8"/>
      <c r="CP227" s="8"/>
      <c r="CQ227" s="8"/>
      <c r="CR227" s="8"/>
      <c r="CS227" s="8"/>
      <c r="CT227" s="8"/>
      <c r="CU227" s="8"/>
      <c r="CV227" s="8"/>
      <c r="CW227" s="8"/>
      <c r="CX227" s="8"/>
      <c r="CY227" s="8"/>
      <c r="CZ227" s="8"/>
    </row>
    <row r="228" s="320" customFormat="true" ht="15" customHeight="true" x14ac:dyDescent="0.2">
      <c r="A228" s="149"/>
      <c r="B228" s="144"/>
      <c r="C228" s="127"/>
      <c r="D228" s="126"/>
      <c r="E228" s="126"/>
      <c r="F228" s="126"/>
      <c r="G228" s="125"/>
      <c r="H228" s="124"/>
      <c r="I228" s="126"/>
      <c r="J228" s="126"/>
      <c r="K228" s="126"/>
      <c r="L228" s="123"/>
      <c r="M228" s="127"/>
      <c r="N228" s="126"/>
      <c r="O228" s="126"/>
      <c r="P228" s="126"/>
      <c r="Q228" s="125"/>
      <c r="R228" s="124"/>
      <c r="S228" s="126"/>
      <c r="T228" s="126"/>
      <c r="U228" s="126"/>
      <c r="V228" s="126"/>
      <c r="W228" s="126"/>
      <c r="X228" s="126"/>
      <c r="Y228" s="123"/>
      <c r="Z228" s="408"/>
      <c r="AA228" s="408"/>
      <c r="AB228" s="408"/>
      <c r="AC228" s="408"/>
      <c r="AD228" s="408"/>
      <c r="AE228" s="408"/>
      <c r="AF228" s="408"/>
      <c r="AG228" s="408"/>
      <c r="AH228" s="408"/>
      <c r="AI228" s="408"/>
      <c r="AJ228" s="408"/>
      <c r="AK228" s="408"/>
      <c r="AL228" s="408"/>
      <c r="AM228" s="408"/>
      <c r="AN228" s="408"/>
      <c r="AO228" s="408"/>
      <c r="AP228" s="408"/>
      <c r="AQ228" s="408"/>
      <c r="AR228" s="408"/>
      <c r="AS228" s="408"/>
      <c r="AT228" s="408"/>
      <c r="AU228" s="408"/>
      <c r="AV228" s="408"/>
      <c r="AW228" s="408"/>
      <c r="AX228" s="408"/>
      <c r="AY228" s="408"/>
      <c r="AZ228" s="875"/>
      <c r="BA228" s="965"/>
      <c r="BB228" s="552" t="s">
        <v>91</v>
      </c>
      <c r="BC228" s="54" t="s">
        <v>35</v>
      </c>
      <c r="BD228" s="50" t="s">
        <v>35</v>
      </c>
      <c r="BE228" s="50" t="s">
        <v>35</v>
      </c>
      <c r="BF228" s="50" t="s">
        <v>35</v>
      </c>
      <c r="BG228" s="45" t="s">
        <v>35</v>
      </c>
      <c r="BH228" s="54" t="s">
        <v>35</v>
      </c>
      <c r="BI228" s="50" t="s">
        <v>35</v>
      </c>
      <c r="BJ228" s="50" t="s">
        <v>35</v>
      </c>
      <c r="BK228" s="50" t="s">
        <v>35</v>
      </c>
      <c r="BL228" s="45" t="s">
        <v>35</v>
      </c>
      <c r="BM228" s="54" t="s">
        <v>35</v>
      </c>
      <c r="BN228" s="50" t="s">
        <v>35</v>
      </c>
      <c r="BO228" s="50" t="s">
        <v>35</v>
      </c>
      <c r="BP228" s="50" t="s">
        <v>35</v>
      </c>
      <c r="BQ228" s="45" t="s">
        <v>35</v>
      </c>
      <c r="BR228" s="54" t="s">
        <v>35</v>
      </c>
      <c r="BS228" s="50" t="s">
        <v>35</v>
      </c>
      <c r="BT228" s="50" t="s">
        <v>35</v>
      </c>
      <c r="BU228" s="50" t="s">
        <v>35</v>
      </c>
      <c r="BV228" s="50" t="s">
        <v>35</v>
      </c>
      <c r="BW228" s="50" t="s">
        <v>35</v>
      </c>
      <c r="BX228" s="50" t="s">
        <v>35</v>
      </c>
      <c r="BY228" s="39" t="s">
        <v>35</v>
      </c>
      <c r="BZ228" s="8"/>
      <c r="CA228" s="8"/>
      <c r="CB228" s="8"/>
      <c r="CC228" s="8"/>
      <c r="CD228" s="8"/>
      <c r="CE228" s="8"/>
      <c r="CF228" s="8"/>
      <c r="CG228" s="8"/>
      <c r="CH228" s="8"/>
      <c r="CI228" s="8"/>
      <c r="CJ228" s="8"/>
      <c r="CK228" s="8"/>
      <c r="CL228" s="8"/>
      <c r="CM228" s="8"/>
      <c r="CN228" s="8"/>
      <c r="CO228" s="8"/>
      <c r="CP228" s="8"/>
      <c r="CQ228" s="8"/>
      <c r="CR228" s="8"/>
      <c r="CS228" s="8"/>
      <c r="CT228" s="8"/>
      <c r="CU228" s="8"/>
      <c r="CV228" s="8"/>
      <c r="CW228" s="8"/>
      <c r="CX228" s="8"/>
      <c r="CY228" s="8"/>
      <c r="CZ228" s="8"/>
    </row>
    <row r="229" s="320" customFormat="true" ht="15" customHeight="true" x14ac:dyDescent="0.2">
      <c r="A229" s="149"/>
      <c r="B229" s="144"/>
      <c r="C229" s="127"/>
      <c r="D229" s="126"/>
      <c r="E229" s="126"/>
      <c r="F229" s="126"/>
      <c r="G229" s="125"/>
      <c r="H229" s="124"/>
      <c r="I229" s="126"/>
      <c r="J229" s="126"/>
      <c r="K229" s="126"/>
      <c r="L229" s="123"/>
      <c r="M229" s="127"/>
      <c r="N229" s="126"/>
      <c r="O229" s="126"/>
      <c r="P229" s="126"/>
      <c r="Q229" s="125"/>
      <c r="R229" s="124"/>
      <c r="S229" s="126"/>
      <c r="T229" s="126"/>
      <c r="U229" s="126"/>
      <c r="V229" s="126"/>
      <c r="W229" s="126"/>
      <c r="X229" s="126"/>
      <c r="Y229" s="123"/>
      <c r="Z229" s="408"/>
      <c r="AA229" s="408"/>
      <c r="AB229" s="408"/>
      <c r="AC229" s="408"/>
      <c r="AD229" s="408"/>
      <c r="AE229" s="408"/>
      <c r="AF229" s="408"/>
      <c r="AG229" s="408"/>
      <c r="AH229" s="408"/>
      <c r="AI229" s="408"/>
      <c r="AJ229" s="408"/>
      <c r="AK229" s="408"/>
      <c r="AL229" s="408"/>
      <c r="AM229" s="408"/>
      <c r="AN229" s="408"/>
      <c r="AO229" s="408"/>
      <c r="AP229" s="408"/>
      <c r="AQ229" s="408"/>
      <c r="AR229" s="408"/>
      <c r="AS229" s="408"/>
      <c r="AT229" s="408"/>
      <c r="AU229" s="408"/>
      <c r="AV229" s="408"/>
      <c r="AW229" s="408"/>
      <c r="AX229" s="408"/>
      <c r="AY229" s="408"/>
      <c r="AZ229" s="875"/>
      <c r="BA229" s="965"/>
      <c r="BB229" s="552" t="s">
        <v>92</v>
      </c>
      <c r="BC229" s="54" t="s">
        <v>35</v>
      </c>
      <c r="BD229" s="50" t="s">
        <v>35</v>
      </c>
      <c r="BE229" s="50" t="s">
        <v>35</v>
      </c>
      <c r="BF229" s="50" t="s">
        <v>35</v>
      </c>
      <c r="BG229" s="45" t="s">
        <v>35</v>
      </c>
      <c r="BH229" s="54" t="s">
        <v>35</v>
      </c>
      <c r="BI229" s="50" t="s">
        <v>35</v>
      </c>
      <c r="BJ229" s="50" t="s">
        <v>35</v>
      </c>
      <c r="BK229" s="50" t="s">
        <v>35</v>
      </c>
      <c r="BL229" s="45" t="s">
        <v>35</v>
      </c>
      <c r="BM229" s="54" t="s">
        <v>35</v>
      </c>
      <c r="BN229" s="50" t="s">
        <v>35</v>
      </c>
      <c r="BO229" s="50" t="s">
        <v>35</v>
      </c>
      <c r="BP229" s="50" t="s">
        <v>35</v>
      </c>
      <c r="BQ229" s="45" t="s">
        <v>35</v>
      </c>
      <c r="BR229" s="54" t="s">
        <v>35</v>
      </c>
      <c r="BS229" s="50" t="s">
        <v>35</v>
      </c>
      <c r="BT229" s="50" t="s">
        <v>35</v>
      </c>
      <c r="BU229" s="50" t="s">
        <v>35</v>
      </c>
      <c r="BV229" s="50" t="s">
        <v>35</v>
      </c>
      <c r="BW229" s="50" t="s">
        <v>35</v>
      </c>
      <c r="BX229" s="50" t="s">
        <v>35</v>
      </c>
      <c r="BY229" s="39" t="s">
        <v>35</v>
      </c>
      <c r="BZ229" s="8"/>
      <c r="CA229" s="8"/>
      <c r="CB229" s="8"/>
      <c r="CC229" s="8"/>
      <c r="CD229" s="8"/>
      <c r="CE229" s="8"/>
      <c r="CF229" s="8"/>
      <c r="CG229" s="8"/>
      <c r="CH229" s="8"/>
      <c r="CI229" s="8"/>
      <c r="CJ229" s="8"/>
      <c r="CK229" s="8"/>
      <c r="CL229" s="8"/>
      <c r="CM229" s="8"/>
      <c r="CN229" s="8"/>
      <c r="CO229" s="8"/>
      <c r="CP229" s="8"/>
      <c r="CQ229" s="8"/>
      <c r="CR229" s="8"/>
      <c r="CS229" s="8"/>
      <c r="CT229" s="8"/>
      <c r="CU229" s="8"/>
      <c r="CV229" s="8"/>
      <c r="CW229" s="8"/>
      <c r="CX229" s="8"/>
      <c r="CY229" s="8"/>
      <c r="CZ229" s="8"/>
    </row>
    <row r="230" s="320" customFormat="true" ht="15" customHeight="true" x14ac:dyDescent="0.2">
      <c r="A230" s="149"/>
      <c r="B230" s="144"/>
      <c r="C230" s="127"/>
      <c r="D230" s="126"/>
      <c r="E230" s="126"/>
      <c r="F230" s="126"/>
      <c r="G230" s="125"/>
      <c r="H230" s="124"/>
      <c r="I230" s="126"/>
      <c r="J230" s="126"/>
      <c r="K230" s="126"/>
      <c r="L230" s="123"/>
      <c r="M230" s="127"/>
      <c r="N230" s="126"/>
      <c r="O230" s="126"/>
      <c r="P230" s="126"/>
      <c r="Q230" s="125"/>
      <c r="R230" s="124"/>
      <c r="S230" s="126"/>
      <c r="T230" s="126"/>
      <c r="U230" s="126"/>
      <c r="V230" s="126"/>
      <c r="W230" s="126"/>
      <c r="X230" s="126"/>
      <c r="Y230" s="123"/>
      <c r="Z230" s="408"/>
      <c r="AA230" s="408"/>
      <c r="AB230" s="408"/>
      <c r="AC230" s="408"/>
      <c r="AD230" s="408"/>
      <c r="AE230" s="408"/>
      <c r="AF230" s="408"/>
      <c r="AG230" s="408"/>
      <c r="AH230" s="408"/>
      <c r="AI230" s="408"/>
      <c r="AJ230" s="408"/>
      <c r="AK230" s="408"/>
      <c r="AL230" s="408"/>
      <c r="AM230" s="408"/>
      <c r="AN230" s="408"/>
      <c r="AO230" s="408"/>
      <c r="AP230" s="408"/>
      <c r="AQ230" s="408"/>
      <c r="AR230" s="408"/>
      <c r="AS230" s="408"/>
      <c r="AT230" s="408"/>
      <c r="AU230" s="408"/>
      <c r="AV230" s="408"/>
      <c r="AW230" s="408"/>
      <c r="AX230" s="408"/>
      <c r="AY230" s="408"/>
      <c r="AZ230" s="875"/>
      <c r="BA230" s="965"/>
      <c r="BB230" s="552" t="s">
        <v>93</v>
      </c>
      <c r="BC230" s="54" t="s">
        <v>35</v>
      </c>
      <c r="BD230" s="50" t="s">
        <v>35</v>
      </c>
      <c r="BE230" s="50" t="s">
        <v>35</v>
      </c>
      <c r="BF230" s="50" t="s">
        <v>35</v>
      </c>
      <c r="BG230" s="45" t="s">
        <v>35</v>
      </c>
      <c r="BH230" s="54" t="s">
        <v>35</v>
      </c>
      <c r="BI230" s="50" t="s">
        <v>35</v>
      </c>
      <c r="BJ230" s="50" t="s">
        <v>35</v>
      </c>
      <c r="BK230" s="50" t="s">
        <v>35</v>
      </c>
      <c r="BL230" s="45" t="s">
        <v>35</v>
      </c>
      <c r="BM230" s="54" t="s">
        <v>35</v>
      </c>
      <c r="BN230" s="50" t="s">
        <v>35</v>
      </c>
      <c r="BO230" s="50" t="s">
        <v>35</v>
      </c>
      <c r="BP230" s="50" t="s">
        <v>35</v>
      </c>
      <c r="BQ230" s="45" t="s">
        <v>35</v>
      </c>
      <c r="BR230" s="54" t="s">
        <v>35</v>
      </c>
      <c r="BS230" s="50" t="s">
        <v>35</v>
      </c>
      <c r="BT230" s="50" t="s">
        <v>35</v>
      </c>
      <c r="BU230" s="50" t="s">
        <v>35</v>
      </c>
      <c r="BV230" s="50" t="s">
        <v>35</v>
      </c>
      <c r="BW230" s="50" t="s">
        <v>35</v>
      </c>
      <c r="BX230" s="50" t="s">
        <v>35</v>
      </c>
      <c r="BY230" s="39" t="s">
        <v>35</v>
      </c>
      <c r="BZ230" s="8"/>
      <c r="CA230" s="8"/>
      <c r="CB230" s="8"/>
      <c r="CC230" s="8"/>
      <c r="CD230" s="8"/>
      <c r="CE230" s="8"/>
      <c r="CF230" s="8"/>
      <c r="CG230" s="8"/>
      <c r="CH230" s="8"/>
      <c r="CI230" s="8"/>
      <c r="CJ230" s="8"/>
      <c r="CK230" s="8"/>
      <c r="CL230" s="8"/>
      <c r="CM230" s="8"/>
      <c r="CN230" s="8"/>
      <c r="CO230" s="8"/>
      <c r="CP230" s="8"/>
      <c r="CQ230" s="8"/>
      <c r="CR230" s="8"/>
      <c r="CS230" s="8"/>
      <c r="CT230" s="8"/>
      <c r="CU230" s="8"/>
      <c r="CV230" s="8"/>
      <c r="CW230" s="8"/>
      <c r="CX230" s="8"/>
      <c r="CY230" s="8"/>
      <c r="CZ230" s="8"/>
    </row>
    <row r="231" s="320" customFormat="true" ht="15" customHeight="true" x14ac:dyDescent="0.2">
      <c r="A231" s="172"/>
      <c r="B231" s="143"/>
      <c r="C231" s="91"/>
      <c r="D231" s="163"/>
      <c r="E231" s="163"/>
      <c r="F231" s="163"/>
      <c r="G231" s="152"/>
      <c r="H231" s="90"/>
      <c r="I231" s="163"/>
      <c r="J231" s="163"/>
      <c r="K231" s="163"/>
      <c r="L231" s="158"/>
      <c r="M231" s="91"/>
      <c r="N231" s="163"/>
      <c r="O231" s="163"/>
      <c r="P231" s="163"/>
      <c r="Q231" s="152"/>
      <c r="R231" s="90"/>
      <c r="S231" s="163"/>
      <c r="T231" s="163"/>
      <c r="U231" s="163"/>
      <c r="V231" s="163"/>
      <c r="W231" s="163"/>
      <c r="X231" s="163"/>
      <c r="Y231" s="158"/>
      <c r="Z231" s="408"/>
      <c r="AA231" s="408"/>
      <c r="AB231" s="408"/>
      <c r="AC231" s="408"/>
      <c r="AD231" s="408"/>
      <c r="AE231" s="408"/>
      <c r="AF231" s="408"/>
      <c r="AG231" s="408"/>
      <c r="AH231" s="408"/>
      <c r="AI231" s="408"/>
      <c r="AJ231" s="408"/>
      <c r="AK231" s="408"/>
      <c r="AL231" s="408"/>
      <c r="AM231" s="408"/>
      <c r="AN231" s="408"/>
      <c r="AO231" s="408"/>
      <c r="AP231" s="408"/>
      <c r="AQ231" s="408"/>
      <c r="AR231" s="408"/>
      <c r="AS231" s="408"/>
      <c r="AT231" s="408"/>
      <c r="AU231" s="408"/>
      <c r="AV231" s="408"/>
      <c r="AW231" s="408"/>
      <c r="AX231" s="408"/>
      <c r="AY231" s="408"/>
      <c r="AZ231" s="875"/>
      <c r="BA231" s="877"/>
      <c r="BB231" s="552"/>
      <c r="BC231" s="415"/>
      <c r="BD231" s="405"/>
      <c r="BE231" s="405"/>
      <c r="BF231" s="405"/>
      <c r="BG231" s="419"/>
      <c r="BH231" s="415"/>
      <c r="BI231" s="405"/>
      <c r="BJ231" s="405"/>
      <c r="BK231" s="405"/>
      <c r="BL231" s="419"/>
      <c r="BM231" s="415"/>
      <c r="BN231" s="405"/>
      <c r="BO231" s="405"/>
      <c r="BP231" s="405"/>
      <c r="BQ231" s="419"/>
      <c r="BR231" s="415"/>
      <c r="BS231" s="405"/>
      <c r="BT231" s="405"/>
      <c r="BU231" s="405"/>
      <c r="BV231" s="405"/>
      <c r="BW231" s="405"/>
      <c r="BX231" s="405"/>
      <c r="BY231" s="406"/>
      <c r="BZ231" s="7"/>
      <c r="CA231" s="7"/>
      <c r="CB231" s="7"/>
      <c r="CC231" s="7"/>
      <c r="CD231" s="7"/>
      <c r="CE231" s="7"/>
      <c r="CF231" s="7"/>
      <c r="CG231" s="7"/>
      <c r="CH231" s="7"/>
      <c r="CI231" s="7"/>
      <c r="CJ231" s="7"/>
      <c r="CK231" s="7"/>
      <c r="CL231" s="7"/>
      <c r="CM231" s="7"/>
      <c r="CN231" s="7"/>
      <c r="CO231" s="7"/>
      <c r="CP231" s="7"/>
      <c r="CQ231" s="7"/>
      <c r="CR231" s="7"/>
      <c r="CS231" s="7"/>
      <c r="CT231" s="7"/>
      <c r="CU231" s="7"/>
      <c r="CV231" s="7"/>
      <c r="CW231" s="7"/>
      <c r="CX231" s="7"/>
      <c r="CY231" s="7"/>
      <c r="CZ231" s="7"/>
    </row>
    <row r="232" s="320" customFormat="true" ht="15" customHeight="true" x14ac:dyDescent="0.2">
      <c r="A232" s="172"/>
      <c r="B232" s="143"/>
      <c r="C232" s="91"/>
      <c r="D232" s="163"/>
      <c r="E232" s="163"/>
      <c r="F232" s="163"/>
      <c r="G232" s="152"/>
      <c r="H232" s="90"/>
      <c r="I232" s="163"/>
      <c r="J232" s="163"/>
      <c r="K232" s="163"/>
      <c r="L232" s="158"/>
      <c r="M232" s="91"/>
      <c r="N232" s="163"/>
      <c r="O232" s="163"/>
      <c r="P232" s="163"/>
      <c r="Q232" s="152"/>
      <c r="R232" s="90"/>
      <c r="S232" s="163"/>
      <c r="T232" s="163"/>
      <c r="U232" s="163"/>
      <c r="V232" s="163"/>
      <c r="W232" s="163"/>
      <c r="X232" s="163"/>
      <c r="Y232" s="158"/>
      <c r="Z232" s="408"/>
      <c r="AA232" s="408"/>
      <c r="AB232" s="408"/>
      <c r="AC232" s="408"/>
      <c r="AD232" s="408"/>
      <c r="AE232" s="408"/>
      <c r="AF232" s="408"/>
      <c r="AG232" s="408"/>
      <c r="AH232" s="408"/>
      <c r="AI232" s="408"/>
      <c r="AJ232" s="408"/>
      <c r="AK232" s="408"/>
      <c r="AL232" s="408"/>
      <c r="AM232" s="408"/>
      <c r="AN232" s="408"/>
      <c r="AO232" s="408"/>
      <c r="AP232" s="408"/>
      <c r="AQ232" s="408"/>
      <c r="AR232" s="408"/>
      <c r="AS232" s="408"/>
      <c r="AT232" s="408"/>
      <c r="AU232" s="408"/>
      <c r="AV232" s="408"/>
      <c r="AW232" s="408"/>
      <c r="AX232" s="408"/>
      <c r="AY232" s="408"/>
      <c r="AZ232" s="875"/>
      <c r="BA232" s="878"/>
      <c r="BB232" s="552"/>
      <c r="BC232" s="415"/>
      <c r="BD232" s="405"/>
      <c r="BE232" s="405"/>
      <c r="BF232" s="405"/>
      <c r="BG232" s="419"/>
      <c r="BH232" s="415"/>
      <c r="BI232" s="405"/>
      <c r="BJ232" s="405"/>
      <c r="BK232" s="405"/>
      <c r="BL232" s="419"/>
      <c r="BM232" s="415"/>
      <c r="BN232" s="405"/>
      <c r="BO232" s="405"/>
      <c r="BP232" s="405"/>
      <c r="BQ232" s="419"/>
      <c r="BR232" s="415"/>
      <c r="BS232" s="405"/>
      <c r="BT232" s="405"/>
      <c r="BU232" s="405"/>
      <c r="BV232" s="405"/>
      <c r="BW232" s="405"/>
      <c r="BX232" s="405"/>
      <c r="BY232" s="406"/>
      <c r="BZ232" s="7"/>
      <c r="CA232" s="7"/>
      <c r="CB232" s="7"/>
      <c r="CC232" s="7"/>
      <c r="CD232" s="7"/>
      <c r="CE232" s="7"/>
      <c r="CF232" s="7"/>
      <c r="CG232" s="7"/>
      <c r="CH232" s="7"/>
      <c r="CI232" s="7"/>
      <c r="CJ232" s="7"/>
      <c r="CK232" s="7"/>
      <c r="CL232" s="7"/>
      <c r="CM232" s="7"/>
      <c r="CN232" s="7"/>
      <c r="CO232" s="7"/>
      <c r="CP232" s="7"/>
      <c r="CQ232" s="7"/>
      <c r="CR232" s="7"/>
      <c r="CS232" s="7"/>
      <c r="CT232" s="7"/>
      <c r="CU232" s="7"/>
      <c r="CV232" s="7"/>
      <c r="CW232" s="7"/>
      <c r="CX232" s="7"/>
      <c r="CY232" s="7"/>
      <c r="CZ232" s="7"/>
    </row>
    <row r="233" s="320" customFormat="true" ht="15" customHeight="true" x14ac:dyDescent="0.2">
      <c r="A233" s="172"/>
      <c r="B233" s="143"/>
      <c r="C233" s="91"/>
      <c r="D233" s="163"/>
      <c r="E233" s="163"/>
      <c r="F233" s="163"/>
      <c r="G233" s="152"/>
      <c r="H233" s="90"/>
      <c r="I233" s="163"/>
      <c r="J233" s="163"/>
      <c r="K233" s="163"/>
      <c r="L233" s="158"/>
      <c r="M233" s="91"/>
      <c r="N233" s="163"/>
      <c r="O233" s="163"/>
      <c r="P233" s="163"/>
      <c r="Q233" s="152"/>
      <c r="R233" s="90"/>
      <c r="S233" s="163"/>
      <c r="T233" s="163"/>
      <c r="U233" s="163"/>
      <c r="V233" s="163"/>
      <c r="W233" s="163"/>
      <c r="X233" s="163"/>
      <c r="Y233" s="158"/>
      <c r="Z233" s="408"/>
      <c r="AA233" s="408"/>
      <c r="AB233" s="408"/>
      <c r="AC233" s="408"/>
      <c r="AD233" s="408"/>
      <c r="AE233" s="408"/>
      <c r="AF233" s="408"/>
      <c r="AG233" s="408"/>
      <c r="AH233" s="408"/>
      <c r="AI233" s="408"/>
      <c r="AJ233" s="408"/>
      <c r="AK233" s="408"/>
      <c r="AL233" s="408"/>
      <c r="AM233" s="408"/>
      <c r="AN233" s="408"/>
      <c r="AO233" s="408"/>
      <c r="AP233" s="408"/>
      <c r="AQ233" s="408"/>
      <c r="AR233" s="408"/>
      <c r="AS233" s="408"/>
      <c r="AT233" s="408"/>
      <c r="AU233" s="408"/>
      <c r="AV233" s="408"/>
      <c r="AW233" s="408"/>
      <c r="AX233" s="408"/>
      <c r="AY233" s="408"/>
      <c r="AZ233" s="875"/>
      <c r="BA233" s="878"/>
      <c r="BB233" s="552"/>
      <c r="BC233" s="415"/>
      <c r="BD233" s="405"/>
      <c r="BE233" s="405"/>
      <c r="BF233" s="405"/>
      <c r="BG233" s="419"/>
      <c r="BH233" s="415"/>
      <c r="BI233" s="405"/>
      <c r="BJ233" s="405"/>
      <c r="BK233" s="405"/>
      <c r="BL233" s="419"/>
      <c r="BM233" s="415"/>
      <c r="BN233" s="405"/>
      <c r="BO233" s="405"/>
      <c r="BP233" s="405"/>
      <c r="BQ233" s="419"/>
      <c r="BR233" s="415"/>
      <c r="BS233" s="405"/>
      <c r="BT233" s="405"/>
      <c r="BU233" s="405"/>
      <c r="BV233" s="405"/>
      <c r="BW233" s="405"/>
      <c r="BX233" s="405"/>
      <c r="BY233" s="406"/>
      <c r="BZ233" s="7"/>
      <c r="CA233" s="7"/>
      <c r="CB233" s="7"/>
      <c r="CC233" s="7"/>
      <c r="CD233" s="7"/>
      <c r="CE233" s="7"/>
      <c r="CF233" s="7"/>
      <c r="CG233" s="7"/>
      <c r="CH233" s="7"/>
      <c r="CI233" s="7"/>
      <c r="CJ233" s="7"/>
      <c r="CK233" s="7"/>
      <c r="CL233" s="7"/>
      <c r="CM233" s="7"/>
      <c r="CN233" s="7"/>
      <c r="CO233" s="7"/>
      <c r="CP233" s="7"/>
      <c r="CQ233" s="7"/>
      <c r="CR233" s="7"/>
      <c r="CS233" s="7"/>
      <c r="CT233" s="7"/>
      <c r="CU233" s="7"/>
      <c r="CV233" s="7"/>
      <c r="CW233" s="7"/>
      <c r="CX233" s="7"/>
      <c r="CY233" s="7"/>
      <c r="CZ233" s="7"/>
    </row>
    <row r="234" s="320" customFormat="true" ht="15" customHeight="true" x14ac:dyDescent="0.2">
      <c r="A234" s="172"/>
      <c r="B234" s="143"/>
      <c r="C234" s="91"/>
      <c r="D234" s="163"/>
      <c r="E234" s="163"/>
      <c r="F234" s="163"/>
      <c r="G234" s="152"/>
      <c r="H234" s="90"/>
      <c r="I234" s="163"/>
      <c r="J234" s="163"/>
      <c r="K234" s="163"/>
      <c r="L234" s="158"/>
      <c r="M234" s="91"/>
      <c r="N234" s="163"/>
      <c r="O234" s="163"/>
      <c r="P234" s="163"/>
      <c r="Q234" s="152"/>
      <c r="R234" s="90"/>
      <c r="S234" s="163"/>
      <c r="T234" s="163"/>
      <c r="U234" s="163"/>
      <c r="V234" s="163"/>
      <c r="W234" s="163"/>
      <c r="X234" s="163"/>
      <c r="Y234" s="158"/>
      <c r="Z234" s="408"/>
      <c r="AA234" s="408"/>
      <c r="AB234" s="408"/>
      <c r="AC234" s="408"/>
      <c r="AD234" s="408"/>
      <c r="AE234" s="408"/>
      <c r="AF234" s="408"/>
      <c r="AG234" s="408"/>
      <c r="AH234" s="408"/>
      <c r="AI234" s="408"/>
      <c r="AJ234" s="408"/>
      <c r="AK234" s="408"/>
      <c r="AL234" s="408"/>
      <c r="AM234" s="408"/>
      <c r="AN234" s="408"/>
      <c r="AO234" s="408"/>
      <c r="AP234" s="408"/>
      <c r="AQ234" s="408"/>
      <c r="AR234" s="408"/>
      <c r="AS234" s="408"/>
      <c r="AT234" s="408"/>
      <c r="AU234" s="408"/>
      <c r="AV234" s="408"/>
      <c r="AW234" s="408"/>
      <c r="AX234" s="408"/>
      <c r="AY234" s="408"/>
      <c r="AZ234" s="875"/>
      <c r="BA234" s="878"/>
      <c r="BB234" s="552"/>
      <c r="BC234" s="415"/>
      <c r="BD234" s="405"/>
      <c r="BE234" s="405"/>
      <c r="BF234" s="405"/>
      <c r="BG234" s="419"/>
      <c r="BH234" s="415"/>
      <c r="BI234" s="405"/>
      <c r="BJ234" s="405"/>
      <c r="BK234" s="405"/>
      <c r="BL234" s="419"/>
      <c r="BM234" s="415"/>
      <c r="BN234" s="405"/>
      <c r="BO234" s="405"/>
      <c r="BP234" s="405"/>
      <c r="BQ234" s="419"/>
      <c r="BR234" s="415"/>
      <c r="BS234" s="405"/>
      <c r="BT234" s="405"/>
      <c r="BU234" s="405"/>
      <c r="BV234" s="405"/>
      <c r="BW234" s="405"/>
      <c r="BX234" s="405"/>
      <c r="BY234" s="406"/>
      <c r="BZ234" s="7"/>
      <c r="CA234" s="7"/>
      <c r="CB234" s="7"/>
      <c r="CC234" s="7"/>
      <c r="CD234" s="7"/>
      <c r="CE234" s="7"/>
      <c r="CF234" s="7"/>
      <c r="CG234" s="7"/>
      <c r="CH234" s="7"/>
      <c r="CI234" s="7"/>
      <c r="CJ234" s="7"/>
      <c r="CK234" s="7"/>
      <c r="CL234" s="7"/>
      <c r="CM234" s="7"/>
      <c r="CN234" s="7"/>
      <c r="CO234" s="7"/>
      <c r="CP234" s="7"/>
      <c r="CQ234" s="7"/>
      <c r="CR234" s="7"/>
      <c r="CS234" s="7"/>
      <c r="CT234" s="7"/>
      <c r="CU234" s="7"/>
      <c r="CV234" s="7"/>
      <c r="CW234" s="7"/>
      <c r="CX234" s="7"/>
      <c r="CY234" s="7"/>
      <c r="CZ234" s="7"/>
    </row>
    <row r="235" s="320" customFormat="true" ht="15" customHeight="true" x14ac:dyDescent="0.2">
      <c r="A235" s="172"/>
      <c r="B235" s="143"/>
      <c r="C235" s="91"/>
      <c r="D235" s="163"/>
      <c r="E235" s="163"/>
      <c r="F235" s="163"/>
      <c r="G235" s="152"/>
      <c r="H235" s="90"/>
      <c r="I235" s="163"/>
      <c r="J235" s="163"/>
      <c r="K235" s="163"/>
      <c r="L235" s="158"/>
      <c r="M235" s="91"/>
      <c r="N235" s="163"/>
      <c r="O235" s="163"/>
      <c r="P235" s="163"/>
      <c r="Q235" s="152"/>
      <c r="R235" s="90"/>
      <c r="S235" s="163"/>
      <c r="T235" s="163"/>
      <c r="U235" s="163"/>
      <c r="V235" s="163"/>
      <c r="W235" s="163"/>
      <c r="X235" s="163"/>
      <c r="Y235" s="158"/>
      <c r="Z235" s="408"/>
      <c r="AA235" s="408"/>
      <c r="AB235" s="408"/>
      <c r="AC235" s="408"/>
      <c r="AD235" s="408"/>
      <c r="AE235" s="408"/>
      <c r="AF235" s="408"/>
      <c r="AG235" s="408"/>
      <c r="AH235" s="408"/>
      <c r="AI235" s="408"/>
      <c r="AJ235" s="408"/>
      <c r="AK235" s="408"/>
      <c r="AL235" s="408"/>
      <c r="AM235" s="408"/>
      <c r="AN235" s="408"/>
      <c r="AO235" s="408"/>
      <c r="AP235" s="408"/>
      <c r="AQ235" s="408"/>
      <c r="AR235" s="408"/>
      <c r="AS235" s="408"/>
      <c r="AT235" s="408"/>
      <c r="AU235" s="408"/>
      <c r="AV235" s="408"/>
      <c r="AW235" s="408"/>
      <c r="AX235" s="408"/>
      <c r="AY235" s="408"/>
      <c r="AZ235" s="875"/>
      <c r="BA235" s="878"/>
      <c r="BB235" s="552"/>
      <c r="BC235" s="415"/>
      <c r="BD235" s="405"/>
      <c r="BE235" s="405"/>
      <c r="BF235" s="405"/>
      <c r="BG235" s="419"/>
      <c r="BH235" s="415"/>
      <c r="BI235" s="405"/>
      <c r="BJ235" s="405"/>
      <c r="BK235" s="405"/>
      <c r="BL235" s="419"/>
      <c r="BM235" s="415"/>
      <c r="BN235" s="405"/>
      <c r="BO235" s="405"/>
      <c r="BP235" s="405"/>
      <c r="BQ235" s="419"/>
      <c r="BR235" s="415"/>
      <c r="BS235" s="405"/>
      <c r="BT235" s="405"/>
      <c r="BU235" s="405"/>
      <c r="BV235" s="405"/>
      <c r="BW235" s="405"/>
      <c r="BX235" s="405"/>
      <c r="BY235" s="406"/>
      <c r="BZ235" s="7"/>
      <c r="CA235" s="7"/>
      <c r="CB235" s="7"/>
      <c r="CC235" s="7"/>
      <c r="CD235" s="7"/>
      <c r="CE235" s="7"/>
      <c r="CF235" s="7"/>
      <c r="CG235" s="7"/>
      <c r="CH235" s="7"/>
      <c r="CI235" s="7"/>
      <c r="CJ235" s="7"/>
      <c r="CK235" s="7"/>
      <c r="CL235" s="7"/>
      <c r="CM235" s="7"/>
      <c r="CN235" s="7"/>
      <c r="CO235" s="7"/>
      <c r="CP235" s="7"/>
      <c r="CQ235" s="7"/>
      <c r="CR235" s="7"/>
      <c r="CS235" s="7"/>
      <c r="CT235" s="7"/>
      <c r="CU235" s="7"/>
      <c r="CV235" s="7"/>
      <c r="CW235" s="7"/>
      <c r="CX235" s="7"/>
      <c r="CY235" s="7"/>
      <c r="CZ235" s="7"/>
    </row>
    <row r="236" s="320" customFormat="true" ht="15" customHeight="true" x14ac:dyDescent="0.2">
      <c r="A236" s="172"/>
      <c r="B236" s="143"/>
      <c r="C236" s="91"/>
      <c r="D236" s="163"/>
      <c r="E236" s="163"/>
      <c r="F236" s="163"/>
      <c r="G236" s="152"/>
      <c r="H236" s="90"/>
      <c r="I236" s="163"/>
      <c r="J236" s="163"/>
      <c r="K236" s="163"/>
      <c r="L236" s="158"/>
      <c r="M236" s="91"/>
      <c r="N236" s="163"/>
      <c r="O236" s="163"/>
      <c r="P236" s="163"/>
      <c r="Q236" s="152"/>
      <c r="R236" s="90"/>
      <c r="S236" s="163"/>
      <c r="T236" s="163"/>
      <c r="U236" s="163"/>
      <c r="V236" s="163"/>
      <c r="W236" s="163"/>
      <c r="X236" s="163"/>
      <c r="Y236" s="158"/>
      <c r="Z236" s="408"/>
      <c r="AA236" s="408"/>
      <c r="AB236" s="408"/>
      <c r="AC236" s="408"/>
      <c r="AD236" s="408"/>
      <c r="AE236" s="408"/>
      <c r="AF236" s="408"/>
      <c r="AG236" s="408"/>
      <c r="AH236" s="408"/>
      <c r="AI236" s="408"/>
      <c r="AJ236" s="408"/>
      <c r="AK236" s="408"/>
      <c r="AL236" s="408"/>
      <c r="AM236" s="408"/>
      <c r="AN236" s="408"/>
      <c r="AO236" s="408"/>
      <c r="AP236" s="408"/>
      <c r="AQ236" s="408"/>
      <c r="AR236" s="408"/>
      <c r="AS236" s="408"/>
      <c r="AT236" s="408"/>
      <c r="AU236" s="408"/>
      <c r="AV236" s="408"/>
      <c r="AW236" s="408"/>
      <c r="AX236" s="408"/>
      <c r="AY236" s="408"/>
      <c r="AZ236" s="875"/>
      <c r="BA236" s="878"/>
      <c r="BB236" s="552"/>
      <c r="BC236" s="415"/>
      <c r="BD236" s="405"/>
      <c r="BE236" s="405"/>
      <c r="BF236" s="405"/>
      <c r="BG236" s="419"/>
      <c r="BH236" s="415"/>
      <c r="BI236" s="405"/>
      <c r="BJ236" s="405"/>
      <c r="BK236" s="405"/>
      <c r="BL236" s="419"/>
      <c r="BM236" s="415"/>
      <c r="BN236" s="405"/>
      <c r="BO236" s="405"/>
      <c r="BP236" s="405"/>
      <c r="BQ236" s="419"/>
      <c r="BR236" s="415"/>
      <c r="BS236" s="405"/>
      <c r="BT236" s="405"/>
      <c r="BU236" s="405"/>
      <c r="BV236" s="405"/>
      <c r="BW236" s="405"/>
      <c r="BX236" s="405"/>
      <c r="BY236" s="406"/>
      <c r="BZ236" s="7"/>
      <c r="CA236" s="7"/>
      <c r="CB236" s="7"/>
      <c r="CC236" s="7"/>
      <c r="CD236" s="7"/>
      <c r="CE236" s="7"/>
      <c r="CF236" s="7"/>
      <c r="CG236" s="7"/>
      <c r="CH236" s="7"/>
      <c r="CI236" s="7"/>
      <c r="CJ236" s="7"/>
      <c r="CK236" s="7"/>
      <c r="CL236" s="7"/>
      <c r="CM236" s="7"/>
      <c r="CN236" s="7"/>
      <c r="CO236" s="7"/>
      <c r="CP236" s="7"/>
      <c r="CQ236" s="7"/>
      <c r="CR236" s="7"/>
      <c r="CS236" s="7"/>
      <c r="CT236" s="7"/>
      <c r="CU236" s="7"/>
      <c r="CV236" s="7"/>
      <c r="CW236" s="7"/>
      <c r="CX236" s="7"/>
      <c r="CY236" s="7"/>
      <c r="CZ236" s="7"/>
    </row>
    <row r="237" s="320" customFormat="true" ht="15" customHeight="true" x14ac:dyDescent="0.2">
      <c r="A237" s="172"/>
      <c r="B237" s="143"/>
      <c r="C237" s="91"/>
      <c r="D237" s="163"/>
      <c r="E237" s="163"/>
      <c r="F237" s="163"/>
      <c r="G237" s="152"/>
      <c r="H237" s="90"/>
      <c r="I237" s="163"/>
      <c r="J237" s="163"/>
      <c r="K237" s="163"/>
      <c r="L237" s="158"/>
      <c r="M237" s="91"/>
      <c r="N237" s="163"/>
      <c r="O237" s="163"/>
      <c r="P237" s="163"/>
      <c r="Q237" s="152"/>
      <c r="R237" s="90"/>
      <c r="S237" s="163"/>
      <c r="T237" s="163"/>
      <c r="U237" s="163"/>
      <c r="V237" s="163"/>
      <c r="W237" s="163"/>
      <c r="X237" s="163"/>
      <c r="Y237" s="158"/>
      <c r="Z237" s="408"/>
      <c r="AA237" s="408"/>
      <c r="AB237" s="408"/>
      <c r="AC237" s="408"/>
      <c r="AD237" s="408"/>
      <c r="AE237" s="408"/>
      <c r="AF237" s="408"/>
      <c r="AG237" s="408"/>
      <c r="AH237" s="408"/>
      <c r="AI237" s="408"/>
      <c r="AJ237" s="408"/>
      <c r="AK237" s="408"/>
      <c r="AL237" s="408"/>
      <c r="AM237" s="408"/>
      <c r="AN237" s="408"/>
      <c r="AO237" s="408"/>
      <c r="AP237" s="408"/>
      <c r="AQ237" s="408"/>
      <c r="AR237" s="408"/>
      <c r="AS237" s="408"/>
      <c r="AT237" s="408"/>
      <c r="AU237" s="408"/>
      <c r="AV237" s="408"/>
      <c r="AW237" s="408"/>
      <c r="AX237" s="408"/>
      <c r="AY237" s="408"/>
      <c r="AZ237" s="875"/>
      <c r="BA237" s="878"/>
      <c r="BB237" s="552"/>
      <c r="BC237" s="415"/>
      <c r="BD237" s="405"/>
      <c r="BE237" s="405"/>
      <c r="BF237" s="405"/>
      <c r="BG237" s="419"/>
      <c r="BH237" s="415"/>
      <c r="BI237" s="405"/>
      <c r="BJ237" s="405"/>
      <c r="BK237" s="405"/>
      <c r="BL237" s="419"/>
      <c r="BM237" s="415"/>
      <c r="BN237" s="405"/>
      <c r="BO237" s="405"/>
      <c r="BP237" s="405"/>
      <c r="BQ237" s="419"/>
      <c r="BR237" s="415"/>
      <c r="BS237" s="405"/>
      <c r="BT237" s="405"/>
      <c r="BU237" s="405"/>
      <c r="BV237" s="405"/>
      <c r="BW237" s="405"/>
      <c r="BX237" s="405"/>
      <c r="BY237" s="406"/>
      <c r="BZ237" s="7"/>
      <c r="CA237" s="7"/>
      <c r="CB237" s="7"/>
      <c r="CC237" s="7"/>
      <c r="CD237" s="7"/>
      <c r="CE237" s="7"/>
      <c r="CF237" s="7"/>
      <c r="CG237" s="7"/>
      <c r="CH237" s="7"/>
      <c r="CI237" s="7"/>
      <c r="CJ237" s="7"/>
      <c r="CK237" s="7"/>
      <c r="CL237" s="7"/>
      <c r="CM237" s="7"/>
      <c r="CN237" s="7"/>
      <c r="CO237" s="7"/>
      <c r="CP237" s="7"/>
      <c r="CQ237" s="7"/>
      <c r="CR237" s="7"/>
      <c r="CS237" s="7"/>
      <c r="CT237" s="7"/>
      <c r="CU237" s="7"/>
      <c r="CV237" s="7"/>
      <c r="CW237" s="7"/>
      <c r="CX237" s="7"/>
      <c r="CY237" s="7"/>
      <c r="CZ237" s="7"/>
    </row>
    <row r="238" s="320" customFormat="true" ht="15" customHeight="true" x14ac:dyDescent="0.2">
      <c r="A238" s="172"/>
      <c r="B238" s="143"/>
      <c r="C238" s="91"/>
      <c r="D238" s="163"/>
      <c r="E238" s="163"/>
      <c r="F238" s="163"/>
      <c r="G238" s="152"/>
      <c r="H238" s="90"/>
      <c r="I238" s="163"/>
      <c r="J238" s="163"/>
      <c r="K238" s="163"/>
      <c r="L238" s="158"/>
      <c r="M238" s="91"/>
      <c r="N238" s="163"/>
      <c r="O238" s="163"/>
      <c r="P238" s="163"/>
      <c r="Q238" s="152"/>
      <c r="R238" s="90"/>
      <c r="S238" s="163"/>
      <c r="T238" s="163"/>
      <c r="U238" s="163"/>
      <c r="V238" s="163"/>
      <c r="W238" s="163"/>
      <c r="X238" s="163"/>
      <c r="Y238" s="158"/>
      <c r="Z238" s="408"/>
      <c r="AA238" s="408"/>
      <c r="AB238" s="408"/>
      <c r="AC238" s="408"/>
      <c r="AD238" s="408"/>
      <c r="AE238" s="408"/>
      <c r="AF238" s="408"/>
      <c r="AG238" s="408"/>
      <c r="AH238" s="408"/>
      <c r="AI238" s="408"/>
      <c r="AJ238" s="408"/>
      <c r="AK238" s="408"/>
      <c r="AL238" s="408"/>
      <c r="AM238" s="408"/>
      <c r="AN238" s="408"/>
      <c r="AO238" s="408"/>
      <c r="AP238" s="408"/>
      <c r="AQ238" s="408"/>
      <c r="AR238" s="408"/>
      <c r="AS238" s="408"/>
      <c r="AT238" s="408"/>
      <c r="AU238" s="408"/>
      <c r="AV238" s="408"/>
      <c r="AW238" s="408"/>
      <c r="AX238" s="408"/>
      <c r="AY238" s="408"/>
      <c r="AZ238" s="875"/>
      <c r="BA238" s="878"/>
      <c r="BB238" s="552"/>
      <c r="BC238" s="415"/>
      <c r="BD238" s="405"/>
      <c r="BE238" s="405"/>
      <c r="BF238" s="405"/>
      <c r="BG238" s="419"/>
      <c r="BH238" s="415"/>
      <c r="BI238" s="405"/>
      <c r="BJ238" s="405"/>
      <c r="BK238" s="405"/>
      <c r="BL238" s="419"/>
      <c r="BM238" s="415"/>
      <c r="BN238" s="405"/>
      <c r="BO238" s="405"/>
      <c r="BP238" s="405"/>
      <c r="BQ238" s="419"/>
      <c r="BR238" s="415"/>
      <c r="BS238" s="405"/>
      <c r="BT238" s="405"/>
      <c r="BU238" s="405"/>
      <c r="BV238" s="405"/>
      <c r="BW238" s="405"/>
      <c r="BX238" s="405"/>
      <c r="BY238" s="406"/>
      <c r="BZ238" s="7"/>
      <c r="CA238" s="7"/>
      <c r="CB238" s="7"/>
      <c r="CC238" s="7"/>
      <c r="CD238" s="7"/>
      <c r="CE238" s="7"/>
      <c r="CF238" s="7"/>
      <c r="CG238" s="7"/>
      <c r="CH238" s="7"/>
      <c r="CI238" s="7"/>
      <c r="CJ238" s="7"/>
      <c r="CK238" s="7"/>
      <c r="CL238" s="7"/>
      <c r="CM238" s="7"/>
      <c r="CN238" s="7"/>
      <c r="CO238" s="7"/>
      <c r="CP238" s="7"/>
      <c r="CQ238" s="7"/>
      <c r="CR238" s="7"/>
      <c r="CS238" s="7"/>
      <c r="CT238" s="7"/>
      <c r="CU238" s="7"/>
      <c r="CV238" s="7"/>
      <c r="CW238" s="7"/>
      <c r="CX238" s="7"/>
      <c r="CY238" s="7"/>
      <c r="CZ238" s="7"/>
    </row>
    <row r="239" s="320" customFormat="true" ht="15" customHeight="true" x14ac:dyDescent="0.2">
      <c r="A239" s="172"/>
      <c r="B239" s="143"/>
      <c r="C239" s="91"/>
      <c r="D239" s="163"/>
      <c r="E239" s="163"/>
      <c r="F239" s="163"/>
      <c r="G239" s="152"/>
      <c r="H239" s="90"/>
      <c r="I239" s="163"/>
      <c r="J239" s="163"/>
      <c r="K239" s="163"/>
      <c r="L239" s="158"/>
      <c r="M239" s="91"/>
      <c r="N239" s="163"/>
      <c r="O239" s="163"/>
      <c r="P239" s="163"/>
      <c r="Q239" s="152"/>
      <c r="R239" s="90"/>
      <c r="S239" s="163"/>
      <c r="T239" s="163"/>
      <c r="U239" s="163"/>
      <c r="V239" s="163"/>
      <c r="W239" s="163"/>
      <c r="X239" s="163"/>
      <c r="Y239" s="158"/>
      <c r="Z239" s="408"/>
      <c r="AA239" s="408"/>
      <c r="AB239" s="408"/>
      <c r="AC239" s="408"/>
      <c r="AD239" s="408"/>
      <c r="AE239" s="408"/>
      <c r="AF239" s="408"/>
      <c r="AG239" s="408"/>
      <c r="AH239" s="408"/>
      <c r="AI239" s="408"/>
      <c r="AJ239" s="408"/>
      <c r="AK239" s="408"/>
      <c r="AL239" s="408"/>
      <c r="AM239" s="408"/>
      <c r="AN239" s="408"/>
      <c r="AO239" s="408"/>
      <c r="AP239" s="408"/>
      <c r="AQ239" s="408"/>
      <c r="AR239" s="408"/>
      <c r="AS239" s="408"/>
      <c r="AT239" s="408"/>
      <c r="AU239" s="408"/>
      <c r="AV239" s="408"/>
      <c r="AW239" s="408"/>
      <c r="AX239" s="408"/>
      <c r="AY239" s="408"/>
      <c r="AZ239" s="875"/>
      <c r="BA239" s="878"/>
      <c r="BB239" s="552"/>
      <c r="BC239" s="415"/>
      <c r="BD239" s="405"/>
      <c r="BE239" s="405"/>
      <c r="BF239" s="405"/>
      <c r="BG239" s="419"/>
      <c r="BH239" s="415"/>
      <c r="BI239" s="405"/>
      <c r="BJ239" s="405"/>
      <c r="BK239" s="405"/>
      <c r="BL239" s="419"/>
      <c r="BM239" s="415"/>
      <c r="BN239" s="405"/>
      <c r="BO239" s="405"/>
      <c r="BP239" s="405"/>
      <c r="BQ239" s="419"/>
      <c r="BR239" s="415"/>
      <c r="BS239" s="405"/>
      <c r="BT239" s="405"/>
      <c r="BU239" s="405"/>
      <c r="BV239" s="405"/>
      <c r="BW239" s="405"/>
      <c r="BX239" s="405"/>
      <c r="BY239" s="406"/>
      <c r="BZ239" s="7"/>
      <c r="CA239" s="7"/>
      <c r="CB239" s="7"/>
      <c r="CC239" s="7"/>
      <c r="CD239" s="7"/>
      <c r="CE239" s="7"/>
      <c r="CF239" s="7"/>
      <c r="CG239" s="7"/>
      <c r="CH239" s="7"/>
      <c r="CI239" s="7"/>
      <c r="CJ239" s="7"/>
      <c r="CK239" s="7"/>
      <c r="CL239" s="7"/>
      <c r="CM239" s="7"/>
      <c r="CN239" s="7"/>
      <c r="CO239" s="7"/>
      <c r="CP239" s="7"/>
      <c r="CQ239" s="7"/>
      <c r="CR239" s="7"/>
      <c r="CS239" s="7"/>
      <c r="CT239" s="7"/>
      <c r="CU239" s="7"/>
      <c r="CV239" s="7"/>
      <c r="CW239" s="7"/>
      <c r="CX239" s="7"/>
      <c r="CY239" s="7"/>
      <c r="CZ239" s="7"/>
    </row>
    <row r="240" s="320" customFormat="true" ht="15" customHeight="true" x14ac:dyDescent="0.2">
      <c r="A240" s="172"/>
      <c r="B240" s="143"/>
      <c r="C240" s="91"/>
      <c r="D240" s="163"/>
      <c r="E240" s="163"/>
      <c r="F240" s="163"/>
      <c r="G240" s="152"/>
      <c r="H240" s="90"/>
      <c r="I240" s="163"/>
      <c r="J240" s="163"/>
      <c r="K240" s="163"/>
      <c r="L240" s="158"/>
      <c r="M240" s="91"/>
      <c r="N240" s="163"/>
      <c r="O240" s="163"/>
      <c r="P240" s="163"/>
      <c r="Q240" s="152"/>
      <c r="R240" s="90"/>
      <c r="S240" s="163"/>
      <c r="T240" s="163"/>
      <c r="U240" s="163"/>
      <c r="V240" s="163"/>
      <c r="W240" s="163"/>
      <c r="X240" s="163"/>
      <c r="Y240" s="158"/>
      <c r="Z240" s="408"/>
      <c r="AA240" s="408"/>
      <c r="AB240" s="408"/>
      <c r="AC240" s="408"/>
      <c r="AD240" s="408"/>
      <c r="AE240" s="408"/>
      <c r="AF240" s="408"/>
      <c r="AG240" s="408"/>
      <c r="AH240" s="408"/>
      <c r="AI240" s="408"/>
      <c r="AJ240" s="408"/>
      <c r="AK240" s="408"/>
      <c r="AL240" s="408"/>
      <c r="AM240" s="408"/>
      <c r="AN240" s="408"/>
      <c r="AO240" s="408"/>
      <c r="AP240" s="408"/>
      <c r="AQ240" s="408"/>
      <c r="AR240" s="408"/>
      <c r="AS240" s="408"/>
      <c r="AT240" s="408"/>
      <c r="AU240" s="408"/>
      <c r="AV240" s="408"/>
      <c r="AW240" s="408"/>
      <c r="AX240" s="408"/>
      <c r="AY240" s="408"/>
      <c r="AZ240" s="875"/>
      <c r="BA240" s="878"/>
      <c r="BB240" s="552"/>
      <c r="BC240" s="415"/>
      <c r="BD240" s="405"/>
      <c r="BE240" s="405"/>
      <c r="BF240" s="405"/>
      <c r="BG240" s="419"/>
      <c r="BH240" s="415"/>
      <c r="BI240" s="405"/>
      <c r="BJ240" s="405"/>
      <c r="BK240" s="405"/>
      <c r="BL240" s="419"/>
      <c r="BM240" s="415"/>
      <c r="BN240" s="405"/>
      <c r="BO240" s="405"/>
      <c r="BP240" s="405"/>
      <c r="BQ240" s="419"/>
      <c r="BR240" s="415"/>
      <c r="BS240" s="405"/>
      <c r="BT240" s="405"/>
      <c r="BU240" s="405"/>
      <c r="BV240" s="405"/>
      <c r="BW240" s="405"/>
      <c r="BX240" s="405"/>
      <c r="BY240" s="406"/>
      <c r="BZ240" s="7"/>
      <c r="CA240" s="7"/>
      <c r="CB240" s="7"/>
      <c r="CC240" s="7"/>
      <c r="CD240" s="7"/>
      <c r="CE240" s="7"/>
      <c r="CF240" s="7"/>
      <c r="CG240" s="7"/>
      <c r="CH240" s="7"/>
      <c r="CI240" s="7"/>
      <c r="CJ240" s="7"/>
      <c r="CK240" s="7"/>
      <c r="CL240" s="7"/>
      <c r="CM240" s="7"/>
      <c r="CN240" s="7"/>
      <c r="CO240" s="7"/>
      <c r="CP240" s="7"/>
      <c r="CQ240" s="7"/>
      <c r="CR240" s="7"/>
      <c r="CS240" s="7"/>
      <c r="CT240" s="7"/>
      <c r="CU240" s="7"/>
      <c r="CV240" s="7"/>
      <c r="CW240" s="7"/>
      <c r="CX240" s="7"/>
      <c r="CY240" s="7"/>
      <c r="CZ240" s="7"/>
    </row>
    <row r="241" s="320" customFormat="true" ht="15" customHeight="true" x14ac:dyDescent="0.2">
      <c r="A241" s="172"/>
      <c r="B241" s="143"/>
      <c r="C241" s="91"/>
      <c r="D241" s="163"/>
      <c r="E241" s="163"/>
      <c r="F241" s="163"/>
      <c r="G241" s="152"/>
      <c r="H241" s="90"/>
      <c r="I241" s="163"/>
      <c r="J241" s="163"/>
      <c r="K241" s="163"/>
      <c r="L241" s="158"/>
      <c r="M241" s="91"/>
      <c r="N241" s="163"/>
      <c r="O241" s="163"/>
      <c r="P241" s="163"/>
      <c r="Q241" s="152"/>
      <c r="R241" s="90"/>
      <c r="S241" s="163"/>
      <c r="T241" s="163"/>
      <c r="U241" s="163"/>
      <c r="V241" s="163"/>
      <c r="W241" s="163"/>
      <c r="X241" s="163"/>
      <c r="Y241" s="158"/>
      <c r="Z241" s="408"/>
      <c r="AA241" s="408"/>
      <c r="AB241" s="408"/>
      <c r="AC241" s="408"/>
      <c r="AD241" s="408"/>
      <c r="AE241" s="408"/>
      <c r="AF241" s="408"/>
      <c r="AG241" s="408"/>
      <c r="AH241" s="408"/>
      <c r="AI241" s="408"/>
      <c r="AJ241" s="408"/>
      <c r="AK241" s="408"/>
      <c r="AL241" s="408"/>
      <c r="AM241" s="408"/>
      <c r="AN241" s="408"/>
      <c r="AO241" s="408"/>
      <c r="AP241" s="408"/>
      <c r="AQ241" s="408"/>
      <c r="AR241" s="408"/>
      <c r="AS241" s="408"/>
      <c r="AT241" s="408"/>
      <c r="AU241" s="408"/>
      <c r="AV241" s="408"/>
      <c r="AW241" s="408"/>
      <c r="AX241" s="408"/>
      <c r="AY241" s="408"/>
      <c r="AZ241" s="875"/>
      <c r="BA241" s="878"/>
      <c r="BB241" s="552"/>
      <c r="BC241" s="415"/>
      <c r="BD241" s="405"/>
      <c r="BE241" s="405"/>
      <c r="BF241" s="405"/>
      <c r="BG241" s="419"/>
      <c r="BH241" s="415"/>
      <c r="BI241" s="405"/>
      <c r="BJ241" s="405"/>
      <c r="BK241" s="405"/>
      <c r="BL241" s="419"/>
      <c r="BM241" s="415"/>
      <c r="BN241" s="405"/>
      <c r="BO241" s="405"/>
      <c r="BP241" s="405"/>
      <c r="BQ241" s="419"/>
      <c r="BR241" s="415"/>
      <c r="BS241" s="405"/>
      <c r="BT241" s="405"/>
      <c r="BU241" s="405"/>
      <c r="BV241" s="405"/>
      <c r="BW241" s="405"/>
      <c r="BX241" s="405"/>
      <c r="BY241" s="406"/>
      <c r="BZ241" s="7"/>
      <c r="CA241" s="7"/>
      <c r="CB241" s="7"/>
      <c r="CC241" s="7"/>
      <c r="CD241" s="7"/>
      <c r="CE241" s="7"/>
      <c r="CF241" s="7"/>
      <c r="CG241" s="7"/>
      <c r="CH241" s="7"/>
      <c r="CI241" s="7"/>
      <c r="CJ241" s="7"/>
      <c r="CK241" s="7"/>
      <c r="CL241" s="7"/>
      <c r="CM241" s="7"/>
      <c r="CN241" s="7"/>
      <c r="CO241" s="7"/>
      <c r="CP241" s="7"/>
      <c r="CQ241" s="7"/>
      <c r="CR241" s="7"/>
      <c r="CS241" s="7"/>
      <c r="CT241" s="7"/>
      <c r="CU241" s="7"/>
      <c r="CV241" s="7"/>
      <c r="CW241" s="7"/>
      <c r="CX241" s="7"/>
      <c r="CY241" s="7"/>
      <c r="CZ241" s="7"/>
    </row>
    <row r="242" s="320" customFormat="true" ht="15" customHeight="true" x14ac:dyDescent="0.2">
      <c r="A242" s="172"/>
      <c r="B242" s="143"/>
      <c r="C242" s="91"/>
      <c r="D242" s="163"/>
      <c r="E242" s="163"/>
      <c r="F242" s="163"/>
      <c r="G242" s="152"/>
      <c r="H242" s="90"/>
      <c r="I242" s="163"/>
      <c r="J242" s="163"/>
      <c r="K242" s="163"/>
      <c r="L242" s="158"/>
      <c r="M242" s="91"/>
      <c r="N242" s="163"/>
      <c r="O242" s="163"/>
      <c r="P242" s="163"/>
      <c r="Q242" s="152"/>
      <c r="R242" s="90"/>
      <c r="S242" s="163"/>
      <c r="T242" s="163"/>
      <c r="U242" s="163"/>
      <c r="V242" s="163"/>
      <c r="W242" s="163"/>
      <c r="X242" s="163"/>
      <c r="Y242" s="158"/>
      <c r="Z242" s="408"/>
      <c r="AA242" s="408"/>
      <c r="AB242" s="408"/>
      <c r="AC242" s="408"/>
      <c r="AD242" s="408"/>
      <c r="AE242" s="408"/>
      <c r="AF242" s="408"/>
      <c r="AG242" s="408"/>
      <c r="AH242" s="408"/>
      <c r="AI242" s="408"/>
      <c r="AJ242" s="408"/>
      <c r="AK242" s="408"/>
      <c r="AL242" s="408"/>
      <c r="AM242" s="408"/>
      <c r="AN242" s="408"/>
      <c r="AO242" s="408"/>
      <c r="AP242" s="408"/>
      <c r="AQ242" s="408"/>
      <c r="AR242" s="408"/>
      <c r="AS242" s="408"/>
      <c r="AT242" s="408"/>
      <c r="AU242" s="408"/>
      <c r="AV242" s="408"/>
      <c r="AW242" s="408"/>
      <c r="AX242" s="408"/>
      <c r="AY242" s="408"/>
      <c r="AZ242" s="875"/>
      <c r="BA242" s="878"/>
      <c r="BB242" s="552"/>
      <c r="BC242" s="415"/>
      <c r="BD242" s="405"/>
      <c r="BE242" s="405"/>
      <c r="BF242" s="405"/>
      <c r="BG242" s="419"/>
      <c r="BH242" s="415"/>
      <c r="BI242" s="405"/>
      <c r="BJ242" s="405"/>
      <c r="BK242" s="405"/>
      <c r="BL242" s="419"/>
      <c r="BM242" s="415"/>
      <c r="BN242" s="405"/>
      <c r="BO242" s="405"/>
      <c r="BP242" s="405"/>
      <c r="BQ242" s="419"/>
      <c r="BR242" s="415"/>
      <c r="BS242" s="405"/>
      <c r="BT242" s="405"/>
      <c r="BU242" s="405"/>
      <c r="BV242" s="405"/>
      <c r="BW242" s="405"/>
      <c r="BX242" s="405"/>
      <c r="BY242" s="406"/>
      <c r="BZ242" s="7"/>
      <c r="CA242" s="7"/>
      <c r="CB242" s="7"/>
      <c r="CC242" s="7"/>
      <c r="CD242" s="7"/>
      <c r="CE242" s="7"/>
      <c r="CF242" s="7"/>
      <c r="CG242" s="7"/>
      <c r="CH242" s="7"/>
      <c r="CI242" s="7"/>
      <c r="CJ242" s="7"/>
      <c r="CK242" s="7"/>
      <c r="CL242" s="7"/>
      <c r="CM242" s="7"/>
      <c r="CN242" s="7"/>
      <c r="CO242" s="7"/>
      <c r="CP242" s="7"/>
      <c r="CQ242" s="7"/>
      <c r="CR242" s="7"/>
      <c r="CS242" s="7"/>
      <c r="CT242" s="7"/>
      <c r="CU242" s="7"/>
      <c r="CV242" s="7"/>
      <c r="CW242" s="7"/>
      <c r="CX242" s="7"/>
      <c r="CY242" s="7"/>
      <c r="CZ242" s="7"/>
    </row>
    <row r="243" s="320" customFormat="true" ht="15" customHeight="true" x14ac:dyDescent="0.2">
      <c r="A243" s="172"/>
      <c r="B243" s="143"/>
      <c r="C243" s="91"/>
      <c r="D243" s="163"/>
      <c r="E243" s="163"/>
      <c r="F243" s="163"/>
      <c r="G243" s="152"/>
      <c r="H243" s="90"/>
      <c r="I243" s="163"/>
      <c r="J243" s="163"/>
      <c r="K243" s="163"/>
      <c r="L243" s="158"/>
      <c r="M243" s="91"/>
      <c r="N243" s="163"/>
      <c r="O243" s="163"/>
      <c r="P243" s="163"/>
      <c r="Q243" s="152"/>
      <c r="R243" s="90"/>
      <c r="S243" s="163"/>
      <c r="T243" s="163"/>
      <c r="U243" s="163"/>
      <c r="V243" s="163"/>
      <c r="W243" s="163"/>
      <c r="X243" s="163"/>
      <c r="Y243" s="158"/>
      <c r="Z243" s="408"/>
      <c r="AA243" s="408"/>
      <c r="AB243" s="408"/>
      <c r="AC243" s="408"/>
      <c r="AD243" s="408"/>
      <c r="AE243" s="408"/>
      <c r="AF243" s="408"/>
      <c r="AG243" s="408"/>
      <c r="AH243" s="408"/>
      <c r="AI243" s="408"/>
      <c r="AJ243" s="408"/>
      <c r="AK243" s="408"/>
      <c r="AL243" s="408"/>
      <c r="AM243" s="408"/>
      <c r="AN243" s="408"/>
      <c r="AO243" s="408"/>
      <c r="AP243" s="408"/>
      <c r="AQ243" s="408"/>
      <c r="AR243" s="408"/>
      <c r="AS243" s="408"/>
      <c r="AT243" s="408"/>
      <c r="AU243" s="408"/>
      <c r="AV243" s="408"/>
      <c r="AW243" s="408"/>
      <c r="AX243" s="408"/>
      <c r="AY243" s="408"/>
      <c r="AZ243" s="875"/>
      <c r="BA243" s="878"/>
      <c r="BB243" s="552"/>
      <c r="BC243" s="415"/>
      <c r="BD243" s="405"/>
      <c r="BE243" s="405"/>
      <c r="BF243" s="405"/>
      <c r="BG243" s="419"/>
      <c r="BH243" s="415"/>
      <c r="BI243" s="405"/>
      <c r="BJ243" s="405"/>
      <c r="BK243" s="405"/>
      <c r="BL243" s="419"/>
      <c r="BM243" s="415"/>
      <c r="BN243" s="405"/>
      <c r="BO243" s="405"/>
      <c r="BP243" s="405"/>
      <c r="BQ243" s="419"/>
      <c r="BR243" s="415"/>
      <c r="BS243" s="405"/>
      <c r="BT243" s="405"/>
      <c r="BU243" s="405"/>
      <c r="BV243" s="405"/>
      <c r="BW243" s="405"/>
      <c r="BX243" s="405"/>
      <c r="BY243" s="406"/>
      <c r="BZ243" s="7"/>
      <c r="CA243" s="7"/>
      <c r="CB243" s="7"/>
      <c r="CC243" s="7"/>
      <c r="CD243" s="7"/>
      <c r="CE243" s="7"/>
      <c r="CF243" s="7"/>
      <c r="CG243" s="7"/>
      <c r="CH243" s="7"/>
      <c r="CI243" s="7"/>
      <c r="CJ243" s="7"/>
      <c r="CK243" s="7"/>
      <c r="CL243" s="7"/>
      <c r="CM243" s="7"/>
      <c r="CN243" s="7"/>
      <c r="CO243" s="7"/>
      <c r="CP243" s="7"/>
      <c r="CQ243" s="7"/>
      <c r="CR243" s="7"/>
      <c r="CS243" s="7"/>
      <c r="CT243" s="7"/>
      <c r="CU243" s="7"/>
      <c r="CV243" s="7"/>
      <c r="CW243" s="7"/>
      <c r="CX243" s="7"/>
      <c r="CY243" s="7"/>
      <c r="CZ243" s="7"/>
    </row>
    <row r="244" s="320" customFormat="true" ht="15" customHeight="true" x14ac:dyDescent="0.2">
      <c r="A244" s="172"/>
      <c r="B244" s="143"/>
      <c r="C244" s="91"/>
      <c r="D244" s="163"/>
      <c r="E244" s="163"/>
      <c r="F244" s="163"/>
      <c r="G244" s="152"/>
      <c r="H244" s="90"/>
      <c r="I244" s="163"/>
      <c r="J244" s="163"/>
      <c r="K244" s="163"/>
      <c r="L244" s="158"/>
      <c r="M244" s="91"/>
      <c r="N244" s="163"/>
      <c r="O244" s="163"/>
      <c r="P244" s="163"/>
      <c r="Q244" s="152"/>
      <c r="R244" s="90"/>
      <c r="S244" s="163"/>
      <c r="T244" s="163"/>
      <c r="U244" s="163"/>
      <c r="V244" s="163"/>
      <c r="W244" s="163"/>
      <c r="X244" s="163"/>
      <c r="Y244" s="158"/>
      <c r="Z244" s="408"/>
      <c r="AA244" s="408"/>
      <c r="AB244" s="408"/>
      <c r="AC244" s="408"/>
      <c r="AD244" s="408"/>
      <c r="AE244" s="408"/>
      <c r="AF244" s="408"/>
      <c r="AG244" s="408"/>
      <c r="AH244" s="408"/>
      <c r="AI244" s="408"/>
      <c r="AJ244" s="408"/>
      <c r="AK244" s="408"/>
      <c r="AL244" s="408"/>
      <c r="AM244" s="408"/>
      <c r="AN244" s="408"/>
      <c r="AO244" s="408"/>
      <c r="AP244" s="408"/>
      <c r="AQ244" s="408"/>
      <c r="AR244" s="408"/>
      <c r="AS244" s="408"/>
      <c r="AT244" s="408"/>
      <c r="AU244" s="408"/>
      <c r="AV244" s="408"/>
      <c r="AW244" s="408"/>
      <c r="AX244" s="408"/>
      <c r="AY244" s="408"/>
      <c r="AZ244" s="875"/>
      <c r="BA244" s="878"/>
      <c r="BB244" s="552"/>
      <c r="BC244" s="415"/>
      <c r="BD244" s="405"/>
      <c r="BE244" s="405"/>
      <c r="BF244" s="405"/>
      <c r="BG244" s="419"/>
      <c r="BH244" s="415"/>
      <c r="BI244" s="405"/>
      <c r="BJ244" s="405"/>
      <c r="BK244" s="405"/>
      <c r="BL244" s="419"/>
      <c r="BM244" s="415"/>
      <c r="BN244" s="405"/>
      <c r="BO244" s="405"/>
      <c r="BP244" s="405"/>
      <c r="BQ244" s="419"/>
      <c r="BR244" s="415"/>
      <c r="BS244" s="405"/>
      <c r="BT244" s="405"/>
      <c r="BU244" s="405"/>
      <c r="BV244" s="405"/>
      <c r="BW244" s="405"/>
      <c r="BX244" s="405"/>
      <c r="BY244" s="406"/>
      <c r="BZ244" s="7"/>
      <c r="CA244" s="7"/>
      <c r="CB244" s="7"/>
      <c r="CC244" s="7"/>
      <c r="CD244" s="7"/>
      <c r="CE244" s="7"/>
      <c r="CF244" s="7"/>
      <c r="CG244" s="7"/>
      <c r="CH244" s="7"/>
      <c r="CI244" s="7"/>
      <c r="CJ244" s="7"/>
      <c r="CK244" s="7"/>
      <c r="CL244" s="7"/>
      <c r="CM244" s="7"/>
      <c r="CN244" s="7"/>
      <c r="CO244" s="7"/>
      <c r="CP244" s="7"/>
      <c r="CQ244" s="7"/>
      <c r="CR244" s="7"/>
      <c r="CS244" s="7"/>
      <c r="CT244" s="7"/>
      <c r="CU244" s="7"/>
      <c r="CV244" s="7"/>
      <c r="CW244" s="7"/>
      <c r="CX244" s="7"/>
      <c r="CY244" s="7"/>
      <c r="CZ244" s="7"/>
    </row>
    <row r="245" s="320" customFormat="true" ht="15" customHeight="true" x14ac:dyDescent="0.2">
      <c r="A245" s="172"/>
      <c r="B245" s="143"/>
      <c r="C245" s="91"/>
      <c r="D245" s="163"/>
      <c r="E245" s="163"/>
      <c r="F245" s="163"/>
      <c r="G245" s="152"/>
      <c r="H245" s="90"/>
      <c r="I245" s="163"/>
      <c r="J245" s="163"/>
      <c r="K245" s="163"/>
      <c r="L245" s="158"/>
      <c r="M245" s="91"/>
      <c r="N245" s="163"/>
      <c r="O245" s="163"/>
      <c r="P245" s="163"/>
      <c r="Q245" s="152"/>
      <c r="R245" s="90"/>
      <c r="S245" s="163"/>
      <c r="T245" s="163"/>
      <c r="U245" s="163"/>
      <c r="V245" s="163"/>
      <c r="W245" s="163"/>
      <c r="X245" s="163"/>
      <c r="Y245" s="158"/>
      <c r="Z245" s="408"/>
      <c r="AA245" s="408"/>
      <c r="AB245" s="408"/>
      <c r="AC245" s="408"/>
      <c r="AD245" s="408"/>
      <c r="AE245" s="408"/>
      <c r="AF245" s="408"/>
      <c r="AG245" s="408"/>
      <c r="AH245" s="408"/>
      <c r="AI245" s="408"/>
      <c r="AJ245" s="408"/>
      <c r="AK245" s="408"/>
      <c r="AL245" s="408"/>
      <c r="AM245" s="408"/>
      <c r="AN245" s="408"/>
      <c r="AO245" s="408"/>
      <c r="AP245" s="408"/>
      <c r="AQ245" s="408"/>
      <c r="AR245" s="408"/>
      <c r="AS245" s="408"/>
      <c r="AT245" s="408"/>
      <c r="AU245" s="408"/>
      <c r="AV245" s="408"/>
      <c r="AW245" s="408"/>
      <c r="AX245" s="408"/>
      <c r="AY245" s="408"/>
      <c r="AZ245" s="875"/>
      <c r="BA245" s="878"/>
      <c r="BB245" s="552"/>
      <c r="BC245" s="415"/>
      <c r="BD245" s="405"/>
      <c r="BE245" s="405"/>
      <c r="BF245" s="405"/>
      <c r="BG245" s="419"/>
      <c r="BH245" s="415"/>
      <c r="BI245" s="405"/>
      <c r="BJ245" s="405"/>
      <c r="BK245" s="405"/>
      <c r="BL245" s="419"/>
      <c r="BM245" s="415"/>
      <c r="BN245" s="405"/>
      <c r="BO245" s="405"/>
      <c r="BP245" s="405"/>
      <c r="BQ245" s="419"/>
      <c r="BR245" s="415"/>
      <c r="BS245" s="405"/>
      <c r="BT245" s="405"/>
      <c r="BU245" s="405"/>
      <c r="BV245" s="405"/>
      <c r="BW245" s="405"/>
      <c r="BX245" s="405"/>
      <c r="BY245" s="406"/>
      <c r="BZ245" s="7"/>
      <c r="CA245" s="7"/>
      <c r="CB245" s="7"/>
      <c r="CC245" s="7"/>
      <c r="CD245" s="7"/>
      <c r="CE245" s="7"/>
      <c r="CF245" s="7"/>
      <c r="CG245" s="7"/>
      <c r="CH245" s="7"/>
      <c r="CI245" s="7"/>
      <c r="CJ245" s="7"/>
      <c r="CK245" s="7"/>
      <c r="CL245" s="7"/>
      <c r="CM245" s="7"/>
      <c r="CN245" s="7"/>
      <c r="CO245" s="7"/>
      <c r="CP245" s="7"/>
      <c r="CQ245" s="7"/>
      <c r="CR245" s="7"/>
      <c r="CS245" s="7"/>
      <c r="CT245" s="7"/>
      <c r="CU245" s="7"/>
      <c r="CV245" s="7"/>
      <c r="CW245" s="7"/>
      <c r="CX245" s="7"/>
      <c r="CY245" s="7"/>
      <c r="CZ245" s="7"/>
    </row>
    <row r="246" s="320" customFormat="true" ht="15" customHeight="true" x14ac:dyDescent="0.2">
      <c r="A246" s="172"/>
      <c r="B246" s="143"/>
      <c r="C246" s="91"/>
      <c r="D246" s="163"/>
      <c r="E246" s="163"/>
      <c r="F246" s="163"/>
      <c r="G246" s="152"/>
      <c r="H246" s="90"/>
      <c r="I246" s="163"/>
      <c r="J246" s="163"/>
      <c r="K246" s="163"/>
      <c r="L246" s="158"/>
      <c r="M246" s="91"/>
      <c r="N246" s="163"/>
      <c r="O246" s="163"/>
      <c r="P246" s="163"/>
      <c r="Q246" s="152"/>
      <c r="R246" s="90"/>
      <c r="S246" s="163"/>
      <c r="T246" s="163"/>
      <c r="U246" s="163"/>
      <c r="V246" s="163"/>
      <c r="W246" s="163"/>
      <c r="X246" s="163"/>
      <c r="Y246" s="158"/>
      <c r="Z246" s="408"/>
      <c r="AA246" s="408"/>
      <c r="AB246" s="408"/>
      <c r="AC246" s="408"/>
      <c r="AD246" s="408"/>
      <c r="AE246" s="408"/>
      <c r="AF246" s="408"/>
      <c r="AG246" s="408"/>
      <c r="AH246" s="408"/>
      <c r="AI246" s="408"/>
      <c r="AJ246" s="408"/>
      <c r="AK246" s="408"/>
      <c r="AL246" s="408"/>
      <c r="AM246" s="408"/>
      <c r="AN246" s="408"/>
      <c r="AO246" s="408"/>
      <c r="AP246" s="408"/>
      <c r="AQ246" s="408"/>
      <c r="AR246" s="408"/>
      <c r="AS246" s="408"/>
      <c r="AT246" s="408"/>
      <c r="AU246" s="408"/>
      <c r="AV246" s="408"/>
      <c r="AW246" s="408"/>
      <c r="AX246" s="408"/>
      <c r="AY246" s="408"/>
      <c r="AZ246" s="875"/>
      <c r="BA246" s="878"/>
      <c r="BB246" s="552"/>
      <c r="BC246" s="415"/>
      <c r="BD246" s="405"/>
      <c r="BE246" s="405"/>
      <c r="BF246" s="405"/>
      <c r="BG246" s="419"/>
      <c r="BH246" s="415"/>
      <c r="BI246" s="405"/>
      <c r="BJ246" s="405"/>
      <c r="BK246" s="405"/>
      <c r="BL246" s="419"/>
      <c r="BM246" s="415"/>
      <c r="BN246" s="405"/>
      <c r="BO246" s="405"/>
      <c r="BP246" s="405"/>
      <c r="BQ246" s="419"/>
      <c r="BR246" s="415"/>
      <c r="BS246" s="405"/>
      <c r="BT246" s="405"/>
      <c r="BU246" s="405"/>
      <c r="BV246" s="405"/>
      <c r="BW246" s="405"/>
      <c r="BX246" s="405"/>
      <c r="BY246" s="406"/>
      <c r="BZ246" s="7"/>
      <c r="CA246" s="7"/>
      <c r="CB246" s="7"/>
      <c r="CC246" s="7"/>
      <c r="CD246" s="7"/>
      <c r="CE246" s="7"/>
      <c r="CF246" s="7"/>
      <c r="CG246" s="7"/>
      <c r="CH246" s="7"/>
      <c r="CI246" s="7"/>
      <c r="CJ246" s="7"/>
      <c r="CK246" s="7"/>
      <c r="CL246" s="7"/>
      <c r="CM246" s="7"/>
      <c r="CN246" s="7"/>
      <c r="CO246" s="7"/>
      <c r="CP246" s="7"/>
      <c r="CQ246" s="7"/>
      <c r="CR246" s="7"/>
      <c r="CS246" s="7"/>
      <c r="CT246" s="7"/>
      <c r="CU246" s="7"/>
      <c r="CV246" s="7"/>
      <c r="CW246" s="7"/>
      <c r="CX246" s="7"/>
      <c r="CY246" s="7"/>
      <c r="CZ246" s="7"/>
    </row>
    <row r="247" s="320" customFormat="true" ht="15" customHeight="true" x14ac:dyDescent="0.2">
      <c r="A247" s="172"/>
      <c r="B247" s="143"/>
      <c r="C247" s="91"/>
      <c r="D247" s="163"/>
      <c r="E247" s="163"/>
      <c r="F247" s="163"/>
      <c r="G247" s="152"/>
      <c r="H247" s="90"/>
      <c r="I247" s="163"/>
      <c r="J247" s="163"/>
      <c r="K247" s="163"/>
      <c r="L247" s="158"/>
      <c r="M247" s="91"/>
      <c r="N247" s="163"/>
      <c r="O247" s="163"/>
      <c r="P247" s="163"/>
      <c r="Q247" s="152"/>
      <c r="R247" s="90"/>
      <c r="S247" s="163"/>
      <c r="T247" s="163"/>
      <c r="U247" s="163"/>
      <c r="V247" s="163"/>
      <c r="W247" s="163"/>
      <c r="X247" s="163"/>
      <c r="Y247" s="158"/>
      <c r="Z247" s="408"/>
      <c r="AA247" s="408"/>
      <c r="AB247" s="408"/>
      <c r="AC247" s="408"/>
      <c r="AD247" s="408"/>
      <c r="AE247" s="408"/>
      <c r="AF247" s="408"/>
      <c r="AG247" s="408"/>
      <c r="AH247" s="408"/>
      <c r="AI247" s="408"/>
      <c r="AJ247" s="408"/>
      <c r="AK247" s="408"/>
      <c r="AL247" s="408"/>
      <c r="AM247" s="408"/>
      <c r="AN247" s="408"/>
      <c r="AO247" s="408"/>
      <c r="AP247" s="408"/>
      <c r="AQ247" s="408"/>
      <c r="AR247" s="408"/>
      <c r="AS247" s="408"/>
      <c r="AT247" s="408"/>
      <c r="AU247" s="408"/>
      <c r="AV247" s="408"/>
      <c r="AW247" s="408"/>
      <c r="AX247" s="408"/>
      <c r="AY247" s="408"/>
      <c r="AZ247" s="875"/>
      <c r="BA247" s="878"/>
      <c r="BB247" s="552"/>
      <c r="BC247" s="415"/>
      <c r="BD247" s="405"/>
      <c r="BE247" s="405"/>
      <c r="BF247" s="405"/>
      <c r="BG247" s="419"/>
      <c r="BH247" s="415"/>
      <c r="BI247" s="405"/>
      <c r="BJ247" s="405"/>
      <c r="BK247" s="405"/>
      <c r="BL247" s="419"/>
      <c r="BM247" s="415"/>
      <c r="BN247" s="405"/>
      <c r="BO247" s="405"/>
      <c r="BP247" s="405"/>
      <c r="BQ247" s="419"/>
      <c r="BR247" s="415"/>
      <c r="BS247" s="405"/>
      <c r="BT247" s="405"/>
      <c r="BU247" s="405"/>
      <c r="BV247" s="405"/>
      <c r="BW247" s="405"/>
      <c r="BX247" s="405"/>
      <c r="BY247" s="406"/>
      <c r="BZ247" s="7"/>
      <c r="CA247" s="7"/>
      <c r="CB247" s="7"/>
      <c r="CC247" s="7"/>
      <c r="CD247" s="7"/>
      <c r="CE247" s="7"/>
      <c r="CF247" s="7"/>
      <c r="CG247" s="7"/>
      <c r="CH247" s="7"/>
      <c r="CI247" s="7"/>
      <c r="CJ247" s="7"/>
      <c r="CK247" s="7"/>
      <c r="CL247" s="7"/>
      <c r="CM247" s="7"/>
      <c r="CN247" s="7"/>
      <c r="CO247" s="7"/>
      <c r="CP247" s="7"/>
      <c r="CQ247" s="7"/>
      <c r="CR247" s="7"/>
      <c r="CS247" s="7"/>
      <c r="CT247" s="7"/>
      <c r="CU247" s="7"/>
      <c r="CV247" s="7"/>
      <c r="CW247" s="7"/>
      <c r="CX247" s="7"/>
      <c r="CY247" s="7"/>
      <c r="CZ247" s="7"/>
    </row>
    <row r="248" s="320" customFormat="true" ht="15" customHeight="true" x14ac:dyDescent="0.2">
      <c r="A248" s="72"/>
      <c r="B248" s="133"/>
      <c r="C248" s="76"/>
      <c r="D248" s="117"/>
      <c r="E248" s="117"/>
      <c r="F248" s="117"/>
      <c r="G248" s="116"/>
      <c r="H248" s="75"/>
      <c r="I248" s="117"/>
      <c r="J248" s="117"/>
      <c r="K248" s="117"/>
      <c r="L248" s="74"/>
      <c r="M248" s="76"/>
      <c r="N248" s="117"/>
      <c r="O248" s="117"/>
      <c r="P248" s="117"/>
      <c r="Q248" s="116"/>
      <c r="R248" s="75"/>
      <c r="S248" s="117"/>
      <c r="T248" s="117"/>
      <c r="U248" s="117"/>
      <c r="V248" s="117"/>
      <c r="W248" s="117"/>
      <c r="X248" s="117"/>
      <c r="Y248" s="74"/>
      <c r="Z248" s="408"/>
      <c r="AA248" s="408"/>
      <c r="AB248" s="408"/>
      <c r="AC248" s="408"/>
      <c r="AD248" s="408"/>
      <c r="AE248" s="408"/>
      <c r="AF248" s="408"/>
      <c r="AG248" s="408"/>
      <c r="AH248" s="408"/>
      <c r="AI248" s="408"/>
      <c r="AJ248" s="408"/>
      <c r="AK248" s="408"/>
      <c r="AL248" s="408"/>
      <c r="AM248" s="408"/>
      <c r="AN248" s="408"/>
      <c r="AO248" s="408"/>
      <c r="AP248" s="408"/>
      <c r="AQ248" s="408"/>
      <c r="AR248" s="408"/>
      <c r="AS248" s="408"/>
      <c r="AT248" s="408"/>
      <c r="AU248" s="408"/>
      <c r="AV248" s="408"/>
      <c r="AW248" s="408"/>
      <c r="AX248" s="408"/>
      <c r="AY248" s="408"/>
      <c r="AZ248" s="875"/>
      <c r="BA248" s="878"/>
      <c r="BB248" s="552"/>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7"/>
      <c r="CA248" s="7"/>
      <c r="CB248" s="7"/>
      <c r="CC248" s="7"/>
      <c r="CD248" s="7"/>
      <c r="CE248" s="7"/>
      <c r="CF248" s="7"/>
      <c r="CG248" s="7"/>
      <c r="CH248" s="7"/>
      <c r="CI248" s="7"/>
      <c r="CJ248" s="7"/>
      <c r="CK248" s="7"/>
      <c r="CL248" s="7"/>
      <c r="CM248" s="7"/>
      <c r="CN248" s="7"/>
      <c r="CO248" s="7"/>
      <c r="CP248" s="7"/>
      <c r="CQ248" s="7"/>
      <c r="CR248" s="7"/>
      <c r="CS248" s="7"/>
      <c r="CT248" s="7"/>
      <c r="CU248" s="7"/>
      <c r="CV248" s="7"/>
      <c r="CW248" s="7"/>
      <c r="CX248" s="7"/>
      <c r="CY248" s="7"/>
      <c r="CZ248" s="7"/>
    </row>
    <row r="249" s="320" customFormat="true" ht="250.15" customHeight="true" x14ac:dyDescent="0.2">
      <c r="Z249" s="875"/>
      <c r="AA249" s="875"/>
      <c r="AB249" s="875"/>
      <c r="AC249" s="875"/>
      <c r="AD249" s="875"/>
      <c r="AE249" s="875"/>
      <c r="AF249" s="875"/>
      <c r="AG249" s="875"/>
      <c r="AH249" s="875"/>
      <c r="AI249" s="875"/>
      <c r="AJ249" s="875"/>
      <c r="AK249" s="875"/>
      <c r="AL249" s="875"/>
      <c r="AM249" s="875"/>
      <c r="AN249" s="875"/>
      <c r="AO249" s="875"/>
      <c r="AP249" s="875"/>
      <c r="AQ249" s="875"/>
      <c r="AR249" s="875"/>
      <c r="AS249" s="875"/>
      <c r="AT249" s="875"/>
      <c r="AU249" s="875"/>
      <c r="AV249" s="875"/>
      <c r="AW249" s="875"/>
      <c r="AX249" s="875"/>
      <c r="AY249" s="875"/>
      <c r="AZ249" s="875"/>
      <c r="BA249" s="317"/>
      <c r="BB249" s="315"/>
      <c r="BC249" s="315"/>
      <c r="BD249" s="315"/>
      <c r="BE249" s="315"/>
      <c r="BF249" s="315"/>
      <c r="BG249" s="315"/>
      <c r="BH249" s="315"/>
      <c r="BI249" s="315"/>
      <c r="BJ249" s="315"/>
      <c r="BK249" s="315"/>
      <c r="BL249" s="315"/>
      <c r="BM249" s="315"/>
      <c r="BN249" s="315"/>
      <c r="BO249" s="315"/>
      <c r="BP249" s="315"/>
      <c r="BQ249" s="315"/>
      <c r="BR249" s="315"/>
      <c r="BS249" s="315"/>
      <c r="BT249" s="315"/>
      <c r="BU249" s="315"/>
      <c r="BV249" s="315"/>
      <c r="BW249" s="315"/>
      <c r="BX249" s="315"/>
      <c r="BY249" s="317"/>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437" customFormat="true" ht="19.15" customHeight="true" x14ac:dyDescent="0.2">
      <c r="Z250" s="9"/>
      <c r="AA250" s="9"/>
      <c r="AB250" s="9"/>
      <c r="AC250" s="9"/>
      <c r="AD250" s="9"/>
      <c r="AE250" s="9"/>
      <c r="AF250" s="9"/>
      <c r="AG250" s="9"/>
      <c r="AH250" s="9"/>
      <c r="AI250" s="9"/>
      <c r="AJ250" s="9"/>
      <c r="AK250" s="9"/>
      <c r="AL250" s="9"/>
      <c r="AM250" s="9"/>
      <c r="AN250" s="9"/>
      <c r="AO250" s="9"/>
      <c r="AP250" s="9"/>
      <c r="AQ250" s="9"/>
      <c r="AR250" s="9"/>
      <c r="AS250" s="9"/>
      <c r="AT250" s="9"/>
      <c r="AU250" s="9"/>
      <c r="AV250" s="9"/>
      <c r="AW250" s="9"/>
      <c r="AX250" s="9"/>
      <c r="AY250" s="9"/>
      <c r="AZ250" s="9"/>
      <c r="BA250" s="436"/>
      <c r="BB250" s="363"/>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437" customFormat="true" ht="12.75" x14ac:dyDescent="0.2">
      <c r="Z251" s="9"/>
      <c r="AA251" s="9"/>
      <c r="AB251" s="9"/>
      <c r="AC251" s="9"/>
      <c r="AD251" s="9"/>
      <c r="AE251" s="9"/>
      <c r="AF251" s="9"/>
      <c r="AG251" s="9"/>
      <c r="AH251" s="9"/>
      <c r="AI251" s="9"/>
      <c r="AJ251" s="9"/>
      <c r="AK251" s="9"/>
      <c r="AL251" s="9"/>
      <c r="AM251" s="9"/>
      <c r="AN251" s="9"/>
      <c r="AO251" s="9"/>
      <c r="AP251" s="9"/>
      <c r="AQ251" s="9"/>
      <c r="AR251" s="9"/>
      <c r="AS251" s="9"/>
      <c r="AT251" s="9"/>
      <c r="AU251" s="9"/>
      <c r="AV251" s="9"/>
      <c r="AW251" s="9"/>
      <c r="AX251" s="9"/>
      <c r="AY251" s="9"/>
      <c r="AZ251" s="9"/>
      <c r="BA251" s="436"/>
      <c r="BB251" s="363"/>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437" customFormat="true" ht="12.75" x14ac:dyDescent="0.2">
      <c r="Z252" s="9"/>
      <c r="AA252" s="9"/>
      <c r="AB252" s="9"/>
      <c r="AC252" s="9"/>
      <c r="AD252" s="9"/>
      <c r="AE252" s="9"/>
      <c r="AF252" s="9"/>
      <c r="AG252" s="9"/>
      <c r="AH252" s="9"/>
      <c r="AI252" s="9"/>
      <c r="AJ252" s="9"/>
      <c r="AK252" s="9"/>
      <c r="AL252" s="9"/>
      <c r="AM252" s="9"/>
      <c r="AN252" s="9"/>
      <c r="AO252" s="9"/>
      <c r="AP252" s="9"/>
      <c r="AQ252" s="9"/>
      <c r="AR252" s="9"/>
      <c r="AS252" s="9"/>
      <c r="AT252" s="9"/>
      <c r="AU252" s="9"/>
      <c r="AV252" s="9"/>
      <c r="AW252" s="9"/>
      <c r="AX252" s="9"/>
      <c r="AY252" s="9"/>
      <c r="AZ252" s="9"/>
      <c r="BA252" s="436"/>
      <c r="BB252" s="363"/>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437" customFormat="true" ht="12.75" x14ac:dyDescent="0.2">
      <c r="Z253" s="9"/>
      <c r="AA253" s="9"/>
      <c r="AB253" s="9"/>
      <c r="AC253" s="9"/>
      <c r="AD253" s="9"/>
      <c r="AE253" s="9"/>
      <c r="AF253" s="9"/>
      <c r="AG253" s="9"/>
      <c r="AH253" s="9"/>
      <c r="AI253" s="9"/>
      <c r="AJ253" s="9"/>
      <c r="AK253" s="9"/>
      <c r="AL253" s="9"/>
      <c r="AM253" s="9"/>
      <c r="AN253" s="9"/>
      <c r="AO253" s="9"/>
      <c r="AP253" s="9"/>
      <c r="AQ253" s="9"/>
      <c r="AR253" s="9"/>
      <c r="AS253" s="9"/>
      <c r="AT253" s="9"/>
      <c r="AU253" s="9"/>
      <c r="AV253" s="9"/>
      <c r="AW253" s="9"/>
      <c r="AX253" s="9"/>
      <c r="AY253" s="9"/>
      <c r="AZ253" s="9"/>
      <c r="BA253" s="436"/>
      <c r="BB253" s="363"/>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437" customFormat="true" ht="12.75" x14ac:dyDescent="0.2">
      <c r="Z254" s="9"/>
      <c r="AA254" s="9"/>
      <c r="AB254" s="9"/>
      <c r="AC254" s="9"/>
      <c r="AD254" s="9"/>
      <c r="AE254" s="9"/>
      <c r="AF254" s="9"/>
      <c r="AG254" s="9"/>
      <c r="AH254" s="9"/>
      <c r="AI254" s="9"/>
      <c r="AJ254" s="9"/>
      <c r="AK254" s="9"/>
      <c r="AL254" s="9"/>
      <c r="AM254" s="9"/>
      <c r="AN254" s="9"/>
      <c r="AO254" s="9"/>
      <c r="AP254" s="9"/>
      <c r="AQ254" s="9"/>
      <c r="AR254" s="9"/>
      <c r="AS254" s="9"/>
      <c r="AT254" s="9"/>
      <c r="AU254" s="9"/>
      <c r="AV254" s="9"/>
      <c r="AW254" s="9"/>
      <c r="AX254" s="9"/>
      <c r="AY254" s="9"/>
      <c r="AZ254" s="9"/>
      <c r="BA254" s="436"/>
      <c r="BB254" s="363"/>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437" customFormat="true" ht="12.75" x14ac:dyDescent="0.2">
      <c r="Z255" s="9"/>
      <c r="AA255" s="9"/>
      <c r="AB255" s="9"/>
      <c r="AC255" s="9"/>
      <c r="AD255" s="9"/>
      <c r="AE255" s="9"/>
      <c r="AF255" s="9"/>
      <c r="AG255" s="9"/>
      <c r="AH255" s="9"/>
      <c r="AI255" s="9"/>
      <c r="AJ255" s="9"/>
      <c r="AK255" s="9"/>
      <c r="AL255" s="9"/>
      <c r="AM255" s="9"/>
      <c r="AN255" s="9"/>
      <c r="AO255" s="9"/>
      <c r="AP255" s="9"/>
      <c r="AQ255" s="9"/>
      <c r="AR255" s="9"/>
      <c r="AS255" s="9"/>
      <c r="AT255" s="9"/>
      <c r="AU255" s="9"/>
      <c r="AV255" s="9"/>
      <c r="AW255" s="9"/>
      <c r="AX255" s="9"/>
      <c r="AY255" s="9"/>
      <c r="AZ255" s="9"/>
      <c r="BA255" s="436"/>
      <c r="BB255" s="363"/>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437" customFormat="true" ht="12.75" x14ac:dyDescent="0.2">
      <c r="Z256" s="9"/>
      <c r="AA256" s="9"/>
      <c r="AB256" s="9"/>
      <c r="AC256" s="9"/>
      <c r="AD256" s="9"/>
      <c r="AE256" s="9"/>
      <c r="AF256" s="9"/>
      <c r="AG256" s="9"/>
      <c r="AH256" s="9"/>
      <c r="AI256" s="9"/>
      <c r="AJ256" s="9"/>
      <c r="AK256" s="9"/>
      <c r="AL256" s="9"/>
      <c r="AM256" s="9"/>
      <c r="AN256" s="9"/>
      <c r="AO256" s="9"/>
      <c r="AP256" s="9"/>
      <c r="AQ256" s="9"/>
      <c r="AR256" s="9"/>
      <c r="AS256" s="9"/>
      <c r="AT256" s="9"/>
      <c r="AU256" s="9"/>
      <c r="AV256" s="9"/>
      <c r="AW256" s="9"/>
      <c r="AX256" s="9"/>
      <c r="AY256" s="9"/>
      <c r="AZ256" s="9"/>
      <c r="BA256" s="436"/>
      <c r="BB256" s="363"/>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437" customFormat="true" ht="18" customHeight="true" x14ac:dyDescent="0.2">
      <c r="Z257" s="9"/>
      <c r="AA257" s="9"/>
      <c r="AB257" s="9"/>
      <c r="AC257" s="9"/>
      <c r="AD257" s="9"/>
      <c r="AE257" s="9"/>
      <c r="AF257" s="9"/>
      <c r="AG257" s="9"/>
      <c r="AH257" s="9"/>
      <c r="AI257" s="9"/>
      <c r="AJ257" s="9"/>
      <c r="AK257" s="9"/>
      <c r="AL257" s="9"/>
      <c r="AM257" s="9"/>
      <c r="AN257" s="9"/>
      <c r="AO257" s="9"/>
      <c r="AP257" s="9"/>
      <c r="AQ257" s="9"/>
      <c r="AR257" s="9"/>
      <c r="AS257" s="9"/>
      <c r="AT257" s="9"/>
      <c r="AU257" s="9"/>
      <c r="AV257" s="9"/>
      <c r="AW257" s="9"/>
      <c r="AX257" s="9"/>
      <c r="AY257" s="9"/>
      <c r="AZ257" s="9"/>
      <c r="BA257" s="436"/>
      <c r="BB257" s="363"/>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437" customFormat="true" ht="18" customHeight="true" x14ac:dyDescent="0.2">
      <c r="Z258" s="9"/>
      <c r="AA258" s="9"/>
      <c r="AB258" s="9"/>
      <c r="AC258" s="9"/>
      <c r="AD258" s="9"/>
      <c r="AE258" s="9"/>
      <c r="AF258" s="9"/>
      <c r="AG258" s="9"/>
      <c r="AH258" s="9"/>
      <c r="AI258" s="9"/>
      <c r="AJ258" s="9"/>
      <c r="AK258" s="9"/>
      <c r="AL258" s="9"/>
      <c r="AM258" s="9"/>
      <c r="AN258" s="9"/>
      <c r="AO258" s="9"/>
      <c r="AP258" s="9"/>
      <c r="AQ258" s="9"/>
      <c r="AR258" s="9"/>
      <c r="AS258" s="9"/>
      <c r="AT258" s="9"/>
      <c r="AU258" s="9"/>
      <c r="AV258" s="9"/>
      <c r="AW258" s="9"/>
      <c r="AX258" s="9"/>
      <c r="AY258" s="9"/>
      <c r="AZ258" s="9"/>
      <c r="BA258" s="436"/>
      <c r="BB258" s="363"/>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320" customFormat="true" ht="15" customHeight="true" x14ac:dyDescent="0.2">
      <c r="Z259" s="875"/>
      <c r="AA259" s="875"/>
      <c r="AB259" s="875"/>
      <c r="AC259" s="875"/>
      <c r="AD259" s="875"/>
      <c r="AE259" s="875"/>
      <c r="AF259" s="875"/>
      <c r="AG259" s="875"/>
      <c r="AH259" s="875"/>
      <c r="AI259" s="875"/>
      <c r="AJ259" s="875"/>
      <c r="AK259" s="875"/>
      <c r="AL259" s="875"/>
      <c r="AM259" s="875"/>
      <c r="AN259" s="875"/>
      <c r="AO259" s="875"/>
      <c r="AP259" s="875"/>
      <c r="AQ259" s="875"/>
      <c r="AR259" s="875"/>
      <c r="AS259" s="875"/>
      <c r="AT259" s="875"/>
      <c r="AU259" s="875"/>
      <c r="AV259" s="875"/>
      <c r="AW259" s="875"/>
      <c r="AX259" s="875"/>
      <c r="AY259" s="875"/>
      <c r="AZ259" s="875"/>
      <c r="BA259" s="345" t="s">
        <v>128</v>
      </c>
      <c r="BB259" s="322" t="s">
        <v>85</v>
      </c>
      <c r="BC259" s="969" t="s">
        <v>114</v>
      </c>
      <c r="BD259" s="970"/>
      <c r="BE259" s="970"/>
      <c r="BF259" s="970"/>
      <c r="BG259" s="971"/>
      <c r="BH259" s="969" t="s">
        <v>38</v>
      </c>
      <c r="BI259" s="970"/>
      <c r="BJ259" s="970"/>
      <c r="BK259" s="970"/>
      <c r="BL259" s="971"/>
      <c r="BM259" s="969" t="s">
        <v>37</v>
      </c>
      <c r="BN259" s="970"/>
      <c r="BO259" s="970"/>
      <c r="BP259" s="970"/>
      <c r="BQ259" s="972"/>
      <c r="BR259" s="19" t="s">
        <v>138</v>
      </c>
      <c r="BS259" s="398"/>
      <c r="BT259" s="398"/>
      <c r="BU259" s="398"/>
      <c r="BV259" s="398"/>
      <c r="BW259" s="398"/>
      <c r="BX259" s="398"/>
      <c r="BY259" s="398"/>
      <c r="BZ259" s="343"/>
      <c r="CA259" s="343"/>
      <c r="CB259" s="343"/>
      <c r="CC259" s="343"/>
      <c r="CD259" s="343"/>
      <c r="CE259" s="343"/>
      <c r="CF259" s="343"/>
      <c r="CG259" s="343"/>
      <c r="CH259" s="343"/>
      <c r="CI259" s="343"/>
      <c r="CJ259" s="343"/>
      <c r="CK259" s="343"/>
      <c r="CL259" s="343"/>
      <c r="CM259" s="343"/>
      <c r="CN259" s="343"/>
      <c r="CO259" s="343"/>
      <c r="CP259" s="343"/>
      <c r="CQ259" s="343"/>
      <c r="CR259" s="343"/>
      <c r="CS259" s="343"/>
      <c r="CT259" s="343"/>
      <c r="CU259" s="343"/>
      <c r="CV259" s="343"/>
      <c r="CW259" s="343"/>
      <c r="CX259" s="343"/>
      <c r="CY259" s="343"/>
      <c r="CZ259" s="343"/>
    </row>
    <row r="260" s="320" customFormat="true" ht="24" x14ac:dyDescent="0.2">
      <c r="Z260" s="875"/>
      <c r="AA260" s="875"/>
      <c r="AB260" s="875"/>
      <c r="AC260" s="875"/>
      <c r="AD260" s="875"/>
      <c r="AE260" s="875"/>
      <c r="AF260" s="875"/>
      <c r="AG260" s="875"/>
      <c r="AH260" s="875"/>
      <c r="AI260" s="875"/>
      <c r="AJ260" s="875"/>
      <c r="AK260" s="875"/>
      <c r="AL260" s="875"/>
      <c r="AM260" s="875"/>
      <c r="AN260" s="875"/>
      <c r="AO260" s="875"/>
      <c r="AP260" s="875"/>
      <c r="AQ260" s="875"/>
      <c r="AR260" s="875"/>
      <c r="AS260" s="875"/>
      <c r="AT260" s="875"/>
      <c r="AU260" s="875"/>
      <c r="AV260" s="875"/>
      <c r="AW260" s="875"/>
      <c r="AX260" s="875"/>
      <c r="AY260" s="875"/>
      <c r="AZ260" s="875"/>
      <c r="BA260" s="333" t="s">
        <v>118</v>
      </c>
      <c r="BB260" s="332"/>
      <c r="BC260" s="422" t="s">
        <v>0</v>
      </c>
      <c r="BD260" s="521" t="s">
        <v>1</v>
      </c>
      <c r="BE260" s="521" t="s">
        <v>2</v>
      </c>
      <c r="BF260" s="521" t="s">
        <v>3</v>
      </c>
      <c r="BG260" s="423" t="s">
        <v>4</v>
      </c>
      <c r="BH260" s="422" t="s">
        <v>0</v>
      </c>
      <c r="BI260" s="521" t="s">
        <v>1</v>
      </c>
      <c r="BJ260" s="521" t="s">
        <v>2</v>
      </c>
      <c r="BK260" s="521" t="s">
        <v>3</v>
      </c>
      <c r="BL260" s="423" t="s">
        <v>4</v>
      </c>
      <c r="BM260" s="422" t="s">
        <v>0</v>
      </c>
      <c r="BN260" s="521" t="s">
        <v>1</v>
      </c>
      <c r="BO260" s="521" t="s">
        <v>2</v>
      </c>
      <c r="BP260" s="521" t="s">
        <v>3</v>
      </c>
      <c r="BQ260" s="423" t="s">
        <v>4</v>
      </c>
      <c r="BR260" s="422" t="s">
        <v>147</v>
      </c>
      <c r="BS260" s="521" t="s">
        <v>148</v>
      </c>
      <c r="BT260" s="521" t="s">
        <v>149</v>
      </c>
      <c r="BU260" s="521" t="s">
        <v>150</v>
      </c>
      <c r="BV260" s="521" t="s">
        <v>151</v>
      </c>
      <c r="BW260" s="521" t="s">
        <v>152</v>
      </c>
      <c r="BX260" s="521" t="s">
        <v>153</v>
      </c>
      <c r="BY260" s="522" t="s">
        <v>154</v>
      </c>
      <c r="BZ260" s="879"/>
      <c r="CA260" s="879"/>
      <c r="CB260" s="879"/>
      <c r="CC260" s="879"/>
      <c r="CD260" s="879"/>
      <c r="CE260" s="879"/>
      <c r="CF260" s="879"/>
      <c r="CG260" s="879"/>
      <c r="CH260" s="879"/>
      <c r="CI260" s="879"/>
      <c r="CJ260" s="879"/>
      <c r="CK260" s="879"/>
      <c r="CL260" s="879"/>
      <c r="CM260" s="879"/>
      <c r="CN260" s="879"/>
      <c r="CO260" s="879"/>
      <c r="CP260" s="879"/>
      <c r="CQ260" s="879"/>
      <c r="CR260" s="879"/>
      <c r="CS260" s="879"/>
      <c r="CT260" s="879"/>
      <c r="CU260" s="879"/>
      <c r="CV260" s="879"/>
      <c r="CW260" s="879"/>
      <c r="CX260" s="879"/>
      <c r="CY260" s="879"/>
      <c r="CZ260" s="879"/>
    </row>
    <row r="261" s="320" customFormat="true" ht="15" customHeight="true" x14ac:dyDescent="0.2">
      <c r="Z261" s="875"/>
      <c r="AA261" s="875"/>
      <c r="AB261" s="875"/>
      <c r="AC261" s="875"/>
      <c r="AD261" s="875"/>
      <c r="AE261" s="875"/>
      <c r="AF261" s="875"/>
      <c r="AG261" s="875"/>
      <c r="AH261" s="875"/>
      <c r="AI261" s="875"/>
      <c r="AJ261" s="875"/>
      <c r="AK261" s="875"/>
      <c r="AL261" s="875"/>
      <c r="AM261" s="875"/>
      <c r="AN261" s="875"/>
      <c r="AO261" s="875"/>
      <c r="AP261" s="875"/>
      <c r="AQ261" s="875"/>
      <c r="AR261" s="875"/>
      <c r="AS261" s="875"/>
      <c r="AT261" s="875"/>
      <c r="AU261" s="875"/>
      <c r="AV261" s="875"/>
      <c r="AW261" s="875"/>
      <c r="AX261" s="875"/>
      <c r="AY261" s="875"/>
      <c r="AZ261" s="875"/>
      <c r="BA261" s="968" t="s">
        <v>73</v>
      </c>
      <c r="BB261" s="553" t="s">
        <v>49</v>
      </c>
      <c r="BC261" s="55" t="s">
        <v>35</v>
      </c>
      <c r="BD261" s="51" t="s">
        <v>35</v>
      </c>
      <c r="BE261" s="51" t="s">
        <v>35</v>
      </c>
      <c r="BF261" s="51" t="s">
        <v>35</v>
      </c>
      <c r="BG261" s="46" t="s">
        <v>35</v>
      </c>
      <c r="BH261" s="55" t="s">
        <v>35</v>
      </c>
      <c r="BI261" s="51" t="s">
        <v>35</v>
      </c>
      <c r="BJ261" s="51" t="s">
        <v>35</v>
      </c>
      <c r="BK261" s="51" t="s">
        <v>35</v>
      </c>
      <c r="BL261" s="46" t="s">
        <v>35</v>
      </c>
      <c r="BM261" s="55" t="s">
        <v>35</v>
      </c>
      <c r="BN261" s="51" t="s">
        <v>35</v>
      </c>
      <c r="BO261" s="51" t="s">
        <v>35</v>
      </c>
      <c r="BP261" s="51" t="s">
        <v>35</v>
      </c>
      <c r="BQ261" s="46" t="s">
        <v>35</v>
      </c>
      <c r="BR261" s="55" t="s">
        <v>35</v>
      </c>
      <c r="BS261" s="51" t="s">
        <v>35</v>
      </c>
      <c r="BT261" s="51" t="s">
        <v>35</v>
      </c>
      <c r="BU261" s="51" t="s">
        <v>35</v>
      </c>
      <c r="BV261" s="51" t="s">
        <v>35</v>
      </c>
      <c r="BW261" s="51" t="s">
        <v>35</v>
      </c>
      <c r="BX261" s="51" t="s">
        <v>35</v>
      </c>
      <c r="BY261" s="40" t="s">
        <v>35</v>
      </c>
      <c r="BZ261" s="8"/>
      <c r="CA261" s="8"/>
      <c r="CB261" s="8"/>
      <c r="CC261" s="8"/>
      <c r="CD261" s="8"/>
      <c r="CE261" s="8"/>
      <c r="CF261" s="8"/>
      <c r="CG261" s="8"/>
      <c r="CH261" s="8"/>
      <c r="CI261" s="8"/>
      <c r="CJ261" s="8"/>
      <c r="CK261" s="8"/>
      <c r="CL261" s="8"/>
      <c r="CM261" s="8"/>
      <c r="CN261" s="8"/>
      <c r="CO261" s="8"/>
      <c r="CP261" s="8"/>
      <c r="CQ261" s="8"/>
      <c r="CR261" s="8"/>
      <c r="CS261" s="8"/>
      <c r="CT261" s="8"/>
      <c r="CU261" s="8"/>
      <c r="CV261" s="8"/>
      <c r="CW261" s="8"/>
      <c r="CX261" s="8"/>
      <c r="CY261" s="8"/>
      <c r="CZ261" s="8"/>
    </row>
    <row r="262" s="320" customFormat="true" ht="15" customHeight="true" x14ac:dyDescent="0.2">
      <c r="Z262" s="875"/>
      <c r="AA262" s="875"/>
      <c r="AB262" s="875"/>
      <c r="AC262" s="875"/>
      <c r="AD262" s="875"/>
      <c r="AE262" s="875"/>
      <c r="AF262" s="875"/>
      <c r="AG262" s="875"/>
      <c r="AH262" s="875"/>
      <c r="AI262" s="875"/>
      <c r="AJ262" s="875"/>
      <c r="AK262" s="875"/>
      <c r="AL262" s="875"/>
      <c r="AM262" s="875"/>
      <c r="AN262" s="875"/>
      <c r="AO262" s="875"/>
      <c r="AP262" s="875"/>
      <c r="AQ262" s="875"/>
      <c r="AR262" s="875"/>
      <c r="AS262" s="875"/>
      <c r="AT262" s="875"/>
      <c r="AU262" s="875"/>
      <c r="AV262" s="875"/>
      <c r="AW262" s="875"/>
      <c r="AX262" s="875"/>
      <c r="AY262" s="875"/>
      <c r="AZ262" s="875"/>
      <c r="BA262" s="965"/>
      <c r="BB262" s="552" t="s">
        <v>48</v>
      </c>
      <c r="BC262" s="54" t="s">
        <v>35</v>
      </c>
      <c r="BD262" s="50" t="s">
        <v>35</v>
      </c>
      <c r="BE262" s="50" t="s">
        <v>35</v>
      </c>
      <c r="BF262" s="50" t="s">
        <v>35</v>
      </c>
      <c r="BG262" s="45" t="s">
        <v>35</v>
      </c>
      <c r="BH262" s="54" t="s">
        <v>35</v>
      </c>
      <c r="BI262" s="50" t="s">
        <v>35</v>
      </c>
      <c r="BJ262" s="50" t="s">
        <v>35</v>
      </c>
      <c r="BK262" s="50" t="s">
        <v>35</v>
      </c>
      <c r="BL262" s="45" t="s">
        <v>35</v>
      </c>
      <c r="BM262" s="54" t="s">
        <v>35</v>
      </c>
      <c r="BN262" s="50" t="s">
        <v>35</v>
      </c>
      <c r="BO262" s="50" t="s">
        <v>35</v>
      </c>
      <c r="BP262" s="50" t="s">
        <v>35</v>
      </c>
      <c r="BQ262" s="45" t="s">
        <v>35</v>
      </c>
      <c r="BR262" s="54" t="s">
        <v>35</v>
      </c>
      <c r="BS262" s="50" t="s">
        <v>35</v>
      </c>
      <c r="BT262" s="50" t="s">
        <v>35</v>
      </c>
      <c r="BU262" s="50" t="s">
        <v>35</v>
      </c>
      <c r="BV262" s="50" t="s">
        <v>35</v>
      </c>
      <c r="BW262" s="50" t="s">
        <v>35</v>
      </c>
      <c r="BX262" s="50" t="s">
        <v>35</v>
      </c>
      <c r="BY262" s="39" t="s">
        <v>35</v>
      </c>
      <c r="BZ262" s="8"/>
      <c r="CA262" s="8"/>
      <c r="CB262" s="8"/>
      <c r="CC262" s="8"/>
      <c r="CD262" s="8"/>
      <c r="CE262" s="8"/>
      <c r="CF262" s="8"/>
      <c r="CG262" s="8"/>
      <c r="CH262" s="8"/>
      <c r="CI262" s="8"/>
      <c r="CJ262" s="8"/>
      <c r="CK262" s="8"/>
      <c r="CL262" s="8"/>
      <c r="CM262" s="8"/>
      <c r="CN262" s="8"/>
      <c r="CO262" s="8"/>
      <c r="CP262" s="8"/>
      <c r="CQ262" s="8"/>
      <c r="CR262" s="8"/>
      <c r="CS262" s="8"/>
      <c r="CT262" s="8"/>
      <c r="CU262" s="8"/>
      <c r="CV262" s="8"/>
      <c r="CW262" s="8"/>
      <c r="CX262" s="8"/>
      <c r="CY262" s="8"/>
      <c r="CZ262" s="8"/>
    </row>
    <row r="263" s="320" customFormat="true" ht="15" customHeight="true" x14ac:dyDescent="0.2">
      <c r="Z263" s="875"/>
      <c r="AA263" s="875"/>
      <c r="AB263" s="875"/>
      <c r="AC263" s="875"/>
      <c r="AD263" s="875"/>
      <c r="AE263" s="875"/>
      <c r="AF263" s="875"/>
      <c r="AG263" s="875"/>
      <c r="AH263" s="875"/>
      <c r="AI263" s="875"/>
      <c r="AJ263" s="875"/>
      <c r="AK263" s="875"/>
      <c r="AL263" s="875"/>
      <c r="AM263" s="875"/>
      <c r="AN263" s="875"/>
      <c r="AO263" s="875"/>
      <c r="AP263" s="875"/>
      <c r="AQ263" s="875"/>
      <c r="AR263" s="875"/>
      <c r="AS263" s="875"/>
      <c r="AT263" s="875"/>
      <c r="AU263" s="875"/>
      <c r="AV263" s="875"/>
      <c r="AW263" s="875"/>
      <c r="AX263" s="875"/>
      <c r="AY263" s="875"/>
      <c r="AZ263" s="875"/>
      <c r="BA263" s="965"/>
      <c r="BB263" s="552" t="s">
        <v>112</v>
      </c>
      <c r="BC263" s="54" t="s">
        <v>35</v>
      </c>
      <c r="BD263" s="50" t="s">
        <v>35</v>
      </c>
      <c r="BE263" s="50" t="s">
        <v>35</v>
      </c>
      <c r="BF263" s="50" t="s">
        <v>35</v>
      </c>
      <c r="BG263" s="45" t="s">
        <v>35</v>
      </c>
      <c r="BH263" s="54" t="s">
        <v>35</v>
      </c>
      <c r="BI263" s="50" t="s">
        <v>35</v>
      </c>
      <c r="BJ263" s="50" t="s">
        <v>35</v>
      </c>
      <c r="BK263" s="50" t="s">
        <v>35</v>
      </c>
      <c r="BL263" s="45" t="s">
        <v>35</v>
      </c>
      <c r="BM263" s="54" t="s">
        <v>35</v>
      </c>
      <c r="BN263" s="50" t="s">
        <v>35</v>
      </c>
      <c r="BO263" s="50" t="s">
        <v>35</v>
      </c>
      <c r="BP263" s="50" t="s">
        <v>35</v>
      </c>
      <c r="BQ263" s="45" t="s">
        <v>35</v>
      </c>
      <c r="BR263" s="54" t="s">
        <v>35</v>
      </c>
      <c r="BS263" s="50" t="s">
        <v>35</v>
      </c>
      <c r="BT263" s="50" t="s">
        <v>35</v>
      </c>
      <c r="BU263" s="50" t="s">
        <v>35</v>
      </c>
      <c r="BV263" s="50" t="s">
        <v>35</v>
      </c>
      <c r="BW263" s="50" t="s">
        <v>35</v>
      </c>
      <c r="BX263" s="50" t="s">
        <v>35</v>
      </c>
      <c r="BY263" s="39" t="s">
        <v>35</v>
      </c>
      <c r="BZ263" s="8"/>
      <c r="CA263" s="8"/>
      <c r="CB263" s="8"/>
      <c r="CC263" s="8"/>
      <c r="CD263" s="8"/>
      <c r="CE263" s="8"/>
      <c r="CF263" s="8"/>
      <c r="CG263" s="8"/>
      <c r="CH263" s="8"/>
      <c r="CI263" s="8"/>
      <c r="CJ263" s="8"/>
      <c r="CK263" s="8"/>
      <c r="CL263" s="8"/>
      <c r="CM263" s="8"/>
      <c r="CN263" s="8"/>
      <c r="CO263" s="8"/>
      <c r="CP263" s="8"/>
      <c r="CQ263" s="8"/>
      <c r="CR263" s="8"/>
      <c r="CS263" s="8"/>
      <c r="CT263" s="8"/>
      <c r="CU263" s="8"/>
      <c r="CV263" s="8"/>
      <c r="CW263" s="8"/>
      <c r="CX263" s="8"/>
      <c r="CY263" s="8"/>
      <c r="CZ263" s="8"/>
    </row>
    <row r="264" s="320" customFormat="true" ht="15" customHeight="true" x14ac:dyDescent="0.2">
      <c r="Z264" s="875"/>
      <c r="AA264" s="875"/>
      <c r="AB264" s="875"/>
      <c r="AC264" s="875"/>
      <c r="AD264" s="875"/>
      <c r="AE264" s="875"/>
      <c r="AF264" s="875"/>
      <c r="AG264" s="875"/>
      <c r="AH264" s="875"/>
      <c r="AI264" s="875"/>
      <c r="AJ264" s="875"/>
      <c r="AK264" s="875"/>
      <c r="AL264" s="875"/>
      <c r="AM264" s="875"/>
      <c r="AN264" s="875"/>
      <c r="AO264" s="875"/>
      <c r="AP264" s="875"/>
      <c r="AQ264" s="875"/>
      <c r="AR264" s="875"/>
      <c r="AS264" s="875"/>
      <c r="AT264" s="875"/>
      <c r="AU264" s="875"/>
      <c r="AV264" s="875"/>
      <c r="AW264" s="875"/>
      <c r="AX264" s="875"/>
      <c r="AY264" s="875"/>
      <c r="AZ264" s="875"/>
      <c r="BA264" s="965" t="s">
        <v>74</v>
      </c>
      <c r="BB264" s="552" t="s">
        <v>88</v>
      </c>
      <c r="BC264" s="54" t="s">
        <v>35</v>
      </c>
      <c r="BD264" s="50" t="s">
        <v>35</v>
      </c>
      <c r="BE264" s="50" t="s">
        <v>35</v>
      </c>
      <c r="BF264" s="50" t="s">
        <v>35</v>
      </c>
      <c r="BG264" s="45" t="s">
        <v>35</v>
      </c>
      <c r="BH264" s="54" t="s">
        <v>35</v>
      </c>
      <c r="BI264" s="50" t="s">
        <v>35</v>
      </c>
      <c r="BJ264" s="50" t="s">
        <v>35</v>
      </c>
      <c r="BK264" s="50" t="s">
        <v>35</v>
      </c>
      <c r="BL264" s="45" t="s">
        <v>35</v>
      </c>
      <c r="BM264" s="54" t="s">
        <v>35</v>
      </c>
      <c r="BN264" s="50" t="s">
        <v>35</v>
      </c>
      <c r="BO264" s="50" t="s">
        <v>35</v>
      </c>
      <c r="BP264" s="50" t="s">
        <v>35</v>
      </c>
      <c r="BQ264" s="45" t="s">
        <v>35</v>
      </c>
      <c r="BR264" s="54" t="s">
        <v>35</v>
      </c>
      <c r="BS264" s="50" t="s">
        <v>35</v>
      </c>
      <c r="BT264" s="50" t="s">
        <v>35</v>
      </c>
      <c r="BU264" s="50" t="s">
        <v>35</v>
      </c>
      <c r="BV264" s="50" t="s">
        <v>35</v>
      </c>
      <c r="BW264" s="50" t="s">
        <v>35</v>
      </c>
      <c r="BX264" s="50" t="s">
        <v>35</v>
      </c>
      <c r="BY264" s="39" t="s">
        <v>35</v>
      </c>
      <c r="BZ264" s="8"/>
      <c r="CA264" s="8"/>
      <c r="CB264" s="8"/>
      <c r="CC264" s="8"/>
      <c r="CD264" s="8"/>
      <c r="CE264" s="8"/>
      <c r="CF264" s="8"/>
      <c r="CG264" s="8"/>
      <c r="CH264" s="8"/>
      <c r="CI264" s="8"/>
      <c r="CJ264" s="8"/>
      <c r="CK264" s="8"/>
      <c r="CL264" s="8"/>
      <c r="CM264" s="8"/>
      <c r="CN264" s="8"/>
      <c r="CO264" s="8"/>
      <c r="CP264" s="8"/>
      <c r="CQ264" s="8"/>
      <c r="CR264" s="8"/>
      <c r="CS264" s="8"/>
      <c r="CT264" s="8"/>
      <c r="CU264" s="8"/>
      <c r="CV264" s="8"/>
      <c r="CW264" s="8"/>
      <c r="CX264" s="8"/>
      <c r="CY264" s="8"/>
      <c r="CZ264" s="8"/>
    </row>
    <row r="265" s="320" customFormat="true" ht="15" customHeight="true" x14ac:dyDescent="0.2">
      <c r="Z265" s="875"/>
      <c r="AA265" s="875"/>
      <c r="AB265" s="875"/>
      <c r="AC265" s="875"/>
      <c r="AD265" s="875"/>
      <c r="AE265" s="875"/>
      <c r="AF265" s="875"/>
      <c r="AG265" s="875"/>
      <c r="AH265" s="875"/>
      <c r="AI265" s="875"/>
      <c r="AJ265" s="875"/>
      <c r="AK265" s="875"/>
      <c r="AL265" s="875"/>
      <c r="AM265" s="875"/>
      <c r="AN265" s="875"/>
      <c r="AO265" s="875"/>
      <c r="AP265" s="875"/>
      <c r="AQ265" s="875"/>
      <c r="AR265" s="875"/>
      <c r="AS265" s="875"/>
      <c r="AT265" s="875"/>
      <c r="AU265" s="875"/>
      <c r="AV265" s="875"/>
      <c r="AW265" s="875"/>
      <c r="AX265" s="875"/>
      <c r="AY265" s="875"/>
      <c r="AZ265" s="875"/>
      <c r="BA265" s="965"/>
      <c r="BB265" s="552" t="s">
        <v>89</v>
      </c>
      <c r="BC265" s="54" t="s">
        <v>35</v>
      </c>
      <c r="BD265" s="50" t="s">
        <v>35</v>
      </c>
      <c r="BE265" s="50" t="s">
        <v>35</v>
      </c>
      <c r="BF265" s="50" t="s">
        <v>35</v>
      </c>
      <c r="BG265" s="45" t="s">
        <v>35</v>
      </c>
      <c r="BH265" s="54" t="s">
        <v>35</v>
      </c>
      <c r="BI265" s="50" t="s">
        <v>35</v>
      </c>
      <c r="BJ265" s="50" t="s">
        <v>35</v>
      </c>
      <c r="BK265" s="50" t="s">
        <v>35</v>
      </c>
      <c r="BL265" s="45" t="s">
        <v>35</v>
      </c>
      <c r="BM265" s="54" t="s">
        <v>35</v>
      </c>
      <c r="BN265" s="50" t="s">
        <v>35</v>
      </c>
      <c r="BO265" s="50" t="s">
        <v>35</v>
      </c>
      <c r="BP265" s="50" t="s">
        <v>35</v>
      </c>
      <c r="BQ265" s="45" t="s">
        <v>35</v>
      </c>
      <c r="BR265" s="54" t="s">
        <v>35</v>
      </c>
      <c r="BS265" s="50" t="s">
        <v>35</v>
      </c>
      <c r="BT265" s="50" t="s">
        <v>35</v>
      </c>
      <c r="BU265" s="50" t="s">
        <v>35</v>
      </c>
      <c r="BV265" s="50" t="s">
        <v>35</v>
      </c>
      <c r="BW265" s="50" t="s">
        <v>35</v>
      </c>
      <c r="BX265" s="50" t="s">
        <v>35</v>
      </c>
      <c r="BY265" s="39" t="s">
        <v>35</v>
      </c>
      <c r="BZ265" s="8"/>
      <c r="CA265" s="8"/>
      <c r="CB265" s="8"/>
      <c r="CC265" s="8"/>
      <c r="CD265" s="8"/>
      <c r="CE265" s="8"/>
      <c r="CF265" s="8"/>
      <c r="CG265" s="8"/>
      <c r="CH265" s="8"/>
      <c r="CI265" s="8"/>
      <c r="CJ265" s="8"/>
      <c r="CK265" s="8"/>
      <c r="CL265" s="8"/>
      <c r="CM265" s="8"/>
      <c r="CN265" s="8"/>
      <c r="CO265" s="8"/>
      <c r="CP265" s="8"/>
      <c r="CQ265" s="8"/>
      <c r="CR265" s="8"/>
      <c r="CS265" s="8"/>
      <c r="CT265" s="8"/>
      <c r="CU265" s="8"/>
      <c r="CV265" s="8"/>
      <c r="CW265" s="8"/>
      <c r="CX265" s="8"/>
      <c r="CY265" s="8"/>
      <c r="CZ265" s="8"/>
    </row>
    <row r="266" s="320" customFormat="true" ht="15" customHeight="true" x14ac:dyDescent="0.2">
      <c r="Z266" s="875"/>
      <c r="AA266" s="875"/>
      <c r="AB266" s="875"/>
      <c r="AC266" s="875"/>
      <c r="AD266" s="875"/>
      <c r="AE266" s="875"/>
      <c r="AF266" s="875"/>
      <c r="AG266" s="875"/>
      <c r="AH266" s="875"/>
      <c r="AI266" s="875"/>
      <c r="AJ266" s="875"/>
      <c r="AK266" s="875"/>
      <c r="AL266" s="875"/>
      <c r="AM266" s="875"/>
      <c r="AN266" s="875"/>
      <c r="AO266" s="875"/>
      <c r="AP266" s="875"/>
      <c r="AQ266" s="875"/>
      <c r="AR266" s="875"/>
      <c r="AS266" s="875"/>
      <c r="AT266" s="875"/>
      <c r="AU266" s="875"/>
      <c r="AV266" s="875"/>
      <c r="AW266" s="875"/>
      <c r="AX266" s="875"/>
      <c r="AY266" s="875"/>
      <c r="AZ266" s="875"/>
      <c r="BA266" s="965"/>
      <c r="BB266" s="552" t="s">
        <v>90</v>
      </c>
      <c r="BC266" s="54" t="s">
        <v>35</v>
      </c>
      <c r="BD266" s="50" t="s">
        <v>35</v>
      </c>
      <c r="BE266" s="50" t="s">
        <v>35</v>
      </c>
      <c r="BF266" s="50" t="s">
        <v>35</v>
      </c>
      <c r="BG266" s="45" t="s">
        <v>35</v>
      </c>
      <c r="BH266" s="54" t="s">
        <v>35</v>
      </c>
      <c r="BI266" s="50" t="s">
        <v>35</v>
      </c>
      <c r="BJ266" s="50" t="s">
        <v>35</v>
      </c>
      <c r="BK266" s="50" t="s">
        <v>35</v>
      </c>
      <c r="BL266" s="45" t="s">
        <v>35</v>
      </c>
      <c r="BM266" s="54" t="s">
        <v>35</v>
      </c>
      <c r="BN266" s="50" t="s">
        <v>35</v>
      </c>
      <c r="BO266" s="50" t="s">
        <v>35</v>
      </c>
      <c r="BP266" s="50" t="s">
        <v>35</v>
      </c>
      <c r="BQ266" s="45" t="s">
        <v>35</v>
      </c>
      <c r="BR266" s="54" t="s">
        <v>35</v>
      </c>
      <c r="BS266" s="50" t="s">
        <v>35</v>
      </c>
      <c r="BT266" s="50" t="s">
        <v>35</v>
      </c>
      <c r="BU266" s="50" t="s">
        <v>35</v>
      </c>
      <c r="BV266" s="50" t="s">
        <v>35</v>
      </c>
      <c r="BW266" s="50" t="s">
        <v>35</v>
      </c>
      <c r="BX266" s="50" t="s">
        <v>35</v>
      </c>
      <c r="BY266" s="39" t="s">
        <v>35</v>
      </c>
      <c r="BZ266" s="8"/>
      <c r="CA266" s="8"/>
      <c r="CB266" s="8"/>
      <c r="CC266" s="8"/>
      <c r="CD266" s="8"/>
      <c r="CE266" s="8"/>
      <c r="CF266" s="8"/>
      <c r="CG266" s="8"/>
      <c r="CH266" s="8"/>
      <c r="CI266" s="8"/>
      <c r="CJ266" s="8"/>
      <c r="CK266" s="8"/>
      <c r="CL266" s="8"/>
      <c r="CM266" s="8"/>
      <c r="CN266" s="8"/>
      <c r="CO266" s="8"/>
      <c r="CP266" s="8"/>
      <c r="CQ266" s="8"/>
      <c r="CR266" s="8"/>
      <c r="CS266" s="8"/>
      <c r="CT266" s="8"/>
      <c r="CU266" s="8"/>
      <c r="CV266" s="8"/>
      <c r="CW266" s="8"/>
      <c r="CX266" s="8"/>
      <c r="CY266" s="8"/>
      <c r="CZ266" s="8"/>
    </row>
    <row r="267" s="320" customFormat="true" ht="15" customHeight="true" x14ac:dyDescent="0.2">
      <c r="Z267" s="875"/>
      <c r="AA267" s="875"/>
      <c r="AB267" s="875"/>
      <c r="AC267" s="875"/>
      <c r="AD267" s="875"/>
      <c r="AE267" s="875"/>
      <c r="AF267" s="875"/>
      <c r="AG267" s="875"/>
      <c r="AH267" s="875"/>
      <c r="AI267" s="875"/>
      <c r="AJ267" s="875"/>
      <c r="AK267" s="875"/>
      <c r="AL267" s="875"/>
      <c r="AM267" s="875"/>
      <c r="AN267" s="875"/>
      <c r="AO267" s="875"/>
      <c r="AP267" s="875"/>
      <c r="AQ267" s="875"/>
      <c r="AR267" s="875"/>
      <c r="AS267" s="875"/>
      <c r="AT267" s="875"/>
      <c r="AU267" s="875"/>
      <c r="AV267" s="875"/>
      <c r="AW267" s="875"/>
      <c r="AX267" s="875"/>
      <c r="AY267" s="875"/>
      <c r="AZ267" s="875"/>
      <c r="BA267" s="965"/>
      <c r="BB267" s="552" t="s">
        <v>112</v>
      </c>
      <c r="BC267" s="54" t="s">
        <v>35</v>
      </c>
      <c r="BD267" s="50" t="s">
        <v>35</v>
      </c>
      <c r="BE267" s="50" t="s">
        <v>35</v>
      </c>
      <c r="BF267" s="50" t="s">
        <v>35</v>
      </c>
      <c r="BG267" s="45" t="s">
        <v>35</v>
      </c>
      <c r="BH267" s="54" t="s">
        <v>35</v>
      </c>
      <c r="BI267" s="50" t="s">
        <v>35</v>
      </c>
      <c r="BJ267" s="50" t="s">
        <v>35</v>
      </c>
      <c r="BK267" s="50" t="s">
        <v>35</v>
      </c>
      <c r="BL267" s="45" t="s">
        <v>35</v>
      </c>
      <c r="BM267" s="54" t="s">
        <v>35</v>
      </c>
      <c r="BN267" s="50" t="s">
        <v>35</v>
      </c>
      <c r="BO267" s="50" t="s">
        <v>35</v>
      </c>
      <c r="BP267" s="50" t="s">
        <v>35</v>
      </c>
      <c r="BQ267" s="45" t="s">
        <v>35</v>
      </c>
      <c r="BR267" s="54" t="s">
        <v>35</v>
      </c>
      <c r="BS267" s="50" t="s">
        <v>35</v>
      </c>
      <c r="BT267" s="50" t="s">
        <v>35</v>
      </c>
      <c r="BU267" s="50" t="s">
        <v>35</v>
      </c>
      <c r="BV267" s="50" t="s">
        <v>35</v>
      </c>
      <c r="BW267" s="50" t="s">
        <v>35</v>
      </c>
      <c r="BX267" s="50" t="s">
        <v>35</v>
      </c>
      <c r="BY267" s="39" t="s">
        <v>35</v>
      </c>
      <c r="BZ267" s="8"/>
      <c r="CA267" s="8"/>
      <c r="CB267" s="8"/>
      <c r="CC267" s="8"/>
      <c r="CD267" s="8"/>
      <c r="CE267" s="8"/>
      <c r="CF267" s="8"/>
      <c r="CG267" s="8"/>
      <c r="CH267" s="8"/>
      <c r="CI267" s="8"/>
      <c r="CJ267" s="8"/>
      <c r="CK267" s="8"/>
      <c r="CL267" s="8"/>
      <c r="CM267" s="8"/>
      <c r="CN267" s="8"/>
      <c r="CO267" s="8"/>
      <c r="CP267" s="8"/>
      <c r="CQ267" s="8"/>
      <c r="CR267" s="8"/>
      <c r="CS267" s="8"/>
      <c r="CT267" s="8"/>
      <c r="CU267" s="8"/>
      <c r="CV267" s="8"/>
      <c r="CW267" s="8"/>
      <c r="CX267" s="8"/>
      <c r="CY267" s="8"/>
      <c r="CZ267" s="8"/>
    </row>
    <row r="268" s="320" customFormat="true" ht="15" customHeight="true" x14ac:dyDescent="0.2">
      <c r="Z268" s="875"/>
      <c r="AA268" s="875"/>
      <c r="AB268" s="875"/>
      <c r="AC268" s="875"/>
      <c r="AD268" s="875"/>
      <c r="AE268" s="875"/>
      <c r="AF268" s="875"/>
      <c r="AG268" s="875"/>
      <c r="AH268" s="875"/>
      <c r="AI268" s="875"/>
      <c r="AJ268" s="875"/>
      <c r="AK268" s="875"/>
      <c r="AL268" s="875"/>
      <c r="AM268" s="875"/>
      <c r="AN268" s="875"/>
      <c r="AO268" s="875"/>
      <c r="AP268" s="875"/>
      <c r="AQ268" s="875"/>
      <c r="AR268" s="875"/>
      <c r="AS268" s="875"/>
      <c r="AT268" s="875"/>
      <c r="AU268" s="875"/>
      <c r="AV268" s="875"/>
      <c r="AW268" s="875"/>
      <c r="AX268" s="875"/>
      <c r="AY268" s="875"/>
      <c r="AZ268" s="875"/>
      <c r="BA268" s="965" t="s">
        <v>115</v>
      </c>
      <c r="BB268" s="552" t="s">
        <v>88</v>
      </c>
      <c r="BC268" s="54" t="s">
        <v>35</v>
      </c>
      <c r="BD268" s="50" t="s">
        <v>35</v>
      </c>
      <c r="BE268" s="50" t="s">
        <v>35</v>
      </c>
      <c r="BF268" s="50" t="s">
        <v>35</v>
      </c>
      <c r="BG268" s="45" t="s">
        <v>35</v>
      </c>
      <c r="BH268" s="54" t="s">
        <v>35</v>
      </c>
      <c r="BI268" s="50" t="s">
        <v>35</v>
      </c>
      <c r="BJ268" s="50" t="s">
        <v>35</v>
      </c>
      <c r="BK268" s="50" t="s">
        <v>35</v>
      </c>
      <c r="BL268" s="45" t="s">
        <v>35</v>
      </c>
      <c r="BM268" s="54" t="s">
        <v>35</v>
      </c>
      <c r="BN268" s="50" t="s">
        <v>35</v>
      </c>
      <c r="BO268" s="50" t="s">
        <v>35</v>
      </c>
      <c r="BP268" s="50" t="s">
        <v>35</v>
      </c>
      <c r="BQ268" s="45" t="s">
        <v>35</v>
      </c>
      <c r="BR268" s="54" t="s">
        <v>35</v>
      </c>
      <c r="BS268" s="50" t="s">
        <v>35</v>
      </c>
      <c r="BT268" s="50" t="s">
        <v>35</v>
      </c>
      <c r="BU268" s="50" t="s">
        <v>35</v>
      </c>
      <c r="BV268" s="50" t="s">
        <v>35</v>
      </c>
      <c r="BW268" s="50" t="s">
        <v>35</v>
      </c>
      <c r="BX268" s="50" t="s">
        <v>35</v>
      </c>
      <c r="BY268" s="39" t="s">
        <v>35</v>
      </c>
      <c r="BZ268" s="8"/>
      <c r="CA268" s="8"/>
      <c r="CB268" s="8"/>
      <c r="CC268" s="8"/>
      <c r="CD268" s="8"/>
      <c r="CE268" s="8"/>
      <c r="CF268" s="8"/>
      <c r="CG268" s="8"/>
      <c r="CH268" s="8"/>
      <c r="CI268" s="8"/>
      <c r="CJ268" s="8"/>
      <c r="CK268" s="8"/>
      <c r="CL268" s="8"/>
      <c r="CM268" s="8"/>
      <c r="CN268" s="8"/>
      <c r="CO268" s="8"/>
      <c r="CP268" s="8"/>
      <c r="CQ268" s="8"/>
      <c r="CR268" s="8"/>
      <c r="CS268" s="8"/>
      <c r="CT268" s="8"/>
      <c r="CU268" s="8"/>
      <c r="CV268" s="8"/>
      <c r="CW268" s="8"/>
      <c r="CX268" s="8"/>
      <c r="CY268" s="8"/>
      <c r="CZ268" s="8"/>
    </row>
    <row r="269" s="320" customFormat="true" ht="15" customHeight="true" x14ac:dyDescent="0.2">
      <c r="Z269" s="875"/>
      <c r="AA269" s="875"/>
      <c r="AB269" s="875"/>
      <c r="AC269" s="875"/>
      <c r="AD269" s="875"/>
      <c r="AE269" s="875"/>
      <c r="AF269" s="875"/>
      <c r="AG269" s="875"/>
      <c r="AH269" s="875"/>
      <c r="AI269" s="875"/>
      <c r="AJ269" s="875"/>
      <c r="AK269" s="875"/>
      <c r="AL269" s="875"/>
      <c r="AM269" s="875"/>
      <c r="AN269" s="875"/>
      <c r="AO269" s="875"/>
      <c r="AP269" s="875"/>
      <c r="AQ269" s="875"/>
      <c r="AR269" s="875"/>
      <c r="AS269" s="875"/>
      <c r="AT269" s="875"/>
      <c r="AU269" s="875"/>
      <c r="AV269" s="875"/>
      <c r="AW269" s="875"/>
      <c r="AX269" s="875"/>
      <c r="AY269" s="875"/>
      <c r="AZ269" s="875"/>
      <c r="BA269" s="965"/>
      <c r="BB269" s="552" t="s">
        <v>89</v>
      </c>
      <c r="BC269" s="54" t="s">
        <v>35</v>
      </c>
      <c r="BD269" s="50" t="s">
        <v>35</v>
      </c>
      <c r="BE269" s="50" t="s">
        <v>35</v>
      </c>
      <c r="BF269" s="50" t="s">
        <v>35</v>
      </c>
      <c r="BG269" s="45" t="s">
        <v>35</v>
      </c>
      <c r="BH269" s="54" t="s">
        <v>35</v>
      </c>
      <c r="BI269" s="50" t="s">
        <v>35</v>
      </c>
      <c r="BJ269" s="50" t="s">
        <v>35</v>
      </c>
      <c r="BK269" s="50" t="s">
        <v>35</v>
      </c>
      <c r="BL269" s="45" t="s">
        <v>35</v>
      </c>
      <c r="BM269" s="54" t="s">
        <v>35</v>
      </c>
      <c r="BN269" s="50" t="s">
        <v>35</v>
      </c>
      <c r="BO269" s="50" t="s">
        <v>35</v>
      </c>
      <c r="BP269" s="50" t="s">
        <v>35</v>
      </c>
      <c r="BQ269" s="45" t="s">
        <v>35</v>
      </c>
      <c r="BR269" s="54" t="s">
        <v>35</v>
      </c>
      <c r="BS269" s="50" t="s">
        <v>35</v>
      </c>
      <c r="BT269" s="50" t="s">
        <v>35</v>
      </c>
      <c r="BU269" s="50" t="s">
        <v>35</v>
      </c>
      <c r="BV269" s="50" t="s">
        <v>35</v>
      </c>
      <c r="BW269" s="50" t="s">
        <v>35</v>
      </c>
      <c r="BX269" s="50" t="s">
        <v>35</v>
      </c>
      <c r="BY269" s="39" t="s">
        <v>35</v>
      </c>
      <c r="BZ269" s="8"/>
      <c r="CA269" s="8"/>
      <c r="CB269" s="8"/>
      <c r="CC269" s="8"/>
      <c r="CD269" s="8"/>
      <c r="CE269" s="8"/>
      <c r="CF269" s="8"/>
      <c r="CG269" s="8"/>
      <c r="CH269" s="8"/>
      <c r="CI269" s="8"/>
      <c r="CJ269" s="8"/>
      <c r="CK269" s="8"/>
      <c r="CL269" s="8"/>
      <c r="CM269" s="8"/>
      <c r="CN269" s="8"/>
      <c r="CO269" s="8"/>
      <c r="CP269" s="8"/>
      <c r="CQ269" s="8"/>
      <c r="CR269" s="8"/>
      <c r="CS269" s="8"/>
      <c r="CT269" s="8"/>
      <c r="CU269" s="8"/>
      <c r="CV269" s="8"/>
      <c r="CW269" s="8"/>
      <c r="CX269" s="8"/>
      <c r="CY269" s="8"/>
      <c r="CZ269" s="8"/>
    </row>
    <row r="270" s="320" customFormat="true" ht="15" customHeight="true" x14ac:dyDescent="0.2">
      <c r="Z270" s="875"/>
      <c r="AA270" s="875"/>
      <c r="AB270" s="875"/>
      <c r="AC270" s="875"/>
      <c r="AD270" s="875"/>
      <c r="AE270" s="875"/>
      <c r="AF270" s="875"/>
      <c r="AG270" s="875"/>
      <c r="AH270" s="875"/>
      <c r="AI270" s="875"/>
      <c r="AJ270" s="875"/>
      <c r="AK270" s="875"/>
      <c r="AL270" s="875"/>
      <c r="AM270" s="875"/>
      <c r="AN270" s="875"/>
      <c r="AO270" s="875"/>
      <c r="AP270" s="875"/>
      <c r="AQ270" s="875"/>
      <c r="AR270" s="875"/>
      <c r="AS270" s="875"/>
      <c r="AT270" s="875"/>
      <c r="AU270" s="875"/>
      <c r="AV270" s="875"/>
      <c r="AW270" s="875"/>
      <c r="AX270" s="875"/>
      <c r="AY270" s="875"/>
      <c r="AZ270" s="875"/>
      <c r="BA270" s="965"/>
      <c r="BB270" s="552" t="s">
        <v>90</v>
      </c>
      <c r="BC270" s="54" t="s">
        <v>35</v>
      </c>
      <c r="BD270" s="50" t="s">
        <v>35</v>
      </c>
      <c r="BE270" s="50" t="s">
        <v>35</v>
      </c>
      <c r="BF270" s="50" t="s">
        <v>35</v>
      </c>
      <c r="BG270" s="45" t="s">
        <v>35</v>
      </c>
      <c r="BH270" s="54" t="s">
        <v>35</v>
      </c>
      <c r="BI270" s="50" t="s">
        <v>35</v>
      </c>
      <c r="BJ270" s="50" t="s">
        <v>35</v>
      </c>
      <c r="BK270" s="50" t="s">
        <v>35</v>
      </c>
      <c r="BL270" s="45" t="s">
        <v>35</v>
      </c>
      <c r="BM270" s="54" t="s">
        <v>35</v>
      </c>
      <c r="BN270" s="50" t="s">
        <v>35</v>
      </c>
      <c r="BO270" s="50" t="s">
        <v>35</v>
      </c>
      <c r="BP270" s="50" t="s">
        <v>35</v>
      </c>
      <c r="BQ270" s="45" t="s">
        <v>35</v>
      </c>
      <c r="BR270" s="54" t="s">
        <v>35</v>
      </c>
      <c r="BS270" s="50" t="s">
        <v>35</v>
      </c>
      <c r="BT270" s="50" t="s">
        <v>35</v>
      </c>
      <c r="BU270" s="50" t="s">
        <v>35</v>
      </c>
      <c r="BV270" s="50" t="s">
        <v>35</v>
      </c>
      <c r="BW270" s="50" t="s">
        <v>35</v>
      </c>
      <c r="BX270" s="50" t="s">
        <v>35</v>
      </c>
      <c r="BY270" s="39" t="s">
        <v>35</v>
      </c>
      <c r="BZ270" s="8"/>
      <c r="CA270" s="8"/>
      <c r="CB270" s="8"/>
      <c r="CC270" s="8"/>
      <c r="CD270" s="8"/>
      <c r="CE270" s="8"/>
      <c r="CF270" s="8"/>
      <c r="CG270" s="8"/>
      <c r="CH270" s="8"/>
      <c r="CI270" s="8"/>
      <c r="CJ270" s="8"/>
      <c r="CK270" s="8"/>
      <c r="CL270" s="8"/>
      <c r="CM270" s="8"/>
      <c r="CN270" s="8"/>
      <c r="CO270" s="8"/>
      <c r="CP270" s="8"/>
      <c r="CQ270" s="8"/>
      <c r="CR270" s="8"/>
      <c r="CS270" s="8"/>
      <c r="CT270" s="8"/>
      <c r="CU270" s="8"/>
      <c r="CV270" s="8"/>
      <c r="CW270" s="8"/>
      <c r="CX270" s="8"/>
      <c r="CY270" s="8"/>
      <c r="CZ270" s="8"/>
    </row>
    <row r="271" s="320" customFormat="true" ht="15" customHeight="true" x14ac:dyDescent="0.2">
      <c r="Z271" s="875"/>
      <c r="AA271" s="875"/>
      <c r="AB271" s="875"/>
      <c r="AC271" s="875"/>
      <c r="AD271" s="875"/>
      <c r="AE271" s="875"/>
      <c r="AF271" s="875"/>
      <c r="AG271" s="875"/>
      <c r="AH271" s="875"/>
      <c r="AI271" s="875"/>
      <c r="AJ271" s="875"/>
      <c r="AK271" s="875"/>
      <c r="AL271" s="875"/>
      <c r="AM271" s="875"/>
      <c r="AN271" s="875"/>
      <c r="AO271" s="875"/>
      <c r="AP271" s="875"/>
      <c r="AQ271" s="875"/>
      <c r="AR271" s="875"/>
      <c r="AS271" s="875"/>
      <c r="AT271" s="875"/>
      <c r="AU271" s="875"/>
      <c r="AV271" s="875"/>
      <c r="AW271" s="875"/>
      <c r="AX271" s="875"/>
      <c r="AY271" s="875"/>
      <c r="AZ271" s="875"/>
      <c r="BA271" s="965" t="s">
        <v>75</v>
      </c>
      <c r="BB271" s="552" t="s">
        <v>49</v>
      </c>
      <c r="BC271" s="54" t="s">
        <v>35</v>
      </c>
      <c r="BD271" s="47" t="s">
        <v>35</v>
      </c>
      <c r="BE271" s="47" t="s">
        <v>35</v>
      </c>
      <c r="BF271" s="47" t="s">
        <v>35</v>
      </c>
      <c r="BG271" s="42" t="s">
        <v>35</v>
      </c>
      <c r="BH271" s="54" t="s">
        <v>35</v>
      </c>
      <c r="BI271" s="47" t="s">
        <v>35</v>
      </c>
      <c r="BJ271" s="47" t="s">
        <v>35</v>
      </c>
      <c r="BK271" s="47" t="s">
        <v>35</v>
      </c>
      <c r="BL271" s="42" t="s">
        <v>35</v>
      </c>
      <c r="BM271" s="54" t="s">
        <v>35</v>
      </c>
      <c r="BN271" s="47" t="s">
        <v>35</v>
      </c>
      <c r="BO271" s="47" t="s">
        <v>35</v>
      </c>
      <c r="BP271" s="47" t="s">
        <v>35</v>
      </c>
      <c r="BQ271" s="42" t="s">
        <v>35</v>
      </c>
      <c r="BR271" s="54" t="s">
        <v>35</v>
      </c>
      <c r="BS271" s="47" t="s">
        <v>35</v>
      </c>
      <c r="BT271" s="47" t="s">
        <v>35</v>
      </c>
      <c r="BU271" s="47" t="s">
        <v>35</v>
      </c>
      <c r="BV271" s="47" t="s">
        <v>35</v>
      </c>
      <c r="BW271" s="47" t="s">
        <v>35</v>
      </c>
      <c r="BX271" s="47" t="s">
        <v>35</v>
      </c>
      <c r="BY271" s="37" t="s">
        <v>35</v>
      </c>
      <c r="BZ271" s="8"/>
      <c r="CA271" s="8"/>
      <c r="CB271" s="8"/>
      <c r="CC271" s="8"/>
      <c r="CD271" s="8"/>
      <c r="CE271" s="8"/>
      <c r="CF271" s="8"/>
      <c r="CG271" s="8"/>
      <c r="CH271" s="8"/>
      <c r="CI271" s="8"/>
      <c r="CJ271" s="8"/>
      <c r="CK271" s="8"/>
      <c r="CL271" s="8"/>
      <c r="CM271" s="8"/>
      <c r="CN271" s="8"/>
      <c r="CO271" s="8"/>
      <c r="CP271" s="8"/>
      <c r="CQ271" s="8"/>
      <c r="CR271" s="8"/>
      <c r="CS271" s="8"/>
      <c r="CT271" s="8"/>
      <c r="CU271" s="8"/>
      <c r="CV271" s="8"/>
      <c r="CW271" s="8"/>
      <c r="CX271" s="8"/>
      <c r="CY271" s="8"/>
      <c r="CZ271" s="8"/>
    </row>
    <row r="272" s="320" customFormat="true" ht="15" customHeight="true" x14ac:dyDescent="0.2">
      <c r="Z272" s="875"/>
      <c r="AA272" s="875"/>
      <c r="AB272" s="875"/>
      <c r="AC272" s="875"/>
      <c r="AD272" s="875"/>
      <c r="AE272" s="875"/>
      <c r="AF272" s="875"/>
      <c r="AG272" s="875"/>
      <c r="AH272" s="875"/>
      <c r="AI272" s="875"/>
      <c r="AJ272" s="875"/>
      <c r="AK272" s="875"/>
      <c r="AL272" s="875"/>
      <c r="AM272" s="875"/>
      <c r="AN272" s="875"/>
      <c r="AO272" s="875"/>
      <c r="AP272" s="875"/>
      <c r="AQ272" s="875"/>
      <c r="AR272" s="875"/>
      <c r="AS272" s="875"/>
      <c r="AT272" s="875"/>
      <c r="AU272" s="875"/>
      <c r="AV272" s="875"/>
      <c r="AW272" s="875"/>
      <c r="AX272" s="875"/>
      <c r="AY272" s="875"/>
      <c r="AZ272" s="875"/>
      <c r="BA272" s="965"/>
      <c r="BB272" s="552" t="s">
        <v>48</v>
      </c>
      <c r="BC272" s="54" t="s">
        <v>35</v>
      </c>
      <c r="BD272" s="47" t="s">
        <v>35</v>
      </c>
      <c r="BE272" s="47" t="s">
        <v>35</v>
      </c>
      <c r="BF272" s="47" t="s">
        <v>35</v>
      </c>
      <c r="BG272" s="42" t="s">
        <v>35</v>
      </c>
      <c r="BH272" s="54" t="s">
        <v>35</v>
      </c>
      <c r="BI272" s="47" t="s">
        <v>35</v>
      </c>
      <c r="BJ272" s="47" t="s">
        <v>35</v>
      </c>
      <c r="BK272" s="47" t="s">
        <v>35</v>
      </c>
      <c r="BL272" s="42" t="s">
        <v>35</v>
      </c>
      <c r="BM272" s="54" t="s">
        <v>35</v>
      </c>
      <c r="BN272" s="47" t="s">
        <v>35</v>
      </c>
      <c r="BO272" s="47" t="s">
        <v>35</v>
      </c>
      <c r="BP272" s="47" t="s">
        <v>35</v>
      </c>
      <c r="BQ272" s="42" t="s">
        <v>35</v>
      </c>
      <c r="BR272" s="54" t="s">
        <v>35</v>
      </c>
      <c r="BS272" s="47" t="s">
        <v>35</v>
      </c>
      <c r="BT272" s="47" t="s">
        <v>35</v>
      </c>
      <c r="BU272" s="47" t="s">
        <v>35</v>
      </c>
      <c r="BV272" s="47" t="s">
        <v>35</v>
      </c>
      <c r="BW272" s="47" t="s">
        <v>35</v>
      </c>
      <c r="BX272" s="47" t="s">
        <v>35</v>
      </c>
      <c r="BY272" s="37" t="s">
        <v>35</v>
      </c>
      <c r="BZ272" s="8"/>
      <c r="CA272" s="8"/>
      <c r="CB272" s="8"/>
      <c r="CC272" s="8"/>
      <c r="CD272" s="8"/>
      <c r="CE272" s="8"/>
      <c r="CF272" s="8"/>
      <c r="CG272" s="8"/>
      <c r="CH272" s="8"/>
      <c r="CI272" s="8"/>
      <c r="CJ272" s="8"/>
      <c r="CK272" s="8"/>
      <c r="CL272" s="8"/>
      <c r="CM272" s="8"/>
      <c r="CN272" s="8"/>
      <c r="CO272" s="8"/>
      <c r="CP272" s="8"/>
      <c r="CQ272" s="8"/>
      <c r="CR272" s="8"/>
      <c r="CS272" s="8"/>
      <c r="CT272" s="8"/>
      <c r="CU272" s="8"/>
      <c r="CV272" s="8"/>
      <c r="CW272" s="8"/>
      <c r="CX272" s="8"/>
      <c r="CY272" s="8"/>
      <c r="CZ272" s="8"/>
    </row>
    <row r="273" s="320" customFormat="true" ht="15" customHeight="true" x14ac:dyDescent="0.2">
      <c r="Z273" s="875"/>
      <c r="AA273" s="875"/>
      <c r="AB273" s="875"/>
      <c r="AC273" s="875"/>
      <c r="AD273" s="875"/>
      <c r="AE273" s="875"/>
      <c r="AF273" s="875"/>
      <c r="AG273" s="875"/>
      <c r="AH273" s="875"/>
      <c r="AI273" s="875"/>
      <c r="AJ273" s="875"/>
      <c r="AK273" s="875"/>
      <c r="AL273" s="875"/>
      <c r="AM273" s="875"/>
      <c r="AN273" s="875"/>
      <c r="AO273" s="875"/>
      <c r="AP273" s="875"/>
      <c r="AQ273" s="875"/>
      <c r="AR273" s="875"/>
      <c r="AS273" s="875"/>
      <c r="AT273" s="875"/>
      <c r="AU273" s="875"/>
      <c r="AV273" s="875"/>
      <c r="AW273" s="875"/>
      <c r="AX273" s="875"/>
      <c r="AY273" s="875"/>
      <c r="AZ273" s="875"/>
      <c r="BA273" s="965"/>
      <c r="BB273" s="552" t="s">
        <v>112</v>
      </c>
      <c r="BC273" s="54" t="s">
        <v>35</v>
      </c>
      <c r="BD273" s="47" t="s">
        <v>35</v>
      </c>
      <c r="BE273" s="47" t="s">
        <v>35</v>
      </c>
      <c r="BF273" s="47" t="s">
        <v>35</v>
      </c>
      <c r="BG273" s="42" t="s">
        <v>35</v>
      </c>
      <c r="BH273" s="54" t="s">
        <v>35</v>
      </c>
      <c r="BI273" s="47" t="s">
        <v>35</v>
      </c>
      <c r="BJ273" s="47" t="s">
        <v>35</v>
      </c>
      <c r="BK273" s="47" t="s">
        <v>35</v>
      </c>
      <c r="BL273" s="42" t="s">
        <v>35</v>
      </c>
      <c r="BM273" s="54" t="s">
        <v>35</v>
      </c>
      <c r="BN273" s="47" t="s">
        <v>35</v>
      </c>
      <c r="BO273" s="47" t="s">
        <v>35</v>
      </c>
      <c r="BP273" s="47" t="s">
        <v>35</v>
      </c>
      <c r="BQ273" s="42" t="s">
        <v>35</v>
      </c>
      <c r="BR273" s="54" t="s">
        <v>35</v>
      </c>
      <c r="BS273" s="47" t="s">
        <v>35</v>
      </c>
      <c r="BT273" s="47" t="s">
        <v>35</v>
      </c>
      <c r="BU273" s="47" t="s">
        <v>35</v>
      </c>
      <c r="BV273" s="47" t="s">
        <v>35</v>
      </c>
      <c r="BW273" s="47" t="s">
        <v>35</v>
      </c>
      <c r="BX273" s="47" t="s">
        <v>35</v>
      </c>
      <c r="BY273" s="37" t="s">
        <v>35</v>
      </c>
      <c r="BZ273" s="8"/>
      <c r="CA273" s="8"/>
      <c r="CB273" s="8"/>
      <c r="CC273" s="8"/>
      <c r="CD273" s="8"/>
      <c r="CE273" s="8"/>
      <c r="CF273" s="8"/>
      <c r="CG273" s="8"/>
      <c r="CH273" s="8"/>
      <c r="CI273" s="8"/>
      <c r="CJ273" s="8"/>
      <c r="CK273" s="8"/>
      <c r="CL273" s="8"/>
      <c r="CM273" s="8"/>
      <c r="CN273" s="8"/>
      <c r="CO273" s="8"/>
      <c r="CP273" s="8"/>
      <c r="CQ273" s="8"/>
      <c r="CR273" s="8"/>
      <c r="CS273" s="8"/>
      <c r="CT273" s="8"/>
      <c r="CU273" s="8"/>
      <c r="CV273" s="8"/>
      <c r="CW273" s="8"/>
      <c r="CX273" s="8"/>
      <c r="CY273" s="8"/>
      <c r="CZ273" s="8"/>
    </row>
    <row r="274" s="320" customFormat="true" ht="15" customHeight="true" x14ac:dyDescent="0.2">
      <c r="Z274" s="875"/>
      <c r="AA274" s="875"/>
      <c r="AB274" s="875"/>
      <c r="AC274" s="875"/>
      <c r="AD274" s="875"/>
      <c r="AE274" s="875"/>
      <c r="AF274" s="875"/>
      <c r="AG274" s="875"/>
      <c r="AH274" s="875"/>
      <c r="AI274" s="875"/>
      <c r="AJ274" s="875"/>
      <c r="AK274" s="875"/>
      <c r="AL274" s="875"/>
      <c r="AM274" s="875"/>
      <c r="AN274" s="875"/>
      <c r="AO274" s="875"/>
      <c r="AP274" s="875"/>
      <c r="AQ274" s="875"/>
      <c r="AR274" s="875"/>
      <c r="AS274" s="875"/>
      <c r="AT274" s="875"/>
      <c r="AU274" s="875"/>
      <c r="AV274" s="875"/>
      <c r="AW274" s="875"/>
      <c r="AX274" s="875"/>
      <c r="AY274" s="875"/>
      <c r="AZ274" s="875"/>
      <c r="BA274" s="965" t="s">
        <v>76</v>
      </c>
      <c r="BB274" s="552" t="s">
        <v>49</v>
      </c>
      <c r="BC274" s="54" t="s">
        <v>35</v>
      </c>
      <c r="BD274" s="50" t="s">
        <v>35</v>
      </c>
      <c r="BE274" s="50" t="s">
        <v>35</v>
      </c>
      <c r="BF274" s="50" t="s">
        <v>35</v>
      </c>
      <c r="BG274" s="45" t="s">
        <v>35</v>
      </c>
      <c r="BH274" s="54" t="s">
        <v>35</v>
      </c>
      <c r="BI274" s="50" t="s">
        <v>35</v>
      </c>
      <c r="BJ274" s="50" t="s">
        <v>35</v>
      </c>
      <c r="BK274" s="50" t="s">
        <v>35</v>
      </c>
      <c r="BL274" s="45" t="s">
        <v>35</v>
      </c>
      <c r="BM274" s="54" t="s">
        <v>35</v>
      </c>
      <c r="BN274" s="50" t="s">
        <v>35</v>
      </c>
      <c r="BO274" s="50" t="s">
        <v>35</v>
      </c>
      <c r="BP274" s="50" t="s">
        <v>35</v>
      </c>
      <c r="BQ274" s="45" t="s">
        <v>35</v>
      </c>
      <c r="BR274" s="54" t="s">
        <v>35</v>
      </c>
      <c r="BS274" s="50" t="s">
        <v>35</v>
      </c>
      <c r="BT274" s="50" t="s">
        <v>35</v>
      </c>
      <c r="BU274" s="50" t="s">
        <v>35</v>
      </c>
      <c r="BV274" s="50" t="s">
        <v>35</v>
      </c>
      <c r="BW274" s="50" t="s">
        <v>35</v>
      </c>
      <c r="BX274" s="50" t="s">
        <v>35</v>
      </c>
      <c r="BY274" s="39" t="s">
        <v>35</v>
      </c>
      <c r="BZ274" s="8"/>
      <c r="CA274" s="8"/>
      <c r="CB274" s="8"/>
      <c r="CC274" s="8"/>
      <c r="CD274" s="8"/>
      <c r="CE274" s="8"/>
      <c r="CF274" s="8"/>
      <c r="CG274" s="8"/>
      <c r="CH274" s="8"/>
      <c r="CI274" s="8"/>
      <c r="CJ274" s="8"/>
      <c r="CK274" s="8"/>
      <c r="CL274" s="8"/>
      <c r="CM274" s="8"/>
      <c r="CN274" s="8"/>
      <c r="CO274" s="8"/>
      <c r="CP274" s="8"/>
      <c r="CQ274" s="8"/>
      <c r="CR274" s="8"/>
      <c r="CS274" s="8"/>
      <c r="CT274" s="8"/>
      <c r="CU274" s="8"/>
      <c r="CV274" s="8"/>
      <c r="CW274" s="8"/>
      <c r="CX274" s="8"/>
      <c r="CY274" s="8"/>
      <c r="CZ274" s="8"/>
    </row>
    <row r="275" s="320" customFormat="true" ht="15" customHeight="true" x14ac:dyDescent="0.2">
      <c r="Z275" s="875"/>
      <c r="AA275" s="875"/>
      <c r="AB275" s="875"/>
      <c r="AC275" s="875"/>
      <c r="AD275" s="875"/>
      <c r="AE275" s="875"/>
      <c r="AF275" s="875"/>
      <c r="AG275" s="875"/>
      <c r="AH275" s="875"/>
      <c r="AI275" s="875"/>
      <c r="AJ275" s="875"/>
      <c r="AK275" s="875"/>
      <c r="AL275" s="875"/>
      <c r="AM275" s="875"/>
      <c r="AN275" s="875"/>
      <c r="AO275" s="875"/>
      <c r="AP275" s="875"/>
      <c r="AQ275" s="875"/>
      <c r="AR275" s="875"/>
      <c r="AS275" s="875"/>
      <c r="AT275" s="875"/>
      <c r="AU275" s="875"/>
      <c r="AV275" s="875"/>
      <c r="AW275" s="875"/>
      <c r="AX275" s="875"/>
      <c r="AY275" s="875"/>
      <c r="AZ275" s="875"/>
      <c r="BA275" s="965"/>
      <c r="BB275" s="552" t="s">
        <v>48</v>
      </c>
      <c r="BC275" s="54" t="s">
        <v>35</v>
      </c>
      <c r="BD275" s="50" t="s">
        <v>35</v>
      </c>
      <c r="BE275" s="50" t="s">
        <v>35</v>
      </c>
      <c r="BF275" s="50" t="s">
        <v>35</v>
      </c>
      <c r="BG275" s="45" t="s">
        <v>35</v>
      </c>
      <c r="BH275" s="54" t="s">
        <v>35</v>
      </c>
      <c r="BI275" s="50" t="s">
        <v>35</v>
      </c>
      <c r="BJ275" s="50" t="s">
        <v>35</v>
      </c>
      <c r="BK275" s="50" t="s">
        <v>35</v>
      </c>
      <c r="BL275" s="45" t="s">
        <v>35</v>
      </c>
      <c r="BM275" s="54" t="s">
        <v>35</v>
      </c>
      <c r="BN275" s="50" t="s">
        <v>35</v>
      </c>
      <c r="BO275" s="50" t="s">
        <v>35</v>
      </c>
      <c r="BP275" s="50" t="s">
        <v>35</v>
      </c>
      <c r="BQ275" s="45" t="s">
        <v>35</v>
      </c>
      <c r="BR275" s="54" t="s">
        <v>35</v>
      </c>
      <c r="BS275" s="50" t="s">
        <v>35</v>
      </c>
      <c r="BT275" s="50" t="s">
        <v>35</v>
      </c>
      <c r="BU275" s="50" t="s">
        <v>35</v>
      </c>
      <c r="BV275" s="50" t="s">
        <v>35</v>
      </c>
      <c r="BW275" s="50" t="s">
        <v>35</v>
      </c>
      <c r="BX275" s="50" t="s">
        <v>35</v>
      </c>
      <c r="BY275" s="39" t="s">
        <v>35</v>
      </c>
      <c r="BZ275" s="8"/>
      <c r="CA275" s="8"/>
      <c r="CB275" s="8"/>
      <c r="CC275" s="8"/>
      <c r="CD275" s="8"/>
      <c r="CE275" s="8"/>
      <c r="CF275" s="8"/>
      <c r="CG275" s="8"/>
      <c r="CH275" s="8"/>
      <c r="CI275" s="8"/>
      <c r="CJ275" s="8"/>
      <c r="CK275" s="8"/>
      <c r="CL275" s="8"/>
      <c r="CM275" s="8"/>
      <c r="CN275" s="8"/>
      <c r="CO275" s="8"/>
      <c r="CP275" s="8"/>
      <c r="CQ275" s="8"/>
      <c r="CR275" s="8"/>
      <c r="CS275" s="8"/>
      <c r="CT275" s="8"/>
      <c r="CU275" s="8"/>
      <c r="CV275" s="8"/>
      <c r="CW275" s="8"/>
      <c r="CX275" s="8"/>
      <c r="CY275" s="8"/>
      <c r="CZ275" s="8"/>
    </row>
    <row r="276" s="320" customFormat="true" ht="15" customHeight="true" x14ac:dyDescent="0.2">
      <c r="Z276" s="875"/>
      <c r="AA276" s="875"/>
      <c r="AB276" s="875"/>
      <c r="AC276" s="875"/>
      <c r="AD276" s="875"/>
      <c r="AE276" s="875"/>
      <c r="AF276" s="875"/>
      <c r="AG276" s="875"/>
      <c r="AH276" s="875"/>
      <c r="AI276" s="875"/>
      <c r="AJ276" s="875"/>
      <c r="AK276" s="875"/>
      <c r="AL276" s="875"/>
      <c r="AM276" s="875"/>
      <c r="AN276" s="875"/>
      <c r="AO276" s="875"/>
      <c r="AP276" s="875"/>
      <c r="AQ276" s="875"/>
      <c r="AR276" s="875"/>
      <c r="AS276" s="875"/>
      <c r="AT276" s="875"/>
      <c r="AU276" s="875"/>
      <c r="AV276" s="875"/>
      <c r="AW276" s="875"/>
      <c r="AX276" s="875"/>
      <c r="AY276" s="875"/>
      <c r="AZ276" s="875"/>
      <c r="BA276" s="965"/>
      <c r="BB276" s="552" t="s">
        <v>113</v>
      </c>
      <c r="BC276" s="54" t="s">
        <v>35</v>
      </c>
      <c r="BD276" s="50" t="s">
        <v>35</v>
      </c>
      <c r="BE276" s="50" t="s">
        <v>35</v>
      </c>
      <c r="BF276" s="50" t="s">
        <v>35</v>
      </c>
      <c r="BG276" s="45" t="s">
        <v>35</v>
      </c>
      <c r="BH276" s="54" t="s">
        <v>35</v>
      </c>
      <c r="BI276" s="50" t="s">
        <v>35</v>
      </c>
      <c r="BJ276" s="50" t="s">
        <v>35</v>
      </c>
      <c r="BK276" s="50" t="s">
        <v>35</v>
      </c>
      <c r="BL276" s="45" t="s">
        <v>35</v>
      </c>
      <c r="BM276" s="54" t="s">
        <v>35</v>
      </c>
      <c r="BN276" s="50" t="s">
        <v>35</v>
      </c>
      <c r="BO276" s="50" t="s">
        <v>35</v>
      </c>
      <c r="BP276" s="50" t="s">
        <v>35</v>
      </c>
      <c r="BQ276" s="45" t="s">
        <v>35</v>
      </c>
      <c r="BR276" s="54" t="s">
        <v>35</v>
      </c>
      <c r="BS276" s="50" t="s">
        <v>35</v>
      </c>
      <c r="BT276" s="50" t="s">
        <v>35</v>
      </c>
      <c r="BU276" s="50" t="s">
        <v>35</v>
      </c>
      <c r="BV276" s="50" t="s">
        <v>35</v>
      </c>
      <c r="BW276" s="50" t="s">
        <v>35</v>
      </c>
      <c r="BX276" s="50" t="s">
        <v>35</v>
      </c>
      <c r="BY276" s="39" t="s">
        <v>35</v>
      </c>
      <c r="BZ276" s="8"/>
      <c r="CA276" s="8"/>
      <c r="CB276" s="8"/>
      <c r="CC276" s="8"/>
      <c r="CD276" s="8"/>
      <c r="CE276" s="8"/>
      <c r="CF276" s="8"/>
      <c r="CG276" s="8"/>
      <c r="CH276" s="8"/>
      <c r="CI276" s="8"/>
      <c r="CJ276" s="8"/>
      <c r="CK276" s="8"/>
      <c r="CL276" s="8"/>
      <c r="CM276" s="8"/>
      <c r="CN276" s="8"/>
      <c r="CO276" s="8"/>
      <c r="CP276" s="8"/>
      <c r="CQ276" s="8"/>
      <c r="CR276" s="8"/>
      <c r="CS276" s="8"/>
      <c r="CT276" s="8"/>
      <c r="CU276" s="8"/>
      <c r="CV276" s="8"/>
      <c r="CW276" s="8"/>
      <c r="CX276" s="8"/>
      <c r="CY276" s="8"/>
      <c r="CZ276" s="8"/>
    </row>
    <row r="277" s="320" customFormat="true" ht="15" customHeight="true" x14ac:dyDescent="0.2">
      <c r="Z277" s="875"/>
      <c r="AA277" s="875"/>
      <c r="AB277" s="875"/>
      <c r="AC277" s="875"/>
      <c r="AD277" s="875"/>
      <c r="AE277" s="875"/>
      <c r="AF277" s="875"/>
      <c r="AG277" s="875"/>
      <c r="AH277" s="875"/>
      <c r="AI277" s="875"/>
      <c r="AJ277" s="875"/>
      <c r="AK277" s="875"/>
      <c r="AL277" s="875"/>
      <c r="AM277" s="875"/>
      <c r="AN277" s="875"/>
      <c r="AO277" s="875"/>
      <c r="AP277" s="875"/>
      <c r="AQ277" s="875"/>
      <c r="AR277" s="875"/>
      <c r="AS277" s="875"/>
      <c r="AT277" s="875"/>
      <c r="AU277" s="875"/>
      <c r="AV277" s="875"/>
      <c r="AW277" s="875"/>
      <c r="AX277" s="875"/>
      <c r="AY277" s="875"/>
      <c r="AZ277" s="875"/>
      <c r="BA277" s="965" t="s">
        <v>77</v>
      </c>
      <c r="BB277" s="552" t="s">
        <v>78</v>
      </c>
      <c r="BC277" s="54" t="s">
        <v>35</v>
      </c>
      <c r="BD277" s="50" t="s">
        <v>35</v>
      </c>
      <c r="BE277" s="50" t="s">
        <v>35</v>
      </c>
      <c r="BF277" s="50" t="s">
        <v>35</v>
      </c>
      <c r="BG277" s="45" t="s">
        <v>35</v>
      </c>
      <c r="BH277" s="54" t="s">
        <v>35</v>
      </c>
      <c r="BI277" s="50" t="s">
        <v>35</v>
      </c>
      <c r="BJ277" s="50" t="s">
        <v>35</v>
      </c>
      <c r="BK277" s="50" t="s">
        <v>35</v>
      </c>
      <c r="BL277" s="45" t="s">
        <v>35</v>
      </c>
      <c r="BM277" s="54" t="s">
        <v>35</v>
      </c>
      <c r="BN277" s="50" t="s">
        <v>35</v>
      </c>
      <c r="BO277" s="50" t="s">
        <v>35</v>
      </c>
      <c r="BP277" s="50" t="s">
        <v>35</v>
      </c>
      <c r="BQ277" s="45" t="s">
        <v>35</v>
      </c>
      <c r="BR277" s="54" t="s">
        <v>35</v>
      </c>
      <c r="BS277" s="50" t="s">
        <v>35</v>
      </c>
      <c r="BT277" s="50" t="s">
        <v>35</v>
      </c>
      <c r="BU277" s="50" t="s">
        <v>35</v>
      </c>
      <c r="BV277" s="50" t="s">
        <v>35</v>
      </c>
      <c r="BW277" s="50" t="s">
        <v>35</v>
      </c>
      <c r="BX277" s="50" t="s">
        <v>35</v>
      </c>
      <c r="BY277" s="39" t="s">
        <v>35</v>
      </c>
      <c r="BZ277" s="8"/>
      <c r="CA277" s="8"/>
      <c r="CB277" s="8"/>
      <c r="CC277" s="8"/>
      <c r="CD277" s="8"/>
      <c r="CE277" s="8"/>
      <c r="CF277" s="8"/>
      <c r="CG277" s="8"/>
      <c r="CH277" s="8"/>
      <c r="CI277" s="8"/>
      <c r="CJ277" s="8"/>
      <c r="CK277" s="8"/>
      <c r="CL277" s="8"/>
      <c r="CM277" s="8"/>
      <c r="CN277" s="8"/>
      <c r="CO277" s="8"/>
      <c r="CP277" s="8"/>
      <c r="CQ277" s="8"/>
      <c r="CR277" s="8"/>
      <c r="CS277" s="8"/>
      <c r="CT277" s="8"/>
      <c r="CU277" s="8"/>
      <c r="CV277" s="8"/>
      <c r="CW277" s="8"/>
      <c r="CX277" s="8"/>
      <c r="CY277" s="8"/>
      <c r="CZ277" s="8"/>
    </row>
    <row r="278" s="320" customFormat="true" ht="15" customHeight="true" x14ac:dyDescent="0.2">
      <c r="Z278" s="875"/>
      <c r="AA278" s="875"/>
      <c r="AB278" s="875"/>
      <c r="AC278" s="875"/>
      <c r="AD278" s="875"/>
      <c r="AE278" s="875"/>
      <c r="AF278" s="875"/>
      <c r="AG278" s="875"/>
      <c r="AH278" s="875"/>
      <c r="AI278" s="875"/>
      <c r="AJ278" s="875"/>
      <c r="AK278" s="875"/>
      <c r="AL278" s="875"/>
      <c r="AM278" s="875"/>
      <c r="AN278" s="875"/>
      <c r="AO278" s="875"/>
      <c r="AP278" s="875"/>
      <c r="AQ278" s="875"/>
      <c r="AR278" s="875"/>
      <c r="AS278" s="875"/>
      <c r="AT278" s="875"/>
      <c r="AU278" s="875"/>
      <c r="AV278" s="875"/>
      <c r="AW278" s="875"/>
      <c r="AX278" s="875"/>
      <c r="AY278" s="875"/>
      <c r="AZ278" s="875"/>
      <c r="BA278" s="965"/>
      <c r="BB278" s="552" t="s">
        <v>79</v>
      </c>
      <c r="BC278" s="54" t="s">
        <v>35</v>
      </c>
      <c r="BD278" s="50" t="s">
        <v>35</v>
      </c>
      <c r="BE278" s="50" t="s">
        <v>35</v>
      </c>
      <c r="BF278" s="50" t="s">
        <v>35</v>
      </c>
      <c r="BG278" s="45" t="s">
        <v>35</v>
      </c>
      <c r="BH278" s="54" t="s">
        <v>35</v>
      </c>
      <c r="BI278" s="50" t="s">
        <v>35</v>
      </c>
      <c r="BJ278" s="50" t="s">
        <v>35</v>
      </c>
      <c r="BK278" s="50" t="s">
        <v>35</v>
      </c>
      <c r="BL278" s="45" t="s">
        <v>35</v>
      </c>
      <c r="BM278" s="54" t="s">
        <v>35</v>
      </c>
      <c r="BN278" s="50" t="s">
        <v>35</v>
      </c>
      <c r="BO278" s="50" t="s">
        <v>35</v>
      </c>
      <c r="BP278" s="50" t="s">
        <v>35</v>
      </c>
      <c r="BQ278" s="45" t="s">
        <v>35</v>
      </c>
      <c r="BR278" s="54" t="s">
        <v>35</v>
      </c>
      <c r="BS278" s="50" t="s">
        <v>35</v>
      </c>
      <c r="BT278" s="50" t="s">
        <v>35</v>
      </c>
      <c r="BU278" s="50" t="s">
        <v>35</v>
      </c>
      <c r="BV278" s="50" t="s">
        <v>35</v>
      </c>
      <c r="BW278" s="50" t="s">
        <v>35</v>
      </c>
      <c r="BX278" s="50" t="s">
        <v>35</v>
      </c>
      <c r="BY278" s="39" t="s">
        <v>35</v>
      </c>
      <c r="BZ278" s="8"/>
      <c r="CA278" s="8"/>
      <c r="CB278" s="8"/>
      <c r="CC278" s="8"/>
      <c r="CD278" s="8"/>
      <c r="CE278" s="8"/>
      <c r="CF278" s="8"/>
      <c r="CG278" s="8"/>
      <c r="CH278" s="8"/>
      <c r="CI278" s="8"/>
      <c r="CJ278" s="8"/>
      <c r="CK278" s="8"/>
      <c r="CL278" s="8"/>
      <c r="CM278" s="8"/>
      <c r="CN278" s="8"/>
      <c r="CO278" s="8"/>
      <c r="CP278" s="8"/>
      <c r="CQ278" s="8"/>
      <c r="CR278" s="8"/>
      <c r="CS278" s="8"/>
      <c r="CT278" s="8"/>
      <c r="CU278" s="8"/>
      <c r="CV278" s="8"/>
      <c r="CW278" s="8"/>
      <c r="CX278" s="8"/>
      <c r="CY278" s="8"/>
      <c r="CZ278" s="8"/>
    </row>
    <row r="279" s="320" customFormat="true" ht="15" customHeight="true" x14ac:dyDescent="0.2">
      <c r="Z279" s="875"/>
      <c r="AA279" s="875"/>
      <c r="AB279" s="875"/>
      <c r="AC279" s="875"/>
      <c r="AD279" s="875"/>
      <c r="AE279" s="875"/>
      <c r="AF279" s="875"/>
      <c r="AG279" s="875"/>
      <c r="AH279" s="875"/>
      <c r="AI279" s="875"/>
      <c r="AJ279" s="875"/>
      <c r="AK279" s="875"/>
      <c r="AL279" s="875"/>
      <c r="AM279" s="875"/>
      <c r="AN279" s="875"/>
      <c r="AO279" s="875"/>
      <c r="AP279" s="875"/>
      <c r="AQ279" s="875"/>
      <c r="AR279" s="875"/>
      <c r="AS279" s="875"/>
      <c r="AT279" s="875"/>
      <c r="AU279" s="875"/>
      <c r="AV279" s="875"/>
      <c r="AW279" s="875"/>
      <c r="AX279" s="875"/>
      <c r="AY279" s="875"/>
      <c r="AZ279" s="875"/>
      <c r="BA279" s="965"/>
      <c r="BB279" s="552" t="s">
        <v>80</v>
      </c>
      <c r="BC279" s="54" t="s">
        <v>35</v>
      </c>
      <c r="BD279" s="47" t="s">
        <v>35</v>
      </c>
      <c r="BE279" s="47" t="s">
        <v>35</v>
      </c>
      <c r="BF279" s="47" t="s">
        <v>35</v>
      </c>
      <c r="BG279" s="42" t="s">
        <v>35</v>
      </c>
      <c r="BH279" s="54" t="s">
        <v>35</v>
      </c>
      <c r="BI279" s="47" t="s">
        <v>35</v>
      </c>
      <c r="BJ279" s="47" t="s">
        <v>35</v>
      </c>
      <c r="BK279" s="47" t="s">
        <v>35</v>
      </c>
      <c r="BL279" s="42" t="s">
        <v>35</v>
      </c>
      <c r="BM279" s="54" t="s">
        <v>35</v>
      </c>
      <c r="BN279" s="47" t="s">
        <v>35</v>
      </c>
      <c r="BO279" s="47" t="s">
        <v>35</v>
      </c>
      <c r="BP279" s="47" t="s">
        <v>35</v>
      </c>
      <c r="BQ279" s="42" t="s">
        <v>35</v>
      </c>
      <c r="BR279" s="54" t="s">
        <v>35</v>
      </c>
      <c r="BS279" s="47" t="s">
        <v>35</v>
      </c>
      <c r="BT279" s="47" t="s">
        <v>35</v>
      </c>
      <c r="BU279" s="47" t="s">
        <v>35</v>
      </c>
      <c r="BV279" s="47" t="s">
        <v>35</v>
      </c>
      <c r="BW279" s="47" t="s">
        <v>35</v>
      </c>
      <c r="BX279" s="47" t="s">
        <v>35</v>
      </c>
      <c r="BY279" s="37" t="s">
        <v>35</v>
      </c>
      <c r="BZ279" s="8"/>
      <c r="CA279" s="8"/>
      <c r="CB279" s="8"/>
      <c r="CC279" s="8"/>
      <c r="CD279" s="8"/>
      <c r="CE279" s="8"/>
      <c r="CF279" s="8"/>
      <c r="CG279" s="8"/>
      <c r="CH279" s="8"/>
      <c r="CI279" s="8"/>
      <c r="CJ279" s="8"/>
      <c r="CK279" s="8"/>
      <c r="CL279" s="8"/>
      <c r="CM279" s="8"/>
      <c r="CN279" s="8"/>
      <c r="CO279" s="8"/>
      <c r="CP279" s="8"/>
      <c r="CQ279" s="8"/>
      <c r="CR279" s="8"/>
      <c r="CS279" s="8"/>
      <c r="CT279" s="8"/>
      <c r="CU279" s="8"/>
      <c r="CV279" s="8"/>
      <c r="CW279" s="8"/>
      <c r="CX279" s="8"/>
      <c r="CY279" s="8"/>
      <c r="CZ279" s="8"/>
    </row>
    <row r="280" s="489" customFormat="true" ht="15" customHeight="true" x14ac:dyDescent="0.2">
      <c r="B280" s="488"/>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965"/>
      <c r="BB280" s="552" t="s">
        <v>81</v>
      </c>
      <c r="BC280" s="54" t="s">
        <v>35</v>
      </c>
      <c r="BD280" s="47" t="s">
        <v>35</v>
      </c>
      <c r="BE280" s="47" t="s">
        <v>35</v>
      </c>
      <c r="BF280" s="47" t="s">
        <v>35</v>
      </c>
      <c r="BG280" s="42" t="s">
        <v>35</v>
      </c>
      <c r="BH280" s="54" t="s">
        <v>35</v>
      </c>
      <c r="BI280" s="47" t="s">
        <v>35</v>
      </c>
      <c r="BJ280" s="47" t="s">
        <v>35</v>
      </c>
      <c r="BK280" s="47" t="s">
        <v>35</v>
      </c>
      <c r="BL280" s="42" t="s">
        <v>35</v>
      </c>
      <c r="BM280" s="54" t="s">
        <v>35</v>
      </c>
      <c r="BN280" s="47" t="s">
        <v>35</v>
      </c>
      <c r="BO280" s="47" t="s">
        <v>35</v>
      </c>
      <c r="BP280" s="47" t="s">
        <v>35</v>
      </c>
      <c r="BQ280" s="42" t="s">
        <v>35</v>
      </c>
      <c r="BR280" s="54" t="s">
        <v>35</v>
      </c>
      <c r="BS280" s="47" t="s">
        <v>35</v>
      </c>
      <c r="BT280" s="47" t="s">
        <v>35</v>
      </c>
      <c r="BU280" s="47" t="s">
        <v>35</v>
      </c>
      <c r="BV280" s="47" t="s">
        <v>35</v>
      </c>
      <c r="BW280" s="47" t="s">
        <v>35</v>
      </c>
      <c r="BX280" s="47" t="s">
        <v>35</v>
      </c>
      <c r="BY280" s="37" t="s">
        <v>35</v>
      </c>
      <c r="BZ280" s="8"/>
      <c r="CA280" s="8"/>
      <c r="CB280" s="8"/>
      <c r="CC280" s="8"/>
      <c r="CD280" s="8"/>
      <c r="CE280" s="8"/>
      <c r="CF280" s="8"/>
      <c r="CG280" s="8"/>
      <c r="CH280" s="8"/>
      <c r="CI280" s="8"/>
      <c r="CJ280" s="8"/>
      <c r="CK280" s="8"/>
      <c r="CL280" s="8"/>
      <c r="CM280" s="8"/>
      <c r="CN280" s="8"/>
      <c r="CO280" s="8"/>
      <c r="CP280" s="8"/>
      <c r="CQ280" s="8"/>
      <c r="CR280" s="8"/>
      <c r="CS280" s="8"/>
      <c r="CT280" s="8"/>
      <c r="CU280" s="8"/>
      <c r="CV280" s="8"/>
      <c r="CW280" s="8"/>
      <c r="CX280" s="8"/>
      <c r="CY280" s="8"/>
      <c r="CZ280" s="8"/>
    </row>
    <row r="281" s="489" customFormat="true" ht="15" customHeight="true" x14ac:dyDescent="0.2">
      <c r="B281" s="488"/>
      <c r="Z281" s="344"/>
      <c r="AA281" s="344"/>
      <c r="AB281" s="344"/>
      <c r="AC281" s="344"/>
      <c r="AD281" s="344"/>
      <c r="AE281" s="344"/>
      <c r="AF281" s="344"/>
      <c r="AG281" s="344"/>
      <c r="AH281" s="344"/>
      <c r="AI281" s="344"/>
      <c r="AJ281" s="344"/>
      <c r="AK281" s="344"/>
      <c r="AL281" s="344"/>
      <c r="AM281" s="344"/>
      <c r="AN281" s="344"/>
      <c r="AO281" s="344"/>
      <c r="AP281" s="344"/>
      <c r="AQ281" s="344"/>
      <c r="AR281" s="344"/>
      <c r="AS281" s="344"/>
      <c r="AT281" s="344"/>
      <c r="AU281" s="344"/>
      <c r="AV281" s="344"/>
      <c r="AW281" s="344"/>
      <c r="AX281" s="344"/>
      <c r="AY281" s="344"/>
      <c r="AZ281" s="344"/>
      <c r="BA281" s="965"/>
      <c r="BB281" s="552" t="s">
        <v>82</v>
      </c>
      <c r="BC281" s="54" t="s">
        <v>35</v>
      </c>
      <c r="BD281" s="47" t="s">
        <v>35</v>
      </c>
      <c r="BE281" s="47" t="s">
        <v>35</v>
      </c>
      <c r="BF281" s="47" t="s">
        <v>35</v>
      </c>
      <c r="BG281" s="42" t="s">
        <v>35</v>
      </c>
      <c r="BH281" s="54" t="s">
        <v>35</v>
      </c>
      <c r="BI281" s="47" t="s">
        <v>35</v>
      </c>
      <c r="BJ281" s="47" t="s">
        <v>35</v>
      </c>
      <c r="BK281" s="47" t="s">
        <v>35</v>
      </c>
      <c r="BL281" s="42" t="s">
        <v>35</v>
      </c>
      <c r="BM281" s="54" t="s">
        <v>35</v>
      </c>
      <c r="BN281" s="47" t="s">
        <v>35</v>
      </c>
      <c r="BO281" s="47" t="s">
        <v>35</v>
      </c>
      <c r="BP281" s="47" t="s">
        <v>35</v>
      </c>
      <c r="BQ281" s="42" t="s">
        <v>35</v>
      </c>
      <c r="BR281" s="54" t="s">
        <v>35</v>
      </c>
      <c r="BS281" s="47" t="s">
        <v>35</v>
      </c>
      <c r="BT281" s="47" t="s">
        <v>35</v>
      </c>
      <c r="BU281" s="47" t="s">
        <v>35</v>
      </c>
      <c r="BV281" s="47" t="s">
        <v>35</v>
      </c>
      <c r="BW281" s="47" t="s">
        <v>35</v>
      </c>
      <c r="BX281" s="47" t="s">
        <v>35</v>
      </c>
      <c r="BY281" s="37" t="s">
        <v>35</v>
      </c>
      <c r="BZ281" s="8"/>
      <c r="CA281" s="8"/>
      <c r="CB281" s="8"/>
      <c r="CC281" s="8"/>
      <c r="CD281" s="8"/>
      <c r="CE281" s="8"/>
      <c r="CF281" s="8"/>
      <c r="CG281" s="8"/>
      <c r="CH281" s="8"/>
      <c r="CI281" s="8"/>
      <c r="CJ281" s="8"/>
      <c r="CK281" s="8"/>
      <c r="CL281" s="8"/>
      <c r="CM281" s="8"/>
      <c r="CN281" s="8"/>
      <c r="CO281" s="8"/>
      <c r="CP281" s="8"/>
      <c r="CQ281" s="8"/>
      <c r="CR281" s="8"/>
      <c r="CS281" s="8"/>
      <c r="CT281" s="8"/>
      <c r="CU281" s="8"/>
      <c r="CV281" s="8"/>
      <c r="CW281" s="8"/>
      <c r="CX281" s="8"/>
      <c r="CY281" s="8"/>
      <c r="CZ281" s="8"/>
    </row>
    <row r="282" s="489" customFormat="true" ht="15" customHeight="true" x14ac:dyDescent="0.2">
      <c r="B282" s="488"/>
      <c r="Z282" s="344"/>
      <c r="AA282" s="344"/>
      <c r="AB282" s="344"/>
      <c r="AC282" s="344"/>
      <c r="AD282" s="344"/>
      <c r="AE282" s="344"/>
      <c r="AF282" s="344"/>
      <c r="AG282" s="344"/>
      <c r="AH282" s="344"/>
      <c r="AI282" s="344"/>
      <c r="AJ282" s="344"/>
      <c r="AK282" s="344"/>
      <c r="AL282" s="344"/>
      <c r="AM282" s="344"/>
      <c r="AN282" s="344"/>
      <c r="AO282" s="344"/>
      <c r="AP282" s="344"/>
      <c r="AQ282" s="344"/>
      <c r="AR282" s="344"/>
      <c r="AS282" s="344"/>
      <c r="AT282" s="344"/>
      <c r="AU282" s="344"/>
      <c r="AV282" s="344"/>
      <c r="AW282" s="344"/>
      <c r="AX282" s="344"/>
      <c r="AY282" s="344"/>
      <c r="AZ282" s="344"/>
      <c r="BA282" s="965"/>
      <c r="BB282" s="552" t="s">
        <v>83</v>
      </c>
      <c r="BC282" s="54" t="s">
        <v>35</v>
      </c>
      <c r="BD282" s="47" t="s">
        <v>35</v>
      </c>
      <c r="BE282" s="47" t="s">
        <v>35</v>
      </c>
      <c r="BF282" s="47" t="s">
        <v>35</v>
      </c>
      <c r="BG282" s="42" t="s">
        <v>35</v>
      </c>
      <c r="BH282" s="54" t="s">
        <v>35</v>
      </c>
      <c r="BI282" s="47" t="s">
        <v>35</v>
      </c>
      <c r="BJ282" s="47" t="s">
        <v>35</v>
      </c>
      <c r="BK282" s="47" t="s">
        <v>35</v>
      </c>
      <c r="BL282" s="42" t="s">
        <v>35</v>
      </c>
      <c r="BM282" s="54" t="s">
        <v>35</v>
      </c>
      <c r="BN282" s="47" t="s">
        <v>35</v>
      </c>
      <c r="BO282" s="47" t="s">
        <v>35</v>
      </c>
      <c r="BP282" s="47" t="s">
        <v>35</v>
      </c>
      <c r="BQ282" s="42" t="s">
        <v>35</v>
      </c>
      <c r="BR282" s="54" t="s">
        <v>35</v>
      </c>
      <c r="BS282" s="47" t="s">
        <v>35</v>
      </c>
      <c r="BT282" s="47" t="s">
        <v>35</v>
      </c>
      <c r="BU282" s="47" t="s">
        <v>35</v>
      </c>
      <c r="BV282" s="47" t="s">
        <v>35</v>
      </c>
      <c r="BW282" s="47" t="s">
        <v>35</v>
      </c>
      <c r="BX282" s="47" t="s">
        <v>35</v>
      </c>
      <c r="BY282" s="37" t="s">
        <v>35</v>
      </c>
      <c r="BZ282" s="8"/>
      <c r="CA282" s="8"/>
      <c r="CB282" s="8"/>
      <c r="CC282" s="8"/>
      <c r="CD282" s="8"/>
      <c r="CE282" s="8"/>
      <c r="CF282" s="8"/>
      <c r="CG282" s="8"/>
      <c r="CH282" s="8"/>
      <c r="CI282" s="8"/>
      <c r="CJ282" s="8"/>
      <c r="CK282" s="8"/>
      <c r="CL282" s="8"/>
      <c r="CM282" s="8"/>
      <c r="CN282" s="8"/>
      <c r="CO282" s="8"/>
      <c r="CP282" s="8"/>
      <c r="CQ282" s="8"/>
      <c r="CR282" s="8"/>
      <c r="CS282" s="8"/>
      <c r="CT282" s="8"/>
      <c r="CU282" s="8"/>
      <c r="CV282" s="8"/>
      <c r="CW282" s="8"/>
      <c r="CX282" s="8"/>
      <c r="CY282" s="8"/>
      <c r="CZ282" s="8"/>
    </row>
    <row r="283" s="489" customFormat="true" ht="15" customHeight="true" x14ac:dyDescent="0.2">
      <c r="B283" s="488"/>
      <c r="Z283" s="344"/>
      <c r="AA283" s="344"/>
      <c r="AB283" s="344"/>
      <c r="AC283" s="344"/>
      <c r="AD283" s="344"/>
      <c r="AE283" s="344"/>
      <c r="AF283" s="344"/>
      <c r="AG283" s="344"/>
      <c r="AH283" s="344"/>
      <c r="AI283" s="344"/>
      <c r="AJ283" s="344"/>
      <c r="AK283" s="344"/>
      <c r="AL283" s="344"/>
      <c r="AM283" s="344"/>
      <c r="AN283" s="344"/>
      <c r="AO283" s="344"/>
      <c r="AP283" s="344"/>
      <c r="AQ283" s="344"/>
      <c r="AR283" s="344"/>
      <c r="AS283" s="344"/>
      <c r="AT283" s="344"/>
      <c r="AU283" s="344"/>
      <c r="AV283" s="344"/>
      <c r="AW283" s="344"/>
      <c r="AX283" s="344"/>
      <c r="AY283" s="344"/>
      <c r="AZ283" s="344"/>
      <c r="BA283" s="965"/>
      <c r="BB283" s="552" t="s">
        <v>84</v>
      </c>
      <c r="BC283" s="54" t="s">
        <v>35</v>
      </c>
      <c r="BD283" s="47" t="s">
        <v>35</v>
      </c>
      <c r="BE283" s="47" t="s">
        <v>35</v>
      </c>
      <c r="BF283" s="47" t="s">
        <v>35</v>
      </c>
      <c r="BG283" s="42" t="s">
        <v>35</v>
      </c>
      <c r="BH283" s="54" t="s">
        <v>35</v>
      </c>
      <c r="BI283" s="47" t="s">
        <v>35</v>
      </c>
      <c r="BJ283" s="47" t="s">
        <v>35</v>
      </c>
      <c r="BK283" s="47" t="s">
        <v>35</v>
      </c>
      <c r="BL283" s="42" t="s">
        <v>35</v>
      </c>
      <c r="BM283" s="54" t="s">
        <v>35</v>
      </c>
      <c r="BN283" s="47" t="s">
        <v>35</v>
      </c>
      <c r="BO283" s="47" t="s">
        <v>35</v>
      </c>
      <c r="BP283" s="47" t="s">
        <v>35</v>
      </c>
      <c r="BQ283" s="42" t="s">
        <v>35</v>
      </c>
      <c r="BR283" s="54" t="s">
        <v>35</v>
      </c>
      <c r="BS283" s="47" t="s">
        <v>35</v>
      </c>
      <c r="BT283" s="47" t="s">
        <v>35</v>
      </c>
      <c r="BU283" s="47" t="s">
        <v>35</v>
      </c>
      <c r="BV283" s="47" t="s">
        <v>35</v>
      </c>
      <c r="BW283" s="47" t="s">
        <v>35</v>
      </c>
      <c r="BX283" s="47" t="s">
        <v>35</v>
      </c>
      <c r="BY283" s="37" t="s">
        <v>35</v>
      </c>
      <c r="BZ283" s="8"/>
      <c r="CA283" s="8"/>
      <c r="CB283" s="8"/>
      <c r="CC283" s="8"/>
      <c r="CD283" s="8"/>
      <c r="CE283" s="8"/>
      <c r="CF283" s="8"/>
      <c r="CG283" s="8"/>
      <c r="CH283" s="8"/>
      <c r="CI283" s="8"/>
      <c r="CJ283" s="8"/>
      <c r="CK283" s="8"/>
      <c r="CL283" s="8"/>
      <c r="CM283" s="8"/>
      <c r="CN283" s="8"/>
      <c r="CO283" s="8"/>
      <c r="CP283" s="8"/>
      <c r="CQ283" s="8"/>
      <c r="CR283" s="8"/>
      <c r="CS283" s="8"/>
      <c r="CT283" s="8"/>
      <c r="CU283" s="8"/>
      <c r="CV283" s="8"/>
      <c r="CW283" s="8"/>
      <c r="CX283" s="8"/>
      <c r="CY283" s="8"/>
      <c r="CZ283" s="8"/>
    </row>
    <row r="284" s="489" customFormat="true" ht="15" customHeight="true" x14ac:dyDescent="0.2">
      <c r="B284" s="488"/>
      <c r="Z284" s="344"/>
      <c r="AA284" s="344"/>
      <c r="AB284" s="344"/>
      <c r="AC284" s="344"/>
      <c r="AD284" s="344"/>
      <c r="AE284" s="344"/>
      <c r="AF284" s="344"/>
      <c r="AG284" s="344"/>
      <c r="AH284" s="344"/>
      <c r="AI284" s="344"/>
      <c r="AJ284" s="344"/>
      <c r="AK284" s="344"/>
      <c r="AL284" s="344"/>
      <c r="AM284" s="344"/>
      <c r="AN284" s="344"/>
      <c r="AO284" s="344"/>
      <c r="AP284" s="344"/>
      <c r="AQ284" s="344"/>
      <c r="AR284" s="344"/>
      <c r="AS284" s="344"/>
      <c r="AT284" s="344"/>
      <c r="AU284" s="344"/>
      <c r="AV284" s="344"/>
      <c r="AW284" s="344"/>
      <c r="AX284" s="344"/>
      <c r="AY284" s="344"/>
      <c r="AZ284" s="344"/>
      <c r="BA284" s="967"/>
      <c r="BB284" s="554" t="s">
        <v>113</v>
      </c>
      <c r="BC284" s="53" t="s">
        <v>35</v>
      </c>
      <c r="BD284" s="49" t="s">
        <v>35</v>
      </c>
      <c r="BE284" s="49" t="s">
        <v>35</v>
      </c>
      <c r="BF284" s="49" t="s">
        <v>35</v>
      </c>
      <c r="BG284" s="44" t="s">
        <v>35</v>
      </c>
      <c r="BH284" s="53" t="s">
        <v>35</v>
      </c>
      <c r="BI284" s="49" t="s">
        <v>35</v>
      </c>
      <c r="BJ284" s="49" t="s">
        <v>35</v>
      </c>
      <c r="BK284" s="49" t="s">
        <v>35</v>
      </c>
      <c r="BL284" s="44" t="s">
        <v>35</v>
      </c>
      <c r="BM284" s="53" t="s">
        <v>35</v>
      </c>
      <c r="BN284" s="49" t="s">
        <v>35</v>
      </c>
      <c r="BO284" s="49" t="s">
        <v>35</v>
      </c>
      <c r="BP284" s="49" t="s">
        <v>35</v>
      </c>
      <c r="BQ284" s="44" t="s">
        <v>35</v>
      </c>
      <c r="BR284" s="53" t="s">
        <v>35</v>
      </c>
      <c r="BS284" s="49" t="s">
        <v>35</v>
      </c>
      <c r="BT284" s="49" t="s">
        <v>35</v>
      </c>
      <c r="BU284" s="49" t="s">
        <v>35</v>
      </c>
      <c r="BV284" s="49" t="s">
        <v>35</v>
      </c>
      <c r="BW284" s="49" t="s">
        <v>35</v>
      </c>
      <c r="BX284" s="49" t="s">
        <v>35</v>
      </c>
      <c r="BY284" s="38" t="s">
        <v>35</v>
      </c>
      <c r="BZ284" s="8"/>
      <c r="CA284" s="8"/>
      <c r="CB284" s="8"/>
      <c r="CC284" s="8"/>
      <c r="CD284" s="8"/>
      <c r="CE284" s="8"/>
      <c r="CF284" s="8"/>
      <c r="CG284" s="8"/>
      <c r="CH284" s="8"/>
      <c r="CI284" s="8"/>
      <c r="CJ284" s="8"/>
      <c r="CK284" s="8"/>
      <c r="CL284" s="8"/>
      <c r="CM284" s="8"/>
      <c r="CN284" s="8"/>
      <c r="CO284" s="8"/>
      <c r="CP284" s="8"/>
      <c r="CQ284" s="8"/>
      <c r="CR284" s="8"/>
      <c r="CS284" s="8"/>
      <c r="CT284" s="8"/>
      <c r="CU284" s="8"/>
      <c r="CV284" s="8"/>
      <c r="CW284" s="8"/>
      <c r="CX284" s="8"/>
      <c r="CY284" s="8"/>
      <c r="CZ284" s="8"/>
    </row>
    <row r="285" s="489" customFormat="true" ht="15" customHeight="true" x14ac:dyDescent="0.2">
      <c r="B285" s="488"/>
      <c r="Z285" s="344"/>
      <c r="AA285" s="344"/>
      <c r="AB285" s="344"/>
      <c r="AC285" s="344"/>
      <c r="AD285" s="344"/>
      <c r="AE285" s="344"/>
      <c r="AF285" s="344"/>
      <c r="AG285" s="344"/>
      <c r="AH285" s="344"/>
      <c r="AI285" s="344"/>
      <c r="AJ285" s="344"/>
      <c r="AK285" s="344"/>
      <c r="AL285" s="344"/>
      <c r="AM285" s="344"/>
      <c r="AN285" s="344"/>
      <c r="AO285" s="344"/>
      <c r="AP285" s="344"/>
      <c r="AQ285" s="344"/>
      <c r="AR285" s="344"/>
      <c r="AS285" s="344"/>
      <c r="AT285" s="344"/>
      <c r="AU285" s="344"/>
      <c r="AV285" s="344"/>
      <c r="AW285" s="344"/>
      <c r="AX285" s="344"/>
      <c r="AY285" s="344"/>
      <c r="AZ285" s="344"/>
      <c r="BA285" s="317"/>
      <c r="BB285" s="315"/>
      <c r="BC285" s="315"/>
      <c r="BD285" s="315"/>
      <c r="BE285" s="315"/>
      <c r="BF285" s="315"/>
      <c r="BG285" s="315"/>
      <c r="BH285" s="315"/>
      <c r="BI285" s="315"/>
      <c r="BJ285" s="315"/>
      <c r="BK285" s="315"/>
      <c r="BL285" s="315"/>
      <c r="BM285" s="315"/>
      <c r="BN285" s="315"/>
      <c r="BO285" s="315"/>
      <c r="BP285" s="315"/>
      <c r="BQ285" s="315"/>
      <c r="BR285" s="315"/>
      <c r="BS285" s="315"/>
      <c r="BT285" s="315"/>
      <c r="BU285" s="315"/>
      <c r="BV285" s="315"/>
      <c r="BW285" s="315"/>
      <c r="BX285" s="315"/>
      <c r="BY285" s="317"/>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489" customFormat="true" ht="15" customHeight="true" x14ac:dyDescent="0.2">
      <c r="B286" s="488"/>
      <c r="Z286" s="344"/>
      <c r="AA286" s="344"/>
      <c r="AB286" s="344"/>
      <c r="AC286" s="344"/>
      <c r="AD286" s="344"/>
      <c r="AE286" s="344"/>
      <c r="AF286" s="344"/>
      <c r="AG286" s="344"/>
      <c r="AH286" s="344"/>
      <c r="AI286" s="344"/>
      <c r="AJ286" s="344"/>
      <c r="AK286" s="344"/>
      <c r="AL286" s="344"/>
      <c r="AM286" s="344"/>
      <c r="AN286" s="344"/>
      <c r="AO286" s="344"/>
      <c r="AP286" s="344"/>
      <c r="AQ286" s="344"/>
      <c r="AR286" s="344"/>
      <c r="AS286" s="344"/>
      <c r="AT286" s="344"/>
      <c r="AU286" s="344"/>
      <c r="AV286" s="344"/>
      <c r="AW286" s="344"/>
      <c r="AX286" s="344"/>
      <c r="AY286" s="344"/>
      <c r="AZ286" s="344"/>
      <c r="BA286" s="317"/>
      <c r="BB286" s="315"/>
      <c r="BC286" s="315"/>
      <c r="BD286" s="315"/>
      <c r="BE286" s="315"/>
      <c r="BF286" s="315"/>
      <c r="BG286" s="315"/>
      <c r="BH286" s="315"/>
      <c r="BI286" s="315"/>
      <c r="BJ286" s="315"/>
      <c r="BK286" s="315"/>
      <c r="BL286" s="315"/>
      <c r="BM286" s="315"/>
      <c r="BN286" s="315"/>
      <c r="BO286" s="315"/>
      <c r="BP286" s="315"/>
      <c r="BQ286" s="315"/>
      <c r="BR286" s="315"/>
      <c r="BS286" s="315"/>
      <c r="BT286" s="315"/>
      <c r="BU286" s="315"/>
      <c r="BV286" s="315"/>
      <c r="BW286" s="315"/>
      <c r="BX286" s="315"/>
      <c r="BY286" s="317"/>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489" customFormat="true" ht="15" customHeight="true" x14ac:dyDescent="0.2">
      <c r="B287" s="488"/>
      <c r="Z287" s="344"/>
      <c r="AA287" s="344"/>
      <c r="AB287" s="344"/>
      <c r="AC287" s="344"/>
      <c r="AD287" s="344"/>
      <c r="AE287" s="344"/>
      <c r="AF287" s="344"/>
      <c r="AG287" s="344"/>
      <c r="AH287" s="344"/>
      <c r="AI287" s="344"/>
      <c r="AJ287" s="344"/>
      <c r="AK287" s="344"/>
      <c r="AL287" s="344"/>
      <c r="AM287" s="344"/>
      <c r="AN287" s="344"/>
      <c r="AO287" s="344"/>
      <c r="AP287" s="344"/>
      <c r="AQ287" s="344"/>
      <c r="AR287" s="344"/>
      <c r="AS287" s="344"/>
      <c r="AT287" s="344"/>
      <c r="AU287" s="344"/>
      <c r="AV287" s="344"/>
      <c r="AW287" s="344"/>
      <c r="AX287" s="344"/>
      <c r="AY287" s="344"/>
      <c r="AZ287" s="344"/>
      <c r="BA287" s="317"/>
      <c r="BB287" s="315"/>
      <c r="BC287" s="315"/>
      <c r="BD287" s="315"/>
      <c r="BE287" s="315"/>
      <c r="BF287" s="315"/>
      <c r="BG287" s="315"/>
      <c r="BH287" s="315"/>
      <c r="BI287" s="315"/>
      <c r="BJ287" s="315"/>
      <c r="BK287" s="315"/>
      <c r="BL287" s="315"/>
      <c r="BM287" s="315"/>
      <c r="BN287" s="315"/>
      <c r="BO287" s="315"/>
      <c r="BP287" s="315"/>
      <c r="BQ287" s="315"/>
      <c r="BR287" s="315"/>
      <c r="BS287" s="315"/>
      <c r="BT287" s="315"/>
      <c r="BU287" s="315"/>
      <c r="BV287" s="315"/>
      <c r="BW287" s="315"/>
      <c r="BX287" s="315"/>
      <c r="BY287" s="317"/>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489" customFormat="true" ht="15" customHeight="true" x14ac:dyDescent="0.2">
      <c r="B288" s="488"/>
      <c r="Z288" s="344"/>
      <c r="AA288" s="344"/>
      <c r="AB288" s="344"/>
      <c r="AC288" s="344"/>
      <c r="AD288" s="344"/>
      <c r="AE288" s="344"/>
      <c r="AF288" s="344"/>
      <c r="AG288" s="344"/>
      <c r="AH288" s="344"/>
      <c r="AI288" s="344"/>
      <c r="AJ288" s="344"/>
      <c r="AK288" s="344"/>
      <c r="AL288" s="344"/>
      <c r="AM288" s="344"/>
      <c r="AN288" s="344"/>
      <c r="AO288" s="344"/>
      <c r="AP288" s="344"/>
      <c r="AQ288" s="344"/>
      <c r="AR288" s="344"/>
      <c r="AS288" s="344"/>
      <c r="AT288" s="344"/>
      <c r="AU288" s="344"/>
      <c r="AV288" s="344"/>
      <c r="AW288" s="344"/>
      <c r="AX288" s="344"/>
      <c r="AY288" s="344"/>
      <c r="AZ288" s="344"/>
      <c r="BA288" s="317"/>
      <c r="BB288" s="315"/>
      <c r="BC288" s="315"/>
      <c r="BD288" s="315"/>
      <c r="BE288" s="315"/>
      <c r="BF288" s="315"/>
      <c r="BG288" s="315"/>
      <c r="BH288" s="315"/>
      <c r="BI288" s="315"/>
      <c r="BJ288" s="315"/>
      <c r="BK288" s="315"/>
      <c r="BL288" s="315"/>
      <c r="BM288" s="315"/>
      <c r="BN288" s="315"/>
      <c r="BO288" s="315"/>
      <c r="BP288" s="315"/>
      <c r="BQ288" s="315"/>
      <c r="BR288" s="315"/>
      <c r="BS288" s="315"/>
      <c r="BT288" s="315"/>
      <c r="BU288" s="315"/>
      <c r="BV288" s="315"/>
      <c r="BW288" s="315"/>
      <c r="BX288" s="315"/>
      <c r="BY288" s="317"/>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489" customFormat="true" ht="15" customHeight="true" x14ac:dyDescent="0.2">
      <c r="A289" s="450"/>
      <c r="B289" s="449"/>
      <c r="C289" s="450"/>
      <c r="Z289" s="344"/>
      <c r="AA289" s="344"/>
      <c r="AB289" s="344"/>
      <c r="AC289" s="344"/>
      <c r="AD289" s="344"/>
      <c r="AE289" s="344"/>
      <c r="AF289" s="344"/>
      <c r="AG289" s="344"/>
      <c r="AH289" s="344"/>
      <c r="AI289" s="344"/>
      <c r="AJ289" s="344"/>
      <c r="AK289" s="344"/>
      <c r="AL289" s="344"/>
      <c r="AM289" s="344"/>
      <c r="AN289" s="344"/>
      <c r="AO289" s="344"/>
      <c r="AP289" s="344"/>
      <c r="AQ289" s="344"/>
      <c r="AR289" s="344"/>
      <c r="AS289" s="344"/>
      <c r="AT289" s="344"/>
      <c r="AU289" s="344"/>
      <c r="AV289" s="344"/>
      <c r="AW289" s="344"/>
      <c r="AX289" s="344"/>
      <c r="AY289" s="344"/>
      <c r="AZ289" s="344"/>
      <c r="BA289" s="317"/>
      <c r="BB289" s="315"/>
      <c r="BC289" s="315"/>
      <c r="BD289" s="315"/>
      <c r="BE289" s="315"/>
      <c r="BF289" s="315"/>
      <c r="BG289" s="315"/>
      <c r="BH289" s="315"/>
      <c r="BI289" s="315"/>
      <c r="BJ289" s="315"/>
      <c r="BK289" s="315"/>
      <c r="BL289" s="315"/>
      <c r="BM289" s="315"/>
      <c r="BN289" s="315"/>
      <c r="BO289" s="315"/>
      <c r="BP289" s="315"/>
      <c r="BQ289" s="315"/>
      <c r="BR289" s="315"/>
      <c r="BS289" s="315"/>
      <c r="BT289" s="315"/>
      <c r="BU289" s="315"/>
      <c r="BV289" s="315"/>
      <c r="BW289" s="315"/>
      <c r="BX289" s="315"/>
      <c r="BY289" s="317"/>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489" customFormat="true" ht="15" customHeight="true" x14ac:dyDescent="0.2">
      <c r="A290" s="490"/>
      <c r="B290" s="175"/>
      <c r="C290" s="173"/>
      <c r="Z290" s="344"/>
      <c r="AA290" s="344"/>
      <c r="AB290" s="344"/>
      <c r="AC290" s="344"/>
      <c r="AD290" s="344"/>
      <c r="AE290" s="344"/>
      <c r="AF290" s="344"/>
      <c r="AG290" s="344"/>
      <c r="AH290" s="344"/>
      <c r="AI290" s="344"/>
      <c r="AJ290" s="344"/>
      <c r="AK290" s="344"/>
      <c r="AL290" s="344"/>
      <c r="AM290" s="344"/>
      <c r="AN290" s="344"/>
      <c r="AO290" s="344"/>
      <c r="AP290" s="344"/>
      <c r="AQ290" s="344"/>
      <c r="AR290" s="344"/>
      <c r="AS290" s="344"/>
      <c r="AT290" s="344"/>
      <c r="AU290" s="344"/>
      <c r="AV290" s="344"/>
      <c r="AW290" s="344"/>
      <c r="AX290" s="344"/>
      <c r="AY290" s="344"/>
      <c r="AZ290" s="344"/>
      <c r="BA290" s="317"/>
      <c r="BB290" s="315"/>
      <c r="BC290" s="315"/>
      <c r="BD290" s="315"/>
      <c r="BE290" s="315"/>
      <c r="BF290" s="315"/>
      <c r="BG290" s="315"/>
      <c r="BH290" s="315"/>
      <c r="BI290" s="315"/>
      <c r="BJ290" s="315"/>
      <c r="BK290" s="315"/>
      <c r="BL290" s="315"/>
      <c r="BM290" s="315"/>
      <c r="BN290" s="315"/>
      <c r="BO290" s="315"/>
      <c r="BP290" s="315"/>
      <c r="BQ290" s="315"/>
      <c r="BR290" s="315"/>
      <c r="BS290" s="315"/>
      <c r="BT290" s="315"/>
      <c r="BU290" s="315"/>
      <c r="BV290" s="315"/>
      <c r="BW290" s="315"/>
      <c r="BX290" s="315"/>
      <c r="BY290" s="317"/>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489" customFormat="true" ht="15" customHeight="true" x14ac:dyDescent="0.2">
      <c r="A291" s="490"/>
      <c r="B291" s="175"/>
      <c r="C291" s="173"/>
      <c r="Z291" s="344"/>
      <c r="AA291" s="344"/>
      <c r="AB291" s="344"/>
      <c r="AC291" s="344"/>
      <c r="AD291" s="344"/>
      <c r="AE291" s="344"/>
      <c r="AF291" s="344"/>
      <c r="AG291" s="344"/>
      <c r="AH291" s="344"/>
      <c r="AI291" s="344"/>
      <c r="AJ291" s="344"/>
      <c r="AK291" s="344"/>
      <c r="AL291" s="344"/>
      <c r="AM291" s="344"/>
      <c r="AN291" s="344"/>
      <c r="AO291" s="344"/>
      <c r="AP291" s="344"/>
      <c r="AQ291" s="344"/>
      <c r="AR291" s="344"/>
      <c r="AS291" s="344"/>
      <c r="AT291" s="344"/>
      <c r="AU291" s="344"/>
      <c r="AV291" s="344"/>
      <c r="AW291" s="344"/>
      <c r="AX291" s="344"/>
      <c r="AY291" s="344"/>
      <c r="AZ291" s="344"/>
      <c r="BA291" s="317"/>
      <c r="BB291" s="315"/>
      <c r="BC291" s="315"/>
      <c r="BD291" s="315"/>
      <c r="BE291" s="315"/>
      <c r="BF291" s="315"/>
      <c r="BG291" s="315"/>
      <c r="BH291" s="315"/>
      <c r="BI291" s="315"/>
      <c r="BJ291" s="315"/>
      <c r="BK291" s="315"/>
      <c r="BL291" s="315"/>
      <c r="BM291" s="315"/>
      <c r="BN291" s="315"/>
      <c r="BO291" s="315"/>
      <c r="BP291" s="315"/>
      <c r="BQ291" s="315"/>
      <c r="BR291" s="315"/>
      <c r="BS291" s="315"/>
      <c r="BT291" s="315"/>
      <c r="BU291" s="315"/>
      <c r="BV291" s="315"/>
      <c r="BW291" s="315"/>
      <c r="BX291" s="315"/>
      <c r="BY291" s="317"/>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489" customFormat="true" ht="15" customHeight="true" x14ac:dyDescent="0.2">
      <c r="A292" s="490"/>
      <c r="B292" s="175"/>
      <c r="C292" s="173"/>
      <c r="Z292" s="344"/>
      <c r="AA292" s="344"/>
      <c r="AB292" s="344"/>
      <c r="AC292" s="344"/>
      <c r="AD292" s="344"/>
      <c r="AE292" s="344"/>
      <c r="AF292" s="344"/>
      <c r="AG292" s="344"/>
      <c r="AH292" s="344"/>
      <c r="AI292" s="344"/>
      <c r="AJ292" s="344"/>
      <c r="AK292" s="344"/>
      <c r="AL292" s="344"/>
      <c r="AM292" s="344"/>
      <c r="AN292" s="344"/>
      <c r="AO292" s="344"/>
      <c r="AP292" s="344"/>
      <c r="AQ292" s="344"/>
      <c r="AR292" s="344"/>
      <c r="AS292" s="344"/>
      <c r="AT292" s="344"/>
      <c r="AU292" s="344"/>
      <c r="AV292" s="344"/>
      <c r="AW292" s="344"/>
      <c r="AX292" s="344"/>
      <c r="AY292" s="344"/>
      <c r="AZ292" s="344"/>
      <c r="BA292" s="317"/>
      <c r="BB292" s="315"/>
      <c r="BC292" s="315"/>
      <c r="BD292" s="315"/>
      <c r="BE292" s="315"/>
      <c r="BF292" s="315"/>
      <c r="BG292" s="315"/>
      <c r="BH292" s="315"/>
      <c r="BI292" s="315"/>
      <c r="BJ292" s="315"/>
      <c r="BK292" s="315"/>
      <c r="BL292" s="315"/>
      <c r="BM292" s="315"/>
      <c r="BN292" s="315"/>
      <c r="BO292" s="315"/>
      <c r="BP292" s="315"/>
      <c r="BQ292" s="315"/>
      <c r="BR292" s="315"/>
      <c r="BS292" s="315"/>
      <c r="BT292" s="315"/>
      <c r="BU292" s="315"/>
      <c r="BV292" s="315"/>
      <c r="BW292" s="315"/>
      <c r="BX292" s="315"/>
      <c r="BY292" s="317"/>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489" customFormat="true" ht="15" customHeight="true" x14ac:dyDescent="0.2">
      <c r="A293" s="490"/>
      <c r="B293" s="175"/>
      <c r="C293" s="174"/>
      <c r="Z293" s="344"/>
      <c r="AA293" s="344"/>
      <c r="AB293" s="344"/>
      <c r="AC293" s="344"/>
      <c r="AD293" s="344"/>
      <c r="AE293" s="344"/>
      <c r="AF293" s="344"/>
      <c r="AG293" s="344"/>
      <c r="AH293" s="344"/>
      <c r="AI293" s="344"/>
      <c r="AJ293" s="344"/>
      <c r="AK293" s="344"/>
      <c r="AL293" s="344"/>
      <c r="AM293" s="344"/>
      <c r="AN293" s="344"/>
      <c r="AO293" s="344"/>
      <c r="AP293" s="344"/>
      <c r="AQ293" s="344"/>
      <c r="AR293" s="344"/>
      <c r="AS293" s="344"/>
      <c r="AT293" s="344"/>
      <c r="AU293" s="344"/>
      <c r="AV293" s="344"/>
      <c r="AW293" s="344"/>
      <c r="AX293" s="344"/>
      <c r="AY293" s="344"/>
      <c r="AZ293" s="344"/>
      <c r="BA293" s="317"/>
      <c r="BB293" s="315"/>
      <c r="BC293" s="315"/>
      <c r="BD293" s="315"/>
      <c r="BE293" s="315"/>
      <c r="BF293" s="315"/>
      <c r="BG293" s="315"/>
      <c r="BH293" s="315"/>
      <c r="BI293" s="315"/>
      <c r="BJ293" s="315"/>
      <c r="BK293" s="315"/>
      <c r="BL293" s="315"/>
      <c r="BM293" s="315"/>
      <c r="BN293" s="315"/>
      <c r="BO293" s="315"/>
      <c r="BP293" s="315"/>
      <c r="BQ293" s="315"/>
      <c r="BR293" s="315"/>
      <c r="BS293" s="315"/>
      <c r="BT293" s="315"/>
      <c r="BU293" s="315"/>
      <c r="BV293" s="315"/>
      <c r="BW293" s="315"/>
      <c r="BX293" s="315"/>
      <c r="BY293" s="317"/>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489" customFormat="true" ht="15" customHeight="true" x14ac:dyDescent="0.2">
      <c r="A294" s="490"/>
      <c r="B294" s="175"/>
      <c r="C294" s="174"/>
      <c r="Z294" s="344"/>
      <c r="AA294" s="344"/>
      <c r="AB294" s="344"/>
      <c r="AC294" s="344"/>
      <c r="AD294" s="344"/>
      <c r="AE294" s="344"/>
      <c r="AF294" s="344"/>
      <c r="AG294" s="344"/>
      <c r="AH294" s="344"/>
      <c r="AI294" s="344"/>
      <c r="AJ294" s="344"/>
      <c r="AK294" s="344"/>
      <c r="AL294" s="344"/>
      <c r="AM294" s="344"/>
      <c r="AN294" s="344"/>
      <c r="AO294" s="344"/>
      <c r="AP294" s="344"/>
      <c r="AQ294" s="344"/>
      <c r="AR294" s="344"/>
      <c r="AS294" s="344"/>
      <c r="AT294" s="344"/>
      <c r="AU294" s="344"/>
      <c r="AV294" s="344"/>
      <c r="AW294" s="344"/>
      <c r="AX294" s="344"/>
      <c r="AY294" s="344"/>
      <c r="AZ294" s="344"/>
      <c r="BA294" s="317"/>
      <c r="BB294" s="315"/>
      <c r="BC294" s="315"/>
      <c r="BD294" s="315"/>
      <c r="BE294" s="315"/>
      <c r="BF294" s="315"/>
      <c r="BG294" s="315"/>
      <c r="BH294" s="315"/>
      <c r="BI294" s="315"/>
      <c r="BJ294" s="315"/>
      <c r="BK294" s="315"/>
      <c r="BL294" s="315"/>
      <c r="BM294" s="315"/>
      <c r="BN294" s="315"/>
      <c r="BO294" s="315"/>
      <c r="BP294" s="315"/>
      <c r="BQ294" s="315"/>
      <c r="BR294" s="315"/>
      <c r="BS294" s="315"/>
      <c r="BT294" s="315"/>
      <c r="BU294" s="315"/>
      <c r="BV294" s="315"/>
      <c r="BW294" s="315"/>
      <c r="BX294" s="315"/>
      <c r="BY294" s="317"/>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489" customFormat="true" ht="15" customHeight="true" x14ac:dyDescent="0.2">
      <c r="A295" s="490"/>
      <c r="B295" s="175"/>
      <c r="C295" s="174"/>
      <c r="Z295" s="344"/>
      <c r="AA295" s="344"/>
      <c r="AB295" s="344"/>
      <c r="AC295" s="344"/>
      <c r="AD295" s="344"/>
      <c r="AE295" s="344"/>
      <c r="AF295" s="344"/>
      <c r="AG295" s="344"/>
      <c r="AH295" s="344"/>
      <c r="AI295" s="344"/>
      <c r="AJ295" s="344"/>
      <c r="AK295" s="344"/>
      <c r="AL295" s="344"/>
      <c r="AM295" s="344"/>
      <c r="AN295" s="344"/>
      <c r="AO295" s="344"/>
      <c r="AP295" s="344"/>
      <c r="AQ295" s="344"/>
      <c r="AR295" s="344"/>
      <c r="AS295" s="344"/>
      <c r="AT295" s="344"/>
      <c r="AU295" s="344"/>
      <c r="AV295" s="344"/>
      <c r="AW295" s="344"/>
      <c r="AX295" s="344"/>
      <c r="AY295" s="344"/>
      <c r="AZ295" s="344"/>
      <c r="BA295" s="317"/>
      <c r="BB295" s="315"/>
      <c r="BC295" s="315"/>
      <c r="BD295" s="315"/>
      <c r="BE295" s="315"/>
      <c r="BF295" s="315"/>
      <c r="BG295" s="315"/>
      <c r="BH295" s="315"/>
      <c r="BI295" s="315"/>
      <c r="BJ295" s="315"/>
      <c r="BK295" s="315"/>
      <c r="BL295" s="315"/>
      <c r="BM295" s="315"/>
      <c r="BN295" s="315"/>
      <c r="BO295" s="315"/>
      <c r="BP295" s="315"/>
      <c r="BQ295" s="315"/>
      <c r="BR295" s="315"/>
      <c r="BS295" s="315"/>
      <c r="BT295" s="315"/>
      <c r="BU295" s="315"/>
      <c r="BV295" s="315"/>
      <c r="BW295" s="315"/>
      <c r="BX295" s="315"/>
      <c r="BY295" s="317"/>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489" customFormat="true" ht="15" customHeight="true" x14ac:dyDescent="0.2">
      <c r="A296" s="490"/>
      <c r="B296" s="175"/>
      <c r="C296" s="174"/>
      <c r="Z296" s="344"/>
      <c r="AA296" s="344"/>
      <c r="AB296" s="344"/>
      <c r="AC296" s="344"/>
      <c r="AD296" s="344"/>
      <c r="AE296" s="344"/>
      <c r="AF296" s="344"/>
      <c r="AG296" s="344"/>
      <c r="AH296" s="344"/>
      <c r="AI296" s="344"/>
      <c r="AJ296" s="344"/>
      <c r="AK296" s="344"/>
      <c r="AL296" s="344"/>
      <c r="AM296" s="344"/>
      <c r="AN296" s="344"/>
      <c r="AO296" s="344"/>
      <c r="AP296" s="344"/>
      <c r="AQ296" s="344"/>
      <c r="AR296" s="344"/>
      <c r="AS296" s="344"/>
      <c r="AT296" s="344"/>
      <c r="AU296" s="344"/>
      <c r="AV296" s="344"/>
      <c r="AW296" s="344"/>
      <c r="AX296" s="344"/>
      <c r="AY296" s="344"/>
      <c r="AZ296" s="344"/>
      <c r="BA296" s="317"/>
      <c r="BB296" s="315"/>
      <c r="BC296" s="315"/>
      <c r="BD296" s="315"/>
      <c r="BE296" s="315"/>
      <c r="BF296" s="315"/>
      <c r="BG296" s="315"/>
      <c r="BH296" s="315"/>
      <c r="BI296" s="315"/>
      <c r="BJ296" s="315"/>
      <c r="BK296" s="315"/>
      <c r="BL296" s="315"/>
      <c r="BM296" s="315"/>
      <c r="BN296" s="315"/>
      <c r="BO296" s="315"/>
      <c r="BP296" s="315"/>
      <c r="BQ296" s="315"/>
      <c r="BR296" s="315"/>
      <c r="BS296" s="315"/>
      <c r="BT296" s="315"/>
      <c r="BU296" s="315"/>
      <c r="BV296" s="315"/>
      <c r="BW296" s="315"/>
      <c r="BX296" s="315"/>
      <c r="BY296" s="317"/>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489" customFormat="true" ht="15" customHeight="true" x14ac:dyDescent="0.2">
      <c r="A297" s="490"/>
      <c r="B297" s="175"/>
      <c r="C297" s="174"/>
      <c r="Z297" s="344"/>
      <c r="AA297" s="344"/>
      <c r="AB297" s="344"/>
      <c r="AC297" s="344"/>
      <c r="AD297" s="344"/>
      <c r="AE297" s="344"/>
      <c r="AF297" s="344"/>
      <c r="AG297" s="344"/>
      <c r="AH297" s="344"/>
      <c r="AI297" s="344"/>
      <c r="AJ297" s="344"/>
      <c r="AK297" s="344"/>
      <c r="AL297" s="344"/>
      <c r="AM297" s="344"/>
      <c r="AN297" s="344"/>
      <c r="AO297" s="344"/>
      <c r="AP297" s="344"/>
      <c r="AQ297" s="344"/>
      <c r="AR297" s="344"/>
      <c r="AS297" s="344"/>
      <c r="AT297" s="344"/>
      <c r="AU297" s="344"/>
      <c r="AV297" s="344"/>
      <c r="AW297" s="344"/>
      <c r="AX297" s="344"/>
      <c r="AY297" s="344"/>
      <c r="AZ297" s="344"/>
      <c r="BA297" s="317"/>
      <c r="BB297" s="315"/>
      <c r="BC297" s="315"/>
      <c r="BD297" s="315"/>
      <c r="BE297" s="315"/>
      <c r="BF297" s="315"/>
      <c r="BG297" s="315"/>
      <c r="BH297" s="315"/>
      <c r="BI297" s="315"/>
      <c r="BJ297" s="315"/>
      <c r="BK297" s="315"/>
      <c r="BL297" s="315"/>
      <c r="BM297" s="315"/>
      <c r="BN297" s="315"/>
      <c r="BO297" s="315"/>
      <c r="BP297" s="315"/>
      <c r="BQ297" s="315"/>
      <c r="BR297" s="315"/>
      <c r="BS297" s="315"/>
      <c r="BT297" s="315"/>
      <c r="BU297" s="315"/>
      <c r="BV297" s="315"/>
      <c r="BW297" s="315"/>
      <c r="BX297" s="315"/>
      <c r="BY297" s="317"/>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489" customFormat="true" ht="15" customHeight="true" x14ac:dyDescent="0.2">
      <c r="B298" s="488"/>
      <c r="Z298" s="344"/>
      <c r="AA298" s="344"/>
      <c r="AB298" s="344"/>
      <c r="AC298" s="344"/>
      <c r="AD298" s="344"/>
      <c r="AE298" s="344"/>
      <c r="AF298" s="344"/>
      <c r="AG298" s="344"/>
      <c r="AH298" s="344"/>
      <c r="AI298" s="344"/>
      <c r="AJ298" s="344"/>
      <c r="AK298" s="344"/>
      <c r="AL298" s="344"/>
      <c r="AM298" s="344"/>
      <c r="AN298" s="344"/>
      <c r="AO298" s="344"/>
      <c r="AP298" s="344"/>
      <c r="AQ298" s="344"/>
      <c r="AR298" s="344"/>
      <c r="AS298" s="344"/>
      <c r="AT298" s="344"/>
      <c r="AU298" s="344"/>
      <c r="AV298" s="344"/>
      <c r="AW298" s="344"/>
      <c r="AX298" s="344"/>
      <c r="AY298" s="344"/>
      <c r="AZ298" s="344"/>
      <c r="BA298" s="317"/>
      <c r="BB298" s="315"/>
      <c r="BC298" s="315"/>
      <c r="BD298" s="315"/>
      <c r="BE298" s="315"/>
      <c r="BF298" s="315"/>
      <c r="BG298" s="315"/>
      <c r="BH298" s="315"/>
      <c r="BI298" s="315"/>
      <c r="BJ298" s="315"/>
      <c r="BK298" s="315"/>
      <c r="BL298" s="315"/>
      <c r="BM298" s="315"/>
      <c r="BN298" s="315"/>
      <c r="BO298" s="315"/>
      <c r="BP298" s="315"/>
      <c r="BQ298" s="315"/>
      <c r="BR298" s="315"/>
      <c r="BS298" s="315"/>
      <c r="BT298" s="315"/>
      <c r="BU298" s="315"/>
      <c r="BV298" s="315"/>
      <c r="BW298" s="315"/>
      <c r="BX298" s="315"/>
      <c r="BY298" s="317"/>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489" customFormat="true" ht="15" customHeight="true" x14ac:dyDescent="0.2">
      <c r="A299" s="450"/>
      <c r="B299" s="449"/>
      <c r="C299" s="450"/>
      <c r="D299" s="450"/>
      <c r="Z299" s="344"/>
      <c r="AA299" s="344"/>
      <c r="AB299" s="344"/>
      <c r="AC299" s="344"/>
      <c r="AD299" s="344"/>
      <c r="AE299" s="344"/>
      <c r="AF299" s="344"/>
      <c r="AG299" s="344"/>
      <c r="AH299" s="344"/>
      <c r="AI299" s="344"/>
      <c r="AJ299" s="344"/>
      <c r="AK299" s="344"/>
      <c r="AL299" s="344"/>
      <c r="AM299" s="344"/>
      <c r="AN299" s="344"/>
      <c r="AO299" s="344"/>
      <c r="AP299" s="344"/>
      <c r="AQ299" s="344"/>
      <c r="AR299" s="344"/>
      <c r="AS299" s="344"/>
      <c r="AT299" s="344"/>
      <c r="AU299" s="344"/>
      <c r="AV299" s="344"/>
      <c r="AW299" s="344"/>
      <c r="AX299" s="344"/>
      <c r="AY299" s="344"/>
      <c r="AZ299" s="344"/>
      <c r="BA299" s="317"/>
      <c r="BB299" s="315"/>
      <c r="BC299" s="315"/>
      <c r="BD299" s="315"/>
      <c r="BE299" s="315"/>
      <c r="BF299" s="315"/>
      <c r="BG299" s="315"/>
      <c r="BH299" s="315"/>
      <c r="BI299" s="315"/>
      <c r="BJ299" s="315"/>
      <c r="BK299" s="315"/>
      <c r="BL299" s="315"/>
      <c r="BM299" s="315"/>
      <c r="BN299" s="315"/>
      <c r="BO299" s="315"/>
      <c r="BP299" s="315"/>
      <c r="BQ299" s="315"/>
      <c r="BR299" s="315"/>
      <c r="BS299" s="315"/>
      <c r="BT299" s="315"/>
      <c r="BU299" s="315"/>
      <c r="BV299" s="315"/>
      <c r="BW299" s="315"/>
      <c r="BX299" s="315"/>
      <c r="BY299" s="317"/>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489" customFormat="true" ht="15" customHeight="true" x14ac:dyDescent="0.2">
      <c r="A300" s="490"/>
      <c r="B300" s="175"/>
      <c r="C300" s="173"/>
      <c r="D300" s="173"/>
      <c r="Z300" s="344"/>
      <c r="AA300" s="344"/>
      <c r="AB300" s="344"/>
      <c r="AC300" s="344"/>
      <c r="AD300" s="344"/>
      <c r="AE300" s="344"/>
      <c r="AF300" s="344"/>
      <c r="AG300" s="344"/>
      <c r="AH300" s="344"/>
      <c r="AI300" s="344"/>
      <c r="AJ300" s="344"/>
      <c r="AK300" s="344"/>
      <c r="AL300" s="344"/>
      <c r="AM300" s="344"/>
      <c r="AN300" s="344"/>
      <c r="AO300" s="344"/>
      <c r="AP300" s="344"/>
      <c r="AQ300" s="344"/>
      <c r="AR300" s="344"/>
      <c r="AS300" s="344"/>
      <c r="AT300" s="344"/>
      <c r="AU300" s="344"/>
      <c r="AV300" s="344"/>
      <c r="AW300" s="344"/>
      <c r="AX300" s="344"/>
      <c r="AY300" s="344"/>
      <c r="AZ300" s="344"/>
      <c r="BA300" s="317"/>
      <c r="BB300" s="315"/>
      <c r="BC300" s="315"/>
      <c r="BD300" s="315"/>
      <c r="BE300" s="315"/>
      <c r="BF300" s="315"/>
      <c r="BG300" s="315"/>
      <c r="BH300" s="315"/>
      <c r="BI300" s="315"/>
      <c r="BJ300" s="315"/>
      <c r="BK300" s="315"/>
      <c r="BL300" s="315"/>
      <c r="BM300" s="315"/>
      <c r="BN300" s="315"/>
      <c r="BO300" s="315"/>
      <c r="BP300" s="315"/>
      <c r="BQ300" s="315"/>
      <c r="BR300" s="315"/>
      <c r="BS300" s="315"/>
      <c r="BT300" s="315"/>
      <c r="BU300" s="315"/>
      <c r="BV300" s="315"/>
      <c r="BW300" s="315"/>
      <c r="BX300" s="315"/>
      <c r="BY300" s="317"/>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489" customFormat="true" ht="15" customHeight="true" x14ac:dyDescent="0.2">
      <c r="A301" s="490"/>
      <c r="B301" s="175"/>
      <c r="C301" s="173"/>
      <c r="D301" s="173"/>
      <c r="Z301" s="344"/>
      <c r="AA301" s="344"/>
      <c r="AB301" s="344"/>
      <c r="AC301" s="344"/>
      <c r="AD301" s="344"/>
      <c r="AE301" s="344"/>
      <c r="AF301" s="344"/>
      <c r="AG301" s="344"/>
      <c r="AH301" s="344"/>
      <c r="AI301" s="344"/>
      <c r="AJ301" s="344"/>
      <c r="AK301" s="344"/>
      <c r="AL301" s="344"/>
      <c r="AM301" s="344"/>
      <c r="AN301" s="344"/>
      <c r="AO301" s="344"/>
      <c r="AP301" s="344"/>
      <c r="AQ301" s="344"/>
      <c r="AR301" s="344"/>
      <c r="AS301" s="344"/>
      <c r="AT301" s="344"/>
      <c r="AU301" s="344"/>
      <c r="AV301" s="344"/>
      <c r="AW301" s="344"/>
      <c r="AX301" s="344"/>
      <c r="AY301" s="344"/>
      <c r="AZ301" s="344"/>
      <c r="BA301" s="317"/>
      <c r="BB301" s="315"/>
      <c r="BC301" s="315"/>
      <c r="BD301" s="315"/>
      <c r="BE301" s="315"/>
      <c r="BF301" s="315"/>
      <c r="BG301" s="315"/>
      <c r="BH301" s="315"/>
      <c r="BI301" s="315"/>
      <c r="BJ301" s="315"/>
      <c r="BK301" s="315"/>
      <c r="BL301" s="315"/>
      <c r="BM301" s="315"/>
      <c r="BN301" s="315"/>
      <c r="BO301" s="315"/>
      <c r="BP301" s="315"/>
      <c r="BQ301" s="315"/>
      <c r="BR301" s="315"/>
      <c r="BS301" s="315"/>
      <c r="BT301" s="315"/>
      <c r="BU301" s="315"/>
      <c r="BV301" s="315"/>
      <c r="BW301" s="315"/>
      <c r="BX301" s="315"/>
      <c r="BY301" s="317"/>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489" customFormat="true" ht="15" customHeight="true" x14ac:dyDescent="0.2">
      <c r="A302" s="490"/>
      <c r="B302" s="175"/>
      <c r="C302" s="173"/>
      <c r="D302" s="173"/>
      <c r="Z302" s="344"/>
      <c r="AA302" s="344"/>
      <c r="AB302" s="344"/>
      <c r="AC302" s="344"/>
      <c r="AD302" s="344"/>
      <c r="AE302" s="344"/>
      <c r="AF302" s="344"/>
      <c r="AG302" s="344"/>
      <c r="AH302" s="344"/>
      <c r="AI302" s="344"/>
      <c r="AJ302" s="344"/>
      <c r="AK302" s="344"/>
      <c r="AL302" s="344"/>
      <c r="AM302" s="344"/>
      <c r="AN302" s="344"/>
      <c r="AO302" s="344"/>
      <c r="AP302" s="344"/>
      <c r="AQ302" s="344"/>
      <c r="AR302" s="344"/>
      <c r="AS302" s="344"/>
      <c r="AT302" s="344"/>
      <c r="AU302" s="344"/>
      <c r="AV302" s="344"/>
      <c r="AW302" s="344"/>
      <c r="AX302" s="344"/>
      <c r="AY302" s="344"/>
      <c r="AZ302" s="344"/>
      <c r="BA302" s="317"/>
      <c r="BB302" s="315"/>
      <c r="BC302" s="315"/>
      <c r="BD302" s="315"/>
      <c r="BE302" s="315"/>
      <c r="BF302" s="315"/>
      <c r="BG302" s="315"/>
      <c r="BH302" s="315"/>
      <c r="BI302" s="315"/>
      <c r="BJ302" s="315"/>
      <c r="BK302" s="315"/>
      <c r="BL302" s="315"/>
      <c r="BM302" s="315"/>
      <c r="BN302" s="315"/>
      <c r="BO302" s="315"/>
      <c r="BP302" s="315"/>
      <c r="BQ302" s="315"/>
      <c r="BR302" s="315"/>
      <c r="BS302" s="315"/>
      <c r="BT302" s="315"/>
      <c r="BU302" s="315"/>
      <c r="BV302" s="315"/>
      <c r="BW302" s="315"/>
      <c r="BX302" s="315"/>
      <c r="BY302" s="317"/>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489" customFormat="true" ht="15" customHeight="true" x14ac:dyDescent="0.2">
      <c r="A303" s="490"/>
      <c r="B303" s="175"/>
      <c r="C303" s="174"/>
      <c r="D303" s="174"/>
      <c r="Z303" s="344"/>
      <c r="AA303" s="344"/>
      <c r="AB303" s="344"/>
      <c r="AC303" s="344"/>
      <c r="AD303" s="344"/>
      <c r="AE303" s="344"/>
      <c r="AF303" s="344"/>
      <c r="AG303" s="344"/>
      <c r="AH303" s="344"/>
      <c r="AI303" s="344"/>
      <c r="AJ303" s="344"/>
      <c r="AK303" s="344"/>
      <c r="AL303" s="344"/>
      <c r="AM303" s="344"/>
      <c r="AN303" s="344"/>
      <c r="AO303" s="344"/>
      <c r="AP303" s="344"/>
      <c r="AQ303" s="344"/>
      <c r="AR303" s="344"/>
      <c r="AS303" s="344"/>
      <c r="AT303" s="344"/>
      <c r="AU303" s="344"/>
      <c r="AV303" s="344"/>
      <c r="AW303" s="344"/>
      <c r="AX303" s="344"/>
      <c r="AY303" s="344"/>
      <c r="AZ303" s="344"/>
      <c r="BA303" s="317"/>
      <c r="BB303" s="315"/>
      <c r="BC303" s="315"/>
      <c r="BD303" s="315"/>
      <c r="BE303" s="315"/>
      <c r="BF303" s="315"/>
      <c r="BG303" s="315"/>
      <c r="BH303" s="315"/>
      <c r="BI303" s="315"/>
      <c r="BJ303" s="315"/>
      <c r="BK303" s="315"/>
      <c r="BL303" s="315"/>
      <c r="BM303" s="315"/>
      <c r="BN303" s="315"/>
      <c r="BO303" s="315"/>
      <c r="BP303" s="315"/>
      <c r="BQ303" s="315"/>
      <c r="BR303" s="315"/>
      <c r="BS303" s="315"/>
      <c r="BT303" s="315"/>
      <c r="BU303" s="315"/>
      <c r="BV303" s="315"/>
      <c r="BW303" s="315"/>
      <c r="BX303" s="315"/>
      <c r="BY303" s="317"/>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489" customFormat="true" ht="15" customHeight="true" x14ac:dyDescent="0.2">
      <c r="A304" s="490"/>
      <c r="B304" s="175"/>
      <c r="C304" s="174"/>
      <c r="D304" s="174"/>
      <c r="Z304" s="344"/>
      <c r="AA304" s="344"/>
      <c r="AB304" s="344"/>
      <c r="AC304" s="344"/>
      <c r="AD304" s="344"/>
      <c r="AE304" s="344"/>
      <c r="AF304" s="344"/>
      <c r="AG304" s="344"/>
      <c r="AH304" s="344"/>
      <c r="AI304" s="344"/>
      <c r="AJ304" s="344"/>
      <c r="AK304" s="344"/>
      <c r="AL304" s="344"/>
      <c r="AM304" s="344"/>
      <c r="AN304" s="344"/>
      <c r="AO304" s="344"/>
      <c r="AP304" s="344"/>
      <c r="AQ304" s="344"/>
      <c r="AR304" s="344"/>
      <c r="AS304" s="344"/>
      <c r="AT304" s="344"/>
      <c r="AU304" s="344"/>
      <c r="AV304" s="344"/>
      <c r="AW304" s="344"/>
      <c r="AX304" s="344"/>
      <c r="AY304" s="344"/>
      <c r="AZ304" s="344"/>
      <c r="BA304" s="317"/>
      <c r="BB304" s="315"/>
      <c r="BC304" s="315"/>
      <c r="BD304" s="315"/>
      <c r="BE304" s="315"/>
      <c r="BF304" s="315"/>
      <c r="BG304" s="315"/>
      <c r="BH304" s="315"/>
      <c r="BI304" s="315"/>
      <c r="BJ304" s="315"/>
      <c r="BK304" s="315"/>
      <c r="BL304" s="315"/>
      <c r="BM304" s="315"/>
      <c r="BN304" s="315"/>
      <c r="BO304" s="315"/>
      <c r="BP304" s="315"/>
      <c r="BQ304" s="315"/>
      <c r="BR304" s="315"/>
      <c r="BS304" s="315"/>
      <c r="BT304" s="315"/>
      <c r="BU304" s="315"/>
      <c r="BV304" s="315"/>
      <c r="BW304" s="315"/>
      <c r="BX304" s="315"/>
      <c r="BY304" s="317"/>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489" customFormat="true" ht="15" customHeight="true" x14ac:dyDescent="0.2">
      <c r="A305" s="490"/>
      <c r="B305" s="175"/>
      <c r="C305" s="174"/>
      <c r="D305" s="174"/>
      <c r="Z305" s="344"/>
      <c r="AA305" s="344"/>
      <c r="AB305" s="344"/>
      <c r="AC305" s="344"/>
      <c r="AD305" s="344"/>
      <c r="AE305" s="344"/>
      <c r="AF305" s="344"/>
      <c r="AG305" s="344"/>
      <c r="AH305" s="344"/>
      <c r="AI305" s="344"/>
      <c r="AJ305" s="344"/>
      <c r="AK305" s="344"/>
      <c r="AL305" s="344"/>
      <c r="AM305" s="344"/>
      <c r="AN305" s="344"/>
      <c r="AO305" s="344"/>
      <c r="AP305" s="344"/>
      <c r="AQ305" s="344"/>
      <c r="AR305" s="344"/>
      <c r="AS305" s="344"/>
      <c r="AT305" s="344"/>
      <c r="AU305" s="344"/>
      <c r="AV305" s="344"/>
      <c r="AW305" s="344"/>
      <c r="AX305" s="344"/>
      <c r="AY305" s="344"/>
      <c r="AZ305" s="344"/>
      <c r="BA305" s="317"/>
      <c r="BB305" s="315"/>
      <c r="BC305" s="315"/>
      <c r="BD305" s="315"/>
      <c r="BE305" s="315"/>
      <c r="BF305" s="315"/>
      <c r="BG305" s="315"/>
      <c r="BH305" s="315"/>
      <c r="BI305" s="315"/>
      <c r="BJ305" s="315"/>
      <c r="BK305" s="315"/>
      <c r="BL305" s="315"/>
      <c r="BM305" s="315"/>
      <c r="BN305" s="315"/>
      <c r="BO305" s="315"/>
      <c r="BP305" s="315"/>
      <c r="BQ305" s="315"/>
      <c r="BR305" s="315"/>
      <c r="BS305" s="315"/>
      <c r="BT305" s="315"/>
      <c r="BU305" s="315"/>
      <c r="BV305" s="315"/>
      <c r="BW305" s="315"/>
      <c r="BX305" s="315"/>
      <c r="BY305" s="317"/>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489" customFormat="true" ht="15" customHeight="true" x14ac:dyDescent="0.2">
      <c r="B306" s="488"/>
      <c r="Z306" s="344"/>
      <c r="AA306" s="344"/>
      <c r="AB306" s="344"/>
      <c r="AC306" s="344"/>
      <c r="AD306" s="344"/>
      <c r="AE306" s="344"/>
      <c r="AF306" s="344"/>
      <c r="AG306" s="344"/>
      <c r="AH306" s="344"/>
      <c r="AI306" s="344"/>
      <c r="AJ306" s="344"/>
      <c r="AK306" s="344"/>
      <c r="AL306" s="344"/>
      <c r="AM306" s="344"/>
      <c r="AN306" s="344"/>
      <c r="AO306" s="344"/>
      <c r="AP306" s="344"/>
      <c r="AQ306" s="344"/>
      <c r="AR306" s="344"/>
      <c r="AS306" s="344"/>
      <c r="AT306" s="344"/>
      <c r="AU306" s="344"/>
      <c r="AV306" s="344"/>
      <c r="AW306" s="344"/>
      <c r="AX306" s="344"/>
      <c r="AY306" s="344"/>
      <c r="AZ306" s="344"/>
      <c r="BA306" s="317"/>
      <c r="BB306" s="315"/>
      <c r="BC306" s="315"/>
      <c r="BD306" s="315"/>
      <c r="BE306" s="315"/>
      <c r="BF306" s="315"/>
      <c r="BG306" s="315"/>
      <c r="BH306" s="315"/>
      <c r="BI306" s="315"/>
      <c r="BJ306" s="315"/>
      <c r="BK306" s="315"/>
      <c r="BL306" s="315"/>
      <c r="BM306" s="315"/>
      <c r="BN306" s="315"/>
      <c r="BO306" s="315"/>
      <c r="BP306" s="315"/>
      <c r="BQ306" s="315"/>
      <c r="BR306" s="315"/>
      <c r="BS306" s="315"/>
      <c r="BT306" s="315"/>
      <c r="BU306" s="315"/>
      <c r="BV306" s="315"/>
      <c r="BW306" s="315"/>
      <c r="BX306" s="315"/>
      <c r="BY306" s="317"/>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489" customFormat="true" ht="15" customHeight="true" x14ac:dyDescent="0.2">
      <c r="B307" s="488"/>
      <c r="Z307" s="344"/>
      <c r="AA307" s="344"/>
      <c r="AB307" s="344"/>
      <c r="AC307" s="344"/>
      <c r="AD307" s="344"/>
      <c r="AE307" s="344"/>
      <c r="AF307" s="344"/>
      <c r="AG307" s="344"/>
      <c r="AH307" s="344"/>
      <c r="AI307" s="344"/>
      <c r="AJ307" s="344"/>
      <c r="AK307" s="344"/>
      <c r="AL307" s="344"/>
      <c r="AM307" s="344"/>
      <c r="AN307" s="344"/>
      <c r="AO307" s="344"/>
      <c r="AP307" s="344"/>
      <c r="AQ307" s="344"/>
      <c r="AR307" s="344"/>
      <c r="AS307" s="344"/>
      <c r="AT307" s="344"/>
      <c r="AU307" s="344"/>
      <c r="AV307" s="344"/>
      <c r="AW307" s="344"/>
      <c r="AX307" s="344"/>
      <c r="AY307" s="344"/>
      <c r="AZ307" s="344"/>
      <c r="BA307" s="317"/>
      <c r="BB307" s="315"/>
      <c r="BC307" s="315"/>
      <c r="BD307" s="315"/>
      <c r="BE307" s="315"/>
      <c r="BF307" s="315"/>
      <c r="BG307" s="315"/>
      <c r="BH307" s="315"/>
      <c r="BI307" s="315"/>
      <c r="BJ307" s="315"/>
      <c r="BK307" s="315"/>
      <c r="BL307" s="315"/>
      <c r="BM307" s="315"/>
      <c r="BN307" s="315"/>
      <c r="BO307" s="315"/>
      <c r="BP307" s="315"/>
      <c r="BQ307" s="315"/>
      <c r="BR307" s="315"/>
      <c r="BS307" s="315"/>
      <c r="BT307" s="315"/>
      <c r="BU307" s="315"/>
      <c r="BV307" s="315"/>
      <c r="BW307" s="315"/>
      <c r="BX307" s="315"/>
      <c r="BY307" s="317"/>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489" customFormat="true" ht="15" customHeight="true" x14ac:dyDescent="0.2">
      <c r="B308" s="488"/>
      <c r="Z308" s="344"/>
      <c r="AA308" s="344"/>
      <c r="AB308" s="344"/>
      <c r="AC308" s="344"/>
      <c r="AD308" s="344"/>
      <c r="AE308" s="344"/>
      <c r="AF308" s="344"/>
      <c r="AG308" s="344"/>
      <c r="AH308" s="344"/>
      <c r="AI308" s="344"/>
      <c r="AJ308" s="344"/>
      <c r="AK308" s="344"/>
      <c r="AL308" s="344"/>
      <c r="AM308" s="344"/>
      <c r="AN308" s="344"/>
      <c r="AO308" s="344"/>
      <c r="AP308" s="344"/>
      <c r="AQ308" s="344"/>
      <c r="AR308" s="344"/>
      <c r="AS308" s="344"/>
      <c r="AT308" s="344"/>
      <c r="AU308" s="344"/>
      <c r="AV308" s="344"/>
      <c r="AW308" s="344"/>
      <c r="AX308" s="344"/>
      <c r="AY308" s="344"/>
      <c r="AZ308" s="344"/>
      <c r="BA308" s="317"/>
      <c r="BB308" s="315"/>
      <c r="BC308" s="315"/>
      <c r="BD308" s="315"/>
      <c r="BE308" s="315"/>
      <c r="BF308" s="315"/>
      <c r="BG308" s="315"/>
      <c r="BH308" s="315"/>
      <c r="BI308" s="315"/>
      <c r="BJ308" s="315"/>
      <c r="BK308" s="315"/>
      <c r="BL308" s="315"/>
      <c r="BM308" s="315"/>
      <c r="BN308" s="315"/>
      <c r="BO308" s="315"/>
      <c r="BP308" s="315"/>
      <c r="BQ308" s="315"/>
      <c r="BR308" s="315"/>
      <c r="BS308" s="315"/>
      <c r="BT308" s="315"/>
      <c r="BU308" s="315"/>
      <c r="BV308" s="315"/>
      <c r="BW308" s="315"/>
      <c r="BX308" s="315"/>
      <c r="BY308" s="317"/>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489" customFormat="true" ht="15" customHeight="true" x14ac:dyDescent="0.2">
      <c r="B309" s="488"/>
      <c r="Z309" s="344"/>
      <c r="AA309" s="344"/>
      <c r="AB309" s="344"/>
      <c r="AC309" s="344"/>
      <c r="AD309" s="344"/>
      <c r="AE309" s="344"/>
      <c r="AF309" s="344"/>
      <c r="AG309" s="344"/>
      <c r="AH309" s="344"/>
      <c r="AI309" s="344"/>
      <c r="AJ309" s="344"/>
      <c r="AK309" s="344"/>
      <c r="AL309" s="344"/>
      <c r="AM309" s="344"/>
      <c r="AN309" s="344"/>
      <c r="AO309" s="344"/>
      <c r="AP309" s="344"/>
      <c r="AQ309" s="344"/>
      <c r="AR309" s="344"/>
      <c r="AS309" s="344"/>
      <c r="AT309" s="344"/>
      <c r="AU309" s="344"/>
      <c r="AV309" s="344"/>
      <c r="AW309" s="344"/>
      <c r="AX309" s="344"/>
      <c r="AY309" s="344"/>
      <c r="AZ309" s="344"/>
      <c r="BA309" s="317"/>
      <c r="BB309" s="315"/>
      <c r="BC309" s="315"/>
      <c r="BD309" s="315"/>
      <c r="BE309" s="315"/>
      <c r="BF309" s="315"/>
      <c r="BG309" s="315"/>
      <c r="BH309" s="315"/>
      <c r="BI309" s="315"/>
      <c r="BJ309" s="315"/>
      <c r="BK309" s="315"/>
      <c r="BL309" s="315"/>
      <c r="BM309" s="315"/>
      <c r="BN309" s="315"/>
      <c r="BO309" s="315"/>
      <c r="BP309" s="315"/>
      <c r="BQ309" s="315"/>
      <c r="BR309" s="315"/>
      <c r="BS309" s="315"/>
      <c r="BT309" s="315"/>
      <c r="BU309" s="315"/>
      <c r="BV309" s="315"/>
      <c r="BW309" s="315"/>
      <c r="BX309" s="315"/>
      <c r="BY309" s="317"/>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489" customFormat="true" ht="15" customHeight="true" x14ac:dyDescent="0.2">
      <c r="B310" s="488"/>
      <c r="Z310" s="344"/>
      <c r="AA310" s="344"/>
      <c r="AB310" s="344"/>
      <c r="AC310" s="344"/>
      <c r="AD310" s="344"/>
      <c r="AE310" s="344"/>
      <c r="AF310" s="344"/>
      <c r="AG310" s="344"/>
      <c r="AH310" s="344"/>
      <c r="AI310" s="344"/>
      <c r="AJ310" s="344"/>
      <c r="AK310" s="344"/>
      <c r="AL310" s="344"/>
      <c r="AM310" s="344"/>
      <c r="AN310" s="344"/>
      <c r="AO310" s="344"/>
      <c r="AP310" s="344"/>
      <c r="AQ310" s="344"/>
      <c r="AR310" s="344"/>
      <c r="AS310" s="344"/>
      <c r="AT310" s="344"/>
      <c r="AU310" s="344"/>
      <c r="AV310" s="344"/>
      <c r="AW310" s="344"/>
      <c r="AX310" s="344"/>
      <c r="AY310" s="344"/>
      <c r="AZ310" s="344"/>
      <c r="BA310" s="317"/>
      <c r="BB310" s="315"/>
      <c r="BC310" s="315"/>
      <c r="BD310" s="315"/>
      <c r="BE310" s="315"/>
      <c r="BF310" s="315"/>
      <c r="BG310" s="315"/>
      <c r="BH310" s="315"/>
      <c r="BI310" s="315"/>
      <c r="BJ310" s="315"/>
      <c r="BK310" s="315"/>
      <c r="BL310" s="315"/>
      <c r="BM310" s="315"/>
      <c r="BN310" s="315"/>
      <c r="BO310" s="315"/>
      <c r="BP310" s="315"/>
      <c r="BQ310" s="315"/>
      <c r="BR310" s="315"/>
      <c r="BS310" s="315"/>
      <c r="BT310" s="315"/>
      <c r="BU310" s="315"/>
      <c r="BV310" s="315"/>
      <c r="BW310" s="315"/>
      <c r="BX310" s="315"/>
      <c r="BY310" s="317"/>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489" customFormat="true" ht="15" customHeight="true" x14ac:dyDescent="0.2">
      <c r="B311" s="488"/>
      <c r="Z311" s="344"/>
      <c r="AA311" s="344"/>
      <c r="AB311" s="344"/>
      <c r="AC311" s="344"/>
      <c r="AD311" s="344"/>
      <c r="AE311" s="344"/>
      <c r="AF311" s="344"/>
      <c r="AG311" s="344"/>
      <c r="AH311" s="344"/>
      <c r="AI311" s="344"/>
      <c r="AJ311" s="344"/>
      <c r="AK311" s="344"/>
      <c r="AL311" s="344"/>
      <c r="AM311" s="344"/>
      <c r="AN311" s="344"/>
      <c r="AO311" s="344"/>
      <c r="AP311" s="344"/>
      <c r="AQ311" s="344"/>
      <c r="AR311" s="344"/>
      <c r="AS311" s="344"/>
      <c r="AT311" s="344"/>
      <c r="AU311" s="344"/>
      <c r="AV311" s="344"/>
      <c r="AW311" s="344"/>
      <c r="AX311" s="344"/>
      <c r="AY311" s="344"/>
      <c r="AZ311" s="344"/>
      <c r="BA311" s="317"/>
      <c r="BB311" s="315"/>
      <c r="BC311" s="315"/>
      <c r="BD311" s="315"/>
      <c r="BE311" s="315"/>
      <c r="BF311" s="315"/>
      <c r="BG311" s="315"/>
      <c r="BH311" s="315"/>
      <c r="BI311" s="315"/>
      <c r="BJ311" s="315"/>
      <c r="BK311" s="315"/>
      <c r="BL311" s="315"/>
      <c r="BM311" s="315"/>
      <c r="BN311" s="315"/>
      <c r="BO311" s="315"/>
      <c r="BP311" s="315"/>
      <c r="BQ311" s="315"/>
      <c r="BR311" s="315"/>
      <c r="BS311" s="315"/>
      <c r="BT311" s="315"/>
      <c r="BU311" s="315"/>
      <c r="BV311" s="315"/>
      <c r="BW311" s="315"/>
      <c r="BX311" s="315"/>
      <c r="BY311" s="317"/>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489" customFormat="true" ht="15" customHeight="true" x14ac:dyDescent="0.2">
      <c r="B312" s="488"/>
      <c r="Z312" s="344"/>
      <c r="AA312" s="344"/>
      <c r="AB312" s="344"/>
      <c r="AC312" s="344"/>
      <c r="AD312" s="344"/>
      <c r="AE312" s="344"/>
      <c r="AF312" s="344"/>
      <c r="AG312" s="344"/>
      <c r="AH312" s="344"/>
      <c r="AI312" s="344"/>
      <c r="AJ312" s="344"/>
      <c r="AK312" s="344"/>
      <c r="AL312" s="344"/>
      <c r="AM312" s="344"/>
      <c r="AN312" s="344"/>
      <c r="AO312" s="344"/>
      <c r="AP312" s="344"/>
      <c r="AQ312" s="344"/>
      <c r="AR312" s="344"/>
      <c r="AS312" s="344"/>
      <c r="AT312" s="344"/>
      <c r="AU312" s="344"/>
      <c r="AV312" s="344"/>
      <c r="AW312" s="344"/>
      <c r="AX312" s="344"/>
      <c r="AY312" s="344"/>
      <c r="AZ312" s="344"/>
      <c r="BA312" s="317"/>
      <c r="BB312" s="315"/>
      <c r="BC312" s="315"/>
      <c r="BD312" s="315"/>
      <c r="BE312" s="315"/>
      <c r="BF312" s="315"/>
      <c r="BG312" s="315"/>
      <c r="BH312" s="315"/>
      <c r="BI312" s="315"/>
      <c r="BJ312" s="315"/>
      <c r="BK312" s="315"/>
      <c r="BL312" s="315"/>
      <c r="BM312" s="315"/>
      <c r="BN312" s="315"/>
      <c r="BO312" s="315"/>
      <c r="BP312" s="315"/>
      <c r="BQ312" s="315"/>
      <c r="BR312" s="315"/>
      <c r="BS312" s="315"/>
      <c r="BT312" s="315"/>
      <c r="BU312" s="315"/>
      <c r="BV312" s="315"/>
      <c r="BW312" s="315"/>
      <c r="BX312" s="315"/>
      <c r="BY312" s="317"/>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489" customFormat="true" ht="15" customHeight="true" x14ac:dyDescent="0.2">
      <c r="B313" s="488"/>
      <c r="Z313" s="344"/>
      <c r="AA313" s="344"/>
      <c r="AB313" s="344"/>
      <c r="AC313" s="344"/>
      <c r="AD313" s="344"/>
      <c r="AE313" s="344"/>
      <c r="AF313" s="344"/>
      <c r="AG313" s="344"/>
      <c r="AH313" s="344"/>
      <c r="AI313" s="344"/>
      <c r="AJ313" s="344"/>
      <c r="AK313" s="344"/>
      <c r="AL313" s="344"/>
      <c r="AM313" s="344"/>
      <c r="AN313" s="344"/>
      <c r="AO313" s="344"/>
      <c r="AP313" s="344"/>
      <c r="AQ313" s="344"/>
      <c r="AR313" s="344"/>
      <c r="AS313" s="344"/>
      <c r="AT313" s="344"/>
      <c r="AU313" s="344"/>
      <c r="AV313" s="344"/>
      <c r="AW313" s="344"/>
      <c r="AX313" s="344"/>
      <c r="AY313" s="344"/>
      <c r="AZ313" s="344"/>
      <c r="BA313" s="317"/>
      <c r="BB313" s="315"/>
      <c r="BC313" s="315"/>
      <c r="BD313" s="315"/>
      <c r="BE313" s="315"/>
      <c r="BF313" s="315"/>
      <c r="BG313" s="315"/>
      <c r="BH313" s="315"/>
      <c r="BI313" s="315"/>
      <c r="BJ313" s="315"/>
      <c r="BK313" s="315"/>
      <c r="BL313" s="315"/>
      <c r="BM313" s="315"/>
      <c r="BN313" s="315"/>
      <c r="BO313" s="315"/>
      <c r="BP313" s="315"/>
      <c r="BQ313" s="315"/>
      <c r="BR313" s="315"/>
      <c r="BS313" s="315"/>
      <c r="BT313" s="315"/>
      <c r="BU313" s="315"/>
      <c r="BV313" s="315"/>
      <c r="BW313" s="315"/>
      <c r="BX313" s="315"/>
      <c r="BY313" s="317"/>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489" customFormat="true" ht="15" customHeight="true" x14ac:dyDescent="0.2">
      <c r="B314" s="488"/>
      <c r="Z314" s="344"/>
      <c r="AA314" s="344"/>
      <c r="AB314" s="344"/>
      <c r="AC314" s="344"/>
      <c r="AD314" s="344"/>
      <c r="AE314" s="344"/>
      <c r="AF314" s="344"/>
      <c r="AG314" s="344"/>
      <c r="AH314" s="344"/>
      <c r="AI314" s="344"/>
      <c r="AJ314" s="344"/>
      <c r="AK314" s="344"/>
      <c r="AL314" s="344"/>
      <c r="AM314" s="344"/>
      <c r="AN314" s="344"/>
      <c r="AO314" s="344"/>
      <c r="AP314" s="344"/>
      <c r="AQ314" s="344"/>
      <c r="AR314" s="344"/>
      <c r="AS314" s="344"/>
      <c r="AT314" s="344"/>
      <c r="AU314" s="344"/>
      <c r="AV314" s="344"/>
      <c r="AW314" s="344"/>
      <c r="AX314" s="344"/>
      <c r="AY314" s="344"/>
      <c r="AZ314" s="344"/>
      <c r="BA314" s="317"/>
      <c r="BB314" s="315"/>
      <c r="BC314" s="315"/>
      <c r="BD314" s="315"/>
      <c r="BE314" s="315"/>
      <c r="BF314" s="315"/>
      <c r="BG314" s="315"/>
      <c r="BH314" s="315"/>
      <c r="BI314" s="315"/>
      <c r="BJ314" s="315"/>
      <c r="BK314" s="315"/>
      <c r="BL314" s="315"/>
      <c r="BM314" s="315"/>
      <c r="BN314" s="315"/>
      <c r="BO314" s="315"/>
      <c r="BP314" s="315"/>
      <c r="BQ314" s="315"/>
      <c r="BR314" s="315"/>
      <c r="BS314" s="315"/>
      <c r="BT314" s="315"/>
      <c r="BU314" s="315"/>
      <c r="BV314" s="315"/>
      <c r="BW314" s="315"/>
      <c r="BX314" s="315"/>
      <c r="BY314" s="317"/>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489" customFormat="true" ht="15" customHeight="true" x14ac:dyDescent="0.2">
      <c r="B315" s="488"/>
      <c r="Z315" s="344"/>
      <c r="AA315" s="344"/>
      <c r="AB315" s="344"/>
      <c r="AC315" s="344"/>
      <c r="AD315" s="344"/>
      <c r="AE315" s="344"/>
      <c r="AF315" s="344"/>
      <c r="AG315" s="344"/>
      <c r="AH315" s="344"/>
      <c r="AI315" s="344"/>
      <c r="AJ315" s="344"/>
      <c r="AK315" s="344"/>
      <c r="AL315" s="344"/>
      <c r="AM315" s="344"/>
      <c r="AN315" s="344"/>
      <c r="AO315" s="344"/>
      <c r="AP315" s="344"/>
      <c r="AQ315" s="344"/>
      <c r="AR315" s="344"/>
      <c r="AS315" s="344"/>
      <c r="AT315" s="344"/>
      <c r="AU315" s="344"/>
      <c r="AV315" s="344"/>
      <c r="AW315" s="344"/>
      <c r="AX315" s="344"/>
      <c r="AY315" s="344"/>
      <c r="AZ315" s="344"/>
      <c r="BA315" s="317"/>
      <c r="BB315" s="315"/>
      <c r="BC315" s="315"/>
      <c r="BD315" s="315"/>
      <c r="BE315" s="315"/>
      <c r="BF315" s="315"/>
      <c r="BG315" s="315"/>
      <c r="BH315" s="315"/>
      <c r="BI315" s="315"/>
      <c r="BJ315" s="315"/>
      <c r="BK315" s="315"/>
      <c r="BL315" s="315"/>
      <c r="BM315" s="315"/>
      <c r="BN315" s="315"/>
      <c r="BO315" s="315"/>
      <c r="BP315" s="315"/>
      <c r="BQ315" s="315"/>
      <c r="BR315" s="315"/>
      <c r="BS315" s="315"/>
      <c r="BT315" s="315"/>
      <c r="BU315" s="315"/>
      <c r="BV315" s="315"/>
      <c r="BW315" s="315"/>
      <c r="BX315" s="315"/>
      <c r="BY315" s="317"/>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489" customFormat="true" ht="15" customHeight="true" x14ac:dyDescent="0.2">
      <c r="B316" s="488"/>
      <c r="Z316" s="344"/>
      <c r="AA316" s="344"/>
      <c r="AB316" s="344"/>
      <c r="AC316" s="344"/>
      <c r="AD316" s="344"/>
      <c r="AE316" s="344"/>
      <c r="AF316" s="344"/>
      <c r="AG316" s="344"/>
      <c r="AH316" s="344"/>
      <c r="AI316" s="344"/>
      <c r="AJ316" s="344"/>
      <c r="AK316" s="344"/>
      <c r="AL316" s="344"/>
      <c r="AM316" s="344"/>
      <c r="AN316" s="344"/>
      <c r="AO316" s="344"/>
      <c r="AP316" s="344"/>
      <c r="AQ316" s="344"/>
      <c r="AR316" s="344"/>
      <c r="AS316" s="344"/>
      <c r="AT316" s="344"/>
      <c r="AU316" s="344"/>
      <c r="AV316" s="344"/>
      <c r="AW316" s="344"/>
      <c r="AX316" s="344"/>
      <c r="AY316" s="344"/>
      <c r="AZ316" s="344"/>
      <c r="BA316" s="317"/>
      <c r="BB316" s="315"/>
      <c r="BC316" s="315"/>
      <c r="BD316" s="315"/>
      <c r="BE316" s="315"/>
      <c r="BF316" s="315"/>
      <c r="BG316" s="315"/>
      <c r="BH316" s="315"/>
      <c r="BI316" s="315"/>
      <c r="BJ316" s="315"/>
      <c r="BK316" s="315"/>
      <c r="BL316" s="315"/>
      <c r="BM316" s="315"/>
      <c r="BN316" s="315"/>
      <c r="BO316" s="315"/>
      <c r="BP316" s="315"/>
      <c r="BQ316" s="315"/>
      <c r="BR316" s="315"/>
      <c r="BS316" s="315"/>
      <c r="BT316" s="315"/>
      <c r="BU316" s="315"/>
      <c r="BV316" s="315"/>
      <c r="BW316" s="315"/>
      <c r="BX316" s="315"/>
      <c r="BY316" s="317"/>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489" customFormat="true" ht="15" customHeight="true" x14ac:dyDescent="0.2">
      <c r="B317" s="488"/>
      <c r="Z317" s="344"/>
      <c r="AA317" s="344"/>
      <c r="AB317" s="344"/>
      <c r="AC317" s="344"/>
      <c r="AD317" s="344"/>
      <c r="AE317" s="344"/>
      <c r="AF317" s="344"/>
      <c r="AG317" s="344"/>
      <c r="AH317" s="344"/>
      <c r="AI317" s="344"/>
      <c r="AJ317" s="344"/>
      <c r="AK317" s="344"/>
      <c r="AL317" s="344"/>
      <c r="AM317" s="344"/>
      <c r="AN317" s="344"/>
      <c r="AO317" s="344"/>
      <c r="AP317" s="344"/>
      <c r="AQ317" s="344"/>
      <c r="AR317" s="344"/>
      <c r="AS317" s="344"/>
      <c r="AT317" s="344"/>
      <c r="AU317" s="344"/>
      <c r="AV317" s="344"/>
      <c r="AW317" s="344"/>
      <c r="AX317" s="344"/>
      <c r="AY317" s="344"/>
      <c r="AZ317" s="344"/>
      <c r="BA317" s="317"/>
      <c r="BB317" s="315"/>
      <c r="BC317" s="315"/>
      <c r="BD317" s="315"/>
      <c r="BE317" s="315"/>
      <c r="BF317" s="315"/>
      <c r="BG317" s="315"/>
      <c r="BH317" s="315"/>
      <c r="BI317" s="315"/>
      <c r="BJ317" s="315"/>
      <c r="BK317" s="315"/>
      <c r="BL317" s="315"/>
      <c r="BM317" s="315"/>
      <c r="BN317" s="315"/>
      <c r="BO317" s="315"/>
      <c r="BP317" s="315"/>
      <c r="BQ317" s="315"/>
      <c r="BR317" s="315"/>
      <c r="BS317" s="315"/>
      <c r="BT317" s="315"/>
      <c r="BU317" s="315"/>
      <c r="BV317" s="315"/>
      <c r="BW317" s="315"/>
      <c r="BX317" s="315"/>
      <c r="BY317" s="317"/>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489" customFormat="true" ht="15" customHeight="true" x14ac:dyDescent="0.2">
      <c r="B318" s="488"/>
      <c r="Z318" s="344"/>
      <c r="AA318" s="344"/>
      <c r="AB318" s="344"/>
      <c r="AC318" s="344"/>
      <c r="AD318" s="344"/>
      <c r="AE318" s="344"/>
      <c r="AF318" s="344"/>
      <c r="AG318" s="344"/>
      <c r="AH318" s="344"/>
      <c r="AI318" s="344"/>
      <c r="AJ318" s="344"/>
      <c r="AK318" s="344"/>
      <c r="AL318" s="344"/>
      <c r="AM318" s="344"/>
      <c r="AN318" s="344"/>
      <c r="AO318" s="344"/>
      <c r="AP318" s="344"/>
      <c r="AQ318" s="344"/>
      <c r="AR318" s="344"/>
      <c r="AS318" s="344"/>
      <c r="AT318" s="344"/>
      <c r="AU318" s="344"/>
      <c r="AV318" s="344"/>
      <c r="AW318" s="344"/>
      <c r="AX318" s="344"/>
      <c r="AY318" s="344"/>
      <c r="AZ318" s="344"/>
      <c r="BA318" s="317"/>
      <c r="BB318" s="315"/>
      <c r="BC318" s="315"/>
      <c r="BD318" s="315"/>
      <c r="BE318" s="315"/>
      <c r="BF318" s="315"/>
      <c r="BG318" s="315"/>
      <c r="BH318" s="315"/>
      <c r="BI318" s="315"/>
      <c r="BJ318" s="315"/>
      <c r="BK318" s="315"/>
      <c r="BL318" s="315"/>
      <c r="BM318" s="315"/>
      <c r="BN318" s="315"/>
      <c r="BO318" s="315"/>
      <c r="BP318" s="315"/>
      <c r="BQ318" s="315"/>
      <c r="BR318" s="315"/>
      <c r="BS318" s="315"/>
      <c r="BT318" s="315"/>
      <c r="BU318" s="315"/>
      <c r="BV318" s="315"/>
      <c r="BW318" s="315"/>
      <c r="BX318" s="315"/>
      <c r="BY318" s="317"/>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489" customFormat="true" ht="15" customHeight="true" x14ac:dyDescent="0.2">
      <c r="B319" s="488"/>
      <c r="Z319" s="344"/>
      <c r="AA319" s="344"/>
      <c r="AB319" s="344"/>
      <c r="AC319" s="344"/>
      <c r="AD319" s="344"/>
      <c r="AE319" s="344"/>
      <c r="AF319" s="344"/>
      <c r="AG319" s="344"/>
      <c r="AH319" s="344"/>
      <c r="AI319" s="344"/>
      <c r="AJ319" s="344"/>
      <c r="AK319" s="344"/>
      <c r="AL319" s="344"/>
      <c r="AM319" s="344"/>
      <c r="AN319" s="344"/>
      <c r="AO319" s="344"/>
      <c r="AP319" s="344"/>
      <c r="AQ319" s="344"/>
      <c r="AR319" s="344"/>
      <c r="AS319" s="344"/>
      <c r="AT319" s="344"/>
      <c r="AU319" s="344"/>
      <c r="AV319" s="344"/>
      <c r="AW319" s="344"/>
      <c r="AX319" s="344"/>
      <c r="AY319" s="344"/>
      <c r="AZ319" s="344"/>
      <c r="BA319" s="317"/>
      <c r="BB319" s="315"/>
      <c r="BC319" s="315"/>
      <c r="BD319" s="315"/>
      <c r="BE319" s="315"/>
      <c r="BF319" s="315"/>
      <c r="BG319" s="315"/>
      <c r="BH319" s="315"/>
      <c r="BI319" s="315"/>
      <c r="BJ319" s="315"/>
      <c r="BK319" s="315"/>
      <c r="BL319" s="315"/>
      <c r="BM319" s="315"/>
      <c r="BN319" s="315"/>
      <c r="BO319" s="315"/>
      <c r="BP319" s="315"/>
      <c r="BQ319" s="315"/>
      <c r="BR319" s="315"/>
      <c r="BS319" s="315"/>
      <c r="BT319" s="315"/>
      <c r="BU319" s="315"/>
      <c r="BV319" s="315"/>
      <c r="BW319" s="315"/>
      <c r="BX319" s="315"/>
      <c r="BY319" s="317"/>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489" customFormat="true" ht="15" customHeight="true" x14ac:dyDescent="0.2">
      <c r="B320" s="488"/>
      <c r="Z320" s="344"/>
      <c r="AA320" s="344"/>
      <c r="AB320" s="344"/>
      <c r="AC320" s="344"/>
      <c r="AD320" s="344"/>
      <c r="AE320" s="344"/>
      <c r="AF320" s="344"/>
      <c r="AG320" s="344"/>
      <c r="AH320" s="344"/>
      <c r="AI320" s="344"/>
      <c r="AJ320" s="344"/>
      <c r="AK320" s="344"/>
      <c r="AL320" s="344"/>
      <c r="AM320" s="344"/>
      <c r="AN320" s="344"/>
      <c r="AO320" s="344"/>
      <c r="AP320" s="344"/>
      <c r="AQ320" s="344"/>
      <c r="AR320" s="344"/>
      <c r="AS320" s="344"/>
      <c r="AT320" s="344"/>
      <c r="AU320" s="344"/>
      <c r="AV320" s="344"/>
      <c r="AW320" s="344"/>
      <c r="AX320" s="344"/>
      <c r="AY320" s="344"/>
      <c r="AZ320" s="344"/>
      <c r="BA320" s="317"/>
      <c r="BB320" s="315"/>
      <c r="BC320" s="315"/>
      <c r="BD320" s="315"/>
      <c r="BE320" s="315"/>
      <c r="BF320" s="315"/>
      <c r="BG320" s="315"/>
      <c r="BH320" s="315"/>
      <c r="BI320" s="315"/>
      <c r="BJ320" s="315"/>
      <c r="BK320" s="315"/>
      <c r="BL320" s="315"/>
      <c r="BM320" s="315"/>
      <c r="BN320" s="315"/>
      <c r="BO320" s="315"/>
      <c r="BP320" s="315"/>
      <c r="BQ320" s="315"/>
      <c r="BR320" s="315"/>
      <c r="BS320" s="315"/>
      <c r="BT320" s="315"/>
      <c r="BU320" s="315"/>
      <c r="BV320" s="315"/>
      <c r="BW320" s="315"/>
      <c r="BX320" s="315"/>
      <c r="BY320" s="317"/>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489" customFormat="true" ht="15" customHeight="true" x14ac:dyDescent="0.2">
      <c r="B321" s="488"/>
      <c r="Z321" s="344"/>
      <c r="AA321" s="344"/>
      <c r="AB321" s="344"/>
      <c r="AC321" s="344"/>
      <c r="AD321" s="344"/>
      <c r="AE321" s="344"/>
      <c r="AF321" s="344"/>
      <c r="AG321" s="344"/>
      <c r="AH321" s="344"/>
      <c r="AI321" s="344"/>
      <c r="AJ321" s="344"/>
      <c r="AK321" s="344"/>
      <c r="AL321" s="344"/>
      <c r="AM321" s="344"/>
      <c r="AN321" s="344"/>
      <c r="AO321" s="344"/>
      <c r="AP321" s="344"/>
      <c r="AQ321" s="344"/>
      <c r="AR321" s="344"/>
      <c r="AS321" s="344"/>
      <c r="AT321" s="344"/>
      <c r="AU321" s="344"/>
      <c r="AV321" s="344"/>
      <c r="AW321" s="344"/>
      <c r="AX321" s="344"/>
      <c r="AY321" s="344"/>
      <c r="AZ321" s="344"/>
      <c r="BA321" s="317"/>
      <c r="BB321" s="315"/>
      <c r="BC321" s="315"/>
      <c r="BD321" s="315"/>
      <c r="BE321" s="315"/>
      <c r="BF321" s="315"/>
      <c r="BG321" s="315"/>
      <c r="BH321" s="315"/>
      <c r="BI321" s="315"/>
      <c r="BJ321" s="315"/>
      <c r="BK321" s="315"/>
      <c r="BL321" s="315"/>
      <c r="BM321" s="315"/>
      <c r="BN321" s="315"/>
      <c r="BO321" s="315"/>
      <c r="BP321" s="315"/>
      <c r="BQ321" s="315"/>
      <c r="BR321" s="315"/>
      <c r="BS321" s="315"/>
      <c r="BT321" s="315"/>
      <c r="BU321" s="315"/>
      <c r="BV321" s="315"/>
      <c r="BW321" s="315"/>
      <c r="BX321" s="315"/>
      <c r="BY321" s="317"/>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489" customFormat="true" ht="15" customHeight="true" x14ac:dyDescent="0.2">
      <c r="B322" s="488"/>
      <c r="Z322" s="344"/>
      <c r="AA322" s="344"/>
      <c r="AB322" s="344"/>
      <c r="AC322" s="344"/>
      <c r="AD322" s="344"/>
      <c r="AE322" s="344"/>
      <c r="AF322" s="344"/>
      <c r="AG322" s="344"/>
      <c r="AH322" s="344"/>
      <c r="AI322" s="344"/>
      <c r="AJ322" s="344"/>
      <c r="AK322" s="344"/>
      <c r="AL322" s="344"/>
      <c r="AM322" s="344"/>
      <c r="AN322" s="344"/>
      <c r="AO322" s="344"/>
      <c r="AP322" s="344"/>
      <c r="AQ322" s="344"/>
      <c r="AR322" s="344"/>
      <c r="AS322" s="344"/>
      <c r="AT322" s="344"/>
      <c r="AU322" s="344"/>
      <c r="AV322" s="344"/>
      <c r="AW322" s="344"/>
      <c r="AX322" s="344"/>
      <c r="AY322" s="344"/>
      <c r="AZ322" s="344"/>
      <c r="BA322" s="317"/>
      <c r="BB322" s="315"/>
      <c r="BC322" s="315"/>
      <c r="BD322" s="315"/>
      <c r="BE322" s="315"/>
      <c r="BF322" s="315"/>
      <c r="BG322" s="315"/>
      <c r="BH322" s="315"/>
      <c r="BI322" s="315"/>
      <c r="BJ322" s="315"/>
      <c r="BK322" s="315"/>
      <c r="BL322" s="315"/>
      <c r="BM322" s="315"/>
      <c r="BN322" s="315"/>
      <c r="BO322" s="315"/>
      <c r="BP322" s="315"/>
      <c r="BQ322" s="315"/>
      <c r="BR322" s="315"/>
      <c r="BS322" s="315"/>
      <c r="BT322" s="315"/>
      <c r="BU322" s="315"/>
      <c r="BV322" s="315"/>
      <c r="BW322" s="315"/>
      <c r="BX322" s="315"/>
      <c r="BY322" s="317"/>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489" customFormat="true" ht="15" customHeight="true" x14ac:dyDescent="0.2">
      <c r="B323" s="488"/>
      <c r="Z323" s="344"/>
      <c r="AA323" s="344"/>
      <c r="AB323" s="344"/>
      <c r="AC323" s="344"/>
      <c r="AD323" s="344"/>
      <c r="AE323" s="344"/>
      <c r="AF323" s="344"/>
      <c r="AG323" s="344"/>
      <c r="AH323" s="344"/>
      <c r="AI323" s="344"/>
      <c r="AJ323" s="344"/>
      <c r="AK323" s="344"/>
      <c r="AL323" s="344"/>
      <c r="AM323" s="344"/>
      <c r="AN323" s="344"/>
      <c r="AO323" s="344"/>
      <c r="AP323" s="344"/>
      <c r="AQ323" s="344"/>
      <c r="AR323" s="344"/>
      <c r="AS323" s="344"/>
      <c r="AT323" s="344"/>
      <c r="AU323" s="344"/>
      <c r="AV323" s="344"/>
      <c r="AW323" s="344"/>
      <c r="AX323" s="344"/>
      <c r="AY323" s="344"/>
      <c r="AZ323" s="344"/>
      <c r="BA323" s="317"/>
      <c r="BB323" s="315"/>
      <c r="BC323" s="315"/>
      <c r="BD323" s="315"/>
      <c r="BE323" s="315"/>
      <c r="BF323" s="315"/>
      <c r="BG323" s="315"/>
      <c r="BH323" s="315"/>
      <c r="BI323" s="315"/>
      <c r="BJ323" s="315"/>
      <c r="BK323" s="315"/>
      <c r="BL323" s="315"/>
      <c r="BM323" s="315"/>
      <c r="BN323" s="315"/>
      <c r="BO323" s="315"/>
      <c r="BP323" s="315"/>
      <c r="BQ323" s="315"/>
      <c r="BR323" s="315"/>
      <c r="BS323" s="315"/>
      <c r="BT323" s="315"/>
      <c r="BU323" s="315"/>
      <c r="BV323" s="315"/>
      <c r="BW323" s="315"/>
      <c r="BX323" s="315"/>
      <c r="BY323" s="317"/>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489" customFormat="true" ht="15" customHeight="true" x14ac:dyDescent="0.2">
      <c r="B324" s="488"/>
      <c r="Z324" s="344"/>
      <c r="AA324" s="344"/>
      <c r="AB324" s="344"/>
      <c r="AC324" s="344"/>
      <c r="AD324" s="344"/>
      <c r="AE324" s="344"/>
      <c r="AF324" s="344"/>
      <c r="AG324" s="344"/>
      <c r="AH324" s="344"/>
      <c r="AI324" s="344"/>
      <c r="AJ324" s="344"/>
      <c r="AK324" s="344"/>
      <c r="AL324" s="344"/>
      <c r="AM324" s="344"/>
      <c r="AN324" s="344"/>
      <c r="AO324" s="344"/>
      <c r="AP324" s="344"/>
      <c r="AQ324" s="344"/>
      <c r="AR324" s="344"/>
      <c r="AS324" s="344"/>
      <c r="AT324" s="344"/>
      <c r="AU324" s="344"/>
      <c r="AV324" s="344"/>
      <c r="AW324" s="344"/>
      <c r="AX324" s="344"/>
      <c r="AY324" s="344"/>
      <c r="AZ324" s="344"/>
      <c r="BA324" s="317"/>
      <c r="BB324" s="315"/>
      <c r="BC324" s="315"/>
      <c r="BD324" s="315"/>
      <c r="BE324" s="315"/>
      <c r="BF324" s="315"/>
      <c r="BG324" s="315"/>
      <c r="BH324" s="315"/>
      <c r="BI324" s="315"/>
      <c r="BJ324" s="315"/>
      <c r="BK324" s="315"/>
      <c r="BL324" s="315"/>
      <c r="BM324" s="315"/>
      <c r="BN324" s="315"/>
      <c r="BO324" s="315"/>
      <c r="BP324" s="315"/>
      <c r="BQ324" s="315"/>
      <c r="BR324" s="315"/>
      <c r="BS324" s="315"/>
      <c r="BT324" s="315"/>
      <c r="BU324" s="315"/>
      <c r="BV324" s="315"/>
      <c r="BW324" s="315"/>
      <c r="BX324" s="315"/>
      <c r="BY324" s="317"/>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489" customFormat="true" ht="15" customHeight="true" x14ac:dyDescent="0.2">
      <c r="B325" s="488"/>
      <c r="Z325" s="344"/>
      <c r="AA325" s="344"/>
      <c r="AB325" s="344"/>
      <c r="AC325" s="344"/>
      <c r="AD325" s="344"/>
      <c r="AE325" s="344"/>
      <c r="AF325" s="344"/>
      <c r="AG325" s="344"/>
      <c r="AH325" s="344"/>
      <c r="AI325" s="344"/>
      <c r="AJ325" s="344"/>
      <c r="AK325" s="344"/>
      <c r="AL325" s="344"/>
      <c r="AM325" s="344"/>
      <c r="AN325" s="344"/>
      <c r="AO325" s="344"/>
      <c r="AP325" s="344"/>
      <c r="AQ325" s="344"/>
      <c r="AR325" s="344"/>
      <c r="AS325" s="344"/>
      <c r="AT325" s="344"/>
      <c r="AU325" s="344"/>
      <c r="AV325" s="344"/>
      <c r="AW325" s="344"/>
      <c r="AX325" s="344"/>
      <c r="AY325" s="344"/>
      <c r="AZ325" s="344"/>
      <c r="BA325" s="317"/>
      <c r="BB325" s="315"/>
      <c r="BC325" s="315"/>
      <c r="BD325" s="315"/>
      <c r="BE325" s="315"/>
      <c r="BF325" s="315"/>
      <c r="BG325" s="315"/>
      <c r="BH325" s="315"/>
      <c r="BI325" s="315"/>
      <c r="BJ325" s="315"/>
      <c r="BK325" s="315"/>
      <c r="BL325" s="315"/>
      <c r="BM325" s="315"/>
      <c r="BN325" s="315"/>
      <c r="BO325" s="315"/>
      <c r="BP325" s="315"/>
      <c r="BQ325" s="315"/>
      <c r="BR325" s="315"/>
      <c r="BS325" s="315"/>
      <c r="BT325" s="315"/>
      <c r="BU325" s="315"/>
      <c r="BV325" s="315"/>
      <c r="BW325" s="315"/>
      <c r="BX325" s="315"/>
      <c r="BY325" s="317"/>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489" customFormat="true" ht="15" customHeight="true" x14ac:dyDescent="0.2">
      <c r="B326" s="488"/>
      <c r="Z326" s="344"/>
      <c r="AA326" s="344"/>
      <c r="AB326" s="344"/>
      <c r="AC326" s="344"/>
      <c r="AD326" s="344"/>
      <c r="AE326" s="344"/>
      <c r="AF326" s="344"/>
      <c r="AG326" s="344"/>
      <c r="AH326" s="344"/>
      <c r="AI326" s="344"/>
      <c r="AJ326" s="344"/>
      <c r="AK326" s="344"/>
      <c r="AL326" s="344"/>
      <c r="AM326" s="344"/>
      <c r="AN326" s="344"/>
      <c r="AO326" s="344"/>
      <c r="AP326" s="344"/>
      <c r="AQ326" s="344"/>
      <c r="AR326" s="344"/>
      <c r="AS326" s="344"/>
      <c r="AT326" s="344"/>
      <c r="AU326" s="344"/>
      <c r="AV326" s="344"/>
      <c r="AW326" s="344"/>
      <c r="AX326" s="344"/>
      <c r="AY326" s="344"/>
      <c r="AZ326" s="344"/>
      <c r="BA326" s="317"/>
      <c r="BB326" s="315"/>
      <c r="BC326" s="315"/>
      <c r="BD326" s="315"/>
      <c r="BE326" s="315"/>
      <c r="BF326" s="315"/>
      <c r="BG326" s="315"/>
      <c r="BH326" s="315"/>
      <c r="BI326" s="315"/>
      <c r="BJ326" s="315"/>
      <c r="BK326" s="315"/>
      <c r="BL326" s="315"/>
      <c r="BM326" s="315"/>
      <c r="BN326" s="315"/>
      <c r="BO326" s="315"/>
      <c r="BP326" s="315"/>
      <c r="BQ326" s="315"/>
      <c r="BR326" s="315"/>
      <c r="BS326" s="315"/>
      <c r="BT326" s="315"/>
      <c r="BU326" s="315"/>
      <c r="BV326" s="315"/>
      <c r="BW326" s="315"/>
      <c r="BX326" s="315"/>
      <c r="BY326" s="317"/>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489" customFormat="true" ht="15" customHeight="true" x14ac:dyDescent="0.2">
      <c r="B327" s="488"/>
      <c r="Z327" s="344"/>
      <c r="AA327" s="344"/>
      <c r="AB327" s="344"/>
      <c r="AC327" s="344"/>
      <c r="AD327" s="344"/>
      <c r="AE327" s="344"/>
      <c r="AF327" s="344"/>
      <c r="AG327" s="344"/>
      <c r="AH327" s="344"/>
      <c r="AI327" s="344"/>
      <c r="AJ327" s="344"/>
      <c r="AK327" s="344"/>
      <c r="AL327" s="344"/>
      <c r="AM327" s="344"/>
      <c r="AN327" s="344"/>
      <c r="AO327" s="344"/>
      <c r="AP327" s="344"/>
      <c r="AQ327" s="344"/>
      <c r="AR327" s="344"/>
      <c r="AS327" s="344"/>
      <c r="AT327" s="344"/>
      <c r="AU327" s="344"/>
      <c r="AV327" s="344"/>
      <c r="AW327" s="344"/>
      <c r="AX327" s="344"/>
      <c r="AY327" s="344"/>
      <c r="AZ327" s="344"/>
      <c r="BA327" s="317"/>
      <c r="BB327" s="315"/>
      <c r="BC327" s="315"/>
      <c r="BD327" s="315"/>
      <c r="BE327" s="315"/>
      <c r="BF327" s="315"/>
      <c r="BG327" s="315"/>
      <c r="BH327" s="315"/>
      <c r="BI327" s="315"/>
      <c r="BJ327" s="315"/>
      <c r="BK327" s="315"/>
      <c r="BL327" s="315"/>
      <c r="BM327" s="315"/>
      <c r="BN327" s="315"/>
      <c r="BO327" s="315"/>
      <c r="BP327" s="315"/>
      <c r="BQ327" s="315"/>
      <c r="BR327" s="315"/>
      <c r="BS327" s="315"/>
      <c r="BT327" s="315"/>
      <c r="BU327" s="315"/>
      <c r="BV327" s="315"/>
      <c r="BW327" s="315"/>
      <c r="BX327" s="315"/>
      <c r="BY327" s="317"/>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489" customFormat="true" ht="15" customHeight="true" x14ac:dyDescent="0.2">
      <c r="B328" s="488"/>
      <c r="Z328" s="344"/>
      <c r="AA328" s="344"/>
      <c r="AB328" s="344"/>
      <c r="AC328" s="344"/>
      <c r="AD328" s="344"/>
      <c r="AE328" s="344"/>
      <c r="AF328" s="344"/>
      <c r="AG328" s="344"/>
      <c r="AH328" s="344"/>
      <c r="AI328" s="344"/>
      <c r="AJ328" s="344"/>
      <c r="AK328" s="344"/>
      <c r="AL328" s="344"/>
      <c r="AM328" s="344"/>
      <c r="AN328" s="344"/>
      <c r="AO328" s="344"/>
      <c r="AP328" s="344"/>
      <c r="AQ328" s="344"/>
      <c r="AR328" s="344"/>
      <c r="AS328" s="344"/>
      <c r="AT328" s="344"/>
      <c r="AU328" s="344"/>
      <c r="AV328" s="344"/>
      <c r="AW328" s="344"/>
      <c r="AX328" s="344"/>
      <c r="AY328" s="344"/>
      <c r="AZ328" s="344"/>
      <c r="BA328" s="317"/>
      <c r="BB328" s="315"/>
      <c r="BC328" s="315"/>
      <c r="BD328" s="315"/>
      <c r="BE328" s="315"/>
      <c r="BF328" s="315"/>
      <c r="BG328" s="315"/>
      <c r="BH328" s="315"/>
      <c r="BI328" s="315"/>
      <c r="BJ328" s="315"/>
      <c r="BK328" s="315"/>
      <c r="BL328" s="315"/>
      <c r="BM328" s="315"/>
      <c r="BN328" s="315"/>
      <c r="BO328" s="315"/>
      <c r="BP328" s="315"/>
      <c r="BQ328" s="315"/>
      <c r="BR328" s="315"/>
      <c r="BS328" s="315"/>
      <c r="BT328" s="315"/>
      <c r="BU328" s="315"/>
      <c r="BV328" s="315"/>
      <c r="BW328" s="315"/>
      <c r="BX328" s="315"/>
      <c r="BY328" s="317"/>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489" customFormat="true" ht="250.15" customHeight="true" x14ac:dyDescent="0.2">
      <c r="B329" s="488"/>
      <c r="Z329" s="344"/>
      <c r="AA329" s="344"/>
      <c r="AB329" s="344"/>
      <c r="AC329" s="344"/>
      <c r="AD329" s="344"/>
      <c r="AE329" s="344"/>
      <c r="AF329" s="344"/>
      <c r="AG329" s="344"/>
      <c r="AH329" s="344"/>
      <c r="AI329" s="344"/>
      <c r="AJ329" s="344"/>
      <c r="AK329" s="344"/>
      <c r="AL329" s="344"/>
      <c r="AM329" s="344"/>
      <c r="AN329" s="344"/>
      <c r="AO329" s="344"/>
      <c r="AP329" s="344"/>
      <c r="AQ329" s="344"/>
      <c r="AR329" s="344"/>
      <c r="AS329" s="344"/>
      <c r="AT329" s="344"/>
      <c r="AU329" s="344"/>
      <c r="AV329" s="344"/>
      <c r="AW329" s="344"/>
      <c r="AX329" s="344"/>
      <c r="AY329" s="344"/>
      <c r="AZ329" s="344"/>
      <c r="BA329" s="317"/>
      <c r="BB329" s="315"/>
      <c r="BC329" s="315"/>
      <c r="BD329" s="315"/>
      <c r="BE329" s="315"/>
      <c r="BF329" s="315"/>
      <c r="BG329" s="315"/>
      <c r="BH329" s="315"/>
      <c r="BI329" s="315"/>
      <c r="BJ329" s="315"/>
      <c r="BK329" s="315"/>
      <c r="BL329" s="315"/>
      <c r="BM329" s="315"/>
      <c r="BN329" s="315"/>
      <c r="BO329" s="315"/>
      <c r="BP329" s="315"/>
      <c r="BQ329" s="315"/>
      <c r="BR329" s="315"/>
      <c r="BS329" s="315"/>
      <c r="BT329" s="315"/>
      <c r="BU329" s="315"/>
      <c r="BV329" s="315"/>
      <c r="BW329" s="315"/>
      <c r="BX329" s="315"/>
      <c r="BY329" s="317"/>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438"/>
      <c r="Z330" s="339"/>
      <c r="AA330" s="339"/>
      <c r="AB330" s="339"/>
      <c r="AC330" s="339"/>
      <c r="AD330" s="339"/>
      <c r="AE330" s="339"/>
      <c r="AF330" s="339"/>
      <c r="AG330" s="339"/>
      <c r="AH330" s="339"/>
      <c r="AI330" s="339"/>
      <c r="AJ330" s="339"/>
      <c r="AK330" s="339"/>
      <c r="AL330" s="339"/>
      <c r="AM330" s="339"/>
      <c r="AN330" s="339"/>
      <c r="AO330" s="339"/>
      <c r="AP330" s="339"/>
      <c r="AQ330" s="339"/>
      <c r="AR330" s="339"/>
      <c r="AS330" s="339"/>
      <c r="AT330" s="339"/>
      <c r="AU330" s="339"/>
      <c r="AV330" s="339"/>
      <c r="AW330" s="339"/>
      <c r="AX330" s="339"/>
      <c r="AY330" s="339"/>
      <c r="AZ330" s="339"/>
      <c r="BA330" s="320"/>
      <c r="BB330" s="320"/>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438"/>
      <c r="Z331" s="339"/>
      <c r="AA331" s="339"/>
      <c r="AB331" s="339"/>
      <c r="AC331" s="339"/>
      <c r="AD331" s="339"/>
      <c r="AE331" s="339"/>
      <c r="AF331" s="339"/>
      <c r="AG331" s="339"/>
      <c r="AH331" s="339"/>
      <c r="AI331" s="339"/>
      <c r="AJ331" s="339"/>
      <c r="AK331" s="339"/>
      <c r="AL331" s="339"/>
      <c r="AM331" s="339"/>
      <c r="AN331" s="339"/>
      <c r="AO331" s="339"/>
      <c r="AP331" s="339"/>
      <c r="AQ331" s="339"/>
      <c r="AR331" s="339"/>
      <c r="AS331" s="339"/>
      <c r="AT331" s="339"/>
      <c r="AU331" s="339"/>
      <c r="AV331" s="339"/>
      <c r="AW331" s="339"/>
      <c r="AX331" s="339"/>
      <c r="AY331" s="339"/>
      <c r="AZ331" s="339"/>
      <c r="BA331" s="320"/>
      <c r="BB331" s="320"/>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438"/>
      <c r="Z332" s="339"/>
      <c r="AA332" s="339"/>
      <c r="AB332" s="339"/>
      <c r="AC332" s="339"/>
      <c r="AD332" s="339"/>
      <c r="AE332" s="339"/>
      <c r="AF332" s="339"/>
      <c r="AG332" s="339"/>
      <c r="AH332" s="339"/>
      <c r="AI332" s="339"/>
      <c r="AJ332" s="339"/>
      <c r="AK332" s="339"/>
      <c r="AL332" s="339"/>
      <c r="AM332" s="339"/>
      <c r="AN332" s="339"/>
      <c r="AO332" s="339"/>
      <c r="AP332" s="339"/>
      <c r="AQ332" s="339"/>
      <c r="AR332" s="339"/>
      <c r="AS332" s="339"/>
      <c r="AT332" s="339"/>
      <c r="AU332" s="339"/>
      <c r="AV332" s="339"/>
      <c r="AW332" s="339"/>
      <c r="AX332" s="339"/>
      <c r="AY332" s="339"/>
      <c r="AZ332" s="339"/>
      <c r="BA332" s="320"/>
      <c r="BB332" s="320"/>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438"/>
      <c r="Z333" s="339"/>
      <c r="AA333" s="339"/>
      <c r="AB333" s="339"/>
      <c r="AC333" s="339"/>
      <c r="AD333" s="339"/>
      <c r="AE333" s="339"/>
      <c r="AF333" s="339"/>
      <c r="AG333" s="339"/>
      <c r="AH333" s="339"/>
      <c r="AI333" s="339"/>
      <c r="AJ333" s="339"/>
      <c r="AK333" s="339"/>
      <c r="AL333" s="339"/>
      <c r="AM333" s="339"/>
      <c r="AN333" s="339"/>
      <c r="AO333" s="339"/>
      <c r="AP333" s="339"/>
      <c r="AQ333" s="339"/>
      <c r="AR333" s="339"/>
      <c r="AS333" s="339"/>
      <c r="AT333" s="339"/>
      <c r="AU333" s="339"/>
      <c r="AV333" s="339"/>
      <c r="AW333" s="339"/>
      <c r="AX333" s="339"/>
      <c r="AY333" s="339"/>
      <c r="AZ333" s="339"/>
      <c r="BA333" s="320"/>
      <c r="BB333" s="320"/>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438"/>
      <c r="Z334" s="339"/>
      <c r="AA334" s="339"/>
      <c r="AB334" s="339"/>
      <c r="AC334" s="339"/>
      <c r="AD334" s="339"/>
      <c r="AE334" s="339"/>
      <c r="AF334" s="339"/>
      <c r="AG334" s="339"/>
      <c r="AH334" s="339"/>
      <c r="AI334" s="339"/>
      <c r="AJ334" s="339"/>
      <c r="AK334" s="339"/>
      <c r="AL334" s="339"/>
      <c r="AM334" s="339"/>
      <c r="AN334" s="339"/>
      <c r="AO334" s="339"/>
      <c r="AP334" s="339"/>
      <c r="AQ334" s="339"/>
      <c r="AR334" s="339"/>
      <c r="AS334" s="339"/>
      <c r="AT334" s="339"/>
      <c r="AU334" s="339"/>
      <c r="AV334" s="339"/>
      <c r="AW334" s="339"/>
      <c r="AX334" s="339"/>
      <c r="AY334" s="339"/>
      <c r="AZ334" s="339"/>
      <c r="BA334" s="320"/>
      <c r="BB334" s="320"/>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438"/>
      <c r="Z335" s="339"/>
      <c r="AA335" s="339"/>
      <c r="AB335" s="339"/>
      <c r="AC335" s="339"/>
      <c r="AD335" s="339"/>
      <c r="AE335" s="339"/>
      <c r="AF335" s="339"/>
      <c r="AG335" s="339"/>
      <c r="AH335" s="339"/>
      <c r="AI335" s="339"/>
      <c r="AJ335" s="339"/>
      <c r="AK335" s="339"/>
      <c r="AL335" s="339"/>
      <c r="AM335" s="339"/>
      <c r="AN335" s="339"/>
      <c r="AO335" s="339"/>
      <c r="AP335" s="339"/>
      <c r="AQ335" s="339"/>
      <c r="AR335" s="339"/>
      <c r="AS335" s="339"/>
      <c r="AT335" s="339"/>
      <c r="AU335" s="339"/>
      <c r="AV335" s="339"/>
      <c r="AW335" s="339"/>
      <c r="AX335" s="339"/>
      <c r="AY335" s="339"/>
      <c r="AZ335" s="339"/>
      <c r="BA335" s="320"/>
      <c r="BB335" s="320"/>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438"/>
      <c r="Z336" s="339"/>
      <c r="AA336" s="339"/>
      <c r="AB336" s="339"/>
      <c r="AC336" s="339"/>
      <c r="AD336" s="339"/>
      <c r="AE336" s="339"/>
      <c r="AF336" s="339"/>
      <c r="AG336" s="339"/>
      <c r="AH336" s="339"/>
      <c r="AI336" s="339"/>
      <c r="AJ336" s="339"/>
      <c r="AK336" s="339"/>
      <c r="AL336" s="339"/>
      <c r="AM336" s="339"/>
      <c r="AN336" s="339"/>
      <c r="AO336" s="339"/>
      <c r="AP336" s="339"/>
      <c r="AQ336" s="339"/>
      <c r="AR336" s="339"/>
      <c r="AS336" s="339"/>
      <c r="AT336" s="339"/>
      <c r="AU336" s="339"/>
      <c r="AV336" s="339"/>
      <c r="AW336" s="339"/>
      <c r="AX336" s="339"/>
      <c r="AY336" s="339"/>
      <c r="AZ336" s="339"/>
      <c r="BA336" s="320"/>
      <c r="BB336" s="320"/>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438"/>
      <c r="Z337" s="339"/>
      <c r="AA337" s="339"/>
      <c r="AB337" s="339"/>
      <c r="AC337" s="339"/>
      <c r="AD337" s="339"/>
      <c r="AE337" s="339"/>
      <c r="AF337" s="339"/>
      <c r="AG337" s="339"/>
      <c r="AH337" s="339"/>
      <c r="AI337" s="339"/>
      <c r="AJ337" s="339"/>
      <c r="AK337" s="339"/>
      <c r="AL337" s="339"/>
      <c r="AM337" s="339"/>
      <c r="AN337" s="339"/>
      <c r="AO337" s="339"/>
      <c r="AP337" s="339"/>
      <c r="AQ337" s="339"/>
      <c r="AR337" s="339"/>
      <c r="AS337" s="339"/>
      <c r="AT337" s="339"/>
      <c r="AU337" s="339"/>
      <c r="AV337" s="339"/>
      <c r="AW337" s="339"/>
      <c r="AX337" s="339"/>
      <c r="AY337" s="339"/>
      <c r="AZ337" s="339"/>
      <c r="BA337" s="320"/>
      <c r="BB337" s="320"/>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438"/>
      <c r="Z338" s="339"/>
      <c r="AA338" s="339"/>
      <c r="AB338" s="339"/>
      <c r="AC338" s="339"/>
      <c r="AD338" s="339"/>
      <c r="AE338" s="339"/>
      <c r="AF338" s="339"/>
      <c r="AG338" s="339"/>
      <c r="AH338" s="339"/>
      <c r="AI338" s="339"/>
      <c r="AJ338" s="339"/>
      <c r="AK338" s="339"/>
      <c r="AL338" s="339"/>
      <c r="AM338" s="339"/>
      <c r="AN338" s="339"/>
      <c r="AO338" s="339"/>
      <c r="AP338" s="339"/>
      <c r="AQ338" s="339"/>
      <c r="AR338" s="339"/>
      <c r="AS338" s="339"/>
      <c r="AT338" s="339"/>
      <c r="AU338" s="339"/>
      <c r="AV338" s="339"/>
      <c r="AW338" s="339"/>
      <c r="AX338" s="339"/>
      <c r="AY338" s="339"/>
      <c r="AZ338" s="339"/>
      <c r="BA338" s="320"/>
      <c r="BB338" s="320"/>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489" customFormat="true" ht="15" customHeight="true" x14ac:dyDescent="0.2">
      <c r="B339" s="488"/>
      <c r="Z339" s="344"/>
      <c r="AA339" s="344"/>
      <c r="AB339" s="344"/>
      <c r="AC339" s="344"/>
      <c r="AD339" s="344"/>
      <c r="AE339" s="344"/>
      <c r="AF339" s="344"/>
      <c r="AG339" s="344"/>
      <c r="AH339" s="344"/>
      <c r="AI339" s="344"/>
      <c r="AJ339" s="344"/>
      <c r="AK339" s="344"/>
      <c r="AL339" s="344"/>
      <c r="AM339" s="344"/>
      <c r="AN339" s="344"/>
      <c r="AO339" s="344"/>
      <c r="AP339" s="344"/>
      <c r="AQ339" s="344"/>
      <c r="AR339" s="344"/>
      <c r="AS339" s="344"/>
      <c r="AT339" s="344"/>
      <c r="AU339" s="344"/>
      <c r="AV339" s="344"/>
      <c r="AW339" s="344"/>
      <c r="AX339" s="344"/>
      <c r="AY339" s="344"/>
      <c r="AZ339" s="344"/>
      <c r="BA339" s="345" t="s">
        <v>128</v>
      </c>
      <c r="BB339" s="302" t="s">
        <v>127</v>
      </c>
      <c r="BC339" s="969" t="s">
        <v>114</v>
      </c>
      <c r="BD339" s="970"/>
      <c r="BE339" s="970"/>
      <c r="BF339" s="970"/>
      <c r="BG339" s="971"/>
      <c r="BH339" s="969" t="s">
        <v>38</v>
      </c>
      <c r="BI339" s="970"/>
      <c r="BJ339" s="970"/>
      <c r="BK339" s="970"/>
      <c r="BL339" s="971"/>
      <c r="BM339" s="969" t="s">
        <v>37</v>
      </c>
      <c r="BN339" s="970"/>
      <c r="BO339" s="970"/>
      <c r="BP339" s="970"/>
      <c r="BQ339" s="972"/>
      <c r="BR339" s="19" t="s">
        <v>138</v>
      </c>
      <c r="BS339" s="398"/>
      <c r="BT339" s="398"/>
      <c r="BU339" s="398"/>
      <c r="BV339" s="398"/>
      <c r="BW339" s="398"/>
      <c r="BX339" s="398"/>
      <c r="BY339" s="398"/>
      <c r="BZ339" s="343"/>
      <c r="CA339" s="343"/>
      <c r="CB339" s="343"/>
      <c r="CC339" s="343"/>
      <c r="CD339" s="343"/>
      <c r="CE339" s="343"/>
      <c r="CF339" s="343"/>
      <c r="CG339" s="343"/>
      <c r="CH339" s="343"/>
      <c r="CI339" s="343"/>
      <c r="CJ339" s="343"/>
      <c r="CK339" s="343"/>
      <c r="CL339" s="343"/>
      <c r="CM339" s="343"/>
      <c r="CN339" s="343"/>
      <c r="CO339" s="343"/>
      <c r="CP339" s="343"/>
      <c r="CQ339" s="343"/>
      <c r="CR339" s="343"/>
      <c r="CS339" s="343"/>
      <c r="CT339" s="343"/>
      <c r="CU339" s="343"/>
      <c r="CV339" s="343"/>
      <c r="CW339" s="343"/>
      <c r="CX339" s="343"/>
      <c r="CY339" s="343"/>
      <c r="CZ339" s="343"/>
    </row>
    <row r="340" s="489" customFormat="true" ht="24" x14ac:dyDescent="0.2">
      <c r="B340" s="488"/>
      <c r="Z340" s="344"/>
      <c r="AA340" s="344"/>
      <c r="AB340" s="344"/>
      <c r="AC340" s="344"/>
      <c r="AD340" s="344"/>
      <c r="AE340" s="344"/>
      <c r="AF340" s="344"/>
      <c r="AG340" s="344"/>
      <c r="AH340" s="344"/>
      <c r="AI340" s="344"/>
      <c r="AJ340" s="344"/>
      <c r="AK340" s="344"/>
      <c r="AL340" s="344"/>
      <c r="AM340" s="344"/>
      <c r="AN340" s="344"/>
      <c r="AO340" s="344"/>
      <c r="AP340" s="344"/>
      <c r="AQ340" s="344"/>
      <c r="AR340" s="344"/>
      <c r="AS340" s="344"/>
      <c r="AT340" s="344"/>
      <c r="AU340" s="344"/>
      <c r="AV340" s="344"/>
      <c r="AW340" s="344"/>
      <c r="AX340" s="344"/>
      <c r="AY340" s="344"/>
      <c r="AZ340" s="344"/>
      <c r="BA340" s="333" t="s">
        <v>126</v>
      </c>
      <c r="BB340" s="332"/>
      <c r="BC340" s="422" t="s">
        <v>0</v>
      </c>
      <c r="BD340" s="521" t="s">
        <v>1</v>
      </c>
      <c r="BE340" s="521" t="s">
        <v>2</v>
      </c>
      <c r="BF340" s="521" t="s">
        <v>3</v>
      </c>
      <c r="BG340" s="423" t="s">
        <v>4</v>
      </c>
      <c r="BH340" s="422" t="s">
        <v>0</v>
      </c>
      <c r="BI340" s="521" t="s">
        <v>1</v>
      </c>
      <c r="BJ340" s="521" t="s">
        <v>2</v>
      </c>
      <c r="BK340" s="521" t="s">
        <v>3</v>
      </c>
      <c r="BL340" s="423" t="s">
        <v>4</v>
      </c>
      <c r="BM340" s="422" t="s">
        <v>0</v>
      </c>
      <c r="BN340" s="521" t="s">
        <v>1</v>
      </c>
      <c r="BO340" s="521" t="s">
        <v>2</v>
      </c>
      <c r="BP340" s="521" t="s">
        <v>3</v>
      </c>
      <c r="BQ340" s="423" t="s">
        <v>4</v>
      </c>
      <c r="BR340" s="422" t="s">
        <v>147</v>
      </c>
      <c r="BS340" s="521" t="s">
        <v>148</v>
      </c>
      <c r="BT340" s="521" t="s">
        <v>149</v>
      </c>
      <c r="BU340" s="521" t="s">
        <v>150</v>
      </c>
      <c r="BV340" s="521" t="s">
        <v>151</v>
      </c>
      <c r="BW340" s="521" t="s">
        <v>152</v>
      </c>
      <c r="BX340" s="521" t="s">
        <v>153</v>
      </c>
      <c r="BY340" s="522" t="s">
        <v>154</v>
      </c>
      <c r="BZ340" s="879"/>
      <c r="CA340" s="879"/>
      <c r="CB340" s="879"/>
      <c r="CC340" s="879"/>
      <c r="CD340" s="879"/>
      <c r="CE340" s="879"/>
      <c r="CF340" s="879"/>
      <c r="CG340" s="879"/>
      <c r="CH340" s="879"/>
      <c r="CI340" s="879"/>
      <c r="CJ340" s="879"/>
      <c r="CK340" s="879"/>
      <c r="CL340" s="879"/>
      <c r="CM340" s="879"/>
      <c r="CN340" s="879"/>
      <c r="CO340" s="879"/>
      <c r="CP340" s="879"/>
      <c r="CQ340" s="879"/>
      <c r="CR340" s="879"/>
      <c r="CS340" s="879"/>
      <c r="CT340" s="879"/>
      <c r="CU340" s="879"/>
      <c r="CV340" s="879"/>
      <c r="CW340" s="879"/>
      <c r="CX340" s="879"/>
      <c r="CY340" s="879"/>
      <c r="CZ340" s="879"/>
    </row>
    <row r="341" s="489" customFormat="true" ht="15" customHeight="true" x14ac:dyDescent="0.2">
      <c r="B341" s="488"/>
      <c r="Z341" s="344"/>
      <c r="AA341" s="344"/>
      <c r="AB341" s="344"/>
      <c r="AC341" s="344"/>
      <c r="AD341" s="344"/>
      <c r="AE341" s="344"/>
      <c r="AF341" s="344"/>
      <c r="AG341" s="344"/>
      <c r="AH341" s="344"/>
      <c r="AI341" s="344"/>
      <c r="AJ341" s="344"/>
      <c r="AK341" s="344"/>
      <c r="AL341" s="344"/>
      <c r="AM341" s="344"/>
      <c r="AN341" s="344"/>
      <c r="AO341" s="344"/>
      <c r="AP341" s="344"/>
      <c r="AQ341" s="344"/>
      <c r="AR341" s="344"/>
      <c r="AS341" s="344"/>
      <c r="AT341" s="344"/>
      <c r="AU341" s="344"/>
      <c r="AV341" s="344"/>
      <c r="AW341" s="344"/>
      <c r="AX341" s="344"/>
      <c r="AY341" s="344"/>
      <c r="AZ341" s="344"/>
      <c r="BA341" s="964" t="s">
        <v>145</v>
      </c>
      <c r="BB341" s="553" t="s">
        <v>49</v>
      </c>
      <c r="BC341" s="55" t="s">
        <v>35</v>
      </c>
      <c r="BD341" s="51" t="s">
        <v>35</v>
      </c>
      <c r="BE341" s="51" t="s">
        <v>35</v>
      </c>
      <c r="BF341" s="51" t="s">
        <v>35</v>
      </c>
      <c r="BG341" s="46" t="s">
        <v>35</v>
      </c>
      <c r="BH341" s="55" t="s">
        <v>35</v>
      </c>
      <c r="BI341" s="51" t="s">
        <v>35</v>
      </c>
      <c r="BJ341" s="51" t="s">
        <v>35</v>
      </c>
      <c r="BK341" s="51" t="s">
        <v>35</v>
      </c>
      <c r="BL341" s="46" t="s">
        <v>35</v>
      </c>
      <c r="BM341" s="55" t="s">
        <v>35</v>
      </c>
      <c r="BN341" s="51" t="s">
        <v>35</v>
      </c>
      <c r="BO341" s="51" t="s">
        <v>35</v>
      </c>
      <c r="BP341" s="51" t="s">
        <v>35</v>
      </c>
      <c r="BQ341" s="46" t="s">
        <v>35</v>
      </c>
      <c r="BR341" s="55" t="s">
        <v>35</v>
      </c>
      <c r="BS341" s="51" t="s">
        <v>35</v>
      </c>
      <c r="BT341" s="51" t="s">
        <v>35</v>
      </c>
      <c r="BU341" s="51" t="s">
        <v>35</v>
      </c>
      <c r="BV341" s="51" t="s">
        <v>35</v>
      </c>
      <c r="BW341" s="51" t="s">
        <v>35</v>
      </c>
      <c r="BX341" s="51" t="s">
        <v>35</v>
      </c>
      <c r="BY341" s="40" t="s">
        <v>35</v>
      </c>
      <c r="BZ341" s="8"/>
      <c r="CA341" s="8"/>
      <c r="CB341" s="8"/>
      <c r="CC341" s="8"/>
      <c r="CD341" s="8"/>
      <c r="CE341" s="8"/>
      <c r="CF341" s="8"/>
      <c r="CG341" s="8"/>
      <c r="CH341" s="8"/>
      <c r="CI341" s="8"/>
      <c r="CJ341" s="8"/>
      <c r="CK341" s="8"/>
      <c r="CL341" s="8"/>
      <c r="CM341" s="8"/>
      <c r="CN341" s="8"/>
      <c r="CO341" s="8"/>
      <c r="CP341" s="8"/>
      <c r="CQ341" s="8"/>
      <c r="CR341" s="8"/>
      <c r="CS341" s="8"/>
      <c r="CT341" s="8"/>
      <c r="CU341" s="8"/>
      <c r="CV341" s="8"/>
      <c r="CW341" s="8"/>
      <c r="CX341" s="8"/>
      <c r="CY341" s="8"/>
      <c r="CZ341" s="8"/>
    </row>
    <row r="342" s="489" customFormat="true" ht="15" customHeight="true" x14ac:dyDescent="0.2">
      <c r="B342" s="488"/>
      <c r="Z342" s="344"/>
      <c r="AA342" s="344"/>
      <c r="AB342" s="344"/>
      <c r="AC342" s="344"/>
      <c r="AD342" s="344"/>
      <c r="AE342" s="344"/>
      <c r="AF342" s="344"/>
      <c r="AG342" s="344"/>
      <c r="AH342" s="344"/>
      <c r="AI342" s="344"/>
      <c r="AJ342" s="344"/>
      <c r="AK342" s="344"/>
      <c r="AL342" s="344"/>
      <c r="AM342" s="344"/>
      <c r="AN342" s="344"/>
      <c r="AO342" s="344"/>
      <c r="AP342" s="344"/>
      <c r="AQ342" s="344"/>
      <c r="AR342" s="344"/>
      <c r="AS342" s="344"/>
      <c r="AT342" s="344"/>
      <c r="AU342" s="344"/>
      <c r="AV342" s="344"/>
      <c r="AW342" s="344"/>
      <c r="AX342" s="344"/>
      <c r="AY342" s="344"/>
      <c r="AZ342" s="344"/>
      <c r="BA342" s="965"/>
      <c r="BB342" s="552" t="s">
        <v>48</v>
      </c>
      <c r="BC342" s="54" t="s">
        <v>35</v>
      </c>
      <c r="BD342" s="50" t="s">
        <v>35</v>
      </c>
      <c r="BE342" s="50" t="s">
        <v>35</v>
      </c>
      <c r="BF342" s="50" t="s">
        <v>35</v>
      </c>
      <c r="BG342" s="45" t="s">
        <v>35</v>
      </c>
      <c r="BH342" s="54" t="s">
        <v>35</v>
      </c>
      <c r="BI342" s="50" t="s">
        <v>35</v>
      </c>
      <c r="BJ342" s="50" t="s">
        <v>35</v>
      </c>
      <c r="BK342" s="50" t="s">
        <v>35</v>
      </c>
      <c r="BL342" s="45" t="s">
        <v>35</v>
      </c>
      <c r="BM342" s="54" t="s">
        <v>35</v>
      </c>
      <c r="BN342" s="50" t="s">
        <v>35</v>
      </c>
      <c r="BO342" s="50" t="s">
        <v>35</v>
      </c>
      <c r="BP342" s="50" t="s">
        <v>35</v>
      </c>
      <c r="BQ342" s="45" t="s">
        <v>35</v>
      </c>
      <c r="BR342" s="54" t="s">
        <v>35</v>
      </c>
      <c r="BS342" s="50" t="s">
        <v>35</v>
      </c>
      <c r="BT342" s="50" t="s">
        <v>35</v>
      </c>
      <c r="BU342" s="50" t="s">
        <v>35</v>
      </c>
      <c r="BV342" s="50" t="s">
        <v>35</v>
      </c>
      <c r="BW342" s="50" t="s">
        <v>35</v>
      </c>
      <c r="BX342" s="50" t="s">
        <v>35</v>
      </c>
      <c r="BY342" s="39" t="s">
        <v>35</v>
      </c>
      <c r="BZ342" s="8"/>
      <c r="CA342" s="8"/>
      <c r="CB342" s="8"/>
      <c r="CC342" s="8"/>
      <c r="CD342" s="8"/>
      <c r="CE342" s="8"/>
      <c r="CF342" s="8"/>
      <c r="CG342" s="8"/>
      <c r="CH342" s="8"/>
      <c r="CI342" s="8"/>
      <c r="CJ342" s="8"/>
      <c r="CK342" s="8"/>
      <c r="CL342" s="8"/>
      <c r="CM342" s="8"/>
      <c r="CN342" s="8"/>
      <c r="CO342" s="8"/>
      <c r="CP342" s="8"/>
      <c r="CQ342" s="8"/>
      <c r="CR342" s="8"/>
      <c r="CS342" s="8"/>
      <c r="CT342" s="8"/>
      <c r="CU342" s="8"/>
      <c r="CV342" s="8"/>
      <c r="CW342" s="8"/>
      <c r="CX342" s="8"/>
      <c r="CY342" s="8"/>
      <c r="CZ342" s="8"/>
    </row>
    <row r="343" s="489" customFormat="true" ht="15" customHeight="true" x14ac:dyDescent="0.2">
      <c r="B343" s="488"/>
      <c r="Z343" s="344"/>
      <c r="AA343" s="344"/>
      <c r="AB343" s="344"/>
      <c r="AC343" s="344"/>
      <c r="AD343" s="344"/>
      <c r="AE343" s="344"/>
      <c r="AF343" s="344"/>
      <c r="AG343" s="344"/>
      <c r="AH343" s="344"/>
      <c r="AI343" s="344"/>
      <c r="AJ343" s="344"/>
      <c r="AK343" s="344"/>
      <c r="AL343" s="344"/>
      <c r="AM343" s="344"/>
      <c r="AN343" s="344"/>
      <c r="AO343" s="344"/>
      <c r="AP343" s="344"/>
      <c r="AQ343" s="344"/>
      <c r="AR343" s="344"/>
      <c r="AS343" s="344"/>
      <c r="AT343" s="344"/>
      <c r="AU343" s="344"/>
      <c r="AV343" s="344"/>
      <c r="AW343" s="344"/>
      <c r="AX343" s="344"/>
      <c r="AY343" s="344"/>
      <c r="AZ343" s="344"/>
      <c r="BA343" s="966" t="s">
        <v>140</v>
      </c>
      <c r="BB343" s="552" t="s">
        <v>49</v>
      </c>
      <c r="BC343" s="54" t="s">
        <v>35</v>
      </c>
      <c r="BD343" s="50" t="s">
        <v>35</v>
      </c>
      <c r="BE343" s="50" t="s">
        <v>35</v>
      </c>
      <c r="BF343" s="50" t="s">
        <v>35</v>
      </c>
      <c r="BG343" s="45" t="s">
        <v>35</v>
      </c>
      <c r="BH343" s="54" t="s">
        <v>35</v>
      </c>
      <c r="BI343" s="50" t="s">
        <v>35</v>
      </c>
      <c r="BJ343" s="50" t="s">
        <v>35</v>
      </c>
      <c r="BK343" s="50" t="s">
        <v>35</v>
      </c>
      <c r="BL343" s="45" t="s">
        <v>35</v>
      </c>
      <c r="BM343" s="54" t="s">
        <v>35</v>
      </c>
      <c r="BN343" s="50" t="s">
        <v>35</v>
      </c>
      <c r="BO343" s="50" t="s">
        <v>35</v>
      </c>
      <c r="BP343" s="50" t="s">
        <v>35</v>
      </c>
      <c r="BQ343" s="45" t="s">
        <v>35</v>
      </c>
      <c r="BR343" s="54" t="s">
        <v>35</v>
      </c>
      <c r="BS343" s="50" t="s">
        <v>35</v>
      </c>
      <c r="BT343" s="50" t="s">
        <v>35</v>
      </c>
      <c r="BU343" s="50" t="s">
        <v>35</v>
      </c>
      <c r="BV343" s="50" t="s">
        <v>35</v>
      </c>
      <c r="BW343" s="50" t="s">
        <v>35</v>
      </c>
      <c r="BX343" s="50" t="s">
        <v>35</v>
      </c>
      <c r="BY343" s="39" t="s">
        <v>35</v>
      </c>
      <c r="BZ343" s="8"/>
      <c r="CA343" s="8"/>
      <c r="CB343" s="8"/>
      <c r="CC343" s="8"/>
      <c r="CD343" s="8"/>
      <c r="CE343" s="8"/>
      <c r="CF343" s="8"/>
      <c r="CG343" s="8"/>
      <c r="CH343" s="8"/>
      <c r="CI343" s="8"/>
      <c r="CJ343" s="8"/>
      <c r="CK343" s="8"/>
      <c r="CL343" s="8"/>
      <c r="CM343" s="8"/>
      <c r="CN343" s="8"/>
      <c r="CO343" s="8"/>
      <c r="CP343" s="8"/>
      <c r="CQ343" s="8"/>
      <c r="CR343" s="8"/>
      <c r="CS343" s="8"/>
      <c r="CT343" s="8"/>
      <c r="CU343" s="8"/>
      <c r="CV343" s="8"/>
      <c r="CW343" s="8"/>
      <c r="CX343" s="8"/>
      <c r="CY343" s="8"/>
      <c r="CZ343" s="8"/>
    </row>
    <row r="344" s="489" customFormat="true" ht="15" customHeight="true" x14ac:dyDescent="0.2">
      <c r="B344" s="488"/>
      <c r="Z344" s="344"/>
      <c r="AA344" s="344"/>
      <c r="AB344" s="344"/>
      <c r="AC344" s="344"/>
      <c r="AD344" s="344"/>
      <c r="AE344" s="344"/>
      <c r="AF344" s="344"/>
      <c r="AG344" s="344"/>
      <c r="AH344" s="344"/>
      <c r="AI344" s="344"/>
      <c r="AJ344" s="344"/>
      <c r="AK344" s="344"/>
      <c r="AL344" s="344"/>
      <c r="AM344" s="344"/>
      <c r="AN344" s="344"/>
      <c r="AO344" s="344"/>
      <c r="AP344" s="344"/>
      <c r="AQ344" s="344"/>
      <c r="AR344" s="344"/>
      <c r="AS344" s="344"/>
      <c r="AT344" s="344"/>
      <c r="AU344" s="344"/>
      <c r="AV344" s="344"/>
      <c r="AW344" s="344"/>
      <c r="AX344" s="344"/>
      <c r="AY344" s="344"/>
      <c r="AZ344" s="344"/>
      <c r="BA344" s="965"/>
      <c r="BB344" s="552" t="s">
        <v>48</v>
      </c>
      <c r="BC344" s="54" t="s">
        <v>35</v>
      </c>
      <c r="BD344" s="50" t="s">
        <v>35</v>
      </c>
      <c r="BE344" s="50" t="s">
        <v>35</v>
      </c>
      <c r="BF344" s="50" t="s">
        <v>35</v>
      </c>
      <c r="BG344" s="45" t="s">
        <v>35</v>
      </c>
      <c r="BH344" s="54" t="s">
        <v>35</v>
      </c>
      <c r="BI344" s="50" t="s">
        <v>35</v>
      </c>
      <c r="BJ344" s="50" t="s">
        <v>35</v>
      </c>
      <c r="BK344" s="50" t="s">
        <v>35</v>
      </c>
      <c r="BL344" s="45" t="s">
        <v>35</v>
      </c>
      <c r="BM344" s="54" t="s">
        <v>35</v>
      </c>
      <c r="BN344" s="50" t="s">
        <v>35</v>
      </c>
      <c r="BO344" s="50" t="s">
        <v>35</v>
      </c>
      <c r="BP344" s="50" t="s">
        <v>35</v>
      </c>
      <c r="BQ344" s="45" t="s">
        <v>35</v>
      </c>
      <c r="BR344" s="54" t="s">
        <v>35</v>
      </c>
      <c r="BS344" s="50" t="s">
        <v>35</v>
      </c>
      <c r="BT344" s="50" t="s">
        <v>35</v>
      </c>
      <c r="BU344" s="50" t="s">
        <v>35</v>
      </c>
      <c r="BV344" s="50" t="s">
        <v>35</v>
      </c>
      <c r="BW344" s="50" t="s">
        <v>35</v>
      </c>
      <c r="BX344" s="50" t="s">
        <v>35</v>
      </c>
      <c r="BY344" s="39" t="s">
        <v>35</v>
      </c>
      <c r="BZ344" s="8"/>
      <c r="CA344" s="8"/>
      <c r="CB344" s="8"/>
      <c r="CC344" s="8"/>
      <c r="CD344" s="8"/>
      <c r="CE344" s="8"/>
      <c r="CF344" s="8"/>
      <c r="CG344" s="8"/>
      <c r="CH344" s="8"/>
      <c r="CI344" s="8"/>
      <c r="CJ344" s="8"/>
      <c r="CK344" s="8"/>
      <c r="CL344" s="8"/>
      <c r="CM344" s="8"/>
      <c r="CN344" s="8"/>
      <c r="CO344" s="8"/>
      <c r="CP344" s="8"/>
      <c r="CQ344" s="8"/>
      <c r="CR344" s="8"/>
      <c r="CS344" s="8"/>
      <c r="CT344" s="8"/>
      <c r="CU344" s="8"/>
      <c r="CV344" s="8"/>
      <c r="CW344" s="8"/>
      <c r="CX344" s="8"/>
      <c r="CY344" s="8"/>
      <c r="CZ344" s="8"/>
    </row>
    <row r="345" s="489" customFormat="true" ht="15" customHeight="true" x14ac:dyDescent="0.2">
      <c r="B345" s="488"/>
      <c r="Z345" s="344"/>
      <c r="AA345" s="344"/>
      <c r="AB345" s="344"/>
      <c r="AC345" s="344"/>
      <c r="AD345" s="344"/>
      <c r="AE345" s="344"/>
      <c r="AF345" s="344"/>
      <c r="AG345" s="344"/>
      <c r="AH345" s="344"/>
      <c r="AI345" s="344"/>
      <c r="AJ345" s="344"/>
      <c r="AK345" s="344"/>
      <c r="AL345" s="344"/>
      <c r="AM345" s="344"/>
      <c r="AN345" s="344"/>
      <c r="AO345" s="344"/>
      <c r="AP345" s="344"/>
      <c r="AQ345" s="344"/>
      <c r="AR345" s="344"/>
      <c r="AS345" s="344"/>
      <c r="AT345" s="344"/>
      <c r="AU345" s="344"/>
      <c r="AV345" s="344"/>
      <c r="AW345" s="344"/>
      <c r="AX345" s="344"/>
      <c r="AY345" s="344"/>
      <c r="AZ345" s="344"/>
      <c r="BA345" s="966" t="s">
        <v>141</v>
      </c>
      <c r="BB345" s="552" t="s">
        <v>49</v>
      </c>
      <c r="BC345" s="54" t="s">
        <v>35</v>
      </c>
      <c r="BD345" s="50" t="s">
        <v>35</v>
      </c>
      <c r="BE345" s="50" t="s">
        <v>35</v>
      </c>
      <c r="BF345" s="50" t="s">
        <v>35</v>
      </c>
      <c r="BG345" s="45" t="s">
        <v>35</v>
      </c>
      <c r="BH345" s="54" t="s">
        <v>35</v>
      </c>
      <c r="BI345" s="50" t="s">
        <v>35</v>
      </c>
      <c r="BJ345" s="50" t="s">
        <v>35</v>
      </c>
      <c r="BK345" s="50" t="s">
        <v>35</v>
      </c>
      <c r="BL345" s="45" t="s">
        <v>35</v>
      </c>
      <c r="BM345" s="54" t="s">
        <v>35</v>
      </c>
      <c r="BN345" s="50" t="s">
        <v>35</v>
      </c>
      <c r="BO345" s="50" t="s">
        <v>35</v>
      </c>
      <c r="BP345" s="50" t="s">
        <v>35</v>
      </c>
      <c r="BQ345" s="45" t="s">
        <v>35</v>
      </c>
      <c r="BR345" s="54" t="s">
        <v>35</v>
      </c>
      <c r="BS345" s="50" t="s">
        <v>35</v>
      </c>
      <c r="BT345" s="50" t="s">
        <v>35</v>
      </c>
      <c r="BU345" s="50" t="s">
        <v>35</v>
      </c>
      <c r="BV345" s="50" t="s">
        <v>35</v>
      </c>
      <c r="BW345" s="50" t="s">
        <v>35</v>
      </c>
      <c r="BX345" s="50" t="s">
        <v>35</v>
      </c>
      <c r="BY345" s="39" t="s">
        <v>35</v>
      </c>
      <c r="BZ345" s="8"/>
      <c r="CA345" s="8"/>
      <c r="CB345" s="8"/>
      <c r="CC345" s="8"/>
      <c r="CD345" s="8"/>
      <c r="CE345" s="8"/>
      <c r="CF345" s="8"/>
      <c r="CG345" s="8"/>
      <c r="CH345" s="8"/>
      <c r="CI345" s="8"/>
      <c r="CJ345" s="8"/>
      <c r="CK345" s="8"/>
      <c r="CL345" s="8"/>
      <c r="CM345" s="8"/>
      <c r="CN345" s="8"/>
      <c r="CO345" s="8"/>
      <c r="CP345" s="8"/>
      <c r="CQ345" s="8"/>
      <c r="CR345" s="8"/>
      <c r="CS345" s="8"/>
      <c r="CT345" s="8"/>
      <c r="CU345" s="8"/>
      <c r="CV345" s="8"/>
      <c r="CW345" s="8"/>
      <c r="CX345" s="8"/>
      <c r="CY345" s="8"/>
      <c r="CZ345" s="8"/>
    </row>
    <row r="346" s="489" customFormat="true" ht="15" customHeight="true" x14ac:dyDescent="0.2">
      <c r="B346" s="488"/>
      <c r="Z346" s="344"/>
      <c r="AA346" s="344"/>
      <c r="AB346" s="344"/>
      <c r="AC346" s="344"/>
      <c r="AD346" s="344"/>
      <c r="AE346" s="344"/>
      <c r="AF346" s="344"/>
      <c r="AG346" s="344"/>
      <c r="AH346" s="344"/>
      <c r="AI346" s="344"/>
      <c r="AJ346" s="344"/>
      <c r="AK346" s="344"/>
      <c r="AL346" s="344"/>
      <c r="AM346" s="344"/>
      <c r="AN346" s="344"/>
      <c r="AO346" s="344"/>
      <c r="AP346" s="344"/>
      <c r="AQ346" s="344"/>
      <c r="AR346" s="344"/>
      <c r="AS346" s="344"/>
      <c r="AT346" s="344"/>
      <c r="AU346" s="344"/>
      <c r="AV346" s="344"/>
      <c r="AW346" s="344"/>
      <c r="AX346" s="344"/>
      <c r="AY346" s="344"/>
      <c r="AZ346" s="344"/>
      <c r="BA346" s="965"/>
      <c r="BB346" s="552" t="s">
        <v>48</v>
      </c>
      <c r="BC346" s="54" t="s">
        <v>35</v>
      </c>
      <c r="BD346" s="50" t="s">
        <v>35</v>
      </c>
      <c r="BE346" s="50" t="s">
        <v>35</v>
      </c>
      <c r="BF346" s="50" t="s">
        <v>35</v>
      </c>
      <c r="BG346" s="45" t="s">
        <v>35</v>
      </c>
      <c r="BH346" s="54" t="s">
        <v>35</v>
      </c>
      <c r="BI346" s="50" t="s">
        <v>35</v>
      </c>
      <c r="BJ346" s="50" t="s">
        <v>35</v>
      </c>
      <c r="BK346" s="50" t="s">
        <v>35</v>
      </c>
      <c r="BL346" s="45" t="s">
        <v>35</v>
      </c>
      <c r="BM346" s="54" t="s">
        <v>35</v>
      </c>
      <c r="BN346" s="50" t="s">
        <v>35</v>
      </c>
      <c r="BO346" s="50" t="s">
        <v>35</v>
      </c>
      <c r="BP346" s="50" t="s">
        <v>35</v>
      </c>
      <c r="BQ346" s="45" t="s">
        <v>35</v>
      </c>
      <c r="BR346" s="54" t="s">
        <v>35</v>
      </c>
      <c r="BS346" s="50" t="s">
        <v>35</v>
      </c>
      <c r="BT346" s="50" t="s">
        <v>35</v>
      </c>
      <c r="BU346" s="50" t="s">
        <v>35</v>
      </c>
      <c r="BV346" s="50" t="s">
        <v>35</v>
      </c>
      <c r="BW346" s="50" t="s">
        <v>35</v>
      </c>
      <c r="BX346" s="50" t="s">
        <v>35</v>
      </c>
      <c r="BY346" s="39" t="s">
        <v>35</v>
      </c>
      <c r="BZ346" s="8"/>
      <c r="CA346" s="8"/>
      <c r="CB346" s="8"/>
      <c r="CC346" s="8"/>
      <c r="CD346" s="8"/>
      <c r="CE346" s="8"/>
      <c r="CF346" s="8"/>
      <c r="CG346" s="8"/>
      <c r="CH346" s="8"/>
      <c r="CI346" s="8"/>
      <c r="CJ346" s="8"/>
      <c r="CK346" s="8"/>
      <c r="CL346" s="8"/>
      <c r="CM346" s="8"/>
      <c r="CN346" s="8"/>
      <c r="CO346" s="8"/>
      <c r="CP346" s="8"/>
      <c r="CQ346" s="8"/>
      <c r="CR346" s="8"/>
      <c r="CS346" s="8"/>
      <c r="CT346" s="8"/>
      <c r="CU346" s="8"/>
      <c r="CV346" s="8"/>
      <c r="CW346" s="8"/>
      <c r="CX346" s="8"/>
      <c r="CY346" s="8"/>
      <c r="CZ346" s="8"/>
    </row>
    <row r="347" s="489" customFormat="true" ht="15" customHeight="true" x14ac:dyDescent="0.2">
      <c r="B347" s="488"/>
      <c r="Z347" s="344"/>
      <c r="AA347" s="344"/>
      <c r="AB347" s="344"/>
      <c r="AC347" s="344"/>
      <c r="AD347" s="344"/>
      <c r="AE347" s="344"/>
      <c r="AF347" s="344"/>
      <c r="AG347" s="344"/>
      <c r="AH347" s="344"/>
      <c r="AI347" s="344"/>
      <c r="AJ347" s="344"/>
      <c r="AK347" s="344"/>
      <c r="AL347" s="344"/>
      <c r="AM347" s="344"/>
      <c r="AN347" s="344"/>
      <c r="AO347" s="344"/>
      <c r="AP347" s="344"/>
      <c r="AQ347" s="344"/>
      <c r="AR347" s="344"/>
      <c r="AS347" s="344"/>
      <c r="AT347" s="344"/>
      <c r="AU347" s="344"/>
      <c r="AV347" s="344"/>
      <c r="AW347" s="344"/>
      <c r="AX347" s="344"/>
      <c r="AY347" s="344"/>
      <c r="AZ347" s="344"/>
      <c r="BA347" s="966" t="s">
        <v>142</v>
      </c>
      <c r="BB347" s="552" t="s">
        <v>49</v>
      </c>
      <c r="BC347" s="54" t="s">
        <v>35</v>
      </c>
      <c r="BD347" s="50" t="s">
        <v>35</v>
      </c>
      <c r="BE347" s="50" t="s">
        <v>35</v>
      </c>
      <c r="BF347" s="50" t="s">
        <v>35</v>
      </c>
      <c r="BG347" s="45" t="s">
        <v>35</v>
      </c>
      <c r="BH347" s="54" t="s">
        <v>35</v>
      </c>
      <c r="BI347" s="50" t="s">
        <v>35</v>
      </c>
      <c r="BJ347" s="50" t="s">
        <v>35</v>
      </c>
      <c r="BK347" s="50" t="s">
        <v>35</v>
      </c>
      <c r="BL347" s="45" t="s">
        <v>35</v>
      </c>
      <c r="BM347" s="54" t="s">
        <v>35</v>
      </c>
      <c r="BN347" s="50" t="s">
        <v>35</v>
      </c>
      <c r="BO347" s="50" t="s">
        <v>35</v>
      </c>
      <c r="BP347" s="50" t="s">
        <v>35</v>
      </c>
      <c r="BQ347" s="45" t="s">
        <v>35</v>
      </c>
      <c r="BR347" s="54" t="s">
        <v>35</v>
      </c>
      <c r="BS347" s="50" t="s">
        <v>35</v>
      </c>
      <c r="BT347" s="50" t="s">
        <v>35</v>
      </c>
      <c r="BU347" s="50" t="s">
        <v>35</v>
      </c>
      <c r="BV347" s="50" t="s">
        <v>35</v>
      </c>
      <c r="BW347" s="50" t="s">
        <v>35</v>
      </c>
      <c r="BX347" s="50" t="s">
        <v>35</v>
      </c>
      <c r="BY347" s="39" t="s">
        <v>35</v>
      </c>
      <c r="BZ347" s="8"/>
      <c r="CA347" s="8"/>
      <c r="CB347" s="8"/>
      <c r="CC347" s="8"/>
      <c r="CD347" s="8"/>
      <c r="CE347" s="8"/>
      <c r="CF347" s="8"/>
      <c r="CG347" s="8"/>
      <c r="CH347" s="8"/>
      <c r="CI347" s="8"/>
      <c r="CJ347" s="8"/>
      <c r="CK347" s="8"/>
      <c r="CL347" s="8"/>
      <c r="CM347" s="8"/>
      <c r="CN347" s="8"/>
      <c r="CO347" s="8"/>
      <c r="CP347" s="8"/>
      <c r="CQ347" s="8"/>
      <c r="CR347" s="8"/>
      <c r="CS347" s="8"/>
      <c r="CT347" s="8"/>
      <c r="CU347" s="8"/>
      <c r="CV347" s="8"/>
      <c r="CW347" s="8"/>
      <c r="CX347" s="8"/>
      <c r="CY347" s="8"/>
      <c r="CZ347" s="8"/>
    </row>
    <row r="348" s="489" customFormat="true" ht="15" customHeight="true" x14ac:dyDescent="0.2">
      <c r="B348" s="488"/>
      <c r="Z348" s="344"/>
      <c r="AA348" s="344"/>
      <c r="AB348" s="344"/>
      <c r="AC348" s="344"/>
      <c r="AD348" s="344"/>
      <c r="AE348" s="344"/>
      <c r="AF348" s="344"/>
      <c r="AG348" s="344"/>
      <c r="AH348" s="344"/>
      <c r="AI348" s="344"/>
      <c r="AJ348" s="344"/>
      <c r="AK348" s="344"/>
      <c r="AL348" s="344"/>
      <c r="AM348" s="344"/>
      <c r="AN348" s="344"/>
      <c r="AO348" s="344"/>
      <c r="AP348" s="344"/>
      <c r="AQ348" s="344"/>
      <c r="AR348" s="344"/>
      <c r="AS348" s="344"/>
      <c r="AT348" s="344"/>
      <c r="AU348" s="344"/>
      <c r="AV348" s="344"/>
      <c r="AW348" s="344"/>
      <c r="AX348" s="344"/>
      <c r="AY348" s="344"/>
      <c r="AZ348" s="344"/>
      <c r="BA348" s="965"/>
      <c r="BB348" s="552" t="s">
        <v>48</v>
      </c>
      <c r="BC348" s="54" t="s">
        <v>35</v>
      </c>
      <c r="BD348" s="50" t="s">
        <v>35</v>
      </c>
      <c r="BE348" s="50" t="s">
        <v>35</v>
      </c>
      <c r="BF348" s="50" t="s">
        <v>35</v>
      </c>
      <c r="BG348" s="45" t="s">
        <v>35</v>
      </c>
      <c r="BH348" s="54" t="s">
        <v>35</v>
      </c>
      <c r="BI348" s="50" t="s">
        <v>35</v>
      </c>
      <c r="BJ348" s="50" t="s">
        <v>35</v>
      </c>
      <c r="BK348" s="50" t="s">
        <v>35</v>
      </c>
      <c r="BL348" s="45" t="s">
        <v>35</v>
      </c>
      <c r="BM348" s="54" t="s">
        <v>35</v>
      </c>
      <c r="BN348" s="50" t="s">
        <v>35</v>
      </c>
      <c r="BO348" s="50" t="s">
        <v>35</v>
      </c>
      <c r="BP348" s="50" t="s">
        <v>35</v>
      </c>
      <c r="BQ348" s="45" t="s">
        <v>35</v>
      </c>
      <c r="BR348" s="54" t="s">
        <v>35</v>
      </c>
      <c r="BS348" s="50" t="s">
        <v>35</v>
      </c>
      <c r="BT348" s="50" t="s">
        <v>35</v>
      </c>
      <c r="BU348" s="50" t="s">
        <v>35</v>
      </c>
      <c r="BV348" s="50" t="s">
        <v>35</v>
      </c>
      <c r="BW348" s="50" t="s">
        <v>35</v>
      </c>
      <c r="BX348" s="50" t="s">
        <v>35</v>
      </c>
      <c r="BY348" s="39" t="s">
        <v>35</v>
      </c>
      <c r="BZ348" s="8"/>
      <c r="CA348" s="8"/>
      <c r="CB348" s="8"/>
      <c r="CC348" s="8"/>
      <c r="CD348" s="8"/>
      <c r="CE348" s="8"/>
      <c r="CF348" s="8"/>
      <c r="CG348" s="8"/>
      <c r="CH348" s="8"/>
      <c r="CI348" s="8"/>
      <c r="CJ348" s="8"/>
      <c r="CK348" s="8"/>
      <c r="CL348" s="8"/>
      <c r="CM348" s="8"/>
      <c r="CN348" s="8"/>
      <c r="CO348" s="8"/>
      <c r="CP348" s="8"/>
      <c r="CQ348" s="8"/>
      <c r="CR348" s="8"/>
      <c r="CS348" s="8"/>
      <c r="CT348" s="8"/>
      <c r="CU348" s="8"/>
      <c r="CV348" s="8"/>
      <c r="CW348" s="8"/>
      <c r="CX348" s="8"/>
      <c r="CY348" s="8"/>
      <c r="CZ348" s="8"/>
    </row>
    <row r="349" s="489" customFormat="true" ht="15" customHeight="true" x14ac:dyDescent="0.2">
      <c r="B349" s="488"/>
      <c r="Z349" s="344"/>
      <c r="AA349" s="344"/>
      <c r="AB349" s="344"/>
      <c r="AC349" s="344"/>
      <c r="AD349" s="344"/>
      <c r="AE349" s="344"/>
      <c r="AF349" s="344"/>
      <c r="AG349" s="344"/>
      <c r="AH349" s="344"/>
      <c r="AI349" s="344"/>
      <c r="AJ349" s="344"/>
      <c r="AK349" s="344"/>
      <c r="AL349" s="344"/>
      <c r="AM349" s="344"/>
      <c r="AN349" s="344"/>
      <c r="AO349" s="344"/>
      <c r="AP349" s="344"/>
      <c r="AQ349" s="344"/>
      <c r="AR349" s="344"/>
      <c r="AS349" s="344"/>
      <c r="AT349" s="344"/>
      <c r="AU349" s="344"/>
      <c r="AV349" s="344"/>
      <c r="AW349" s="344"/>
      <c r="AX349" s="344"/>
      <c r="AY349" s="344"/>
      <c r="AZ349" s="344"/>
      <c r="BA349" s="966" t="s">
        <v>143</v>
      </c>
      <c r="BB349" s="552" t="s">
        <v>49</v>
      </c>
      <c r="BC349" s="54" t="s">
        <v>35</v>
      </c>
      <c r="BD349" s="50" t="s">
        <v>35</v>
      </c>
      <c r="BE349" s="50" t="s">
        <v>35</v>
      </c>
      <c r="BF349" s="50" t="s">
        <v>35</v>
      </c>
      <c r="BG349" s="45" t="s">
        <v>35</v>
      </c>
      <c r="BH349" s="54" t="s">
        <v>35</v>
      </c>
      <c r="BI349" s="50" t="s">
        <v>35</v>
      </c>
      <c r="BJ349" s="50" t="s">
        <v>35</v>
      </c>
      <c r="BK349" s="50" t="s">
        <v>35</v>
      </c>
      <c r="BL349" s="45" t="s">
        <v>35</v>
      </c>
      <c r="BM349" s="54" t="s">
        <v>35</v>
      </c>
      <c r="BN349" s="50" t="s">
        <v>35</v>
      </c>
      <c r="BO349" s="50" t="s">
        <v>35</v>
      </c>
      <c r="BP349" s="50" t="s">
        <v>35</v>
      </c>
      <c r="BQ349" s="45" t="s">
        <v>35</v>
      </c>
      <c r="BR349" s="54" t="s">
        <v>35</v>
      </c>
      <c r="BS349" s="50" t="s">
        <v>35</v>
      </c>
      <c r="BT349" s="50" t="s">
        <v>35</v>
      </c>
      <c r="BU349" s="50" t="s">
        <v>35</v>
      </c>
      <c r="BV349" s="50" t="s">
        <v>35</v>
      </c>
      <c r="BW349" s="50" t="s">
        <v>35</v>
      </c>
      <c r="BX349" s="50" t="s">
        <v>35</v>
      </c>
      <c r="BY349" s="39" t="s">
        <v>35</v>
      </c>
      <c r="BZ349" s="8"/>
      <c r="CA349" s="8"/>
      <c r="CB349" s="8"/>
      <c r="CC349" s="8"/>
      <c r="CD349" s="8"/>
      <c r="CE349" s="8"/>
      <c r="CF349" s="8"/>
      <c r="CG349" s="8"/>
      <c r="CH349" s="8"/>
      <c r="CI349" s="8"/>
      <c r="CJ349" s="8"/>
      <c r="CK349" s="8"/>
      <c r="CL349" s="8"/>
      <c r="CM349" s="8"/>
      <c r="CN349" s="8"/>
      <c r="CO349" s="8"/>
      <c r="CP349" s="8"/>
      <c r="CQ349" s="8"/>
      <c r="CR349" s="8"/>
      <c r="CS349" s="8"/>
      <c r="CT349" s="8"/>
      <c r="CU349" s="8"/>
      <c r="CV349" s="8"/>
      <c r="CW349" s="8"/>
      <c r="CX349" s="8"/>
      <c r="CY349" s="8"/>
      <c r="CZ349" s="8"/>
    </row>
    <row r="350" s="489" customFormat="true" ht="15" customHeight="true" x14ac:dyDescent="0.2">
      <c r="B350" s="488"/>
      <c r="Z350" s="344"/>
      <c r="AA350" s="344"/>
      <c r="AB350" s="344"/>
      <c r="AC350" s="344"/>
      <c r="AD350" s="344"/>
      <c r="AE350" s="344"/>
      <c r="AF350" s="344"/>
      <c r="AG350" s="344"/>
      <c r="AH350" s="344"/>
      <c r="AI350" s="344"/>
      <c r="AJ350" s="344"/>
      <c r="AK350" s="344"/>
      <c r="AL350" s="344"/>
      <c r="AM350" s="344"/>
      <c r="AN350" s="344"/>
      <c r="AO350" s="344"/>
      <c r="AP350" s="344"/>
      <c r="AQ350" s="344"/>
      <c r="AR350" s="344"/>
      <c r="AS350" s="344"/>
      <c r="AT350" s="344"/>
      <c r="AU350" s="344"/>
      <c r="AV350" s="344"/>
      <c r="AW350" s="344"/>
      <c r="AX350" s="344"/>
      <c r="AY350" s="344"/>
      <c r="AZ350" s="344"/>
      <c r="BA350" s="965"/>
      <c r="BB350" s="552" t="s">
        <v>48</v>
      </c>
      <c r="BC350" s="54" t="s">
        <v>35</v>
      </c>
      <c r="BD350" s="50" t="s">
        <v>35</v>
      </c>
      <c r="BE350" s="50" t="s">
        <v>35</v>
      </c>
      <c r="BF350" s="50" t="s">
        <v>35</v>
      </c>
      <c r="BG350" s="45" t="s">
        <v>35</v>
      </c>
      <c r="BH350" s="54" t="s">
        <v>35</v>
      </c>
      <c r="BI350" s="50" t="s">
        <v>35</v>
      </c>
      <c r="BJ350" s="50" t="s">
        <v>35</v>
      </c>
      <c r="BK350" s="50" t="s">
        <v>35</v>
      </c>
      <c r="BL350" s="45" t="s">
        <v>35</v>
      </c>
      <c r="BM350" s="54" t="s">
        <v>35</v>
      </c>
      <c r="BN350" s="50" t="s">
        <v>35</v>
      </c>
      <c r="BO350" s="50" t="s">
        <v>35</v>
      </c>
      <c r="BP350" s="50" t="s">
        <v>35</v>
      </c>
      <c r="BQ350" s="45" t="s">
        <v>35</v>
      </c>
      <c r="BR350" s="54" t="s">
        <v>35</v>
      </c>
      <c r="BS350" s="50" t="s">
        <v>35</v>
      </c>
      <c r="BT350" s="50" t="s">
        <v>35</v>
      </c>
      <c r="BU350" s="50" t="s">
        <v>35</v>
      </c>
      <c r="BV350" s="50" t="s">
        <v>35</v>
      </c>
      <c r="BW350" s="50" t="s">
        <v>35</v>
      </c>
      <c r="BX350" s="50" t="s">
        <v>35</v>
      </c>
      <c r="BY350" s="39" t="s">
        <v>35</v>
      </c>
      <c r="BZ350" s="8"/>
      <c r="CA350" s="8"/>
      <c r="CB350" s="8"/>
      <c r="CC350" s="8"/>
      <c r="CD350" s="8"/>
      <c r="CE350" s="8"/>
      <c r="CF350" s="8"/>
      <c r="CG350" s="8"/>
      <c r="CH350" s="8"/>
      <c r="CI350" s="8"/>
      <c r="CJ350" s="8"/>
      <c r="CK350" s="8"/>
      <c r="CL350" s="8"/>
      <c r="CM350" s="8"/>
      <c r="CN350" s="8"/>
      <c r="CO350" s="8"/>
      <c r="CP350" s="8"/>
      <c r="CQ350" s="8"/>
      <c r="CR350" s="8"/>
      <c r="CS350" s="8"/>
      <c r="CT350" s="8"/>
      <c r="CU350" s="8"/>
      <c r="CV350" s="8"/>
      <c r="CW350" s="8"/>
      <c r="CX350" s="8"/>
      <c r="CY350" s="8"/>
      <c r="CZ350" s="8"/>
    </row>
    <row r="351" s="489" customFormat="true" ht="15" customHeight="true" x14ac:dyDescent="0.2">
      <c r="B351" s="488"/>
      <c r="Z351" s="344"/>
      <c r="AA351" s="344"/>
      <c r="AB351" s="344"/>
      <c r="AC351" s="344"/>
      <c r="AD351" s="344"/>
      <c r="AE351" s="344"/>
      <c r="AF351" s="344"/>
      <c r="AG351" s="344"/>
      <c r="AH351" s="344"/>
      <c r="AI351" s="344"/>
      <c r="AJ351" s="344"/>
      <c r="AK351" s="344"/>
      <c r="AL351" s="344"/>
      <c r="AM351" s="344"/>
      <c r="AN351" s="344"/>
      <c r="AO351" s="344"/>
      <c r="AP351" s="344"/>
      <c r="AQ351" s="344"/>
      <c r="AR351" s="344"/>
      <c r="AS351" s="344"/>
      <c r="AT351" s="344"/>
      <c r="AU351" s="344"/>
      <c r="AV351" s="344"/>
      <c r="AW351" s="344"/>
      <c r="AX351" s="344"/>
      <c r="AY351" s="344"/>
      <c r="AZ351" s="344"/>
      <c r="BA351" s="966" t="s">
        <v>144</v>
      </c>
      <c r="BB351" s="552" t="s">
        <v>49</v>
      </c>
      <c r="BC351" s="54" t="s">
        <v>35</v>
      </c>
      <c r="BD351" s="50" t="s">
        <v>35</v>
      </c>
      <c r="BE351" s="50" t="s">
        <v>35</v>
      </c>
      <c r="BF351" s="50" t="s">
        <v>35</v>
      </c>
      <c r="BG351" s="45" t="s">
        <v>35</v>
      </c>
      <c r="BH351" s="54" t="s">
        <v>35</v>
      </c>
      <c r="BI351" s="50" t="s">
        <v>35</v>
      </c>
      <c r="BJ351" s="50" t="s">
        <v>35</v>
      </c>
      <c r="BK351" s="50" t="s">
        <v>35</v>
      </c>
      <c r="BL351" s="45" t="s">
        <v>35</v>
      </c>
      <c r="BM351" s="54" t="s">
        <v>35</v>
      </c>
      <c r="BN351" s="50" t="s">
        <v>35</v>
      </c>
      <c r="BO351" s="50" t="s">
        <v>35</v>
      </c>
      <c r="BP351" s="50" t="s">
        <v>35</v>
      </c>
      <c r="BQ351" s="45" t="s">
        <v>35</v>
      </c>
      <c r="BR351" s="54" t="s">
        <v>35</v>
      </c>
      <c r="BS351" s="50" t="s">
        <v>35</v>
      </c>
      <c r="BT351" s="50" t="s">
        <v>35</v>
      </c>
      <c r="BU351" s="50" t="s">
        <v>35</v>
      </c>
      <c r="BV351" s="50" t="s">
        <v>35</v>
      </c>
      <c r="BW351" s="50" t="s">
        <v>35</v>
      </c>
      <c r="BX351" s="50" t="s">
        <v>35</v>
      </c>
      <c r="BY351" s="39" t="s">
        <v>35</v>
      </c>
      <c r="BZ351" s="8"/>
      <c r="CA351" s="8"/>
      <c r="CB351" s="8"/>
      <c r="CC351" s="8"/>
      <c r="CD351" s="8"/>
      <c r="CE351" s="8"/>
      <c r="CF351" s="8"/>
      <c r="CG351" s="8"/>
      <c r="CH351" s="8"/>
      <c r="CI351" s="8"/>
      <c r="CJ351" s="8"/>
      <c r="CK351" s="8"/>
      <c r="CL351" s="8"/>
      <c r="CM351" s="8"/>
      <c r="CN351" s="8"/>
      <c r="CO351" s="8"/>
      <c r="CP351" s="8"/>
      <c r="CQ351" s="8"/>
      <c r="CR351" s="8"/>
      <c r="CS351" s="8"/>
      <c r="CT351" s="8"/>
      <c r="CU351" s="8"/>
      <c r="CV351" s="8"/>
      <c r="CW351" s="8"/>
      <c r="CX351" s="8"/>
      <c r="CY351" s="8"/>
      <c r="CZ351" s="8"/>
    </row>
    <row r="352" s="489" customFormat="true" ht="15" customHeight="true" x14ac:dyDescent="0.2">
      <c r="B352" s="488"/>
      <c r="Z352" s="344"/>
      <c r="AA352" s="344"/>
      <c r="AB352" s="344"/>
      <c r="AC352" s="344"/>
      <c r="AD352" s="344"/>
      <c r="AE352" s="344"/>
      <c r="AF352" s="344"/>
      <c r="AG352" s="344"/>
      <c r="AH352" s="344"/>
      <c r="AI352" s="344"/>
      <c r="AJ352" s="344"/>
      <c r="AK352" s="344"/>
      <c r="AL352" s="344"/>
      <c r="AM352" s="344"/>
      <c r="AN352" s="344"/>
      <c r="AO352" s="344"/>
      <c r="AP352" s="344"/>
      <c r="AQ352" s="344"/>
      <c r="AR352" s="344"/>
      <c r="AS352" s="344"/>
      <c r="AT352" s="344"/>
      <c r="AU352" s="344"/>
      <c r="AV352" s="344"/>
      <c r="AW352" s="344"/>
      <c r="AX352" s="344"/>
      <c r="AY352" s="344"/>
      <c r="AZ352" s="344"/>
      <c r="BA352" s="965"/>
      <c r="BB352" s="552" t="s">
        <v>48</v>
      </c>
      <c r="BC352" s="54" t="s">
        <v>35</v>
      </c>
      <c r="BD352" s="50" t="s">
        <v>35</v>
      </c>
      <c r="BE352" s="50" t="s">
        <v>35</v>
      </c>
      <c r="BF352" s="50" t="s">
        <v>35</v>
      </c>
      <c r="BG352" s="45" t="s">
        <v>35</v>
      </c>
      <c r="BH352" s="54" t="s">
        <v>35</v>
      </c>
      <c r="BI352" s="50" t="s">
        <v>35</v>
      </c>
      <c r="BJ352" s="50" t="s">
        <v>35</v>
      </c>
      <c r="BK352" s="50" t="s">
        <v>35</v>
      </c>
      <c r="BL352" s="45" t="s">
        <v>35</v>
      </c>
      <c r="BM352" s="54" t="s">
        <v>35</v>
      </c>
      <c r="BN352" s="50" t="s">
        <v>35</v>
      </c>
      <c r="BO352" s="50" t="s">
        <v>35</v>
      </c>
      <c r="BP352" s="50" t="s">
        <v>35</v>
      </c>
      <c r="BQ352" s="45" t="s">
        <v>35</v>
      </c>
      <c r="BR352" s="54" t="s">
        <v>35</v>
      </c>
      <c r="BS352" s="50" t="s">
        <v>35</v>
      </c>
      <c r="BT352" s="50" t="s">
        <v>35</v>
      </c>
      <c r="BU352" s="50" t="s">
        <v>35</v>
      </c>
      <c r="BV352" s="50" t="s">
        <v>35</v>
      </c>
      <c r="BW352" s="50" t="s">
        <v>35</v>
      </c>
      <c r="BX352" s="50" t="s">
        <v>35</v>
      </c>
      <c r="BY352" s="39" t="s">
        <v>35</v>
      </c>
      <c r="BZ352" s="8"/>
      <c r="CA352" s="8"/>
      <c r="CB352" s="8"/>
      <c r="CC352" s="8"/>
      <c r="CD352" s="8"/>
      <c r="CE352" s="8"/>
      <c r="CF352" s="8"/>
      <c r="CG352" s="8"/>
      <c r="CH352" s="8"/>
      <c r="CI352" s="8"/>
      <c r="CJ352" s="8"/>
      <c r="CK352" s="8"/>
      <c r="CL352" s="8"/>
      <c r="CM352" s="8"/>
      <c r="CN352" s="8"/>
      <c r="CO352" s="8"/>
      <c r="CP352" s="8"/>
      <c r="CQ352" s="8"/>
      <c r="CR352" s="8"/>
      <c r="CS352" s="8"/>
      <c r="CT352" s="8"/>
      <c r="CU352" s="8"/>
      <c r="CV352" s="8"/>
      <c r="CW352" s="8"/>
      <c r="CX352" s="8"/>
      <c r="CY352" s="8"/>
      <c r="CZ352" s="8"/>
    </row>
    <row r="353" s="489" customFormat="true" ht="15" customHeight="true" x14ac:dyDescent="0.2">
      <c r="B353" s="488"/>
      <c r="Z353" s="344"/>
      <c r="AA353" s="344"/>
      <c r="AB353" s="344"/>
      <c r="AC353" s="344"/>
      <c r="AD353" s="344"/>
      <c r="AE353" s="344"/>
      <c r="AF353" s="344"/>
      <c r="AG353" s="344"/>
      <c r="AH353" s="344"/>
      <c r="AI353" s="344"/>
      <c r="AJ353" s="344"/>
      <c r="AK353" s="344"/>
      <c r="AL353" s="344"/>
      <c r="AM353" s="344"/>
      <c r="AN353" s="344"/>
      <c r="AO353" s="344"/>
      <c r="AP353" s="344"/>
      <c r="AQ353" s="344"/>
      <c r="AR353" s="344"/>
      <c r="AS353" s="344"/>
      <c r="AT353" s="344"/>
      <c r="AU353" s="344"/>
      <c r="AV353" s="344"/>
      <c r="AW353" s="344"/>
      <c r="AX353" s="344"/>
      <c r="AY353" s="344"/>
      <c r="AZ353" s="344"/>
      <c r="BA353" s="966" t="s">
        <v>139</v>
      </c>
      <c r="BB353" s="552" t="s">
        <v>49</v>
      </c>
      <c r="BC353" s="54" t="s">
        <v>35</v>
      </c>
      <c r="BD353" s="50" t="s">
        <v>35</v>
      </c>
      <c r="BE353" s="50" t="s">
        <v>35</v>
      </c>
      <c r="BF353" s="50" t="s">
        <v>35</v>
      </c>
      <c r="BG353" s="45" t="s">
        <v>35</v>
      </c>
      <c r="BH353" s="54" t="s">
        <v>35</v>
      </c>
      <c r="BI353" s="50" t="s">
        <v>35</v>
      </c>
      <c r="BJ353" s="50" t="s">
        <v>35</v>
      </c>
      <c r="BK353" s="50" t="s">
        <v>35</v>
      </c>
      <c r="BL353" s="45" t="s">
        <v>35</v>
      </c>
      <c r="BM353" s="54" t="s">
        <v>35</v>
      </c>
      <c r="BN353" s="50" t="s">
        <v>35</v>
      </c>
      <c r="BO353" s="50" t="s">
        <v>35</v>
      </c>
      <c r="BP353" s="50" t="s">
        <v>35</v>
      </c>
      <c r="BQ353" s="45" t="s">
        <v>35</v>
      </c>
      <c r="BR353" s="54" t="s">
        <v>35</v>
      </c>
      <c r="BS353" s="50" t="s">
        <v>35</v>
      </c>
      <c r="BT353" s="50" t="s">
        <v>35</v>
      </c>
      <c r="BU353" s="50" t="s">
        <v>35</v>
      </c>
      <c r="BV353" s="50" t="s">
        <v>35</v>
      </c>
      <c r="BW353" s="50" t="s">
        <v>35</v>
      </c>
      <c r="BX353" s="50" t="s">
        <v>35</v>
      </c>
      <c r="BY353" s="39" t="s">
        <v>35</v>
      </c>
      <c r="BZ353" s="8"/>
      <c r="CA353" s="8"/>
      <c r="CB353" s="8"/>
      <c r="CC353" s="8"/>
      <c r="CD353" s="8"/>
      <c r="CE353" s="8"/>
      <c r="CF353" s="8"/>
      <c r="CG353" s="8"/>
      <c r="CH353" s="8"/>
      <c r="CI353" s="8"/>
      <c r="CJ353" s="8"/>
      <c r="CK353" s="8"/>
      <c r="CL353" s="8"/>
      <c r="CM353" s="8"/>
      <c r="CN353" s="8"/>
      <c r="CO353" s="8"/>
      <c r="CP353" s="8"/>
      <c r="CQ353" s="8"/>
      <c r="CR353" s="8"/>
      <c r="CS353" s="8"/>
      <c r="CT353" s="8"/>
      <c r="CU353" s="8"/>
      <c r="CV353" s="8"/>
      <c r="CW353" s="8"/>
      <c r="CX353" s="8"/>
      <c r="CY353" s="8"/>
      <c r="CZ353" s="8"/>
    </row>
    <row r="354" s="489" customFormat="true" ht="15" customHeight="true" x14ac:dyDescent="0.2">
      <c r="B354" s="488"/>
      <c r="Z354" s="344"/>
      <c r="AA354" s="344"/>
      <c r="AB354" s="344"/>
      <c r="AC354" s="344"/>
      <c r="AD354" s="344"/>
      <c r="AE354" s="344"/>
      <c r="AF354" s="344"/>
      <c r="AG354" s="344"/>
      <c r="AH354" s="344"/>
      <c r="AI354" s="344"/>
      <c r="AJ354" s="344"/>
      <c r="AK354" s="344"/>
      <c r="AL354" s="344"/>
      <c r="AM354" s="344"/>
      <c r="AN354" s="344"/>
      <c r="AO354" s="344"/>
      <c r="AP354" s="344"/>
      <c r="AQ354" s="344"/>
      <c r="AR354" s="344"/>
      <c r="AS354" s="344"/>
      <c r="AT354" s="344"/>
      <c r="AU354" s="344"/>
      <c r="AV354" s="344"/>
      <c r="AW354" s="344"/>
      <c r="AX354" s="344"/>
      <c r="AY354" s="344"/>
      <c r="AZ354" s="344"/>
      <c r="BA354" s="967"/>
      <c r="BB354" s="554" t="s">
        <v>48</v>
      </c>
      <c r="BC354" s="53" t="s">
        <v>35</v>
      </c>
      <c r="BD354" s="49" t="s">
        <v>35</v>
      </c>
      <c r="BE354" s="49" t="s">
        <v>35</v>
      </c>
      <c r="BF354" s="49" t="s">
        <v>35</v>
      </c>
      <c r="BG354" s="44" t="s">
        <v>35</v>
      </c>
      <c r="BH354" s="53" t="s">
        <v>35</v>
      </c>
      <c r="BI354" s="49" t="s">
        <v>35</v>
      </c>
      <c r="BJ354" s="49" t="s">
        <v>35</v>
      </c>
      <c r="BK354" s="49" t="s">
        <v>35</v>
      </c>
      <c r="BL354" s="44" t="s">
        <v>35</v>
      </c>
      <c r="BM354" s="53" t="s">
        <v>35</v>
      </c>
      <c r="BN354" s="49" t="s">
        <v>35</v>
      </c>
      <c r="BO354" s="49" t="s">
        <v>35</v>
      </c>
      <c r="BP354" s="49" t="s">
        <v>35</v>
      </c>
      <c r="BQ354" s="44" t="s">
        <v>35</v>
      </c>
      <c r="BR354" s="53" t="s">
        <v>35</v>
      </c>
      <c r="BS354" s="49" t="s">
        <v>35</v>
      </c>
      <c r="BT354" s="49" t="s">
        <v>35</v>
      </c>
      <c r="BU354" s="49" t="s">
        <v>35</v>
      </c>
      <c r="BV354" s="49" t="s">
        <v>35</v>
      </c>
      <c r="BW354" s="49" t="s">
        <v>35</v>
      </c>
      <c r="BX354" s="49" t="s">
        <v>35</v>
      </c>
      <c r="BY354" s="38" t="s">
        <v>35</v>
      </c>
      <c r="BZ354" s="8"/>
      <c r="CA354" s="8"/>
      <c r="CB354" s="8"/>
      <c r="CC354" s="8"/>
      <c r="CD354" s="8"/>
      <c r="CE354" s="8"/>
      <c r="CF354" s="8"/>
      <c r="CG354" s="8"/>
      <c r="CH354" s="8"/>
      <c r="CI354" s="8"/>
      <c r="CJ354" s="8"/>
      <c r="CK354" s="8"/>
      <c r="CL354" s="8"/>
      <c r="CM354" s="8"/>
      <c r="CN354" s="8"/>
      <c r="CO354" s="8"/>
      <c r="CP354" s="8"/>
      <c r="CQ354" s="8"/>
      <c r="CR354" s="8"/>
      <c r="CS354" s="8"/>
      <c r="CT354" s="8"/>
      <c r="CU354" s="8"/>
      <c r="CV354" s="8"/>
      <c r="CW354" s="8"/>
      <c r="CX354" s="8"/>
      <c r="CY354" s="8"/>
      <c r="CZ354" s="8"/>
    </row>
    <row r="355" s="489" customFormat="true" ht="15" customHeight="true" x14ac:dyDescent="0.2">
      <c r="B355" s="488"/>
      <c r="Z355" s="344"/>
      <c r="AA355" s="344"/>
      <c r="AB355" s="344"/>
      <c r="AC355" s="344"/>
      <c r="AD355" s="344"/>
      <c r="AE355" s="344"/>
      <c r="AF355" s="344"/>
      <c r="AG355" s="344"/>
      <c r="AH355" s="344"/>
      <c r="AI355" s="344"/>
      <c r="AJ355" s="344"/>
      <c r="AK355" s="344"/>
      <c r="AL355" s="344"/>
      <c r="AM355" s="344"/>
      <c r="AN355" s="344"/>
      <c r="AO355" s="344"/>
      <c r="AP355" s="344"/>
      <c r="AQ355" s="344"/>
      <c r="AR355" s="344"/>
      <c r="AS355" s="344"/>
      <c r="AT355" s="344"/>
      <c r="AU355" s="344"/>
      <c r="AV355" s="344"/>
      <c r="AW355" s="344"/>
      <c r="AX355" s="344"/>
      <c r="AY355" s="344"/>
      <c r="AZ355" s="344"/>
      <c r="BA355" s="364"/>
      <c r="BB355" s="320"/>
      <c r="BC355" s="407"/>
      <c r="BD355" s="407"/>
      <c r="BE355" s="407"/>
      <c r="BF355" s="407"/>
      <c r="BG355" s="407"/>
      <c r="BH355" s="407"/>
      <c r="BI355" s="407"/>
      <c r="BJ355" s="407"/>
      <c r="BK355" s="407"/>
      <c r="BL355" s="407"/>
      <c r="BM355" s="407"/>
      <c r="BN355" s="407"/>
      <c r="BO355" s="407"/>
      <c r="BP355" s="407"/>
      <c r="BQ355" s="407"/>
      <c r="BR355" s="407"/>
      <c r="BS355" s="407"/>
      <c r="BT355" s="407"/>
      <c r="BU355" s="407"/>
      <c r="BV355" s="407"/>
      <c r="BW355" s="407"/>
      <c r="BX355" s="407"/>
      <c r="BY355" s="407"/>
      <c r="BZ355" s="408"/>
      <c r="CA355" s="408"/>
      <c r="CB355" s="408"/>
      <c r="CC355" s="408"/>
      <c r="CD355" s="408"/>
      <c r="CE355" s="408"/>
      <c r="CF355" s="408"/>
      <c r="CG355" s="408"/>
      <c r="CH355" s="408"/>
      <c r="CI355" s="408"/>
      <c r="CJ355" s="408"/>
      <c r="CK355" s="408"/>
      <c r="CL355" s="408"/>
      <c r="CM355" s="408"/>
      <c r="CN355" s="408"/>
      <c r="CO355" s="408"/>
      <c r="CP355" s="408"/>
      <c r="CQ355" s="408"/>
      <c r="CR355" s="408"/>
      <c r="CS355" s="408"/>
      <c r="CT355" s="408"/>
      <c r="CU355" s="408"/>
      <c r="CV355" s="408"/>
      <c r="CW355" s="408"/>
      <c r="CX355" s="408"/>
      <c r="CY355" s="408"/>
      <c r="CZ355" s="408"/>
    </row>
    <row r="356" s="489" customFormat="true" ht="15" customHeight="true" x14ac:dyDescent="0.2">
      <c r="B356" s="488"/>
      <c r="Z356" s="344"/>
      <c r="AA356" s="344"/>
      <c r="AB356" s="344"/>
      <c r="AC356" s="344"/>
      <c r="AD356" s="344"/>
      <c r="AE356" s="344"/>
      <c r="AF356" s="344"/>
      <c r="AG356" s="344"/>
      <c r="AH356" s="344"/>
      <c r="AI356" s="344"/>
      <c r="AJ356" s="344"/>
      <c r="AK356" s="344"/>
      <c r="AL356" s="344"/>
      <c r="AM356" s="344"/>
      <c r="AN356" s="344"/>
      <c r="AO356" s="344"/>
      <c r="AP356" s="344"/>
      <c r="AQ356" s="344"/>
      <c r="AR356" s="344"/>
      <c r="AS356" s="344"/>
      <c r="AT356" s="344"/>
      <c r="AU356" s="344"/>
      <c r="AV356" s="344"/>
      <c r="AW356" s="344"/>
      <c r="AX356" s="344"/>
      <c r="AY356" s="344"/>
      <c r="AZ356" s="344"/>
      <c r="BA356" s="364"/>
      <c r="BB356" s="320"/>
      <c r="BC356" s="364"/>
      <c r="BD356" s="364"/>
      <c r="BE356" s="364"/>
      <c r="BF356" s="364"/>
      <c r="BG356" s="364"/>
      <c r="BH356" s="364"/>
      <c r="BI356" s="364"/>
      <c r="BJ356" s="364"/>
      <c r="BK356" s="364"/>
      <c r="BL356" s="364"/>
      <c r="BM356" s="364"/>
      <c r="BN356" s="364"/>
      <c r="BO356" s="364"/>
      <c r="BP356" s="364"/>
      <c r="BQ356" s="364"/>
      <c r="BR356" s="364"/>
      <c r="BS356" s="364"/>
      <c r="BT356" s="364"/>
      <c r="BU356" s="364"/>
      <c r="BV356" s="364"/>
      <c r="BW356" s="364"/>
      <c r="BX356" s="364"/>
      <c r="BY356" s="36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16" customFormat="true" ht="15" customHeight="true" x14ac:dyDescent="0.2">
      <c r="B357" s="318"/>
      <c r="Z357" s="344"/>
      <c r="AA357" s="344"/>
      <c r="AB357" s="344"/>
      <c r="AC357" s="344"/>
      <c r="AD357" s="344"/>
      <c r="AE357" s="344"/>
      <c r="AF357" s="344"/>
      <c r="AG357" s="344"/>
      <c r="AH357" s="344"/>
      <c r="AI357" s="344"/>
      <c r="AJ357" s="344"/>
      <c r="AK357" s="344"/>
      <c r="AL357" s="344"/>
      <c r="AM357" s="344"/>
      <c r="AN357" s="344"/>
      <c r="AO357" s="344"/>
      <c r="AP357" s="344"/>
      <c r="AQ357" s="344"/>
      <c r="AR357" s="344"/>
      <c r="AS357" s="344"/>
      <c r="AT357" s="344"/>
      <c r="AU357" s="344"/>
      <c r="AV357" s="344"/>
      <c r="AW357" s="344"/>
      <c r="AX357" s="344"/>
      <c r="AY357" s="344"/>
      <c r="AZ357" s="344"/>
      <c r="BA357" s="364"/>
      <c r="BB357" s="320"/>
      <c r="BC357" s="364"/>
      <c r="BD357" s="364"/>
      <c r="BE357" s="364"/>
      <c r="BF357" s="364"/>
      <c r="BG357" s="364"/>
      <c r="BH357" s="364"/>
      <c r="BI357" s="364"/>
      <c r="BJ357" s="364"/>
      <c r="BK357" s="364"/>
      <c r="BL357" s="364"/>
      <c r="BM357" s="364"/>
      <c r="BN357" s="364"/>
      <c r="BO357" s="364"/>
      <c r="BP357" s="364"/>
      <c r="BQ357" s="364"/>
      <c r="BR357" s="364"/>
      <c r="BS357" s="364"/>
      <c r="BT357" s="364"/>
      <c r="BU357" s="364"/>
      <c r="BV357" s="364"/>
      <c r="BW357" s="364"/>
      <c r="BX357" s="364"/>
      <c r="BY357" s="36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16" customFormat="true" ht="15" customHeight="true" x14ac:dyDescent="0.2">
      <c r="B358" s="318"/>
      <c r="Z358" s="344"/>
      <c r="AA358" s="344"/>
      <c r="AB358" s="344"/>
      <c r="AC358" s="344"/>
      <c r="AD358" s="344"/>
      <c r="AE358" s="344"/>
      <c r="AF358" s="344"/>
      <c r="AG358" s="344"/>
      <c r="AH358" s="344"/>
      <c r="AI358" s="344"/>
      <c r="AJ358" s="344"/>
      <c r="AK358" s="344"/>
      <c r="AL358" s="344"/>
      <c r="AM358" s="344"/>
      <c r="AN358" s="344"/>
      <c r="AO358" s="344"/>
      <c r="AP358" s="344"/>
      <c r="AQ358" s="344"/>
      <c r="AR358" s="344"/>
      <c r="AS358" s="344"/>
      <c r="AT358" s="344"/>
      <c r="AU358" s="344"/>
      <c r="AV358" s="344"/>
      <c r="AW358" s="344"/>
      <c r="AX358" s="344"/>
      <c r="AY358" s="344"/>
      <c r="AZ358" s="344"/>
      <c r="BA358" s="364"/>
      <c r="BB358" s="320"/>
      <c r="BC358" s="364"/>
      <c r="BD358" s="364"/>
      <c r="BE358" s="364"/>
      <c r="BF358" s="364"/>
      <c r="BG358" s="364"/>
      <c r="BH358" s="364"/>
      <c r="BI358" s="364"/>
      <c r="BJ358" s="364"/>
      <c r="BK358" s="364"/>
      <c r="BL358" s="364"/>
      <c r="BM358" s="364"/>
      <c r="BN358" s="364"/>
      <c r="BO358" s="364"/>
      <c r="BP358" s="364"/>
      <c r="BQ358" s="364"/>
      <c r="BR358" s="364"/>
      <c r="BS358" s="364"/>
      <c r="BT358" s="364"/>
      <c r="BU358" s="364"/>
      <c r="BV358" s="364"/>
      <c r="BW358" s="364"/>
      <c r="BX358" s="364"/>
      <c r="BY358" s="36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16" customFormat="true" ht="15" customHeight="true" x14ac:dyDescent="0.2">
      <c r="B359" s="318"/>
      <c r="Z359" s="344"/>
      <c r="AA359" s="344"/>
      <c r="AB359" s="344"/>
      <c r="AC359" s="344"/>
      <c r="AD359" s="344"/>
      <c r="AE359" s="344"/>
      <c r="AF359" s="344"/>
      <c r="AG359" s="344"/>
      <c r="AH359" s="344"/>
      <c r="AI359" s="344"/>
      <c r="AJ359" s="344"/>
      <c r="AK359" s="344"/>
      <c r="AL359" s="344"/>
      <c r="AM359" s="344"/>
      <c r="AN359" s="344"/>
      <c r="AO359" s="344"/>
      <c r="AP359" s="344"/>
      <c r="AQ359" s="344"/>
      <c r="AR359" s="344"/>
      <c r="AS359" s="344"/>
      <c r="AT359" s="344"/>
      <c r="AU359" s="344"/>
      <c r="AV359" s="344"/>
      <c r="AW359" s="344"/>
      <c r="AX359" s="344"/>
      <c r="AY359" s="344"/>
      <c r="AZ359" s="344"/>
      <c r="BA359" s="364"/>
      <c r="BB359" s="320"/>
      <c r="BC359" s="364"/>
      <c r="BD359" s="364"/>
      <c r="BE359" s="364"/>
      <c r="BF359" s="364"/>
      <c r="BG359" s="364"/>
      <c r="BH359" s="364"/>
      <c r="BI359" s="364"/>
      <c r="BJ359" s="364"/>
      <c r="BK359" s="364"/>
      <c r="BL359" s="364"/>
      <c r="BM359" s="364"/>
      <c r="BN359" s="364"/>
      <c r="BO359" s="364"/>
      <c r="BP359" s="364"/>
      <c r="BQ359" s="364"/>
      <c r="BR359" s="364"/>
      <c r="BS359" s="364"/>
      <c r="BT359" s="364"/>
      <c r="BU359" s="364"/>
      <c r="BV359" s="364"/>
      <c r="BW359" s="364"/>
      <c r="BX359" s="364"/>
      <c r="BY359" s="36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16" customFormat="true" ht="15" customHeight="true" x14ac:dyDescent="0.2">
      <c r="B360" s="318"/>
      <c r="Z360" s="344"/>
      <c r="AA360" s="344"/>
      <c r="AB360" s="344"/>
      <c r="AC360" s="344"/>
      <c r="AD360" s="344"/>
      <c r="AE360" s="344"/>
      <c r="AF360" s="344"/>
      <c r="AG360" s="344"/>
      <c r="AH360" s="344"/>
      <c r="AI360" s="344"/>
      <c r="AJ360" s="344"/>
      <c r="AK360" s="344"/>
      <c r="AL360" s="344"/>
      <c r="AM360" s="344"/>
      <c r="AN360" s="344"/>
      <c r="AO360" s="344"/>
      <c r="AP360" s="344"/>
      <c r="AQ360" s="344"/>
      <c r="AR360" s="344"/>
      <c r="AS360" s="344"/>
      <c r="AT360" s="344"/>
      <c r="AU360" s="344"/>
      <c r="AV360" s="344"/>
      <c r="AW360" s="344"/>
      <c r="AX360" s="344"/>
      <c r="AY360" s="344"/>
      <c r="AZ360" s="344"/>
      <c r="BA360" s="364"/>
      <c r="BB360" s="320"/>
      <c r="BC360" s="364"/>
      <c r="BD360" s="364"/>
      <c r="BE360" s="364"/>
      <c r="BF360" s="364"/>
      <c r="BG360" s="364"/>
      <c r="BH360" s="364"/>
      <c r="BI360" s="364"/>
      <c r="BJ360" s="364"/>
      <c r="BK360" s="364"/>
      <c r="BL360" s="364"/>
      <c r="BM360" s="364"/>
      <c r="BN360" s="364"/>
      <c r="BO360" s="364"/>
      <c r="BP360" s="364"/>
      <c r="BQ360" s="364"/>
      <c r="BR360" s="364"/>
      <c r="BS360" s="364"/>
      <c r="BT360" s="364"/>
      <c r="BU360" s="364"/>
      <c r="BV360" s="364"/>
      <c r="BW360" s="364"/>
      <c r="BX360" s="364"/>
      <c r="BY360" s="36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16" customFormat="true" ht="15" customHeight="true" x14ac:dyDescent="0.2">
      <c r="B361" s="318"/>
      <c r="Z361" s="344"/>
      <c r="AA361" s="344"/>
      <c r="AB361" s="344"/>
      <c r="AC361" s="344"/>
      <c r="AD361" s="344"/>
      <c r="AE361" s="344"/>
      <c r="AF361" s="344"/>
      <c r="AG361" s="344"/>
      <c r="AH361" s="344"/>
      <c r="AI361" s="344"/>
      <c r="AJ361" s="344"/>
      <c r="AK361" s="344"/>
      <c r="AL361" s="344"/>
      <c r="AM361" s="344"/>
      <c r="AN361" s="344"/>
      <c r="AO361" s="344"/>
      <c r="AP361" s="344"/>
      <c r="AQ361" s="344"/>
      <c r="AR361" s="344"/>
      <c r="AS361" s="344"/>
      <c r="AT361" s="344"/>
      <c r="AU361" s="344"/>
      <c r="AV361" s="344"/>
      <c r="AW361" s="344"/>
      <c r="AX361" s="344"/>
      <c r="AY361" s="344"/>
      <c r="AZ361" s="344"/>
      <c r="BA361" s="364"/>
      <c r="BB361" s="320"/>
      <c r="BC361" s="364"/>
      <c r="BD361" s="364"/>
      <c r="BE361" s="364"/>
      <c r="BF361" s="364"/>
      <c r="BG361" s="364"/>
      <c r="BH361" s="364"/>
      <c r="BI361" s="364"/>
      <c r="BJ361" s="364"/>
      <c r="BK361" s="364"/>
      <c r="BL361" s="364"/>
      <c r="BM361" s="364"/>
      <c r="BN361" s="364"/>
      <c r="BO361" s="364"/>
      <c r="BP361" s="364"/>
      <c r="BQ361" s="364"/>
      <c r="BR361" s="364"/>
      <c r="BS361" s="364"/>
      <c r="BT361" s="364"/>
      <c r="BU361" s="364"/>
      <c r="BV361" s="364"/>
      <c r="BW361" s="364"/>
      <c r="BX361" s="364"/>
      <c r="BY361" s="36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16" customFormat="true" ht="15" customHeight="true" x14ac:dyDescent="0.2">
      <c r="B362" s="318"/>
      <c r="Z362" s="344"/>
      <c r="AA362" s="344"/>
      <c r="AB362" s="344"/>
      <c r="AC362" s="344"/>
      <c r="AD362" s="344"/>
      <c r="AE362" s="344"/>
      <c r="AF362" s="344"/>
      <c r="AG362" s="344"/>
      <c r="AH362" s="344"/>
      <c r="AI362" s="344"/>
      <c r="AJ362" s="344"/>
      <c r="AK362" s="344"/>
      <c r="AL362" s="344"/>
      <c r="AM362" s="344"/>
      <c r="AN362" s="344"/>
      <c r="AO362" s="344"/>
      <c r="AP362" s="344"/>
      <c r="AQ362" s="344"/>
      <c r="AR362" s="344"/>
      <c r="AS362" s="344"/>
      <c r="AT362" s="344"/>
      <c r="AU362" s="344"/>
      <c r="AV362" s="344"/>
      <c r="AW362" s="344"/>
      <c r="AX362" s="344"/>
      <c r="AY362" s="344"/>
      <c r="AZ362" s="344"/>
      <c r="BA362" s="364"/>
      <c r="BB362" s="320"/>
      <c r="BC362" s="364"/>
      <c r="BD362" s="364"/>
      <c r="BE362" s="364"/>
      <c r="BF362" s="364"/>
      <c r="BG362" s="364"/>
      <c r="BH362" s="364"/>
      <c r="BI362" s="364"/>
      <c r="BJ362" s="364"/>
      <c r="BK362" s="364"/>
      <c r="BL362" s="364"/>
      <c r="BM362" s="364"/>
      <c r="BN362" s="364"/>
      <c r="BO362" s="364"/>
      <c r="BP362" s="364"/>
      <c r="BQ362" s="364"/>
      <c r="BR362" s="364"/>
      <c r="BS362" s="364"/>
      <c r="BT362" s="364"/>
      <c r="BU362" s="364"/>
      <c r="BV362" s="364"/>
      <c r="BW362" s="364"/>
      <c r="BX362" s="364"/>
      <c r="BY362" s="36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16" customFormat="true" ht="15" customHeight="true" x14ac:dyDescent="0.2">
      <c r="B363" s="318"/>
      <c r="Z363" s="344"/>
      <c r="AA363" s="344"/>
      <c r="AB363" s="344"/>
      <c r="AC363" s="344"/>
      <c r="AD363" s="344"/>
      <c r="AE363" s="344"/>
      <c r="AF363" s="344"/>
      <c r="AG363" s="344"/>
      <c r="AH363" s="344"/>
      <c r="AI363" s="344"/>
      <c r="AJ363" s="344"/>
      <c r="AK363" s="344"/>
      <c r="AL363" s="344"/>
      <c r="AM363" s="344"/>
      <c r="AN363" s="344"/>
      <c r="AO363" s="344"/>
      <c r="AP363" s="344"/>
      <c r="AQ363" s="344"/>
      <c r="AR363" s="344"/>
      <c r="AS363" s="344"/>
      <c r="AT363" s="344"/>
      <c r="AU363" s="344"/>
      <c r="AV363" s="344"/>
      <c r="AW363" s="344"/>
      <c r="AX363" s="344"/>
      <c r="AY363" s="344"/>
      <c r="AZ363" s="344"/>
      <c r="BA363" s="364"/>
      <c r="BB363" s="320"/>
      <c r="BC363" s="364"/>
      <c r="BD363" s="364"/>
      <c r="BE363" s="364"/>
      <c r="BF363" s="364"/>
      <c r="BG363" s="364"/>
      <c r="BH363" s="364"/>
      <c r="BI363" s="364"/>
      <c r="BJ363" s="364"/>
      <c r="BK363" s="364"/>
      <c r="BL363" s="364"/>
      <c r="BM363" s="364"/>
      <c r="BN363" s="364"/>
      <c r="BO363" s="364"/>
      <c r="BP363" s="364"/>
      <c r="BQ363" s="364"/>
      <c r="BR363" s="364"/>
      <c r="BS363" s="364"/>
      <c r="BT363" s="364"/>
      <c r="BU363" s="364"/>
      <c r="BV363" s="364"/>
      <c r="BW363" s="364"/>
      <c r="BX363" s="364"/>
      <c r="BY363" s="36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16" customFormat="true" ht="15" customHeight="true" x14ac:dyDescent="0.2">
      <c r="B364" s="318"/>
      <c r="Z364" s="344"/>
      <c r="AA364" s="344"/>
      <c r="AB364" s="344"/>
      <c r="AC364" s="344"/>
      <c r="AD364" s="344"/>
      <c r="AE364" s="344"/>
      <c r="AF364" s="344"/>
      <c r="AG364" s="344"/>
      <c r="AH364" s="344"/>
      <c r="AI364" s="344"/>
      <c r="AJ364" s="344"/>
      <c r="AK364" s="344"/>
      <c r="AL364" s="344"/>
      <c r="AM364" s="344"/>
      <c r="AN364" s="344"/>
      <c r="AO364" s="344"/>
      <c r="AP364" s="344"/>
      <c r="AQ364" s="344"/>
      <c r="AR364" s="344"/>
      <c r="AS364" s="344"/>
      <c r="AT364" s="344"/>
      <c r="AU364" s="344"/>
      <c r="AV364" s="344"/>
      <c r="AW364" s="344"/>
      <c r="AX364" s="344"/>
      <c r="AY364" s="344"/>
      <c r="AZ364" s="344"/>
      <c r="BA364" s="364"/>
      <c r="BB364" s="320"/>
      <c r="BC364" s="364"/>
      <c r="BD364" s="364"/>
      <c r="BE364" s="364"/>
      <c r="BF364" s="364"/>
      <c r="BG364" s="364"/>
      <c r="BH364" s="364"/>
      <c r="BI364" s="364"/>
      <c r="BJ364" s="364"/>
      <c r="BK364" s="364"/>
      <c r="BL364" s="364"/>
      <c r="BM364" s="364"/>
      <c r="BN364" s="364"/>
      <c r="BO364" s="364"/>
      <c r="BP364" s="364"/>
      <c r="BQ364" s="364"/>
      <c r="BR364" s="364"/>
      <c r="BS364" s="364"/>
      <c r="BT364" s="364"/>
      <c r="BU364" s="364"/>
      <c r="BV364" s="364"/>
      <c r="BW364" s="364"/>
      <c r="BX364" s="364"/>
      <c r="BY364" s="36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16" customFormat="true" ht="15" customHeight="true" x14ac:dyDescent="0.2">
      <c r="B365" s="318"/>
      <c r="Z365" s="344"/>
      <c r="AA365" s="344"/>
      <c r="AB365" s="344"/>
      <c r="AC365" s="344"/>
      <c r="AD365" s="344"/>
      <c r="AE365" s="344"/>
      <c r="AF365" s="344"/>
      <c r="AG365" s="344"/>
      <c r="AH365" s="344"/>
      <c r="AI365" s="344"/>
      <c r="AJ365" s="344"/>
      <c r="AK365" s="344"/>
      <c r="AL365" s="344"/>
      <c r="AM365" s="344"/>
      <c r="AN365" s="344"/>
      <c r="AO365" s="344"/>
      <c r="AP365" s="344"/>
      <c r="AQ365" s="344"/>
      <c r="AR365" s="344"/>
      <c r="AS365" s="344"/>
      <c r="AT365" s="344"/>
      <c r="AU365" s="344"/>
      <c r="AV365" s="344"/>
      <c r="AW365" s="344"/>
      <c r="AX365" s="344"/>
      <c r="AY365" s="344"/>
      <c r="AZ365" s="344"/>
      <c r="BA365" s="364"/>
      <c r="BB365" s="320"/>
      <c r="BC365" s="364"/>
      <c r="BD365" s="364"/>
      <c r="BE365" s="364"/>
      <c r="BF365" s="364"/>
      <c r="BG365" s="364"/>
      <c r="BH365" s="364"/>
      <c r="BI365" s="364"/>
      <c r="BJ365" s="364"/>
      <c r="BK365" s="364"/>
      <c r="BL365" s="364"/>
      <c r="BM365" s="364"/>
      <c r="BN365" s="364"/>
      <c r="BO365" s="364"/>
      <c r="BP365" s="364"/>
      <c r="BQ365" s="364"/>
      <c r="BR365" s="364"/>
      <c r="BS365" s="364"/>
      <c r="BT365" s="364"/>
      <c r="BU365" s="364"/>
      <c r="BV365" s="364"/>
      <c r="BW365" s="364"/>
      <c r="BX365" s="364"/>
      <c r="BY365" s="36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16" customFormat="true" ht="15" customHeight="true" x14ac:dyDescent="0.2">
      <c r="B366" s="318"/>
      <c r="Z366" s="344"/>
      <c r="AA366" s="344"/>
      <c r="AB366" s="344"/>
      <c r="AC366" s="344"/>
      <c r="AD366" s="344"/>
      <c r="AE366" s="344"/>
      <c r="AF366" s="344"/>
      <c r="AG366" s="344"/>
      <c r="AH366" s="344"/>
      <c r="AI366" s="344"/>
      <c r="AJ366" s="344"/>
      <c r="AK366" s="344"/>
      <c r="AL366" s="344"/>
      <c r="AM366" s="344"/>
      <c r="AN366" s="344"/>
      <c r="AO366" s="344"/>
      <c r="AP366" s="344"/>
      <c r="AQ366" s="344"/>
      <c r="AR366" s="344"/>
      <c r="AS366" s="344"/>
      <c r="AT366" s="344"/>
      <c r="AU366" s="344"/>
      <c r="AV366" s="344"/>
      <c r="AW366" s="344"/>
      <c r="AX366" s="344"/>
      <c r="AY366" s="344"/>
      <c r="AZ366" s="344"/>
      <c r="BA366" s="364"/>
      <c r="BB366" s="320"/>
      <c r="BC366" s="364"/>
      <c r="BD366" s="364"/>
      <c r="BE366" s="364"/>
      <c r="BF366" s="364"/>
      <c r="BG366" s="364"/>
      <c r="BH366" s="364"/>
      <c r="BI366" s="364"/>
      <c r="BJ366" s="364"/>
      <c r="BK366" s="364"/>
      <c r="BL366" s="364"/>
      <c r="BM366" s="364"/>
      <c r="BN366" s="364"/>
      <c r="BO366" s="364"/>
      <c r="BP366" s="364"/>
      <c r="BQ366" s="364"/>
      <c r="BR366" s="364"/>
      <c r="BS366" s="364"/>
      <c r="BT366" s="364"/>
      <c r="BU366" s="364"/>
      <c r="BV366" s="364"/>
      <c r="BW366" s="364"/>
      <c r="BX366" s="364"/>
      <c r="BY366" s="36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16" customFormat="true" ht="15" customHeight="true" x14ac:dyDescent="0.2">
      <c r="B367" s="318"/>
      <c r="Z367" s="344"/>
      <c r="AA367" s="344"/>
      <c r="AB367" s="344"/>
      <c r="AC367" s="344"/>
      <c r="AD367" s="344"/>
      <c r="AE367" s="344"/>
      <c r="AF367" s="344"/>
      <c r="AG367" s="344"/>
      <c r="AH367" s="344"/>
      <c r="AI367" s="344"/>
      <c r="AJ367" s="344"/>
      <c r="AK367" s="344"/>
      <c r="AL367" s="344"/>
      <c r="AM367" s="344"/>
      <c r="AN367" s="344"/>
      <c r="AO367" s="344"/>
      <c r="AP367" s="344"/>
      <c r="AQ367" s="344"/>
      <c r="AR367" s="344"/>
      <c r="AS367" s="344"/>
      <c r="AT367" s="344"/>
      <c r="AU367" s="344"/>
      <c r="AV367" s="344"/>
      <c r="AW367" s="344"/>
      <c r="AX367" s="344"/>
      <c r="AY367" s="344"/>
      <c r="AZ367" s="344"/>
      <c r="BA367" s="364"/>
      <c r="BB367" s="320"/>
      <c r="BC367" s="364"/>
      <c r="BD367" s="364"/>
      <c r="BE367" s="364"/>
      <c r="BF367" s="364"/>
      <c r="BG367" s="364"/>
      <c r="BH367" s="364"/>
      <c r="BI367" s="364"/>
      <c r="BJ367" s="364"/>
      <c r="BK367" s="364"/>
      <c r="BL367" s="364"/>
      <c r="BM367" s="364"/>
      <c r="BN367" s="364"/>
      <c r="BO367" s="364"/>
      <c r="BP367" s="364"/>
      <c r="BQ367" s="364"/>
      <c r="BR367" s="364"/>
      <c r="BS367" s="364"/>
      <c r="BT367" s="364"/>
      <c r="BU367" s="364"/>
      <c r="BV367" s="364"/>
      <c r="BW367" s="364"/>
      <c r="BX367" s="364"/>
      <c r="BY367" s="36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16" customFormat="true" ht="15" customHeight="true" x14ac:dyDescent="0.2">
      <c r="B368" s="318"/>
      <c r="Z368" s="344"/>
      <c r="AA368" s="344"/>
      <c r="AB368" s="344"/>
      <c r="AC368" s="344"/>
      <c r="AD368" s="344"/>
      <c r="AE368" s="344"/>
      <c r="AF368" s="344"/>
      <c r="AG368" s="344"/>
      <c r="AH368" s="344"/>
      <c r="AI368" s="344"/>
      <c r="AJ368" s="344"/>
      <c r="AK368" s="344"/>
      <c r="AL368" s="344"/>
      <c r="AM368" s="344"/>
      <c r="AN368" s="344"/>
      <c r="AO368" s="344"/>
      <c r="AP368" s="344"/>
      <c r="AQ368" s="344"/>
      <c r="AR368" s="344"/>
      <c r="AS368" s="344"/>
      <c r="AT368" s="344"/>
      <c r="AU368" s="344"/>
      <c r="AV368" s="344"/>
      <c r="AW368" s="344"/>
      <c r="AX368" s="344"/>
      <c r="AY368" s="344"/>
      <c r="AZ368" s="344"/>
      <c r="BA368" s="364"/>
      <c r="BB368" s="320"/>
      <c r="BC368" s="364"/>
      <c r="BD368" s="364"/>
      <c r="BE368" s="364"/>
      <c r="BF368" s="364"/>
      <c r="BG368" s="364"/>
      <c r="BH368" s="364"/>
      <c r="BI368" s="364"/>
      <c r="BJ368" s="364"/>
      <c r="BK368" s="364"/>
      <c r="BL368" s="364"/>
      <c r="BM368" s="364"/>
      <c r="BN368" s="364"/>
      <c r="BO368" s="364"/>
      <c r="BP368" s="364"/>
      <c r="BQ368" s="364"/>
      <c r="BR368" s="364"/>
      <c r="BS368" s="364"/>
      <c r="BT368" s="364"/>
      <c r="BU368" s="364"/>
      <c r="BV368" s="364"/>
      <c r="BW368" s="364"/>
      <c r="BX368" s="364"/>
      <c r="BY368" s="36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16" customFormat="true" ht="15" customHeight="true" x14ac:dyDescent="0.2">
      <c r="B369" s="318"/>
      <c r="Z369" s="344"/>
      <c r="AA369" s="344"/>
      <c r="AB369" s="344"/>
      <c r="AC369" s="344"/>
      <c r="AD369" s="344"/>
      <c r="AE369" s="344"/>
      <c r="AF369" s="344"/>
      <c r="AG369" s="344"/>
      <c r="AH369" s="344"/>
      <c r="AI369" s="344"/>
      <c r="AJ369" s="344"/>
      <c r="AK369" s="344"/>
      <c r="AL369" s="344"/>
      <c r="AM369" s="344"/>
      <c r="AN369" s="344"/>
      <c r="AO369" s="344"/>
      <c r="AP369" s="344"/>
      <c r="AQ369" s="344"/>
      <c r="AR369" s="344"/>
      <c r="AS369" s="344"/>
      <c r="AT369" s="344"/>
      <c r="AU369" s="344"/>
      <c r="AV369" s="344"/>
      <c r="AW369" s="344"/>
      <c r="AX369" s="344"/>
      <c r="AY369" s="344"/>
      <c r="AZ369" s="344"/>
      <c r="BA369" s="364"/>
      <c r="BB369" s="320"/>
      <c r="BC369" s="364"/>
      <c r="BD369" s="364"/>
      <c r="BE369" s="364"/>
      <c r="BF369" s="364"/>
      <c r="BG369" s="364"/>
      <c r="BH369" s="364"/>
      <c r="BI369" s="364"/>
      <c r="BJ369" s="364"/>
      <c r="BK369" s="364"/>
      <c r="BL369" s="364"/>
      <c r="BM369" s="364"/>
      <c r="BN369" s="364"/>
      <c r="BO369" s="364"/>
      <c r="BP369" s="364"/>
      <c r="BQ369" s="364"/>
      <c r="BR369" s="364"/>
      <c r="BS369" s="364"/>
      <c r="BT369" s="364"/>
      <c r="BU369" s="364"/>
      <c r="BV369" s="364"/>
      <c r="BW369" s="364"/>
      <c r="BX369" s="364"/>
      <c r="BY369" s="36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16" customFormat="true" ht="15" customHeight="true" x14ac:dyDescent="0.2">
      <c r="B370" s="318"/>
      <c r="Z370" s="344"/>
      <c r="AA370" s="344"/>
      <c r="AB370" s="344"/>
      <c r="AC370" s="344"/>
      <c r="AD370" s="344"/>
      <c r="AE370" s="344"/>
      <c r="AF370" s="344"/>
      <c r="AG370" s="344"/>
      <c r="AH370" s="344"/>
      <c r="AI370" s="344"/>
      <c r="AJ370" s="344"/>
      <c r="AK370" s="344"/>
      <c r="AL370" s="344"/>
      <c r="AM370" s="344"/>
      <c r="AN370" s="344"/>
      <c r="AO370" s="344"/>
      <c r="AP370" s="344"/>
      <c r="AQ370" s="344"/>
      <c r="AR370" s="344"/>
      <c r="AS370" s="344"/>
      <c r="AT370" s="344"/>
      <c r="AU370" s="344"/>
      <c r="AV370" s="344"/>
      <c r="AW370" s="344"/>
      <c r="AX370" s="344"/>
      <c r="AY370" s="344"/>
      <c r="AZ370" s="344"/>
      <c r="BA370" s="364"/>
      <c r="BB370" s="320"/>
      <c r="BC370" s="364"/>
      <c r="BD370" s="364"/>
      <c r="BE370" s="364"/>
      <c r="BF370" s="364"/>
      <c r="BG370" s="364"/>
      <c r="BH370" s="364"/>
      <c r="BI370" s="364"/>
      <c r="BJ370" s="364"/>
      <c r="BK370" s="364"/>
      <c r="BL370" s="364"/>
      <c r="BM370" s="364"/>
      <c r="BN370" s="364"/>
      <c r="BO370" s="364"/>
      <c r="BP370" s="364"/>
      <c r="BQ370" s="364"/>
      <c r="BR370" s="364"/>
      <c r="BS370" s="364"/>
      <c r="BT370" s="364"/>
      <c r="BU370" s="364"/>
      <c r="BV370" s="364"/>
      <c r="BW370" s="364"/>
      <c r="BX370" s="364"/>
      <c r="BY370" s="36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16" customFormat="true" ht="15" customHeight="true" x14ac:dyDescent="0.2">
      <c r="B371" s="318"/>
      <c r="Z371" s="344"/>
      <c r="AA371" s="344"/>
      <c r="AB371" s="344"/>
      <c r="AC371" s="344"/>
      <c r="AD371" s="344"/>
      <c r="AE371" s="344"/>
      <c r="AF371" s="344"/>
      <c r="AG371" s="344"/>
      <c r="AH371" s="344"/>
      <c r="AI371" s="344"/>
      <c r="AJ371" s="344"/>
      <c r="AK371" s="344"/>
      <c r="AL371" s="344"/>
      <c r="AM371" s="344"/>
      <c r="AN371" s="344"/>
      <c r="AO371" s="344"/>
      <c r="AP371" s="344"/>
      <c r="AQ371" s="344"/>
      <c r="AR371" s="344"/>
      <c r="AS371" s="344"/>
      <c r="AT371" s="344"/>
      <c r="AU371" s="344"/>
      <c r="AV371" s="344"/>
      <c r="AW371" s="344"/>
      <c r="AX371" s="344"/>
      <c r="AY371" s="344"/>
      <c r="AZ371" s="344"/>
      <c r="BA371" s="364"/>
      <c r="BB371" s="320"/>
      <c r="BC371" s="364"/>
      <c r="BD371" s="364"/>
      <c r="BE371" s="364"/>
      <c r="BF371" s="364"/>
      <c r="BG371" s="364"/>
      <c r="BH371" s="364"/>
      <c r="BI371" s="364"/>
      <c r="BJ371" s="364"/>
      <c r="BK371" s="364"/>
      <c r="BL371" s="364"/>
      <c r="BM371" s="364"/>
      <c r="BN371" s="364"/>
      <c r="BO371" s="364"/>
      <c r="BP371" s="364"/>
      <c r="BQ371" s="364"/>
      <c r="BR371" s="364"/>
      <c r="BS371" s="364"/>
      <c r="BT371" s="364"/>
      <c r="BU371" s="364"/>
      <c r="BV371" s="364"/>
      <c r="BW371" s="364"/>
      <c r="BX371" s="364"/>
      <c r="BY371" s="36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16" customFormat="true" ht="15" customHeight="true" x14ac:dyDescent="0.2">
      <c r="B372" s="318"/>
      <c r="Z372" s="344"/>
      <c r="AA372" s="344"/>
      <c r="AB372" s="344"/>
      <c r="AC372" s="344"/>
      <c r="AD372" s="344"/>
      <c r="AE372" s="344"/>
      <c r="AF372" s="344"/>
      <c r="AG372" s="344"/>
      <c r="AH372" s="344"/>
      <c r="AI372" s="344"/>
      <c r="AJ372" s="344"/>
      <c r="AK372" s="344"/>
      <c r="AL372" s="344"/>
      <c r="AM372" s="344"/>
      <c r="AN372" s="344"/>
      <c r="AO372" s="344"/>
      <c r="AP372" s="344"/>
      <c r="AQ372" s="344"/>
      <c r="AR372" s="344"/>
      <c r="AS372" s="344"/>
      <c r="AT372" s="344"/>
      <c r="AU372" s="344"/>
      <c r="AV372" s="344"/>
      <c r="AW372" s="344"/>
      <c r="AX372" s="344"/>
      <c r="AY372" s="344"/>
      <c r="AZ372" s="344"/>
      <c r="BA372" s="364"/>
      <c r="BB372" s="320"/>
      <c r="BC372" s="364"/>
      <c r="BD372" s="364"/>
      <c r="BE372" s="364"/>
      <c r="BF372" s="364"/>
      <c r="BG372" s="364"/>
      <c r="BH372" s="364"/>
      <c r="BI372" s="364"/>
      <c r="BJ372" s="364"/>
      <c r="BK372" s="364"/>
      <c r="BL372" s="364"/>
      <c r="BM372" s="364"/>
      <c r="BN372" s="364"/>
      <c r="BO372" s="364"/>
      <c r="BP372" s="364"/>
      <c r="BQ372" s="364"/>
      <c r="BR372" s="364"/>
      <c r="BS372" s="364"/>
      <c r="BT372" s="364"/>
      <c r="BU372" s="364"/>
      <c r="BV372" s="364"/>
      <c r="BW372" s="364"/>
      <c r="BX372" s="364"/>
      <c r="BY372" s="36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16" customFormat="true" ht="15" customHeight="true" x14ac:dyDescent="0.2">
      <c r="B373" s="318"/>
      <c r="Z373" s="344"/>
      <c r="AA373" s="344"/>
      <c r="AB373" s="344"/>
      <c r="AC373" s="344"/>
      <c r="AD373" s="344"/>
      <c r="AE373" s="344"/>
      <c r="AF373" s="344"/>
      <c r="AG373" s="344"/>
      <c r="AH373" s="344"/>
      <c r="AI373" s="344"/>
      <c r="AJ373" s="344"/>
      <c r="AK373" s="344"/>
      <c r="AL373" s="344"/>
      <c r="AM373" s="344"/>
      <c r="AN373" s="344"/>
      <c r="AO373" s="344"/>
      <c r="AP373" s="344"/>
      <c r="AQ373" s="344"/>
      <c r="AR373" s="344"/>
      <c r="AS373" s="344"/>
      <c r="AT373" s="344"/>
      <c r="AU373" s="344"/>
      <c r="AV373" s="344"/>
      <c r="AW373" s="344"/>
      <c r="AX373" s="344"/>
      <c r="AY373" s="344"/>
      <c r="AZ373" s="344"/>
      <c r="BA373" s="364"/>
      <c r="BB373" s="320"/>
      <c r="BC373" s="364"/>
      <c r="BD373" s="364"/>
      <c r="BE373" s="364"/>
      <c r="BF373" s="364"/>
      <c r="BG373" s="364"/>
      <c r="BH373" s="364"/>
      <c r="BI373" s="364"/>
      <c r="BJ373" s="364"/>
      <c r="BK373" s="364"/>
      <c r="BL373" s="364"/>
      <c r="BM373" s="364"/>
      <c r="BN373" s="364"/>
      <c r="BO373" s="364"/>
      <c r="BP373" s="364"/>
      <c r="BQ373" s="364"/>
      <c r="BR373" s="364"/>
      <c r="BS373" s="364"/>
      <c r="BT373" s="364"/>
      <c r="BU373" s="364"/>
      <c r="BV373" s="364"/>
      <c r="BW373" s="364"/>
      <c r="BX373" s="364"/>
      <c r="BY373" s="36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16" customFormat="true" ht="15" customHeight="true" x14ac:dyDescent="0.2">
      <c r="B374" s="318"/>
      <c r="Z374" s="344"/>
      <c r="AA374" s="344"/>
      <c r="AB374" s="344"/>
      <c r="AC374" s="344"/>
      <c r="AD374" s="344"/>
      <c r="AE374" s="344"/>
      <c r="AF374" s="344"/>
      <c r="AG374" s="344"/>
      <c r="AH374" s="344"/>
      <c r="AI374" s="344"/>
      <c r="AJ374" s="344"/>
      <c r="AK374" s="344"/>
      <c r="AL374" s="344"/>
      <c r="AM374" s="344"/>
      <c r="AN374" s="344"/>
      <c r="AO374" s="344"/>
      <c r="AP374" s="344"/>
      <c r="AQ374" s="344"/>
      <c r="AR374" s="344"/>
      <c r="AS374" s="344"/>
      <c r="AT374" s="344"/>
      <c r="AU374" s="344"/>
      <c r="AV374" s="344"/>
      <c r="AW374" s="344"/>
      <c r="AX374" s="344"/>
      <c r="AY374" s="344"/>
      <c r="AZ374" s="344"/>
      <c r="BA374" s="364"/>
      <c r="BB374" s="320"/>
      <c r="BC374" s="364"/>
      <c r="BD374" s="364"/>
      <c r="BE374" s="364"/>
      <c r="BF374" s="364"/>
      <c r="BG374" s="364"/>
      <c r="BH374" s="364"/>
      <c r="BI374" s="364"/>
      <c r="BJ374" s="364"/>
      <c r="BK374" s="364"/>
      <c r="BL374" s="364"/>
      <c r="BM374" s="364"/>
      <c r="BN374" s="364"/>
      <c r="BO374" s="364"/>
      <c r="BP374" s="364"/>
      <c r="BQ374" s="364"/>
      <c r="BR374" s="364"/>
      <c r="BS374" s="364"/>
      <c r="BT374" s="364"/>
      <c r="BU374" s="364"/>
      <c r="BV374" s="364"/>
      <c r="BW374" s="364"/>
      <c r="BX374" s="364"/>
      <c r="BY374" s="36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16" customFormat="true" ht="15" customHeight="true" x14ac:dyDescent="0.2">
      <c r="B375" s="318"/>
      <c r="Z375" s="344"/>
      <c r="AA375" s="344"/>
      <c r="AB375" s="344"/>
      <c r="AC375" s="344"/>
      <c r="AD375" s="344"/>
      <c r="AE375" s="344"/>
      <c r="AF375" s="344"/>
      <c r="AG375" s="344"/>
      <c r="AH375" s="344"/>
      <c r="AI375" s="344"/>
      <c r="AJ375" s="344"/>
      <c r="AK375" s="344"/>
      <c r="AL375" s="344"/>
      <c r="AM375" s="344"/>
      <c r="AN375" s="344"/>
      <c r="AO375" s="344"/>
      <c r="AP375" s="344"/>
      <c r="AQ375" s="344"/>
      <c r="AR375" s="344"/>
      <c r="AS375" s="344"/>
      <c r="AT375" s="344"/>
      <c r="AU375" s="344"/>
      <c r="AV375" s="344"/>
      <c r="AW375" s="344"/>
      <c r="AX375" s="344"/>
      <c r="AY375" s="344"/>
      <c r="AZ375" s="344"/>
      <c r="BA375" s="317"/>
      <c r="BB375" s="315"/>
      <c r="BC375" s="315"/>
      <c r="BD375" s="315"/>
      <c r="BE375" s="315"/>
      <c r="BF375" s="315"/>
      <c r="BG375" s="315"/>
      <c r="BH375" s="315"/>
      <c r="BI375" s="315"/>
      <c r="BJ375" s="315"/>
      <c r="BK375" s="315"/>
      <c r="BL375" s="315"/>
      <c r="BM375" s="315"/>
      <c r="BN375" s="315"/>
      <c r="BO375" s="315"/>
      <c r="BP375" s="315"/>
      <c r="BQ375" s="315"/>
      <c r="BR375" s="315"/>
      <c r="BS375" s="315"/>
      <c r="BT375" s="315"/>
      <c r="BU375" s="315"/>
      <c r="BV375" s="315"/>
      <c r="BW375" s="315"/>
      <c r="BX375" s="315"/>
      <c r="BY375" s="317"/>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16" customFormat="true" ht="15" customHeight="true" x14ac:dyDescent="0.2">
      <c r="B376" s="318"/>
      <c r="Z376" s="344"/>
      <c r="AA376" s="344"/>
      <c r="AB376" s="344"/>
      <c r="AC376" s="344"/>
      <c r="AD376" s="344"/>
      <c r="AE376" s="344"/>
      <c r="AF376" s="344"/>
      <c r="AG376" s="344"/>
      <c r="AH376" s="344"/>
      <c r="AI376" s="344"/>
      <c r="AJ376" s="344"/>
      <c r="AK376" s="344"/>
      <c r="AL376" s="344"/>
      <c r="AM376" s="344"/>
      <c r="AN376" s="344"/>
      <c r="AO376" s="344"/>
      <c r="AP376" s="344"/>
      <c r="AQ376" s="344"/>
      <c r="AR376" s="344"/>
      <c r="AS376" s="344"/>
      <c r="AT376" s="344"/>
      <c r="AU376" s="344"/>
      <c r="AV376" s="344"/>
      <c r="AW376" s="344"/>
      <c r="AX376" s="344"/>
      <c r="AY376" s="344"/>
      <c r="AZ376" s="344"/>
      <c r="BA376" s="317"/>
      <c r="BB376" s="315"/>
      <c r="BC376" s="315"/>
      <c r="BD376" s="315"/>
      <c r="BE376" s="315"/>
      <c r="BF376" s="315"/>
      <c r="BG376" s="315"/>
      <c r="BH376" s="315"/>
      <c r="BI376" s="315"/>
      <c r="BJ376" s="315"/>
      <c r="BK376" s="315"/>
      <c r="BL376" s="315"/>
      <c r="BM376" s="315"/>
      <c r="BN376" s="315"/>
      <c r="BO376" s="315"/>
      <c r="BP376" s="315"/>
      <c r="BQ376" s="315"/>
      <c r="BR376" s="315"/>
      <c r="BS376" s="315"/>
      <c r="BT376" s="315"/>
      <c r="BU376" s="315"/>
      <c r="BV376" s="315"/>
      <c r="BW376" s="315"/>
      <c r="BX376" s="315"/>
      <c r="BY376" s="317"/>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16" customFormat="true" ht="15" customHeight="true" x14ac:dyDescent="0.2">
      <c r="B377" s="318"/>
      <c r="Z377" s="344"/>
      <c r="AA377" s="344"/>
      <c r="AB377" s="344"/>
      <c r="AC377" s="344"/>
      <c r="AD377" s="344"/>
      <c r="AE377" s="344"/>
      <c r="AF377" s="344"/>
      <c r="AG377" s="344"/>
      <c r="AH377" s="344"/>
      <c r="AI377" s="344"/>
      <c r="AJ377" s="344"/>
      <c r="AK377" s="344"/>
      <c r="AL377" s="344"/>
      <c r="AM377" s="344"/>
      <c r="AN377" s="344"/>
      <c r="AO377" s="344"/>
      <c r="AP377" s="344"/>
      <c r="AQ377" s="344"/>
      <c r="AR377" s="344"/>
      <c r="AS377" s="344"/>
      <c r="AT377" s="344"/>
      <c r="AU377" s="344"/>
      <c r="AV377" s="344"/>
      <c r="AW377" s="344"/>
      <c r="AX377" s="344"/>
      <c r="AY377" s="344"/>
      <c r="AZ377" s="344"/>
      <c r="BA377" s="317"/>
      <c r="BB377" s="315"/>
      <c r="BC377" s="315"/>
      <c r="BD377" s="315"/>
      <c r="BE377" s="315"/>
      <c r="BF377" s="315"/>
      <c r="BG377" s="315"/>
      <c r="BH377" s="315"/>
      <c r="BI377" s="315"/>
      <c r="BJ377" s="315"/>
      <c r="BK377" s="315"/>
      <c r="BL377" s="315"/>
      <c r="BM377" s="315"/>
      <c r="BN377" s="315"/>
      <c r="BO377" s="315"/>
      <c r="BP377" s="315"/>
      <c r="BQ377" s="315"/>
      <c r="BR377" s="315"/>
      <c r="BS377" s="315"/>
      <c r="BT377" s="315"/>
      <c r="BU377" s="315"/>
      <c r="BV377" s="315"/>
      <c r="BW377" s="315"/>
      <c r="BX377" s="315"/>
      <c r="BY377" s="317"/>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16" customFormat="true" ht="15" customHeight="true" x14ac:dyDescent="0.2">
      <c r="B378" s="318"/>
      <c r="Z378" s="344"/>
      <c r="AA378" s="344"/>
      <c r="AB378" s="344"/>
      <c r="AC378" s="344"/>
      <c r="AD378" s="344"/>
      <c r="AE378" s="344"/>
      <c r="AF378" s="344"/>
      <c r="AG378" s="344"/>
      <c r="AH378" s="344"/>
      <c r="AI378" s="344"/>
      <c r="AJ378" s="344"/>
      <c r="AK378" s="344"/>
      <c r="AL378" s="344"/>
      <c r="AM378" s="344"/>
      <c r="AN378" s="344"/>
      <c r="AO378" s="344"/>
      <c r="AP378" s="344"/>
      <c r="AQ378" s="344"/>
      <c r="AR378" s="344"/>
      <c r="AS378" s="344"/>
      <c r="AT378" s="344"/>
      <c r="AU378" s="344"/>
      <c r="AV378" s="344"/>
      <c r="AW378" s="344"/>
      <c r="AX378" s="344"/>
      <c r="AY378" s="344"/>
      <c r="AZ378" s="344"/>
      <c r="BA378" s="317"/>
      <c r="BB378" s="315"/>
      <c r="BC378" s="315"/>
      <c r="BD378" s="315"/>
      <c r="BE378" s="315"/>
      <c r="BF378" s="315"/>
      <c r="BG378" s="315"/>
      <c r="BH378" s="315"/>
      <c r="BI378" s="315"/>
      <c r="BJ378" s="315"/>
      <c r="BK378" s="315"/>
      <c r="BL378" s="315"/>
      <c r="BM378" s="315"/>
      <c r="BN378" s="315"/>
      <c r="BO378" s="315"/>
      <c r="BP378" s="315"/>
      <c r="BQ378" s="315"/>
      <c r="BR378" s="315"/>
      <c r="BS378" s="315"/>
      <c r="BT378" s="315"/>
      <c r="BU378" s="315"/>
      <c r="BV378" s="315"/>
      <c r="BW378" s="315"/>
      <c r="BX378" s="315"/>
      <c r="BY378" s="317"/>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16" customFormat="true" ht="15" customHeight="true" x14ac:dyDescent="0.2">
      <c r="B379" s="318"/>
      <c r="Z379" s="344"/>
      <c r="AA379" s="344"/>
      <c r="AB379" s="344"/>
      <c r="AC379" s="344"/>
      <c r="AD379" s="344"/>
      <c r="AE379" s="344"/>
      <c r="AF379" s="344"/>
      <c r="AG379" s="344"/>
      <c r="AH379" s="344"/>
      <c r="AI379" s="344"/>
      <c r="AJ379" s="344"/>
      <c r="AK379" s="344"/>
      <c r="AL379" s="344"/>
      <c r="AM379" s="344"/>
      <c r="AN379" s="344"/>
      <c r="AO379" s="344"/>
      <c r="AP379" s="344"/>
      <c r="AQ379" s="344"/>
      <c r="AR379" s="344"/>
      <c r="AS379" s="344"/>
      <c r="AT379" s="344"/>
      <c r="AU379" s="344"/>
      <c r="AV379" s="344"/>
      <c r="AW379" s="344"/>
      <c r="AX379" s="344"/>
      <c r="AY379" s="344"/>
      <c r="AZ379" s="344"/>
      <c r="BA379" s="317"/>
      <c r="BB379" s="315"/>
      <c r="BC379" s="315"/>
      <c r="BD379" s="315"/>
      <c r="BE379" s="315"/>
      <c r="BF379" s="315"/>
      <c r="BG379" s="315"/>
      <c r="BH379" s="315"/>
      <c r="BI379" s="315"/>
      <c r="BJ379" s="315"/>
      <c r="BK379" s="315"/>
      <c r="BL379" s="315"/>
      <c r="BM379" s="315"/>
      <c r="BN379" s="315"/>
      <c r="BO379" s="315"/>
      <c r="BP379" s="315"/>
      <c r="BQ379" s="315"/>
      <c r="BR379" s="315"/>
      <c r="BS379" s="315"/>
      <c r="BT379" s="315"/>
      <c r="BU379" s="315"/>
      <c r="BV379" s="315"/>
      <c r="BW379" s="315"/>
      <c r="BX379" s="315"/>
      <c r="BY379" s="317"/>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16" customFormat="true" ht="15" customHeight="true" x14ac:dyDescent="0.2">
      <c r="B380" s="318"/>
      <c r="Z380" s="344"/>
      <c r="AA380" s="344"/>
      <c r="AB380" s="344"/>
      <c r="AC380" s="344"/>
      <c r="AD380" s="344"/>
      <c r="AE380" s="344"/>
      <c r="AF380" s="344"/>
      <c r="AG380" s="344"/>
      <c r="AH380" s="344"/>
      <c r="AI380" s="344"/>
      <c r="AJ380" s="344"/>
      <c r="AK380" s="344"/>
      <c r="AL380" s="344"/>
      <c r="AM380" s="344"/>
      <c r="AN380" s="344"/>
      <c r="AO380" s="344"/>
      <c r="AP380" s="344"/>
      <c r="AQ380" s="344"/>
      <c r="AR380" s="344"/>
      <c r="AS380" s="344"/>
      <c r="AT380" s="344"/>
      <c r="AU380" s="344"/>
      <c r="AV380" s="344"/>
      <c r="AW380" s="344"/>
      <c r="AX380" s="344"/>
      <c r="AY380" s="344"/>
      <c r="AZ380" s="344"/>
      <c r="BA380" s="317"/>
      <c r="BB380" s="315"/>
      <c r="BC380" s="315"/>
      <c r="BD380" s="315"/>
      <c r="BE380" s="315"/>
      <c r="BF380" s="315"/>
      <c r="BG380" s="315"/>
      <c r="BH380" s="315"/>
      <c r="BI380" s="315"/>
      <c r="BJ380" s="315"/>
      <c r="BK380" s="315"/>
      <c r="BL380" s="315"/>
      <c r="BM380" s="315"/>
      <c r="BN380" s="315"/>
      <c r="BO380" s="315"/>
      <c r="BP380" s="315"/>
      <c r="BQ380" s="315"/>
      <c r="BR380" s="315"/>
      <c r="BS380" s="315"/>
      <c r="BT380" s="315"/>
      <c r="BU380" s="315"/>
      <c r="BV380" s="315"/>
      <c r="BW380" s="315"/>
      <c r="BX380" s="315"/>
      <c r="BY380" s="317"/>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16" customFormat="true" ht="15" customHeight="true" x14ac:dyDescent="0.2">
      <c r="B381" s="318"/>
      <c r="Z381" s="344"/>
      <c r="AA381" s="344"/>
      <c r="AB381" s="344"/>
      <c r="AC381" s="344"/>
      <c r="AD381" s="344"/>
      <c r="AE381" s="344"/>
      <c r="AF381" s="344"/>
      <c r="AG381" s="344"/>
      <c r="AH381" s="344"/>
      <c r="AI381" s="344"/>
      <c r="AJ381" s="344"/>
      <c r="AK381" s="344"/>
      <c r="AL381" s="344"/>
      <c r="AM381" s="344"/>
      <c r="AN381" s="344"/>
      <c r="AO381" s="344"/>
      <c r="AP381" s="344"/>
      <c r="AQ381" s="344"/>
      <c r="AR381" s="344"/>
      <c r="AS381" s="344"/>
      <c r="AT381" s="344"/>
      <c r="AU381" s="344"/>
      <c r="AV381" s="344"/>
      <c r="AW381" s="344"/>
      <c r="AX381" s="344"/>
      <c r="AY381" s="344"/>
      <c r="AZ381" s="344"/>
      <c r="BA381" s="317"/>
      <c r="BB381" s="315"/>
      <c r="BC381" s="315"/>
      <c r="BD381" s="315"/>
      <c r="BE381" s="315"/>
      <c r="BF381" s="315"/>
      <c r="BG381" s="315"/>
      <c r="BH381" s="315"/>
      <c r="BI381" s="315"/>
      <c r="BJ381" s="315"/>
      <c r="BK381" s="315"/>
      <c r="BL381" s="315"/>
      <c r="BM381" s="315"/>
      <c r="BN381" s="315"/>
      <c r="BO381" s="315"/>
      <c r="BP381" s="315"/>
      <c r="BQ381" s="315"/>
      <c r="BR381" s="315"/>
      <c r="BS381" s="315"/>
      <c r="BT381" s="315"/>
      <c r="BU381" s="315"/>
      <c r="BV381" s="315"/>
      <c r="BW381" s="315"/>
      <c r="BX381" s="315"/>
      <c r="BY381" s="317"/>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16" customFormat="true" ht="15" customHeight="true" x14ac:dyDescent="0.2">
      <c r="B382" s="318"/>
      <c r="Z382" s="344"/>
      <c r="AA382" s="344"/>
      <c r="AB382" s="344"/>
      <c r="AC382" s="344"/>
      <c r="AD382" s="344"/>
      <c r="AE382" s="344"/>
      <c r="AF382" s="344"/>
      <c r="AG382" s="344"/>
      <c r="AH382" s="344"/>
      <c r="AI382" s="344"/>
      <c r="AJ382" s="344"/>
      <c r="AK382" s="344"/>
      <c r="AL382" s="344"/>
      <c r="AM382" s="344"/>
      <c r="AN382" s="344"/>
      <c r="AO382" s="344"/>
      <c r="AP382" s="344"/>
      <c r="AQ382" s="344"/>
      <c r="AR382" s="344"/>
      <c r="AS382" s="344"/>
      <c r="AT382" s="344"/>
      <c r="AU382" s="344"/>
      <c r="AV382" s="344"/>
      <c r="AW382" s="344"/>
      <c r="AX382" s="344"/>
      <c r="AY382" s="344"/>
      <c r="AZ382" s="344"/>
      <c r="BA382" s="317"/>
      <c r="BB382" s="315"/>
      <c r="BC382" s="315"/>
      <c r="BD382" s="315"/>
      <c r="BE382" s="315"/>
      <c r="BF382" s="315"/>
      <c r="BG382" s="315"/>
      <c r="BH382" s="315"/>
      <c r="BI382" s="315"/>
      <c r="BJ382" s="315"/>
      <c r="BK382" s="315"/>
      <c r="BL382" s="315"/>
      <c r="BM382" s="315"/>
      <c r="BN382" s="315"/>
      <c r="BO382" s="315"/>
      <c r="BP382" s="315"/>
      <c r="BQ382" s="315"/>
      <c r="BR382" s="315"/>
      <c r="BS382" s="315"/>
      <c r="BT382" s="315"/>
      <c r="BU382" s="315"/>
      <c r="BV382" s="315"/>
      <c r="BW382" s="315"/>
      <c r="BX382" s="315"/>
      <c r="BY382" s="317"/>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16" customFormat="true" ht="15" customHeight="true" x14ac:dyDescent="0.2">
      <c r="B383" s="318"/>
      <c r="Z383" s="344"/>
      <c r="AA383" s="344"/>
      <c r="AB383" s="344"/>
      <c r="AC383" s="344"/>
      <c r="AD383" s="344"/>
      <c r="AE383" s="344"/>
      <c r="AF383" s="344"/>
      <c r="AG383" s="344"/>
      <c r="AH383" s="344"/>
      <c r="AI383" s="344"/>
      <c r="AJ383" s="344"/>
      <c r="AK383" s="344"/>
      <c r="AL383" s="344"/>
      <c r="AM383" s="344"/>
      <c r="AN383" s="344"/>
      <c r="AO383" s="344"/>
      <c r="AP383" s="344"/>
      <c r="AQ383" s="344"/>
      <c r="AR383" s="344"/>
      <c r="AS383" s="344"/>
      <c r="AT383" s="344"/>
      <c r="AU383" s="344"/>
      <c r="AV383" s="344"/>
      <c r="AW383" s="344"/>
      <c r="AX383" s="344"/>
      <c r="AY383" s="344"/>
      <c r="AZ383" s="344"/>
      <c r="BA383" s="317"/>
      <c r="BB383" s="315"/>
      <c r="BC383" s="315"/>
      <c r="BD383" s="315"/>
      <c r="BE383" s="315"/>
      <c r="BF383" s="315"/>
      <c r="BG383" s="315"/>
      <c r="BH383" s="315"/>
      <c r="BI383" s="315"/>
      <c r="BJ383" s="315"/>
      <c r="BK383" s="315"/>
      <c r="BL383" s="315"/>
      <c r="BM383" s="315"/>
      <c r="BN383" s="315"/>
      <c r="BO383" s="315"/>
      <c r="BP383" s="315"/>
      <c r="BQ383" s="315"/>
      <c r="BR383" s="315"/>
      <c r="BS383" s="315"/>
      <c r="BT383" s="315"/>
      <c r="BU383" s="315"/>
      <c r="BV383" s="315"/>
      <c r="BW383" s="315"/>
      <c r="BX383" s="315"/>
      <c r="BY383" s="317"/>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16" customFormat="true" ht="15" customHeight="true" x14ac:dyDescent="0.2">
      <c r="B384" s="318"/>
      <c r="Z384" s="344"/>
      <c r="AA384" s="344"/>
      <c r="AB384" s="344"/>
      <c r="AC384" s="344"/>
      <c r="AD384" s="344"/>
      <c r="AE384" s="344"/>
      <c r="AF384" s="344"/>
      <c r="AG384" s="344"/>
      <c r="AH384" s="344"/>
      <c r="AI384" s="344"/>
      <c r="AJ384" s="344"/>
      <c r="AK384" s="344"/>
      <c r="AL384" s="344"/>
      <c r="AM384" s="344"/>
      <c r="AN384" s="344"/>
      <c r="AO384" s="344"/>
      <c r="AP384" s="344"/>
      <c r="AQ384" s="344"/>
      <c r="AR384" s="344"/>
      <c r="AS384" s="344"/>
      <c r="AT384" s="344"/>
      <c r="AU384" s="344"/>
      <c r="AV384" s="344"/>
      <c r="AW384" s="344"/>
      <c r="AX384" s="344"/>
      <c r="AY384" s="344"/>
      <c r="AZ384" s="344"/>
      <c r="BA384" s="317"/>
      <c r="BB384" s="315"/>
      <c r="BC384" s="315"/>
      <c r="BD384" s="315"/>
      <c r="BE384" s="315"/>
      <c r="BF384" s="315"/>
      <c r="BG384" s="315"/>
      <c r="BH384" s="315"/>
      <c r="BI384" s="315"/>
      <c r="BJ384" s="315"/>
      <c r="BK384" s="315"/>
      <c r="BL384" s="315"/>
      <c r="BM384" s="315"/>
      <c r="BN384" s="315"/>
      <c r="BO384" s="315"/>
      <c r="BP384" s="315"/>
      <c r="BQ384" s="315"/>
      <c r="BR384" s="315"/>
      <c r="BS384" s="315"/>
      <c r="BT384" s="315"/>
      <c r="BU384" s="315"/>
      <c r="BV384" s="315"/>
      <c r="BW384" s="315"/>
      <c r="BX384" s="315"/>
      <c r="BY384" s="317"/>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16" customFormat="true" ht="15" customHeight="true" x14ac:dyDescent="0.2">
      <c r="B385" s="318"/>
      <c r="Z385" s="344"/>
      <c r="AA385" s="344"/>
      <c r="AB385" s="344"/>
      <c r="AC385" s="344"/>
      <c r="AD385" s="344"/>
      <c r="AE385" s="344"/>
      <c r="AF385" s="344"/>
      <c r="AG385" s="344"/>
      <c r="AH385" s="344"/>
      <c r="AI385" s="344"/>
      <c r="AJ385" s="344"/>
      <c r="AK385" s="344"/>
      <c r="AL385" s="344"/>
      <c r="AM385" s="344"/>
      <c r="AN385" s="344"/>
      <c r="AO385" s="344"/>
      <c r="AP385" s="344"/>
      <c r="AQ385" s="344"/>
      <c r="AR385" s="344"/>
      <c r="AS385" s="344"/>
      <c r="AT385" s="344"/>
      <c r="AU385" s="344"/>
      <c r="AV385" s="344"/>
      <c r="AW385" s="344"/>
      <c r="AX385" s="344"/>
      <c r="AY385" s="344"/>
      <c r="AZ385" s="344"/>
      <c r="BA385" s="317"/>
      <c r="BB385" s="315"/>
      <c r="BC385" s="315"/>
      <c r="BD385" s="315"/>
      <c r="BE385" s="315"/>
      <c r="BF385" s="315"/>
      <c r="BG385" s="315"/>
      <c r="BH385" s="315"/>
      <c r="BI385" s="315"/>
      <c r="BJ385" s="315"/>
      <c r="BK385" s="315"/>
      <c r="BL385" s="315"/>
      <c r="BM385" s="315"/>
      <c r="BN385" s="315"/>
      <c r="BO385" s="315"/>
      <c r="BP385" s="315"/>
      <c r="BQ385" s="315"/>
      <c r="BR385" s="315"/>
      <c r="BS385" s="315"/>
      <c r="BT385" s="315"/>
      <c r="BU385" s="315"/>
      <c r="BV385" s="315"/>
      <c r="BW385" s="315"/>
      <c r="BX385" s="315"/>
      <c r="BY385" s="317"/>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16" customFormat="true" ht="15" customHeight="true" x14ac:dyDescent="0.2">
      <c r="B386" s="318"/>
      <c r="Z386" s="344"/>
      <c r="AA386" s="344"/>
      <c r="AB386" s="344"/>
      <c r="AC386" s="344"/>
      <c r="AD386" s="344"/>
      <c r="AE386" s="344"/>
      <c r="AF386" s="344"/>
      <c r="AG386" s="344"/>
      <c r="AH386" s="344"/>
      <c r="AI386" s="344"/>
      <c r="AJ386" s="344"/>
      <c r="AK386" s="344"/>
      <c r="AL386" s="344"/>
      <c r="AM386" s="344"/>
      <c r="AN386" s="344"/>
      <c r="AO386" s="344"/>
      <c r="AP386" s="344"/>
      <c r="AQ386" s="344"/>
      <c r="AR386" s="344"/>
      <c r="AS386" s="344"/>
      <c r="AT386" s="344"/>
      <c r="AU386" s="344"/>
      <c r="AV386" s="344"/>
      <c r="AW386" s="344"/>
      <c r="AX386" s="344"/>
      <c r="AY386" s="344"/>
      <c r="AZ386" s="344"/>
      <c r="BA386" s="317"/>
      <c r="BB386" s="315"/>
      <c r="BC386" s="315"/>
      <c r="BD386" s="315"/>
      <c r="BE386" s="315"/>
      <c r="BF386" s="315"/>
      <c r="BG386" s="315"/>
      <c r="BH386" s="315"/>
      <c r="BI386" s="315"/>
      <c r="BJ386" s="315"/>
      <c r="BK386" s="315"/>
      <c r="BL386" s="315"/>
      <c r="BM386" s="315"/>
      <c r="BN386" s="315"/>
      <c r="BO386" s="315"/>
      <c r="BP386" s="315"/>
      <c r="BQ386" s="315"/>
      <c r="BR386" s="315"/>
      <c r="BS386" s="315"/>
      <c r="BT386" s="315"/>
      <c r="BU386" s="315"/>
      <c r="BV386" s="315"/>
      <c r="BW386" s="315"/>
      <c r="BX386" s="315"/>
      <c r="BY386" s="317"/>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16" customFormat="true" ht="15" customHeight="true" x14ac:dyDescent="0.2">
      <c r="B387" s="318"/>
      <c r="Z387" s="344"/>
      <c r="AA387" s="344"/>
      <c r="AB387" s="344"/>
      <c r="AC387" s="344"/>
      <c r="AD387" s="344"/>
      <c r="AE387" s="344"/>
      <c r="AF387" s="344"/>
      <c r="AG387" s="344"/>
      <c r="AH387" s="344"/>
      <c r="AI387" s="344"/>
      <c r="AJ387" s="344"/>
      <c r="AK387" s="344"/>
      <c r="AL387" s="344"/>
      <c r="AM387" s="344"/>
      <c r="AN387" s="344"/>
      <c r="AO387" s="344"/>
      <c r="AP387" s="344"/>
      <c r="AQ387" s="344"/>
      <c r="AR387" s="344"/>
      <c r="AS387" s="344"/>
      <c r="AT387" s="344"/>
      <c r="AU387" s="344"/>
      <c r="AV387" s="344"/>
      <c r="AW387" s="344"/>
      <c r="AX387" s="344"/>
      <c r="AY387" s="344"/>
      <c r="AZ387" s="344"/>
      <c r="BA387" s="317"/>
      <c r="BB387" s="315"/>
      <c r="BC387" s="315"/>
      <c r="BD387" s="315"/>
      <c r="BE387" s="315"/>
      <c r="BF387" s="315"/>
      <c r="BG387" s="315"/>
      <c r="BH387" s="315"/>
      <c r="BI387" s="315"/>
      <c r="BJ387" s="315"/>
      <c r="BK387" s="315"/>
      <c r="BL387" s="315"/>
      <c r="BM387" s="315"/>
      <c r="BN387" s="315"/>
      <c r="BO387" s="315"/>
      <c r="BP387" s="315"/>
      <c r="BQ387" s="315"/>
      <c r="BR387" s="315"/>
      <c r="BS387" s="315"/>
      <c r="BT387" s="315"/>
      <c r="BU387" s="315"/>
      <c r="BV387" s="315"/>
      <c r="BW387" s="315"/>
      <c r="BX387" s="315"/>
      <c r="BY387" s="317"/>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16" customFormat="true" ht="15" customHeight="true" x14ac:dyDescent="0.2">
      <c r="B388" s="318"/>
      <c r="Z388" s="344"/>
      <c r="AA388" s="344"/>
      <c r="AB388" s="344"/>
      <c r="AC388" s="344"/>
      <c r="AD388" s="344"/>
      <c r="AE388" s="344"/>
      <c r="AF388" s="344"/>
      <c r="AG388" s="344"/>
      <c r="AH388" s="344"/>
      <c r="AI388" s="344"/>
      <c r="AJ388" s="344"/>
      <c r="AK388" s="344"/>
      <c r="AL388" s="344"/>
      <c r="AM388" s="344"/>
      <c r="AN388" s="344"/>
      <c r="AO388" s="344"/>
      <c r="AP388" s="344"/>
      <c r="AQ388" s="344"/>
      <c r="AR388" s="344"/>
      <c r="AS388" s="344"/>
      <c r="AT388" s="344"/>
      <c r="AU388" s="344"/>
      <c r="AV388" s="344"/>
      <c r="AW388" s="344"/>
      <c r="AX388" s="344"/>
      <c r="AY388" s="344"/>
      <c r="AZ388" s="344"/>
      <c r="BA388" s="317"/>
      <c r="BB388" s="315"/>
      <c r="BC388" s="315"/>
      <c r="BD388" s="315"/>
      <c r="BE388" s="315"/>
      <c r="BF388" s="315"/>
      <c r="BG388" s="315"/>
      <c r="BH388" s="315"/>
      <c r="BI388" s="315"/>
      <c r="BJ388" s="315"/>
      <c r="BK388" s="315"/>
      <c r="BL388" s="315"/>
      <c r="BM388" s="315"/>
      <c r="BN388" s="315"/>
      <c r="BO388" s="315"/>
      <c r="BP388" s="315"/>
      <c r="BQ388" s="315"/>
      <c r="BR388" s="315"/>
      <c r="BS388" s="315"/>
      <c r="BT388" s="315"/>
      <c r="BU388" s="315"/>
      <c r="BV388" s="315"/>
      <c r="BW388" s="315"/>
      <c r="BX388" s="315"/>
      <c r="BY388" s="317"/>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16" customFormat="true" ht="15" customHeight="true" x14ac:dyDescent="0.2">
      <c r="B389" s="318"/>
      <c r="Z389" s="344"/>
      <c r="AA389" s="344"/>
      <c r="AB389" s="344"/>
      <c r="AC389" s="344"/>
      <c r="AD389" s="344"/>
      <c r="AE389" s="344"/>
      <c r="AF389" s="344"/>
      <c r="AG389" s="344"/>
      <c r="AH389" s="344"/>
      <c r="AI389" s="344"/>
      <c r="AJ389" s="344"/>
      <c r="AK389" s="344"/>
      <c r="AL389" s="344"/>
      <c r="AM389" s="344"/>
      <c r="AN389" s="344"/>
      <c r="AO389" s="344"/>
      <c r="AP389" s="344"/>
      <c r="AQ389" s="344"/>
      <c r="AR389" s="344"/>
      <c r="AS389" s="344"/>
      <c r="AT389" s="344"/>
      <c r="AU389" s="344"/>
      <c r="AV389" s="344"/>
      <c r="AW389" s="344"/>
      <c r="AX389" s="344"/>
      <c r="AY389" s="344"/>
      <c r="AZ389" s="344"/>
      <c r="BA389" s="317"/>
      <c r="BB389" s="315"/>
      <c r="BC389" s="315"/>
      <c r="BD389" s="315"/>
      <c r="BE389" s="315"/>
      <c r="BF389" s="315"/>
      <c r="BG389" s="315"/>
      <c r="BH389" s="315"/>
      <c r="BI389" s="315"/>
      <c r="BJ389" s="315"/>
      <c r="BK389" s="315"/>
      <c r="BL389" s="315"/>
      <c r="BM389" s="315"/>
      <c r="BN389" s="315"/>
      <c r="BO389" s="315"/>
      <c r="BP389" s="315"/>
      <c r="BQ389" s="315"/>
      <c r="BR389" s="315"/>
      <c r="BS389" s="315"/>
      <c r="BT389" s="315"/>
      <c r="BU389" s="315"/>
      <c r="BV389" s="315"/>
      <c r="BW389" s="315"/>
      <c r="BX389" s="315"/>
      <c r="BY389" s="317"/>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489" customFormat="true" ht="15" customHeight="true" x14ac:dyDescent="0.2">
      <c r="B390" s="488"/>
      <c r="Z390" s="344"/>
      <c r="AA390" s="344"/>
      <c r="AB390" s="344"/>
      <c r="AC390" s="344"/>
      <c r="AD390" s="344"/>
      <c r="AE390" s="344"/>
      <c r="AF390" s="344"/>
      <c r="AG390" s="344"/>
      <c r="AH390" s="344"/>
      <c r="AI390" s="344"/>
      <c r="AJ390" s="344"/>
      <c r="AK390" s="344"/>
      <c r="AL390" s="344"/>
      <c r="AM390" s="344"/>
      <c r="AN390" s="344"/>
      <c r="AO390" s="344"/>
      <c r="AP390" s="344"/>
      <c r="AQ390" s="344"/>
      <c r="AR390" s="344"/>
      <c r="AS390" s="344"/>
      <c r="AT390" s="344"/>
      <c r="AU390" s="344"/>
      <c r="AV390" s="344"/>
      <c r="AW390" s="344"/>
      <c r="AX390" s="344"/>
      <c r="AY390" s="344"/>
      <c r="AZ390" s="344"/>
      <c r="BA390" s="317"/>
      <c r="BB390" s="315"/>
      <c r="BC390" s="315"/>
      <c r="BD390" s="315"/>
      <c r="BE390" s="315"/>
      <c r="BF390" s="315"/>
      <c r="BG390" s="315"/>
      <c r="BH390" s="315"/>
      <c r="BI390" s="315"/>
      <c r="BJ390" s="315"/>
      <c r="BK390" s="315"/>
      <c r="BL390" s="315"/>
      <c r="BM390" s="315"/>
      <c r="BN390" s="315"/>
      <c r="BO390" s="315"/>
      <c r="BP390" s="315"/>
      <c r="BQ390" s="315"/>
      <c r="BR390" s="315"/>
      <c r="BS390" s="315"/>
      <c r="BT390" s="315"/>
      <c r="BU390" s="315"/>
      <c r="BV390" s="315"/>
      <c r="BW390" s="315"/>
      <c r="BX390" s="315"/>
      <c r="BY390" s="317"/>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489" customFormat="true" ht="15" customHeight="true" x14ac:dyDescent="0.2">
      <c r="B391" s="488"/>
      <c r="Z391" s="344"/>
      <c r="AA391" s="344"/>
      <c r="AB391" s="344"/>
      <c r="AC391" s="344"/>
      <c r="AD391" s="344"/>
      <c r="AE391" s="344"/>
      <c r="AF391" s="344"/>
      <c r="AG391" s="344"/>
      <c r="AH391" s="344"/>
      <c r="AI391" s="344"/>
      <c r="AJ391" s="344"/>
      <c r="AK391" s="344"/>
      <c r="AL391" s="344"/>
      <c r="AM391" s="344"/>
      <c r="AN391" s="344"/>
      <c r="AO391" s="344"/>
      <c r="AP391" s="344"/>
      <c r="AQ391" s="344"/>
      <c r="AR391" s="344"/>
      <c r="AS391" s="344"/>
      <c r="AT391" s="344"/>
      <c r="AU391" s="344"/>
      <c r="AV391" s="344"/>
      <c r="AW391" s="344"/>
      <c r="AX391" s="344"/>
      <c r="AY391" s="344"/>
      <c r="AZ391" s="344"/>
      <c r="BA391" s="317"/>
      <c r="BB391" s="315"/>
      <c r="BC391" s="315"/>
      <c r="BD391" s="315"/>
      <c r="BE391" s="315"/>
      <c r="BF391" s="315"/>
      <c r="BG391" s="315"/>
      <c r="BH391" s="315"/>
      <c r="BI391" s="315"/>
      <c r="BJ391" s="315"/>
      <c r="BK391" s="315"/>
      <c r="BL391" s="315"/>
      <c r="BM391" s="315"/>
      <c r="BN391" s="315"/>
      <c r="BO391" s="315"/>
      <c r="BP391" s="315"/>
      <c r="BQ391" s="315"/>
      <c r="BR391" s="315"/>
      <c r="BS391" s="315"/>
      <c r="BT391" s="315"/>
      <c r="BU391" s="315"/>
      <c r="BV391" s="315"/>
      <c r="BW391" s="315"/>
      <c r="BX391" s="315"/>
      <c r="BY391" s="317"/>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489" customFormat="true" ht="15" customHeight="true" x14ac:dyDescent="0.2">
      <c r="Z392" s="344"/>
      <c r="AA392" s="344"/>
      <c r="AB392" s="344"/>
      <c r="AC392" s="344"/>
      <c r="AD392" s="344"/>
      <c r="AE392" s="344"/>
      <c r="AF392" s="344"/>
      <c r="AG392" s="344"/>
      <c r="AH392" s="344"/>
      <c r="AI392" s="344"/>
      <c r="AJ392" s="344"/>
      <c r="AK392" s="344"/>
      <c r="AL392" s="344"/>
      <c r="AM392" s="344"/>
      <c r="AN392" s="344"/>
      <c r="AO392" s="344"/>
      <c r="AP392" s="344"/>
      <c r="AQ392" s="344"/>
      <c r="AR392" s="344"/>
      <c r="AS392" s="344"/>
      <c r="AT392" s="344"/>
      <c r="AU392" s="344"/>
      <c r="AV392" s="344"/>
      <c r="AW392" s="344"/>
      <c r="AX392" s="344"/>
      <c r="AY392" s="344"/>
      <c r="AZ392" s="344"/>
      <c r="BA392" s="317"/>
      <c r="BB392" s="315"/>
      <c r="BC392" s="315"/>
      <c r="BD392" s="315"/>
      <c r="BE392" s="315"/>
      <c r="BF392" s="315"/>
      <c r="BG392" s="315"/>
      <c r="BH392" s="315"/>
      <c r="BI392" s="315"/>
      <c r="BJ392" s="315"/>
      <c r="BK392" s="315"/>
      <c r="BL392" s="315"/>
      <c r="BM392" s="315"/>
      <c r="BN392" s="315"/>
      <c r="BO392" s="315"/>
      <c r="BP392" s="315"/>
      <c r="BQ392" s="315"/>
      <c r="BR392" s="315"/>
      <c r="BS392" s="315"/>
      <c r="BT392" s="315"/>
      <c r="BU392" s="315"/>
      <c r="BV392" s="315"/>
      <c r="BW392" s="315"/>
      <c r="BX392" s="315"/>
      <c r="BY392" s="317"/>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489" customFormat="true" ht="15" customHeight="true" x14ac:dyDescent="0.2">
      <c r="Z393" s="344"/>
      <c r="AA393" s="344"/>
      <c r="AB393" s="344"/>
      <c r="AC393" s="344"/>
      <c r="AD393" s="344"/>
      <c r="AE393" s="344"/>
      <c r="AF393" s="344"/>
      <c r="AG393" s="344"/>
      <c r="AH393" s="344"/>
      <c r="AI393" s="344"/>
      <c r="AJ393" s="344"/>
      <c r="AK393" s="344"/>
      <c r="AL393" s="344"/>
      <c r="AM393" s="344"/>
      <c r="AN393" s="344"/>
      <c r="AO393" s="344"/>
      <c r="AP393" s="344"/>
      <c r="AQ393" s="344"/>
      <c r="AR393" s="344"/>
      <c r="AS393" s="344"/>
      <c r="AT393" s="344"/>
      <c r="AU393" s="344"/>
      <c r="AV393" s="344"/>
      <c r="AW393" s="344"/>
      <c r="AX393" s="344"/>
      <c r="AY393" s="344"/>
      <c r="AZ393" s="344"/>
      <c r="BA393" s="317"/>
      <c r="BB393" s="315"/>
      <c r="BC393" s="315"/>
      <c r="BD393" s="315"/>
      <c r="BE393" s="315"/>
      <c r="BF393" s="315"/>
      <c r="BG393" s="315"/>
      <c r="BH393" s="315"/>
      <c r="BI393" s="315"/>
      <c r="BJ393" s="315"/>
      <c r="BK393" s="315"/>
      <c r="BL393" s="315"/>
      <c r="BM393" s="315"/>
      <c r="BN393" s="315"/>
      <c r="BO393" s="315"/>
      <c r="BP393" s="315"/>
      <c r="BQ393" s="315"/>
      <c r="BR393" s="315"/>
      <c r="BS393" s="315"/>
      <c r="BT393" s="315"/>
      <c r="BU393" s="315"/>
      <c r="BV393" s="315"/>
      <c r="BW393" s="315"/>
      <c r="BX393" s="315"/>
      <c r="BY393" s="317"/>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489" customFormat="true" ht="15" customHeight="true" x14ac:dyDescent="0.2">
      <c r="Z394" s="344"/>
      <c r="AA394" s="344"/>
      <c r="AB394" s="344"/>
      <c r="AC394" s="344"/>
      <c r="AD394" s="344"/>
      <c r="AE394" s="344"/>
      <c r="AF394" s="344"/>
      <c r="AG394" s="344"/>
      <c r="AH394" s="344"/>
      <c r="AI394" s="344"/>
      <c r="AJ394" s="344"/>
      <c r="AK394" s="344"/>
      <c r="AL394" s="344"/>
      <c r="AM394" s="344"/>
      <c r="AN394" s="344"/>
      <c r="AO394" s="344"/>
      <c r="AP394" s="344"/>
      <c r="AQ394" s="344"/>
      <c r="AR394" s="344"/>
      <c r="AS394" s="344"/>
      <c r="AT394" s="344"/>
      <c r="AU394" s="344"/>
      <c r="AV394" s="344"/>
      <c r="AW394" s="344"/>
      <c r="AX394" s="344"/>
      <c r="AY394" s="344"/>
      <c r="AZ394" s="344"/>
      <c r="BA394" s="317"/>
      <c r="BB394" s="315"/>
      <c r="BC394" s="315"/>
      <c r="BD394" s="315"/>
      <c r="BE394" s="315"/>
      <c r="BF394" s="315"/>
      <c r="BG394" s="315"/>
      <c r="BH394" s="315"/>
      <c r="BI394" s="315"/>
      <c r="BJ394" s="315"/>
      <c r="BK394" s="315"/>
      <c r="BL394" s="315"/>
      <c r="BM394" s="315"/>
      <c r="BN394" s="315"/>
      <c r="BO394" s="315"/>
      <c r="BP394" s="315"/>
      <c r="BQ394" s="315"/>
      <c r="BR394" s="315"/>
      <c r="BS394" s="315"/>
      <c r="BT394" s="315"/>
      <c r="BU394" s="315"/>
      <c r="BV394" s="315"/>
      <c r="BW394" s="315"/>
      <c r="BX394" s="315"/>
      <c r="BY394" s="317"/>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489" customFormat="true" ht="15" customHeight="true" x14ac:dyDescent="0.2">
      <c r="Z395" s="344"/>
      <c r="AA395" s="344"/>
      <c r="AB395" s="344"/>
      <c r="AC395" s="344"/>
      <c r="AD395" s="344"/>
      <c r="AE395" s="344"/>
      <c r="AF395" s="344"/>
      <c r="AG395" s="344"/>
      <c r="AH395" s="344"/>
      <c r="AI395" s="344"/>
      <c r="AJ395" s="344"/>
      <c r="AK395" s="344"/>
      <c r="AL395" s="344"/>
      <c r="AM395" s="344"/>
      <c r="AN395" s="344"/>
      <c r="AO395" s="344"/>
      <c r="AP395" s="344"/>
      <c r="AQ395" s="344"/>
      <c r="AR395" s="344"/>
      <c r="AS395" s="344"/>
      <c r="AT395" s="344"/>
      <c r="AU395" s="344"/>
      <c r="AV395" s="344"/>
      <c r="AW395" s="344"/>
      <c r="AX395" s="344"/>
      <c r="AY395" s="344"/>
      <c r="AZ395" s="344"/>
      <c r="BA395" s="317"/>
      <c r="BB395" s="315"/>
      <c r="BC395" s="315"/>
      <c r="BD395" s="315"/>
      <c r="BE395" s="315"/>
      <c r="BF395" s="315"/>
      <c r="BG395" s="315"/>
      <c r="BH395" s="315"/>
      <c r="BI395" s="315"/>
      <c r="BJ395" s="315"/>
      <c r="BK395" s="315"/>
      <c r="BL395" s="315"/>
      <c r="BM395" s="315"/>
      <c r="BN395" s="315"/>
      <c r="BO395" s="315"/>
      <c r="BP395" s="315"/>
      <c r="BQ395" s="315"/>
      <c r="BR395" s="315"/>
      <c r="BS395" s="315"/>
      <c r="BT395" s="315"/>
      <c r="BU395" s="315"/>
      <c r="BV395" s="315"/>
      <c r="BW395" s="315"/>
      <c r="BX395" s="315"/>
      <c r="BY395" s="317"/>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489" customFormat="true" ht="15" customHeight="true" x14ac:dyDescent="0.2">
      <c r="Z396" s="344"/>
      <c r="AA396" s="344"/>
      <c r="AB396" s="344"/>
      <c r="AC396" s="344"/>
      <c r="AD396" s="344"/>
      <c r="AE396" s="344"/>
      <c r="AF396" s="344"/>
      <c r="AG396" s="344"/>
      <c r="AH396" s="344"/>
      <c r="AI396" s="344"/>
      <c r="AJ396" s="344"/>
      <c r="AK396" s="344"/>
      <c r="AL396" s="344"/>
      <c r="AM396" s="344"/>
      <c r="AN396" s="344"/>
      <c r="AO396" s="344"/>
      <c r="AP396" s="344"/>
      <c r="AQ396" s="344"/>
      <c r="AR396" s="344"/>
      <c r="AS396" s="344"/>
      <c r="AT396" s="344"/>
      <c r="AU396" s="344"/>
      <c r="AV396" s="344"/>
      <c r="AW396" s="344"/>
      <c r="AX396" s="344"/>
      <c r="AY396" s="344"/>
      <c r="AZ396" s="344"/>
      <c r="BA396" s="317"/>
      <c r="BB396" s="315"/>
      <c r="BC396" s="315"/>
      <c r="BD396" s="315"/>
      <c r="BE396" s="315"/>
      <c r="BF396" s="315"/>
      <c r="BG396" s="315"/>
      <c r="BH396" s="315"/>
      <c r="BI396" s="315"/>
      <c r="BJ396" s="315"/>
      <c r="BK396" s="315"/>
      <c r="BL396" s="315"/>
      <c r="BM396" s="315"/>
      <c r="BN396" s="315"/>
      <c r="BO396" s="315"/>
      <c r="BP396" s="315"/>
      <c r="BQ396" s="315"/>
      <c r="BR396" s="315"/>
      <c r="BS396" s="315"/>
      <c r="BT396" s="315"/>
      <c r="BU396" s="315"/>
      <c r="BV396" s="315"/>
      <c r="BW396" s="315"/>
      <c r="BX396" s="315"/>
      <c r="BY396" s="317"/>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489" customFormat="true" ht="15" customHeight="true" x14ac:dyDescent="0.2">
      <c r="Z397" s="344"/>
      <c r="AA397" s="344"/>
      <c r="AB397" s="344"/>
      <c r="AC397" s="344"/>
      <c r="AD397" s="344"/>
      <c r="AE397" s="344"/>
      <c r="AF397" s="344"/>
      <c r="AG397" s="344"/>
      <c r="AH397" s="344"/>
      <c r="AI397" s="344"/>
      <c r="AJ397" s="344"/>
      <c r="AK397" s="344"/>
      <c r="AL397" s="344"/>
      <c r="AM397" s="344"/>
      <c r="AN397" s="344"/>
      <c r="AO397" s="344"/>
      <c r="AP397" s="344"/>
      <c r="AQ397" s="344"/>
      <c r="AR397" s="344"/>
      <c r="AS397" s="344"/>
      <c r="AT397" s="344"/>
      <c r="AU397" s="344"/>
      <c r="AV397" s="344"/>
      <c r="AW397" s="344"/>
      <c r="AX397" s="344"/>
      <c r="AY397" s="344"/>
      <c r="AZ397" s="344"/>
      <c r="BA397" s="317"/>
      <c r="BB397" s="315"/>
      <c r="BC397" s="315"/>
      <c r="BD397" s="315"/>
      <c r="BE397" s="315"/>
      <c r="BF397" s="315"/>
      <c r="BG397" s="315"/>
      <c r="BH397" s="315"/>
      <c r="BI397" s="315"/>
      <c r="BJ397" s="315"/>
      <c r="BK397" s="315"/>
      <c r="BL397" s="315"/>
      <c r="BM397" s="315"/>
      <c r="BN397" s="315"/>
      <c r="BO397" s="315"/>
      <c r="BP397" s="315"/>
      <c r="BQ397" s="315"/>
      <c r="BR397" s="315"/>
      <c r="BS397" s="315"/>
      <c r="BT397" s="315"/>
      <c r="BU397" s="315"/>
      <c r="BV397" s="315"/>
      <c r="BW397" s="315"/>
      <c r="BX397" s="315"/>
      <c r="BY397" s="317"/>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489" customFormat="true" ht="15" customHeight="true" x14ac:dyDescent="0.2">
      <c r="Z398" s="344"/>
      <c r="AA398" s="344"/>
      <c r="AB398" s="344"/>
      <c r="AC398" s="344"/>
      <c r="AD398" s="344"/>
      <c r="AE398" s="344"/>
      <c r="AF398" s="344"/>
      <c r="AG398" s="344"/>
      <c r="AH398" s="344"/>
      <c r="AI398" s="344"/>
      <c r="AJ398" s="344"/>
      <c r="AK398" s="344"/>
      <c r="AL398" s="344"/>
      <c r="AM398" s="344"/>
      <c r="AN398" s="344"/>
      <c r="AO398" s="344"/>
      <c r="AP398" s="344"/>
      <c r="AQ398" s="344"/>
      <c r="AR398" s="344"/>
      <c r="AS398" s="344"/>
      <c r="AT398" s="344"/>
      <c r="AU398" s="344"/>
      <c r="AV398" s="344"/>
      <c r="AW398" s="344"/>
      <c r="AX398" s="344"/>
      <c r="AY398" s="344"/>
      <c r="AZ398" s="344"/>
      <c r="BA398" s="317"/>
      <c r="BB398" s="315"/>
      <c r="BC398" s="315"/>
      <c r="BD398" s="315"/>
      <c r="BE398" s="315"/>
      <c r="BF398" s="315"/>
      <c r="BG398" s="315"/>
      <c r="BH398" s="315"/>
      <c r="BI398" s="315"/>
      <c r="BJ398" s="315"/>
      <c r="BK398" s="315"/>
      <c r="BL398" s="315"/>
      <c r="BM398" s="315"/>
      <c r="BN398" s="315"/>
      <c r="BO398" s="315"/>
      <c r="BP398" s="315"/>
      <c r="BQ398" s="315"/>
      <c r="BR398" s="315"/>
      <c r="BS398" s="315"/>
      <c r="BT398" s="315"/>
      <c r="BU398" s="315"/>
      <c r="BV398" s="315"/>
      <c r="BW398" s="315"/>
      <c r="BX398" s="315"/>
      <c r="BY398" s="317"/>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451" customFormat="true" ht="15" customHeight="true" x14ac:dyDescent="0.25">
      <c r="A399" s="321"/>
      <c r="B399" s="321"/>
      <c r="C399" s="1000" t="s">
        <v>129</v>
      </c>
      <c r="D399" s="1001"/>
      <c r="E399" s="1001"/>
      <c r="F399" s="1001"/>
      <c r="G399" s="321"/>
      <c r="H399" s="1003" t="s">
        <v>130</v>
      </c>
      <c r="I399" s="1004"/>
      <c r="J399" s="1004"/>
      <c r="K399" s="1004"/>
      <c r="M399" s="1003" t="s">
        <v>131</v>
      </c>
      <c r="N399" s="1004"/>
      <c r="O399" s="1004"/>
      <c r="P399" s="1004"/>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21"/>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15" customHeight="true" x14ac:dyDescent="0.2">
      <c r="C400" s="1005" t="s">
        <v>197</v>
      </c>
      <c r="D400" s="882"/>
      <c r="E400" s="882"/>
      <c r="F400" s="437"/>
      <c r="G400" s="437"/>
      <c r="H400" s="1006" t="s">
        <v>197</v>
      </c>
      <c r="I400" s="1006"/>
      <c r="J400" s="1006"/>
      <c r="K400" s="437"/>
      <c r="L400" s="437"/>
      <c r="M400" s="1006" t="s">
        <v>197</v>
      </c>
      <c r="N400" s="1006"/>
      <c r="O400" s="1006"/>
      <c r="P400" s="437"/>
      <c r="Q400" s="437"/>
      <c r="Z400" s="339"/>
      <c r="AA400" s="339"/>
      <c r="AB400" s="339"/>
      <c r="AC400" s="339"/>
      <c r="AD400" s="339"/>
      <c r="AE400" s="339"/>
      <c r="AF400" s="339"/>
      <c r="AG400" s="339"/>
      <c r="AH400" s="339"/>
      <c r="AI400" s="339"/>
      <c r="AJ400" s="339"/>
      <c r="AK400" s="339"/>
      <c r="AL400" s="339"/>
      <c r="AM400" s="339"/>
      <c r="AN400" s="339"/>
      <c r="AO400" s="339"/>
      <c r="AP400" s="339"/>
      <c r="AQ400" s="339"/>
      <c r="AR400" s="339"/>
      <c r="AS400" s="339"/>
      <c r="AT400" s="339"/>
      <c r="AU400" s="339"/>
      <c r="AV400" s="339"/>
      <c r="AW400" s="339"/>
      <c r="AX400" s="339"/>
      <c r="AY400" s="339"/>
      <c r="AZ400" s="339"/>
      <c r="BA400" s="451"/>
      <c r="BB400" s="321"/>
      <c r="BC400" s="451"/>
      <c r="BD400" s="451"/>
      <c r="BE400" s="451"/>
      <c r="BF400" s="451"/>
      <c r="BG400" s="451"/>
      <c r="BH400" s="451"/>
      <c r="BI400" s="451"/>
      <c r="BJ400" s="451"/>
      <c r="BK400" s="451"/>
      <c r="BL400" s="451"/>
      <c r="BM400" s="451"/>
      <c r="BN400" s="451"/>
      <c r="BO400" s="451"/>
      <c r="BP400" s="451"/>
      <c r="BQ400" s="451"/>
      <c r="BR400" s="451"/>
      <c r="BS400" s="451"/>
      <c r="BT400" s="451"/>
      <c r="BU400" s="451"/>
      <c r="BV400" s="451"/>
      <c r="BW400" s="451"/>
      <c r="BX400" s="451"/>
      <c r="BY400" s="451"/>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05"/>
      <c r="D401" s="882"/>
      <c r="E401" s="452" t="s">
        <v>198</v>
      </c>
      <c r="F401" s="437"/>
      <c r="G401" s="437"/>
      <c r="H401" s="1006"/>
      <c r="I401" s="1006"/>
      <c r="J401" s="453" t="s">
        <v>198</v>
      </c>
      <c r="K401" s="437"/>
      <c r="L401" s="437"/>
      <c r="M401" s="1006"/>
      <c r="N401" s="1006"/>
      <c r="O401" s="454" t="s">
        <v>198</v>
      </c>
      <c r="P401" s="437"/>
      <c r="Q401" s="437"/>
      <c r="Z401" s="339"/>
      <c r="AA401" s="339"/>
      <c r="AB401" s="339"/>
      <c r="AC401" s="339"/>
      <c r="AD401" s="339"/>
      <c r="AE401" s="339"/>
      <c r="AF401" s="339"/>
      <c r="AG401" s="339"/>
      <c r="AH401" s="339"/>
      <c r="AI401" s="339"/>
      <c r="AJ401" s="339"/>
      <c r="AK401" s="339"/>
      <c r="AL401" s="339"/>
      <c r="AM401" s="339"/>
      <c r="AN401" s="339"/>
      <c r="AO401" s="339"/>
      <c r="AP401" s="339"/>
      <c r="AQ401" s="339"/>
      <c r="AR401" s="339"/>
      <c r="AS401" s="339"/>
      <c r="AT401" s="339"/>
      <c r="AU401" s="339"/>
      <c r="AV401" s="339"/>
      <c r="AW401" s="339"/>
      <c r="AX401" s="339"/>
      <c r="AY401" s="339"/>
      <c r="AZ401" s="339"/>
      <c r="BA401" s="451"/>
      <c r="BB401" s="321"/>
      <c r="BC401" s="451"/>
      <c r="BD401" s="451"/>
      <c r="BE401" s="451"/>
      <c r="BF401" s="451"/>
      <c r="BG401" s="451"/>
      <c r="BH401" s="451"/>
      <c r="BI401" s="451"/>
      <c r="BJ401" s="451"/>
      <c r="BK401" s="451"/>
      <c r="BL401" s="451"/>
      <c r="BM401" s="451"/>
      <c r="BN401" s="451"/>
      <c r="BO401" s="451"/>
      <c r="BP401" s="451"/>
      <c r="BQ401" s="451"/>
      <c r="BR401" s="451"/>
      <c r="BS401" s="451"/>
      <c r="BT401" s="451"/>
      <c r="BU401" s="451"/>
      <c r="BV401" s="451"/>
      <c r="BW401" s="451"/>
      <c r="BX401" s="451"/>
      <c r="BY401" s="451"/>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2" t="s">
        <v>136</v>
      </c>
      <c r="C402" s="882"/>
      <c r="D402" s="882"/>
      <c r="E402" s="455" t="s">
        <v>199</v>
      </c>
      <c r="F402" s="437"/>
      <c r="G402" s="437"/>
      <c r="H402" s="1006"/>
      <c r="I402" s="1006"/>
      <c r="J402" s="456" t="s">
        <v>199</v>
      </c>
      <c r="K402" s="437"/>
      <c r="L402" s="437"/>
      <c r="M402" s="1006"/>
      <c r="N402" s="1006"/>
      <c r="O402" s="457" t="s">
        <v>199</v>
      </c>
      <c r="P402" s="437"/>
      <c r="Q402" s="437"/>
      <c r="Z402" s="339"/>
      <c r="AA402" s="339"/>
      <c r="AB402" s="339"/>
      <c r="AC402" s="339"/>
      <c r="AD402" s="339"/>
      <c r="AE402" s="339"/>
      <c r="AF402" s="339"/>
      <c r="AG402" s="339"/>
      <c r="AH402" s="339"/>
      <c r="AI402" s="339"/>
      <c r="AJ402" s="339"/>
      <c r="AK402" s="339"/>
      <c r="AL402" s="339"/>
      <c r="AM402" s="339"/>
      <c r="AN402" s="339"/>
      <c r="AO402" s="339"/>
      <c r="AP402" s="339"/>
      <c r="AQ402" s="339"/>
      <c r="AR402" s="339"/>
      <c r="AS402" s="339"/>
      <c r="AT402" s="339"/>
      <c r="AU402" s="339"/>
      <c r="AV402" s="339"/>
      <c r="AW402" s="339"/>
      <c r="AX402" s="339"/>
      <c r="AY402" s="339"/>
      <c r="AZ402" s="339"/>
      <c r="BA402" s="451"/>
      <c r="BB402" s="321"/>
      <c r="BC402" s="451"/>
      <c r="BD402" s="451"/>
      <c r="BE402" s="451"/>
      <c r="BF402" s="451"/>
      <c r="BG402" s="451"/>
      <c r="BH402" s="451"/>
      <c r="BI402" s="451"/>
      <c r="BJ402" s="451"/>
      <c r="BK402" s="451"/>
      <c r="BL402" s="451"/>
      <c r="BM402" s="451"/>
      <c r="BN402" s="451"/>
      <c r="BO402" s="451"/>
      <c r="BP402" s="451"/>
      <c r="BQ402" s="451"/>
      <c r="BR402" s="451"/>
      <c r="BS402" s="451"/>
      <c r="BT402" s="451"/>
      <c r="BU402" s="451"/>
      <c r="BV402" s="451"/>
      <c r="BW402" s="451"/>
      <c r="BX402" s="451"/>
      <c r="BY402" s="451"/>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882"/>
      <c r="C403" s="996" t="s">
        <v>200</v>
      </c>
      <c r="D403" s="995"/>
      <c r="E403" s="572">
        <v>0.72229026030183152</v>
      </c>
      <c r="F403" s="571"/>
      <c r="G403" s="571"/>
      <c r="H403" s="995" t="s">
        <v>200</v>
      </c>
      <c r="I403" s="995"/>
      <c r="J403" s="573">
        <v>0.79958706834207038</v>
      </c>
      <c r="K403" s="571"/>
      <c r="L403" s="571"/>
      <c r="M403" s="995" t="s">
        <v>201</v>
      </c>
      <c r="N403" s="995"/>
      <c r="O403" s="574">
        <v>0.72830047911126994</v>
      </c>
      <c r="P403" s="571"/>
      <c r="Q403" s="571"/>
      <c r="Z403" s="339"/>
      <c r="AA403" s="339"/>
      <c r="AB403" s="339"/>
      <c r="AC403" s="339"/>
      <c r="AD403" s="339"/>
      <c r="AE403" s="339"/>
      <c r="AF403" s="339"/>
      <c r="AG403" s="339"/>
      <c r="AH403" s="339"/>
      <c r="AI403" s="339"/>
      <c r="AJ403" s="339"/>
      <c r="AK403" s="339"/>
      <c r="AL403" s="339"/>
      <c r="AM403" s="339"/>
      <c r="AN403" s="339"/>
      <c r="AO403" s="339"/>
      <c r="AP403" s="339"/>
      <c r="AQ403" s="339"/>
      <c r="AR403" s="339"/>
      <c r="AS403" s="339"/>
      <c r="AT403" s="339"/>
      <c r="AU403" s="339"/>
      <c r="AV403" s="339"/>
      <c r="AW403" s="339"/>
      <c r="AX403" s="339"/>
      <c r="AY403" s="339"/>
      <c r="AZ403" s="339"/>
      <c r="BA403" s="341"/>
      <c r="BB403" s="391"/>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1"/>
      <c r="BX403" s="341"/>
      <c r="BY403" s="341"/>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882"/>
      <c r="C404" s="996" t="s">
        <v>202</v>
      </c>
      <c r="D404" s="995"/>
      <c r="E404" s="575">
        <v>0.69865640481843139</v>
      </c>
      <c r="F404" s="571"/>
      <c r="G404" s="571"/>
      <c r="H404" s="995" t="s">
        <v>203</v>
      </c>
      <c r="I404" s="995"/>
      <c r="J404" s="576">
        <v>-0.76504855451160803</v>
      </c>
      <c r="K404" s="571"/>
      <c r="L404" s="571"/>
      <c r="M404" s="995" t="s">
        <v>202</v>
      </c>
      <c r="N404" s="995"/>
      <c r="O404" s="577">
        <v>0.68395170752111323</v>
      </c>
      <c r="P404" s="571"/>
      <c r="Q404" s="571"/>
      <c r="Z404" s="339"/>
      <c r="AA404" s="339"/>
      <c r="AB404" s="339"/>
      <c r="AC404" s="339"/>
      <c r="AD404" s="339"/>
      <c r="AE404" s="339"/>
      <c r="AF404" s="339"/>
      <c r="AG404" s="339"/>
      <c r="AH404" s="339"/>
      <c r="AI404" s="339"/>
      <c r="AJ404" s="339"/>
      <c r="AK404" s="339"/>
      <c r="AL404" s="339"/>
      <c r="AM404" s="339"/>
      <c r="AN404" s="339"/>
      <c r="AO404" s="339"/>
      <c r="AP404" s="339"/>
      <c r="AQ404" s="339"/>
      <c r="AR404" s="339"/>
      <c r="AS404" s="339"/>
      <c r="AT404" s="339"/>
      <c r="AU404" s="339"/>
      <c r="AV404" s="339"/>
      <c r="AW404" s="339"/>
      <c r="AX404" s="339"/>
      <c r="AY404" s="339"/>
      <c r="AZ404" s="339"/>
      <c r="BA404" s="341"/>
      <c r="BB404" s="391"/>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1"/>
      <c r="BX404" s="341"/>
      <c r="BY404" s="341"/>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882"/>
      <c r="C405" s="996" t="s">
        <v>204</v>
      </c>
      <c r="D405" s="995"/>
      <c r="E405" s="575">
        <v>0.67839167713306436</v>
      </c>
      <c r="F405" s="571"/>
      <c r="G405" s="571"/>
      <c r="H405" s="995" t="s">
        <v>204</v>
      </c>
      <c r="I405" s="995"/>
      <c r="J405" s="576">
        <v>0.67760812523941261</v>
      </c>
      <c r="K405" s="571"/>
      <c r="L405" s="571"/>
      <c r="M405" s="995" t="s">
        <v>205</v>
      </c>
      <c r="N405" s="995"/>
      <c r="O405" s="577">
        <v>0.65512610643171154</v>
      </c>
      <c r="P405" s="571"/>
      <c r="Q405" s="571"/>
      <c r="Z405" s="339"/>
      <c r="AA405" s="339"/>
      <c r="AB405" s="339"/>
      <c r="AC405" s="339"/>
      <c r="AD405" s="339"/>
      <c r="AE405" s="339"/>
      <c r="AF405" s="339"/>
      <c r="AG405" s="339"/>
      <c r="AH405" s="339"/>
      <c r="AI405" s="339"/>
      <c r="AJ405" s="339"/>
      <c r="AK405" s="339"/>
      <c r="AL405" s="339"/>
      <c r="AM405" s="339"/>
      <c r="AN405" s="339"/>
      <c r="AO405" s="339"/>
      <c r="AP405" s="339"/>
      <c r="AQ405" s="339"/>
      <c r="AR405" s="339"/>
      <c r="AS405" s="339"/>
      <c r="AT405" s="339"/>
      <c r="AU405" s="339"/>
      <c r="AV405" s="339"/>
      <c r="AW405" s="339"/>
      <c r="AX405" s="339"/>
      <c r="AY405" s="339"/>
      <c r="AZ405" s="339"/>
      <c r="BA405" s="341"/>
      <c r="BB405" s="391"/>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1"/>
      <c r="BX405" s="341"/>
      <c r="BY405" s="341"/>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882"/>
      <c r="C406" s="996" t="s">
        <v>201</v>
      </c>
      <c r="D406" s="995"/>
      <c r="E406" s="575">
        <v>0.64287823174961312</v>
      </c>
      <c r="F406" s="571"/>
      <c r="G406" s="571"/>
      <c r="H406" s="995" t="s">
        <v>206</v>
      </c>
      <c r="I406" s="995"/>
      <c r="J406" s="576">
        <v>-0.61352503027729222</v>
      </c>
      <c r="K406" s="571"/>
      <c r="L406" s="571"/>
      <c r="M406" s="995" t="s">
        <v>207</v>
      </c>
      <c r="N406" s="995"/>
      <c r="O406" s="577">
        <v>-0.64474415256571294</v>
      </c>
      <c r="P406" s="571"/>
      <c r="Q406" s="571"/>
      <c r="Z406" s="339"/>
      <c r="AA406" s="339"/>
      <c r="AB406" s="339"/>
      <c r="AC406" s="339"/>
      <c r="AD406" s="339"/>
      <c r="AE406" s="339"/>
      <c r="AF406" s="339"/>
      <c r="AG406" s="339"/>
      <c r="AH406" s="339"/>
      <c r="AI406" s="339"/>
      <c r="AJ406" s="339"/>
      <c r="AK406" s="339"/>
      <c r="AL406" s="339"/>
      <c r="AM406" s="339"/>
      <c r="AN406" s="339"/>
      <c r="AO406" s="339"/>
      <c r="AP406" s="339"/>
      <c r="AQ406" s="339"/>
      <c r="AR406" s="339"/>
      <c r="AS406" s="339"/>
      <c r="AT406" s="339"/>
      <c r="AU406" s="339"/>
      <c r="AV406" s="339"/>
      <c r="AW406" s="339"/>
      <c r="AX406" s="339"/>
      <c r="AY406" s="339"/>
      <c r="AZ406" s="339"/>
      <c r="BA406" s="341"/>
      <c r="BB406" s="391"/>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1"/>
      <c r="BX406" s="341"/>
      <c r="BY406" s="341"/>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882"/>
      <c r="C407" s="996" t="s">
        <v>205</v>
      </c>
      <c r="D407" s="995"/>
      <c r="E407" s="575">
        <v>0.60838234184350926</v>
      </c>
      <c r="F407" s="571"/>
      <c r="G407" s="571"/>
      <c r="H407" s="995" t="s">
        <v>202</v>
      </c>
      <c r="I407" s="995"/>
      <c r="J407" s="576">
        <v>0.61176435151184871</v>
      </c>
      <c r="K407" s="571"/>
      <c r="L407" s="571"/>
      <c r="M407" s="995" t="s">
        <v>208</v>
      </c>
      <c r="N407" s="995"/>
      <c r="O407" s="577">
        <v>0.59740954324089413</v>
      </c>
      <c r="P407" s="571"/>
      <c r="Q407" s="571"/>
      <c r="Z407" s="339"/>
      <c r="AA407" s="339"/>
      <c r="AB407" s="339"/>
      <c r="AC407" s="339"/>
      <c r="AD407" s="339"/>
      <c r="AE407" s="339"/>
      <c r="AF407" s="339"/>
      <c r="AG407" s="339"/>
      <c r="AH407" s="339"/>
      <c r="AI407" s="339"/>
      <c r="AJ407" s="339"/>
      <c r="AK407" s="339"/>
      <c r="AL407" s="339"/>
      <c r="AM407" s="339"/>
      <c r="AN407" s="339"/>
      <c r="AO407" s="339"/>
      <c r="AP407" s="339"/>
      <c r="AQ407" s="339"/>
      <c r="AR407" s="339"/>
      <c r="AS407" s="339"/>
      <c r="AT407" s="339"/>
      <c r="AU407" s="339"/>
      <c r="AV407" s="339"/>
      <c r="AW407" s="339"/>
      <c r="AX407" s="339"/>
      <c r="AY407" s="339"/>
      <c r="AZ407" s="339"/>
      <c r="BA407" s="341"/>
      <c r="BB407" s="391"/>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1"/>
      <c r="BX407" s="341"/>
      <c r="BY407" s="341"/>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882"/>
      <c r="C408" s="996" t="s">
        <v>203</v>
      </c>
      <c r="D408" s="995"/>
      <c r="E408" s="575">
        <v>-0.59015047217961736</v>
      </c>
      <c r="F408" s="571"/>
      <c r="G408" s="571"/>
      <c r="H408" s="995" t="s">
        <v>209</v>
      </c>
      <c r="I408" s="995"/>
      <c r="J408" s="576">
        <v>0.5273096978656866</v>
      </c>
      <c r="K408" s="571"/>
      <c r="L408" s="571"/>
      <c r="M408" s="995" t="s">
        <v>210</v>
      </c>
      <c r="N408" s="995"/>
      <c r="O408" s="577">
        <v>-0.51313631039416596</v>
      </c>
      <c r="P408" s="571"/>
      <c r="Q408" s="571"/>
      <c r="Z408" s="339"/>
      <c r="AA408" s="339"/>
      <c r="AB408" s="339"/>
      <c r="AC408" s="339"/>
      <c r="AD408" s="339"/>
      <c r="AE408" s="339"/>
      <c r="AF408" s="339"/>
      <c r="AG408" s="339"/>
      <c r="AH408" s="339"/>
      <c r="AI408" s="339"/>
      <c r="AJ408" s="339"/>
      <c r="AK408" s="339"/>
      <c r="AL408" s="339"/>
      <c r="AM408" s="339"/>
      <c r="AN408" s="339"/>
      <c r="AO408" s="339"/>
      <c r="AP408" s="339"/>
      <c r="AQ408" s="339"/>
      <c r="AR408" s="339"/>
      <c r="AS408" s="339"/>
      <c r="AT408" s="339"/>
      <c r="AU408" s="339"/>
      <c r="AV408" s="339"/>
      <c r="AW408" s="339"/>
      <c r="AX408" s="339"/>
      <c r="AY408" s="339"/>
      <c r="AZ408" s="339"/>
      <c r="BA408" s="341"/>
      <c r="BB408" s="391"/>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1"/>
      <c r="BX408" s="341"/>
      <c r="BY408" s="341"/>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882"/>
      <c r="C409" s="996" t="s">
        <v>211</v>
      </c>
      <c r="D409" s="995"/>
      <c r="E409" s="575">
        <v>0.50178867281410511</v>
      </c>
      <c r="F409" s="571"/>
      <c r="G409" s="571"/>
      <c r="H409" s="995" t="s">
        <v>212</v>
      </c>
      <c r="I409" s="995"/>
      <c r="J409" s="576">
        <v>0.51438341281974154</v>
      </c>
      <c r="K409" s="571"/>
      <c r="L409" s="571"/>
      <c r="M409" s="995" t="s">
        <v>204</v>
      </c>
      <c r="N409" s="995"/>
      <c r="O409" s="577">
        <v>0.49991862326513803</v>
      </c>
      <c r="P409" s="571"/>
      <c r="Q409" s="571"/>
      <c r="Z409" s="339"/>
      <c r="AA409" s="339"/>
      <c r="AB409" s="339"/>
      <c r="AC409" s="339"/>
      <c r="AD409" s="339"/>
      <c r="AE409" s="339"/>
      <c r="AF409" s="339"/>
      <c r="AG409" s="339"/>
      <c r="AH409" s="339"/>
      <c r="AI409" s="339"/>
      <c r="AJ409" s="339"/>
      <c r="AK409" s="339"/>
      <c r="AL409" s="339"/>
      <c r="AM409" s="339"/>
      <c r="AN409" s="339"/>
      <c r="AO409" s="339"/>
      <c r="AP409" s="339"/>
      <c r="AQ409" s="339"/>
      <c r="AR409" s="339"/>
      <c r="AS409" s="339"/>
      <c r="AT409" s="339"/>
      <c r="AU409" s="339"/>
      <c r="AV409" s="339"/>
      <c r="AW409" s="339"/>
      <c r="AX409" s="339"/>
      <c r="AY409" s="339"/>
      <c r="AZ409" s="339"/>
      <c r="BA409" s="341"/>
      <c r="BB409" s="391"/>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1"/>
      <c r="BX409" s="341"/>
      <c r="BY409" s="341"/>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882"/>
      <c r="C410" s="996" t="s">
        <v>208</v>
      </c>
      <c r="D410" s="995"/>
      <c r="E410" s="575">
        <v>0.49615035984208999</v>
      </c>
      <c r="F410" s="571"/>
      <c r="G410" s="571"/>
      <c r="H410" s="995" t="s">
        <v>205</v>
      </c>
      <c r="I410" s="995"/>
      <c r="J410" s="576">
        <v>0.4989369282067071</v>
      </c>
      <c r="K410" s="571"/>
      <c r="L410" s="571"/>
      <c r="M410" s="995" t="s">
        <v>211</v>
      </c>
      <c r="N410" s="995"/>
      <c r="O410" s="577">
        <v>0.48012363533286712</v>
      </c>
      <c r="P410" s="571"/>
      <c r="Q410" s="571"/>
      <c r="Z410" s="339"/>
      <c r="AA410" s="339"/>
      <c r="AB410" s="339"/>
      <c r="AC410" s="339"/>
      <c r="AD410" s="339"/>
      <c r="AE410" s="339"/>
      <c r="AF410" s="339"/>
      <c r="AG410" s="339"/>
      <c r="AH410" s="339"/>
      <c r="AI410" s="339"/>
      <c r="AJ410" s="339"/>
      <c r="AK410" s="339"/>
      <c r="AL410" s="339"/>
      <c r="AM410" s="339"/>
      <c r="AN410" s="339"/>
      <c r="AO410" s="339"/>
      <c r="AP410" s="339"/>
      <c r="AQ410" s="339"/>
      <c r="AR410" s="339"/>
      <c r="AS410" s="339"/>
      <c r="AT410" s="339"/>
      <c r="AU410" s="339"/>
      <c r="AV410" s="339"/>
      <c r="AW410" s="339"/>
      <c r="AX410" s="339"/>
      <c r="AY410" s="339"/>
      <c r="AZ410" s="339"/>
      <c r="BA410" s="341"/>
      <c r="BB410" s="391"/>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1"/>
      <c r="BX410" s="341"/>
      <c r="BY410" s="341"/>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882"/>
      <c r="C411" s="996" t="s">
        <v>212</v>
      </c>
      <c r="D411" s="995"/>
      <c r="E411" s="575">
        <v>0.49341240534290215</v>
      </c>
      <c r="F411" s="571"/>
      <c r="G411" s="571"/>
      <c r="H411" s="995" t="s">
        <v>211</v>
      </c>
      <c r="I411" s="995"/>
      <c r="J411" s="576">
        <v>0.47404523656306491</v>
      </c>
      <c r="K411" s="571"/>
      <c r="L411" s="571"/>
      <c r="M411" s="995" t="s">
        <v>206</v>
      </c>
      <c r="N411" s="995"/>
      <c r="O411" s="577">
        <v>0.42857710856579367</v>
      </c>
      <c r="P411" s="571"/>
      <c r="Q411" s="571"/>
      <c r="Z411" s="339"/>
      <c r="AA411" s="339"/>
      <c r="AB411" s="339"/>
      <c r="AC411" s="339"/>
      <c r="AD411" s="339"/>
      <c r="AE411" s="339"/>
      <c r="AF411" s="339"/>
      <c r="AG411" s="339"/>
      <c r="AH411" s="339"/>
      <c r="AI411" s="339"/>
      <c r="AJ411" s="339"/>
      <c r="AK411" s="339"/>
      <c r="AL411" s="339"/>
      <c r="AM411" s="339"/>
      <c r="AN411" s="339"/>
      <c r="AO411" s="339"/>
      <c r="AP411" s="339"/>
      <c r="AQ411" s="339"/>
      <c r="AR411" s="339"/>
      <c r="AS411" s="339"/>
      <c r="AT411" s="339"/>
      <c r="AU411" s="339"/>
      <c r="AV411" s="339"/>
      <c r="AW411" s="339"/>
      <c r="AX411" s="339"/>
      <c r="AY411" s="339"/>
      <c r="AZ411" s="339"/>
      <c r="BA411" s="341"/>
      <c r="BB411" s="391"/>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1"/>
      <c r="BX411" s="341"/>
      <c r="BY411" s="341"/>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882"/>
      <c r="C412" s="996" t="s">
        <v>209</v>
      </c>
      <c r="D412" s="995"/>
      <c r="E412" s="575">
        <v>0.47372747913058799</v>
      </c>
      <c r="F412" s="571"/>
      <c r="G412" s="571"/>
      <c r="H412" s="995" t="s">
        <v>201</v>
      </c>
      <c r="I412" s="995"/>
      <c r="J412" s="576">
        <v>0.45356763839280684</v>
      </c>
      <c r="K412" s="571"/>
      <c r="L412" s="571"/>
      <c r="M412" s="995" t="s">
        <v>200</v>
      </c>
      <c r="N412" s="995"/>
      <c r="O412" s="577">
        <v>0.38102222904067318</v>
      </c>
      <c r="P412" s="571"/>
      <c r="Q412" s="571"/>
      <c r="Z412" s="339"/>
      <c r="AA412" s="339"/>
      <c r="AB412" s="339"/>
      <c r="AC412" s="339"/>
      <c r="AD412" s="339"/>
      <c r="AE412" s="339"/>
      <c r="AF412" s="339"/>
      <c r="AG412" s="339"/>
      <c r="AH412" s="339"/>
      <c r="AI412" s="339"/>
      <c r="AJ412" s="339"/>
      <c r="AK412" s="339"/>
      <c r="AL412" s="339"/>
      <c r="AM412" s="339"/>
      <c r="AN412" s="339"/>
      <c r="AO412" s="339"/>
      <c r="AP412" s="339"/>
      <c r="AQ412" s="339"/>
      <c r="AR412" s="339"/>
      <c r="AS412" s="339"/>
      <c r="AT412" s="339"/>
      <c r="AU412" s="339"/>
      <c r="AV412" s="339"/>
      <c r="AW412" s="339"/>
      <c r="AX412" s="339"/>
      <c r="AY412" s="339"/>
      <c r="AZ412" s="339"/>
      <c r="BA412" s="341"/>
      <c r="BB412" s="391"/>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1"/>
      <c r="BX412" s="341"/>
      <c r="BY412" s="341"/>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882"/>
      <c r="C413" s="996" t="s">
        <v>207</v>
      </c>
      <c r="D413" s="995"/>
      <c r="E413" s="575">
        <v>-0.436070859020462</v>
      </c>
      <c r="F413" s="571"/>
      <c r="G413" s="571"/>
      <c r="H413" s="995" t="s">
        <v>213</v>
      </c>
      <c r="I413" s="995"/>
      <c r="J413" s="576">
        <v>-0.43958830561231227</v>
      </c>
      <c r="K413" s="571"/>
      <c r="L413" s="571"/>
      <c r="M413" s="995" t="s">
        <v>214</v>
      </c>
      <c r="N413" s="995"/>
      <c r="O413" s="577">
        <v>-0.33411960767052451</v>
      </c>
      <c r="P413" s="571"/>
      <c r="Q413" s="571"/>
      <c r="Z413" s="339"/>
      <c r="AA413" s="339"/>
      <c r="AB413" s="339"/>
      <c r="AC413" s="339"/>
      <c r="AD413" s="339"/>
      <c r="AE413" s="339"/>
      <c r="AF413" s="339"/>
      <c r="AG413" s="339"/>
      <c r="AH413" s="339"/>
      <c r="AI413" s="339"/>
      <c r="AJ413" s="339"/>
      <c r="AK413" s="339"/>
      <c r="AL413" s="339"/>
      <c r="AM413" s="339"/>
      <c r="AN413" s="339"/>
      <c r="AO413" s="339"/>
      <c r="AP413" s="339"/>
      <c r="AQ413" s="339"/>
      <c r="AR413" s="339"/>
      <c r="AS413" s="339"/>
      <c r="AT413" s="339"/>
      <c r="AU413" s="339"/>
      <c r="AV413" s="339"/>
      <c r="AW413" s="339"/>
      <c r="AX413" s="339"/>
      <c r="AY413" s="339"/>
      <c r="AZ413" s="339"/>
      <c r="BA413" s="341"/>
      <c r="BB413" s="391"/>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1"/>
      <c r="BX413" s="341"/>
      <c r="BY413" s="341"/>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882"/>
      <c r="C414" s="996" t="s">
        <v>210</v>
      </c>
      <c r="D414" s="995"/>
      <c r="E414" s="575">
        <v>-0.43567255804902466</v>
      </c>
      <c r="F414" s="571"/>
      <c r="G414" s="571"/>
      <c r="H414" s="995" t="s">
        <v>214</v>
      </c>
      <c r="I414" s="995"/>
      <c r="J414" s="576">
        <v>-0.38842648738480429</v>
      </c>
      <c r="K414" s="571"/>
      <c r="L414" s="571"/>
      <c r="M414" s="995" t="s">
        <v>212</v>
      </c>
      <c r="N414" s="995"/>
      <c r="O414" s="577">
        <v>0.32350895724396916</v>
      </c>
      <c r="P414" s="571"/>
      <c r="Q414" s="571"/>
      <c r="Z414" s="339"/>
      <c r="AA414" s="339"/>
      <c r="AB414" s="339"/>
      <c r="AC414" s="339"/>
      <c r="AD414" s="339"/>
      <c r="AE414" s="339"/>
      <c r="AF414" s="339"/>
      <c r="AG414" s="339"/>
      <c r="AH414" s="339"/>
      <c r="AI414" s="339"/>
      <c r="AJ414" s="339"/>
      <c r="AK414" s="339"/>
      <c r="AL414" s="339"/>
      <c r="AM414" s="339"/>
      <c r="AN414" s="339"/>
      <c r="AO414" s="339"/>
      <c r="AP414" s="339"/>
      <c r="AQ414" s="339"/>
      <c r="AR414" s="339"/>
      <c r="AS414" s="339"/>
      <c r="AT414" s="339"/>
      <c r="AU414" s="339"/>
      <c r="AV414" s="339"/>
      <c r="AW414" s="339"/>
      <c r="AX414" s="339"/>
      <c r="AY414" s="339"/>
      <c r="AZ414" s="339"/>
      <c r="BA414" s="341"/>
      <c r="BB414" s="391"/>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1"/>
      <c r="BX414" s="341"/>
      <c r="BY414" s="341"/>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882"/>
      <c r="C415" s="996" t="s">
        <v>214</v>
      </c>
      <c r="D415" s="995"/>
      <c r="E415" s="575">
        <v>-0.43113957824086691</v>
      </c>
      <c r="F415" s="571"/>
      <c r="G415" s="571"/>
      <c r="H415" s="995" t="s">
        <v>215</v>
      </c>
      <c r="I415" s="995"/>
      <c r="J415" s="576">
        <v>0.38723421356522486</v>
      </c>
      <c r="K415" s="571"/>
      <c r="L415" s="571"/>
      <c r="M415" s="995" t="s">
        <v>216</v>
      </c>
      <c r="N415" s="995"/>
      <c r="O415" s="577">
        <v>-0.29599920222322107</v>
      </c>
      <c r="P415" s="571"/>
      <c r="Q415" s="571"/>
      <c r="Z415" s="339"/>
      <c r="AA415" s="339"/>
      <c r="AB415" s="339"/>
      <c r="AC415" s="339"/>
      <c r="AD415" s="339"/>
      <c r="AE415" s="339"/>
      <c r="AF415" s="339"/>
      <c r="AG415" s="339"/>
      <c r="AH415" s="339"/>
      <c r="AI415" s="339"/>
      <c r="AJ415" s="339"/>
      <c r="AK415" s="339"/>
      <c r="AL415" s="339"/>
      <c r="AM415" s="339"/>
      <c r="AN415" s="339"/>
      <c r="AO415" s="339"/>
      <c r="AP415" s="339"/>
      <c r="AQ415" s="339"/>
      <c r="AR415" s="339"/>
      <c r="AS415" s="339"/>
      <c r="AT415" s="339"/>
      <c r="AU415" s="339"/>
      <c r="AV415" s="339"/>
      <c r="AW415" s="339"/>
      <c r="AX415" s="339"/>
      <c r="AY415" s="339"/>
      <c r="AZ415" s="339"/>
      <c r="BA415" s="341"/>
      <c r="BB415" s="391"/>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1"/>
      <c r="BX415" s="341"/>
      <c r="BY415" s="341"/>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882"/>
      <c r="C416" s="996" t="s">
        <v>215</v>
      </c>
      <c r="D416" s="995"/>
      <c r="E416" s="575">
        <v>0.35654740673351232</v>
      </c>
      <c r="F416" s="571"/>
      <c r="G416" s="571"/>
      <c r="H416" s="995" t="s">
        <v>217</v>
      </c>
      <c r="I416" s="995"/>
      <c r="J416" s="576">
        <v>-0.37482951353288951</v>
      </c>
      <c r="K416" s="571"/>
      <c r="L416" s="571"/>
      <c r="M416" s="995" t="s">
        <v>218</v>
      </c>
      <c r="N416" s="995"/>
      <c r="O416" s="577">
        <v>0.28073374522546379</v>
      </c>
      <c r="P416" s="571"/>
      <c r="Q416" s="571"/>
      <c r="Z416" s="339"/>
      <c r="AA416" s="339"/>
      <c r="AB416" s="339"/>
      <c r="AC416" s="339"/>
      <c r="AD416" s="339"/>
      <c r="AE416" s="339"/>
      <c r="AF416" s="339"/>
      <c r="AG416" s="339"/>
      <c r="AH416" s="339"/>
      <c r="AI416" s="339"/>
      <c r="AJ416" s="339"/>
      <c r="AK416" s="339"/>
      <c r="AL416" s="339"/>
      <c r="AM416" s="339"/>
      <c r="AN416" s="339"/>
      <c r="AO416" s="339"/>
      <c r="AP416" s="339"/>
      <c r="AQ416" s="339"/>
      <c r="AR416" s="339"/>
      <c r="AS416" s="339"/>
      <c r="AT416" s="339"/>
      <c r="AU416" s="339"/>
      <c r="AV416" s="339"/>
      <c r="AW416" s="339"/>
      <c r="AX416" s="339"/>
      <c r="AY416" s="339"/>
      <c r="AZ416" s="339"/>
      <c r="BA416" s="341"/>
      <c r="BB416" s="391"/>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1"/>
      <c r="BX416" s="341"/>
      <c r="BY416" s="341"/>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882"/>
      <c r="C417" s="996" t="s">
        <v>216</v>
      </c>
      <c r="D417" s="995"/>
      <c r="E417" s="575">
        <v>-0.34418749818125938</v>
      </c>
      <c r="F417" s="571"/>
      <c r="G417" s="571"/>
      <c r="H417" s="995" t="s">
        <v>216</v>
      </c>
      <c r="I417" s="995"/>
      <c r="J417" s="576">
        <v>-0.33328215907165115</v>
      </c>
      <c r="K417" s="571"/>
      <c r="L417" s="571"/>
      <c r="M417" s="995" t="s">
        <v>219</v>
      </c>
      <c r="N417" s="995"/>
      <c r="O417" s="577">
        <v>-0.27791373681532894</v>
      </c>
      <c r="P417" s="571"/>
      <c r="Q417" s="571"/>
      <c r="Z417" s="339"/>
      <c r="AA417" s="339"/>
      <c r="AB417" s="339"/>
      <c r="AC417" s="339"/>
      <c r="AD417" s="339"/>
      <c r="AE417" s="339"/>
      <c r="AF417" s="339"/>
      <c r="AG417" s="339"/>
      <c r="AH417" s="339"/>
      <c r="AI417" s="339"/>
      <c r="AJ417" s="339"/>
      <c r="AK417" s="339"/>
      <c r="AL417" s="339"/>
      <c r="AM417" s="339"/>
      <c r="AN417" s="339"/>
      <c r="AO417" s="339"/>
      <c r="AP417" s="339"/>
      <c r="AQ417" s="339"/>
      <c r="AR417" s="339"/>
      <c r="AS417" s="339"/>
      <c r="AT417" s="339"/>
      <c r="AU417" s="339"/>
      <c r="AV417" s="339"/>
      <c r="AW417" s="339"/>
      <c r="AX417" s="339"/>
      <c r="AY417" s="339"/>
      <c r="AZ417" s="339"/>
      <c r="BA417" s="341"/>
      <c r="BB417" s="391"/>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1"/>
      <c r="BX417" s="341"/>
      <c r="BY417" s="341"/>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882"/>
      <c r="C418" s="996" t="s">
        <v>217</v>
      </c>
      <c r="D418" s="995"/>
      <c r="E418" s="575">
        <v>-0.30266671773832837</v>
      </c>
      <c r="F418" s="571"/>
      <c r="G418" s="571"/>
      <c r="H418" s="995" t="s">
        <v>207</v>
      </c>
      <c r="I418" s="995"/>
      <c r="J418" s="576">
        <v>-0.27901577404150862</v>
      </c>
      <c r="K418" s="571"/>
      <c r="L418" s="571"/>
      <c r="M418" s="995" t="s">
        <v>220</v>
      </c>
      <c r="N418" s="995"/>
      <c r="O418" s="577">
        <v>-0.27761755847295017</v>
      </c>
      <c r="P418" s="571"/>
      <c r="Q418" s="571"/>
      <c r="Z418" s="339"/>
      <c r="AA418" s="339"/>
      <c r="AB418" s="339"/>
      <c r="AC418" s="339"/>
      <c r="AD418" s="339"/>
      <c r="AE418" s="339"/>
      <c r="AF418" s="339"/>
      <c r="AG418" s="339"/>
      <c r="AH418" s="339"/>
      <c r="AI418" s="339"/>
      <c r="AJ418" s="339"/>
      <c r="AK418" s="339"/>
      <c r="AL418" s="339"/>
      <c r="AM418" s="339"/>
      <c r="AN418" s="339"/>
      <c r="AO418" s="339"/>
      <c r="AP418" s="339"/>
      <c r="AQ418" s="339"/>
      <c r="AR418" s="339"/>
      <c r="AS418" s="339"/>
      <c r="AT418" s="339"/>
      <c r="AU418" s="339"/>
      <c r="AV418" s="339"/>
      <c r="AW418" s="339"/>
      <c r="AX418" s="339"/>
      <c r="AY418" s="339"/>
      <c r="AZ418" s="339"/>
      <c r="BA418" s="341"/>
      <c r="BB418" s="391"/>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1"/>
      <c r="BX418" s="341"/>
      <c r="BY418" s="341"/>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882"/>
      <c r="C419" s="996" t="s">
        <v>213</v>
      </c>
      <c r="D419" s="995"/>
      <c r="E419" s="575">
        <v>-0.30212549759674029</v>
      </c>
      <c r="F419" s="571"/>
      <c r="G419" s="571"/>
      <c r="H419" s="995" t="s">
        <v>221</v>
      </c>
      <c r="I419" s="995"/>
      <c r="J419" s="576">
        <v>-0.2616181574747613</v>
      </c>
      <c r="K419" s="571"/>
      <c r="L419" s="571"/>
      <c r="M419" s="995" t="s">
        <v>209</v>
      </c>
      <c r="N419" s="995"/>
      <c r="O419" s="577">
        <v>0.22438276107271529</v>
      </c>
      <c r="P419" s="571"/>
      <c r="Q419" s="571"/>
      <c r="Z419" s="339"/>
      <c r="AA419" s="339"/>
      <c r="AB419" s="339"/>
      <c r="AC419" s="339"/>
      <c r="AD419" s="339"/>
      <c r="AE419" s="339"/>
      <c r="AF419" s="339"/>
      <c r="AG419" s="339"/>
      <c r="AH419" s="339"/>
      <c r="AI419" s="339"/>
      <c r="AJ419" s="339"/>
      <c r="AK419" s="339"/>
      <c r="AL419" s="339"/>
      <c r="AM419" s="339"/>
      <c r="AN419" s="339"/>
      <c r="AO419" s="339"/>
      <c r="AP419" s="339"/>
      <c r="AQ419" s="339"/>
      <c r="AR419" s="339"/>
      <c r="AS419" s="339"/>
      <c r="AT419" s="339"/>
      <c r="AU419" s="339"/>
      <c r="AV419" s="339"/>
      <c r="AW419" s="339"/>
      <c r="AX419" s="339"/>
      <c r="AY419" s="339"/>
      <c r="AZ419" s="339"/>
      <c r="BA419" s="341"/>
      <c r="BB419" s="391"/>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1"/>
      <c r="BX419" s="341"/>
      <c r="BY419" s="341"/>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882"/>
      <c r="C420" s="996" t="s">
        <v>206</v>
      </c>
      <c r="D420" s="995"/>
      <c r="E420" s="575">
        <v>-0.26530253357481515</v>
      </c>
      <c r="F420" s="571"/>
      <c r="G420" s="571"/>
      <c r="H420" s="995" t="s">
        <v>208</v>
      </c>
      <c r="I420" s="995"/>
      <c r="J420" s="576">
        <v>0.24872388157173952</v>
      </c>
      <c r="K420" s="571"/>
      <c r="L420" s="571"/>
      <c r="M420" s="995" t="s">
        <v>221</v>
      </c>
      <c r="N420" s="995"/>
      <c r="O420" s="577">
        <v>-0.21619176968863027</v>
      </c>
      <c r="P420" s="571"/>
      <c r="Q420" s="571"/>
      <c r="Z420" s="339"/>
      <c r="AA420" s="339"/>
      <c r="AB420" s="339"/>
      <c r="AC420" s="339"/>
      <c r="AD420" s="339"/>
      <c r="AE420" s="339"/>
      <c r="AF420" s="339"/>
      <c r="AG420" s="339"/>
      <c r="AH420" s="339"/>
      <c r="AI420" s="339"/>
      <c r="AJ420" s="339"/>
      <c r="AK420" s="339"/>
      <c r="AL420" s="339"/>
      <c r="AM420" s="339"/>
      <c r="AN420" s="339"/>
      <c r="AO420" s="339"/>
      <c r="AP420" s="339"/>
      <c r="AQ420" s="339"/>
      <c r="AR420" s="339"/>
      <c r="AS420" s="339"/>
      <c r="AT420" s="339"/>
      <c r="AU420" s="339"/>
      <c r="AV420" s="339"/>
      <c r="AW420" s="339"/>
      <c r="AX420" s="339"/>
      <c r="AY420" s="339"/>
      <c r="AZ420" s="339"/>
      <c r="BA420" s="341"/>
      <c r="BB420" s="391"/>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1"/>
      <c r="BX420" s="341"/>
      <c r="BY420" s="341"/>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882"/>
      <c r="C421" s="996" t="s">
        <v>221</v>
      </c>
      <c r="D421" s="995"/>
      <c r="E421" s="575">
        <v>-0.23711831850043627</v>
      </c>
      <c r="F421" s="571"/>
      <c r="G421" s="571"/>
      <c r="H421" s="995" t="s">
        <v>222</v>
      </c>
      <c r="I421" s="995"/>
      <c r="J421" s="576">
        <v>0.23750209493998597</v>
      </c>
      <c r="K421" s="571"/>
      <c r="L421" s="571"/>
      <c r="M421" s="995" t="s">
        <v>217</v>
      </c>
      <c r="N421" s="995"/>
      <c r="O421" s="577">
        <v>-0.19805301269078646</v>
      </c>
      <c r="P421" s="571"/>
      <c r="Q421" s="571"/>
      <c r="Z421" s="339"/>
      <c r="AA421" s="339"/>
      <c r="AB421" s="339"/>
      <c r="AC421" s="339"/>
      <c r="AD421" s="339"/>
      <c r="AE421" s="339"/>
      <c r="AF421" s="339"/>
      <c r="AG421" s="339"/>
      <c r="AH421" s="339"/>
      <c r="AI421" s="339"/>
      <c r="AJ421" s="339"/>
      <c r="AK421" s="339"/>
      <c r="AL421" s="339"/>
      <c r="AM421" s="339"/>
      <c r="AN421" s="339"/>
      <c r="AO421" s="339"/>
      <c r="AP421" s="339"/>
      <c r="AQ421" s="339"/>
      <c r="AR421" s="339"/>
      <c r="AS421" s="339"/>
      <c r="AT421" s="339"/>
      <c r="AU421" s="339"/>
      <c r="AV421" s="339"/>
      <c r="AW421" s="339"/>
      <c r="AX421" s="339"/>
      <c r="AY421" s="339"/>
      <c r="AZ421" s="339"/>
      <c r="BA421" s="341"/>
      <c r="BB421" s="391"/>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1"/>
      <c r="BX421" s="341"/>
      <c r="BY421" s="341"/>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882"/>
      <c r="C422" s="996" t="s">
        <v>222</v>
      </c>
      <c r="D422" s="995"/>
      <c r="E422" s="575">
        <v>0.22119821730716502</v>
      </c>
      <c r="F422" s="571"/>
      <c r="G422" s="571"/>
      <c r="H422" s="995" t="s">
        <v>210</v>
      </c>
      <c r="I422" s="995"/>
      <c r="J422" s="576">
        <v>-0.19182056666724151</v>
      </c>
      <c r="K422" s="571"/>
      <c r="L422" s="571"/>
      <c r="M422" s="995" t="s">
        <v>215</v>
      </c>
      <c r="N422" s="995"/>
      <c r="O422" s="577">
        <v>0.17416885969435722</v>
      </c>
      <c r="P422" s="571"/>
      <c r="Q422" s="571"/>
      <c r="Z422" s="339"/>
      <c r="AA422" s="339"/>
      <c r="AB422" s="339"/>
      <c r="AC422" s="339"/>
      <c r="AD422" s="339"/>
      <c r="AE422" s="339"/>
      <c r="AF422" s="339"/>
      <c r="AG422" s="339"/>
      <c r="AH422" s="339"/>
      <c r="AI422" s="339"/>
      <c r="AJ422" s="339"/>
      <c r="AK422" s="339"/>
      <c r="AL422" s="339"/>
      <c r="AM422" s="339"/>
      <c r="AN422" s="339"/>
      <c r="AO422" s="339"/>
      <c r="AP422" s="339"/>
      <c r="AQ422" s="339"/>
      <c r="AR422" s="339"/>
      <c r="AS422" s="339"/>
      <c r="AT422" s="339"/>
      <c r="AU422" s="339"/>
      <c r="AV422" s="339"/>
      <c r="AW422" s="339"/>
      <c r="AX422" s="339"/>
      <c r="AY422" s="339"/>
      <c r="AZ422" s="339"/>
      <c r="BA422" s="341"/>
      <c r="BB422" s="391"/>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1"/>
      <c r="BX422" s="341"/>
      <c r="BY422" s="341"/>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882"/>
      <c r="C423" s="996" t="s">
        <v>219</v>
      </c>
      <c r="D423" s="995"/>
      <c r="E423" s="575">
        <v>-0.16306198641278058</v>
      </c>
      <c r="F423" s="571"/>
      <c r="G423" s="571"/>
      <c r="H423" s="995" t="s">
        <v>223</v>
      </c>
      <c r="I423" s="995"/>
      <c r="J423" s="576">
        <v>-0.13607102327966913</v>
      </c>
      <c r="K423" s="571"/>
      <c r="L423" s="571"/>
      <c r="M423" s="995" t="s">
        <v>224</v>
      </c>
      <c r="N423" s="995"/>
      <c r="O423" s="577">
        <v>-0.1651525210365965</v>
      </c>
      <c r="P423" s="571"/>
      <c r="Q423" s="571"/>
      <c r="Z423" s="339"/>
      <c r="AA423" s="339"/>
      <c r="AB423" s="339"/>
      <c r="AC423" s="339"/>
      <c r="AD423" s="339"/>
      <c r="AE423" s="339"/>
      <c r="AF423" s="339"/>
      <c r="AG423" s="339"/>
      <c r="AH423" s="339"/>
      <c r="AI423" s="339"/>
      <c r="AJ423" s="339"/>
      <c r="AK423" s="339"/>
      <c r="AL423" s="339"/>
      <c r="AM423" s="339"/>
      <c r="AN423" s="339"/>
      <c r="AO423" s="339"/>
      <c r="AP423" s="339"/>
      <c r="AQ423" s="339"/>
      <c r="AR423" s="339"/>
      <c r="AS423" s="339"/>
      <c r="AT423" s="339"/>
      <c r="AU423" s="339"/>
      <c r="AV423" s="339"/>
      <c r="AW423" s="339"/>
      <c r="AX423" s="339"/>
      <c r="AY423" s="339"/>
      <c r="AZ423" s="339"/>
      <c r="BA423" s="341"/>
      <c r="BB423" s="391"/>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1"/>
      <c r="BX423" s="341"/>
      <c r="BY423" s="341"/>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882"/>
      <c r="C424" s="996" t="s">
        <v>220</v>
      </c>
      <c r="D424" s="995"/>
      <c r="E424" s="575">
        <v>-0.16029796211312916</v>
      </c>
      <c r="F424" s="571"/>
      <c r="G424" s="571"/>
      <c r="H424" s="995" t="s">
        <v>225</v>
      </c>
      <c r="I424" s="995"/>
      <c r="J424" s="576">
        <v>-0.11590196132443076</v>
      </c>
      <c r="K424" s="571"/>
      <c r="L424" s="571"/>
      <c r="M424" s="995" t="s">
        <v>223</v>
      </c>
      <c r="N424" s="995"/>
      <c r="O424" s="577">
        <v>-0.14546980557723968</v>
      </c>
      <c r="P424" s="571"/>
      <c r="Q424" s="571"/>
      <c r="Z424" s="339"/>
      <c r="AA424" s="339"/>
      <c r="AB424" s="339"/>
      <c r="AC424" s="339"/>
      <c r="AD424" s="339"/>
      <c r="AE424" s="339"/>
      <c r="AF424" s="339"/>
      <c r="AG424" s="339"/>
      <c r="AH424" s="339"/>
      <c r="AI424" s="339"/>
      <c r="AJ424" s="339"/>
      <c r="AK424" s="339"/>
      <c r="AL424" s="339"/>
      <c r="AM424" s="339"/>
      <c r="AN424" s="339"/>
      <c r="AO424" s="339"/>
      <c r="AP424" s="339"/>
      <c r="AQ424" s="339"/>
      <c r="AR424" s="339"/>
      <c r="AS424" s="339"/>
      <c r="AT424" s="339"/>
      <c r="AU424" s="339"/>
      <c r="AV424" s="339"/>
      <c r="AW424" s="339"/>
      <c r="AX424" s="339"/>
      <c r="AY424" s="339"/>
      <c r="AZ424" s="339"/>
      <c r="BA424" s="341"/>
      <c r="BB424" s="391"/>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1"/>
      <c r="BX424" s="341"/>
      <c r="BY424" s="341"/>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882"/>
      <c r="C425" s="996" t="s">
        <v>223</v>
      </c>
      <c r="D425" s="995"/>
      <c r="E425" s="575">
        <v>-0.12973271749879658</v>
      </c>
      <c r="F425" s="571"/>
      <c r="G425" s="571"/>
      <c r="H425" s="995" t="s">
        <v>224</v>
      </c>
      <c r="I425" s="995"/>
      <c r="J425" s="576">
        <v>-0.10047005347287444</v>
      </c>
      <c r="K425" s="571"/>
      <c r="L425" s="571"/>
      <c r="M425" s="995" t="s">
        <v>222</v>
      </c>
      <c r="N425" s="995"/>
      <c r="O425" s="577">
        <v>0.12880257216920996</v>
      </c>
      <c r="P425" s="571"/>
      <c r="Q425" s="571"/>
      <c r="Z425" s="339"/>
      <c r="AA425" s="339"/>
      <c r="AB425" s="339"/>
      <c r="AC425" s="339"/>
      <c r="AD425" s="339"/>
      <c r="AE425" s="339"/>
      <c r="AF425" s="339"/>
      <c r="AG425" s="339"/>
      <c r="AH425" s="339"/>
      <c r="AI425" s="339"/>
      <c r="AJ425" s="339"/>
      <c r="AK425" s="339"/>
      <c r="AL425" s="339"/>
      <c r="AM425" s="339"/>
      <c r="AN425" s="339"/>
      <c r="AO425" s="339"/>
      <c r="AP425" s="339"/>
      <c r="AQ425" s="339"/>
      <c r="AR425" s="339"/>
      <c r="AS425" s="339"/>
      <c r="AT425" s="339"/>
      <c r="AU425" s="339"/>
      <c r="AV425" s="339"/>
      <c r="AW425" s="339"/>
      <c r="AX425" s="339"/>
      <c r="AY425" s="339"/>
      <c r="AZ425" s="339"/>
      <c r="BA425" s="341"/>
      <c r="BB425" s="391"/>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1"/>
      <c r="BX425" s="341"/>
      <c r="BY425" s="341"/>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882"/>
      <c r="C426" s="996" t="s">
        <v>224</v>
      </c>
      <c r="D426" s="995"/>
      <c r="E426" s="575">
        <v>-0.12193552565472912</v>
      </c>
      <c r="F426" s="571"/>
      <c r="G426" s="571"/>
      <c r="H426" s="995" t="s">
        <v>219</v>
      </c>
      <c r="I426" s="995"/>
      <c r="J426" s="576">
        <v>-6.9594667490567752E-2</v>
      </c>
      <c r="K426" s="571"/>
      <c r="L426" s="571"/>
      <c r="M426" s="995" t="s">
        <v>226</v>
      </c>
      <c r="N426" s="995"/>
      <c r="O426" s="577">
        <v>-0.12352069620961288</v>
      </c>
      <c r="P426" s="571"/>
      <c r="Q426" s="571"/>
      <c r="Z426" s="339"/>
      <c r="AA426" s="339"/>
      <c r="AB426" s="339"/>
      <c r="AC426" s="339"/>
      <c r="AD426" s="339"/>
      <c r="AE426" s="339"/>
      <c r="AF426" s="339"/>
      <c r="AG426" s="339"/>
      <c r="AH426" s="339"/>
      <c r="AI426" s="339"/>
      <c r="AJ426" s="339"/>
      <c r="AK426" s="339"/>
      <c r="AL426" s="339"/>
      <c r="AM426" s="339"/>
      <c r="AN426" s="339"/>
      <c r="AO426" s="339"/>
      <c r="AP426" s="339"/>
      <c r="AQ426" s="339"/>
      <c r="AR426" s="339"/>
      <c r="AS426" s="339"/>
      <c r="AT426" s="339"/>
      <c r="AU426" s="339"/>
      <c r="AV426" s="339"/>
      <c r="AW426" s="339"/>
      <c r="AX426" s="339"/>
      <c r="AY426" s="339"/>
      <c r="AZ426" s="339"/>
      <c r="BA426" s="341"/>
      <c r="BB426" s="391"/>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1"/>
      <c r="BX426" s="341"/>
      <c r="BY426" s="341"/>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882"/>
      <c r="C427" s="996" t="s">
        <v>225</v>
      </c>
      <c r="D427" s="995"/>
      <c r="E427" s="575">
        <v>-0.10765363059651978</v>
      </c>
      <c r="F427" s="571"/>
      <c r="G427" s="571"/>
      <c r="H427" s="995" t="s">
        <v>220</v>
      </c>
      <c r="I427" s="995"/>
      <c r="J427" s="576">
        <v>-6.8871998631996362E-2</v>
      </c>
      <c r="K427" s="571"/>
      <c r="L427" s="571"/>
      <c r="M427" s="995" t="s">
        <v>225</v>
      </c>
      <c r="N427" s="995"/>
      <c r="O427" s="577">
        <v>-0.10509353148537653</v>
      </c>
      <c r="P427" s="571"/>
      <c r="Q427" s="571"/>
      <c r="Z427" s="339"/>
      <c r="AA427" s="339"/>
      <c r="AB427" s="339"/>
      <c r="AC427" s="339"/>
      <c r="AD427" s="339"/>
      <c r="AE427" s="339"/>
      <c r="AF427" s="339"/>
      <c r="AG427" s="339"/>
      <c r="AH427" s="339"/>
      <c r="AI427" s="339"/>
      <c r="AJ427" s="339"/>
      <c r="AK427" s="339"/>
      <c r="AL427" s="339"/>
      <c r="AM427" s="339"/>
      <c r="AN427" s="339"/>
      <c r="AO427" s="339"/>
      <c r="AP427" s="339"/>
      <c r="AQ427" s="339"/>
      <c r="AR427" s="339"/>
      <c r="AS427" s="339"/>
      <c r="AT427" s="339"/>
      <c r="AU427" s="339"/>
      <c r="AV427" s="339"/>
      <c r="AW427" s="339"/>
      <c r="AX427" s="339"/>
      <c r="AY427" s="339"/>
      <c r="AZ427" s="339"/>
      <c r="BA427" s="341"/>
      <c r="BB427" s="391"/>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1"/>
      <c r="BX427" s="341"/>
      <c r="BY427" s="341"/>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882"/>
      <c r="C428" s="996" t="s">
        <v>218</v>
      </c>
      <c r="D428" s="995"/>
      <c r="E428" s="575">
        <v>7.0418094899227943E-2</v>
      </c>
      <c r="F428" s="571"/>
      <c r="G428" s="571"/>
      <c r="H428" s="995" t="s">
        <v>227</v>
      </c>
      <c r="I428" s="995"/>
      <c r="J428" s="576">
        <v>5.1471704225560772E-2</v>
      </c>
      <c r="K428" s="571"/>
      <c r="L428" s="571"/>
      <c r="M428" s="995" t="s">
        <v>228</v>
      </c>
      <c r="N428" s="995"/>
      <c r="O428" s="577">
        <v>-7.363138927407667E-2</v>
      </c>
      <c r="P428" s="571"/>
      <c r="Q428" s="571"/>
      <c r="Z428" s="339"/>
      <c r="AA428" s="339"/>
      <c r="AB428" s="339"/>
      <c r="AC428" s="339"/>
      <c r="AD428" s="339"/>
      <c r="AE428" s="339"/>
      <c r="AF428" s="339"/>
      <c r="AG428" s="339"/>
      <c r="AH428" s="339"/>
      <c r="AI428" s="339"/>
      <c r="AJ428" s="339"/>
      <c r="AK428" s="339"/>
      <c r="AL428" s="339"/>
      <c r="AM428" s="339"/>
      <c r="AN428" s="339"/>
      <c r="AO428" s="339"/>
      <c r="AP428" s="339"/>
      <c r="AQ428" s="339"/>
      <c r="AR428" s="339"/>
      <c r="AS428" s="339"/>
      <c r="AT428" s="339"/>
      <c r="AU428" s="339"/>
      <c r="AV428" s="339"/>
      <c r="AW428" s="339"/>
      <c r="AX428" s="339"/>
      <c r="AY428" s="339"/>
      <c r="AZ428" s="339"/>
      <c r="BA428" s="341"/>
      <c r="BB428" s="391"/>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1"/>
      <c r="BX428" s="341"/>
      <c r="BY428" s="341"/>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882"/>
      <c r="C429" s="996" t="s">
        <v>226</v>
      </c>
      <c r="D429" s="995"/>
      <c r="E429" s="575">
        <v>-6.6651819155847683E-2</v>
      </c>
      <c r="F429" s="571"/>
      <c r="G429" s="571"/>
      <c r="H429" s="995" t="s">
        <v>229</v>
      </c>
      <c r="I429" s="995"/>
      <c r="J429" s="576">
        <v>-4.5062696126118101E-2</v>
      </c>
      <c r="K429" s="571"/>
      <c r="L429" s="571"/>
      <c r="M429" s="995" t="s">
        <v>230</v>
      </c>
      <c r="N429" s="995"/>
      <c r="O429" s="577">
        <v>-6.5549810618934487E-2</v>
      </c>
      <c r="P429" s="571"/>
      <c r="Q429" s="571"/>
      <c r="Z429" s="339"/>
      <c r="AA429" s="339"/>
      <c r="AB429" s="339"/>
      <c r="AC429" s="339"/>
      <c r="AD429" s="339"/>
      <c r="AE429" s="339"/>
      <c r="AF429" s="339"/>
      <c r="AG429" s="339"/>
      <c r="AH429" s="339"/>
      <c r="AI429" s="339"/>
      <c r="AJ429" s="339"/>
      <c r="AK429" s="339"/>
      <c r="AL429" s="339"/>
      <c r="AM429" s="339"/>
      <c r="AN429" s="339"/>
      <c r="AO429" s="339"/>
      <c r="AP429" s="339"/>
      <c r="AQ429" s="339"/>
      <c r="AR429" s="339"/>
      <c r="AS429" s="339"/>
      <c r="AT429" s="339"/>
      <c r="AU429" s="339"/>
      <c r="AV429" s="339"/>
      <c r="AW429" s="339"/>
      <c r="AX429" s="339"/>
      <c r="AY429" s="339"/>
      <c r="AZ429" s="339"/>
      <c r="BA429" s="341"/>
      <c r="BB429" s="391"/>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1"/>
      <c r="BX429" s="341"/>
      <c r="BY429" s="341"/>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882"/>
      <c r="C430" s="996" t="s">
        <v>231</v>
      </c>
      <c r="D430" s="995"/>
      <c r="E430" s="575">
        <v>6.5153877732612483E-2</v>
      </c>
      <c r="F430" s="571"/>
      <c r="G430" s="571"/>
      <c r="H430" s="995" t="s">
        <v>231</v>
      </c>
      <c r="I430" s="995"/>
      <c r="J430" s="576">
        <v>4.4044201982863761E-2</v>
      </c>
      <c r="K430" s="571"/>
      <c r="L430" s="571"/>
      <c r="M430" s="995" t="s">
        <v>203</v>
      </c>
      <c r="N430" s="995"/>
      <c r="O430" s="577">
        <v>-6.2299190595379215E-2</v>
      </c>
      <c r="P430" s="571"/>
      <c r="Q430" s="571"/>
      <c r="Z430" s="339"/>
      <c r="AA430" s="339"/>
      <c r="AB430" s="339"/>
      <c r="AC430" s="339"/>
      <c r="AD430" s="339"/>
      <c r="AE430" s="339"/>
      <c r="AF430" s="339"/>
      <c r="AG430" s="339"/>
      <c r="AH430" s="339"/>
      <c r="AI430" s="339"/>
      <c r="AJ430" s="339"/>
      <c r="AK430" s="339"/>
      <c r="AL430" s="339"/>
      <c r="AM430" s="339"/>
      <c r="AN430" s="339"/>
      <c r="AO430" s="339"/>
      <c r="AP430" s="339"/>
      <c r="AQ430" s="339"/>
      <c r="AR430" s="339"/>
      <c r="AS430" s="339"/>
      <c r="AT430" s="339"/>
      <c r="AU430" s="339"/>
      <c r="AV430" s="339"/>
      <c r="AW430" s="339"/>
      <c r="AX430" s="339"/>
      <c r="AY430" s="339"/>
      <c r="AZ430" s="339"/>
      <c r="BA430" s="341"/>
      <c r="BB430" s="391"/>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1"/>
      <c r="BX430" s="341"/>
      <c r="BY430" s="341"/>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882"/>
      <c r="C431" s="996" t="s">
        <v>228</v>
      </c>
      <c r="D431" s="995"/>
      <c r="E431" s="575">
        <v>-6.1136532491769868E-2</v>
      </c>
      <c r="F431" s="571"/>
      <c r="G431" s="571"/>
      <c r="H431" s="995" t="s">
        <v>218</v>
      </c>
      <c r="I431" s="995"/>
      <c r="J431" s="576">
        <v>-4.1136047599787041E-2</v>
      </c>
      <c r="K431" s="571"/>
      <c r="L431" s="571"/>
      <c r="M431" s="995" t="s">
        <v>232</v>
      </c>
      <c r="N431" s="995"/>
      <c r="O431" s="577">
        <v>-6.0155843373738874E-2</v>
      </c>
      <c r="P431" s="571"/>
      <c r="Q431" s="571"/>
      <c r="Z431" s="339"/>
      <c r="AA431" s="339"/>
      <c r="AB431" s="339"/>
      <c r="AC431" s="339"/>
      <c r="AD431" s="339"/>
      <c r="AE431" s="339"/>
      <c r="AF431" s="339"/>
      <c r="AG431" s="339"/>
      <c r="AH431" s="339"/>
      <c r="AI431" s="339"/>
      <c r="AJ431" s="339"/>
      <c r="AK431" s="339"/>
      <c r="AL431" s="339"/>
      <c r="AM431" s="339"/>
      <c r="AN431" s="339"/>
      <c r="AO431" s="339"/>
      <c r="AP431" s="339"/>
      <c r="AQ431" s="339"/>
      <c r="AR431" s="339"/>
      <c r="AS431" s="339"/>
      <c r="AT431" s="339"/>
      <c r="AU431" s="339"/>
      <c r="AV431" s="339"/>
      <c r="AW431" s="339"/>
      <c r="AX431" s="339"/>
      <c r="AY431" s="339"/>
      <c r="AZ431" s="339"/>
      <c r="BA431" s="341"/>
      <c r="BB431" s="391"/>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1"/>
      <c r="BX431" s="341"/>
      <c r="BY431" s="341"/>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882"/>
      <c r="C432" s="996" t="s">
        <v>230</v>
      </c>
      <c r="D432" s="995"/>
      <c r="E432" s="575">
        <v>-4.1296344927581941E-2</v>
      </c>
      <c r="F432" s="571"/>
      <c r="G432" s="571"/>
      <c r="H432" s="995" t="s">
        <v>228</v>
      </c>
      <c r="I432" s="995"/>
      <c r="J432" s="576">
        <v>-3.5343460165241564E-2</v>
      </c>
      <c r="K432" s="571"/>
      <c r="L432" s="571"/>
      <c r="M432" s="995" t="s">
        <v>233</v>
      </c>
      <c r="N432" s="995"/>
      <c r="O432" s="577">
        <v>-4.4528992625729805E-2</v>
      </c>
      <c r="P432" s="571"/>
      <c r="Q432" s="571"/>
      <c r="Z432" s="339"/>
      <c r="AA432" s="339"/>
      <c r="AB432" s="339"/>
      <c r="AC432" s="339"/>
      <c r="AD432" s="339"/>
      <c r="AE432" s="339"/>
      <c r="AF432" s="339"/>
      <c r="AG432" s="339"/>
      <c r="AH432" s="339"/>
      <c r="AI432" s="339"/>
      <c r="AJ432" s="339"/>
      <c r="AK432" s="339"/>
      <c r="AL432" s="339"/>
      <c r="AM432" s="339"/>
      <c r="AN432" s="339"/>
      <c r="AO432" s="339"/>
      <c r="AP432" s="339"/>
      <c r="AQ432" s="339"/>
      <c r="AR432" s="339"/>
      <c r="AS432" s="339"/>
      <c r="AT432" s="339"/>
      <c r="AU432" s="339"/>
      <c r="AV432" s="339"/>
      <c r="AW432" s="339"/>
      <c r="AX432" s="339"/>
      <c r="AY432" s="339"/>
      <c r="AZ432" s="339"/>
      <c r="BA432" s="341"/>
      <c r="BB432" s="391"/>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1"/>
      <c r="BX432" s="341"/>
      <c r="BY432" s="341"/>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882"/>
      <c r="C433" s="996" t="s">
        <v>232</v>
      </c>
      <c r="D433" s="995"/>
      <c r="E433" s="575">
        <v>-3.2736854357502988E-2</v>
      </c>
      <c r="F433" s="571"/>
      <c r="G433" s="571"/>
      <c r="H433" s="995" t="s">
        <v>234</v>
      </c>
      <c r="I433" s="995"/>
      <c r="J433" s="576">
        <v>-3.0829936311508842E-2</v>
      </c>
      <c r="K433" s="571"/>
      <c r="L433" s="571"/>
      <c r="M433" s="995" t="s">
        <v>231</v>
      </c>
      <c r="N433" s="995"/>
      <c r="O433" s="577">
        <v>4.3950204831924349E-2</v>
      </c>
      <c r="P433" s="571"/>
      <c r="Q433" s="571"/>
      <c r="Z433" s="339"/>
      <c r="AA433" s="339"/>
      <c r="AB433" s="339"/>
      <c r="AC433" s="339"/>
      <c r="AD433" s="339"/>
      <c r="AE433" s="339"/>
      <c r="AF433" s="339"/>
      <c r="AG433" s="339"/>
      <c r="AH433" s="339"/>
      <c r="AI433" s="339"/>
      <c r="AJ433" s="339"/>
      <c r="AK433" s="339"/>
      <c r="AL433" s="339"/>
      <c r="AM433" s="339"/>
      <c r="AN433" s="339"/>
      <c r="AO433" s="339"/>
      <c r="AP433" s="339"/>
      <c r="AQ433" s="339"/>
      <c r="AR433" s="339"/>
      <c r="AS433" s="339"/>
      <c r="AT433" s="339"/>
      <c r="AU433" s="339"/>
      <c r="AV433" s="339"/>
      <c r="AW433" s="339"/>
      <c r="AX433" s="339"/>
      <c r="AY433" s="339"/>
      <c r="AZ433" s="339"/>
      <c r="BA433" s="341"/>
      <c r="BB433" s="391"/>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1"/>
      <c r="BX433" s="341"/>
      <c r="BY433" s="341"/>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882"/>
      <c r="C434" s="996" t="s">
        <v>227</v>
      </c>
      <c r="D434" s="995"/>
      <c r="E434" s="575">
        <v>2.9368428732444427E-2</v>
      </c>
      <c r="F434" s="571"/>
      <c r="G434" s="571"/>
      <c r="H434" s="995" t="s">
        <v>233</v>
      </c>
      <c r="I434" s="995"/>
      <c r="J434" s="576">
        <v>2.6415354593640548E-2</v>
      </c>
      <c r="K434" s="571"/>
      <c r="L434" s="571"/>
      <c r="M434" s="995" t="s">
        <v>213</v>
      </c>
      <c r="N434" s="995"/>
      <c r="O434" s="577">
        <v>-4.0192306268344594E-2</v>
      </c>
      <c r="P434" s="571"/>
      <c r="Q434" s="571"/>
      <c r="Z434" s="339"/>
      <c r="AA434" s="339"/>
      <c r="AB434" s="339"/>
      <c r="AC434" s="339"/>
      <c r="AD434" s="339"/>
      <c r="AE434" s="339"/>
      <c r="AF434" s="339"/>
      <c r="AG434" s="339"/>
      <c r="AH434" s="339"/>
      <c r="AI434" s="339"/>
      <c r="AJ434" s="339"/>
      <c r="AK434" s="339"/>
      <c r="AL434" s="339"/>
      <c r="AM434" s="339"/>
      <c r="AN434" s="339"/>
      <c r="AO434" s="339"/>
      <c r="AP434" s="339"/>
      <c r="AQ434" s="339"/>
      <c r="AR434" s="339"/>
      <c r="AS434" s="339"/>
      <c r="AT434" s="339"/>
      <c r="AU434" s="339"/>
      <c r="AV434" s="339"/>
      <c r="AW434" s="339"/>
      <c r="AX434" s="339"/>
      <c r="AY434" s="339"/>
      <c r="AZ434" s="339"/>
      <c r="BA434" s="341"/>
      <c r="BB434" s="391"/>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1"/>
      <c r="BX434" s="341"/>
      <c r="BY434" s="341"/>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882"/>
      <c r="C435" s="996" t="s">
        <v>229</v>
      </c>
      <c r="D435" s="995"/>
      <c r="E435" s="575">
        <v>-2.3906073116167749E-2</v>
      </c>
      <c r="F435" s="571"/>
      <c r="G435" s="571"/>
      <c r="H435" s="995" t="s">
        <v>226</v>
      </c>
      <c r="I435" s="995"/>
      <c r="J435" s="576">
        <v>1.671878347021782E-2</v>
      </c>
      <c r="K435" s="571"/>
      <c r="L435" s="571"/>
      <c r="M435" s="995" t="s">
        <v>234</v>
      </c>
      <c r="N435" s="995"/>
      <c r="O435" s="577">
        <v>2.8072212726931084E-2</v>
      </c>
      <c r="P435" s="571"/>
      <c r="Q435" s="571"/>
      <c r="Z435" s="339"/>
      <c r="AA435" s="339"/>
      <c r="AB435" s="339"/>
      <c r="AC435" s="339"/>
      <c r="AD435" s="339"/>
      <c r="AE435" s="339"/>
      <c r="AF435" s="339"/>
      <c r="AG435" s="339"/>
      <c r="AH435" s="339"/>
      <c r="AI435" s="339"/>
      <c r="AJ435" s="339"/>
      <c r="AK435" s="339"/>
      <c r="AL435" s="339"/>
      <c r="AM435" s="339"/>
      <c r="AN435" s="339"/>
      <c r="AO435" s="339"/>
      <c r="AP435" s="339"/>
      <c r="AQ435" s="339"/>
      <c r="AR435" s="339"/>
      <c r="AS435" s="339"/>
      <c r="AT435" s="339"/>
      <c r="AU435" s="339"/>
      <c r="AV435" s="339"/>
      <c r="AW435" s="339"/>
      <c r="AX435" s="339"/>
      <c r="AY435" s="339"/>
      <c r="AZ435" s="339"/>
      <c r="BA435" s="341"/>
      <c r="BB435" s="391"/>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1"/>
      <c r="BX435" s="341"/>
      <c r="BY435" s="341"/>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882"/>
      <c r="C436" s="996" t="s">
        <v>235</v>
      </c>
      <c r="D436" s="995"/>
      <c r="E436" s="575">
        <v>1.2248093673799748E-2</v>
      </c>
      <c r="F436" s="571"/>
      <c r="G436" s="571"/>
      <c r="H436" s="995" t="s">
        <v>235</v>
      </c>
      <c r="I436" s="995"/>
      <c r="J436" s="578">
        <v>2.818940204344676E-3</v>
      </c>
      <c r="K436" s="571"/>
      <c r="L436" s="571"/>
      <c r="M436" s="995" t="s">
        <v>235</v>
      </c>
      <c r="N436" s="995"/>
      <c r="O436" s="577">
        <v>-1.9318891099260192E-2</v>
      </c>
      <c r="P436" s="571"/>
      <c r="Q436" s="571"/>
      <c r="Z436" s="339"/>
      <c r="AA436" s="339"/>
      <c r="AB436" s="339"/>
      <c r="AC436" s="339"/>
      <c r="AD436" s="339"/>
      <c r="AE436" s="339"/>
      <c r="AF436" s="339"/>
      <c r="AG436" s="339"/>
      <c r="AH436" s="339"/>
      <c r="AI436" s="339"/>
      <c r="AJ436" s="339"/>
      <c r="AK436" s="339"/>
      <c r="AL436" s="339"/>
      <c r="AM436" s="339"/>
      <c r="AN436" s="339"/>
      <c r="AO436" s="339"/>
      <c r="AP436" s="339"/>
      <c r="AQ436" s="339"/>
      <c r="AR436" s="339"/>
      <c r="AS436" s="339"/>
      <c r="AT436" s="339"/>
      <c r="AU436" s="339"/>
      <c r="AV436" s="339"/>
      <c r="AW436" s="339"/>
      <c r="AX436" s="339"/>
      <c r="AY436" s="339"/>
      <c r="AZ436" s="339"/>
      <c r="BA436" s="341"/>
      <c r="BB436" s="391"/>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1"/>
      <c r="BX436" s="341"/>
      <c r="BY436" s="341"/>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882"/>
      <c r="C437" s="996" t="s">
        <v>233</v>
      </c>
      <c r="D437" s="995"/>
      <c r="E437" s="575">
        <v>-4.3757976767175091E-3</v>
      </c>
      <c r="F437" s="571"/>
      <c r="G437" s="571"/>
      <c r="H437" s="995"/>
      <c r="I437" s="995"/>
      <c r="J437" s="571"/>
      <c r="K437" s="571"/>
      <c r="L437" s="571"/>
      <c r="M437" s="995" t="s">
        <v>227</v>
      </c>
      <c r="N437" s="995"/>
      <c r="O437" s="579">
        <v>1.8204559302341047E-2</v>
      </c>
      <c r="P437" s="571"/>
      <c r="Q437" s="571"/>
      <c r="Z437" s="339"/>
      <c r="AA437" s="339"/>
      <c r="AB437" s="339"/>
      <c r="AC437" s="339"/>
      <c r="AD437" s="339"/>
      <c r="AE437" s="339"/>
      <c r="AF437" s="339"/>
      <c r="AG437" s="339"/>
      <c r="AH437" s="339"/>
      <c r="AI437" s="339"/>
      <c r="AJ437" s="339"/>
      <c r="AK437" s="339"/>
      <c r="AL437" s="339"/>
      <c r="AM437" s="339"/>
      <c r="AN437" s="339"/>
      <c r="AO437" s="339"/>
      <c r="AP437" s="339"/>
      <c r="AQ437" s="339"/>
      <c r="AR437" s="339"/>
      <c r="AS437" s="339"/>
      <c r="AT437" s="339"/>
      <c r="AU437" s="339"/>
      <c r="AV437" s="339"/>
      <c r="AW437" s="339"/>
      <c r="AX437" s="339"/>
      <c r="AY437" s="339"/>
      <c r="AZ437" s="339"/>
      <c r="BA437" s="341"/>
      <c r="BB437" s="391"/>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1"/>
      <c r="BX437" s="341"/>
      <c r="BY437" s="341"/>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882"/>
      <c r="C438" s="996" t="s">
        <v>234</v>
      </c>
      <c r="D438" s="995"/>
      <c r="E438" s="580">
        <v>-2.3812544303885414E-3</v>
      </c>
      <c r="F438" s="571"/>
      <c r="G438" s="571"/>
      <c r="H438" s="995"/>
      <c r="I438" s="995"/>
      <c r="J438" s="571"/>
      <c r="K438" s="571"/>
      <c r="L438" s="571"/>
      <c r="M438" s="995"/>
      <c r="N438" s="995"/>
      <c r="O438" s="571"/>
      <c r="P438" s="571"/>
      <c r="Q438" s="571"/>
      <c r="Z438" s="339"/>
      <c r="AA438" s="339"/>
      <c r="AB438" s="339"/>
      <c r="AC438" s="339"/>
      <c r="AD438" s="339"/>
      <c r="AE438" s="339"/>
      <c r="AF438" s="339"/>
      <c r="AG438" s="339"/>
      <c r="AH438" s="339"/>
      <c r="AI438" s="339"/>
      <c r="AJ438" s="339"/>
      <c r="AK438" s="339"/>
      <c r="AL438" s="339"/>
      <c r="AM438" s="339"/>
      <c r="AN438" s="339"/>
      <c r="AO438" s="339"/>
      <c r="AP438" s="339"/>
      <c r="AQ438" s="339"/>
      <c r="AR438" s="339"/>
      <c r="AS438" s="339"/>
      <c r="AT438" s="339"/>
      <c r="AU438" s="339"/>
      <c r="AV438" s="339"/>
      <c r="AW438" s="339"/>
      <c r="AX438" s="339"/>
      <c r="AY438" s="339"/>
      <c r="AZ438" s="339"/>
      <c r="BA438" s="341"/>
      <c r="BB438" s="391"/>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1"/>
      <c r="BX438" s="341"/>
      <c r="BY438" s="341"/>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882"/>
      <c r="C439" s="996"/>
      <c r="D439" s="995"/>
      <c r="E439" s="571"/>
      <c r="F439" s="571"/>
      <c r="G439" s="571"/>
      <c r="H439" s="995"/>
      <c r="I439" s="995"/>
      <c r="J439" s="571"/>
      <c r="K439" s="571"/>
      <c r="L439" s="571"/>
      <c r="M439" s="995"/>
      <c r="N439" s="995"/>
      <c r="O439" s="571"/>
      <c r="P439" s="571"/>
      <c r="Q439" s="571"/>
      <c r="Z439" s="339"/>
      <c r="AA439" s="339"/>
      <c r="AB439" s="339"/>
      <c r="AC439" s="339"/>
      <c r="AD439" s="339"/>
      <c r="AE439" s="339"/>
      <c r="AF439" s="339"/>
      <c r="AG439" s="339"/>
      <c r="AH439" s="339"/>
      <c r="AI439" s="339"/>
      <c r="AJ439" s="339"/>
      <c r="AK439" s="339"/>
      <c r="AL439" s="339"/>
      <c r="AM439" s="339"/>
      <c r="AN439" s="339"/>
      <c r="AO439" s="339"/>
      <c r="AP439" s="339"/>
      <c r="AQ439" s="339"/>
      <c r="AR439" s="339"/>
      <c r="AS439" s="339"/>
      <c r="AT439" s="339"/>
      <c r="AU439" s="339"/>
      <c r="AV439" s="339"/>
      <c r="AW439" s="339"/>
      <c r="AX439" s="339"/>
      <c r="AY439" s="339"/>
      <c r="AZ439" s="339"/>
      <c r="BA439" s="341"/>
      <c r="BB439" s="391"/>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1"/>
      <c r="BX439" s="341"/>
      <c r="BY439" s="341"/>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882"/>
      <c r="C440" s="996"/>
      <c r="D440" s="995"/>
      <c r="E440" s="571"/>
      <c r="F440" s="571"/>
      <c r="G440" s="571"/>
      <c r="H440" s="995" t="s">
        <v>236</v>
      </c>
      <c r="I440" s="995"/>
      <c r="J440" s="995"/>
      <c r="K440" s="571"/>
      <c r="L440" s="571"/>
      <c r="M440" s="995"/>
      <c r="N440" s="995"/>
      <c r="O440" s="571"/>
      <c r="P440" s="571"/>
      <c r="Q440" s="571"/>
      <c r="Z440" s="339"/>
      <c r="AA440" s="339"/>
      <c r="AB440" s="339"/>
      <c r="AC440" s="339"/>
      <c r="AD440" s="339"/>
      <c r="AE440" s="339"/>
      <c r="AF440" s="339"/>
      <c r="AG440" s="339"/>
      <c r="AH440" s="339"/>
      <c r="AI440" s="339"/>
      <c r="AJ440" s="339"/>
      <c r="AK440" s="339"/>
      <c r="AL440" s="339"/>
      <c r="AM440" s="339"/>
      <c r="AN440" s="339"/>
      <c r="AO440" s="339"/>
      <c r="AP440" s="339"/>
      <c r="AQ440" s="339"/>
      <c r="AR440" s="339"/>
      <c r="AS440" s="339"/>
      <c r="AT440" s="339"/>
      <c r="AU440" s="339"/>
      <c r="AV440" s="339"/>
      <c r="AW440" s="339"/>
      <c r="AX440" s="339"/>
      <c r="AY440" s="339"/>
      <c r="AZ440" s="339"/>
      <c r="BA440" s="341"/>
      <c r="BB440" s="391"/>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1"/>
      <c r="BX440" s="341"/>
      <c r="BY440" s="341"/>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882"/>
      <c r="C441" s="996"/>
      <c r="D441" s="995"/>
      <c r="E441" s="571"/>
      <c r="F441" s="571"/>
      <c r="G441" s="571"/>
      <c r="H441" s="995"/>
      <c r="I441" s="995"/>
      <c r="J441" s="555" t="s">
        <v>237</v>
      </c>
      <c r="K441" s="571"/>
      <c r="L441" s="571"/>
      <c r="M441" s="995" t="s">
        <v>236</v>
      </c>
      <c r="N441" s="995"/>
      <c r="O441" s="995"/>
      <c r="P441" s="571"/>
      <c r="Q441" s="571"/>
      <c r="Z441" s="339"/>
      <c r="AA441" s="339"/>
      <c r="AB441" s="339"/>
      <c r="AC441" s="339"/>
      <c r="AD441" s="339"/>
      <c r="AE441" s="339"/>
      <c r="AF441" s="339"/>
      <c r="AG441" s="339"/>
      <c r="AH441" s="339"/>
      <c r="AI441" s="339"/>
      <c r="AJ441" s="339"/>
      <c r="AK441" s="339"/>
      <c r="AL441" s="339"/>
      <c r="AM441" s="339"/>
      <c r="AN441" s="339"/>
      <c r="AO441" s="339"/>
      <c r="AP441" s="339"/>
      <c r="AQ441" s="339"/>
      <c r="AR441" s="339"/>
      <c r="AS441" s="339"/>
      <c r="AT441" s="339"/>
      <c r="AU441" s="339"/>
      <c r="AV441" s="339"/>
      <c r="AW441" s="339"/>
      <c r="AX441" s="339"/>
      <c r="AY441" s="339"/>
      <c r="AZ441" s="339"/>
      <c r="BA441" s="341"/>
      <c r="BB441" s="391"/>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1"/>
      <c r="BX441" s="341"/>
      <c r="BY441" s="341"/>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882"/>
      <c r="C442" s="996" t="s">
        <v>236</v>
      </c>
      <c r="D442" s="995"/>
      <c r="E442" s="995"/>
      <c r="F442" s="571"/>
      <c r="G442" s="571"/>
      <c r="H442" s="995" t="s">
        <v>217</v>
      </c>
      <c r="I442" s="995"/>
      <c r="J442" s="573">
        <v>0.14049716421530259</v>
      </c>
      <c r="K442" s="571"/>
      <c r="L442" s="571"/>
      <c r="M442" s="995"/>
      <c r="N442" s="995"/>
      <c r="O442" s="556" t="s">
        <v>237</v>
      </c>
      <c r="P442" s="571"/>
      <c r="Q442" s="571"/>
      <c r="Z442" s="339"/>
      <c r="AA442" s="339"/>
      <c r="AB442" s="339"/>
      <c r="AC442" s="339"/>
      <c r="AD442" s="339"/>
      <c r="AE442" s="339"/>
      <c r="AF442" s="339"/>
      <c r="AG442" s="339"/>
      <c r="AH442" s="339"/>
      <c r="AI442" s="339"/>
      <c r="AJ442" s="339"/>
      <c r="AK442" s="339"/>
      <c r="AL442" s="339"/>
      <c r="AM442" s="339"/>
      <c r="AN442" s="339"/>
      <c r="AO442" s="339"/>
      <c r="AP442" s="339"/>
      <c r="AQ442" s="339"/>
      <c r="AR442" s="339"/>
      <c r="AS442" s="339"/>
      <c r="AT442" s="339"/>
      <c r="AU442" s="339"/>
      <c r="AV442" s="339"/>
      <c r="AW442" s="339"/>
      <c r="AX442" s="339"/>
      <c r="AY442" s="339"/>
      <c r="AZ442" s="339"/>
      <c r="BA442" s="341"/>
      <c r="BB442" s="391"/>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1"/>
      <c r="BX442" s="341"/>
      <c r="BY442" s="341"/>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882"/>
      <c r="C443" s="996"/>
      <c r="D443" s="995"/>
      <c r="E443" s="557" t="s">
        <v>237</v>
      </c>
      <c r="F443" s="571"/>
      <c r="G443" s="571"/>
      <c r="H443" s="995" t="s">
        <v>233</v>
      </c>
      <c r="I443" s="995"/>
      <c r="J443" s="576">
        <v>6.9777095830776681E-4</v>
      </c>
      <c r="K443" s="571"/>
      <c r="L443" s="571"/>
      <c r="M443" s="995" t="s">
        <v>217</v>
      </c>
      <c r="N443" s="995"/>
      <c r="O443" s="574">
        <v>3.9224995835896823E-2</v>
      </c>
      <c r="P443" s="571"/>
      <c r="Q443" s="571"/>
      <c r="Z443" s="339"/>
      <c r="AA443" s="339"/>
      <c r="AB443" s="339"/>
      <c r="AC443" s="339"/>
      <c r="AD443" s="339"/>
      <c r="AE443" s="339"/>
      <c r="AF443" s="339"/>
      <c r="AG443" s="339"/>
      <c r="AH443" s="339"/>
      <c r="AI443" s="339"/>
      <c r="AJ443" s="339"/>
      <c r="AK443" s="339"/>
      <c r="AL443" s="339"/>
      <c r="AM443" s="339"/>
      <c r="AN443" s="339"/>
      <c r="AO443" s="339"/>
      <c r="AP443" s="339"/>
      <c r="AQ443" s="339"/>
      <c r="AR443" s="339"/>
      <c r="AS443" s="339"/>
      <c r="AT443" s="339"/>
      <c r="AU443" s="339"/>
      <c r="AV443" s="339"/>
      <c r="AW443" s="339"/>
      <c r="AX443" s="339"/>
      <c r="AY443" s="339"/>
      <c r="AZ443" s="339"/>
      <c r="BA443" s="341"/>
      <c r="BB443" s="391"/>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1"/>
      <c r="BX443" s="341"/>
      <c r="BY443" s="341"/>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882"/>
      <c r="C444" s="996" t="s">
        <v>217</v>
      </c>
      <c r="D444" s="995"/>
      <c r="E444" s="572">
        <v>9.1607142026492935E-2</v>
      </c>
      <c r="F444" s="571"/>
      <c r="G444" s="571"/>
      <c r="H444" s="995" t="s">
        <v>207</v>
      </c>
      <c r="I444" s="995"/>
      <c r="J444" s="576">
        <v>7.7849802163982199E-2</v>
      </c>
      <c r="K444" s="571"/>
      <c r="L444" s="571"/>
      <c r="M444" s="995" t="s">
        <v>233</v>
      </c>
      <c r="N444" s="995"/>
      <c r="O444" s="577">
        <v>1.9828311842622994E-3</v>
      </c>
      <c r="P444" s="571"/>
      <c r="Q444" s="571"/>
      <c r="Z444" s="339"/>
      <c r="AA444" s="339"/>
      <c r="AB444" s="339"/>
      <c r="AC444" s="339"/>
      <c r="AD444" s="339"/>
      <c r="AE444" s="339"/>
      <c r="AF444" s="339"/>
      <c r="AG444" s="339"/>
      <c r="AH444" s="339"/>
      <c r="AI444" s="339"/>
      <c r="AJ444" s="339"/>
      <c r="AK444" s="339"/>
      <c r="AL444" s="339"/>
      <c r="AM444" s="339"/>
      <c r="AN444" s="339"/>
      <c r="AO444" s="339"/>
      <c r="AP444" s="339"/>
      <c r="AQ444" s="339"/>
      <c r="AR444" s="339"/>
      <c r="AS444" s="339"/>
      <c r="AT444" s="339"/>
      <c r="AU444" s="339"/>
      <c r="AV444" s="339"/>
      <c r="AW444" s="339"/>
      <c r="AX444" s="339"/>
      <c r="AY444" s="339"/>
      <c r="AZ444" s="339"/>
      <c r="BA444" s="341"/>
      <c r="BB444" s="391"/>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1"/>
      <c r="BX444" s="341"/>
      <c r="BY444" s="341"/>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882"/>
      <c r="C445" s="996" t="s">
        <v>233</v>
      </c>
      <c r="D445" s="995"/>
      <c r="E445" s="575">
        <v>1.914760530756635E-5</v>
      </c>
      <c r="F445" s="571"/>
      <c r="G445" s="571"/>
      <c r="H445" s="995" t="s">
        <v>228</v>
      </c>
      <c r="I445" s="995"/>
      <c r="J445" s="576">
        <v>1.2491601764520173E-3</v>
      </c>
      <c r="K445" s="571"/>
      <c r="L445" s="571"/>
      <c r="M445" s="995" t="s">
        <v>207</v>
      </c>
      <c r="N445" s="995"/>
      <c r="O445" s="577">
        <v>0.41569502226767929</v>
      </c>
      <c r="P445" s="571"/>
      <c r="Q445" s="571"/>
      <c r="Z445" s="339"/>
      <c r="AA445" s="339"/>
      <c r="AB445" s="339"/>
      <c r="AC445" s="339"/>
      <c r="AD445" s="339"/>
      <c r="AE445" s="339"/>
      <c r="AF445" s="339"/>
      <c r="AG445" s="339"/>
      <c r="AH445" s="339"/>
      <c r="AI445" s="339"/>
      <c r="AJ445" s="339"/>
      <c r="AK445" s="339"/>
      <c r="AL445" s="339"/>
      <c r="AM445" s="339"/>
      <c r="AN445" s="339"/>
      <c r="AO445" s="339"/>
      <c r="AP445" s="339"/>
      <c r="AQ445" s="339"/>
      <c r="AR445" s="339"/>
      <c r="AS445" s="339"/>
      <c r="AT445" s="339"/>
      <c r="AU445" s="339"/>
      <c r="AV445" s="339"/>
      <c r="AW445" s="339"/>
      <c r="AX445" s="339"/>
      <c r="AY445" s="339"/>
      <c r="AZ445" s="339"/>
      <c r="BA445" s="341"/>
      <c r="BB445" s="391"/>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1"/>
      <c r="BX445" s="341"/>
      <c r="BY445" s="341"/>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996" t="s">
        <v>207</v>
      </c>
      <c r="D446" s="995"/>
      <c r="E446" s="575">
        <v>0.19015779408684363</v>
      </c>
      <c r="F446" s="571"/>
      <c r="G446" s="571"/>
      <c r="H446" s="995" t="s">
        <v>222</v>
      </c>
      <c r="I446" s="995"/>
      <c r="J446" s="576">
        <v>5.640724510088211E-2</v>
      </c>
      <c r="K446" s="571"/>
      <c r="L446" s="571"/>
      <c r="M446" s="995" t="s">
        <v>228</v>
      </c>
      <c r="N446" s="995"/>
      <c r="O446" s="577">
        <v>5.4215814864306128E-3</v>
      </c>
      <c r="P446" s="571"/>
      <c r="Q446" s="571"/>
      <c r="Z446" s="339"/>
      <c r="AA446" s="339"/>
      <c r="AB446" s="339"/>
      <c r="AC446" s="339"/>
      <c r="AD446" s="339"/>
      <c r="AE446" s="339"/>
      <c r="AF446" s="339"/>
      <c r="AG446" s="339"/>
      <c r="AH446" s="339"/>
      <c r="AI446" s="339"/>
      <c r="AJ446" s="339"/>
      <c r="AK446" s="339"/>
      <c r="AL446" s="339"/>
      <c r="AM446" s="339"/>
      <c r="AN446" s="339"/>
      <c r="AO446" s="339"/>
      <c r="AP446" s="339"/>
      <c r="AQ446" s="339"/>
      <c r="AR446" s="339"/>
      <c r="AS446" s="339"/>
      <c r="AT446" s="339"/>
      <c r="AU446" s="339"/>
      <c r="AV446" s="339"/>
      <c r="AW446" s="339"/>
      <c r="AX446" s="339"/>
      <c r="AY446" s="339"/>
      <c r="AZ446" s="339"/>
      <c r="BA446" s="341"/>
      <c r="BB446" s="391"/>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1"/>
      <c r="BX446" s="341"/>
      <c r="BY446" s="341"/>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996" t="s">
        <v>228</v>
      </c>
      <c r="D447" s="995"/>
      <c r="E447" s="575">
        <v>3.737675605117233E-3</v>
      </c>
      <c r="F447" s="571"/>
      <c r="G447" s="571"/>
      <c r="H447" s="995" t="s">
        <v>209</v>
      </c>
      <c r="I447" s="995"/>
      <c r="J447" s="576">
        <v>0.27805551746320167</v>
      </c>
      <c r="K447" s="571"/>
      <c r="L447" s="571"/>
      <c r="M447" s="995" t="s">
        <v>230</v>
      </c>
      <c r="N447" s="995"/>
      <c r="O447" s="577">
        <v>4.2967776721781767E-3</v>
      </c>
      <c r="P447" s="571"/>
      <c r="Q447" s="571"/>
      <c r="Z447" s="339"/>
      <c r="AA447" s="339"/>
      <c r="AB447" s="339"/>
      <c r="AC447" s="339"/>
      <c r="AD447" s="339"/>
      <c r="AE447" s="339"/>
      <c r="AF447" s="339"/>
      <c r="AG447" s="339"/>
      <c r="AH447" s="339"/>
      <c r="AI447" s="339"/>
      <c r="AJ447" s="339"/>
      <c r="AK447" s="339"/>
      <c r="AL447" s="339"/>
      <c r="AM447" s="339"/>
      <c r="AN447" s="339"/>
      <c r="AO447" s="339"/>
      <c r="AP447" s="339"/>
      <c r="AQ447" s="339"/>
      <c r="AR447" s="339"/>
      <c r="AS447" s="339"/>
      <c r="AT447" s="339"/>
      <c r="AU447" s="339"/>
      <c r="AV447" s="339"/>
      <c r="AW447" s="339"/>
      <c r="AX447" s="339"/>
      <c r="AY447" s="339"/>
      <c r="AZ447" s="339"/>
      <c r="BA447" s="341"/>
      <c r="BB447" s="391"/>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1"/>
      <c r="BX447" s="341"/>
      <c r="BY447" s="341"/>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996" t="s">
        <v>230</v>
      </c>
      <c r="D448" s="995"/>
      <c r="E448" s="575">
        <v>1.7053881043778227E-3</v>
      </c>
      <c r="F448" s="571"/>
      <c r="G448" s="571"/>
      <c r="H448" s="995" t="s">
        <v>215</v>
      </c>
      <c r="I448" s="995"/>
      <c r="J448" s="576">
        <v>0.14995033615547818</v>
      </c>
      <c r="K448" s="571"/>
      <c r="L448" s="571"/>
      <c r="M448" s="995" t="s">
        <v>222</v>
      </c>
      <c r="N448" s="995"/>
      <c r="O448" s="577">
        <v>1.6590102597404538E-2</v>
      </c>
      <c r="P448" s="571"/>
      <c r="Q448" s="571"/>
      <c r="Z448" s="339"/>
      <c r="AA448" s="339"/>
      <c r="AB448" s="339"/>
      <c r="AC448" s="339"/>
      <c r="AD448" s="339"/>
      <c r="AE448" s="339"/>
      <c r="AF448" s="339"/>
      <c r="AG448" s="339"/>
      <c r="AH448" s="339"/>
      <c r="AI448" s="339"/>
      <c r="AJ448" s="339"/>
      <c r="AK448" s="339"/>
      <c r="AL448" s="339"/>
      <c r="AM448" s="339"/>
      <c r="AN448" s="339"/>
      <c r="AO448" s="339"/>
      <c r="AP448" s="339"/>
      <c r="AQ448" s="339"/>
      <c r="AR448" s="339"/>
      <c r="AS448" s="339"/>
      <c r="AT448" s="339"/>
      <c r="AU448" s="339"/>
      <c r="AV448" s="339"/>
      <c r="AW448" s="339"/>
      <c r="AX448" s="339"/>
      <c r="AY448" s="339"/>
      <c r="AZ448" s="339"/>
      <c r="BA448" s="341"/>
      <c r="BB448" s="391"/>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1"/>
      <c r="BX448" s="341"/>
      <c r="BY448" s="341"/>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996" t="s">
        <v>222</v>
      </c>
      <c r="D449" s="995"/>
      <c r="E449" s="575">
        <v>4.8928651339867797E-2</v>
      </c>
      <c r="F449" s="571"/>
      <c r="G449" s="571"/>
      <c r="H449" s="995" t="s">
        <v>206</v>
      </c>
      <c r="I449" s="995"/>
      <c r="J449" s="576">
        <v>0.37641296277675235</v>
      </c>
      <c r="K449" s="571"/>
      <c r="L449" s="571"/>
      <c r="M449" s="995" t="s">
        <v>209</v>
      </c>
      <c r="N449" s="995"/>
      <c r="O449" s="577">
        <v>5.0347623466615234E-2</v>
      </c>
      <c r="P449" s="571"/>
      <c r="Q449" s="571"/>
      <c r="Z449" s="339"/>
      <c r="AA449" s="339"/>
      <c r="AB449" s="339"/>
      <c r="AC449" s="339"/>
      <c r="AD449" s="339"/>
      <c r="AE449" s="339"/>
      <c r="AF449" s="339"/>
      <c r="AG449" s="339"/>
      <c r="AH449" s="339"/>
      <c r="AI449" s="339"/>
      <c r="AJ449" s="339"/>
      <c r="AK449" s="339"/>
      <c r="AL449" s="339"/>
      <c r="AM449" s="339"/>
      <c r="AN449" s="339"/>
      <c r="AO449" s="339"/>
      <c r="AP449" s="339"/>
      <c r="AQ449" s="339"/>
      <c r="AR449" s="339"/>
      <c r="AS449" s="339"/>
      <c r="AT449" s="339"/>
      <c r="AU449" s="339"/>
      <c r="AV449" s="339"/>
      <c r="AW449" s="339"/>
      <c r="AX449" s="339"/>
      <c r="AY449" s="339"/>
      <c r="AZ449" s="339"/>
      <c r="BA449" s="341"/>
      <c r="BB449" s="391"/>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1"/>
      <c r="BX449" s="341"/>
      <c r="BY449" s="341"/>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996" t="s">
        <v>209</v>
      </c>
      <c r="D450" s="995"/>
      <c r="E450" s="575">
        <v>0.22441772448342168</v>
      </c>
      <c r="F450" s="571"/>
      <c r="G450" s="571"/>
      <c r="H450" s="995" t="s">
        <v>234</v>
      </c>
      <c r="I450" s="995"/>
      <c r="J450" s="576">
        <v>9.5048497297169142E-4</v>
      </c>
      <c r="K450" s="571"/>
      <c r="L450" s="571"/>
      <c r="M450" s="995" t="s">
        <v>215</v>
      </c>
      <c r="N450" s="995"/>
      <c r="O450" s="577">
        <v>3.0334791687232691E-2</v>
      </c>
      <c r="P450" s="571"/>
      <c r="Q450" s="571"/>
      <c r="Z450" s="339"/>
      <c r="AA450" s="339"/>
      <c r="AB450" s="339"/>
      <c r="AC450" s="339"/>
      <c r="AD450" s="339"/>
      <c r="AE450" s="339"/>
      <c r="AF450" s="339"/>
      <c r="AG450" s="339"/>
      <c r="AH450" s="339"/>
      <c r="AI450" s="339"/>
      <c r="AJ450" s="339"/>
      <c r="AK450" s="339"/>
      <c r="AL450" s="339"/>
      <c r="AM450" s="339"/>
      <c r="AN450" s="339"/>
      <c r="AO450" s="339"/>
      <c r="AP450" s="339"/>
      <c r="AQ450" s="339"/>
      <c r="AR450" s="339"/>
      <c r="AS450" s="339"/>
      <c r="AT450" s="339"/>
      <c r="AU450" s="339"/>
      <c r="AV450" s="339"/>
      <c r="AW450" s="339"/>
      <c r="AX450" s="339"/>
      <c r="AY450" s="339"/>
      <c r="AZ450" s="339"/>
      <c r="BA450" s="341"/>
      <c r="BB450" s="391"/>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1"/>
      <c r="BX450" s="341"/>
      <c r="BY450" s="341"/>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996" t="s">
        <v>215</v>
      </c>
      <c r="D451" s="995"/>
      <c r="E451" s="575">
        <v>0.12712605324839266</v>
      </c>
      <c r="F451" s="571"/>
      <c r="G451" s="571"/>
      <c r="H451" s="995" t="s">
        <v>229</v>
      </c>
      <c r="I451" s="995"/>
      <c r="J451" s="576">
        <v>2.0306465821548591E-3</v>
      </c>
      <c r="K451" s="571"/>
      <c r="L451" s="571"/>
      <c r="M451" s="995" t="s">
        <v>206</v>
      </c>
      <c r="N451" s="995"/>
      <c r="O451" s="577">
        <v>0.18367833798661609</v>
      </c>
      <c r="P451" s="571"/>
      <c r="Q451" s="571"/>
      <c r="Z451" s="339"/>
      <c r="AA451" s="339"/>
      <c r="AB451" s="339"/>
      <c r="AC451" s="339"/>
      <c r="AD451" s="339"/>
      <c r="AE451" s="339"/>
      <c r="AF451" s="339"/>
      <c r="AG451" s="339"/>
      <c r="AH451" s="339"/>
      <c r="AI451" s="339"/>
      <c r="AJ451" s="339"/>
      <c r="AK451" s="339"/>
      <c r="AL451" s="339"/>
      <c r="AM451" s="339"/>
      <c r="AN451" s="339"/>
      <c r="AO451" s="339"/>
      <c r="AP451" s="339"/>
      <c r="AQ451" s="339"/>
      <c r="AR451" s="339"/>
      <c r="AS451" s="339"/>
      <c r="AT451" s="339"/>
      <c r="AU451" s="339"/>
      <c r="AV451" s="339"/>
      <c r="AW451" s="339"/>
      <c r="AX451" s="339"/>
      <c r="AY451" s="339"/>
      <c r="AZ451" s="339"/>
      <c r="BA451" s="341"/>
      <c r="BB451" s="391"/>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1"/>
      <c r="BX451" s="341"/>
      <c r="BY451" s="341"/>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996" t="s">
        <v>206</v>
      </c>
      <c r="D452" s="995"/>
      <c r="E452" s="575">
        <v>7.0385434321215912E-2</v>
      </c>
      <c r="F452" s="571"/>
      <c r="G452" s="571"/>
      <c r="H452" s="995" t="s">
        <v>204</v>
      </c>
      <c r="I452" s="995"/>
      <c r="J452" s="576">
        <v>0.4591527713904715</v>
      </c>
      <c r="K452" s="571"/>
      <c r="L452" s="571"/>
      <c r="M452" s="995" t="s">
        <v>234</v>
      </c>
      <c r="N452" s="995"/>
      <c r="O452" s="577">
        <v>7.880491273860715E-4</v>
      </c>
      <c r="P452" s="571"/>
      <c r="Q452" s="571"/>
      <c r="Z452" s="339"/>
      <c r="AA452" s="339"/>
      <c r="AB452" s="339"/>
      <c r="AC452" s="339"/>
      <c r="AD452" s="339"/>
      <c r="AE452" s="339"/>
      <c r="AF452" s="339"/>
      <c r="AG452" s="339"/>
      <c r="AH452" s="339"/>
      <c r="AI452" s="339"/>
      <c r="AJ452" s="339"/>
      <c r="AK452" s="339"/>
      <c r="AL452" s="339"/>
      <c r="AM452" s="339"/>
      <c r="AN452" s="339"/>
      <c r="AO452" s="339"/>
      <c r="AP452" s="339"/>
      <c r="AQ452" s="339"/>
      <c r="AR452" s="339"/>
      <c r="AS452" s="339"/>
      <c r="AT452" s="339"/>
      <c r="AU452" s="339"/>
      <c r="AV452" s="339"/>
      <c r="AW452" s="339"/>
      <c r="AX452" s="339"/>
      <c r="AY452" s="339"/>
      <c r="AZ452" s="339"/>
      <c r="BA452" s="341"/>
      <c r="BB452" s="391"/>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1"/>
      <c r="BX452" s="341"/>
      <c r="BY452" s="341"/>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996" t="s">
        <v>234</v>
      </c>
      <c r="D453" s="995"/>
      <c r="E453" s="575">
        <v>5.6703726622450569E-6</v>
      </c>
      <c r="F453" s="571"/>
      <c r="G453" s="571"/>
      <c r="H453" s="995" t="s">
        <v>213</v>
      </c>
      <c r="I453" s="995"/>
      <c r="J453" s="576">
        <v>0.19323787843110365</v>
      </c>
      <c r="K453" s="571"/>
      <c r="L453" s="571"/>
      <c r="M453" s="995" t="s">
        <v>204</v>
      </c>
      <c r="N453" s="995"/>
      <c r="O453" s="577">
        <v>0.24991862988731101</v>
      </c>
      <c r="P453" s="571"/>
      <c r="Q453" s="571"/>
      <c r="Z453" s="339"/>
      <c r="AA453" s="339"/>
      <c r="AB453" s="339"/>
      <c r="AC453" s="339"/>
      <c r="AD453" s="339"/>
      <c r="AE453" s="339"/>
      <c r="AF453" s="339"/>
      <c r="AG453" s="339"/>
      <c r="AH453" s="339"/>
      <c r="AI453" s="339"/>
      <c r="AJ453" s="339"/>
      <c r="AK453" s="339"/>
      <c r="AL453" s="339"/>
      <c r="AM453" s="339"/>
      <c r="AN453" s="339"/>
      <c r="AO453" s="339"/>
      <c r="AP453" s="339"/>
      <c r="AQ453" s="339"/>
      <c r="AR453" s="339"/>
      <c r="AS453" s="339"/>
      <c r="AT453" s="339"/>
      <c r="AU453" s="339"/>
      <c r="AV453" s="339"/>
      <c r="AW453" s="339"/>
      <c r="AX453" s="339"/>
      <c r="AY453" s="339"/>
      <c r="AZ453" s="339"/>
      <c r="BA453" s="341"/>
      <c r="BB453" s="391"/>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1"/>
      <c r="BX453" s="341"/>
      <c r="BY453" s="341"/>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996" t="s">
        <v>229</v>
      </c>
      <c r="D454" s="995"/>
      <c r="E454" s="575">
        <v>5.7150033183555834E-4</v>
      </c>
      <c r="F454" s="571"/>
      <c r="G454" s="571"/>
      <c r="H454" s="995" t="s">
        <v>214</v>
      </c>
      <c r="I454" s="995"/>
      <c r="J454" s="576">
        <v>0.15087513610209752</v>
      </c>
      <c r="K454" s="571"/>
      <c r="L454" s="571"/>
      <c r="M454" s="995" t="s">
        <v>213</v>
      </c>
      <c r="N454" s="995"/>
      <c r="O454" s="577">
        <v>1.6154214831684121E-3</v>
      </c>
      <c r="P454" s="571"/>
      <c r="Q454" s="571"/>
      <c r="Z454" s="339"/>
      <c r="AA454" s="339"/>
      <c r="AB454" s="339"/>
      <c r="AC454" s="339"/>
      <c r="AD454" s="339"/>
      <c r="AE454" s="339"/>
      <c r="AF454" s="339"/>
      <c r="AG454" s="339"/>
      <c r="AH454" s="339"/>
      <c r="AI454" s="339"/>
      <c r="AJ454" s="339"/>
      <c r="AK454" s="339"/>
      <c r="AL454" s="339"/>
      <c r="AM454" s="339"/>
      <c r="AN454" s="339"/>
      <c r="AO454" s="339"/>
      <c r="AP454" s="339"/>
      <c r="AQ454" s="339"/>
      <c r="AR454" s="339"/>
      <c r="AS454" s="339"/>
      <c r="AT454" s="339"/>
      <c r="AU454" s="339"/>
      <c r="AV454" s="339"/>
      <c r="AW454" s="339"/>
      <c r="AX454" s="339"/>
      <c r="AY454" s="339"/>
      <c r="AZ454" s="339"/>
      <c r="BA454" s="341"/>
      <c r="BB454" s="391"/>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1"/>
      <c r="BX454" s="341"/>
      <c r="BY454" s="341"/>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996" t="s">
        <v>204</v>
      </c>
      <c r="D455" s="995"/>
      <c r="E455" s="575">
        <v>0.46021526760341186</v>
      </c>
      <c r="F455" s="571"/>
      <c r="G455" s="571"/>
      <c r="H455" s="995" t="s">
        <v>220</v>
      </c>
      <c r="I455" s="995"/>
      <c r="J455" s="576">
        <v>4.7433521955657088E-3</v>
      </c>
      <c r="K455" s="571"/>
      <c r="L455" s="571"/>
      <c r="M455" s="995" t="s">
        <v>214</v>
      </c>
      <c r="N455" s="995"/>
      <c r="O455" s="577">
        <v>0.11163591222990522</v>
      </c>
      <c r="P455" s="571"/>
      <c r="Q455" s="571"/>
      <c r="Z455" s="339"/>
      <c r="AA455" s="339"/>
      <c r="AB455" s="339"/>
      <c r="AC455" s="339"/>
      <c r="AD455" s="339"/>
      <c r="AE455" s="339"/>
      <c r="AF455" s="339"/>
      <c r="AG455" s="339"/>
      <c r="AH455" s="339"/>
      <c r="AI455" s="339"/>
      <c r="AJ455" s="339"/>
      <c r="AK455" s="339"/>
      <c r="AL455" s="339"/>
      <c r="AM455" s="339"/>
      <c r="AN455" s="339"/>
      <c r="AO455" s="339"/>
      <c r="AP455" s="339"/>
      <c r="AQ455" s="339"/>
      <c r="AR455" s="339"/>
      <c r="AS455" s="339"/>
      <c r="AT455" s="339"/>
      <c r="AU455" s="339"/>
      <c r="AV455" s="339"/>
      <c r="AW455" s="339"/>
      <c r="AX455" s="339"/>
      <c r="AY455" s="339"/>
      <c r="AZ455" s="339"/>
      <c r="BA455" s="341"/>
      <c r="BB455" s="391"/>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1"/>
      <c r="BX455" s="341"/>
      <c r="BY455" s="341"/>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996" t="s">
        <v>213</v>
      </c>
      <c r="D456" s="995"/>
      <c r="E456" s="575">
        <v>9.1279816298077923E-2</v>
      </c>
      <c r="F456" s="571"/>
      <c r="G456" s="571"/>
      <c r="H456" s="995" t="s">
        <v>224</v>
      </c>
      <c r="I456" s="995"/>
      <c r="J456" s="576">
        <v>1.0094231644842249E-2</v>
      </c>
      <c r="K456" s="571"/>
      <c r="L456" s="571"/>
      <c r="M456" s="995" t="s">
        <v>220</v>
      </c>
      <c r="N456" s="995"/>
      <c r="O456" s="577">
        <v>7.7071508772481909E-2</v>
      </c>
      <c r="P456" s="571"/>
      <c r="Q456" s="571"/>
      <c r="Z456" s="339"/>
      <c r="AA456" s="339"/>
      <c r="AB456" s="339"/>
      <c r="AC456" s="339"/>
      <c r="AD456" s="339"/>
      <c r="AE456" s="339"/>
      <c r="AF456" s="339"/>
      <c r="AG456" s="339"/>
      <c r="AH456" s="339"/>
      <c r="AI456" s="339"/>
      <c r="AJ456" s="339"/>
      <c r="AK456" s="339"/>
      <c r="AL456" s="339"/>
      <c r="AM456" s="339"/>
      <c r="AN456" s="339"/>
      <c r="AO456" s="339"/>
      <c r="AP456" s="339"/>
      <c r="AQ456" s="339"/>
      <c r="AR456" s="339"/>
      <c r="AS456" s="339"/>
      <c r="AT456" s="339"/>
      <c r="AU456" s="339"/>
      <c r="AV456" s="339"/>
      <c r="AW456" s="339"/>
      <c r="AX456" s="339"/>
      <c r="AY456" s="339"/>
      <c r="AZ456" s="339"/>
      <c r="BA456" s="341"/>
      <c r="BB456" s="391"/>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1"/>
      <c r="BX456" s="341"/>
      <c r="BY456" s="341"/>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996" t="s">
        <v>214</v>
      </c>
      <c r="D457" s="995"/>
      <c r="E457" s="575">
        <v>0.1858813359257126</v>
      </c>
      <c r="F457" s="571"/>
      <c r="G457" s="571"/>
      <c r="H457" s="995" t="s">
        <v>225</v>
      </c>
      <c r="I457" s="995"/>
      <c r="J457" s="576">
        <v>1.3433264638849843E-2</v>
      </c>
      <c r="K457" s="571"/>
      <c r="L457" s="571"/>
      <c r="M457" s="995" t="s">
        <v>224</v>
      </c>
      <c r="N457" s="995"/>
      <c r="O457" s="577">
        <v>2.7275355204743449E-2</v>
      </c>
      <c r="P457" s="571"/>
      <c r="Q457" s="571"/>
      <c r="Z457" s="339"/>
      <c r="AA457" s="339"/>
      <c r="AB457" s="339"/>
      <c r="AC457" s="339"/>
      <c r="AD457" s="339"/>
      <c r="AE457" s="339"/>
      <c r="AF457" s="339"/>
      <c r="AG457" s="339"/>
      <c r="AH457" s="339"/>
      <c r="AI457" s="339"/>
      <c r="AJ457" s="339"/>
      <c r="AK457" s="339"/>
      <c r="AL457" s="339"/>
      <c r="AM457" s="339"/>
      <c r="AN457" s="339"/>
      <c r="AO457" s="339"/>
      <c r="AP457" s="339"/>
      <c r="AQ457" s="339"/>
      <c r="AR457" s="339"/>
      <c r="AS457" s="339"/>
      <c r="AT457" s="339"/>
      <c r="AU457" s="339"/>
      <c r="AV457" s="339"/>
      <c r="AW457" s="339"/>
      <c r="AX457" s="339"/>
      <c r="AY457" s="339"/>
      <c r="AZ457" s="339"/>
      <c r="BA457" s="341"/>
      <c r="BB457" s="391"/>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1"/>
      <c r="BX457" s="341"/>
      <c r="BY457" s="341"/>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996" t="s">
        <v>220</v>
      </c>
      <c r="D458" s="995"/>
      <c r="E458" s="575">
        <v>2.5695436657622191E-2</v>
      </c>
      <c r="F458" s="571"/>
      <c r="G458" s="571"/>
      <c r="H458" s="995" t="s">
        <v>200</v>
      </c>
      <c r="I458" s="995"/>
      <c r="J458" s="576">
        <v>0.63933947985986672</v>
      </c>
      <c r="K458" s="571"/>
      <c r="L458" s="571"/>
      <c r="M458" s="995" t="s">
        <v>225</v>
      </c>
      <c r="N458" s="995"/>
      <c r="O458" s="577">
        <v>1.1044650360067829E-2</v>
      </c>
      <c r="P458" s="571"/>
      <c r="Q458" s="571"/>
      <c r="Z458" s="339"/>
      <c r="AA458" s="339"/>
      <c r="AB458" s="339"/>
      <c r="AC458" s="339"/>
      <c r="AD458" s="339"/>
      <c r="AE458" s="339"/>
      <c r="AF458" s="339"/>
      <c r="AG458" s="339"/>
      <c r="AH458" s="339"/>
      <c r="AI458" s="339"/>
      <c r="AJ458" s="339"/>
      <c r="AK458" s="339"/>
      <c r="AL458" s="339"/>
      <c r="AM458" s="339"/>
      <c r="AN458" s="339"/>
      <c r="AO458" s="339"/>
      <c r="AP458" s="339"/>
      <c r="AQ458" s="339"/>
      <c r="AR458" s="339"/>
      <c r="AS458" s="339"/>
      <c r="AT458" s="339"/>
      <c r="AU458" s="339"/>
      <c r="AV458" s="339"/>
      <c r="AW458" s="339"/>
      <c r="AX458" s="339"/>
      <c r="AY458" s="339"/>
      <c r="AZ458" s="339"/>
      <c r="BA458" s="341"/>
      <c r="BB458" s="391"/>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1"/>
      <c r="BX458" s="341"/>
      <c r="BY458" s="341"/>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996" t="s">
        <v>224</v>
      </c>
      <c r="D459" s="995"/>
      <c r="E459" s="575">
        <v>1.4868272416695104E-2</v>
      </c>
      <c r="F459" s="571"/>
      <c r="G459" s="571"/>
      <c r="H459" s="995" t="s">
        <v>227</v>
      </c>
      <c r="I459" s="995"/>
      <c r="J459" s="576">
        <v>2.6493363358836104E-3</v>
      </c>
      <c r="K459" s="571"/>
      <c r="L459" s="571"/>
      <c r="M459" s="995" t="s">
        <v>200</v>
      </c>
      <c r="N459" s="995"/>
      <c r="O459" s="577">
        <v>0.1451779390231232</v>
      </c>
      <c r="P459" s="571"/>
      <c r="Q459" s="571"/>
      <c r="Z459" s="339"/>
      <c r="AA459" s="339"/>
      <c r="AB459" s="339"/>
      <c r="AC459" s="339"/>
      <c r="AD459" s="339"/>
      <c r="AE459" s="339"/>
      <c r="AF459" s="339"/>
      <c r="AG459" s="339"/>
      <c r="AH459" s="339"/>
      <c r="AI459" s="339"/>
      <c r="AJ459" s="339"/>
      <c r="AK459" s="339"/>
      <c r="AL459" s="339"/>
      <c r="AM459" s="339"/>
      <c r="AN459" s="339"/>
      <c r="AO459" s="339"/>
      <c r="AP459" s="339"/>
      <c r="AQ459" s="339"/>
      <c r="AR459" s="339"/>
      <c r="AS459" s="339"/>
      <c r="AT459" s="339"/>
      <c r="AU459" s="339"/>
      <c r="AV459" s="339"/>
      <c r="AW459" s="339"/>
      <c r="AX459" s="339"/>
      <c r="AY459" s="339"/>
      <c r="AZ459" s="339"/>
      <c r="BA459" s="341"/>
      <c r="BB459" s="391"/>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1"/>
      <c r="BX459" s="341"/>
      <c r="BY459" s="341"/>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996" t="s">
        <v>225</v>
      </c>
      <c r="D460" s="995"/>
      <c r="E460" s="575">
        <v>1.1589304180611939E-2</v>
      </c>
      <c r="F460" s="571"/>
      <c r="G460" s="571"/>
      <c r="H460" s="995" t="s">
        <v>203</v>
      </c>
      <c r="I460" s="995"/>
      <c r="J460" s="576">
        <v>0.58529929076030085</v>
      </c>
      <c r="K460" s="571"/>
      <c r="L460" s="571"/>
      <c r="M460" s="995" t="s">
        <v>227</v>
      </c>
      <c r="N460" s="995"/>
      <c r="O460" s="577">
        <v>3.3140597939245196E-4</v>
      </c>
      <c r="P460" s="571"/>
      <c r="Q460" s="571"/>
      <c r="Z460" s="339"/>
      <c r="AA460" s="339"/>
      <c r="AB460" s="339"/>
      <c r="AC460" s="339"/>
      <c r="AD460" s="339"/>
      <c r="AE460" s="339"/>
      <c r="AF460" s="339"/>
      <c r="AG460" s="339"/>
      <c r="AH460" s="339"/>
      <c r="AI460" s="339"/>
      <c r="AJ460" s="339"/>
      <c r="AK460" s="339"/>
      <c r="AL460" s="339"/>
      <c r="AM460" s="339"/>
      <c r="AN460" s="339"/>
      <c r="AO460" s="339"/>
      <c r="AP460" s="339"/>
      <c r="AQ460" s="339"/>
      <c r="AR460" s="339"/>
      <c r="AS460" s="339"/>
      <c r="AT460" s="339"/>
      <c r="AU460" s="339"/>
      <c r="AV460" s="339"/>
      <c r="AW460" s="339"/>
      <c r="AX460" s="339"/>
      <c r="AY460" s="339"/>
      <c r="AZ460" s="339"/>
      <c r="BA460" s="341"/>
      <c r="BB460" s="391"/>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1"/>
      <c r="BX460" s="341"/>
      <c r="BY460" s="341"/>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996" t="s">
        <v>200</v>
      </c>
      <c r="D461" s="995"/>
      <c r="E461" s="575">
        <v>0.52170322012688752</v>
      </c>
      <c r="F461" s="571"/>
      <c r="G461" s="571"/>
      <c r="H461" s="995" t="s">
        <v>223</v>
      </c>
      <c r="I461" s="995"/>
      <c r="J461" s="576">
        <v>1.851532337637626E-2</v>
      </c>
      <c r="K461" s="571"/>
      <c r="L461" s="571"/>
      <c r="M461" s="995" t="s">
        <v>203</v>
      </c>
      <c r="N461" s="995"/>
      <c r="O461" s="577">
        <v>3.8811891488393863E-3</v>
      </c>
      <c r="P461" s="571"/>
      <c r="Q461" s="571"/>
      <c r="Z461" s="339"/>
      <c r="AA461" s="339"/>
      <c r="AB461" s="339"/>
      <c r="AC461" s="339"/>
      <c r="AD461" s="339"/>
      <c r="AE461" s="339"/>
      <c r="AF461" s="339"/>
      <c r="AG461" s="339"/>
      <c r="AH461" s="339"/>
      <c r="AI461" s="339"/>
      <c r="AJ461" s="339"/>
      <c r="AK461" s="339"/>
      <c r="AL461" s="339"/>
      <c r="AM461" s="339"/>
      <c r="AN461" s="339"/>
      <c r="AO461" s="339"/>
      <c r="AP461" s="339"/>
      <c r="AQ461" s="339"/>
      <c r="AR461" s="339"/>
      <c r="AS461" s="339"/>
      <c r="AT461" s="339"/>
      <c r="AU461" s="339"/>
      <c r="AV461" s="339"/>
      <c r="AW461" s="339"/>
      <c r="AX461" s="339"/>
      <c r="AY461" s="339"/>
      <c r="AZ461" s="339"/>
      <c r="BA461" s="341"/>
      <c r="BB461" s="391"/>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1"/>
      <c r="BX461" s="341"/>
      <c r="BY461" s="341"/>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996" t="s">
        <v>227</v>
      </c>
      <c r="D462" s="995"/>
      <c r="E462" s="575">
        <v>8.6250460621266735E-4</v>
      </c>
      <c r="F462" s="571"/>
      <c r="G462" s="571"/>
      <c r="H462" s="995" t="s">
        <v>219</v>
      </c>
      <c r="I462" s="995"/>
      <c r="J462" s="576">
        <v>4.8434177431226876E-3</v>
      </c>
      <c r="K462" s="571"/>
      <c r="L462" s="571"/>
      <c r="M462" s="995" t="s">
        <v>223</v>
      </c>
      <c r="N462" s="995"/>
      <c r="O462" s="577">
        <v>2.1161464334679914E-2</v>
      </c>
      <c r="P462" s="571"/>
      <c r="Q462" s="571"/>
      <c r="Z462" s="339"/>
      <c r="AA462" s="339"/>
      <c r="AB462" s="339"/>
      <c r="AC462" s="339"/>
      <c r="AD462" s="339"/>
      <c r="AE462" s="339"/>
      <c r="AF462" s="339"/>
      <c r="AG462" s="339"/>
      <c r="AH462" s="339"/>
      <c r="AI462" s="339"/>
      <c r="AJ462" s="339"/>
      <c r="AK462" s="339"/>
      <c r="AL462" s="339"/>
      <c r="AM462" s="339"/>
      <c r="AN462" s="339"/>
      <c r="AO462" s="339"/>
      <c r="AP462" s="339"/>
      <c r="AQ462" s="339"/>
      <c r="AR462" s="339"/>
      <c r="AS462" s="339"/>
      <c r="AT462" s="339"/>
      <c r="AU462" s="339"/>
      <c r="AV462" s="339"/>
      <c r="AW462" s="339"/>
      <c r="AX462" s="339"/>
      <c r="AY462" s="339"/>
      <c r="AZ462" s="339"/>
      <c r="BA462" s="341"/>
      <c r="BB462" s="391"/>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1"/>
      <c r="BX462" s="341"/>
      <c r="BY462" s="341"/>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996" t="s">
        <v>203</v>
      </c>
      <c r="D463" s="995"/>
      <c r="E463" s="575">
        <v>0.34827757981382534</v>
      </c>
      <c r="F463" s="571"/>
      <c r="G463" s="571"/>
      <c r="H463" s="995" t="s">
        <v>226</v>
      </c>
      <c r="I463" s="995"/>
      <c r="J463" s="576">
        <v>2.7951772072402865E-4</v>
      </c>
      <c r="K463" s="571"/>
      <c r="L463" s="571"/>
      <c r="M463" s="995" t="s">
        <v>232</v>
      </c>
      <c r="N463" s="995"/>
      <c r="O463" s="577">
        <v>3.618725492005803E-3</v>
      </c>
      <c r="P463" s="571"/>
      <c r="Q463" s="571"/>
      <c r="Z463" s="339"/>
      <c r="AA463" s="339"/>
      <c r="AB463" s="339"/>
      <c r="AC463" s="339"/>
      <c r="AD463" s="339"/>
      <c r="AE463" s="339"/>
      <c r="AF463" s="339"/>
      <c r="AG463" s="339"/>
      <c r="AH463" s="339"/>
      <c r="AI463" s="339"/>
      <c r="AJ463" s="339"/>
      <c r="AK463" s="339"/>
      <c r="AL463" s="339"/>
      <c r="AM463" s="339"/>
      <c r="AN463" s="339"/>
      <c r="AO463" s="339"/>
      <c r="AP463" s="339"/>
      <c r="AQ463" s="339"/>
      <c r="AR463" s="339"/>
      <c r="AS463" s="339"/>
      <c r="AT463" s="339"/>
      <c r="AU463" s="339"/>
      <c r="AV463" s="339"/>
      <c r="AW463" s="339"/>
      <c r="AX463" s="339"/>
      <c r="AY463" s="339"/>
      <c r="AZ463" s="339"/>
      <c r="BA463" s="341"/>
      <c r="BB463" s="391"/>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1"/>
      <c r="BX463" s="341"/>
      <c r="BY463" s="341"/>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996" t="s">
        <v>223</v>
      </c>
      <c r="D464" s="995"/>
      <c r="E464" s="575">
        <v>1.683057798962256E-2</v>
      </c>
      <c r="F464" s="571"/>
      <c r="G464" s="571"/>
      <c r="H464" s="995" t="s">
        <v>235</v>
      </c>
      <c r="I464" s="995"/>
      <c r="J464" s="576">
        <v>7.9464238756708028E-6</v>
      </c>
      <c r="K464" s="571"/>
      <c r="L464" s="571"/>
      <c r="M464" s="995" t="s">
        <v>219</v>
      </c>
      <c r="N464" s="995"/>
      <c r="O464" s="577">
        <v>7.7236045110659915E-2</v>
      </c>
      <c r="P464" s="571"/>
      <c r="Q464" s="571"/>
      <c r="Z464" s="339"/>
      <c r="AA464" s="339"/>
      <c r="AB464" s="339"/>
      <c r="AC464" s="339"/>
      <c r="AD464" s="339"/>
      <c r="AE464" s="339"/>
      <c r="AF464" s="339"/>
      <c r="AG464" s="339"/>
      <c r="AH464" s="339"/>
      <c r="AI464" s="339"/>
      <c r="AJ464" s="339"/>
      <c r="AK464" s="339"/>
      <c r="AL464" s="339"/>
      <c r="AM464" s="339"/>
      <c r="AN464" s="339"/>
      <c r="AO464" s="339"/>
      <c r="AP464" s="339"/>
      <c r="AQ464" s="339"/>
      <c r="AR464" s="339"/>
      <c r="AS464" s="339"/>
      <c r="AT464" s="339"/>
      <c r="AU464" s="339"/>
      <c r="AV464" s="339"/>
      <c r="AW464" s="339"/>
      <c r="AX464" s="339"/>
      <c r="AY464" s="339"/>
      <c r="AZ464" s="339"/>
      <c r="BA464" s="341"/>
      <c r="BB464" s="391"/>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1"/>
      <c r="BX464" s="341"/>
      <c r="BY464" s="341"/>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996" t="s">
        <v>232</v>
      </c>
      <c r="D465" s="995"/>
      <c r="E465" s="575">
        <v>1.0717016332243625E-3</v>
      </c>
      <c r="F465" s="571"/>
      <c r="G465" s="571"/>
      <c r="H465" s="995" t="s">
        <v>201</v>
      </c>
      <c r="I465" s="995"/>
      <c r="J465" s="576">
        <v>0.20572360259722799</v>
      </c>
      <c r="K465" s="571"/>
      <c r="L465" s="571"/>
      <c r="M465" s="995" t="s">
        <v>226</v>
      </c>
      <c r="N465" s="995"/>
      <c r="O465" s="577">
        <v>1.5257362392107475E-2</v>
      </c>
      <c r="P465" s="571"/>
      <c r="Q465" s="571"/>
      <c r="Z465" s="339"/>
      <c r="AA465" s="339"/>
      <c r="AB465" s="339"/>
      <c r="AC465" s="339"/>
      <c r="AD465" s="339"/>
      <c r="AE465" s="339"/>
      <c r="AF465" s="339"/>
      <c r="AG465" s="339"/>
      <c r="AH465" s="339"/>
      <c r="AI465" s="339"/>
      <c r="AJ465" s="339"/>
      <c r="AK465" s="339"/>
      <c r="AL465" s="339"/>
      <c r="AM465" s="339"/>
      <c r="AN465" s="339"/>
      <c r="AO465" s="339"/>
      <c r="AP465" s="339"/>
      <c r="AQ465" s="339"/>
      <c r="AR465" s="339"/>
      <c r="AS465" s="339"/>
      <c r="AT465" s="339"/>
      <c r="AU465" s="339"/>
      <c r="AV465" s="339"/>
      <c r="AW465" s="339"/>
      <c r="AX465" s="339"/>
      <c r="AY465" s="339"/>
      <c r="AZ465" s="339"/>
      <c r="BA465" s="341"/>
      <c r="BB465" s="391"/>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1"/>
      <c r="BX465" s="341"/>
      <c r="BY465" s="341"/>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996" t="s">
        <v>219</v>
      </c>
      <c r="D466" s="995"/>
      <c r="E466" s="575">
        <v>2.6589211412881838E-2</v>
      </c>
      <c r="F466" s="571"/>
      <c r="G466" s="571"/>
      <c r="H466" s="995" t="s">
        <v>216</v>
      </c>
      <c r="I466" s="995"/>
      <c r="J466" s="576">
        <v>0.11107699755546138</v>
      </c>
      <c r="K466" s="571"/>
      <c r="L466" s="571"/>
      <c r="M466" s="995" t="s">
        <v>235</v>
      </c>
      <c r="N466" s="995"/>
      <c r="O466" s="577">
        <v>3.7321955330507466E-4</v>
      </c>
      <c r="P466" s="571"/>
      <c r="Q466" s="571"/>
      <c r="Z466" s="339"/>
      <c r="AA466" s="339"/>
      <c r="AB466" s="339"/>
      <c r="AC466" s="339"/>
      <c r="AD466" s="339"/>
      <c r="AE466" s="339"/>
      <c r="AF466" s="339"/>
      <c r="AG466" s="339"/>
      <c r="AH466" s="339"/>
      <c r="AI466" s="339"/>
      <c r="AJ466" s="339"/>
      <c r="AK466" s="339"/>
      <c r="AL466" s="339"/>
      <c r="AM466" s="339"/>
      <c r="AN466" s="339"/>
      <c r="AO466" s="339"/>
      <c r="AP466" s="339"/>
      <c r="AQ466" s="339"/>
      <c r="AR466" s="339"/>
      <c r="AS466" s="339"/>
      <c r="AT466" s="339"/>
      <c r="AU466" s="339"/>
      <c r="AV466" s="339"/>
      <c r="AW466" s="339"/>
      <c r="AX466" s="339"/>
      <c r="AY466" s="339"/>
      <c r="AZ466" s="339"/>
      <c r="BA466" s="341"/>
      <c r="BB466" s="391"/>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1"/>
      <c r="BX466" s="341"/>
      <c r="BY466" s="341"/>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996" t="s">
        <v>226</v>
      </c>
      <c r="D467" s="995"/>
      <c r="E467" s="575">
        <v>4.442464996783824E-3</v>
      </c>
      <c r="F467" s="571"/>
      <c r="G467" s="571"/>
      <c r="H467" s="995" t="s">
        <v>210</v>
      </c>
      <c r="I467" s="995"/>
      <c r="J467" s="576">
        <v>3.6795129796541648E-2</v>
      </c>
      <c r="K467" s="571"/>
      <c r="L467" s="571"/>
      <c r="M467" s="995" t="s">
        <v>201</v>
      </c>
      <c r="N467" s="995"/>
      <c r="O467" s="577">
        <v>0.5304215878737053</v>
      </c>
      <c r="P467" s="571"/>
      <c r="Q467" s="571"/>
      <c r="Z467" s="339"/>
      <c r="AA467" s="339"/>
      <c r="AB467" s="339"/>
      <c r="AC467" s="339"/>
      <c r="AD467" s="339"/>
      <c r="AE467" s="339"/>
      <c r="AF467" s="339"/>
      <c r="AG467" s="339"/>
      <c r="AH467" s="339"/>
      <c r="AI467" s="339"/>
      <c r="AJ467" s="339"/>
      <c r="AK467" s="339"/>
      <c r="AL467" s="339"/>
      <c r="AM467" s="339"/>
      <c r="AN467" s="339"/>
      <c r="AO467" s="339"/>
      <c r="AP467" s="339"/>
      <c r="AQ467" s="339"/>
      <c r="AR467" s="339"/>
      <c r="AS467" s="339"/>
      <c r="AT467" s="339"/>
      <c r="AU467" s="339"/>
      <c r="AV467" s="339"/>
      <c r="AW467" s="339"/>
      <c r="AX467" s="339"/>
      <c r="AY467" s="339"/>
      <c r="AZ467" s="339"/>
      <c r="BA467" s="341"/>
      <c r="BB467" s="391"/>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1"/>
      <c r="BX467" s="341"/>
      <c r="BY467" s="341"/>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996" t="s">
        <v>235</v>
      </c>
      <c r="D468" s="995"/>
      <c r="E468" s="575">
        <v>1.5001579864217342E-4</v>
      </c>
      <c r="F468" s="571"/>
      <c r="G468" s="571"/>
      <c r="H468" s="995" t="s">
        <v>221</v>
      </c>
      <c r="I468" s="995"/>
      <c r="J468" s="576">
        <v>6.8444060320488997E-2</v>
      </c>
      <c r="K468" s="571"/>
      <c r="L468" s="571"/>
      <c r="M468" s="995" t="s">
        <v>216</v>
      </c>
      <c r="N468" s="995"/>
      <c r="O468" s="577">
        <v>8.7615527716783326E-2</v>
      </c>
      <c r="P468" s="571"/>
      <c r="Q468" s="571"/>
      <c r="Z468" s="339"/>
      <c r="AA468" s="339"/>
      <c r="AB468" s="339"/>
      <c r="AC468" s="339"/>
      <c r="AD468" s="339"/>
      <c r="AE468" s="339"/>
      <c r="AF468" s="339"/>
      <c r="AG468" s="339"/>
      <c r="AH468" s="339"/>
      <c r="AI468" s="339"/>
      <c r="AJ468" s="339"/>
      <c r="AK468" s="339"/>
      <c r="AL468" s="339"/>
      <c r="AM468" s="339"/>
      <c r="AN468" s="339"/>
      <c r="AO468" s="339"/>
      <c r="AP468" s="339"/>
      <c r="AQ468" s="339"/>
      <c r="AR468" s="339"/>
      <c r="AS468" s="339"/>
      <c r="AT468" s="339"/>
      <c r="AU468" s="339"/>
      <c r="AV468" s="339"/>
      <c r="AW468" s="339"/>
      <c r="AX468" s="339"/>
      <c r="AY468" s="339"/>
      <c r="AZ468" s="339"/>
      <c r="BA468" s="341"/>
      <c r="BB468" s="391"/>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1"/>
      <c r="BX468" s="341"/>
      <c r="BY468" s="341"/>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996" t="s">
        <v>201</v>
      </c>
      <c r="D469" s="995"/>
      <c r="E469" s="575">
        <v>0.41329242085750928</v>
      </c>
      <c r="F469" s="571"/>
      <c r="G469" s="571"/>
      <c r="H469" s="995" t="s">
        <v>208</v>
      </c>
      <c r="I469" s="995"/>
      <c r="J469" s="576">
        <v>6.1863569264112711E-2</v>
      </c>
      <c r="K469" s="571"/>
      <c r="L469" s="571"/>
      <c r="M469" s="995" t="s">
        <v>210</v>
      </c>
      <c r="N469" s="995"/>
      <c r="O469" s="577">
        <v>0.26330887304493783</v>
      </c>
      <c r="P469" s="571"/>
      <c r="Q469" s="571"/>
      <c r="Z469" s="339"/>
      <c r="AA469" s="339"/>
      <c r="AB469" s="339"/>
      <c r="AC469" s="339"/>
      <c r="AD469" s="339"/>
      <c r="AE469" s="339"/>
      <c r="AF469" s="339"/>
      <c r="AG469" s="339"/>
      <c r="AH469" s="339"/>
      <c r="AI469" s="339"/>
      <c r="AJ469" s="339"/>
      <c r="AK469" s="339"/>
      <c r="AL469" s="339"/>
      <c r="AM469" s="339"/>
      <c r="AN469" s="339"/>
      <c r="AO469" s="339"/>
      <c r="AP469" s="339"/>
      <c r="AQ469" s="339"/>
      <c r="AR469" s="339"/>
      <c r="AS469" s="339"/>
      <c r="AT469" s="339"/>
      <c r="AU469" s="339"/>
      <c r="AV469" s="339"/>
      <c r="AW469" s="339"/>
      <c r="AX469" s="339"/>
      <c r="AY469" s="339"/>
      <c r="AZ469" s="339"/>
      <c r="BA469" s="341"/>
      <c r="BB469" s="391"/>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1"/>
      <c r="BX469" s="341"/>
      <c r="BY469" s="341"/>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996" t="s">
        <v>216</v>
      </c>
      <c r="D470" s="995"/>
      <c r="E470" s="575">
        <v>0.11846503390427443</v>
      </c>
      <c r="F470" s="571"/>
      <c r="G470" s="571"/>
      <c r="H470" s="995" t="s">
        <v>211</v>
      </c>
      <c r="I470" s="995"/>
      <c r="J470" s="576">
        <v>0.22471888630813217</v>
      </c>
      <c r="K470" s="571"/>
      <c r="L470" s="571"/>
      <c r="M470" s="995" t="s">
        <v>221</v>
      </c>
      <c r="N470" s="995"/>
      <c r="O470" s="577">
        <v>4.6738881281101756E-2</v>
      </c>
      <c r="P470" s="571"/>
      <c r="Q470" s="571"/>
      <c r="Z470" s="339"/>
      <c r="AA470" s="339"/>
      <c r="AB470" s="339"/>
      <c r="AC470" s="339"/>
      <c r="AD470" s="339"/>
      <c r="AE470" s="339"/>
      <c r="AF470" s="339"/>
      <c r="AG470" s="339"/>
      <c r="AH470" s="339"/>
      <c r="AI470" s="339"/>
      <c r="AJ470" s="339"/>
      <c r="AK470" s="339"/>
      <c r="AL470" s="339"/>
      <c r="AM470" s="339"/>
      <c r="AN470" s="339"/>
      <c r="AO470" s="339"/>
      <c r="AP470" s="339"/>
      <c r="AQ470" s="339"/>
      <c r="AR470" s="339"/>
      <c r="AS470" s="339"/>
      <c r="AT470" s="339"/>
      <c r="AU470" s="339"/>
      <c r="AV470" s="339"/>
      <c r="AW470" s="339"/>
      <c r="AX470" s="339"/>
      <c r="AY470" s="339"/>
      <c r="AZ470" s="339"/>
      <c r="BA470" s="341"/>
      <c r="BB470" s="391"/>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1"/>
      <c r="BX470" s="341"/>
      <c r="BY470" s="341"/>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996" t="s">
        <v>210</v>
      </c>
      <c r="D471" s="995"/>
      <c r="E471" s="575">
        <v>0.18981057783698077</v>
      </c>
      <c r="F471" s="571"/>
      <c r="G471" s="571"/>
      <c r="H471" s="995" t="s">
        <v>205</v>
      </c>
      <c r="I471" s="995"/>
      <c r="J471" s="576">
        <v>0.24893805832834479</v>
      </c>
      <c r="K471" s="571"/>
      <c r="L471" s="571"/>
      <c r="M471" s="995" t="s">
        <v>208</v>
      </c>
      <c r="N471" s="995"/>
      <c r="O471" s="577">
        <v>0.35689816235529376</v>
      </c>
      <c r="P471" s="571"/>
      <c r="Q471" s="571"/>
      <c r="Z471" s="339"/>
      <c r="AA471" s="339"/>
      <c r="AB471" s="339"/>
      <c r="AC471" s="339"/>
      <c r="AD471" s="339"/>
      <c r="AE471" s="339"/>
      <c r="AF471" s="339"/>
      <c r="AG471" s="339"/>
      <c r="AH471" s="339"/>
      <c r="AI471" s="339"/>
      <c r="AJ471" s="339"/>
      <c r="AK471" s="339"/>
      <c r="AL471" s="339"/>
      <c r="AM471" s="339"/>
      <c r="AN471" s="339"/>
      <c r="AO471" s="339"/>
      <c r="AP471" s="339"/>
      <c r="AQ471" s="339"/>
      <c r="AR471" s="339"/>
      <c r="AS471" s="339"/>
      <c r="AT471" s="339"/>
      <c r="AU471" s="339"/>
      <c r="AV471" s="339"/>
      <c r="AW471" s="339"/>
      <c r="AX471" s="339"/>
      <c r="AY471" s="339"/>
      <c r="AZ471" s="339"/>
      <c r="BA471" s="341"/>
      <c r="BB471" s="391"/>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1"/>
      <c r="BX471" s="341"/>
      <c r="BY471" s="341"/>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996" t="s">
        <v>221</v>
      </c>
      <c r="D472" s="995"/>
      <c r="E472" s="575">
        <v>5.6225096968474338E-2</v>
      </c>
      <c r="F472" s="571"/>
      <c r="G472" s="571"/>
      <c r="H472" s="995" t="s">
        <v>202</v>
      </c>
      <c r="I472" s="995"/>
      <c r="J472" s="576">
        <v>0.37425562178071281</v>
      </c>
      <c r="K472" s="571"/>
      <c r="L472" s="571"/>
      <c r="M472" s="995" t="s">
        <v>211</v>
      </c>
      <c r="N472" s="995"/>
      <c r="O472" s="577">
        <v>0.23051870520524798</v>
      </c>
      <c r="P472" s="571"/>
      <c r="Q472" s="571"/>
      <c r="Z472" s="339"/>
      <c r="AA472" s="339"/>
      <c r="AB472" s="339"/>
      <c r="AC472" s="339"/>
      <c r="AD472" s="339"/>
      <c r="AE472" s="339"/>
      <c r="AF472" s="339"/>
      <c r="AG472" s="339"/>
      <c r="AH472" s="339"/>
      <c r="AI472" s="339"/>
      <c r="AJ472" s="339"/>
      <c r="AK472" s="339"/>
      <c r="AL472" s="339"/>
      <c r="AM472" s="339"/>
      <c r="AN472" s="339"/>
      <c r="AO472" s="339"/>
      <c r="AP472" s="339"/>
      <c r="AQ472" s="339"/>
      <c r="AR472" s="339"/>
      <c r="AS472" s="339"/>
      <c r="AT472" s="339"/>
      <c r="AU472" s="339"/>
      <c r="AV472" s="339"/>
      <c r="AW472" s="339"/>
      <c r="AX472" s="339"/>
      <c r="AY472" s="339"/>
      <c r="AZ472" s="339"/>
      <c r="BA472" s="341"/>
      <c r="BB472" s="391"/>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1"/>
      <c r="BX472" s="341"/>
      <c r="BY472" s="341"/>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996" t="s">
        <v>208</v>
      </c>
      <c r="D473" s="995"/>
      <c r="E473" s="575">
        <v>0.24616517957143538</v>
      </c>
      <c r="F473" s="571"/>
      <c r="G473" s="571"/>
      <c r="H473" s="995" t="s">
        <v>231</v>
      </c>
      <c r="I473" s="995"/>
      <c r="J473" s="576">
        <v>1.9398917283073001E-3</v>
      </c>
      <c r="K473" s="571"/>
      <c r="L473" s="571"/>
      <c r="M473" s="995" t="s">
        <v>205</v>
      </c>
      <c r="N473" s="995"/>
      <c r="O473" s="577">
        <v>0.42919021532837426</v>
      </c>
      <c r="P473" s="571"/>
      <c r="Q473" s="571"/>
      <c r="Z473" s="339"/>
      <c r="AA473" s="339"/>
      <c r="AB473" s="339"/>
      <c r="AC473" s="339"/>
      <c r="AD473" s="339"/>
      <c r="AE473" s="339"/>
      <c r="AF473" s="339"/>
      <c r="AG473" s="339"/>
      <c r="AH473" s="339"/>
      <c r="AI473" s="339"/>
      <c r="AJ473" s="339"/>
      <c r="AK473" s="339"/>
      <c r="AL473" s="339"/>
      <c r="AM473" s="339"/>
      <c r="AN473" s="339"/>
      <c r="AO473" s="339"/>
      <c r="AP473" s="339"/>
      <c r="AQ473" s="339"/>
      <c r="AR473" s="339"/>
      <c r="AS473" s="339"/>
      <c r="AT473" s="339"/>
      <c r="AU473" s="339"/>
      <c r="AV473" s="339"/>
      <c r="AW473" s="339"/>
      <c r="AX473" s="339"/>
      <c r="AY473" s="339"/>
      <c r="AZ473" s="339"/>
      <c r="BA473" s="341"/>
      <c r="BB473" s="391"/>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1"/>
      <c r="BX473" s="341"/>
      <c r="BY473" s="341"/>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996" t="s">
        <v>211</v>
      </c>
      <c r="D474" s="995"/>
      <c r="E474" s="575">
        <v>0.25179187216454102</v>
      </c>
      <c r="F474" s="571"/>
      <c r="G474" s="571"/>
      <c r="H474" s="995" t="s">
        <v>218</v>
      </c>
      <c r="I474" s="995"/>
      <c r="J474" s="576">
        <v>1.6921744121319452E-3</v>
      </c>
      <c r="K474" s="571"/>
      <c r="L474" s="571"/>
      <c r="M474" s="995" t="s">
        <v>202</v>
      </c>
      <c r="N474" s="995"/>
      <c r="O474" s="577">
        <v>0.46778993822104642</v>
      </c>
      <c r="P474" s="571"/>
      <c r="Q474" s="571"/>
      <c r="Z474" s="339"/>
      <c r="AA474" s="339"/>
      <c r="AB474" s="339"/>
      <c r="AC474" s="339"/>
      <c r="AD474" s="339"/>
      <c r="AE474" s="339"/>
      <c r="AF474" s="339"/>
      <c r="AG474" s="339"/>
      <c r="AH474" s="339"/>
      <c r="AI474" s="339"/>
      <c r="AJ474" s="339"/>
      <c r="AK474" s="339"/>
      <c r="AL474" s="339"/>
      <c r="AM474" s="339"/>
      <c r="AN474" s="339"/>
      <c r="AO474" s="339"/>
      <c r="AP474" s="339"/>
      <c r="AQ474" s="339"/>
      <c r="AR474" s="339"/>
      <c r="AS474" s="339"/>
      <c r="AT474" s="339"/>
      <c r="AU474" s="339"/>
      <c r="AV474" s="339"/>
      <c r="AW474" s="339"/>
      <c r="AX474" s="339"/>
      <c r="AY474" s="339"/>
      <c r="AZ474" s="339"/>
      <c r="BA474" s="341"/>
      <c r="BB474" s="391"/>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1"/>
      <c r="BX474" s="341"/>
      <c r="BY474" s="341"/>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996" t="s">
        <v>205</v>
      </c>
      <c r="D475" s="995"/>
      <c r="E475" s="575">
        <v>0.37012907386699256</v>
      </c>
      <c r="F475" s="571"/>
      <c r="G475" s="571"/>
      <c r="H475" s="995" t="s">
        <v>212</v>
      </c>
      <c r="I475" s="995"/>
      <c r="J475" s="578">
        <v>0.26459029538408463</v>
      </c>
      <c r="K475" s="571"/>
      <c r="L475" s="571"/>
      <c r="M475" s="995" t="s">
        <v>231</v>
      </c>
      <c r="N475" s="995"/>
      <c r="O475" s="577">
        <v>1.9316205047681064E-3</v>
      </c>
      <c r="P475" s="571"/>
      <c r="Q475" s="571"/>
      <c r="Z475" s="339"/>
      <c r="AA475" s="339"/>
      <c r="AB475" s="339"/>
      <c r="AC475" s="339"/>
      <c r="AD475" s="339"/>
      <c r="AE475" s="339"/>
      <c r="AF475" s="339"/>
      <c r="AG475" s="339"/>
      <c r="AH475" s="339"/>
      <c r="AI475" s="339"/>
      <c r="AJ475" s="339"/>
      <c r="AK475" s="339"/>
      <c r="AL475" s="339"/>
      <c r="AM475" s="339"/>
      <c r="AN475" s="339"/>
      <c r="AO475" s="339"/>
      <c r="AP475" s="339"/>
      <c r="AQ475" s="339"/>
      <c r="AR475" s="339"/>
      <c r="AS475" s="339"/>
      <c r="AT475" s="339"/>
      <c r="AU475" s="339"/>
      <c r="AV475" s="339"/>
      <c r="AW475" s="339"/>
      <c r="AX475" s="339"/>
      <c r="AY475" s="339"/>
      <c r="AZ475" s="339"/>
      <c r="BA475" s="341"/>
      <c r="BB475" s="391"/>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1"/>
      <c r="BX475" s="341"/>
      <c r="BY475" s="341"/>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996" t="s">
        <v>202</v>
      </c>
      <c r="D476" s="995"/>
      <c r="E476" s="575">
        <v>0.48812077199381587</v>
      </c>
      <c r="F476" s="571"/>
      <c r="G476" s="571"/>
      <c r="H476" s="995"/>
      <c r="I476" s="995"/>
      <c r="J476" s="571"/>
      <c r="K476" s="571"/>
      <c r="L476" s="571"/>
      <c r="M476" s="995" t="s">
        <v>218</v>
      </c>
      <c r="N476" s="995"/>
      <c r="O476" s="577">
        <v>7.8811435708315614E-2</v>
      </c>
      <c r="P476" s="571"/>
      <c r="Q476" s="571"/>
      <c r="Z476" s="339"/>
      <c r="AA476" s="339"/>
      <c r="AB476" s="339"/>
      <c r="AC476" s="339"/>
      <c r="AD476" s="339"/>
      <c r="AE476" s="339"/>
      <c r="AF476" s="339"/>
      <c r="AG476" s="339"/>
      <c r="AH476" s="339"/>
      <c r="AI476" s="339"/>
      <c r="AJ476" s="339"/>
      <c r="AK476" s="339"/>
      <c r="AL476" s="339"/>
      <c r="AM476" s="339"/>
      <c r="AN476" s="339"/>
      <c r="AO476" s="339"/>
      <c r="AP476" s="339"/>
      <c r="AQ476" s="339"/>
      <c r="AR476" s="339"/>
      <c r="AS476" s="339"/>
      <c r="AT476" s="339"/>
      <c r="AU476" s="339"/>
      <c r="AV476" s="339"/>
      <c r="AW476" s="339"/>
      <c r="AX476" s="339"/>
      <c r="AY476" s="339"/>
      <c r="AZ476" s="339"/>
      <c r="BA476" s="341"/>
      <c r="BB476" s="391"/>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1"/>
      <c r="BX476" s="341"/>
      <c r="BY476" s="341"/>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996" t="s">
        <v>231</v>
      </c>
      <c r="D477" s="995"/>
      <c r="E477" s="575">
        <v>4.2450277835962167E-3</v>
      </c>
      <c r="F477" s="571"/>
      <c r="G477" s="571"/>
      <c r="H477" s="995"/>
      <c r="I477" s="995"/>
      <c r="J477" s="571"/>
      <c r="K477" s="571"/>
      <c r="L477" s="571"/>
      <c r="M477" s="995" t="s">
        <v>212</v>
      </c>
      <c r="N477" s="995"/>
      <c r="O477" s="579">
        <v>0.10465804541708026</v>
      </c>
      <c r="P477" s="571"/>
      <c r="Q477" s="571"/>
      <c r="Z477" s="339"/>
      <c r="AA477" s="339"/>
      <c r="AB477" s="339"/>
      <c r="AC477" s="339"/>
      <c r="AD477" s="339"/>
      <c r="AE477" s="339"/>
      <c r="AF477" s="339"/>
      <c r="AG477" s="339"/>
      <c r="AH477" s="339"/>
      <c r="AI477" s="339"/>
      <c r="AJ477" s="339"/>
      <c r="AK477" s="339"/>
      <c r="AL477" s="339"/>
      <c r="AM477" s="339"/>
      <c r="AN477" s="339"/>
      <c r="AO477" s="339"/>
      <c r="AP477" s="339"/>
      <c r="AQ477" s="339"/>
      <c r="AR477" s="339"/>
      <c r="AS477" s="339"/>
      <c r="AT477" s="339"/>
      <c r="AU477" s="339"/>
      <c r="AV477" s="339"/>
      <c r="AW477" s="339"/>
      <c r="AX477" s="339"/>
      <c r="AY477" s="339"/>
      <c r="AZ477" s="339"/>
      <c r="BA477" s="341"/>
      <c r="BB477" s="391"/>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1"/>
      <c r="BX477" s="341"/>
      <c r="BY477" s="341"/>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996" t="s">
        <v>218</v>
      </c>
      <c r="D478" s="995"/>
      <c r="E478" s="575">
        <v>4.9587080892366728E-3</v>
      </c>
      <c r="F478" s="571"/>
      <c r="G478" s="571"/>
      <c r="H478" s="995" t="s">
        <v>238</v>
      </c>
      <c r="I478" s="995"/>
      <c r="J478" s="995"/>
      <c r="K478" s="995"/>
      <c r="L478" s="995"/>
      <c r="M478" s="995"/>
      <c r="N478" s="995"/>
      <c r="O478" s="571"/>
      <c r="P478" s="571"/>
      <c r="Q478" s="571"/>
      <c r="Z478" s="339"/>
      <c r="AA478" s="339"/>
      <c r="AB478" s="339"/>
      <c r="AC478" s="339"/>
      <c r="AD478" s="339"/>
      <c r="AE478" s="339"/>
      <c r="AF478" s="339"/>
      <c r="AG478" s="339"/>
      <c r="AH478" s="339"/>
      <c r="AI478" s="339"/>
      <c r="AJ478" s="339"/>
      <c r="AK478" s="339"/>
      <c r="AL478" s="339"/>
      <c r="AM478" s="339"/>
      <c r="AN478" s="339"/>
      <c r="AO478" s="339"/>
      <c r="AP478" s="339"/>
      <c r="AQ478" s="339"/>
      <c r="AR478" s="339"/>
      <c r="AS478" s="339"/>
      <c r="AT478" s="339"/>
      <c r="AU478" s="339"/>
      <c r="AV478" s="339"/>
      <c r="AW478" s="339"/>
      <c r="AX478" s="339"/>
      <c r="AY478" s="339"/>
      <c r="AZ478" s="339"/>
      <c r="BA478" s="341"/>
      <c r="BB478" s="391"/>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1"/>
      <c r="BX478" s="341"/>
      <c r="BY478" s="341"/>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996" t="s">
        <v>212</v>
      </c>
      <c r="D479" s="995"/>
      <c r="E479" s="580">
        <v>0.24345580174626838</v>
      </c>
      <c r="F479" s="571"/>
      <c r="G479" s="571"/>
      <c r="H479" s="995" t="s">
        <v>198</v>
      </c>
      <c r="I479" s="995"/>
      <c r="J479" s="1007" t="s">
        <v>239</v>
      </c>
      <c r="K479" s="1008"/>
      <c r="L479" s="1009"/>
      <c r="M479" s="995"/>
      <c r="N479" s="995"/>
      <c r="O479" s="571"/>
      <c r="P479" s="571"/>
      <c r="Q479" s="571"/>
      <c r="Z479" s="339"/>
      <c r="AA479" s="339"/>
      <c r="AB479" s="339"/>
      <c r="AC479" s="339"/>
      <c r="AD479" s="339"/>
      <c r="AE479" s="339"/>
      <c r="AF479" s="339"/>
      <c r="AG479" s="339"/>
      <c r="AH479" s="339"/>
      <c r="AI479" s="339"/>
      <c r="AJ479" s="339"/>
      <c r="AK479" s="339"/>
      <c r="AL479" s="339"/>
      <c r="AM479" s="339"/>
      <c r="AN479" s="339"/>
      <c r="AO479" s="339"/>
      <c r="AP479" s="339"/>
      <c r="AQ479" s="339"/>
      <c r="AR479" s="339"/>
      <c r="AS479" s="339"/>
      <c r="AT479" s="339"/>
      <c r="AU479" s="339"/>
      <c r="AV479" s="339"/>
      <c r="AW479" s="339"/>
      <c r="AX479" s="339"/>
      <c r="AY479" s="339"/>
      <c r="AZ479" s="339"/>
      <c r="BA479" s="341"/>
      <c r="BB479" s="391"/>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1"/>
      <c r="BX479" s="341"/>
      <c r="BY479" s="341"/>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996"/>
      <c r="D480" s="995"/>
      <c r="E480" s="571"/>
      <c r="F480" s="571"/>
      <c r="G480" s="571"/>
      <c r="H480" s="995"/>
      <c r="I480" s="995"/>
      <c r="J480" s="558" t="s">
        <v>182</v>
      </c>
      <c r="K480" s="559" t="s">
        <v>240</v>
      </c>
      <c r="L480" s="560" t="s">
        <v>241</v>
      </c>
      <c r="M480" s="995" t="s">
        <v>238</v>
      </c>
      <c r="N480" s="995"/>
      <c r="O480" s="995"/>
      <c r="P480" s="995"/>
      <c r="Q480" s="995"/>
      <c r="Z480" s="339"/>
      <c r="AA480" s="339"/>
      <c r="AB480" s="339"/>
      <c r="AC480" s="339"/>
      <c r="AD480" s="339"/>
      <c r="AE480" s="339"/>
      <c r="AF480" s="339"/>
      <c r="AG480" s="339"/>
      <c r="AH480" s="339"/>
      <c r="AI480" s="339"/>
      <c r="AJ480" s="339"/>
      <c r="AK480" s="339"/>
      <c r="AL480" s="339"/>
      <c r="AM480" s="339"/>
      <c r="AN480" s="339"/>
      <c r="AO480" s="339"/>
      <c r="AP480" s="339"/>
      <c r="AQ480" s="339"/>
      <c r="AR480" s="339"/>
      <c r="AS480" s="339"/>
      <c r="AT480" s="339"/>
      <c r="AU480" s="339"/>
      <c r="AV480" s="339"/>
      <c r="AW480" s="339"/>
      <c r="AX480" s="339"/>
      <c r="AY480" s="339"/>
      <c r="AZ480" s="339"/>
      <c r="BA480" s="341"/>
      <c r="BB480" s="391"/>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1"/>
      <c r="BX480" s="341"/>
      <c r="BY480" s="341"/>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996"/>
      <c r="D481" s="995"/>
      <c r="E481" s="571"/>
      <c r="F481" s="571"/>
      <c r="G481" s="571"/>
      <c r="H481" s="995" t="s">
        <v>199</v>
      </c>
      <c r="I481" s="995"/>
      <c r="J481" s="581">
        <v>4.7666103246641125</v>
      </c>
      <c r="K481" s="582">
        <v>14.019442131365038</v>
      </c>
      <c r="L481" s="583">
        <v>14.019442131365038</v>
      </c>
      <c r="M481" s="995" t="s">
        <v>198</v>
      </c>
      <c r="N481" s="995"/>
      <c r="O481" s="1007" t="s">
        <v>239</v>
      </c>
      <c r="P481" s="1008"/>
      <c r="Q481" s="1009"/>
      <c r="Z481" s="339"/>
      <c r="AA481" s="339"/>
      <c r="AB481" s="339"/>
      <c r="AC481" s="339"/>
      <c r="AD481" s="339"/>
      <c r="AE481" s="339"/>
      <c r="AF481" s="339"/>
      <c r="AG481" s="339"/>
      <c r="AH481" s="339"/>
      <c r="AI481" s="339"/>
      <c r="AJ481" s="339"/>
      <c r="AK481" s="339"/>
      <c r="AL481" s="339"/>
      <c r="AM481" s="339"/>
      <c r="AN481" s="339"/>
      <c r="AO481" s="339"/>
      <c r="AP481" s="339"/>
      <c r="AQ481" s="339"/>
      <c r="AR481" s="339"/>
      <c r="AS481" s="339"/>
      <c r="AT481" s="339"/>
      <c r="AU481" s="339"/>
      <c r="AV481" s="339"/>
      <c r="AW481" s="339"/>
      <c r="AX481" s="339"/>
      <c r="AY481" s="339"/>
      <c r="AZ481" s="339"/>
      <c r="BA481" s="341"/>
      <c r="BB481" s="391"/>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1"/>
      <c r="BX481" s="341"/>
      <c r="BY481" s="341"/>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996" t="s">
        <v>238</v>
      </c>
      <c r="D482" s="995"/>
      <c r="E482" s="995"/>
      <c r="F482" s="995"/>
      <c r="G482" s="995"/>
      <c r="H482" s="995"/>
      <c r="I482" s="995"/>
      <c r="J482" s="571"/>
      <c r="K482" s="571"/>
      <c r="L482" s="571"/>
      <c r="M482" s="995"/>
      <c r="N482" s="995"/>
      <c r="O482" s="561" t="s">
        <v>182</v>
      </c>
      <c r="P482" s="562" t="s">
        <v>240</v>
      </c>
      <c r="Q482" s="563" t="s">
        <v>241</v>
      </c>
      <c r="Z482" s="339"/>
      <c r="AA482" s="339"/>
      <c r="AB482" s="339"/>
      <c r="AC482" s="339"/>
      <c r="AD482" s="339"/>
      <c r="AE482" s="339"/>
      <c r="AF482" s="339"/>
      <c r="AG482" s="339"/>
      <c r="AH482" s="339"/>
      <c r="AI482" s="339"/>
      <c r="AJ482" s="339"/>
      <c r="AK482" s="339"/>
      <c r="AL482" s="339"/>
      <c r="AM482" s="339"/>
      <c r="AN482" s="339"/>
      <c r="AO482" s="339"/>
      <c r="AP482" s="339"/>
      <c r="AQ482" s="339"/>
      <c r="AR482" s="339"/>
      <c r="AS482" s="339"/>
      <c r="AT482" s="339"/>
      <c r="AU482" s="339"/>
      <c r="AV482" s="339"/>
      <c r="AW482" s="339"/>
      <c r="AX482" s="339"/>
      <c r="AY482" s="339"/>
      <c r="AZ482" s="339"/>
      <c r="BA482" s="341"/>
      <c r="BB482" s="391"/>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1"/>
      <c r="BX482" s="341"/>
      <c r="BY482" s="341"/>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996" t="s">
        <v>198</v>
      </c>
      <c r="D483" s="995"/>
      <c r="E483" s="1007" t="s">
        <v>239</v>
      </c>
      <c r="F483" s="1008"/>
      <c r="G483" s="1009"/>
      <c r="H483" s="995"/>
      <c r="I483" s="995"/>
      <c r="J483" s="571"/>
      <c r="K483" s="571"/>
      <c r="L483" s="571"/>
      <c r="M483" s="995" t="s">
        <v>199</v>
      </c>
      <c r="N483" s="995"/>
      <c r="O483" s="584">
        <v>4.0918419349401471</v>
      </c>
      <c r="P483" s="585">
        <v>11.690976956971848</v>
      </c>
      <c r="Q483" s="586">
        <v>11.690976956971848</v>
      </c>
      <c r="Z483" s="339"/>
      <c r="AA483" s="339"/>
      <c r="AB483" s="339"/>
      <c r="AC483" s="339"/>
      <c r="AD483" s="339"/>
      <c r="AE483" s="339"/>
      <c r="AF483" s="339"/>
      <c r="AG483" s="339"/>
      <c r="AH483" s="339"/>
      <c r="AI483" s="339"/>
      <c r="AJ483" s="339"/>
      <c r="AK483" s="339"/>
      <c r="AL483" s="339"/>
      <c r="AM483" s="339"/>
      <c r="AN483" s="339"/>
      <c r="AO483" s="339"/>
      <c r="AP483" s="339"/>
      <c r="AQ483" s="339"/>
      <c r="AR483" s="339"/>
      <c r="AS483" s="339"/>
      <c r="AT483" s="339"/>
      <c r="AU483" s="339"/>
      <c r="AV483" s="339"/>
      <c r="AW483" s="339"/>
      <c r="AX483" s="339"/>
      <c r="AY483" s="339"/>
      <c r="AZ483" s="339"/>
      <c r="BA483" s="341"/>
      <c r="BB483" s="391"/>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1"/>
      <c r="BX483" s="341"/>
      <c r="BY483" s="341"/>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995"/>
      <c r="D484" s="995"/>
      <c r="E484" s="564" t="s">
        <v>182</v>
      </c>
      <c r="F484" s="565" t="s">
        <v>240</v>
      </c>
      <c r="G484" s="566" t="s">
        <v>241</v>
      </c>
      <c r="H484" s="995" t="s">
        <v>242</v>
      </c>
      <c r="I484" s="995"/>
      <c r="J484" s="995"/>
      <c r="K484" s="571"/>
      <c r="L484" s="571"/>
      <c r="M484" s="995"/>
      <c r="N484" s="995"/>
      <c r="O484" s="571"/>
      <c r="P484" s="571"/>
      <c r="Q484" s="571"/>
      <c r="Z484" s="339"/>
      <c r="AA484" s="339"/>
      <c r="AB484" s="339"/>
      <c r="AC484" s="339"/>
      <c r="AD484" s="339"/>
      <c r="AE484" s="339"/>
      <c r="AF484" s="339"/>
      <c r="AG484" s="339"/>
      <c r="AH484" s="339"/>
      <c r="AI484" s="339"/>
      <c r="AJ484" s="339"/>
      <c r="AK484" s="339"/>
      <c r="AL484" s="339"/>
      <c r="AM484" s="339"/>
      <c r="AN484" s="339"/>
      <c r="AO484" s="339"/>
      <c r="AP484" s="339"/>
      <c r="AQ484" s="339"/>
      <c r="AR484" s="339"/>
      <c r="AS484" s="339"/>
      <c r="AT484" s="339"/>
      <c r="AU484" s="339"/>
      <c r="AV484" s="339"/>
      <c r="AW484" s="339"/>
      <c r="AX484" s="339"/>
      <c r="AY484" s="339"/>
      <c r="AZ484" s="339"/>
      <c r="BA484" s="341"/>
      <c r="BB484" s="391"/>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1"/>
      <c r="BX484" s="341"/>
      <c r="BY484" s="341"/>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996" t="s">
        <v>199</v>
      </c>
      <c r="D485" s="995"/>
      <c r="E485" s="587">
        <v>4.8547784557688711</v>
      </c>
      <c r="F485" s="588">
        <v>13.485495710469086</v>
      </c>
      <c r="G485" s="589">
        <v>13.485495710469086</v>
      </c>
      <c r="H485" s="995"/>
      <c r="I485" s="995"/>
      <c r="J485" s="567" t="s">
        <v>198</v>
      </c>
      <c r="K485" s="571"/>
      <c r="L485" s="571"/>
      <c r="M485" s="995"/>
      <c r="N485" s="995"/>
      <c r="O485" s="571"/>
      <c r="P485" s="571"/>
      <c r="Q485" s="571"/>
      <c r="Z485" s="339"/>
      <c r="AA485" s="339"/>
      <c r="AB485" s="339"/>
      <c r="AC485" s="339"/>
      <c r="AD485" s="339"/>
      <c r="AE485" s="339"/>
      <c r="AF485" s="339"/>
      <c r="AG485" s="339"/>
      <c r="AH485" s="339"/>
      <c r="AI485" s="339"/>
      <c r="AJ485" s="339"/>
      <c r="AK485" s="339"/>
      <c r="AL485" s="339"/>
      <c r="AM485" s="339"/>
      <c r="AN485" s="339"/>
      <c r="AO485" s="339"/>
      <c r="AP485" s="339"/>
      <c r="AQ485" s="339"/>
      <c r="AR485" s="339"/>
      <c r="AS485" s="339"/>
      <c r="AT485" s="339"/>
      <c r="AU485" s="339"/>
      <c r="AV485" s="339"/>
      <c r="AW485" s="339"/>
      <c r="AX485" s="339"/>
      <c r="AY485" s="339"/>
      <c r="AZ485" s="339"/>
      <c r="BA485" s="341"/>
      <c r="BB485" s="391"/>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1"/>
      <c r="BX485" s="341"/>
      <c r="BY485" s="341"/>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996"/>
      <c r="D486" s="995"/>
      <c r="E486" s="571"/>
      <c r="F486" s="571"/>
      <c r="G486" s="571"/>
      <c r="H486" s="995"/>
      <c r="I486" s="995"/>
      <c r="J486" s="590" t="s">
        <v>199</v>
      </c>
      <c r="K486" s="571"/>
      <c r="L486" s="571"/>
      <c r="M486" s="995" t="s">
        <v>242</v>
      </c>
      <c r="N486" s="995"/>
      <c r="O486" s="995"/>
      <c r="P486" s="571"/>
      <c r="Q486" s="571"/>
      <c r="Z486" s="339"/>
      <c r="AA486" s="339"/>
      <c r="AB486" s="339"/>
      <c r="AC486" s="339"/>
      <c r="AD486" s="339"/>
      <c r="AE486" s="339"/>
      <c r="AF486" s="339"/>
      <c r="AG486" s="339"/>
      <c r="AH486" s="339"/>
      <c r="AI486" s="339"/>
      <c r="AJ486" s="339"/>
      <c r="AK486" s="339"/>
      <c r="AL486" s="339"/>
      <c r="AM486" s="339"/>
      <c r="AN486" s="339"/>
      <c r="AO486" s="339"/>
      <c r="AP486" s="339"/>
      <c r="AQ486" s="339"/>
      <c r="AR486" s="339"/>
      <c r="AS486" s="339"/>
      <c r="AT486" s="339"/>
      <c r="AU486" s="339"/>
      <c r="AV486" s="339"/>
      <c r="AW486" s="339"/>
      <c r="AX486" s="339"/>
      <c r="AY486" s="339"/>
      <c r="AZ486" s="339"/>
      <c r="BA486" s="341"/>
      <c r="BB486" s="391"/>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1"/>
      <c r="BX486" s="341"/>
      <c r="BY486" s="341"/>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996"/>
      <c r="D487" s="995"/>
      <c r="E487" s="571"/>
      <c r="F487" s="571"/>
      <c r="G487" s="571"/>
      <c r="H487" s="995" t="s">
        <v>217</v>
      </c>
      <c r="I487" s="995"/>
      <c r="J487" s="573">
        <v>-7.8636491763001956E-2</v>
      </c>
      <c r="K487" s="571"/>
      <c r="L487" s="571"/>
      <c r="M487" s="995"/>
      <c r="N487" s="995"/>
      <c r="O487" s="568" t="s">
        <v>198</v>
      </c>
      <c r="P487" s="571"/>
      <c r="Q487" s="571"/>
      <c r="Z487" s="339"/>
      <c r="AA487" s="339"/>
      <c r="AB487" s="339"/>
      <c r="AC487" s="339"/>
      <c r="AD487" s="339"/>
      <c r="AE487" s="339"/>
      <c r="AF487" s="339"/>
      <c r="AG487" s="339"/>
      <c r="AH487" s="339"/>
      <c r="AI487" s="339"/>
      <c r="AJ487" s="339"/>
      <c r="AK487" s="339"/>
      <c r="AL487" s="339"/>
      <c r="AM487" s="339"/>
      <c r="AN487" s="339"/>
      <c r="AO487" s="339"/>
      <c r="AP487" s="339"/>
      <c r="AQ487" s="339"/>
      <c r="AR487" s="339"/>
      <c r="AS487" s="339"/>
      <c r="AT487" s="339"/>
      <c r="AU487" s="339"/>
      <c r="AV487" s="339"/>
      <c r="AW487" s="339"/>
      <c r="AX487" s="339"/>
      <c r="AY487" s="339"/>
      <c r="AZ487" s="339"/>
      <c r="BA487" s="341"/>
      <c r="BB487" s="391"/>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1"/>
      <c r="BX487" s="341"/>
      <c r="BY487" s="341"/>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996" t="s">
        <v>242</v>
      </c>
      <c r="D488" s="995"/>
      <c r="E488" s="995"/>
      <c r="F488" s="571"/>
      <c r="G488" s="571"/>
      <c r="H488" s="995" t="s">
        <v>233</v>
      </c>
      <c r="I488" s="995"/>
      <c r="J488" s="576">
        <v>5.5417482853503354E-3</v>
      </c>
      <c r="K488" s="571"/>
      <c r="L488" s="571"/>
      <c r="M488" s="995"/>
      <c r="N488" s="995"/>
      <c r="O488" s="591" t="s">
        <v>199</v>
      </c>
      <c r="P488" s="571"/>
      <c r="Q488" s="571"/>
      <c r="Z488" s="339"/>
      <c r="AA488" s="339"/>
      <c r="AB488" s="339"/>
      <c r="AC488" s="339"/>
      <c r="AD488" s="339"/>
      <c r="AE488" s="339"/>
      <c r="AF488" s="339"/>
      <c r="AG488" s="339"/>
      <c r="AH488" s="339"/>
      <c r="AI488" s="339"/>
      <c r="AJ488" s="339"/>
      <c r="AK488" s="339"/>
      <c r="AL488" s="339"/>
      <c r="AM488" s="339"/>
      <c r="AN488" s="339"/>
      <c r="AO488" s="339"/>
      <c r="AP488" s="339"/>
      <c r="AQ488" s="339"/>
      <c r="AR488" s="339"/>
      <c r="AS488" s="339"/>
      <c r="AT488" s="339"/>
      <c r="AU488" s="339"/>
      <c r="AV488" s="339"/>
      <c r="AW488" s="339"/>
      <c r="AX488" s="339"/>
      <c r="AY488" s="339"/>
      <c r="AZ488" s="339"/>
      <c r="BA488" s="341"/>
      <c r="BB488" s="391"/>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1"/>
      <c r="BX488" s="341"/>
      <c r="BY488" s="341"/>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996"/>
      <c r="D489" s="995"/>
      <c r="E489" s="569" t="s">
        <v>198</v>
      </c>
      <c r="F489" s="571"/>
      <c r="G489" s="571"/>
      <c r="H489" s="995" t="s">
        <v>207</v>
      </c>
      <c r="I489" s="995"/>
      <c r="J489" s="576">
        <v>-5.8535469660228621E-2</v>
      </c>
      <c r="K489" s="571"/>
      <c r="L489" s="571"/>
      <c r="M489" s="995" t="s">
        <v>217</v>
      </c>
      <c r="N489" s="995"/>
      <c r="O489" s="574">
        <v>-4.8401921638178698E-2</v>
      </c>
      <c r="P489" s="571"/>
      <c r="Q489" s="571"/>
      <c r="Z489" s="339"/>
      <c r="AA489" s="339"/>
      <c r="AB489" s="339"/>
      <c r="AC489" s="339"/>
      <c r="AD489" s="339"/>
      <c r="AE489" s="339"/>
      <c r="AF489" s="339"/>
      <c r="AG489" s="339"/>
      <c r="AH489" s="339"/>
      <c r="AI489" s="339"/>
      <c r="AJ489" s="339"/>
      <c r="AK489" s="339"/>
      <c r="AL489" s="339"/>
      <c r="AM489" s="339"/>
      <c r="AN489" s="339"/>
      <c r="AO489" s="339"/>
      <c r="AP489" s="339"/>
      <c r="AQ489" s="339"/>
      <c r="AR489" s="339"/>
      <c r="AS489" s="339"/>
      <c r="AT489" s="339"/>
      <c r="AU489" s="339"/>
      <c r="AV489" s="339"/>
      <c r="AW489" s="339"/>
      <c r="AX489" s="339"/>
      <c r="AY489" s="339"/>
      <c r="AZ489" s="339"/>
      <c r="BA489" s="341"/>
      <c r="BB489" s="391"/>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1"/>
      <c r="BX489" s="341"/>
      <c r="BY489" s="341"/>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995"/>
      <c r="D490" s="995"/>
      <c r="E490" s="592" t="s">
        <v>199</v>
      </c>
      <c r="F490" s="571"/>
      <c r="G490" s="571"/>
      <c r="H490" s="995" t="s">
        <v>228</v>
      </c>
      <c r="I490" s="995"/>
      <c r="J490" s="576">
        <v>-7.4147995657127914E-3</v>
      </c>
      <c r="K490" s="571"/>
      <c r="L490" s="571"/>
      <c r="M490" s="995" t="s">
        <v>233</v>
      </c>
      <c r="N490" s="995"/>
      <c r="O490" s="577">
        <v>-1.0882383370065626E-2</v>
      </c>
      <c r="P490" s="571"/>
      <c r="Q490" s="571"/>
      <c r="Z490" s="339"/>
      <c r="AA490" s="339"/>
      <c r="AB490" s="339"/>
      <c r="AC490" s="339"/>
      <c r="AD490" s="339"/>
      <c r="AE490" s="339"/>
      <c r="AF490" s="339"/>
      <c r="AG490" s="339"/>
      <c r="AH490" s="339"/>
      <c r="AI490" s="339"/>
      <c r="AJ490" s="339"/>
      <c r="AK490" s="339"/>
      <c r="AL490" s="339"/>
      <c r="AM490" s="339"/>
      <c r="AN490" s="339"/>
      <c r="AO490" s="339"/>
      <c r="AP490" s="339"/>
      <c r="AQ490" s="339"/>
      <c r="AR490" s="339"/>
      <c r="AS490" s="339"/>
      <c r="AT490" s="339"/>
      <c r="AU490" s="339"/>
      <c r="AV490" s="339"/>
      <c r="AW490" s="339"/>
      <c r="AX490" s="339"/>
      <c r="AY490" s="339"/>
      <c r="AZ490" s="339"/>
      <c r="BA490" s="341"/>
      <c r="BB490" s="391"/>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1"/>
      <c r="BX490" s="341"/>
      <c r="BY490" s="341"/>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996" t="s">
        <v>217</v>
      </c>
      <c r="D491" s="995"/>
      <c r="E491" s="572">
        <v>-6.2344084389406765E-2</v>
      </c>
      <c r="F491" s="571"/>
      <c r="G491" s="571"/>
      <c r="H491" s="995" t="s">
        <v>222</v>
      </c>
      <c r="I491" s="995"/>
      <c r="J491" s="576">
        <v>4.9826203268823324E-2</v>
      </c>
      <c r="K491" s="571"/>
      <c r="L491" s="571"/>
      <c r="M491" s="995" t="s">
        <v>207</v>
      </c>
      <c r="N491" s="995"/>
      <c r="O491" s="577">
        <v>-0.15756819613686862</v>
      </c>
      <c r="P491" s="571"/>
      <c r="Q491" s="571"/>
      <c r="Z491" s="339"/>
      <c r="AA491" s="339"/>
      <c r="AB491" s="339"/>
      <c r="AC491" s="339"/>
      <c r="AD491" s="339"/>
      <c r="AE491" s="339"/>
      <c r="AF491" s="339"/>
      <c r="AG491" s="339"/>
      <c r="AH491" s="339"/>
      <c r="AI491" s="339"/>
      <c r="AJ491" s="339"/>
      <c r="AK491" s="339"/>
      <c r="AL491" s="339"/>
      <c r="AM491" s="339"/>
      <c r="AN491" s="339"/>
      <c r="AO491" s="339"/>
      <c r="AP491" s="339"/>
      <c r="AQ491" s="339"/>
      <c r="AR491" s="339"/>
      <c r="AS491" s="339"/>
      <c r="AT491" s="339"/>
      <c r="AU491" s="339"/>
      <c r="AV491" s="339"/>
      <c r="AW491" s="339"/>
      <c r="AX491" s="339"/>
      <c r="AY491" s="339"/>
      <c r="AZ491" s="339"/>
      <c r="BA491" s="341"/>
      <c r="BB491" s="391"/>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1"/>
      <c r="BX491" s="341"/>
      <c r="BY491" s="341"/>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996" t="s">
        <v>233</v>
      </c>
      <c r="D492" s="995"/>
      <c r="E492" s="575">
        <v>-9.0133828280419359E-4</v>
      </c>
      <c r="F492" s="571"/>
      <c r="G492" s="571"/>
      <c r="H492" s="995" t="s">
        <v>209</v>
      </c>
      <c r="I492" s="995"/>
      <c r="J492" s="576">
        <v>0.11062571973572109</v>
      </c>
      <c r="K492" s="571"/>
      <c r="L492" s="571"/>
      <c r="M492" s="995" t="s">
        <v>228</v>
      </c>
      <c r="N492" s="995"/>
      <c r="O492" s="577">
        <v>-1.7994680743979842E-2</v>
      </c>
      <c r="P492" s="571"/>
      <c r="Q492" s="571"/>
      <c r="Z492" s="339"/>
      <c r="AA492" s="339"/>
      <c r="AB492" s="339"/>
      <c r="AC492" s="339"/>
      <c r="AD492" s="339"/>
      <c r="AE492" s="339"/>
      <c r="AF492" s="339"/>
      <c r="AG492" s="339"/>
      <c r="AH492" s="339"/>
      <c r="AI492" s="339"/>
      <c r="AJ492" s="339"/>
      <c r="AK492" s="339"/>
      <c r="AL492" s="339"/>
      <c r="AM492" s="339"/>
      <c r="AN492" s="339"/>
      <c r="AO492" s="339"/>
      <c r="AP492" s="339"/>
      <c r="AQ492" s="339"/>
      <c r="AR492" s="339"/>
      <c r="AS492" s="339"/>
      <c r="AT492" s="339"/>
      <c r="AU492" s="339"/>
      <c r="AV492" s="339"/>
      <c r="AW492" s="339"/>
      <c r="AX492" s="339"/>
      <c r="AY492" s="339"/>
      <c r="AZ492" s="339"/>
      <c r="BA492" s="341"/>
      <c r="BB492" s="391"/>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1"/>
      <c r="BX492" s="341"/>
      <c r="BY492" s="341"/>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996" t="s">
        <v>207</v>
      </c>
      <c r="D493" s="995"/>
      <c r="E493" s="575">
        <v>-8.9823019318684777E-2</v>
      </c>
      <c r="F493" s="571"/>
      <c r="G493" s="571"/>
      <c r="H493" s="995" t="s">
        <v>215</v>
      </c>
      <c r="I493" s="995"/>
      <c r="J493" s="576">
        <v>8.1238907145721434E-2</v>
      </c>
      <c r="K493" s="571"/>
      <c r="L493" s="571"/>
      <c r="M493" s="995" t="s">
        <v>230</v>
      </c>
      <c r="N493" s="995"/>
      <c r="O493" s="577">
        <v>-1.6019634106392559E-2</v>
      </c>
      <c r="P493" s="571"/>
      <c r="Q493" s="571"/>
      <c r="Z493" s="339"/>
      <c r="AA493" s="339"/>
      <c r="AB493" s="339"/>
      <c r="AC493" s="339"/>
      <c r="AD493" s="339"/>
      <c r="AE493" s="339"/>
      <c r="AF493" s="339"/>
      <c r="AG493" s="339"/>
      <c r="AH493" s="339"/>
      <c r="AI493" s="339"/>
      <c r="AJ493" s="339"/>
      <c r="AK493" s="339"/>
      <c r="AL493" s="339"/>
      <c r="AM493" s="339"/>
      <c r="AN493" s="339"/>
      <c r="AO493" s="339"/>
      <c r="AP493" s="339"/>
      <c r="AQ493" s="339"/>
      <c r="AR493" s="339"/>
      <c r="AS493" s="339"/>
      <c r="AT493" s="339"/>
      <c r="AU493" s="339"/>
      <c r="AV493" s="339"/>
      <c r="AW493" s="339"/>
      <c r="AX493" s="339"/>
      <c r="AY493" s="339"/>
      <c r="AZ493" s="339"/>
      <c r="BA493" s="341"/>
      <c r="BB493" s="391"/>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1"/>
      <c r="BX493" s="341"/>
      <c r="BY493" s="341"/>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996" t="s">
        <v>228</v>
      </c>
      <c r="D494" s="995"/>
      <c r="E494" s="575">
        <v>-1.2593063318702443E-2</v>
      </c>
      <c r="F494" s="571"/>
      <c r="G494" s="571"/>
      <c r="H494" s="995" t="s">
        <v>206</v>
      </c>
      <c r="I494" s="995"/>
      <c r="J494" s="576">
        <v>-0.12871306620192943</v>
      </c>
      <c r="K494" s="571"/>
      <c r="L494" s="571"/>
      <c r="M494" s="995" t="s">
        <v>222</v>
      </c>
      <c r="N494" s="995"/>
      <c r="O494" s="577">
        <v>3.14778953383726E-2</v>
      </c>
      <c r="P494" s="571"/>
      <c r="Q494" s="571"/>
      <c r="Z494" s="339"/>
      <c r="AA494" s="339"/>
      <c r="AB494" s="339"/>
      <c r="AC494" s="339"/>
      <c r="AD494" s="339"/>
      <c r="AE494" s="339"/>
      <c r="AF494" s="339"/>
      <c r="AG494" s="339"/>
      <c r="AH494" s="339"/>
      <c r="AI494" s="339"/>
      <c r="AJ494" s="339"/>
      <c r="AK494" s="339"/>
      <c r="AL494" s="339"/>
      <c r="AM494" s="339"/>
      <c r="AN494" s="339"/>
      <c r="AO494" s="339"/>
      <c r="AP494" s="339"/>
      <c r="AQ494" s="339"/>
      <c r="AR494" s="339"/>
      <c r="AS494" s="339"/>
      <c r="AT494" s="339"/>
      <c r="AU494" s="339"/>
      <c r="AV494" s="339"/>
      <c r="AW494" s="339"/>
      <c r="AX494" s="339"/>
      <c r="AY494" s="339"/>
      <c r="AZ494" s="339"/>
      <c r="BA494" s="341"/>
      <c r="BB494" s="391"/>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1"/>
      <c r="BX494" s="341"/>
      <c r="BY494" s="341"/>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996" t="s">
        <v>230</v>
      </c>
      <c r="D495" s="995"/>
      <c r="E495" s="575">
        <v>-8.5063294450666467E-3</v>
      </c>
      <c r="F495" s="571"/>
      <c r="G495" s="571"/>
      <c r="H495" s="995" t="s">
        <v>234</v>
      </c>
      <c r="I495" s="995"/>
      <c r="J495" s="576">
        <v>-6.4678952571356526E-3</v>
      </c>
      <c r="K495" s="571"/>
      <c r="L495" s="571"/>
      <c r="M495" s="995" t="s">
        <v>209</v>
      </c>
      <c r="N495" s="995"/>
      <c r="O495" s="577">
        <v>5.4836615060009024E-2</v>
      </c>
      <c r="P495" s="571"/>
      <c r="Q495" s="571"/>
      <c r="Z495" s="339"/>
      <c r="AA495" s="339"/>
      <c r="AB495" s="339"/>
      <c r="AC495" s="339"/>
      <c r="AD495" s="339"/>
      <c r="AE495" s="339"/>
      <c r="AF495" s="339"/>
      <c r="AG495" s="339"/>
      <c r="AH495" s="339"/>
      <c r="AI495" s="339"/>
      <c r="AJ495" s="339"/>
      <c r="AK495" s="339"/>
      <c r="AL495" s="339"/>
      <c r="AM495" s="339"/>
      <c r="AN495" s="339"/>
      <c r="AO495" s="339"/>
      <c r="AP495" s="339"/>
      <c r="AQ495" s="339"/>
      <c r="AR495" s="339"/>
      <c r="AS495" s="339"/>
      <c r="AT495" s="339"/>
      <c r="AU495" s="339"/>
      <c r="AV495" s="339"/>
      <c r="AW495" s="339"/>
      <c r="AX495" s="339"/>
      <c r="AY495" s="339"/>
      <c r="AZ495" s="339"/>
      <c r="BA495" s="341"/>
      <c r="BB495" s="391"/>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1"/>
      <c r="BX495" s="341"/>
      <c r="BY495" s="341"/>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996" t="s">
        <v>222</v>
      </c>
      <c r="D496" s="995"/>
      <c r="E496" s="575">
        <v>4.5562988985484595E-2</v>
      </c>
      <c r="F496" s="571"/>
      <c r="G496" s="571"/>
      <c r="H496" s="995" t="s">
        <v>229</v>
      </c>
      <c r="I496" s="995"/>
      <c r="J496" s="576">
        <v>-9.4538242182181167E-3</v>
      </c>
      <c r="K496" s="571"/>
      <c r="L496" s="571"/>
      <c r="M496" s="995" t="s">
        <v>215</v>
      </c>
      <c r="N496" s="995"/>
      <c r="O496" s="577">
        <v>4.2564904134525149E-2</v>
      </c>
      <c r="P496" s="571"/>
      <c r="Q496" s="571"/>
      <c r="Z496" s="339"/>
      <c r="AA496" s="339"/>
      <c r="AB496" s="339"/>
      <c r="AC496" s="339"/>
      <c r="AD496" s="339"/>
      <c r="AE496" s="339"/>
      <c r="AF496" s="339"/>
      <c r="AG496" s="339"/>
      <c r="AH496" s="339"/>
      <c r="AI496" s="339"/>
      <c r="AJ496" s="339"/>
      <c r="AK496" s="339"/>
      <c r="AL496" s="339"/>
      <c r="AM496" s="339"/>
      <c r="AN496" s="339"/>
      <c r="AO496" s="339"/>
      <c r="AP496" s="339"/>
      <c r="AQ496" s="339"/>
      <c r="AR496" s="339"/>
      <c r="AS496" s="339"/>
      <c r="AT496" s="339"/>
      <c r="AU496" s="339"/>
      <c r="AV496" s="339"/>
      <c r="AW496" s="339"/>
      <c r="AX496" s="339"/>
      <c r="AY496" s="339"/>
      <c r="AZ496" s="339"/>
      <c r="BA496" s="341"/>
      <c r="BB496" s="391"/>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1"/>
      <c r="BX496" s="341"/>
      <c r="BY496" s="341"/>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996" t="s">
        <v>209</v>
      </c>
      <c r="D497" s="995"/>
      <c r="E497" s="575">
        <v>9.7579628699155915E-2</v>
      </c>
      <c r="F497" s="571"/>
      <c r="G497" s="571"/>
      <c r="H497" s="995" t="s">
        <v>204</v>
      </c>
      <c r="I497" s="995"/>
      <c r="J497" s="576">
        <v>0.14215723104807429</v>
      </c>
      <c r="K497" s="571"/>
      <c r="L497" s="571"/>
      <c r="M497" s="995" t="s">
        <v>206</v>
      </c>
      <c r="N497" s="995"/>
      <c r="O497" s="577">
        <v>0.1047394096302165</v>
      </c>
      <c r="P497" s="571"/>
      <c r="Q497" s="571"/>
      <c r="Z497" s="339"/>
      <c r="AA497" s="339"/>
      <c r="AB497" s="339"/>
      <c r="AC497" s="339"/>
      <c r="AD497" s="339"/>
      <c r="AE497" s="339"/>
      <c r="AF497" s="339"/>
      <c r="AG497" s="339"/>
      <c r="AH497" s="339"/>
      <c r="AI497" s="339"/>
      <c r="AJ497" s="339"/>
      <c r="AK497" s="339"/>
      <c r="AL497" s="339"/>
      <c r="AM497" s="339"/>
      <c r="AN497" s="339"/>
      <c r="AO497" s="339"/>
      <c r="AP497" s="339"/>
      <c r="AQ497" s="339"/>
      <c r="AR497" s="339"/>
      <c r="AS497" s="339"/>
      <c r="AT497" s="339"/>
      <c r="AU497" s="339"/>
      <c r="AV497" s="339"/>
      <c r="AW497" s="339"/>
      <c r="AX497" s="339"/>
      <c r="AY497" s="339"/>
      <c r="AZ497" s="339"/>
      <c r="BA497" s="341"/>
      <c r="BB497" s="391"/>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1"/>
      <c r="BX497" s="341"/>
      <c r="BY497" s="341"/>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996" t="s">
        <v>215</v>
      </c>
      <c r="D498" s="995"/>
      <c r="E498" s="575">
        <v>7.3442570033207505E-2</v>
      </c>
      <c r="F498" s="571"/>
      <c r="G498" s="571"/>
      <c r="H498" s="995" t="s">
        <v>213</v>
      </c>
      <c r="I498" s="995"/>
      <c r="J498" s="576">
        <v>-9.2222412924700042E-2</v>
      </c>
      <c r="K498" s="571"/>
      <c r="L498" s="571"/>
      <c r="M498" s="995" t="s">
        <v>234</v>
      </c>
      <c r="N498" s="995"/>
      <c r="O498" s="577">
        <v>6.8605320472482313E-3</v>
      </c>
      <c r="P498" s="571"/>
      <c r="Q498" s="571"/>
      <c r="Z498" s="339"/>
      <c r="AA498" s="339"/>
      <c r="AB498" s="339"/>
      <c r="AC498" s="339"/>
      <c r="AD498" s="339"/>
      <c r="AE498" s="339"/>
      <c r="AF498" s="339"/>
      <c r="AG498" s="339"/>
      <c r="AH498" s="339"/>
      <c r="AI498" s="339"/>
      <c r="AJ498" s="339"/>
      <c r="AK498" s="339"/>
      <c r="AL498" s="339"/>
      <c r="AM498" s="339"/>
      <c r="AN498" s="339"/>
      <c r="AO498" s="339"/>
      <c r="AP498" s="339"/>
      <c r="AQ498" s="339"/>
      <c r="AR498" s="339"/>
      <c r="AS498" s="339"/>
      <c r="AT498" s="339"/>
      <c r="AU498" s="339"/>
      <c r="AV498" s="339"/>
      <c r="AW498" s="339"/>
      <c r="AX498" s="339"/>
      <c r="AY498" s="339"/>
      <c r="AZ498" s="339"/>
      <c r="BA498" s="341"/>
      <c r="BB498" s="391"/>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1"/>
      <c r="BX498" s="341"/>
      <c r="BY498" s="341"/>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996" t="s">
        <v>206</v>
      </c>
      <c r="D499" s="995"/>
      <c r="E499" s="575">
        <v>-5.4647711732254127E-2</v>
      </c>
      <c r="F499" s="571"/>
      <c r="G499" s="571"/>
      <c r="H499" s="995" t="s">
        <v>214</v>
      </c>
      <c r="I499" s="995"/>
      <c r="J499" s="576">
        <v>-8.1489037476999024E-2</v>
      </c>
      <c r="K499" s="571"/>
      <c r="L499" s="571"/>
      <c r="M499" s="995" t="s">
        <v>204</v>
      </c>
      <c r="N499" s="995"/>
      <c r="O499" s="577">
        <v>0.12217447086514857</v>
      </c>
      <c r="P499" s="571"/>
      <c r="Q499" s="571"/>
      <c r="Z499" s="339"/>
      <c r="AA499" s="339"/>
      <c r="AB499" s="339"/>
      <c r="AC499" s="339"/>
      <c r="AD499" s="339"/>
      <c r="AE499" s="339"/>
      <c r="AF499" s="339"/>
      <c r="AG499" s="339"/>
      <c r="AH499" s="339"/>
      <c r="AI499" s="339"/>
      <c r="AJ499" s="339"/>
      <c r="AK499" s="339"/>
      <c r="AL499" s="339"/>
      <c r="AM499" s="339"/>
      <c r="AN499" s="339"/>
      <c r="AO499" s="339"/>
      <c r="AP499" s="339"/>
      <c r="AQ499" s="339"/>
      <c r="AR499" s="339"/>
      <c r="AS499" s="339"/>
      <c r="AT499" s="339"/>
      <c r="AU499" s="339"/>
      <c r="AV499" s="339"/>
      <c r="AW499" s="339"/>
      <c r="AX499" s="339"/>
      <c r="AY499" s="339"/>
      <c r="AZ499" s="339"/>
      <c r="BA499" s="341"/>
      <c r="BB499" s="391"/>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1"/>
      <c r="BX499" s="341"/>
      <c r="BY499" s="341"/>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996" t="s">
        <v>234</v>
      </c>
      <c r="D500" s="995"/>
      <c r="E500" s="575">
        <v>-4.9049703340405307E-4</v>
      </c>
      <c r="F500" s="571"/>
      <c r="G500" s="571"/>
      <c r="H500" s="995" t="s">
        <v>220</v>
      </c>
      <c r="I500" s="995"/>
      <c r="J500" s="576">
        <v>-1.4448841826995698E-2</v>
      </c>
      <c r="K500" s="571"/>
      <c r="L500" s="571"/>
      <c r="M500" s="995" t="s">
        <v>213</v>
      </c>
      <c r="N500" s="995"/>
      <c r="O500" s="577">
        <v>-9.8225461558383749E-3</v>
      </c>
      <c r="P500" s="571"/>
      <c r="Q500" s="571"/>
      <c r="Z500" s="339"/>
      <c r="AA500" s="339"/>
      <c r="AB500" s="339"/>
      <c r="AC500" s="339"/>
      <c r="AD500" s="339"/>
      <c r="AE500" s="339"/>
      <c r="AF500" s="339"/>
      <c r="AG500" s="339"/>
      <c r="AH500" s="339"/>
      <c r="AI500" s="339"/>
      <c r="AJ500" s="339"/>
      <c r="AK500" s="339"/>
      <c r="AL500" s="339"/>
      <c r="AM500" s="339"/>
      <c r="AN500" s="339"/>
      <c r="AO500" s="339"/>
      <c r="AP500" s="339"/>
      <c r="AQ500" s="339"/>
      <c r="AR500" s="339"/>
      <c r="AS500" s="339"/>
      <c r="AT500" s="339"/>
      <c r="AU500" s="339"/>
      <c r="AV500" s="339"/>
      <c r="AW500" s="339"/>
      <c r="AX500" s="339"/>
      <c r="AY500" s="339"/>
      <c r="AZ500" s="339"/>
      <c r="BA500" s="341"/>
      <c r="BB500" s="391"/>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1"/>
      <c r="BX500" s="341"/>
      <c r="BY500" s="341"/>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996" t="s">
        <v>229</v>
      </c>
      <c r="D501" s="995"/>
      <c r="E501" s="575">
        <v>-4.9242356441127535E-3</v>
      </c>
      <c r="F501" s="571"/>
      <c r="G501" s="571"/>
      <c r="H501" s="995" t="s">
        <v>224</v>
      </c>
      <c r="I501" s="995"/>
      <c r="J501" s="576">
        <v>-2.1077882736293165E-2</v>
      </c>
      <c r="K501" s="571"/>
      <c r="L501" s="571"/>
      <c r="M501" s="995" t="s">
        <v>214</v>
      </c>
      <c r="N501" s="995"/>
      <c r="O501" s="577">
        <v>-8.1655062190326727E-2</v>
      </c>
      <c r="P501" s="571"/>
      <c r="Q501" s="571"/>
      <c r="Z501" s="339"/>
      <c r="AA501" s="339"/>
      <c r="AB501" s="339"/>
      <c r="AC501" s="339"/>
      <c r="AD501" s="339"/>
      <c r="AE501" s="339"/>
      <c r="AF501" s="339"/>
      <c r="AG501" s="339"/>
      <c r="AH501" s="339"/>
      <c r="AI501" s="339"/>
      <c r="AJ501" s="339"/>
      <c r="AK501" s="339"/>
      <c r="AL501" s="339"/>
      <c r="AM501" s="339"/>
      <c r="AN501" s="339"/>
      <c r="AO501" s="339"/>
      <c r="AP501" s="339"/>
      <c r="AQ501" s="339"/>
      <c r="AR501" s="339"/>
      <c r="AS501" s="339"/>
      <c r="AT501" s="339"/>
      <c r="AU501" s="339"/>
      <c r="AV501" s="339"/>
      <c r="AW501" s="339"/>
      <c r="AX501" s="339"/>
      <c r="AY501" s="339"/>
      <c r="AZ501" s="339"/>
      <c r="BA501" s="341"/>
      <c r="BB501" s="391"/>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1"/>
      <c r="BX501" s="341"/>
      <c r="BY501" s="341"/>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996" t="s">
        <v>204</v>
      </c>
      <c r="D502" s="995"/>
      <c r="E502" s="575">
        <v>0.13973689702090117</v>
      </c>
      <c r="F502" s="571"/>
      <c r="G502" s="571"/>
      <c r="H502" s="995" t="s">
        <v>225</v>
      </c>
      <c r="I502" s="995"/>
      <c r="J502" s="576">
        <v>-2.431538418920326E-2</v>
      </c>
      <c r="K502" s="571"/>
      <c r="L502" s="571"/>
      <c r="M502" s="995" t="s">
        <v>220</v>
      </c>
      <c r="N502" s="995"/>
      <c r="O502" s="577">
        <v>-6.7846598887992243E-2</v>
      </c>
      <c r="P502" s="571"/>
      <c r="Q502" s="571"/>
      <c r="Z502" s="339"/>
      <c r="AA502" s="339"/>
      <c r="AB502" s="339"/>
      <c r="AC502" s="339"/>
      <c r="AD502" s="339"/>
      <c r="AE502" s="339"/>
      <c r="AF502" s="339"/>
      <c r="AG502" s="339"/>
      <c r="AH502" s="339"/>
      <c r="AI502" s="339"/>
      <c r="AJ502" s="339"/>
      <c r="AK502" s="339"/>
      <c r="AL502" s="339"/>
      <c r="AM502" s="339"/>
      <c r="AN502" s="339"/>
      <c r="AO502" s="339"/>
      <c r="AP502" s="339"/>
      <c r="AQ502" s="339"/>
      <c r="AR502" s="339"/>
      <c r="AS502" s="339"/>
      <c r="AT502" s="339"/>
      <c r="AU502" s="339"/>
      <c r="AV502" s="339"/>
      <c r="AW502" s="339"/>
      <c r="AX502" s="339"/>
      <c r="AY502" s="339"/>
      <c r="AZ502" s="339"/>
      <c r="BA502" s="341"/>
      <c r="BB502" s="391"/>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1"/>
      <c r="BX502" s="341"/>
      <c r="BY502" s="341"/>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996" t="s">
        <v>213</v>
      </c>
      <c r="D503" s="995"/>
      <c r="E503" s="575">
        <v>-6.223260244506696E-2</v>
      </c>
      <c r="F503" s="571"/>
      <c r="G503" s="571"/>
      <c r="H503" s="995" t="s">
        <v>200</v>
      </c>
      <c r="I503" s="995"/>
      <c r="J503" s="576">
        <v>0.16774752158881684</v>
      </c>
      <c r="K503" s="571"/>
      <c r="L503" s="571"/>
      <c r="M503" s="995" t="s">
        <v>224</v>
      </c>
      <c r="N503" s="995"/>
      <c r="O503" s="577">
        <v>-4.036141269934277E-2</v>
      </c>
      <c r="P503" s="571"/>
      <c r="Q503" s="571"/>
      <c r="Z503" s="339"/>
      <c r="AA503" s="339"/>
      <c r="AB503" s="339"/>
      <c r="AC503" s="339"/>
      <c r="AD503" s="339"/>
      <c r="AE503" s="339"/>
      <c r="AF503" s="339"/>
      <c r="AG503" s="339"/>
      <c r="AH503" s="339"/>
      <c r="AI503" s="339"/>
      <c r="AJ503" s="339"/>
      <c r="AK503" s="339"/>
      <c r="AL503" s="339"/>
      <c r="AM503" s="339"/>
      <c r="AN503" s="339"/>
      <c r="AO503" s="339"/>
      <c r="AP503" s="339"/>
      <c r="AQ503" s="339"/>
      <c r="AR503" s="339"/>
      <c r="AS503" s="339"/>
      <c r="AT503" s="339"/>
      <c r="AU503" s="339"/>
      <c r="AV503" s="339"/>
      <c r="AW503" s="339"/>
      <c r="AX503" s="339"/>
      <c r="AY503" s="339"/>
      <c r="AZ503" s="339"/>
      <c r="BA503" s="341"/>
      <c r="BB503" s="391"/>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1"/>
      <c r="BX503" s="341"/>
      <c r="BY503" s="341"/>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996" t="s">
        <v>214</v>
      </c>
      <c r="D504" s="995"/>
      <c r="E504" s="575">
        <v>-8.8807261169363813E-2</v>
      </c>
      <c r="F504" s="571"/>
      <c r="G504" s="571"/>
      <c r="H504" s="995" t="s">
        <v>227</v>
      </c>
      <c r="I504" s="995"/>
      <c r="J504" s="576">
        <v>1.0798387264683278E-2</v>
      </c>
      <c r="K504" s="571"/>
      <c r="L504" s="571"/>
      <c r="M504" s="995" t="s">
        <v>225</v>
      </c>
      <c r="N504" s="995"/>
      <c r="O504" s="577">
        <v>-2.5683673308097565E-2</v>
      </c>
      <c r="P504" s="571"/>
      <c r="Q504" s="571"/>
      <c r="Z504" s="339"/>
      <c r="AA504" s="339"/>
      <c r="AB504" s="339"/>
      <c r="AC504" s="339"/>
      <c r="AD504" s="339"/>
      <c r="AE504" s="339"/>
      <c r="AF504" s="339"/>
      <c r="AG504" s="339"/>
      <c r="AH504" s="339"/>
      <c r="AI504" s="339"/>
      <c r="AJ504" s="339"/>
      <c r="AK504" s="339"/>
      <c r="AL504" s="339"/>
      <c r="AM504" s="339"/>
      <c r="AN504" s="339"/>
      <c r="AO504" s="339"/>
      <c r="AP504" s="339"/>
      <c r="AQ504" s="339"/>
      <c r="AR504" s="339"/>
      <c r="AS504" s="339"/>
      <c r="AT504" s="339"/>
      <c r="AU504" s="339"/>
      <c r="AV504" s="339"/>
      <c r="AW504" s="339"/>
      <c r="AX504" s="339"/>
      <c r="AY504" s="339"/>
      <c r="AZ504" s="339"/>
      <c r="BA504" s="341"/>
      <c r="BB504" s="391"/>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1"/>
      <c r="BX504" s="341"/>
      <c r="BY504" s="341"/>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996" t="s">
        <v>220</v>
      </c>
      <c r="D505" s="995"/>
      <c r="E505" s="575">
        <v>-3.3018594684305139E-2</v>
      </c>
      <c r="F505" s="571"/>
      <c r="G505" s="571"/>
      <c r="H505" s="995" t="s">
        <v>203</v>
      </c>
      <c r="I505" s="995"/>
      <c r="J505" s="576">
        <v>-0.16050159387961269</v>
      </c>
      <c r="K505" s="571"/>
      <c r="L505" s="571"/>
      <c r="M505" s="995" t="s">
        <v>200</v>
      </c>
      <c r="N505" s="995"/>
      <c r="O505" s="577">
        <v>9.3117533643499992E-2</v>
      </c>
      <c r="P505" s="571"/>
      <c r="Q505" s="571"/>
      <c r="Z505" s="339"/>
      <c r="AA505" s="339"/>
      <c r="AB505" s="339"/>
      <c r="AC505" s="339"/>
      <c r="AD505" s="339"/>
      <c r="AE505" s="339"/>
      <c r="AF505" s="339"/>
      <c r="AG505" s="339"/>
      <c r="AH505" s="339"/>
      <c r="AI505" s="339"/>
      <c r="AJ505" s="339"/>
      <c r="AK505" s="339"/>
      <c r="AL505" s="339"/>
      <c r="AM505" s="339"/>
      <c r="AN505" s="339"/>
      <c r="AO505" s="339"/>
      <c r="AP505" s="339"/>
      <c r="AQ505" s="339"/>
      <c r="AR505" s="339"/>
      <c r="AS505" s="339"/>
      <c r="AT505" s="339"/>
      <c r="AU505" s="339"/>
      <c r="AV505" s="339"/>
      <c r="AW505" s="339"/>
      <c r="AX505" s="339"/>
      <c r="AY505" s="339"/>
      <c r="AZ505" s="339"/>
      <c r="BA505" s="341"/>
      <c r="BB505" s="391"/>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1"/>
      <c r="BX505" s="341"/>
      <c r="BY505" s="341"/>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996" t="s">
        <v>224</v>
      </c>
      <c r="D506" s="995"/>
      <c r="E506" s="575">
        <v>-2.5116599401118846E-2</v>
      </c>
      <c r="F506" s="571"/>
      <c r="G506" s="571"/>
      <c r="H506" s="995" t="s">
        <v>223</v>
      </c>
      <c r="I506" s="995"/>
      <c r="J506" s="576">
        <v>-2.8546705942289845E-2</v>
      </c>
      <c r="K506" s="571"/>
      <c r="L506" s="571"/>
      <c r="M506" s="995" t="s">
        <v>227</v>
      </c>
      <c r="N506" s="995"/>
      <c r="O506" s="577">
        <v>4.448988888571849E-3</v>
      </c>
      <c r="P506" s="571"/>
      <c r="Q506" s="571"/>
      <c r="Z506" s="339"/>
      <c r="AA506" s="339"/>
      <c r="AB506" s="339"/>
      <c r="AC506" s="339"/>
      <c r="AD506" s="339"/>
      <c r="AE506" s="339"/>
      <c r="AF506" s="339"/>
      <c r="AG506" s="339"/>
      <c r="AH506" s="339"/>
      <c r="AI506" s="339"/>
      <c r="AJ506" s="339"/>
      <c r="AK506" s="339"/>
      <c r="AL506" s="339"/>
      <c r="AM506" s="339"/>
      <c r="AN506" s="339"/>
      <c r="AO506" s="339"/>
      <c r="AP506" s="339"/>
      <c r="AQ506" s="339"/>
      <c r="AR506" s="339"/>
      <c r="AS506" s="339"/>
      <c r="AT506" s="339"/>
      <c r="AU506" s="339"/>
      <c r="AV506" s="339"/>
      <c r="AW506" s="339"/>
      <c r="AX506" s="339"/>
      <c r="AY506" s="339"/>
      <c r="AZ506" s="339"/>
      <c r="BA506" s="341"/>
      <c r="BB506" s="391"/>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1"/>
      <c r="BX506" s="341"/>
      <c r="BY506" s="341"/>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996" t="s">
        <v>225</v>
      </c>
      <c r="D507" s="995"/>
      <c r="E507" s="575">
        <v>-2.217477719680418E-2</v>
      </c>
      <c r="F507" s="571"/>
      <c r="G507" s="571"/>
      <c r="H507" s="995" t="s">
        <v>219</v>
      </c>
      <c r="I507" s="995"/>
      <c r="J507" s="576">
        <v>-1.4600452470482129E-2</v>
      </c>
      <c r="K507" s="571"/>
      <c r="L507" s="571"/>
      <c r="M507" s="995" t="s">
        <v>203</v>
      </c>
      <c r="N507" s="995"/>
      <c r="O507" s="577">
        <v>-1.5225219249895219E-2</v>
      </c>
      <c r="P507" s="571"/>
      <c r="Q507" s="571"/>
      <c r="Z507" s="339"/>
      <c r="AA507" s="339"/>
      <c r="AB507" s="339"/>
      <c r="AC507" s="339"/>
      <c r="AD507" s="339"/>
      <c r="AE507" s="339"/>
      <c r="AF507" s="339"/>
      <c r="AG507" s="339"/>
      <c r="AH507" s="339"/>
      <c r="AI507" s="339"/>
      <c r="AJ507" s="339"/>
      <c r="AK507" s="339"/>
      <c r="AL507" s="339"/>
      <c r="AM507" s="339"/>
      <c r="AN507" s="339"/>
      <c r="AO507" s="339"/>
      <c r="AP507" s="339"/>
      <c r="AQ507" s="339"/>
      <c r="AR507" s="339"/>
      <c r="AS507" s="339"/>
      <c r="AT507" s="339"/>
      <c r="AU507" s="339"/>
      <c r="AV507" s="339"/>
      <c r="AW507" s="339"/>
      <c r="AX507" s="339"/>
      <c r="AY507" s="339"/>
      <c r="AZ507" s="339"/>
      <c r="BA507" s="341"/>
      <c r="BB507" s="391"/>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1"/>
      <c r="BX507" s="341"/>
      <c r="BY507" s="341"/>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996" t="s">
        <v>200</v>
      </c>
      <c r="D508" s="995"/>
      <c r="E508" s="575">
        <v>0.14877924232434195</v>
      </c>
      <c r="F508" s="571"/>
      <c r="G508" s="571"/>
      <c r="H508" s="995" t="s">
        <v>226</v>
      </c>
      <c r="I508" s="995"/>
      <c r="J508" s="576">
        <v>3.5074785500524299E-3</v>
      </c>
      <c r="K508" s="571"/>
      <c r="L508" s="571"/>
      <c r="M508" s="995" t="s">
        <v>223</v>
      </c>
      <c r="N508" s="995"/>
      <c r="O508" s="577">
        <v>-3.5551179124265843E-2</v>
      </c>
      <c r="P508" s="571"/>
      <c r="Q508" s="571"/>
      <c r="Z508" s="339"/>
      <c r="AA508" s="339"/>
      <c r="AB508" s="339"/>
      <c r="AC508" s="339"/>
      <c r="AD508" s="339"/>
      <c r="AE508" s="339"/>
      <c r="AF508" s="339"/>
      <c r="AG508" s="339"/>
      <c r="AH508" s="339"/>
      <c r="AI508" s="339"/>
      <c r="AJ508" s="339"/>
      <c r="AK508" s="339"/>
      <c r="AL508" s="339"/>
      <c r="AM508" s="339"/>
      <c r="AN508" s="339"/>
      <c r="AO508" s="339"/>
      <c r="AP508" s="339"/>
      <c r="AQ508" s="339"/>
      <c r="AR508" s="339"/>
      <c r="AS508" s="339"/>
      <c r="AT508" s="339"/>
      <c r="AU508" s="339"/>
      <c r="AV508" s="339"/>
      <c r="AW508" s="339"/>
      <c r="AX508" s="339"/>
      <c r="AY508" s="339"/>
      <c r="AZ508" s="339"/>
      <c r="BA508" s="341"/>
      <c r="BB508" s="391"/>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1"/>
      <c r="BX508" s="341"/>
      <c r="BY508" s="341"/>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996" t="s">
        <v>227</v>
      </c>
      <c r="D509" s="995"/>
      <c r="E509" s="575">
        <v>6.0493859812585883E-3</v>
      </c>
      <c r="F509" s="571"/>
      <c r="G509" s="571"/>
      <c r="H509" s="995" t="s">
        <v>235</v>
      </c>
      <c r="I509" s="995"/>
      <c r="J509" s="576">
        <v>5.9139304712166037E-4</v>
      </c>
      <c r="K509" s="571"/>
      <c r="L509" s="571"/>
      <c r="M509" s="995" t="s">
        <v>232</v>
      </c>
      <c r="N509" s="995"/>
      <c r="O509" s="577">
        <v>-1.4701409372651832E-2</v>
      </c>
      <c r="P509" s="571"/>
      <c r="Q509" s="571"/>
      <c r="Z509" s="339"/>
      <c r="AA509" s="339"/>
      <c r="AB509" s="339"/>
      <c r="AC509" s="339"/>
      <c r="AD509" s="339"/>
      <c r="AE509" s="339"/>
      <c r="AF509" s="339"/>
      <c r="AG509" s="339"/>
      <c r="AH509" s="339"/>
      <c r="AI509" s="339"/>
      <c r="AJ509" s="339"/>
      <c r="AK509" s="339"/>
      <c r="AL509" s="339"/>
      <c r="AM509" s="339"/>
      <c r="AN509" s="339"/>
      <c r="AO509" s="339"/>
      <c r="AP509" s="339"/>
      <c r="AQ509" s="339"/>
      <c r="AR509" s="339"/>
      <c r="AS509" s="339"/>
      <c r="AT509" s="339"/>
      <c r="AU509" s="339"/>
      <c r="AV509" s="339"/>
      <c r="AW509" s="339"/>
      <c r="AX509" s="339"/>
      <c r="AY509" s="339"/>
      <c r="AZ509" s="339"/>
      <c r="BA509" s="341"/>
      <c r="BB509" s="391"/>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1"/>
      <c r="BX509" s="341"/>
      <c r="BY509" s="341"/>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996" t="s">
        <v>203</v>
      </c>
      <c r="D510" s="995"/>
      <c r="E510" s="575">
        <v>-0.12156074217523748</v>
      </c>
      <c r="F510" s="571"/>
      <c r="G510" s="571"/>
      <c r="H510" s="995" t="s">
        <v>201</v>
      </c>
      <c r="I510" s="995"/>
      <c r="J510" s="576">
        <v>9.5155174746693466E-2</v>
      </c>
      <c r="K510" s="571"/>
      <c r="L510" s="571"/>
      <c r="M510" s="995" t="s">
        <v>219</v>
      </c>
      <c r="N510" s="995"/>
      <c r="O510" s="577">
        <v>-6.7918981533042558E-2</v>
      </c>
      <c r="P510" s="571"/>
      <c r="Q510" s="571"/>
      <c r="Z510" s="339"/>
      <c r="AA510" s="339"/>
      <c r="AB510" s="339"/>
      <c r="AC510" s="339"/>
      <c r="AD510" s="339"/>
      <c r="AE510" s="339"/>
      <c r="AF510" s="339"/>
      <c r="AG510" s="339"/>
      <c r="AH510" s="339"/>
      <c r="AI510" s="339"/>
      <c r="AJ510" s="339"/>
      <c r="AK510" s="339"/>
      <c r="AL510" s="339"/>
      <c r="AM510" s="339"/>
      <c r="AN510" s="339"/>
      <c r="AO510" s="339"/>
      <c r="AP510" s="339"/>
      <c r="AQ510" s="339"/>
      <c r="AR510" s="339"/>
      <c r="AS510" s="339"/>
      <c r="AT510" s="339"/>
      <c r="AU510" s="339"/>
      <c r="AV510" s="339"/>
      <c r="AW510" s="339"/>
      <c r="AX510" s="339"/>
      <c r="AY510" s="339"/>
      <c r="AZ510" s="339"/>
      <c r="BA510" s="341"/>
      <c r="BB510" s="391"/>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1"/>
      <c r="BX510" s="341"/>
      <c r="BY510" s="341"/>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996" t="s">
        <v>223</v>
      </c>
      <c r="D511" s="995"/>
      <c r="E511" s="575">
        <v>-2.6722685428546559E-2</v>
      </c>
      <c r="F511" s="571"/>
      <c r="G511" s="571"/>
      <c r="H511" s="995" t="s">
        <v>216</v>
      </c>
      <c r="I511" s="995"/>
      <c r="J511" s="576">
        <v>-6.9920160527310676E-2</v>
      </c>
      <c r="K511" s="571"/>
      <c r="L511" s="571"/>
      <c r="M511" s="995" t="s">
        <v>226</v>
      </c>
      <c r="N511" s="995"/>
      <c r="O511" s="577">
        <v>-3.0187064450088463E-2</v>
      </c>
      <c r="P511" s="571"/>
      <c r="Q511" s="571"/>
      <c r="Z511" s="339"/>
      <c r="AA511" s="339"/>
      <c r="AB511" s="339"/>
      <c r="AC511" s="339"/>
      <c r="AD511" s="339"/>
      <c r="AE511" s="339"/>
      <c r="AF511" s="339"/>
      <c r="AG511" s="339"/>
      <c r="AH511" s="339"/>
      <c r="AI511" s="339"/>
      <c r="AJ511" s="339"/>
      <c r="AK511" s="339"/>
      <c r="AL511" s="339"/>
      <c r="AM511" s="339"/>
      <c r="AN511" s="339"/>
      <c r="AO511" s="339"/>
      <c r="AP511" s="339"/>
      <c r="AQ511" s="339"/>
      <c r="AR511" s="339"/>
      <c r="AS511" s="339"/>
      <c r="AT511" s="339"/>
      <c r="AU511" s="339"/>
      <c r="AV511" s="339"/>
      <c r="AW511" s="339"/>
      <c r="AX511" s="339"/>
      <c r="AY511" s="339"/>
      <c r="AZ511" s="339"/>
      <c r="BA511" s="341"/>
      <c r="BB511" s="391"/>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1"/>
      <c r="BX511" s="341"/>
      <c r="BY511" s="341"/>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996" t="s">
        <v>232</v>
      </c>
      <c r="D512" s="995"/>
      <c r="E512" s="575">
        <v>-6.7432231266088367E-3</v>
      </c>
      <c r="F512" s="571"/>
      <c r="G512" s="571"/>
      <c r="H512" s="995" t="s">
        <v>210</v>
      </c>
      <c r="I512" s="995"/>
      <c r="J512" s="576">
        <v>-4.0242552590190703E-2</v>
      </c>
      <c r="K512" s="571"/>
      <c r="L512" s="571"/>
      <c r="M512" s="995" t="s">
        <v>235</v>
      </c>
      <c r="N512" s="995"/>
      <c r="O512" s="577">
        <v>-4.7213190065570751E-3</v>
      </c>
      <c r="P512" s="571"/>
      <c r="Q512" s="571"/>
      <c r="Z512" s="339"/>
      <c r="AA512" s="339"/>
      <c r="AB512" s="339"/>
      <c r="AC512" s="339"/>
      <c r="AD512" s="339"/>
      <c r="AE512" s="339"/>
      <c r="AF512" s="339"/>
      <c r="AG512" s="339"/>
      <c r="AH512" s="339"/>
      <c r="AI512" s="339"/>
      <c r="AJ512" s="339"/>
      <c r="AK512" s="339"/>
      <c r="AL512" s="339"/>
      <c r="AM512" s="339"/>
      <c r="AN512" s="339"/>
      <c r="AO512" s="339"/>
      <c r="AP512" s="339"/>
      <c r="AQ512" s="339"/>
      <c r="AR512" s="339"/>
      <c r="AS512" s="339"/>
      <c r="AT512" s="339"/>
      <c r="AU512" s="339"/>
      <c r="AV512" s="339"/>
      <c r="AW512" s="339"/>
      <c r="AX512" s="339"/>
      <c r="AY512" s="339"/>
      <c r="AZ512" s="339"/>
      <c r="BA512" s="341"/>
      <c r="BB512" s="391"/>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1"/>
      <c r="BX512" s="341"/>
      <c r="BY512" s="341"/>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996" t="s">
        <v>219</v>
      </c>
      <c r="D513" s="995"/>
      <c r="E513" s="575">
        <v>-3.3587935659353536E-2</v>
      </c>
      <c r="F513" s="571"/>
      <c r="G513" s="571"/>
      <c r="H513" s="995" t="s">
        <v>221</v>
      </c>
      <c r="I513" s="995"/>
      <c r="J513" s="576">
        <v>-5.4885576889106558E-2</v>
      </c>
      <c r="K513" s="571"/>
      <c r="L513" s="571"/>
      <c r="M513" s="995" t="s">
        <v>201</v>
      </c>
      <c r="N513" s="995"/>
      <c r="O513" s="577">
        <v>0.17798841956536213</v>
      </c>
      <c r="P513" s="571"/>
      <c r="Q513" s="571"/>
      <c r="Z513" s="339"/>
      <c r="AA513" s="339"/>
      <c r="AB513" s="339"/>
      <c r="AC513" s="339"/>
      <c r="AD513" s="339"/>
      <c r="AE513" s="339"/>
      <c r="AF513" s="339"/>
      <c r="AG513" s="339"/>
      <c r="AH513" s="339"/>
      <c r="AI513" s="339"/>
      <c r="AJ513" s="339"/>
      <c r="AK513" s="339"/>
      <c r="AL513" s="339"/>
      <c r="AM513" s="339"/>
      <c r="AN513" s="339"/>
      <c r="AO513" s="339"/>
      <c r="AP513" s="339"/>
      <c r="AQ513" s="339"/>
      <c r="AR513" s="339"/>
      <c r="AS513" s="339"/>
      <c r="AT513" s="339"/>
      <c r="AU513" s="339"/>
      <c r="AV513" s="339"/>
      <c r="AW513" s="339"/>
      <c r="AX513" s="339"/>
      <c r="AY513" s="339"/>
      <c r="AZ513" s="339"/>
      <c r="BA513" s="341"/>
      <c r="BB513" s="391"/>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1"/>
      <c r="BX513" s="341"/>
      <c r="BY513" s="341"/>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996" t="s">
        <v>226</v>
      </c>
      <c r="D514" s="995"/>
      <c r="E514" s="575">
        <v>-1.3729116531908099E-2</v>
      </c>
      <c r="F514" s="571"/>
      <c r="G514" s="571"/>
      <c r="H514" s="995" t="s">
        <v>208</v>
      </c>
      <c r="I514" s="995"/>
      <c r="J514" s="576">
        <v>5.2180452067741939E-2</v>
      </c>
      <c r="K514" s="571"/>
      <c r="L514" s="571"/>
      <c r="M514" s="995" t="s">
        <v>216</v>
      </c>
      <c r="N514" s="995"/>
      <c r="O514" s="577">
        <v>-7.2338865217566328E-2</v>
      </c>
      <c r="P514" s="571"/>
      <c r="Q514" s="571"/>
      <c r="Z514" s="339"/>
      <c r="AA514" s="339"/>
      <c r="AB514" s="339"/>
      <c r="AC514" s="339"/>
      <c r="AD514" s="339"/>
      <c r="AE514" s="339"/>
      <c r="AF514" s="339"/>
      <c r="AG514" s="339"/>
      <c r="AH514" s="339"/>
      <c r="AI514" s="339"/>
      <c r="AJ514" s="339"/>
      <c r="AK514" s="339"/>
      <c r="AL514" s="339"/>
      <c r="AM514" s="339"/>
      <c r="AN514" s="339"/>
      <c r="AO514" s="339"/>
      <c r="AP514" s="339"/>
      <c r="AQ514" s="339"/>
      <c r="AR514" s="339"/>
      <c r="AS514" s="339"/>
      <c r="AT514" s="339"/>
      <c r="AU514" s="339"/>
      <c r="AV514" s="339"/>
      <c r="AW514" s="339"/>
      <c r="AX514" s="339"/>
      <c r="AY514" s="339"/>
      <c r="AZ514" s="339"/>
      <c r="BA514" s="341"/>
      <c r="BB514" s="391"/>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1"/>
      <c r="BX514" s="341"/>
      <c r="BY514" s="341"/>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996" t="s">
        <v>235</v>
      </c>
      <c r="D515" s="995"/>
      <c r="E515" s="575">
        <v>2.5228944606618445E-3</v>
      </c>
      <c r="F515" s="571"/>
      <c r="G515" s="571"/>
      <c r="H515" s="995" t="s">
        <v>211</v>
      </c>
      <c r="I515" s="995"/>
      <c r="J515" s="576">
        <v>9.9451225142149491E-2</v>
      </c>
      <c r="K515" s="571"/>
      <c r="L515" s="571"/>
      <c r="M515" s="995" t="s">
        <v>210</v>
      </c>
      <c r="N515" s="995"/>
      <c r="O515" s="577">
        <v>-0.12540472446222972</v>
      </c>
      <c r="P515" s="571"/>
      <c r="Q515" s="571"/>
      <c r="Z515" s="339"/>
      <c r="AA515" s="339"/>
      <c r="AB515" s="339"/>
      <c r="AC515" s="339"/>
      <c r="AD515" s="339"/>
      <c r="AE515" s="339"/>
      <c r="AF515" s="339"/>
      <c r="AG515" s="339"/>
      <c r="AH515" s="339"/>
      <c r="AI515" s="339"/>
      <c r="AJ515" s="339"/>
      <c r="AK515" s="339"/>
      <c r="AL515" s="339"/>
      <c r="AM515" s="339"/>
      <c r="AN515" s="339"/>
      <c r="AO515" s="339"/>
      <c r="AP515" s="339"/>
      <c r="AQ515" s="339"/>
      <c r="AR515" s="339"/>
      <c r="AS515" s="339"/>
      <c r="AT515" s="339"/>
      <c r="AU515" s="339"/>
      <c r="AV515" s="339"/>
      <c r="AW515" s="339"/>
      <c r="AX515" s="339"/>
      <c r="AY515" s="339"/>
      <c r="AZ515" s="339"/>
      <c r="BA515" s="341"/>
      <c r="BB515" s="391"/>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1"/>
      <c r="BX515" s="341"/>
      <c r="BY515" s="341"/>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996" t="s">
        <v>201</v>
      </c>
      <c r="D516" s="995"/>
      <c r="E516" s="575">
        <v>0.13242174439199983</v>
      </c>
      <c r="F516" s="571"/>
      <c r="G516" s="571"/>
      <c r="H516" s="995" t="s">
        <v>205</v>
      </c>
      <c r="I516" s="995"/>
      <c r="J516" s="576">
        <v>0.10467332007926736</v>
      </c>
      <c r="K516" s="571"/>
      <c r="L516" s="571"/>
      <c r="M516" s="995" t="s">
        <v>221</v>
      </c>
      <c r="N516" s="995"/>
      <c r="O516" s="577">
        <v>-5.2834829185989224E-2</v>
      </c>
      <c r="P516" s="571"/>
      <c r="Q516" s="571"/>
      <c r="Z516" s="339"/>
      <c r="AA516" s="339"/>
      <c r="AB516" s="339"/>
      <c r="AC516" s="339"/>
      <c r="AD516" s="339"/>
      <c r="AE516" s="339"/>
      <c r="AF516" s="339"/>
      <c r="AG516" s="339"/>
      <c r="AH516" s="339"/>
      <c r="AI516" s="339"/>
      <c r="AJ516" s="339"/>
      <c r="AK516" s="339"/>
      <c r="AL516" s="339"/>
      <c r="AM516" s="339"/>
      <c r="AN516" s="339"/>
      <c r="AO516" s="339"/>
      <c r="AP516" s="339"/>
      <c r="AQ516" s="339"/>
      <c r="AR516" s="339"/>
      <c r="AS516" s="339"/>
      <c r="AT516" s="339"/>
      <c r="AU516" s="339"/>
      <c r="AV516" s="339"/>
      <c r="AW516" s="339"/>
      <c r="AX516" s="339"/>
      <c r="AY516" s="339"/>
      <c r="AZ516" s="339"/>
      <c r="BA516" s="341"/>
      <c r="BB516" s="391"/>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1"/>
      <c r="BX516" s="341"/>
      <c r="BY516" s="341"/>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996" t="s">
        <v>216</v>
      </c>
      <c r="D517" s="995"/>
      <c r="E517" s="575">
        <v>-7.0896643650600735E-2</v>
      </c>
      <c r="F517" s="571"/>
      <c r="G517" s="571"/>
      <c r="H517" s="995" t="s">
        <v>202</v>
      </c>
      <c r="I517" s="995"/>
      <c r="J517" s="576">
        <v>0.12834368866831122</v>
      </c>
      <c r="K517" s="571"/>
      <c r="L517" s="571"/>
      <c r="M517" s="995" t="s">
        <v>208</v>
      </c>
      <c r="N517" s="995"/>
      <c r="O517" s="577">
        <v>0.14600015170176234</v>
      </c>
      <c r="P517" s="571"/>
      <c r="Q517" s="571"/>
      <c r="Z517" s="339"/>
      <c r="AA517" s="339"/>
      <c r="AB517" s="339"/>
      <c r="AC517" s="339"/>
      <c r="AD517" s="339"/>
      <c r="AE517" s="339"/>
      <c r="AF517" s="339"/>
      <c r="AG517" s="339"/>
      <c r="AH517" s="339"/>
      <c r="AI517" s="339"/>
      <c r="AJ517" s="339"/>
      <c r="AK517" s="339"/>
      <c r="AL517" s="339"/>
      <c r="AM517" s="339"/>
      <c r="AN517" s="339"/>
      <c r="AO517" s="339"/>
      <c r="AP517" s="339"/>
      <c r="AQ517" s="339"/>
      <c r="AR517" s="339"/>
      <c r="AS517" s="339"/>
      <c r="AT517" s="339"/>
      <c r="AU517" s="339"/>
      <c r="AV517" s="339"/>
      <c r="AW517" s="339"/>
      <c r="AX517" s="339"/>
      <c r="AY517" s="339"/>
      <c r="AZ517" s="339"/>
      <c r="BA517" s="341"/>
      <c r="BB517" s="391"/>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1"/>
      <c r="BX517" s="341"/>
      <c r="BY517" s="341"/>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996" t="s">
        <v>210</v>
      </c>
      <c r="D518" s="995"/>
      <c r="E518" s="575">
        <v>-8.9740976239877743E-2</v>
      </c>
      <c r="F518" s="571"/>
      <c r="G518" s="571"/>
      <c r="H518" s="995" t="s">
        <v>231</v>
      </c>
      <c r="I518" s="995"/>
      <c r="J518" s="576">
        <v>9.2401515926241393E-3</v>
      </c>
      <c r="K518" s="571"/>
      <c r="L518" s="571"/>
      <c r="M518" s="995" t="s">
        <v>211</v>
      </c>
      <c r="N518" s="995"/>
      <c r="O518" s="577">
        <v>0.11733679916447949</v>
      </c>
      <c r="P518" s="571"/>
      <c r="Q518" s="571"/>
      <c r="Z518" s="339"/>
      <c r="AA518" s="339"/>
      <c r="AB518" s="339"/>
      <c r="AC518" s="339"/>
      <c r="AD518" s="339"/>
      <c r="AE518" s="339"/>
      <c r="AF518" s="339"/>
      <c r="AG518" s="339"/>
      <c r="AH518" s="339"/>
      <c r="AI518" s="339"/>
      <c r="AJ518" s="339"/>
      <c r="AK518" s="339"/>
      <c r="AL518" s="339"/>
      <c r="AM518" s="339"/>
      <c r="AN518" s="339"/>
      <c r="AO518" s="339"/>
      <c r="AP518" s="339"/>
      <c r="AQ518" s="339"/>
      <c r="AR518" s="339"/>
      <c r="AS518" s="339"/>
      <c r="AT518" s="339"/>
      <c r="AU518" s="339"/>
      <c r="AV518" s="339"/>
      <c r="AW518" s="339"/>
      <c r="AX518" s="339"/>
      <c r="AY518" s="339"/>
      <c r="AZ518" s="339"/>
      <c r="BA518" s="341"/>
      <c r="BB518" s="391"/>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1"/>
      <c r="BX518" s="341"/>
      <c r="BY518" s="341"/>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996" t="s">
        <v>221</v>
      </c>
      <c r="D519" s="995"/>
      <c r="E519" s="575">
        <v>-4.8842253186377964E-2</v>
      </c>
      <c r="F519" s="571"/>
      <c r="G519" s="571"/>
      <c r="H519" s="995" t="s">
        <v>218</v>
      </c>
      <c r="I519" s="995"/>
      <c r="J519" s="576">
        <v>-8.6300420630011886E-3</v>
      </c>
      <c r="K519" s="571"/>
      <c r="L519" s="571"/>
      <c r="M519" s="995" t="s">
        <v>205</v>
      </c>
      <c r="N519" s="995"/>
      <c r="O519" s="577">
        <v>0.16010542852049206</v>
      </c>
      <c r="P519" s="571"/>
      <c r="Q519" s="571"/>
      <c r="Z519" s="339"/>
      <c r="AA519" s="339"/>
      <c r="AB519" s="339"/>
      <c r="AC519" s="339"/>
      <c r="AD519" s="339"/>
      <c r="AE519" s="339"/>
      <c r="AF519" s="339"/>
      <c r="AG519" s="339"/>
      <c r="AH519" s="339"/>
      <c r="AI519" s="339"/>
      <c r="AJ519" s="339"/>
      <c r="AK519" s="339"/>
      <c r="AL519" s="339"/>
      <c r="AM519" s="339"/>
      <c r="AN519" s="339"/>
      <c r="AO519" s="339"/>
      <c r="AP519" s="339"/>
      <c r="AQ519" s="339"/>
      <c r="AR519" s="339"/>
      <c r="AS519" s="339"/>
      <c r="AT519" s="339"/>
      <c r="AU519" s="339"/>
      <c r="AV519" s="339"/>
      <c r="AW519" s="339"/>
      <c r="AX519" s="339"/>
      <c r="AY519" s="339"/>
      <c r="AZ519" s="339"/>
      <c r="BA519" s="341"/>
      <c r="BB519" s="391"/>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1"/>
      <c r="BX519" s="341"/>
      <c r="BY519" s="341"/>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996" t="s">
        <v>208</v>
      </c>
      <c r="D520" s="995"/>
      <c r="E520" s="575">
        <v>0.10219835248146511</v>
      </c>
      <c r="F520" s="571"/>
      <c r="G520" s="571"/>
      <c r="H520" s="995" t="s">
        <v>212</v>
      </c>
      <c r="I520" s="995"/>
      <c r="J520" s="578">
        <v>0.10791387963017272</v>
      </c>
      <c r="K520" s="571"/>
      <c r="L520" s="571"/>
      <c r="M520" s="995" t="s">
        <v>202</v>
      </c>
      <c r="N520" s="995"/>
      <c r="O520" s="577">
        <v>0.16715008018292812</v>
      </c>
      <c r="P520" s="571"/>
      <c r="Q520" s="571"/>
      <c r="Z520" s="339"/>
      <c r="AA520" s="339"/>
      <c r="AB520" s="339"/>
      <c r="AC520" s="339"/>
      <c r="AD520" s="339"/>
      <c r="AE520" s="339"/>
      <c r="AF520" s="339"/>
      <c r="AG520" s="339"/>
      <c r="AH520" s="339"/>
      <c r="AI520" s="339"/>
      <c r="AJ520" s="339"/>
      <c r="AK520" s="339"/>
      <c r="AL520" s="339"/>
      <c r="AM520" s="339"/>
      <c r="AN520" s="339"/>
      <c r="AO520" s="339"/>
      <c r="AP520" s="339"/>
      <c r="AQ520" s="339"/>
      <c r="AR520" s="339"/>
      <c r="AS520" s="339"/>
      <c r="AT520" s="339"/>
      <c r="AU520" s="339"/>
      <c r="AV520" s="339"/>
      <c r="AW520" s="339"/>
      <c r="AX520" s="339"/>
      <c r="AY520" s="339"/>
      <c r="AZ520" s="339"/>
      <c r="BA520" s="341"/>
      <c r="BB520" s="391"/>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1"/>
      <c r="BX520" s="341"/>
      <c r="BY520" s="341"/>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996" t="s">
        <v>211</v>
      </c>
      <c r="D521" s="995"/>
      <c r="E521" s="575">
        <v>0.10335974697626747</v>
      </c>
      <c r="F521" s="571"/>
      <c r="G521" s="571"/>
      <c r="H521" s="995"/>
      <c r="I521" s="995"/>
      <c r="J521" s="571"/>
      <c r="K521" s="571"/>
      <c r="L521" s="571"/>
      <c r="M521" s="995" t="s">
        <v>231</v>
      </c>
      <c r="N521" s="995"/>
      <c r="O521" s="577">
        <v>1.0740934163813743E-2</v>
      </c>
      <c r="P521" s="571"/>
      <c r="Q521" s="571"/>
      <c r="Z521" s="339"/>
      <c r="AA521" s="339"/>
      <c r="AB521" s="339"/>
      <c r="AC521" s="339"/>
      <c r="AD521" s="339"/>
      <c r="AE521" s="339"/>
      <c r="AF521" s="339"/>
      <c r="AG521" s="339"/>
      <c r="AH521" s="339"/>
      <c r="AI521" s="339"/>
      <c r="AJ521" s="339"/>
      <c r="AK521" s="339"/>
      <c r="AL521" s="339"/>
      <c r="AM521" s="339"/>
      <c r="AN521" s="339"/>
      <c r="AO521" s="339"/>
      <c r="AP521" s="339"/>
      <c r="AQ521" s="339"/>
      <c r="AR521" s="339"/>
      <c r="AS521" s="339"/>
      <c r="AT521" s="339"/>
      <c r="AU521" s="339"/>
      <c r="AV521" s="339"/>
      <c r="AW521" s="339"/>
      <c r="AX521" s="339"/>
      <c r="AY521" s="339"/>
      <c r="AZ521" s="339"/>
      <c r="BA521" s="341"/>
      <c r="BB521" s="391"/>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1"/>
      <c r="BX521" s="341"/>
      <c r="BY521" s="341"/>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996" t="s">
        <v>205</v>
      </c>
      <c r="D522" s="995"/>
      <c r="E522" s="575">
        <v>0.12531619050928602</v>
      </c>
      <c r="F522" s="571"/>
      <c r="G522" s="571"/>
      <c r="H522" s="995"/>
      <c r="I522" s="995"/>
      <c r="J522" s="571"/>
      <c r="K522" s="571"/>
      <c r="L522" s="571"/>
      <c r="M522" s="995" t="s">
        <v>218</v>
      </c>
      <c r="N522" s="995"/>
      <c r="O522" s="577">
        <v>6.8608159769878857E-2</v>
      </c>
      <c r="P522" s="571"/>
      <c r="Q522" s="571"/>
      <c r="Z522" s="339"/>
      <c r="AA522" s="339"/>
      <c r="AB522" s="339"/>
      <c r="AC522" s="339"/>
      <c r="AD522" s="339"/>
      <c r="AE522" s="339"/>
      <c r="AF522" s="339"/>
      <c r="AG522" s="339"/>
      <c r="AH522" s="339"/>
      <c r="AI522" s="339"/>
      <c r="AJ522" s="339"/>
      <c r="AK522" s="339"/>
      <c r="AL522" s="339"/>
      <c r="AM522" s="339"/>
      <c r="AN522" s="339"/>
      <c r="AO522" s="339"/>
      <c r="AP522" s="339"/>
      <c r="AQ522" s="339"/>
      <c r="AR522" s="339"/>
      <c r="AS522" s="339"/>
      <c r="AT522" s="339"/>
      <c r="AU522" s="339"/>
      <c r="AV522" s="339"/>
      <c r="AW522" s="339"/>
      <c r="AX522" s="339"/>
      <c r="AY522" s="339"/>
      <c r="AZ522" s="339"/>
      <c r="BA522" s="341"/>
      <c r="BB522" s="391"/>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1"/>
      <c r="BX522" s="341"/>
      <c r="BY522" s="341"/>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996" t="s">
        <v>202</v>
      </c>
      <c r="D523" s="995"/>
      <c r="E523" s="575">
        <v>0.14391107878223092</v>
      </c>
      <c r="F523" s="571"/>
      <c r="G523" s="571"/>
      <c r="H523" s="995" t="s">
        <v>243</v>
      </c>
      <c r="I523" s="995"/>
      <c r="J523" s="995"/>
      <c r="K523" s="571"/>
      <c r="L523" s="571"/>
      <c r="M523" s="995" t="s">
        <v>212</v>
      </c>
      <c r="N523" s="995"/>
      <c r="O523" s="579">
        <v>7.9061938947722649E-2</v>
      </c>
      <c r="P523" s="571"/>
      <c r="Q523" s="571"/>
      <c r="Z523" s="339"/>
      <c r="AA523" s="339"/>
      <c r="AB523" s="339"/>
      <c r="AC523" s="339"/>
      <c r="AD523" s="339"/>
      <c r="AE523" s="339"/>
      <c r="AF523" s="339"/>
      <c r="AG523" s="339"/>
      <c r="AH523" s="339"/>
      <c r="AI523" s="339"/>
      <c r="AJ523" s="339"/>
      <c r="AK523" s="339"/>
      <c r="AL523" s="339"/>
      <c r="AM523" s="339"/>
      <c r="AN523" s="339"/>
      <c r="AO523" s="339"/>
      <c r="AP523" s="339"/>
      <c r="AQ523" s="339"/>
      <c r="AR523" s="339"/>
      <c r="AS523" s="339"/>
      <c r="AT523" s="339"/>
      <c r="AU523" s="339"/>
      <c r="AV523" s="339"/>
      <c r="AW523" s="339"/>
      <c r="AX523" s="339"/>
      <c r="AY523" s="339"/>
      <c r="AZ523" s="339"/>
      <c r="BA523" s="341"/>
      <c r="BB523" s="391"/>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1"/>
      <c r="BX523" s="341"/>
      <c r="BY523" s="341"/>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996" t="s">
        <v>231</v>
      </c>
      <c r="D524" s="995"/>
      <c r="E524" s="575">
        <v>1.3420566628574155E-2</v>
      </c>
      <c r="F524" s="571"/>
      <c r="G524" s="571"/>
      <c r="H524" s="995" t="s">
        <v>198</v>
      </c>
      <c r="I524" s="995"/>
      <c r="J524" s="593" t="s">
        <v>199</v>
      </c>
      <c r="K524" s="571"/>
      <c r="L524" s="571"/>
      <c r="M524" s="995"/>
      <c r="N524" s="995"/>
      <c r="O524" s="571"/>
      <c r="P524" s="571"/>
      <c r="Q524" s="571"/>
      <c r="Z524" s="339"/>
      <c r="AA524" s="339"/>
      <c r="AB524" s="339"/>
      <c r="AC524" s="339"/>
      <c r="AD524" s="339"/>
      <c r="AE524" s="339"/>
      <c r="AF524" s="339"/>
      <c r="AG524" s="339"/>
      <c r="AH524" s="339"/>
      <c r="AI524" s="339"/>
      <c r="AJ524" s="339"/>
      <c r="AK524" s="339"/>
      <c r="AL524" s="339"/>
      <c r="AM524" s="339"/>
      <c r="AN524" s="339"/>
      <c r="AO524" s="339"/>
      <c r="AP524" s="339"/>
      <c r="AQ524" s="339"/>
      <c r="AR524" s="339"/>
      <c r="AS524" s="339"/>
      <c r="AT524" s="339"/>
      <c r="AU524" s="339"/>
      <c r="AV524" s="339"/>
      <c r="AW524" s="339"/>
      <c r="AX524" s="339"/>
      <c r="AY524" s="339"/>
      <c r="AZ524" s="339"/>
      <c r="BA524" s="341"/>
      <c r="BB524" s="391"/>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1"/>
      <c r="BX524" s="341"/>
      <c r="BY524" s="341"/>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996" t="s">
        <v>218</v>
      </c>
      <c r="D525" s="995"/>
      <c r="E525" s="575">
        <v>1.4504903888158071E-2</v>
      </c>
      <c r="F525" s="571"/>
      <c r="G525" s="571"/>
      <c r="H525" s="995" t="s">
        <v>199</v>
      </c>
      <c r="I525" s="995"/>
      <c r="J525" s="594">
        <v>1</v>
      </c>
      <c r="K525" s="571"/>
      <c r="L525" s="571"/>
      <c r="M525" s="995"/>
      <c r="N525" s="995"/>
      <c r="O525" s="571"/>
      <c r="P525" s="571"/>
      <c r="Q525" s="571"/>
      <c r="Z525" s="339"/>
      <c r="AA525" s="339"/>
      <c r="AB525" s="339"/>
      <c r="AC525" s="339"/>
      <c r="AD525" s="339"/>
      <c r="AE525" s="339"/>
      <c r="AF525" s="339"/>
      <c r="AG525" s="339"/>
      <c r="AH525" s="339"/>
      <c r="AI525" s="339"/>
      <c r="AJ525" s="339"/>
      <c r="AK525" s="339"/>
      <c r="AL525" s="339"/>
      <c r="AM525" s="339"/>
      <c r="AN525" s="339"/>
      <c r="AO525" s="339"/>
      <c r="AP525" s="339"/>
      <c r="AQ525" s="339"/>
      <c r="AR525" s="339"/>
      <c r="AS525" s="339"/>
      <c r="AT525" s="339"/>
      <c r="AU525" s="339"/>
      <c r="AV525" s="339"/>
      <c r="AW525" s="339"/>
      <c r="AX525" s="339"/>
      <c r="AY525" s="339"/>
      <c r="AZ525" s="339"/>
      <c r="BA525" s="341"/>
      <c r="BB525" s="391"/>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1"/>
      <c r="BX525" s="341"/>
      <c r="BY525" s="341"/>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996" t="s">
        <v>212</v>
      </c>
      <c r="D526" s="995"/>
      <c r="E526" s="580">
        <v>0.10163438143229511</v>
      </c>
      <c r="F526" s="571"/>
      <c r="G526" s="571"/>
      <c r="H526" s="995"/>
      <c r="I526" s="995"/>
      <c r="J526" s="571"/>
      <c r="K526" s="571"/>
      <c r="L526" s="571"/>
      <c r="M526" s="995" t="s">
        <v>243</v>
      </c>
      <c r="N526" s="995"/>
      <c r="O526" s="995"/>
      <c r="P526" s="571"/>
      <c r="Q526" s="571"/>
      <c r="Z526" s="339"/>
      <c r="AA526" s="339"/>
      <c r="AB526" s="339"/>
      <c r="AC526" s="339"/>
      <c r="AD526" s="339"/>
      <c r="AE526" s="339"/>
      <c r="AF526" s="339"/>
      <c r="AG526" s="339"/>
      <c r="AH526" s="339"/>
      <c r="AI526" s="339"/>
      <c r="AJ526" s="339"/>
      <c r="AK526" s="339"/>
      <c r="AL526" s="339"/>
      <c r="AM526" s="339"/>
      <c r="AN526" s="339"/>
      <c r="AO526" s="339"/>
      <c r="AP526" s="339"/>
      <c r="AQ526" s="339"/>
      <c r="AR526" s="339"/>
      <c r="AS526" s="339"/>
      <c r="AT526" s="339"/>
      <c r="AU526" s="339"/>
      <c r="AV526" s="339"/>
      <c r="AW526" s="339"/>
      <c r="AX526" s="339"/>
      <c r="AY526" s="339"/>
      <c r="AZ526" s="339"/>
      <c r="BA526" s="341"/>
      <c r="BB526" s="391"/>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1"/>
      <c r="BX526" s="341"/>
      <c r="BY526" s="341"/>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996"/>
      <c r="D527" s="995"/>
      <c r="E527" s="571"/>
      <c r="F527" s="571"/>
      <c r="G527" s="571"/>
      <c r="H527" s="995"/>
      <c r="I527" s="995"/>
      <c r="J527" s="571"/>
      <c r="K527" s="571"/>
      <c r="L527" s="571"/>
      <c r="M527" s="995" t="s">
        <v>198</v>
      </c>
      <c r="N527" s="995"/>
      <c r="O527" s="595" t="s">
        <v>199</v>
      </c>
      <c r="P527" s="571"/>
      <c r="Q527" s="571"/>
      <c r="Z527" s="339"/>
      <c r="AA527" s="339"/>
      <c r="AB527" s="339"/>
      <c r="AC527" s="339"/>
      <c r="AD527" s="339"/>
      <c r="AE527" s="339"/>
      <c r="AF527" s="339"/>
      <c r="AG527" s="339"/>
      <c r="AH527" s="339"/>
      <c r="AI527" s="339"/>
      <c r="AJ527" s="339"/>
      <c r="AK527" s="339"/>
      <c r="AL527" s="339"/>
      <c r="AM527" s="339"/>
      <c r="AN527" s="339"/>
      <c r="AO527" s="339"/>
      <c r="AP527" s="339"/>
      <c r="AQ527" s="339"/>
      <c r="AR527" s="339"/>
      <c r="AS527" s="339"/>
      <c r="AT527" s="339"/>
      <c r="AU527" s="339"/>
      <c r="AV527" s="339"/>
      <c r="AW527" s="339"/>
      <c r="AX527" s="339"/>
      <c r="AY527" s="339"/>
      <c r="AZ527" s="339"/>
      <c r="BA527" s="341"/>
      <c r="BB527" s="391"/>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1"/>
      <c r="BX527" s="341"/>
      <c r="BY527" s="341"/>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996"/>
      <c r="D528" s="995"/>
      <c r="E528" s="571"/>
      <c r="F528" s="571"/>
      <c r="G528" s="571"/>
      <c r="H528" s="995"/>
      <c r="I528" s="995"/>
      <c r="J528" s="571"/>
      <c r="K528" s="571"/>
      <c r="L528" s="571"/>
      <c r="M528" s="995" t="s">
        <v>199</v>
      </c>
      <c r="N528" s="995"/>
      <c r="O528" s="596">
        <v>1.0000000000000004</v>
      </c>
      <c r="P528" s="571"/>
      <c r="Q528" s="571"/>
      <c r="Z528" s="339"/>
      <c r="AA528" s="339"/>
      <c r="AB528" s="339"/>
      <c r="AC528" s="339"/>
      <c r="AD528" s="339"/>
      <c r="AE528" s="339"/>
      <c r="AF528" s="339"/>
      <c r="AG528" s="339"/>
      <c r="AH528" s="339"/>
      <c r="AI528" s="339"/>
      <c r="AJ528" s="339"/>
      <c r="AK528" s="339"/>
      <c r="AL528" s="339"/>
      <c r="AM528" s="339"/>
      <c r="AN528" s="339"/>
      <c r="AO528" s="339"/>
      <c r="AP528" s="339"/>
      <c r="AQ528" s="339"/>
      <c r="AR528" s="339"/>
      <c r="AS528" s="339"/>
      <c r="AT528" s="339"/>
      <c r="AU528" s="339"/>
      <c r="AV528" s="339"/>
      <c r="AW528" s="339"/>
      <c r="AX528" s="339"/>
      <c r="AY528" s="339"/>
      <c r="AZ528" s="339"/>
      <c r="BA528" s="341"/>
      <c r="BB528" s="391"/>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1"/>
      <c r="BX528" s="341"/>
      <c r="BY528" s="341"/>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996" t="s">
        <v>243</v>
      </c>
      <c r="D529" s="995"/>
      <c r="E529" s="995"/>
      <c r="F529" s="571"/>
      <c r="G529" s="571"/>
      <c r="H529" s="995"/>
      <c r="I529" s="995"/>
      <c r="J529" s="571"/>
      <c r="K529" s="571"/>
      <c r="L529" s="571"/>
      <c r="M529" s="995"/>
      <c r="N529" s="995"/>
      <c r="O529" s="571"/>
      <c r="P529" s="571"/>
      <c r="Q529" s="571"/>
      <c r="Z529" s="339"/>
      <c r="AA529" s="339"/>
      <c r="AB529" s="339"/>
      <c r="AC529" s="339"/>
      <c r="AD529" s="339"/>
      <c r="AE529" s="339"/>
      <c r="AF529" s="339"/>
      <c r="AG529" s="339"/>
      <c r="AH529" s="339"/>
      <c r="AI529" s="339"/>
      <c r="AJ529" s="339"/>
      <c r="AK529" s="339"/>
      <c r="AL529" s="339"/>
      <c r="AM529" s="339"/>
      <c r="AN529" s="339"/>
      <c r="AO529" s="339"/>
      <c r="AP529" s="339"/>
      <c r="AQ529" s="339"/>
      <c r="AR529" s="339"/>
      <c r="AS529" s="339"/>
      <c r="AT529" s="339"/>
      <c r="AU529" s="339"/>
      <c r="AV529" s="339"/>
      <c r="AW529" s="339"/>
      <c r="AX529" s="339"/>
      <c r="AY529" s="339"/>
      <c r="AZ529" s="339"/>
      <c r="BA529" s="341"/>
      <c r="BB529" s="391"/>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1"/>
      <c r="BX529" s="341"/>
      <c r="BY529" s="341"/>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996" t="s">
        <v>198</v>
      </c>
      <c r="D530" s="995"/>
      <c r="E530" s="597" t="s">
        <v>199</v>
      </c>
      <c r="F530" s="571"/>
      <c r="G530" s="571"/>
      <c r="H530" s="995"/>
      <c r="I530" s="995"/>
      <c r="J530" s="571"/>
      <c r="K530" s="571"/>
      <c r="L530" s="571"/>
      <c r="M530" s="995"/>
      <c r="N530" s="995"/>
      <c r="O530" s="571"/>
      <c r="P530" s="571"/>
      <c r="Q530" s="571"/>
      <c r="Z530" s="339"/>
      <c r="AA530" s="339"/>
      <c r="AB530" s="339"/>
      <c r="AC530" s="339"/>
      <c r="AD530" s="339"/>
      <c r="AE530" s="339"/>
      <c r="AF530" s="339"/>
      <c r="AG530" s="339"/>
      <c r="AH530" s="339"/>
      <c r="AI530" s="339"/>
      <c r="AJ530" s="339"/>
      <c r="AK530" s="339"/>
      <c r="AL530" s="339"/>
      <c r="AM530" s="339"/>
      <c r="AN530" s="339"/>
      <c r="AO530" s="339"/>
      <c r="AP530" s="339"/>
      <c r="AQ530" s="339"/>
      <c r="AR530" s="339"/>
      <c r="AS530" s="339"/>
      <c r="AT530" s="339"/>
      <c r="AU530" s="339"/>
      <c r="AV530" s="339"/>
      <c r="AW530" s="339"/>
      <c r="AX530" s="339"/>
      <c r="AY530" s="339"/>
      <c r="AZ530" s="339"/>
      <c r="BA530" s="341"/>
      <c r="BB530" s="391"/>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1"/>
      <c r="BX530" s="341"/>
      <c r="BY530" s="341"/>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996" t="s">
        <v>199</v>
      </c>
      <c r="D531" s="995"/>
      <c r="E531" s="598">
        <v>1</v>
      </c>
      <c r="F531" s="571"/>
      <c r="G531" s="571"/>
      <c r="H531" s="995"/>
      <c r="I531" s="995"/>
      <c r="J531" s="571"/>
      <c r="K531" s="571"/>
      <c r="L531" s="571"/>
      <c r="M531" s="995"/>
      <c r="N531" s="995"/>
      <c r="O531" s="571"/>
      <c r="P531" s="571"/>
      <c r="Q531" s="571"/>
      <c r="Z531" s="339"/>
      <c r="AA531" s="339"/>
      <c r="AB531" s="339"/>
      <c r="AC531" s="339"/>
      <c r="AD531" s="339"/>
      <c r="AE531" s="339"/>
      <c r="AF531" s="339"/>
      <c r="AG531" s="339"/>
      <c r="AH531" s="339"/>
      <c r="AI531" s="339"/>
      <c r="AJ531" s="339"/>
      <c r="AK531" s="339"/>
      <c r="AL531" s="339"/>
      <c r="AM531" s="339"/>
      <c r="AN531" s="339"/>
      <c r="AO531" s="339"/>
      <c r="AP531" s="339"/>
      <c r="AQ531" s="339"/>
      <c r="AR531" s="339"/>
      <c r="AS531" s="339"/>
      <c r="AT531" s="339"/>
      <c r="AU531" s="339"/>
      <c r="AV531" s="339"/>
      <c r="AW531" s="339"/>
      <c r="AX531" s="339"/>
      <c r="AY531" s="339"/>
      <c r="AZ531" s="339"/>
      <c r="BA531" s="341"/>
      <c r="BB531" s="391"/>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1"/>
      <c r="BX531" s="341"/>
      <c r="BY531" s="341"/>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996"/>
      <c r="D532" s="995"/>
      <c r="E532" s="571"/>
      <c r="F532" s="571"/>
      <c r="G532" s="571"/>
      <c r="H532" s="995"/>
      <c r="I532" s="995"/>
      <c r="J532" s="571"/>
      <c r="K532" s="571"/>
      <c r="L532" s="571"/>
      <c r="M532" s="995"/>
      <c r="N532" s="995"/>
      <c r="O532" s="571"/>
      <c r="P532" s="571"/>
      <c r="Q532" s="571"/>
      <c r="Z532" s="339"/>
      <c r="AA532" s="339"/>
      <c r="AB532" s="339"/>
      <c r="AC532" s="339"/>
      <c r="AD532" s="339"/>
      <c r="AE532" s="339"/>
      <c r="AF532" s="339"/>
      <c r="AG532" s="339"/>
      <c r="AH532" s="339"/>
      <c r="AI532" s="339"/>
      <c r="AJ532" s="339"/>
      <c r="AK532" s="339"/>
      <c r="AL532" s="339"/>
      <c r="AM532" s="339"/>
      <c r="AN532" s="339"/>
      <c r="AO532" s="339"/>
      <c r="AP532" s="339"/>
      <c r="AQ532" s="339"/>
      <c r="AR532" s="339"/>
      <c r="AS532" s="339"/>
      <c r="AT532" s="339"/>
      <c r="AU532" s="339"/>
      <c r="AV532" s="339"/>
      <c r="AW532" s="339"/>
      <c r="AX532" s="339"/>
      <c r="AY532" s="339"/>
      <c r="AZ532" s="339"/>
      <c r="BA532" s="341"/>
      <c r="BB532" s="391"/>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1"/>
      <c r="BX532" s="341"/>
      <c r="BY532" s="341"/>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996"/>
      <c r="D533" s="995"/>
      <c r="E533" s="570"/>
      <c r="F533" s="570"/>
      <c r="G533" s="570"/>
      <c r="H533" s="996"/>
      <c r="I533" s="995"/>
      <c r="J533" s="570"/>
      <c r="K533" s="570"/>
      <c r="L533" s="570"/>
      <c r="M533" s="996"/>
      <c r="N533" s="995"/>
      <c r="O533" s="570"/>
      <c r="P533" s="570"/>
      <c r="Q533" s="570"/>
      <c r="Z533" s="339"/>
      <c r="AA533" s="339"/>
      <c r="AB533" s="339"/>
      <c r="AC533" s="339"/>
      <c r="AD533" s="339"/>
      <c r="AE533" s="339"/>
      <c r="AF533" s="339"/>
      <c r="AG533" s="339"/>
      <c r="AH533" s="339"/>
      <c r="AI533" s="339"/>
      <c r="AJ533" s="339"/>
      <c r="AK533" s="339"/>
      <c r="AL533" s="339"/>
      <c r="AM533" s="339"/>
      <c r="AN533" s="339"/>
      <c r="AO533" s="339"/>
      <c r="AP533" s="339"/>
      <c r="AQ533" s="339"/>
      <c r="AR533" s="339"/>
      <c r="AS533" s="339"/>
      <c r="AT533" s="339"/>
      <c r="AU533" s="339"/>
      <c r="AV533" s="339"/>
      <c r="AW533" s="339"/>
      <c r="AX533" s="339"/>
      <c r="AY533" s="339"/>
      <c r="AZ533" s="339"/>
      <c r="BA533" s="341"/>
      <c r="BB533" s="391"/>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1"/>
      <c r="BX533" s="341"/>
      <c r="BY533" s="341"/>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996"/>
      <c r="D534" s="995"/>
      <c r="E534" s="570"/>
      <c r="F534" s="570"/>
      <c r="G534" s="570"/>
      <c r="H534" s="996"/>
      <c r="I534" s="995"/>
      <c r="J534" s="570"/>
      <c r="K534" s="570"/>
      <c r="L534" s="570"/>
      <c r="M534" s="996"/>
      <c r="N534" s="995"/>
      <c r="O534" s="570"/>
      <c r="P534" s="570"/>
      <c r="Q534" s="570"/>
      <c r="Z534" s="339"/>
      <c r="AA534" s="339"/>
      <c r="AB534" s="339"/>
      <c r="AC534" s="339"/>
      <c r="AD534" s="339"/>
      <c r="AE534" s="339"/>
      <c r="AF534" s="339"/>
      <c r="AG534" s="339"/>
      <c r="AH534" s="339"/>
      <c r="AI534" s="339"/>
      <c r="AJ534" s="339"/>
      <c r="AK534" s="339"/>
      <c r="AL534" s="339"/>
      <c r="AM534" s="339"/>
      <c r="AN534" s="339"/>
      <c r="AO534" s="339"/>
      <c r="AP534" s="339"/>
      <c r="AQ534" s="339"/>
      <c r="AR534" s="339"/>
      <c r="AS534" s="339"/>
      <c r="AT534" s="339"/>
      <c r="AU534" s="339"/>
      <c r="AV534" s="339"/>
      <c r="AW534" s="339"/>
      <c r="AX534" s="339"/>
      <c r="AY534" s="339"/>
      <c r="AZ534" s="339"/>
      <c r="BA534" s="341"/>
      <c r="BB534" s="391"/>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1"/>
      <c r="BX534" s="341"/>
      <c r="BY534" s="341"/>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996"/>
      <c r="D535" s="995"/>
      <c r="E535" s="570"/>
      <c r="F535" s="570"/>
      <c r="G535" s="570"/>
      <c r="H535" s="996"/>
      <c r="I535" s="995"/>
      <c r="J535" s="570"/>
      <c r="K535" s="570"/>
      <c r="L535" s="570"/>
      <c r="M535" s="996"/>
      <c r="N535" s="995"/>
      <c r="O535" s="570"/>
      <c r="P535" s="570"/>
      <c r="Q535" s="570"/>
      <c r="Z535" s="339"/>
      <c r="AA535" s="339"/>
      <c r="AB535" s="339"/>
      <c r="AC535" s="339"/>
      <c r="AD535" s="339"/>
      <c r="AE535" s="339"/>
      <c r="AF535" s="339"/>
      <c r="AG535" s="339"/>
      <c r="AH535" s="339"/>
      <c r="AI535" s="339"/>
      <c r="AJ535" s="339"/>
      <c r="AK535" s="339"/>
      <c r="AL535" s="339"/>
      <c r="AM535" s="339"/>
      <c r="AN535" s="339"/>
      <c r="AO535" s="339"/>
      <c r="AP535" s="339"/>
      <c r="AQ535" s="339"/>
      <c r="AR535" s="339"/>
      <c r="AS535" s="339"/>
      <c r="AT535" s="339"/>
      <c r="AU535" s="339"/>
      <c r="AV535" s="339"/>
      <c r="AW535" s="339"/>
      <c r="AX535" s="339"/>
      <c r="AY535" s="339"/>
      <c r="AZ535" s="339"/>
      <c r="BA535" s="341"/>
      <c r="BB535" s="391"/>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1"/>
      <c r="BX535" s="341"/>
      <c r="BY535" s="341"/>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996"/>
      <c r="D536" s="995"/>
      <c r="E536" s="570"/>
      <c r="F536" s="570"/>
      <c r="G536" s="570"/>
      <c r="H536" s="996"/>
      <c r="I536" s="995"/>
      <c r="J536" s="570"/>
      <c r="K536" s="570"/>
      <c r="L536" s="570"/>
      <c r="M536" s="996"/>
      <c r="N536" s="995"/>
      <c r="O536" s="570"/>
      <c r="P536" s="570"/>
      <c r="Q536" s="570"/>
      <c r="Z536" s="339"/>
      <c r="AA536" s="339"/>
      <c r="AB536" s="339"/>
      <c r="AC536" s="339"/>
      <c r="AD536" s="339"/>
      <c r="AE536" s="339"/>
      <c r="AF536" s="339"/>
      <c r="AG536" s="339"/>
      <c r="AH536" s="339"/>
      <c r="AI536" s="339"/>
      <c r="AJ536" s="339"/>
      <c r="AK536" s="339"/>
      <c r="AL536" s="339"/>
      <c r="AM536" s="339"/>
      <c r="AN536" s="339"/>
      <c r="AO536" s="339"/>
      <c r="AP536" s="339"/>
      <c r="AQ536" s="339"/>
      <c r="AR536" s="339"/>
      <c r="AS536" s="339"/>
      <c r="AT536" s="339"/>
      <c r="AU536" s="339"/>
      <c r="AV536" s="339"/>
      <c r="AW536" s="339"/>
      <c r="AX536" s="339"/>
      <c r="AY536" s="339"/>
      <c r="AZ536" s="339"/>
      <c r="BA536" s="341"/>
      <c r="BB536" s="391"/>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1"/>
      <c r="BX536" s="341"/>
      <c r="BY536" s="341"/>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996"/>
      <c r="D537" s="995"/>
      <c r="E537" s="570"/>
      <c r="F537" s="570"/>
      <c r="G537" s="570"/>
      <c r="H537" s="996"/>
      <c r="I537" s="995"/>
      <c r="J537" s="570"/>
      <c r="K537" s="570"/>
      <c r="L537" s="570"/>
      <c r="M537" s="996"/>
      <c r="N537" s="995"/>
      <c r="O537" s="570"/>
      <c r="P537" s="570"/>
      <c r="Q537" s="570"/>
      <c r="Z537" s="339"/>
      <c r="AA537" s="339"/>
      <c r="AB537" s="339"/>
      <c r="AC537" s="339"/>
      <c r="AD537" s="339"/>
      <c r="AE537" s="339"/>
      <c r="AF537" s="339"/>
      <c r="AG537" s="339"/>
      <c r="AH537" s="339"/>
      <c r="AI537" s="339"/>
      <c r="AJ537" s="339"/>
      <c r="AK537" s="339"/>
      <c r="AL537" s="339"/>
      <c r="AM537" s="339"/>
      <c r="AN537" s="339"/>
      <c r="AO537" s="339"/>
      <c r="AP537" s="339"/>
      <c r="AQ537" s="339"/>
      <c r="AR537" s="339"/>
      <c r="AS537" s="339"/>
      <c r="AT537" s="339"/>
      <c r="AU537" s="339"/>
      <c r="AV537" s="339"/>
      <c r="AW537" s="339"/>
      <c r="AX537" s="339"/>
      <c r="AY537" s="339"/>
      <c r="AZ537" s="339"/>
      <c r="BA537" s="341"/>
      <c r="BB537" s="391"/>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1"/>
      <c r="BX537" s="341"/>
      <c r="BY537" s="341"/>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996"/>
      <c r="D538" s="995"/>
      <c r="E538" s="570"/>
      <c r="F538" s="570"/>
      <c r="G538" s="570"/>
      <c r="H538" s="996"/>
      <c r="I538" s="995"/>
      <c r="J538" s="570"/>
      <c r="K538" s="570"/>
      <c r="L538" s="570"/>
      <c r="M538" s="996"/>
      <c r="N538" s="995"/>
      <c r="O538" s="570"/>
      <c r="P538" s="570"/>
      <c r="Q538" s="570"/>
      <c r="Z538" s="339"/>
      <c r="AA538" s="339"/>
      <c r="AB538" s="339"/>
      <c r="AC538" s="339"/>
      <c r="AD538" s="339"/>
      <c r="AE538" s="339"/>
      <c r="AF538" s="339"/>
      <c r="AG538" s="339"/>
      <c r="AH538" s="339"/>
      <c r="AI538" s="339"/>
      <c r="AJ538" s="339"/>
      <c r="AK538" s="339"/>
      <c r="AL538" s="339"/>
      <c r="AM538" s="339"/>
      <c r="AN538" s="339"/>
      <c r="AO538" s="339"/>
      <c r="AP538" s="339"/>
      <c r="AQ538" s="339"/>
      <c r="AR538" s="339"/>
      <c r="AS538" s="339"/>
      <c r="AT538" s="339"/>
      <c r="AU538" s="339"/>
      <c r="AV538" s="339"/>
      <c r="AW538" s="339"/>
      <c r="AX538" s="339"/>
      <c r="AY538" s="339"/>
      <c r="AZ538" s="339"/>
      <c r="BA538" s="341"/>
      <c r="BB538" s="391"/>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1"/>
      <c r="BX538" s="341"/>
      <c r="BY538" s="341"/>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996"/>
      <c r="D539" s="995"/>
      <c r="E539" s="570"/>
      <c r="F539" s="570"/>
      <c r="G539" s="570"/>
      <c r="H539" s="996"/>
      <c r="I539" s="995"/>
      <c r="J539" s="570"/>
      <c r="K539" s="570"/>
      <c r="L539" s="570"/>
      <c r="M539" s="996"/>
      <c r="N539" s="995"/>
      <c r="O539" s="570"/>
      <c r="P539" s="570"/>
      <c r="Q539" s="570"/>
      <c r="Z539" s="339"/>
      <c r="AA539" s="339"/>
      <c r="AB539" s="339"/>
      <c r="AC539" s="339"/>
      <c r="AD539" s="339"/>
      <c r="AE539" s="339"/>
      <c r="AF539" s="339"/>
      <c r="AG539" s="339"/>
      <c r="AH539" s="339"/>
      <c r="AI539" s="339"/>
      <c r="AJ539" s="339"/>
      <c r="AK539" s="339"/>
      <c r="AL539" s="339"/>
      <c r="AM539" s="339"/>
      <c r="AN539" s="339"/>
      <c r="AO539" s="339"/>
      <c r="AP539" s="339"/>
      <c r="AQ539" s="339"/>
      <c r="AR539" s="339"/>
      <c r="AS539" s="339"/>
      <c r="AT539" s="339"/>
      <c r="AU539" s="339"/>
      <c r="AV539" s="339"/>
      <c r="AW539" s="339"/>
      <c r="AX539" s="339"/>
      <c r="AY539" s="339"/>
      <c r="AZ539" s="339"/>
      <c r="BA539" s="341"/>
      <c r="BB539" s="391"/>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1"/>
      <c r="BX539" s="341"/>
      <c r="BY539" s="341"/>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996"/>
      <c r="D540" s="995"/>
      <c r="E540" s="570"/>
      <c r="F540" s="570"/>
      <c r="G540" s="570"/>
      <c r="H540" s="996"/>
      <c r="I540" s="995"/>
      <c r="J540" s="570"/>
      <c r="K540" s="570"/>
      <c r="L540" s="570"/>
      <c r="M540" s="996"/>
      <c r="N540" s="995"/>
      <c r="O540" s="570"/>
      <c r="P540" s="570"/>
      <c r="Q540" s="570"/>
      <c r="Z540" s="339"/>
      <c r="AA540" s="339"/>
      <c r="AB540" s="339"/>
      <c r="AC540" s="339"/>
      <c r="AD540" s="339"/>
      <c r="AE540" s="339"/>
      <c r="AF540" s="339"/>
      <c r="AG540" s="339"/>
      <c r="AH540" s="339"/>
      <c r="AI540" s="339"/>
      <c r="AJ540" s="339"/>
      <c r="AK540" s="339"/>
      <c r="AL540" s="339"/>
      <c r="AM540" s="339"/>
      <c r="AN540" s="339"/>
      <c r="AO540" s="339"/>
      <c r="AP540" s="339"/>
      <c r="AQ540" s="339"/>
      <c r="AR540" s="339"/>
      <c r="AS540" s="339"/>
      <c r="AT540" s="339"/>
      <c r="AU540" s="339"/>
      <c r="AV540" s="339"/>
      <c r="AW540" s="339"/>
      <c r="AX540" s="339"/>
      <c r="AY540" s="339"/>
      <c r="AZ540" s="339"/>
      <c r="BA540" s="341"/>
      <c r="BB540" s="391"/>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1"/>
      <c r="BX540" s="341"/>
      <c r="BY540" s="341"/>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996"/>
      <c r="D541" s="995"/>
      <c r="E541" s="570"/>
      <c r="F541" s="570"/>
      <c r="G541" s="570"/>
      <c r="H541" s="996"/>
      <c r="I541" s="995"/>
      <c r="J541" s="570"/>
      <c r="K541" s="570"/>
      <c r="L541" s="570"/>
      <c r="M541" s="996"/>
      <c r="N541" s="995"/>
      <c r="O541" s="570"/>
      <c r="P541" s="570"/>
      <c r="Q541" s="570"/>
      <c r="Z541" s="339"/>
      <c r="AA541" s="339"/>
      <c r="AB541" s="339"/>
      <c r="AC541" s="339"/>
      <c r="AD541" s="339"/>
      <c r="AE541" s="339"/>
      <c r="AF541" s="339"/>
      <c r="AG541" s="339"/>
      <c r="AH541" s="339"/>
      <c r="AI541" s="339"/>
      <c r="AJ541" s="339"/>
      <c r="AK541" s="339"/>
      <c r="AL541" s="339"/>
      <c r="AM541" s="339"/>
      <c r="AN541" s="339"/>
      <c r="AO541" s="339"/>
      <c r="AP541" s="339"/>
      <c r="AQ541" s="339"/>
      <c r="AR541" s="339"/>
      <c r="AS541" s="339"/>
      <c r="AT541" s="339"/>
      <c r="AU541" s="339"/>
      <c r="AV541" s="339"/>
      <c r="AW541" s="339"/>
      <c r="AX541" s="339"/>
      <c r="AY541" s="339"/>
      <c r="AZ541" s="339"/>
      <c r="BA541" s="341"/>
      <c r="BB541" s="391"/>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1"/>
      <c r="BX541" s="341"/>
      <c r="BY541" s="341"/>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996"/>
      <c r="D542" s="995"/>
      <c r="E542" s="570"/>
      <c r="F542" s="570"/>
      <c r="G542" s="570"/>
      <c r="H542" s="996"/>
      <c r="I542" s="995"/>
      <c r="J542" s="570"/>
      <c r="K542" s="570"/>
      <c r="L542" s="570"/>
      <c r="M542" s="996"/>
      <c r="N542" s="995"/>
      <c r="O542" s="570"/>
      <c r="P542" s="570"/>
      <c r="Q542" s="570"/>
      <c r="Z542" s="339"/>
      <c r="AA542" s="339"/>
      <c r="AB542" s="339"/>
      <c r="AC542" s="339"/>
      <c r="AD542" s="339"/>
      <c r="AE542" s="339"/>
      <c r="AF542" s="339"/>
      <c r="AG542" s="339"/>
      <c r="AH542" s="339"/>
      <c r="AI542" s="339"/>
      <c r="AJ542" s="339"/>
      <c r="AK542" s="339"/>
      <c r="AL542" s="339"/>
      <c r="AM542" s="339"/>
      <c r="AN542" s="339"/>
      <c r="AO542" s="339"/>
      <c r="AP542" s="339"/>
      <c r="AQ542" s="339"/>
      <c r="AR542" s="339"/>
      <c r="AS542" s="339"/>
      <c r="AT542" s="339"/>
      <c r="AU542" s="339"/>
      <c r="AV542" s="339"/>
      <c r="AW542" s="339"/>
      <c r="AX542" s="339"/>
      <c r="AY542" s="339"/>
      <c r="AZ542" s="339"/>
      <c r="BA542" s="341"/>
      <c r="BB542" s="391"/>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1"/>
      <c r="BX542" s="341"/>
      <c r="BY542" s="341"/>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996"/>
      <c r="D543" s="995"/>
      <c r="E543" s="570"/>
      <c r="F543" s="570"/>
      <c r="G543" s="570"/>
      <c r="H543" s="996"/>
      <c r="I543" s="995"/>
      <c r="J543" s="570"/>
      <c r="K543" s="570"/>
      <c r="L543" s="570"/>
      <c r="M543" s="996"/>
      <c r="N543" s="995"/>
      <c r="O543" s="570"/>
      <c r="P543" s="570"/>
      <c r="Q543" s="570"/>
      <c r="Z543" s="339"/>
      <c r="AA543" s="339"/>
      <c r="AB543" s="339"/>
      <c r="AC543" s="339"/>
      <c r="AD543" s="339"/>
      <c r="AE543" s="339"/>
      <c r="AF543" s="339"/>
      <c r="AG543" s="339"/>
      <c r="AH543" s="339"/>
      <c r="AI543" s="339"/>
      <c r="AJ543" s="339"/>
      <c r="AK543" s="339"/>
      <c r="AL543" s="339"/>
      <c r="AM543" s="339"/>
      <c r="AN543" s="339"/>
      <c r="AO543" s="339"/>
      <c r="AP543" s="339"/>
      <c r="AQ543" s="339"/>
      <c r="AR543" s="339"/>
      <c r="AS543" s="339"/>
      <c r="AT543" s="339"/>
      <c r="AU543" s="339"/>
      <c r="AV543" s="339"/>
      <c r="AW543" s="339"/>
      <c r="AX543" s="339"/>
      <c r="AY543" s="339"/>
      <c r="AZ543" s="339"/>
      <c r="BA543" s="341"/>
      <c r="BB543" s="391"/>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1"/>
      <c r="BX543" s="341"/>
      <c r="BY543" s="341"/>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996"/>
      <c r="D544" s="995"/>
      <c r="E544" s="570"/>
      <c r="F544" s="570"/>
      <c r="G544" s="570"/>
      <c r="H544" s="996"/>
      <c r="I544" s="995"/>
      <c r="J544" s="570"/>
      <c r="K544" s="570"/>
      <c r="L544" s="570"/>
      <c r="M544" s="996"/>
      <c r="N544" s="995"/>
      <c r="O544" s="570"/>
      <c r="P544" s="570"/>
      <c r="Q544" s="570"/>
      <c r="Z544" s="339"/>
      <c r="AA544" s="339"/>
      <c r="AB544" s="339"/>
      <c r="AC544" s="339"/>
      <c r="AD544" s="339"/>
      <c r="AE544" s="339"/>
      <c r="AF544" s="339"/>
      <c r="AG544" s="339"/>
      <c r="AH544" s="339"/>
      <c r="AI544" s="339"/>
      <c r="AJ544" s="339"/>
      <c r="AK544" s="339"/>
      <c r="AL544" s="339"/>
      <c r="AM544" s="339"/>
      <c r="AN544" s="339"/>
      <c r="AO544" s="339"/>
      <c r="AP544" s="339"/>
      <c r="AQ544" s="339"/>
      <c r="AR544" s="339"/>
      <c r="AS544" s="339"/>
      <c r="AT544" s="339"/>
      <c r="AU544" s="339"/>
      <c r="AV544" s="339"/>
      <c r="AW544" s="339"/>
      <c r="AX544" s="339"/>
      <c r="AY544" s="339"/>
      <c r="AZ544" s="339"/>
      <c r="BA544" s="341"/>
      <c r="BB544" s="391"/>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1"/>
      <c r="BX544" s="341"/>
      <c r="BY544" s="341"/>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996"/>
      <c r="D545" s="995"/>
      <c r="E545" s="570"/>
      <c r="F545" s="570"/>
      <c r="G545" s="570"/>
      <c r="H545" s="996"/>
      <c r="I545" s="995"/>
      <c r="J545" s="570"/>
      <c r="K545" s="570"/>
      <c r="L545" s="570"/>
      <c r="M545" s="996"/>
      <c r="N545" s="995"/>
      <c r="O545" s="570"/>
      <c r="P545" s="570"/>
      <c r="Q545" s="570"/>
      <c r="Z545" s="339"/>
      <c r="AA545" s="339"/>
      <c r="AB545" s="339"/>
      <c r="AC545" s="339"/>
      <c r="AD545" s="339"/>
      <c r="AE545" s="339"/>
      <c r="AF545" s="339"/>
      <c r="AG545" s="339"/>
      <c r="AH545" s="339"/>
      <c r="AI545" s="339"/>
      <c r="AJ545" s="339"/>
      <c r="AK545" s="339"/>
      <c r="AL545" s="339"/>
      <c r="AM545" s="339"/>
      <c r="AN545" s="339"/>
      <c r="AO545" s="339"/>
      <c r="AP545" s="339"/>
      <c r="AQ545" s="339"/>
      <c r="AR545" s="339"/>
      <c r="AS545" s="339"/>
      <c r="AT545" s="339"/>
      <c r="AU545" s="339"/>
      <c r="AV545" s="339"/>
      <c r="AW545" s="339"/>
      <c r="AX545" s="339"/>
      <c r="AY545" s="339"/>
      <c r="AZ545" s="339"/>
      <c r="BA545" s="341"/>
      <c r="BB545" s="391"/>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1"/>
      <c r="BX545" s="341"/>
      <c r="BY545" s="341"/>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996"/>
      <c r="D546" s="995"/>
      <c r="E546" s="570"/>
      <c r="F546" s="570"/>
      <c r="G546" s="570"/>
      <c r="H546" s="996"/>
      <c r="I546" s="995"/>
      <c r="J546" s="570"/>
      <c r="K546" s="570"/>
      <c r="L546" s="570"/>
      <c r="M546" s="996"/>
      <c r="N546" s="995"/>
      <c r="O546" s="570"/>
      <c r="P546" s="570"/>
      <c r="Q546" s="570"/>
      <c r="Z546" s="339"/>
      <c r="AA546" s="339"/>
      <c r="AB546" s="339"/>
      <c r="AC546" s="339"/>
      <c r="AD546" s="339"/>
      <c r="AE546" s="339"/>
      <c r="AF546" s="339"/>
      <c r="AG546" s="339"/>
      <c r="AH546" s="339"/>
      <c r="AI546" s="339"/>
      <c r="AJ546" s="339"/>
      <c r="AK546" s="339"/>
      <c r="AL546" s="339"/>
      <c r="AM546" s="339"/>
      <c r="AN546" s="339"/>
      <c r="AO546" s="339"/>
      <c r="AP546" s="339"/>
      <c r="AQ546" s="339"/>
      <c r="AR546" s="339"/>
      <c r="AS546" s="339"/>
      <c r="AT546" s="339"/>
      <c r="AU546" s="339"/>
      <c r="AV546" s="339"/>
      <c r="AW546" s="339"/>
      <c r="AX546" s="339"/>
      <c r="AY546" s="339"/>
      <c r="AZ546" s="339"/>
      <c r="BA546" s="341"/>
      <c r="BB546" s="391"/>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1"/>
      <c r="BX546" s="341"/>
      <c r="BY546" s="341"/>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996"/>
      <c r="D547" s="995"/>
      <c r="E547" s="570"/>
      <c r="F547" s="570"/>
      <c r="G547" s="570"/>
      <c r="H547" s="996"/>
      <c r="I547" s="995"/>
      <c r="J547" s="570"/>
      <c r="K547" s="570"/>
      <c r="L547" s="570"/>
      <c r="M547" s="996"/>
      <c r="N547" s="995"/>
      <c r="O547" s="570"/>
      <c r="P547" s="570"/>
      <c r="Q547" s="570"/>
      <c r="Z547" s="339"/>
      <c r="AA547" s="339"/>
      <c r="AB547" s="339"/>
      <c r="AC547" s="339"/>
      <c r="AD547" s="339"/>
      <c r="AE547" s="339"/>
      <c r="AF547" s="339"/>
      <c r="AG547" s="339"/>
      <c r="AH547" s="339"/>
      <c r="AI547" s="339"/>
      <c r="AJ547" s="339"/>
      <c r="AK547" s="339"/>
      <c r="AL547" s="339"/>
      <c r="AM547" s="339"/>
      <c r="AN547" s="339"/>
      <c r="AO547" s="339"/>
      <c r="AP547" s="339"/>
      <c r="AQ547" s="339"/>
      <c r="AR547" s="339"/>
      <c r="AS547" s="339"/>
      <c r="AT547" s="339"/>
      <c r="AU547" s="339"/>
      <c r="AV547" s="339"/>
      <c r="AW547" s="339"/>
      <c r="AX547" s="339"/>
      <c r="AY547" s="339"/>
      <c r="AZ547" s="339"/>
      <c r="BA547" s="341"/>
      <c r="BB547" s="391"/>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1"/>
      <c r="BX547" s="341"/>
      <c r="BY547" s="341"/>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996"/>
      <c r="D548" s="995"/>
      <c r="E548" s="570"/>
      <c r="F548" s="570"/>
      <c r="G548" s="570"/>
      <c r="H548" s="996"/>
      <c r="I548" s="995"/>
      <c r="J548" s="570"/>
      <c r="K548" s="570"/>
      <c r="L548" s="570"/>
      <c r="M548" s="996"/>
      <c r="N548" s="995"/>
      <c r="O548" s="570"/>
      <c r="P548" s="570"/>
      <c r="Q548" s="570"/>
      <c r="Z548" s="339"/>
      <c r="AA548" s="339"/>
      <c r="AB548" s="339"/>
      <c r="AC548" s="339"/>
      <c r="AD548" s="339"/>
      <c r="AE548" s="339"/>
      <c r="AF548" s="339"/>
      <c r="AG548" s="339"/>
      <c r="AH548" s="339"/>
      <c r="AI548" s="339"/>
      <c r="AJ548" s="339"/>
      <c r="AK548" s="339"/>
      <c r="AL548" s="339"/>
      <c r="AM548" s="339"/>
      <c r="AN548" s="339"/>
      <c r="AO548" s="339"/>
      <c r="AP548" s="339"/>
      <c r="AQ548" s="339"/>
      <c r="AR548" s="339"/>
      <c r="AS548" s="339"/>
      <c r="AT548" s="339"/>
      <c r="AU548" s="339"/>
      <c r="AV548" s="339"/>
      <c r="AW548" s="339"/>
      <c r="AX548" s="339"/>
      <c r="AY548" s="339"/>
      <c r="AZ548" s="339"/>
      <c r="BA548" s="341"/>
      <c r="BB548" s="391"/>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1"/>
      <c r="BX548" s="341"/>
      <c r="BY548" s="341"/>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996"/>
      <c r="D549" s="995"/>
      <c r="E549" s="570"/>
      <c r="F549" s="570"/>
      <c r="G549" s="570"/>
      <c r="H549" s="996"/>
      <c r="I549" s="995"/>
      <c r="J549" s="570"/>
      <c r="K549" s="570"/>
      <c r="L549" s="570"/>
      <c r="M549" s="996"/>
      <c r="N549" s="995"/>
      <c r="O549" s="570"/>
      <c r="P549" s="570"/>
      <c r="Q549" s="570"/>
      <c r="Z549" s="339"/>
      <c r="AA549" s="339"/>
      <c r="AB549" s="339"/>
      <c r="AC549" s="339"/>
      <c r="AD549" s="339"/>
      <c r="AE549" s="339"/>
      <c r="AF549" s="339"/>
      <c r="AG549" s="339"/>
      <c r="AH549" s="339"/>
      <c r="AI549" s="339"/>
      <c r="AJ549" s="339"/>
      <c r="AK549" s="339"/>
      <c r="AL549" s="339"/>
      <c r="AM549" s="339"/>
      <c r="AN549" s="339"/>
      <c r="AO549" s="339"/>
      <c r="AP549" s="339"/>
      <c r="AQ549" s="339"/>
      <c r="AR549" s="339"/>
      <c r="AS549" s="339"/>
      <c r="AT549" s="339"/>
      <c r="AU549" s="339"/>
      <c r="AV549" s="339"/>
      <c r="AW549" s="339"/>
      <c r="AX549" s="339"/>
      <c r="AY549" s="339"/>
      <c r="AZ549" s="339"/>
      <c r="BA549" s="341"/>
      <c r="BB549" s="391"/>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1"/>
      <c r="BX549" s="341"/>
      <c r="BY549" s="341"/>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996"/>
      <c r="D550" s="995"/>
      <c r="E550" s="570"/>
      <c r="F550" s="570"/>
      <c r="G550" s="570"/>
      <c r="H550" s="996"/>
      <c r="I550" s="995"/>
      <c r="J550" s="570"/>
      <c r="K550" s="570"/>
      <c r="L550" s="570"/>
      <c r="M550" s="996"/>
      <c r="N550" s="995"/>
      <c r="O550" s="570"/>
      <c r="P550" s="570"/>
      <c r="Q550" s="570"/>
      <c r="Z550" s="339"/>
      <c r="AA550" s="339"/>
      <c r="AB550" s="339"/>
      <c r="AC550" s="339"/>
      <c r="AD550" s="339"/>
      <c r="AE550" s="339"/>
      <c r="AF550" s="339"/>
      <c r="AG550" s="339"/>
      <c r="AH550" s="339"/>
      <c r="AI550" s="339"/>
      <c r="AJ550" s="339"/>
      <c r="AK550" s="339"/>
      <c r="AL550" s="339"/>
      <c r="AM550" s="339"/>
      <c r="AN550" s="339"/>
      <c r="AO550" s="339"/>
      <c r="AP550" s="339"/>
      <c r="AQ550" s="339"/>
      <c r="AR550" s="339"/>
      <c r="AS550" s="339"/>
      <c r="AT550" s="339"/>
      <c r="AU550" s="339"/>
      <c r="AV550" s="339"/>
      <c r="AW550" s="339"/>
      <c r="AX550" s="339"/>
      <c r="AY550" s="339"/>
      <c r="AZ550" s="339"/>
      <c r="BA550" s="341"/>
      <c r="BB550" s="391"/>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1"/>
      <c r="BX550" s="341"/>
      <c r="BY550" s="341"/>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996"/>
      <c r="D551" s="995"/>
      <c r="E551" s="570"/>
      <c r="F551" s="570"/>
      <c r="G551" s="570"/>
      <c r="H551" s="996"/>
      <c r="I551" s="995"/>
      <c r="J551" s="570"/>
      <c r="K551" s="570"/>
      <c r="L551" s="570"/>
      <c r="M551" s="996"/>
      <c r="N551" s="995"/>
      <c r="O551" s="570"/>
      <c r="P551" s="570"/>
      <c r="Q551" s="570"/>
      <c r="Z551" s="339"/>
      <c r="AA551" s="339"/>
      <c r="AB551" s="339"/>
      <c r="AC551" s="339"/>
      <c r="AD551" s="339"/>
      <c r="AE551" s="339"/>
      <c r="AF551" s="339"/>
      <c r="AG551" s="339"/>
      <c r="AH551" s="339"/>
      <c r="AI551" s="339"/>
      <c r="AJ551" s="339"/>
      <c r="AK551" s="339"/>
      <c r="AL551" s="339"/>
      <c r="AM551" s="339"/>
      <c r="AN551" s="339"/>
      <c r="AO551" s="339"/>
      <c r="AP551" s="339"/>
      <c r="AQ551" s="339"/>
      <c r="AR551" s="339"/>
      <c r="AS551" s="339"/>
      <c r="AT551" s="339"/>
      <c r="AU551" s="339"/>
      <c r="AV551" s="339"/>
      <c r="AW551" s="339"/>
      <c r="AX551" s="339"/>
      <c r="AY551" s="339"/>
      <c r="AZ551" s="339"/>
      <c r="BA551" s="341"/>
      <c r="BB551" s="391"/>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1"/>
      <c r="BX551" s="341"/>
      <c r="BY551" s="341"/>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996"/>
      <c r="D552" s="995"/>
      <c r="E552" s="570"/>
      <c r="F552" s="570"/>
      <c r="G552" s="570"/>
      <c r="H552" s="996"/>
      <c r="I552" s="995"/>
      <c r="J552" s="570"/>
      <c r="K552" s="570"/>
      <c r="L552" s="570"/>
      <c r="M552" s="996"/>
      <c r="N552" s="995"/>
      <c r="O552" s="570"/>
      <c r="P552" s="570"/>
      <c r="Q552" s="570"/>
      <c r="Z552" s="339"/>
      <c r="AA552" s="339"/>
      <c r="AB552" s="339"/>
      <c r="AC552" s="339"/>
      <c r="AD552" s="339"/>
      <c r="AE552" s="339"/>
      <c r="AF552" s="339"/>
      <c r="AG552" s="339"/>
      <c r="AH552" s="339"/>
      <c r="AI552" s="339"/>
      <c r="AJ552" s="339"/>
      <c r="AK552" s="339"/>
      <c r="AL552" s="339"/>
      <c r="AM552" s="339"/>
      <c r="AN552" s="339"/>
      <c r="AO552" s="339"/>
      <c r="AP552" s="339"/>
      <c r="AQ552" s="339"/>
      <c r="AR552" s="339"/>
      <c r="AS552" s="339"/>
      <c r="AT552" s="339"/>
      <c r="AU552" s="339"/>
      <c r="AV552" s="339"/>
      <c r="AW552" s="339"/>
      <c r="AX552" s="339"/>
      <c r="AY552" s="339"/>
      <c r="AZ552" s="339"/>
      <c r="BA552" s="341"/>
      <c r="BB552" s="391"/>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1"/>
      <c r="BX552" s="341"/>
      <c r="BY552" s="341"/>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996"/>
      <c r="D553" s="995"/>
      <c r="E553" s="570"/>
      <c r="F553" s="570"/>
      <c r="G553" s="570"/>
      <c r="H553" s="996"/>
      <c r="I553" s="995"/>
      <c r="J553" s="570"/>
      <c r="K553" s="570"/>
      <c r="L553" s="570"/>
      <c r="M553" s="996"/>
      <c r="N553" s="995"/>
      <c r="O553" s="570"/>
      <c r="P553" s="570"/>
      <c r="Q553" s="570"/>
      <c r="Z553" s="339"/>
      <c r="AA553" s="339"/>
      <c r="AB553" s="339"/>
      <c r="AC553" s="339"/>
      <c r="AD553" s="339"/>
      <c r="AE553" s="339"/>
      <c r="AF553" s="339"/>
      <c r="AG553" s="339"/>
      <c r="AH553" s="339"/>
      <c r="AI553" s="339"/>
      <c r="AJ553" s="339"/>
      <c r="AK553" s="339"/>
      <c r="AL553" s="339"/>
      <c r="AM553" s="339"/>
      <c r="AN553" s="339"/>
      <c r="AO553" s="339"/>
      <c r="AP553" s="339"/>
      <c r="AQ553" s="339"/>
      <c r="AR553" s="339"/>
      <c r="AS553" s="339"/>
      <c r="AT553" s="339"/>
      <c r="AU553" s="339"/>
      <c r="AV553" s="339"/>
      <c r="AW553" s="339"/>
      <c r="AX553" s="339"/>
      <c r="AY553" s="339"/>
      <c r="AZ553" s="339"/>
      <c r="BA553" s="341"/>
      <c r="BB553" s="391"/>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1"/>
      <c r="BX553" s="341"/>
      <c r="BY553" s="341"/>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996"/>
      <c r="D554" s="995"/>
      <c r="E554" s="570"/>
      <c r="F554" s="570"/>
      <c r="G554" s="570"/>
      <c r="H554" s="996"/>
      <c r="I554" s="995"/>
      <c r="J554" s="570"/>
      <c r="K554" s="570"/>
      <c r="L554" s="570"/>
      <c r="M554" s="996"/>
      <c r="N554" s="995"/>
      <c r="O554" s="570"/>
      <c r="P554" s="570"/>
      <c r="Q554" s="570"/>
      <c r="Z554" s="339"/>
      <c r="AA554" s="339"/>
      <c r="AB554" s="339"/>
      <c r="AC554" s="339"/>
      <c r="AD554" s="339"/>
      <c r="AE554" s="339"/>
      <c r="AF554" s="339"/>
      <c r="AG554" s="339"/>
      <c r="AH554" s="339"/>
      <c r="AI554" s="339"/>
      <c r="AJ554" s="339"/>
      <c r="AK554" s="339"/>
      <c r="AL554" s="339"/>
      <c r="AM554" s="339"/>
      <c r="AN554" s="339"/>
      <c r="AO554" s="339"/>
      <c r="AP554" s="339"/>
      <c r="AQ554" s="339"/>
      <c r="AR554" s="339"/>
      <c r="AS554" s="339"/>
      <c r="AT554" s="339"/>
      <c r="AU554" s="339"/>
      <c r="AV554" s="339"/>
      <c r="AW554" s="339"/>
      <c r="AX554" s="339"/>
      <c r="AY554" s="339"/>
      <c r="AZ554" s="339"/>
      <c r="BA554" s="341"/>
      <c r="BB554" s="391"/>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1"/>
      <c r="BX554" s="341"/>
      <c r="BY554" s="341"/>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996"/>
      <c r="D555" s="995"/>
      <c r="E555" s="570"/>
      <c r="F555" s="570"/>
      <c r="G555" s="570"/>
      <c r="H555" s="996"/>
      <c r="I555" s="995"/>
      <c r="J555" s="570"/>
      <c r="K555" s="570"/>
      <c r="L555" s="570"/>
      <c r="M555" s="996"/>
      <c r="N555" s="995"/>
      <c r="O555" s="570"/>
      <c r="P555" s="570"/>
      <c r="Q555" s="570"/>
      <c r="Z555" s="339"/>
      <c r="AA555" s="339"/>
      <c r="AB555" s="339"/>
      <c r="AC555" s="339"/>
      <c r="AD555" s="339"/>
      <c r="AE555" s="339"/>
      <c r="AF555" s="339"/>
      <c r="AG555" s="339"/>
      <c r="AH555" s="339"/>
      <c r="AI555" s="339"/>
      <c r="AJ555" s="339"/>
      <c r="AK555" s="339"/>
      <c r="AL555" s="339"/>
      <c r="AM555" s="339"/>
      <c r="AN555" s="339"/>
      <c r="AO555" s="339"/>
      <c r="AP555" s="339"/>
      <c r="AQ555" s="339"/>
      <c r="AR555" s="339"/>
      <c r="AS555" s="339"/>
      <c r="AT555" s="339"/>
      <c r="AU555" s="339"/>
      <c r="AV555" s="339"/>
      <c r="AW555" s="339"/>
      <c r="AX555" s="339"/>
      <c r="AY555" s="339"/>
      <c r="AZ555" s="339"/>
      <c r="BA555" s="341"/>
      <c r="BB555" s="391"/>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1"/>
      <c r="BX555" s="341"/>
      <c r="BY555" s="341"/>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996"/>
      <c r="D556" s="995"/>
      <c r="E556" s="570"/>
      <c r="F556" s="570"/>
      <c r="G556" s="570"/>
      <c r="H556" s="996"/>
      <c r="I556" s="995"/>
      <c r="J556" s="570"/>
      <c r="K556" s="570"/>
      <c r="L556" s="570"/>
      <c r="M556" s="996"/>
      <c r="N556" s="995"/>
      <c r="O556" s="570"/>
      <c r="P556" s="570"/>
      <c r="Q556" s="570"/>
      <c r="Z556" s="339"/>
      <c r="AA556" s="339"/>
      <c r="AB556" s="339"/>
      <c r="AC556" s="339"/>
      <c r="AD556" s="339"/>
      <c r="AE556" s="339"/>
      <c r="AF556" s="339"/>
      <c r="AG556" s="339"/>
      <c r="AH556" s="339"/>
      <c r="AI556" s="339"/>
      <c r="AJ556" s="339"/>
      <c r="AK556" s="339"/>
      <c r="AL556" s="339"/>
      <c r="AM556" s="339"/>
      <c r="AN556" s="339"/>
      <c r="AO556" s="339"/>
      <c r="AP556" s="339"/>
      <c r="AQ556" s="339"/>
      <c r="AR556" s="339"/>
      <c r="AS556" s="339"/>
      <c r="AT556" s="339"/>
      <c r="AU556" s="339"/>
      <c r="AV556" s="339"/>
      <c r="AW556" s="339"/>
      <c r="AX556" s="339"/>
      <c r="AY556" s="339"/>
      <c r="AZ556" s="339"/>
      <c r="BA556" s="341"/>
      <c r="BB556" s="391"/>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1"/>
      <c r="BX556" s="341"/>
      <c r="BY556" s="341"/>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996"/>
      <c r="D557" s="995"/>
      <c r="E557" s="570"/>
      <c r="F557" s="570"/>
      <c r="G557" s="570"/>
      <c r="H557" s="996"/>
      <c r="I557" s="995"/>
      <c r="J557" s="570"/>
      <c r="K557" s="570"/>
      <c r="L557" s="570"/>
      <c r="M557" s="996"/>
      <c r="N557" s="995"/>
      <c r="O557" s="570"/>
      <c r="P557" s="570"/>
      <c r="Q557" s="570"/>
      <c r="Z557" s="339"/>
      <c r="AA557" s="339"/>
      <c r="AB557" s="339"/>
      <c r="AC557" s="339"/>
      <c r="AD557" s="339"/>
      <c r="AE557" s="339"/>
      <c r="AF557" s="339"/>
      <c r="AG557" s="339"/>
      <c r="AH557" s="339"/>
      <c r="AI557" s="339"/>
      <c r="AJ557" s="339"/>
      <c r="AK557" s="339"/>
      <c r="AL557" s="339"/>
      <c r="AM557" s="339"/>
      <c r="AN557" s="339"/>
      <c r="AO557" s="339"/>
      <c r="AP557" s="339"/>
      <c r="AQ557" s="339"/>
      <c r="AR557" s="339"/>
      <c r="AS557" s="339"/>
      <c r="AT557" s="339"/>
      <c r="AU557" s="339"/>
      <c r="AV557" s="339"/>
      <c r="AW557" s="339"/>
      <c r="AX557" s="339"/>
      <c r="AY557" s="339"/>
      <c r="AZ557" s="339"/>
      <c r="BA557" s="341"/>
      <c r="BB557" s="391"/>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1"/>
      <c r="BX557" s="341"/>
      <c r="BY557" s="341"/>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996"/>
      <c r="D558" s="995"/>
      <c r="E558" s="570"/>
      <c r="F558" s="570"/>
      <c r="G558" s="570"/>
      <c r="H558" s="996"/>
      <c r="I558" s="995"/>
      <c r="J558" s="570"/>
      <c r="K558" s="570"/>
      <c r="L558" s="570"/>
      <c r="M558" s="996"/>
      <c r="N558" s="995"/>
      <c r="O558" s="570"/>
      <c r="P558" s="570"/>
      <c r="Q558" s="570"/>
      <c r="Z558" s="339"/>
      <c r="AA558" s="339"/>
      <c r="AB558" s="339"/>
      <c r="AC558" s="339"/>
      <c r="AD558" s="339"/>
      <c r="AE558" s="339"/>
      <c r="AF558" s="339"/>
      <c r="AG558" s="339"/>
      <c r="AH558" s="339"/>
      <c r="AI558" s="339"/>
      <c r="AJ558" s="339"/>
      <c r="AK558" s="339"/>
      <c r="AL558" s="339"/>
      <c r="AM558" s="339"/>
      <c r="AN558" s="339"/>
      <c r="AO558" s="339"/>
      <c r="AP558" s="339"/>
      <c r="AQ558" s="339"/>
      <c r="AR558" s="339"/>
      <c r="AS558" s="339"/>
      <c r="AT558" s="339"/>
      <c r="AU558" s="339"/>
      <c r="AV558" s="339"/>
      <c r="AW558" s="339"/>
      <c r="AX558" s="339"/>
      <c r="AY558" s="339"/>
      <c r="AZ558" s="339"/>
      <c r="BA558" s="341"/>
      <c r="BB558" s="391"/>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1"/>
      <c r="BX558" s="341"/>
      <c r="BY558" s="341"/>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996"/>
      <c r="D559" s="995"/>
      <c r="E559" s="570"/>
      <c r="F559" s="570"/>
      <c r="G559" s="570"/>
      <c r="H559" s="996"/>
      <c r="I559" s="995"/>
      <c r="J559" s="570"/>
      <c r="K559" s="570"/>
      <c r="L559" s="570"/>
      <c r="M559" s="996"/>
      <c r="N559" s="995"/>
      <c r="O559" s="570"/>
      <c r="P559" s="570"/>
      <c r="Q559" s="570"/>
      <c r="Z559" s="339"/>
      <c r="AA559" s="339"/>
      <c r="AB559" s="339"/>
      <c r="AC559" s="339"/>
      <c r="AD559" s="339"/>
      <c r="AE559" s="339"/>
      <c r="AF559" s="339"/>
      <c r="AG559" s="339"/>
      <c r="AH559" s="339"/>
      <c r="AI559" s="339"/>
      <c r="AJ559" s="339"/>
      <c r="AK559" s="339"/>
      <c r="AL559" s="339"/>
      <c r="AM559" s="339"/>
      <c r="AN559" s="339"/>
      <c r="AO559" s="339"/>
      <c r="AP559" s="339"/>
      <c r="AQ559" s="339"/>
      <c r="AR559" s="339"/>
      <c r="AS559" s="339"/>
      <c r="AT559" s="339"/>
      <c r="AU559" s="339"/>
      <c r="AV559" s="339"/>
      <c r="AW559" s="339"/>
      <c r="AX559" s="339"/>
      <c r="AY559" s="339"/>
      <c r="AZ559" s="339"/>
      <c r="BA559" s="341"/>
      <c r="BB559" s="391"/>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1"/>
      <c r="BX559" s="341"/>
      <c r="BY559" s="341"/>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996"/>
      <c r="D560" s="995"/>
      <c r="E560" s="570"/>
      <c r="F560" s="570"/>
      <c r="G560" s="570"/>
      <c r="H560" s="996"/>
      <c r="I560" s="995"/>
      <c r="J560" s="570"/>
      <c r="K560" s="570"/>
      <c r="L560" s="570"/>
      <c r="M560" s="996"/>
      <c r="N560" s="995"/>
      <c r="O560" s="570"/>
      <c r="P560" s="570"/>
      <c r="Q560" s="570"/>
      <c r="Z560" s="339"/>
      <c r="AA560" s="339"/>
      <c r="AB560" s="339"/>
      <c r="AC560" s="339"/>
      <c r="AD560" s="339"/>
      <c r="AE560" s="339"/>
      <c r="AF560" s="339"/>
      <c r="AG560" s="339"/>
      <c r="AH560" s="339"/>
      <c r="AI560" s="339"/>
      <c r="AJ560" s="339"/>
      <c r="AK560" s="339"/>
      <c r="AL560" s="339"/>
      <c r="AM560" s="339"/>
      <c r="AN560" s="339"/>
      <c r="AO560" s="339"/>
      <c r="AP560" s="339"/>
      <c r="AQ560" s="339"/>
      <c r="AR560" s="339"/>
      <c r="AS560" s="339"/>
      <c r="AT560" s="339"/>
      <c r="AU560" s="339"/>
      <c r="AV560" s="339"/>
      <c r="AW560" s="339"/>
      <c r="AX560" s="339"/>
      <c r="AY560" s="339"/>
      <c r="AZ560" s="339"/>
      <c r="BA560" s="341"/>
      <c r="BB560" s="391"/>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1"/>
      <c r="BX560" s="341"/>
      <c r="BY560" s="341"/>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996"/>
      <c r="D561" s="995"/>
      <c r="E561" s="570"/>
      <c r="F561" s="570"/>
      <c r="G561" s="570"/>
      <c r="H561" s="996"/>
      <c r="I561" s="995"/>
      <c r="J561" s="570"/>
      <c r="K561" s="570"/>
      <c r="L561" s="570"/>
      <c r="M561" s="996"/>
      <c r="N561" s="995"/>
      <c r="O561" s="570"/>
      <c r="P561" s="570"/>
      <c r="Q561" s="570"/>
      <c r="Z561" s="339"/>
      <c r="AA561" s="339"/>
      <c r="AB561" s="339"/>
      <c r="AC561" s="339"/>
      <c r="AD561" s="339"/>
      <c r="AE561" s="339"/>
      <c r="AF561" s="339"/>
      <c r="AG561" s="339"/>
      <c r="AH561" s="339"/>
      <c r="AI561" s="339"/>
      <c r="AJ561" s="339"/>
      <c r="AK561" s="339"/>
      <c r="AL561" s="339"/>
      <c r="AM561" s="339"/>
      <c r="AN561" s="339"/>
      <c r="AO561" s="339"/>
      <c r="AP561" s="339"/>
      <c r="AQ561" s="339"/>
      <c r="AR561" s="339"/>
      <c r="AS561" s="339"/>
      <c r="AT561" s="339"/>
      <c r="AU561" s="339"/>
      <c r="AV561" s="339"/>
      <c r="AW561" s="339"/>
      <c r="AX561" s="339"/>
      <c r="AY561" s="339"/>
      <c r="AZ561" s="339"/>
      <c r="BA561" s="341"/>
      <c r="BB561" s="391"/>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1"/>
      <c r="BX561" s="341"/>
      <c r="BY561" s="341"/>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996"/>
      <c r="D562" s="995"/>
      <c r="E562" s="570"/>
      <c r="F562" s="570"/>
      <c r="G562" s="570"/>
      <c r="H562" s="996"/>
      <c r="I562" s="995"/>
      <c r="J562" s="570"/>
      <c r="K562" s="570"/>
      <c r="L562" s="570"/>
      <c r="M562" s="996"/>
      <c r="N562" s="995"/>
      <c r="O562" s="570"/>
      <c r="P562" s="570"/>
      <c r="Q562" s="570"/>
      <c r="Z562" s="339"/>
      <c r="AA562" s="339"/>
      <c r="AB562" s="339"/>
      <c r="AC562" s="339"/>
      <c r="AD562" s="339"/>
      <c r="AE562" s="339"/>
      <c r="AF562" s="339"/>
      <c r="AG562" s="339"/>
      <c r="AH562" s="339"/>
      <c r="AI562" s="339"/>
      <c r="AJ562" s="339"/>
      <c r="AK562" s="339"/>
      <c r="AL562" s="339"/>
      <c r="AM562" s="339"/>
      <c r="AN562" s="339"/>
      <c r="AO562" s="339"/>
      <c r="AP562" s="339"/>
      <c r="AQ562" s="339"/>
      <c r="AR562" s="339"/>
      <c r="AS562" s="339"/>
      <c r="AT562" s="339"/>
      <c r="AU562" s="339"/>
      <c r="AV562" s="339"/>
      <c r="AW562" s="339"/>
      <c r="AX562" s="339"/>
      <c r="AY562" s="339"/>
      <c r="AZ562" s="339"/>
      <c r="BA562" s="341"/>
      <c r="BB562" s="391"/>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1"/>
      <c r="BX562" s="341"/>
      <c r="BY562" s="341"/>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996"/>
      <c r="D563" s="995"/>
      <c r="E563" s="570"/>
      <c r="F563" s="570"/>
      <c r="G563" s="570"/>
      <c r="H563" s="996"/>
      <c r="I563" s="995"/>
      <c r="J563" s="570"/>
      <c r="K563" s="570"/>
      <c r="L563" s="570"/>
      <c r="M563" s="996"/>
      <c r="N563" s="995"/>
      <c r="O563" s="570"/>
      <c r="P563" s="570"/>
      <c r="Q563" s="570"/>
      <c r="Z563" s="339"/>
      <c r="AA563" s="339"/>
      <c r="AB563" s="339"/>
      <c r="AC563" s="339"/>
      <c r="AD563" s="339"/>
      <c r="AE563" s="339"/>
      <c r="AF563" s="339"/>
      <c r="AG563" s="339"/>
      <c r="AH563" s="339"/>
      <c r="AI563" s="339"/>
      <c r="AJ563" s="339"/>
      <c r="AK563" s="339"/>
      <c r="AL563" s="339"/>
      <c r="AM563" s="339"/>
      <c r="AN563" s="339"/>
      <c r="AO563" s="339"/>
      <c r="AP563" s="339"/>
      <c r="AQ563" s="339"/>
      <c r="AR563" s="339"/>
      <c r="AS563" s="339"/>
      <c r="AT563" s="339"/>
      <c r="AU563" s="339"/>
      <c r="AV563" s="339"/>
      <c r="AW563" s="339"/>
      <c r="AX563" s="339"/>
      <c r="AY563" s="339"/>
      <c r="AZ563" s="339"/>
      <c r="BA563" s="341"/>
      <c r="BB563" s="391"/>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1"/>
      <c r="BX563" s="341"/>
      <c r="BY563" s="341"/>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996"/>
      <c r="D564" s="995"/>
      <c r="E564" s="570"/>
      <c r="F564" s="570"/>
      <c r="G564" s="570"/>
      <c r="H564" s="996"/>
      <c r="I564" s="995"/>
      <c r="J564" s="570"/>
      <c r="K564" s="570"/>
      <c r="L564" s="570"/>
      <c r="M564" s="996"/>
      <c r="N564" s="995"/>
      <c r="O564" s="570"/>
      <c r="P564" s="570"/>
      <c r="Q564" s="570"/>
      <c r="Z564" s="339"/>
      <c r="AA564" s="339"/>
      <c r="AB564" s="339"/>
      <c r="AC564" s="339"/>
      <c r="AD564" s="339"/>
      <c r="AE564" s="339"/>
      <c r="AF564" s="339"/>
      <c r="AG564" s="339"/>
      <c r="AH564" s="339"/>
      <c r="AI564" s="339"/>
      <c r="AJ564" s="339"/>
      <c r="AK564" s="339"/>
      <c r="AL564" s="339"/>
      <c r="AM564" s="339"/>
      <c r="AN564" s="339"/>
      <c r="AO564" s="339"/>
      <c r="AP564" s="339"/>
      <c r="AQ564" s="339"/>
      <c r="AR564" s="339"/>
      <c r="AS564" s="339"/>
      <c r="AT564" s="339"/>
      <c r="AU564" s="339"/>
      <c r="AV564" s="339"/>
      <c r="AW564" s="339"/>
      <c r="AX564" s="339"/>
      <c r="AY564" s="339"/>
      <c r="AZ564" s="339"/>
      <c r="BA564" s="341"/>
      <c r="BB564" s="391"/>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1"/>
      <c r="BX564" s="341"/>
      <c r="BY564" s="341"/>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996"/>
      <c r="D565" s="995"/>
      <c r="E565" s="570"/>
      <c r="F565" s="570"/>
      <c r="G565" s="570"/>
      <c r="H565" s="996"/>
      <c r="I565" s="995"/>
      <c r="J565" s="570"/>
      <c r="K565" s="570"/>
      <c r="L565" s="570"/>
      <c r="M565" s="996"/>
      <c r="N565" s="995"/>
      <c r="O565" s="570"/>
      <c r="P565" s="570"/>
      <c r="Q565" s="570"/>
      <c r="Z565" s="339"/>
      <c r="AA565" s="339"/>
      <c r="AB565" s="339"/>
      <c r="AC565" s="339"/>
      <c r="AD565" s="339"/>
      <c r="AE565" s="339"/>
      <c r="AF565" s="339"/>
      <c r="AG565" s="339"/>
      <c r="AH565" s="339"/>
      <c r="AI565" s="339"/>
      <c r="AJ565" s="339"/>
      <c r="AK565" s="339"/>
      <c r="AL565" s="339"/>
      <c r="AM565" s="339"/>
      <c r="AN565" s="339"/>
      <c r="AO565" s="339"/>
      <c r="AP565" s="339"/>
      <c r="AQ565" s="339"/>
      <c r="AR565" s="339"/>
      <c r="AS565" s="339"/>
      <c r="AT565" s="339"/>
      <c r="AU565" s="339"/>
      <c r="AV565" s="339"/>
      <c r="AW565" s="339"/>
      <c r="AX565" s="339"/>
      <c r="AY565" s="339"/>
      <c r="AZ565" s="339"/>
      <c r="BA565" s="341"/>
      <c r="BB565" s="391"/>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1"/>
      <c r="BX565" s="341"/>
      <c r="BY565" s="341"/>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996"/>
      <c r="D566" s="995"/>
      <c r="E566" s="570"/>
      <c r="F566" s="570"/>
      <c r="G566" s="570"/>
      <c r="H566" s="996"/>
      <c r="I566" s="995"/>
      <c r="J566" s="570"/>
      <c r="K566" s="570"/>
      <c r="L566" s="570"/>
      <c r="M566" s="996"/>
      <c r="N566" s="995"/>
      <c r="O566" s="570"/>
      <c r="P566" s="570"/>
      <c r="Q566" s="570"/>
      <c r="Z566" s="339"/>
      <c r="AA566" s="339"/>
      <c r="AB566" s="339"/>
      <c r="AC566" s="339"/>
      <c r="AD566" s="339"/>
      <c r="AE566" s="339"/>
      <c r="AF566" s="339"/>
      <c r="AG566" s="339"/>
      <c r="AH566" s="339"/>
      <c r="AI566" s="339"/>
      <c r="AJ566" s="339"/>
      <c r="AK566" s="339"/>
      <c r="AL566" s="339"/>
      <c r="AM566" s="339"/>
      <c r="AN566" s="339"/>
      <c r="AO566" s="339"/>
      <c r="AP566" s="339"/>
      <c r="AQ566" s="339"/>
      <c r="AR566" s="339"/>
      <c r="AS566" s="339"/>
      <c r="AT566" s="339"/>
      <c r="AU566" s="339"/>
      <c r="AV566" s="339"/>
      <c r="AW566" s="339"/>
      <c r="AX566" s="339"/>
      <c r="AY566" s="339"/>
      <c r="AZ566" s="339"/>
      <c r="BA566" s="341"/>
      <c r="BB566" s="391"/>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1"/>
      <c r="BX566" s="341"/>
      <c r="BY566" s="341"/>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996"/>
      <c r="D567" s="995"/>
      <c r="E567" s="570"/>
      <c r="F567" s="570"/>
      <c r="G567" s="570"/>
      <c r="H567" s="996"/>
      <c r="I567" s="995"/>
      <c r="J567" s="570"/>
      <c r="K567" s="570"/>
      <c r="L567" s="570"/>
      <c r="M567" s="996"/>
      <c r="N567" s="995"/>
      <c r="O567" s="570"/>
      <c r="P567" s="570"/>
      <c r="Q567" s="570"/>
      <c r="Z567" s="339"/>
      <c r="AA567" s="339"/>
      <c r="AB567" s="339"/>
      <c r="AC567" s="339"/>
      <c r="AD567" s="339"/>
      <c r="AE567" s="339"/>
      <c r="AF567" s="339"/>
      <c r="AG567" s="339"/>
      <c r="AH567" s="339"/>
      <c r="AI567" s="339"/>
      <c r="AJ567" s="339"/>
      <c r="AK567" s="339"/>
      <c r="AL567" s="339"/>
      <c r="AM567" s="339"/>
      <c r="AN567" s="339"/>
      <c r="AO567" s="339"/>
      <c r="AP567" s="339"/>
      <c r="AQ567" s="339"/>
      <c r="AR567" s="339"/>
      <c r="AS567" s="339"/>
      <c r="AT567" s="339"/>
      <c r="AU567" s="339"/>
      <c r="AV567" s="339"/>
      <c r="AW567" s="339"/>
      <c r="AX567" s="339"/>
      <c r="AY567" s="339"/>
      <c r="AZ567" s="339"/>
      <c r="BA567" s="341"/>
      <c r="BB567" s="391"/>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1"/>
      <c r="BX567" s="341"/>
      <c r="BY567" s="341"/>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996"/>
      <c r="D568" s="995"/>
      <c r="E568" s="570"/>
      <c r="F568" s="570"/>
      <c r="G568" s="570"/>
      <c r="H568" s="996"/>
      <c r="I568" s="995"/>
      <c r="J568" s="570"/>
      <c r="K568" s="570"/>
      <c r="L568" s="570"/>
      <c r="M568" s="996"/>
      <c r="N568" s="995"/>
      <c r="O568" s="570"/>
      <c r="P568" s="570"/>
      <c r="Q568" s="570"/>
      <c r="Z568" s="339"/>
      <c r="AA568" s="339"/>
      <c r="AB568" s="339"/>
      <c r="AC568" s="339"/>
      <c r="AD568" s="339"/>
      <c r="AE568" s="339"/>
      <c r="AF568" s="339"/>
      <c r="AG568" s="339"/>
      <c r="AH568" s="339"/>
      <c r="AI568" s="339"/>
      <c r="AJ568" s="339"/>
      <c r="AK568" s="339"/>
      <c r="AL568" s="339"/>
      <c r="AM568" s="339"/>
      <c r="AN568" s="339"/>
      <c r="AO568" s="339"/>
      <c r="AP568" s="339"/>
      <c r="AQ568" s="339"/>
      <c r="AR568" s="339"/>
      <c r="AS568" s="339"/>
      <c r="AT568" s="339"/>
      <c r="AU568" s="339"/>
      <c r="AV568" s="339"/>
      <c r="AW568" s="339"/>
      <c r="AX568" s="339"/>
      <c r="AY568" s="339"/>
      <c r="AZ568" s="339"/>
      <c r="BA568" s="341"/>
      <c r="BB568" s="391"/>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1"/>
      <c r="BX568" s="341"/>
      <c r="BY568" s="341"/>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996"/>
      <c r="D569" s="995"/>
      <c r="E569" s="570"/>
      <c r="F569" s="570"/>
      <c r="G569" s="570"/>
      <c r="H569" s="996"/>
      <c r="I569" s="995"/>
      <c r="J569" s="570"/>
      <c r="K569" s="570"/>
      <c r="L569" s="570"/>
      <c r="M569" s="996"/>
      <c r="N569" s="995"/>
      <c r="O569" s="570"/>
      <c r="P569" s="570"/>
      <c r="Q569" s="570"/>
      <c r="Z569" s="339"/>
      <c r="AA569" s="339"/>
      <c r="AB569" s="339"/>
      <c r="AC569" s="339"/>
      <c r="AD569" s="339"/>
      <c r="AE569" s="339"/>
      <c r="AF569" s="339"/>
      <c r="AG569" s="339"/>
      <c r="AH569" s="339"/>
      <c r="AI569" s="339"/>
      <c r="AJ569" s="339"/>
      <c r="AK569" s="339"/>
      <c r="AL569" s="339"/>
      <c r="AM569" s="339"/>
      <c r="AN569" s="339"/>
      <c r="AO569" s="339"/>
      <c r="AP569" s="339"/>
      <c r="AQ569" s="339"/>
      <c r="AR569" s="339"/>
      <c r="AS569" s="339"/>
      <c r="AT569" s="339"/>
      <c r="AU569" s="339"/>
      <c r="AV569" s="339"/>
      <c r="AW569" s="339"/>
      <c r="AX569" s="339"/>
      <c r="AY569" s="339"/>
      <c r="AZ569" s="339"/>
      <c r="BA569" s="341"/>
      <c r="BB569" s="391"/>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1"/>
      <c r="BX569" s="341"/>
      <c r="BY569" s="341"/>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996"/>
      <c r="D570" s="995"/>
      <c r="E570" s="570"/>
      <c r="F570" s="570"/>
      <c r="G570" s="570"/>
      <c r="H570" s="996"/>
      <c r="I570" s="995"/>
      <c r="J570" s="570"/>
      <c r="K570" s="570"/>
      <c r="L570" s="570"/>
      <c r="M570" s="996"/>
      <c r="N570" s="995"/>
      <c r="O570" s="570"/>
      <c r="P570" s="570"/>
      <c r="Q570" s="570"/>
      <c r="Z570" s="339"/>
      <c r="AA570" s="339"/>
      <c r="AB570" s="339"/>
      <c r="AC570" s="339"/>
      <c r="AD570" s="339"/>
      <c r="AE570" s="339"/>
      <c r="AF570" s="339"/>
      <c r="AG570" s="339"/>
      <c r="AH570" s="339"/>
      <c r="AI570" s="339"/>
      <c r="AJ570" s="339"/>
      <c r="AK570" s="339"/>
      <c r="AL570" s="339"/>
      <c r="AM570" s="339"/>
      <c r="AN570" s="339"/>
      <c r="AO570" s="339"/>
      <c r="AP570" s="339"/>
      <c r="AQ570" s="339"/>
      <c r="AR570" s="339"/>
      <c r="AS570" s="339"/>
      <c r="AT570" s="339"/>
      <c r="AU570" s="339"/>
      <c r="AV570" s="339"/>
      <c r="AW570" s="339"/>
      <c r="AX570" s="339"/>
      <c r="AY570" s="339"/>
      <c r="AZ570" s="339"/>
      <c r="BA570" s="341"/>
      <c r="BB570" s="391"/>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1"/>
      <c r="BX570" s="341"/>
      <c r="BY570" s="341"/>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996"/>
      <c r="D571" s="995"/>
      <c r="E571" s="570"/>
      <c r="F571" s="570"/>
      <c r="G571" s="570"/>
      <c r="H571" s="996"/>
      <c r="I571" s="995"/>
      <c r="J571" s="570"/>
      <c r="K571" s="570"/>
      <c r="L571" s="570"/>
      <c r="M571" s="996"/>
      <c r="N571" s="995"/>
      <c r="O571" s="570"/>
      <c r="P571" s="570"/>
      <c r="Q571" s="570"/>
      <c r="Z571" s="339"/>
      <c r="AA571" s="339"/>
      <c r="AB571" s="339"/>
      <c r="AC571" s="339"/>
      <c r="AD571" s="339"/>
      <c r="AE571" s="339"/>
      <c r="AF571" s="339"/>
      <c r="AG571" s="339"/>
      <c r="AH571" s="339"/>
      <c r="AI571" s="339"/>
      <c r="AJ571" s="339"/>
      <c r="AK571" s="339"/>
      <c r="AL571" s="339"/>
      <c r="AM571" s="339"/>
      <c r="AN571" s="339"/>
      <c r="AO571" s="339"/>
      <c r="AP571" s="339"/>
      <c r="AQ571" s="339"/>
      <c r="AR571" s="339"/>
      <c r="AS571" s="339"/>
      <c r="AT571" s="339"/>
      <c r="AU571" s="339"/>
      <c r="AV571" s="339"/>
      <c r="AW571" s="339"/>
      <c r="AX571" s="339"/>
      <c r="AY571" s="339"/>
      <c r="AZ571" s="339"/>
      <c r="BA571" s="341"/>
      <c r="BB571" s="391"/>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1"/>
      <c r="BX571" s="341"/>
      <c r="BY571" s="341"/>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996"/>
      <c r="D572" s="995"/>
      <c r="E572" s="570"/>
      <c r="F572" s="570"/>
      <c r="G572" s="570"/>
      <c r="H572" s="996"/>
      <c r="I572" s="995"/>
      <c r="J572" s="570"/>
      <c r="K572" s="570"/>
      <c r="L572" s="570"/>
      <c r="M572" s="996"/>
      <c r="N572" s="995"/>
      <c r="O572" s="570"/>
      <c r="P572" s="570"/>
      <c r="Q572" s="570"/>
      <c r="Z572" s="339"/>
      <c r="AA572" s="339"/>
      <c r="AB572" s="339"/>
      <c r="AC572" s="339"/>
      <c r="AD572" s="339"/>
      <c r="AE572" s="339"/>
      <c r="AF572" s="339"/>
      <c r="AG572" s="339"/>
      <c r="AH572" s="339"/>
      <c r="AI572" s="339"/>
      <c r="AJ572" s="339"/>
      <c r="AK572" s="339"/>
      <c r="AL572" s="339"/>
      <c r="AM572" s="339"/>
      <c r="AN572" s="339"/>
      <c r="AO572" s="339"/>
      <c r="AP572" s="339"/>
      <c r="AQ572" s="339"/>
      <c r="AR572" s="339"/>
      <c r="AS572" s="339"/>
      <c r="AT572" s="339"/>
      <c r="AU572" s="339"/>
      <c r="AV572" s="339"/>
      <c r="AW572" s="339"/>
      <c r="AX572" s="339"/>
      <c r="AY572" s="339"/>
      <c r="AZ572" s="339"/>
      <c r="BA572" s="341"/>
      <c r="BB572" s="391"/>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1"/>
      <c r="BX572" s="341"/>
      <c r="BY572" s="341"/>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996"/>
      <c r="D573" s="995"/>
      <c r="E573" s="570"/>
      <c r="F573" s="570"/>
      <c r="G573" s="570"/>
      <c r="H573" s="996"/>
      <c r="I573" s="995"/>
      <c r="J573" s="570"/>
      <c r="K573" s="570"/>
      <c r="L573" s="570"/>
      <c r="M573" s="996"/>
      <c r="N573" s="995"/>
      <c r="O573" s="570"/>
      <c r="P573" s="570"/>
      <c r="Q573" s="570"/>
      <c r="Z573" s="339"/>
      <c r="AA573" s="339"/>
      <c r="AB573" s="339"/>
      <c r="AC573" s="339"/>
      <c r="AD573" s="339"/>
      <c r="AE573" s="339"/>
      <c r="AF573" s="339"/>
      <c r="AG573" s="339"/>
      <c r="AH573" s="339"/>
      <c r="AI573" s="339"/>
      <c r="AJ573" s="339"/>
      <c r="AK573" s="339"/>
      <c r="AL573" s="339"/>
      <c r="AM573" s="339"/>
      <c r="AN573" s="339"/>
      <c r="AO573" s="339"/>
      <c r="AP573" s="339"/>
      <c r="AQ573" s="339"/>
      <c r="AR573" s="339"/>
      <c r="AS573" s="339"/>
      <c r="AT573" s="339"/>
      <c r="AU573" s="339"/>
      <c r="AV573" s="339"/>
      <c r="AW573" s="339"/>
      <c r="AX573" s="339"/>
      <c r="AY573" s="339"/>
      <c r="AZ573" s="339"/>
      <c r="BA573" s="341"/>
      <c r="BB573" s="391"/>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1"/>
      <c r="BX573" s="341"/>
      <c r="BY573" s="341"/>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996"/>
      <c r="D574" s="995"/>
      <c r="E574" s="570"/>
      <c r="F574" s="570"/>
      <c r="G574" s="570"/>
      <c r="H574" s="996"/>
      <c r="I574" s="995"/>
      <c r="J574" s="570"/>
      <c r="K574" s="570"/>
      <c r="L574" s="570"/>
      <c r="M574" s="996"/>
      <c r="N574" s="995"/>
      <c r="O574" s="570"/>
      <c r="P574" s="570"/>
      <c r="Q574" s="570"/>
      <c r="Z574" s="339"/>
      <c r="AA574" s="339"/>
      <c r="AB574" s="339"/>
      <c r="AC574" s="339"/>
      <c r="AD574" s="339"/>
      <c r="AE574" s="339"/>
      <c r="AF574" s="339"/>
      <c r="AG574" s="339"/>
      <c r="AH574" s="339"/>
      <c r="AI574" s="339"/>
      <c r="AJ574" s="339"/>
      <c r="AK574" s="339"/>
      <c r="AL574" s="339"/>
      <c r="AM574" s="339"/>
      <c r="AN574" s="339"/>
      <c r="AO574" s="339"/>
      <c r="AP574" s="339"/>
      <c r="AQ574" s="339"/>
      <c r="AR574" s="339"/>
      <c r="AS574" s="339"/>
      <c r="AT574" s="339"/>
      <c r="AU574" s="339"/>
      <c r="AV574" s="339"/>
      <c r="AW574" s="339"/>
      <c r="AX574" s="339"/>
      <c r="AY574" s="339"/>
      <c r="AZ574" s="339"/>
      <c r="BA574" s="341"/>
      <c r="BB574" s="391"/>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1"/>
      <c r="BX574" s="341"/>
      <c r="BY574" s="341"/>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996"/>
      <c r="D575" s="995"/>
      <c r="E575" s="570"/>
      <c r="F575" s="570"/>
      <c r="G575" s="570"/>
      <c r="H575" s="996"/>
      <c r="I575" s="995"/>
      <c r="J575" s="570"/>
      <c r="K575" s="570"/>
      <c r="L575" s="570"/>
      <c r="M575" s="996"/>
      <c r="N575" s="995"/>
      <c r="O575" s="570"/>
      <c r="P575" s="570"/>
      <c r="Q575" s="570"/>
      <c r="Z575" s="339"/>
      <c r="AA575" s="339"/>
      <c r="AB575" s="339"/>
      <c r="AC575" s="339"/>
      <c r="AD575" s="339"/>
      <c r="AE575" s="339"/>
      <c r="AF575" s="339"/>
      <c r="AG575" s="339"/>
      <c r="AH575" s="339"/>
      <c r="AI575" s="339"/>
      <c r="AJ575" s="339"/>
      <c r="AK575" s="339"/>
      <c r="AL575" s="339"/>
      <c r="AM575" s="339"/>
      <c r="AN575" s="339"/>
      <c r="AO575" s="339"/>
      <c r="AP575" s="339"/>
      <c r="AQ575" s="339"/>
      <c r="AR575" s="339"/>
      <c r="AS575" s="339"/>
      <c r="AT575" s="339"/>
      <c r="AU575" s="339"/>
      <c r="AV575" s="339"/>
      <c r="AW575" s="339"/>
      <c r="AX575" s="339"/>
      <c r="AY575" s="339"/>
      <c r="AZ575" s="339"/>
      <c r="BA575" s="341"/>
      <c r="BB575" s="391"/>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1"/>
      <c r="BX575" s="341"/>
      <c r="BY575" s="341"/>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996"/>
      <c r="D576" s="995"/>
      <c r="E576" s="570"/>
      <c r="F576" s="570"/>
      <c r="G576" s="570"/>
      <c r="H576" s="996"/>
      <c r="I576" s="995"/>
      <c r="J576" s="570"/>
      <c r="K576" s="570"/>
      <c r="L576" s="570"/>
      <c r="M576" s="996"/>
      <c r="N576" s="995"/>
      <c r="O576" s="570"/>
      <c r="P576" s="570"/>
      <c r="Q576" s="570"/>
      <c r="Z576" s="339"/>
      <c r="AA576" s="339"/>
      <c r="AB576" s="339"/>
      <c r="AC576" s="339"/>
      <c r="AD576" s="339"/>
      <c r="AE576" s="339"/>
      <c r="AF576" s="339"/>
      <c r="AG576" s="339"/>
      <c r="AH576" s="339"/>
      <c r="AI576" s="339"/>
      <c r="AJ576" s="339"/>
      <c r="AK576" s="339"/>
      <c r="AL576" s="339"/>
      <c r="AM576" s="339"/>
      <c r="AN576" s="339"/>
      <c r="AO576" s="339"/>
      <c r="AP576" s="339"/>
      <c r="AQ576" s="339"/>
      <c r="AR576" s="339"/>
      <c r="AS576" s="339"/>
      <c r="AT576" s="339"/>
      <c r="AU576" s="339"/>
      <c r="AV576" s="339"/>
      <c r="AW576" s="339"/>
      <c r="AX576" s="339"/>
      <c r="AY576" s="339"/>
      <c r="AZ576" s="339"/>
      <c r="BA576" s="341"/>
      <c r="BB576" s="391"/>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1"/>
      <c r="BX576" s="341"/>
      <c r="BY576" s="341"/>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996"/>
      <c r="D577" s="995"/>
      <c r="E577" s="570"/>
      <c r="F577" s="570"/>
      <c r="G577" s="570"/>
      <c r="H577" s="996"/>
      <c r="I577" s="995"/>
      <c r="J577" s="570"/>
      <c r="K577" s="570"/>
      <c r="L577" s="570"/>
      <c r="M577" s="996"/>
      <c r="N577" s="995"/>
      <c r="O577" s="570"/>
      <c r="P577" s="570"/>
      <c r="Q577" s="570"/>
      <c r="Z577" s="339"/>
      <c r="AA577" s="339"/>
      <c r="AB577" s="339"/>
      <c r="AC577" s="339"/>
      <c r="AD577" s="339"/>
      <c r="AE577" s="339"/>
      <c r="AF577" s="339"/>
      <c r="AG577" s="339"/>
      <c r="AH577" s="339"/>
      <c r="AI577" s="339"/>
      <c r="AJ577" s="339"/>
      <c r="AK577" s="339"/>
      <c r="AL577" s="339"/>
      <c r="AM577" s="339"/>
      <c r="AN577" s="339"/>
      <c r="AO577" s="339"/>
      <c r="AP577" s="339"/>
      <c r="AQ577" s="339"/>
      <c r="AR577" s="339"/>
      <c r="AS577" s="339"/>
      <c r="AT577" s="339"/>
      <c r="AU577" s="339"/>
      <c r="AV577" s="339"/>
      <c r="AW577" s="339"/>
      <c r="AX577" s="339"/>
      <c r="AY577" s="339"/>
      <c r="AZ577" s="339"/>
      <c r="BA577" s="341"/>
      <c r="BB577" s="391"/>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1"/>
      <c r="BX577" s="341"/>
      <c r="BY577" s="341"/>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996"/>
      <c r="D578" s="995"/>
      <c r="E578" s="570"/>
      <c r="F578" s="570"/>
      <c r="G578" s="570"/>
      <c r="H578" s="996"/>
      <c r="I578" s="995"/>
      <c r="J578" s="570"/>
      <c r="K578" s="570"/>
      <c r="L578" s="570"/>
      <c r="M578" s="996"/>
      <c r="N578" s="995"/>
      <c r="O578" s="570"/>
      <c r="P578" s="570"/>
      <c r="Q578" s="570"/>
      <c r="Z578" s="339"/>
      <c r="AA578" s="339"/>
      <c r="AB578" s="339"/>
      <c r="AC578" s="339"/>
      <c r="AD578" s="339"/>
      <c r="AE578" s="339"/>
      <c r="AF578" s="339"/>
      <c r="AG578" s="339"/>
      <c r="AH578" s="339"/>
      <c r="AI578" s="339"/>
      <c r="AJ578" s="339"/>
      <c r="AK578" s="339"/>
      <c r="AL578" s="339"/>
      <c r="AM578" s="339"/>
      <c r="AN578" s="339"/>
      <c r="AO578" s="339"/>
      <c r="AP578" s="339"/>
      <c r="AQ578" s="339"/>
      <c r="AR578" s="339"/>
      <c r="AS578" s="339"/>
      <c r="AT578" s="339"/>
      <c r="AU578" s="339"/>
      <c r="AV578" s="339"/>
      <c r="AW578" s="339"/>
      <c r="AX578" s="339"/>
      <c r="AY578" s="339"/>
      <c r="AZ578" s="339"/>
      <c r="BA578" s="341"/>
      <c r="BB578" s="391"/>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1"/>
      <c r="BX578" s="341"/>
      <c r="BY578" s="341"/>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996"/>
      <c r="D579" s="995"/>
      <c r="E579" s="570"/>
      <c r="F579" s="570"/>
      <c r="G579" s="570"/>
      <c r="H579" s="996"/>
      <c r="I579" s="995"/>
      <c r="J579" s="570"/>
      <c r="K579" s="570"/>
      <c r="L579" s="570"/>
      <c r="M579" s="996"/>
      <c r="N579" s="995"/>
      <c r="O579" s="570"/>
      <c r="P579" s="570"/>
      <c r="Q579" s="570"/>
      <c r="Z579" s="339"/>
      <c r="AA579" s="339"/>
      <c r="AB579" s="339"/>
      <c r="AC579" s="339"/>
      <c r="AD579" s="339"/>
      <c r="AE579" s="339"/>
      <c r="AF579" s="339"/>
      <c r="AG579" s="339"/>
      <c r="AH579" s="339"/>
      <c r="AI579" s="339"/>
      <c r="AJ579" s="339"/>
      <c r="AK579" s="339"/>
      <c r="AL579" s="339"/>
      <c r="AM579" s="339"/>
      <c r="AN579" s="339"/>
      <c r="AO579" s="339"/>
      <c r="AP579" s="339"/>
      <c r="AQ579" s="339"/>
      <c r="AR579" s="339"/>
      <c r="AS579" s="339"/>
      <c r="AT579" s="339"/>
      <c r="AU579" s="339"/>
      <c r="AV579" s="339"/>
      <c r="AW579" s="339"/>
      <c r="AX579" s="339"/>
      <c r="AY579" s="339"/>
      <c r="AZ579" s="339"/>
      <c r="BA579" s="341"/>
      <c r="BB579" s="391"/>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1"/>
      <c r="BX579" s="341"/>
      <c r="BY579" s="341"/>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996"/>
      <c r="D580" s="995"/>
      <c r="E580" s="570"/>
      <c r="F580" s="570"/>
      <c r="G580" s="570"/>
      <c r="H580" s="996"/>
      <c r="I580" s="995"/>
      <c r="J580" s="570"/>
      <c r="K580" s="570"/>
      <c r="L580" s="570"/>
      <c r="M580" s="996"/>
      <c r="N580" s="995"/>
      <c r="O580" s="570"/>
      <c r="P580" s="570"/>
      <c r="Q580" s="570"/>
      <c r="Z580" s="339"/>
      <c r="AA580" s="339"/>
      <c r="AB580" s="339"/>
      <c r="AC580" s="339"/>
      <c r="AD580" s="339"/>
      <c r="AE580" s="339"/>
      <c r="AF580" s="339"/>
      <c r="AG580" s="339"/>
      <c r="AH580" s="339"/>
      <c r="AI580" s="339"/>
      <c r="AJ580" s="339"/>
      <c r="AK580" s="339"/>
      <c r="AL580" s="339"/>
      <c r="AM580" s="339"/>
      <c r="AN580" s="339"/>
      <c r="AO580" s="339"/>
      <c r="AP580" s="339"/>
      <c r="AQ580" s="339"/>
      <c r="AR580" s="339"/>
      <c r="AS580" s="339"/>
      <c r="AT580" s="339"/>
      <c r="AU580" s="339"/>
      <c r="AV580" s="339"/>
      <c r="AW580" s="339"/>
      <c r="AX580" s="339"/>
      <c r="AY580" s="339"/>
      <c r="AZ580" s="339"/>
      <c r="BA580" s="341"/>
      <c r="BB580" s="391"/>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1"/>
      <c r="BX580" s="341"/>
      <c r="BY580" s="341"/>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996"/>
      <c r="D581" s="995"/>
      <c r="E581" s="570"/>
      <c r="F581" s="570"/>
      <c r="G581" s="570"/>
      <c r="H581" s="996"/>
      <c r="I581" s="995"/>
      <c r="J581" s="570"/>
      <c r="K581" s="570"/>
      <c r="L581" s="570"/>
      <c r="M581" s="996"/>
      <c r="N581" s="995"/>
      <c r="O581" s="570"/>
      <c r="P581" s="570"/>
      <c r="Q581" s="570"/>
      <c r="Z581" s="339"/>
      <c r="AA581" s="339"/>
      <c r="AB581" s="339"/>
      <c r="AC581" s="339"/>
      <c r="AD581" s="339"/>
      <c r="AE581" s="339"/>
      <c r="AF581" s="339"/>
      <c r="AG581" s="339"/>
      <c r="AH581" s="339"/>
      <c r="AI581" s="339"/>
      <c r="AJ581" s="339"/>
      <c r="AK581" s="339"/>
      <c r="AL581" s="339"/>
      <c r="AM581" s="339"/>
      <c r="AN581" s="339"/>
      <c r="AO581" s="339"/>
      <c r="AP581" s="339"/>
      <c r="AQ581" s="339"/>
      <c r="AR581" s="339"/>
      <c r="AS581" s="339"/>
      <c r="AT581" s="339"/>
      <c r="AU581" s="339"/>
      <c r="AV581" s="339"/>
      <c r="AW581" s="339"/>
      <c r="AX581" s="339"/>
      <c r="AY581" s="339"/>
      <c r="AZ581" s="339"/>
      <c r="BA581" s="341"/>
      <c r="BB581" s="391"/>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1"/>
      <c r="BX581" s="341"/>
      <c r="BY581" s="341"/>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996"/>
      <c r="D582" s="995"/>
      <c r="E582" s="570"/>
      <c r="F582" s="570"/>
      <c r="G582" s="570"/>
      <c r="H582" s="996"/>
      <c r="I582" s="995"/>
      <c r="J582" s="570"/>
      <c r="K582" s="570"/>
      <c r="L582" s="570"/>
      <c r="M582" s="996"/>
      <c r="N582" s="995"/>
      <c r="O582" s="570"/>
      <c r="P582" s="570"/>
      <c r="Q582" s="570"/>
      <c r="Z582" s="339"/>
      <c r="AA582" s="339"/>
      <c r="AB582" s="339"/>
      <c r="AC582" s="339"/>
      <c r="AD582" s="339"/>
      <c r="AE582" s="339"/>
      <c r="AF582" s="339"/>
      <c r="AG582" s="339"/>
      <c r="AH582" s="339"/>
      <c r="AI582" s="339"/>
      <c r="AJ582" s="339"/>
      <c r="AK582" s="339"/>
      <c r="AL582" s="339"/>
      <c r="AM582" s="339"/>
      <c r="AN582" s="339"/>
      <c r="AO582" s="339"/>
      <c r="AP582" s="339"/>
      <c r="AQ582" s="339"/>
      <c r="AR582" s="339"/>
      <c r="AS582" s="339"/>
      <c r="AT582" s="339"/>
      <c r="AU582" s="339"/>
      <c r="AV582" s="339"/>
      <c r="AW582" s="339"/>
      <c r="AX582" s="339"/>
      <c r="AY582" s="339"/>
      <c r="AZ582" s="339"/>
      <c r="BA582" s="341"/>
      <c r="BB582" s="391"/>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1"/>
      <c r="BX582" s="341"/>
      <c r="BY582" s="341"/>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996"/>
      <c r="D583" s="995"/>
      <c r="E583" s="570"/>
      <c r="F583" s="570"/>
      <c r="G583" s="570"/>
      <c r="H583" s="996"/>
      <c r="I583" s="995"/>
      <c r="J583" s="570"/>
      <c r="K583" s="570"/>
      <c r="L583" s="570"/>
      <c r="M583" s="996"/>
      <c r="N583" s="995"/>
      <c r="O583" s="570"/>
      <c r="P583" s="570"/>
      <c r="Q583" s="570"/>
      <c r="Z583" s="339"/>
      <c r="AA583" s="339"/>
      <c r="AB583" s="339"/>
      <c r="AC583" s="339"/>
      <c r="AD583" s="339"/>
      <c r="AE583" s="339"/>
      <c r="AF583" s="339"/>
      <c r="AG583" s="339"/>
      <c r="AH583" s="339"/>
      <c r="AI583" s="339"/>
      <c r="AJ583" s="339"/>
      <c r="AK583" s="339"/>
      <c r="AL583" s="339"/>
      <c r="AM583" s="339"/>
      <c r="AN583" s="339"/>
      <c r="AO583" s="339"/>
      <c r="AP583" s="339"/>
      <c r="AQ583" s="339"/>
      <c r="AR583" s="339"/>
      <c r="AS583" s="339"/>
      <c r="AT583" s="339"/>
      <c r="AU583" s="339"/>
      <c r="AV583" s="339"/>
      <c r="AW583" s="339"/>
      <c r="AX583" s="339"/>
      <c r="AY583" s="339"/>
      <c r="AZ583" s="339"/>
      <c r="BA583" s="341"/>
      <c r="BB583" s="391"/>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1"/>
      <c r="BX583" s="341"/>
      <c r="BY583" s="341"/>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996"/>
      <c r="D584" s="995"/>
      <c r="E584" s="570"/>
      <c r="F584" s="570"/>
      <c r="G584" s="570"/>
      <c r="H584" s="996"/>
      <c r="I584" s="995"/>
      <c r="J584" s="570"/>
      <c r="K584" s="570"/>
      <c r="L584" s="570"/>
      <c r="M584" s="996"/>
      <c r="N584" s="995"/>
      <c r="O584" s="570"/>
      <c r="P584" s="570"/>
      <c r="Q584" s="570"/>
      <c r="Z584" s="339"/>
      <c r="AA584" s="339"/>
      <c r="AB584" s="339"/>
      <c r="AC584" s="339"/>
      <c r="AD584" s="339"/>
      <c r="AE584" s="339"/>
      <c r="AF584" s="339"/>
      <c r="AG584" s="339"/>
      <c r="AH584" s="339"/>
      <c r="AI584" s="339"/>
      <c r="AJ584" s="339"/>
      <c r="AK584" s="339"/>
      <c r="AL584" s="339"/>
      <c r="AM584" s="339"/>
      <c r="AN584" s="339"/>
      <c r="AO584" s="339"/>
      <c r="AP584" s="339"/>
      <c r="AQ584" s="339"/>
      <c r="AR584" s="339"/>
      <c r="AS584" s="339"/>
      <c r="AT584" s="339"/>
      <c r="AU584" s="339"/>
      <c r="AV584" s="339"/>
      <c r="AW584" s="339"/>
      <c r="AX584" s="339"/>
      <c r="AY584" s="339"/>
      <c r="AZ584" s="339"/>
      <c r="BA584" s="341"/>
      <c r="BB584" s="391"/>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1"/>
      <c r="BX584" s="341"/>
      <c r="BY584" s="341"/>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996"/>
      <c r="D585" s="995"/>
      <c r="E585" s="570"/>
      <c r="F585" s="570"/>
      <c r="G585" s="570"/>
      <c r="H585" s="996"/>
      <c r="I585" s="995"/>
      <c r="J585" s="570"/>
      <c r="K585" s="570"/>
      <c r="L585" s="570"/>
      <c r="M585" s="996"/>
      <c r="N585" s="995"/>
      <c r="O585" s="570"/>
      <c r="P585" s="570"/>
      <c r="Q585" s="570"/>
      <c r="Z585" s="339"/>
      <c r="AA585" s="339"/>
      <c r="AB585" s="339"/>
      <c r="AC585" s="339"/>
      <c r="AD585" s="339"/>
      <c r="AE585" s="339"/>
      <c r="AF585" s="339"/>
      <c r="AG585" s="339"/>
      <c r="AH585" s="339"/>
      <c r="AI585" s="339"/>
      <c r="AJ585" s="339"/>
      <c r="AK585" s="339"/>
      <c r="AL585" s="339"/>
      <c r="AM585" s="339"/>
      <c r="AN585" s="339"/>
      <c r="AO585" s="339"/>
      <c r="AP585" s="339"/>
      <c r="AQ585" s="339"/>
      <c r="AR585" s="339"/>
      <c r="AS585" s="339"/>
      <c r="AT585" s="339"/>
      <c r="AU585" s="339"/>
      <c r="AV585" s="339"/>
      <c r="AW585" s="339"/>
      <c r="AX585" s="339"/>
      <c r="AY585" s="339"/>
      <c r="AZ585" s="339"/>
      <c r="BA585" s="341"/>
      <c r="BB585" s="391"/>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1"/>
      <c r="BX585" s="341"/>
      <c r="BY585" s="341"/>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996"/>
      <c r="D586" s="995"/>
      <c r="E586" s="570"/>
      <c r="F586" s="570"/>
      <c r="G586" s="570"/>
      <c r="H586" s="996"/>
      <c r="I586" s="995"/>
      <c r="J586" s="570"/>
      <c r="K586" s="570"/>
      <c r="L586" s="570"/>
      <c r="M586" s="996"/>
      <c r="N586" s="995"/>
      <c r="O586" s="570"/>
      <c r="P586" s="570"/>
      <c r="Q586" s="570"/>
      <c r="Z586" s="339"/>
      <c r="AA586" s="339"/>
      <c r="AB586" s="339"/>
      <c r="AC586" s="339"/>
      <c r="AD586" s="339"/>
      <c r="AE586" s="339"/>
      <c r="AF586" s="339"/>
      <c r="AG586" s="339"/>
      <c r="AH586" s="339"/>
      <c r="AI586" s="339"/>
      <c r="AJ586" s="339"/>
      <c r="AK586" s="339"/>
      <c r="AL586" s="339"/>
      <c r="AM586" s="339"/>
      <c r="AN586" s="339"/>
      <c r="AO586" s="339"/>
      <c r="AP586" s="339"/>
      <c r="AQ586" s="339"/>
      <c r="AR586" s="339"/>
      <c r="AS586" s="339"/>
      <c r="AT586" s="339"/>
      <c r="AU586" s="339"/>
      <c r="AV586" s="339"/>
      <c r="AW586" s="339"/>
      <c r="AX586" s="339"/>
      <c r="AY586" s="339"/>
      <c r="AZ586" s="339"/>
      <c r="BA586" s="341"/>
      <c r="BB586" s="391"/>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1"/>
      <c r="BX586" s="341"/>
      <c r="BY586" s="341"/>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996"/>
      <c r="D587" s="995"/>
      <c r="E587" s="570"/>
      <c r="F587" s="570"/>
      <c r="G587" s="570"/>
      <c r="H587" s="996"/>
      <c r="I587" s="995"/>
      <c r="J587" s="570"/>
      <c r="K587" s="570"/>
      <c r="L587" s="570"/>
      <c r="M587" s="996"/>
      <c r="N587" s="995"/>
      <c r="O587" s="570"/>
      <c r="P587" s="570"/>
      <c r="Q587" s="570"/>
      <c r="Z587" s="339"/>
      <c r="AA587" s="339"/>
      <c r="AB587" s="339"/>
      <c r="AC587" s="339"/>
      <c r="AD587" s="339"/>
      <c r="AE587" s="339"/>
      <c r="AF587" s="339"/>
      <c r="AG587" s="339"/>
      <c r="AH587" s="339"/>
      <c r="AI587" s="339"/>
      <c r="AJ587" s="339"/>
      <c r="AK587" s="339"/>
      <c r="AL587" s="339"/>
      <c r="AM587" s="339"/>
      <c r="AN587" s="339"/>
      <c r="AO587" s="339"/>
      <c r="AP587" s="339"/>
      <c r="AQ587" s="339"/>
      <c r="AR587" s="339"/>
      <c r="AS587" s="339"/>
      <c r="AT587" s="339"/>
      <c r="AU587" s="339"/>
      <c r="AV587" s="339"/>
      <c r="AW587" s="339"/>
      <c r="AX587" s="339"/>
      <c r="AY587" s="339"/>
      <c r="AZ587" s="339"/>
      <c r="BA587" s="341"/>
      <c r="BB587" s="391"/>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1"/>
      <c r="BX587" s="341"/>
      <c r="BY587" s="341"/>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996"/>
      <c r="D588" s="995"/>
      <c r="E588" s="570"/>
      <c r="F588" s="570"/>
      <c r="G588" s="570"/>
      <c r="H588" s="996"/>
      <c r="I588" s="995"/>
      <c r="J588" s="570"/>
      <c r="K588" s="570"/>
      <c r="L588" s="570"/>
      <c r="M588" s="996"/>
      <c r="N588" s="995"/>
      <c r="O588" s="570"/>
      <c r="P588" s="570"/>
      <c r="Q588" s="570"/>
      <c r="Z588" s="339"/>
      <c r="AA588" s="339"/>
      <c r="AB588" s="339"/>
      <c r="AC588" s="339"/>
      <c r="AD588" s="339"/>
      <c r="AE588" s="339"/>
      <c r="AF588" s="339"/>
      <c r="AG588" s="339"/>
      <c r="AH588" s="339"/>
      <c r="AI588" s="339"/>
      <c r="AJ588" s="339"/>
      <c r="AK588" s="339"/>
      <c r="AL588" s="339"/>
      <c r="AM588" s="339"/>
      <c r="AN588" s="339"/>
      <c r="AO588" s="339"/>
      <c r="AP588" s="339"/>
      <c r="AQ588" s="339"/>
      <c r="AR588" s="339"/>
      <c r="AS588" s="339"/>
      <c r="AT588" s="339"/>
      <c r="AU588" s="339"/>
      <c r="AV588" s="339"/>
      <c r="AW588" s="339"/>
      <c r="AX588" s="339"/>
      <c r="AY588" s="339"/>
      <c r="AZ588" s="339"/>
      <c r="BA588" s="341"/>
      <c r="BB588" s="391"/>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1"/>
      <c r="BX588" s="341"/>
      <c r="BY588" s="341"/>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996"/>
      <c r="D589" s="995"/>
      <c r="E589" s="570"/>
      <c r="F589" s="570"/>
      <c r="G589" s="570"/>
      <c r="H589" s="996"/>
      <c r="I589" s="995"/>
      <c r="J589" s="570"/>
      <c r="K589" s="570"/>
      <c r="L589" s="570"/>
      <c r="M589" s="996"/>
      <c r="N589" s="995"/>
      <c r="O589" s="570"/>
      <c r="P589" s="570"/>
      <c r="Q589" s="570"/>
      <c r="Z589" s="339"/>
      <c r="AA589" s="339"/>
      <c r="AB589" s="339"/>
      <c r="AC589" s="339"/>
      <c r="AD589" s="339"/>
      <c r="AE589" s="339"/>
      <c r="AF589" s="339"/>
      <c r="AG589" s="339"/>
      <c r="AH589" s="339"/>
      <c r="AI589" s="339"/>
      <c r="AJ589" s="339"/>
      <c r="AK589" s="339"/>
      <c r="AL589" s="339"/>
      <c r="AM589" s="339"/>
      <c r="AN589" s="339"/>
      <c r="AO589" s="339"/>
      <c r="AP589" s="339"/>
      <c r="AQ589" s="339"/>
      <c r="AR589" s="339"/>
      <c r="AS589" s="339"/>
      <c r="AT589" s="339"/>
      <c r="AU589" s="339"/>
      <c r="AV589" s="339"/>
      <c r="AW589" s="339"/>
      <c r="AX589" s="339"/>
      <c r="AY589" s="339"/>
      <c r="AZ589" s="339"/>
      <c r="BA589" s="341"/>
      <c r="BB589" s="391"/>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1"/>
      <c r="BX589" s="341"/>
      <c r="BY589" s="341"/>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996"/>
      <c r="D590" s="995"/>
      <c r="E590" s="570"/>
      <c r="F590" s="570"/>
      <c r="G590" s="570"/>
      <c r="H590" s="996"/>
      <c r="I590" s="995"/>
      <c r="J590" s="570"/>
      <c r="K590" s="570"/>
      <c r="L590" s="570"/>
      <c r="M590" s="996"/>
      <c r="N590" s="995"/>
      <c r="O590" s="570"/>
      <c r="P590" s="570"/>
      <c r="Q590" s="570"/>
      <c r="Z590" s="339"/>
      <c r="AA590" s="339"/>
      <c r="AB590" s="339"/>
      <c r="AC590" s="339"/>
      <c r="AD590" s="339"/>
      <c r="AE590" s="339"/>
      <c r="AF590" s="339"/>
      <c r="AG590" s="339"/>
      <c r="AH590" s="339"/>
      <c r="AI590" s="339"/>
      <c r="AJ590" s="339"/>
      <c r="AK590" s="339"/>
      <c r="AL590" s="339"/>
      <c r="AM590" s="339"/>
      <c r="AN590" s="339"/>
      <c r="AO590" s="339"/>
      <c r="AP590" s="339"/>
      <c r="AQ590" s="339"/>
      <c r="AR590" s="339"/>
      <c r="AS590" s="339"/>
      <c r="AT590" s="339"/>
      <c r="AU590" s="339"/>
      <c r="AV590" s="339"/>
      <c r="AW590" s="339"/>
      <c r="AX590" s="339"/>
      <c r="AY590" s="339"/>
      <c r="AZ590" s="339"/>
      <c r="BA590" s="341"/>
      <c r="BB590" s="391"/>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1"/>
      <c r="BX590" s="341"/>
      <c r="BY590" s="341"/>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996"/>
      <c r="D591" s="995"/>
      <c r="E591" s="570"/>
      <c r="F591" s="570"/>
      <c r="G591" s="570"/>
      <c r="H591" s="996"/>
      <c r="I591" s="995"/>
      <c r="J591" s="570"/>
      <c r="K591" s="570"/>
      <c r="L591" s="570"/>
      <c r="M591" s="996"/>
      <c r="N591" s="995"/>
      <c r="O591" s="570"/>
      <c r="P591" s="570"/>
      <c r="Q591" s="570"/>
      <c r="Z591" s="339"/>
      <c r="AA591" s="339"/>
      <c r="AB591" s="339"/>
      <c r="AC591" s="339"/>
      <c r="AD591" s="339"/>
      <c r="AE591" s="339"/>
      <c r="AF591" s="339"/>
      <c r="AG591" s="339"/>
      <c r="AH591" s="339"/>
      <c r="AI591" s="339"/>
      <c r="AJ591" s="339"/>
      <c r="AK591" s="339"/>
      <c r="AL591" s="339"/>
      <c r="AM591" s="339"/>
      <c r="AN591" s="339"/>
      <c r="AO591" s="339"/>
      <c r="AP591" s="339"/>
      <c r="AQ591" s="339"/>
      <c r="AR591" s="339"/>
      <c r="AS591" s="339"/>
      <c r="AT591" s="339"/>
      <c r="AU591" s="339"/>
      <c r="AV591" s="339"/>
      <c r="AW591" s="339"/>
      <c r="AX591" s="339"/>
      <c r="AY591" s="339"/>
      <c r="AZ591" s="339"/>
      <c r="BA591" s="341"/>
      <c r="BB591" s="391"/>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1"/>
      <c r="BX591" s="341"/>
      <c r="BY591" s="341"/>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996"/>
      <c r="D592" s="995"/>
      <c r="E592" s="570"/>
      <c r="F592" s="570"/>
      <c r="G592" s="570"/>
      <c r="H592" s="996"/>
      <c r="I592" s="995"/>
      <c r="J592" s="570"/>
      <c r="K592" s="570"/>
      <c r="L592" s="570"/>
      <c r="M592" s="996"/>
      <c r="N592" s="995"/>
      <c r="O592" s="570"/>
      <c r="P592" s="570"/>
      <c r="Q592" s="570"/>
      <c r="Z592" s="339"/>
      <c r="AA592" s="339"/>
      <c r="AB592" s="339"/>
      <c r="AC592" s="339"/>
      <c r="AD592" s="339"/>
      <c r="AE592" s="339"/>
      <c r="AF592" s="339"/>
      <c r="AG592" s="339"/>
      <c r="AH592" s="339"/>
      <c r="AI592" s="339"/>
      <c r="AJ592" s="339"/>
      <c r="AK592" s="339"/>
      <c r="AL592" s="339"/>
      <c r="AM592" s="339"/>
      <c r="AN592" s="339"/>
      <c r="AO592" s="339"/>
      <c r="AP592" s="339"/>
      <c r="AQ592" s="339"/>
      <c r="AR592" s="339"/>
      <c r="AS592" s="339"/>
      <c r="AT592" s="339"/>
      <c r="AU592" s="339"/>
      <c r="AV592" s="339"/>
      <c r="AW592" s="339"/>
      <c r="AX592" s="339"/>
      <c r="AY592" s="339"/>
      <c r="AZ592" s="339"/>
      <c r="BA592" s="341"/>
      <c r="BB592" s="391"/>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1"/>
      <c r="BX592" s="341"/>
      <c r="BY592" s="341"/>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996"/>
      <c r="D593" s="995"/>
      <c r="E593" s="570"/>
      <c r="F593" s="570"/>
      <c r="G593" s="570"/>
      <c r="H593" s="996"/>
      <c r="I593" s="995"/>
      <c r="J593" s="570"/>
      <c r="K593" s="570"/>
      <c r="L593" s="570"/>
      <c r="M593" s="996"/>
      <c r="N593" s="995"/>
      <c r="O593" s="570"/>
      <c r="P593" s="570"/>
      <c r="Q593" s="570"/>
      <c r="Z593" s="339"/>
      <c r="AA593" s="339"/>
      <c r="AB593" s="339"/>
      <c r="AC593" s="339"/>
      <c r="AD593" s="339"/>
      <c r="AE593" s="339"/>
      <c r="AF593" s="339"/>
      <c r="AG593" s="339"/>
      <c r="AH593" s="339"/>
      <c r="AI593" s="339"/>
      <c r="AJ593" s="339"/>
      <c r="AK593" s="339"/>
      <c r="AL593" s="339"/>
      <c r="AM593" s="339"/>
      <c r="AN593" s="339"/>
      <c r="AO593" s="339"/>
      <c r="AP593" s="339"/>
      <c r="AQ593" s="339"/>
      <c r="AR593" s="339"/>
      <c r="AS593" s="339"/>
      <c r="AT593" s="339"/>
      <c r="AU593" s="339"/>
      <c r="AV593" s="339"/>
      <c r="AW593" s="339"/>
      <c r="AX593" s="339"/>
      <c r="AY593" s="339"/>
      <c r="AZ593" s="339"/>
      <c r="BA593" s="341"/>
      <c r="BB593" s="391"/>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1"/>
      <c r="BX593" s="341"/>
      <c r="BY593" s="341"/>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996"/>
      <c r="D594" s="995"/>
      <c r="E594" s="570"/>
      <c r="F594" s="570"/>
      <c r="G594" s="570"/>
      <c r="H594" s="996"/>
      <c r="I594" s="995"/>
      <c r="J594" s="570"/>
      <c r="K594" s="570"/>
      <c r="L594" s="570"/>
      <c r="M594" s="996"/>
      <c r="N594" s="995"/>
      <c r="O594" s="570"/>
      <c r="P594" s="570"/>
      <c r="Q594" s="570"/>
      <c r="Z594" s="339"/>
      <c r="AA594" s="339"/>
      <c r="AB594" s="339"/>
      <c r="AC594" s="339"/>
      <c r="AD594" s="339"/>
      <c r="AE594" s="339"/>
      <c r="AF594" s="339"/>
      <c r="AG594" s="339"/>
      <c r="AH594" s="339"/>
      <c r="AI594" s="339"/>
      <c r="AJ594" s="339"/>
      <c r="AK594" s="339"/>
      <c r="AL594" s="339"/>
      <c r="AM594" s="339"/>
      <c r="AN594" s="339"/>
      <c r="AO594" s="339"/>
      <c r="AP594" s="339"/>
      <c r="AQ594" s="339"/>
      <c r="AR594" s="339"/>
      <c r="AS594" s="339"/>
      <c r="AT594" s="339"/>
      <c r="AU594" s="339"/>
      <c r="AV594" s="339"/>
      <c r="AW594" s="339"/>
      <c r="AX594" s="339"/>
      <c r="AY594" s="339"/>
      <c r="AZ594" s="339"/>
      <c r="BA594" s="341"/>
      <c r="BB594" s="391"/>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1"/>
      <c r="BX594" s="341"/>
      <c r="BY594" s="341"/>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996"/>
      <c r="D595" s="995"/>
      <c r="E595" s="570"/>
      <c r="F595" s="570"/>
      <c r="G595" s="570"/>
      <c r="H595" s="996"/>
      <c r="I595" s="995"/>
      <c r="J595" s="570"/>
      <c r="K595" s="570"/>
      <c r="L595" s="570"/>
      <c r="M595" s="996"/>
      <c r="N595" s="995"/>
      <c r="O595" s="570"/>
      <c r="P595" s="570"/>
      <c r="Q595" s="570"/>
      <c r="Z595" s="339"/>
      <c r="AA595" s="339"/>
      <c r="AB595" s="339"/>
      <c r="AC595" s="339"/>
      <c r="AD595" s="339"/>
      <c r="AE595" s="339"/>
      <c r="AF595" s="339"/>
      <c r="AG595" s="339"/>
      <c r="AH595" s="339"/>
      <c r="AI595" s="339"/>
      <c r="AJ595" s="339"/>
      <c r="AK595" s="339"/>
      <c r="AL595" s="339"/>
      <c r="AM595" s="339"/>
      <c r="AN595" s="339"/>
      <c r="AO595" s="339"/>
      <c r="AP595" s="339"/>
      <c r="AQ595" s="339"/>
      <c r="AR595" s="339"/>
      <c r="AS595" s="339"/>
      <c r="AT595" s="339"/>
      <c r="AU595" s="339"/>
      <c r="AV595" s="339"/>
      <c r="AW595" s="339"/>
      <c r="AX595" s="339"/>
      <c r="AY595" s="339"/>
      <c r="AZ595" s="339"/>
      <c r="BA595" s="341"/>
      <c r="BB595" s="391"/>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1"/>
      <c r="BX595" s="341"/>
      <c r="BY595" s="341"/>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996"/>
      <c r="D596" s="995"/>
      <c r="E596" s="570"/>
      <c r="F596" s="570"/>
      <c r="G596" s="570"/>
      <c r="H596" s="996"/>
      <c r="I596" s="995"/>
      <c r="J596" s="570"/>
      <c r="K596" s="570"/>
      <c r="L596" s="570"/>
      <c r="M596" s="996"/>
      <c r="N596" s="995"/>
      <c r="O596" s="570"/>
      <c r="P596" s="570"/>
      <c r="Q596" s="570"/>
      <c r="Z596" s="339"/>
      <c r="AA596" s="339"/>
      <c r="AB596" s="339"/>
      <c r="AC596" s="339"/>
      <c r="AD596" s="339"/>
      <c r="AE596" s="339"/>
      <c r="AF596" s="339"/>
      <c r="AG596" s="339"/>
      <c r="AH596" s="339"/>
      <c r="AI596" s="339"/>
      <c r="AJ596" s="339"/>
      <c r="AK596" s="339"/>
      <c r="AL596" s="339"/>
      <c r="AM596" s="339"/>
      <c r="AN596" s="339"/>
      <c r="AO596" s="339"/>
      <c r="AP596" s="339"/>
      <c r="AQ596" s="339"/>
      <c r="AR596" s="339"/>
      <c r="AS596" s="339"/>
      <c r="AT596" s="339"/>
      <c r="AU596" s="339"/>
      <c r="AV596" s="339"/>
      <c r="AW596" s="339"/>
      <c r="AX596" s="339"/>
      <c r="AY596" s="339"/>
      <c r="AZ596" s="339"/>
      <c r="BA596" s="341"/>
      <c r="BB596" s="391"/>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1"/>
      <c r="BX596" s="341"/>
      <c r="BY596" s="341"/>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996"/>
      <c r="D597" s="995"/>
      <c r="E597" s="570"/>
      <c r="F597" s="570"/>
      <c r="G597" s="570"/>
      <c r="H597" s="996"/>
      <c r="I597" s="995"/>
      <c r="J597" s="570"/>
      <c r="K597" s="570"/>
      <c r="L597" s="570"/>
      <c r="M597" s="996"/>
      <c r="N597" s="995"/>
      <c r="O597" s="570"/>
      <c r="P597" s="570"/>
      <c r="Q597" s="570"/>
      <c r="Z597" s="339"/>
      <c r="AA597" s="339"/>
      <c r="AB597" s="339"/>
      <c r="AC597" s="339"/>
      <c r="AD597" s="339"/>
      <c r="AE597" s="339"/>
      <c r="AF597" s="339"/>
      <c r="AG597" s="339"/>
      <c r="AH597" s="339"/>
      <c r="AI597" s="339"/>
      <c r="AJ597" s="339"/>
      <c r="AK597" s="339"/>
      <c r="AL597" s="339"/>
      <c r="AM597" s="339"/>
      <c r="AN597" s="339"/>
      <c r="AO597" s="339"/>
      <c r="AP597" s="339"/>
      <c r="AQ597" s="339"/>
      <c r="AR597" s="339"/>
      <c r="AS597" s="339"/>
      <c r="AT597" s="339"/>
      <c r="AU597" s="339"/>
      <c r="AV597" s="339"/>
      <c r="AW597" s="339"/>
      <c r="AX597" s="339"/>
      <c r="AY597" s="339"/>
      <c r="AZ597" s="339"/>
      <c r="BA597" s="341"/>
      <c r="BB597" s="391"/>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1"/>
      <c r="BX597" s="341"/>
      <c r="BY597" s="341"/>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996"/>
      <c r="D598" s="995"/>
      <c r="E598" s="570"/>
      <c r="F598" s="570"/>
      <c r="G598" s="570"/>
      <c r="H598" s="996"/>
      <c r="I598" s="995"/>
      <c r="J598" s="570"/>
      <c r="K598" s="570"/>
      <c r="L598" s="570"/>
      <c r="M598" s="996"/>
      <c r="N598" s="995"/>
      <c r="O598" s="570"/>
      <c r="P598" s="570"/>
      <c r="Q598" s="570"/>
      <c r="Z598" s="339"/>
      <c r="AA598" s="339"/>
      <c r="AB598" s="339"/>
      <c r="AC598" s="339"/>
      <c r="AD598" s="339"/>
      <c r="AE598" s="339"/>
      <c r="AF598" s="339"/>
      <c r="AG598" s="339"/>
      <c r="AH598" s="339"/>
      <c r="AI598" s="339"/>
      <c r="AJ598" s="339"/>
      <c r="AK598" s="339"/>
      <c r="AL598" s="339"/>
      <c r="AM598" s="339"/>
      <c r="AN598" s="339"/>
      <c r="AO598" s="339"/>
      <c r="AP598" s="339"/>
      <c r="AQ598" s="339"/>
      <c r="AR598" s="339"/>
      <c r="AS598" s="339"/>
      <c r="AT598" s="339"/>
      <c r="AU598" s="339"/>
      <c r="AV598" s="339"/>
      <c r="AW598" s="339"/>
      <c r="AX598" s="339"/>
      <c r="AY598" s="339"/>
      <c r="AZ598" s="339"/>
      <c r="BA598" s="341"/>
      <c r="BB598" s="391"/>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1"/>
      <c r="BX598" s="341"/>
      <c r="BY598" s="341"/>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996"/>
      <c r="D599" s="995"/>
      <c r="E599" s="570"/>
      <c r="F599" s="570"/>
      <c r="G599" s="570"/>
      <c r="H599" s="996"/>
      <c r="I599" s="995"/>
      <c r="J599" s="570"/>
      <c r="K599" s="570"/>
      <c r="L599" s="570"/>
      <c r="M599" s="996"/>
      <c r="N599" s="995"/>
      <c r="O599" s="570"/>
      <c r="P599" s="570"/>
      <c r="Q599" s="570"/>
      <c r="Z599" s="339"/>
      <c r="AA599" s="339"/>
      <c r="AB599" s="339"/>
      <c r="AC599" s="339"/>
      <c r="AD599" s="339"/>
      <c r="AE599" s="339"/>
      <c r="AF599" s="339"/>
      <c r="AG599" s="339"/>
      <c r="AH599" s="339"/>
      <c r="AI599" s="339"/>
      <c r="AJ599" s="339"/>
      <c r="AK599" s="339"/>
      <c r="AL599" s="339"/>
      <c r="AM599" s="339"/>
      <c r="AN599" s="339"/>
      <c r="AO599" s="339"/>
      <c r="AP599" s="339"/>
      <c r="AQ599" s="339"/>
      <c r="AR599" s="339"/>
      <c r="AS599" s="339"/>
      <c r="AT599" s="339"/>
      <c r="AU599" s="339"/>
      <c r="AV599" s="339"/>
      <c r="AW599" s="339"/>
      <c r="AX599" s="339"/>
      <c r="AY599" s="339"/>
      <c r="AZ599" s="339"/>
      <c r="BA599" s="341"/>
      <c r="BB599" s="391"/>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1"/>
      <c r="BX599" s="341"/>
      <c r="BY599" s="341"/>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996"/>
      <c r="D600" s="995"/>
      <c r="E600" s="570"/>
      <c r="F600" s="570"/>
      <c r="G600" s="570"/>
      <c r="H600" s="996"/>
      <c r="I600" s="995"/>
      <c r="J600" s="570"/>
      <c r="K600" s="570"/>
      <c r="L600" s="570"/>
      <c r="M600" s="996"/>
      <c r="N600" s="995"/>
      <c r="O600" s="570"/>
      <c r="P600" s="570"/>
      <c r="Q600" s="570"/>
      <c r="Z600" s="339"/>
      <c r="AA600" s="339"/>
      <c r="AB600" s="339"/>
      <c r="AC600" s="339"/>
      <c r="AD600" s="339"/>
      <c r="AE600" s="339"/>
      <c r="AF600" s="339"/>
      <c r="AG600" s="339"/>
      <c r="AH600" s="339"/>
      <c r="AI600" s="339"/>
      <c r="AJ600" s="339"/>
      <c r="AK600" s="339"/>
      <c r="AL600" s="339"/>
      <c r="AM600" s="339"/>
      <c r="AN600" s="339"/>
      <c r="AO600" s="339"/>
      <c r="AP600" s="339"/>
      <c r="AQ600" s="339"/>
      <c r="AR600" s="339"/>
      <c r="AS600" s="339"/>
      <c r="AT600" s="339"/>
      <c r="AU600" s="339"/>
      <c r="AV600" s="339"/>
      <c r="AW600" s="339"/>
      <c r="AX600" s="339"/>
      <c r="AY600" s="339"/>
      <c r="AZ600" s="339"/>
      <c r="BA600" s="341"/>
      <c r="BB600" s="391"/>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1"/>
      <c r="BX600" s="341"/>
      <c r="BY600" s="341"/>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996"/>
      <c r="D601" s="995"/>
      <c r="E601" s="570"/>
      <c r="F601" s="570"/>
      <c r="G601" s="570"/>
      <c r="H601" s="996"/>
      <c r="I601" s="995"/>
      <c r="J601" s="570"/>
      <c r="K601" s="570"/>
      <c r="L601" s="570"/>
      <c r="M601" s="996"/>
      <c r="N601" s="995"/>
      <c r="O601" s="570"/>
      <c r="P601" s="570"/>
      <c r="Q601" s="570"/>
      <c r="Z601" s="339"/>
      <c r="AA601" s="339"/>
      <c r="AB601" s="339"/>
      <c r="AC601" s="339"/>
      <c r="AD601" s="339"/>
      <c r="AE601" s="339"/>
      <c r="AF601" s="339"/>
      <c r="AG601" s="339"/>
      <c r="AH601" s="339"/>
      <c r="AI601" s="339"/>
      <c r="AJ601" s="339"/>
      <c r="AK601" s="339"/>
      <c r="AL601" s="339"/>
      <c r="AM601" s="339"/>
      <c r="AN601" s="339"/>
      <c r="AO601" s="339"/>
      <c r="AP601" s="339"/>
      <c r="AQ601" s="339"/>
      <c r="AR601" s="339"/>
      <c r="AS601" s="339"/>
      <c r="AT601" s="339"/>
      <c r="AU601" s="339"/>
      <c r="AV601" s="339"/>
      <c r="AW601" s="339"/>
      <c r="AX601" s="339"/>
      <c r="AY601" s="339"/>
      <c r="AZ601" s="339"/>
      <c r="BA601" s="341"/>
      <c r="BB601" s="391"/>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1"/>
      <c r="BX601" s="341"/>
      <c r="BY601" s="341"/>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996"/>
      <c r="D602" s="995"/>
      <c r="E602" s="570"/>
      <c r="F602" s="570"/>
      <c r="G602" s="570"/>
      <c r="H602" s="996"/>
      <c r="I602" s="995"/>
      <c r="J602" s="570"/>
      <c r="K602" s="570"/>
      <c r="L602" s="570"/>
      <c r="M602" s="996"/>
      <c r="N602" s="995"/>
      <c r="O602" s="570"/>
      <c r="P602" s="570"/>
      <c r="Q602" s="570"/>
      <c r="Z602" s="339"/>
      <c r="AA602" s="339"/>
      <c r="AB602" s="339"/>
      <c r="AC602" s="339"/>
      <c r="AD602" s="339"/>
      <c r="AE602" s="339"/>
      <c r="AF602" s="339"/>
      <c r="AG602" s="339"/>
      <c r="AH602" s="339"/>
      <c r="AI602" s="339"/>
      <c r="AJ602" s="339"/>
      <c r="AK602" s="339"/>
      <c r="AL602" s="339"/>
      <c r="AM602" s="339"/>
      <c r="AN602" s="339"/>
      <c r="AO602" s="339"/>
      <c r="AP602" s="339"/>
      <c r="AQ602" s="339"/>
      <c r="AR602" s="339"/>
      <c r="AS602" s="339"/>
      <c r="AT602" s="339"/>
      <c r="AU602" s="339"/>
      <c r="AV602" s="339"/>
      <c r="AW602" s="339"/>
      <c r="AX602" s="339"/>
      <c r="AY602" s="339"/>
      <c r="AZ602" s="339"/>
      <c r="BA602" s="341"/>
      <c r="BB602" s="391"/>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1"/>
      <c r="BX602" s="341"/>
      <c r="BY602" s="341"/>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996"/>
      <c r="D603" s="995"/>
      <c r="E603" s="570"/>
      <c r="F603" s="570"/>
      <c r="G603" s="570"/>
      <c r="H603" s="996"/>
      <c r="I603" s="995"/>
      <c r="J603" s="570"/>
      <c r="K603" s="570"/>
      <c r="L603" s="570"/>
      <c r="M603" s="996"/>
      <c r="N603" s="995"/>
      <c r="O603" s="570"/>
      <c r="P603" s="570"/>
      <c r="Q603" s="570"/>
      <c r="Z603" s="339"/>
      <c r="AA603" s="339"/>
      <c r="AB603" s="339"/>
      <c r="AC603" s="339"/>
      <c r="AD603" s="339"/>
      <c r="AE603" s="339"/>
      <c r="AF603" s="339"/>
      <c r="AG603" s="339"/>
      <c r="AH603" s="339"/>
      <c r="AI603" s="339"/>
      <c r="AJ603" s="339"/>
      <c r="AK603" s="339"/>
      <c r="AL603" s="339"/>
      <c r="AM603" s="339"/>
      <c r="AN603" s="339"/>
      <c r="AO603" s="339"/>
      <c r="AP603" s="339"/>
      <c r="AQ603" s="339"/>
      <c r="AR603" s="339"/>
      <c r="AS603" s="339"/>
      <c r="AT603" s="339"/>
      <c r="AU603" s="339"/>
      <c r="AV603" s="339"/>
      <c r="AW603" s="339"/>
      <c r="AX603" s="339"/>
      <c r="AY603" s="339"/>
      <c r="AZ603" s="339"/>
      <c r="BA603" s="341"/>
      <c r="BB603" s="391"/>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1"/>
      <c r="BX603" s="341"/>
      <c r="BY603" s="341"/>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996"/>
      <c r="D604" s="995"/>
      <c r="E604" s="570"/>
      <c r="F604" s="570"/>
      <c r="G604" s="570"/>
      <c r="H604" s="996"/>
      <c r="I604" s="995"/>
      <c r="J604" s="570"/>
      <c r="K604" s="570"/>
      <c r="L604" s="570"/>
      <c r="M604" s="996"/>
      <c r="N604" s="995"/>
      <c r="O604" s="570"/>
      <c r="P604" s="570"/>
      <c r="Q604" s="570"/>
      <c r="Z604" s="339"/>
      <c r="AA604" s="339"/>
      <c r="AB604" s="339"/>
      <c r="AC604" s="339"/>
      <c r="AD604" s="339"/>
      <c r="AE604" s="339"/>
      <c r="AF604" s="339"/>
      <c r="AG604" s="339"/>
      <c r="AH604" s="339"/>
      <c r="AI604" s="339"/>
      <c r="AJ604" s="339"/>
      <c r="AK604" s="339"/>
      <c r="AL604" s="339"/>
      <c r="AM604" s="339"/>
      <c r="AN604" s="339"/>
      <c r="AO604" s="339"/>
      <c r="AP604" s="339"/>
      <c r="AQ604" s="339"/>
      <c r="AR604" s="339"/>
      <c r="AS604" s="339"/>
      <c r="AT604" s="339"/>
      <c r="AU604" s="339"/>
      <c r="AV604" s="339"/>
      <c r="AW604" s="339"/>
      <c r="AX604" s="339"/>
      <c r="AY604" s="339"/>
      <c r="AZ604" s="339"/>
      <c r="BA604" s="342"/>
      <c r="BB604" s="392"/>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996"/>
      <c r="D605" s="995"/>
      <c r="E605" s="570"/>
      <c r="F605" s="570"/>
      <c r="G605" s="570"/>
      <c r="H605" s="996"/>
      <c r="I605" s="995"/>
      <c r="J605" s="570"/>
      <c r="K605" s="570"/>
      <c r="L605" s="570"/>
      <c r="M605" s="996"/>
      <c r="N605" s="995"/>
      <c r="O605" s="570"/>
      <c r="P605" s="570"/>
      <c r="Q605" s="570"/>
      <c r="Z605" s="339"/>
      <c r="AA605" s="339"/>
      <c r="AB605" s="339"/>
      <c r="AC605" s="339"/>
      <c r="AD605" s="339"/>
      <c r="AE605" s="339"/>
      <c r="AF605" s="339"/>
      <c r="AG605" s="339"/>
      <c r="AH605" s="339"/>
      <c r="AI605" s="339"/>
      <c r="AJ605" s="339"/>
      <c r="AK605" s="339"/>
      <c r="AL605" s="339"/>
      <c r="AM605" s="339"/>
      <c r="AN605" s="339"/>
      <c r="AO605" s="339"/>
      <c r="AP605" s="339"/>
      <c r="AQ605" s="339"/>
      <c r="AR605" s="339"/>
      <c r="AS605" s="339"/>
      <c r="AT605" s="339"/>
      <c r="AU605" s="339"/>
      <c r="AV605" s="339"/>
      <c r="AW605" s="339"/>
      <c r="AX605" s="339"/>
      <c r="AY605" s="339"/>
      <c r="AZ605" s="339"/>
      <c r="BA605" s="342"/>
      <c r="BB605" s="392"/>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996"/>
      <c r="D606" s="995"/>
      <c r="E606" s="570"/>
      <c r="F606" s="570"/>
      <c r="G606" s="570"/>
      <c r="H606" s="996"/>
      <c r="I606" s="995"/>
      <c r="J606" s="570"/>
      <c r="K606" s="570"/>
      <c r="L606" s="570"/>
      <c r="M606" s="996"/>
      <c r="N606" s="995"/>
      <c r="O606" s="570"/>
      <c r="P606" s="570"/>
      <c r="Q606" s="570"/>
      <c r="Z606" s="339"/>
      <c r="AA606" s="339"/>
      <c r="AB606" s="339"/>
      <c r="AC606" s="339"/>
      <c r="AD606" s="339"/>
      <c r="AE606" s="339"/>
      <c r="AF606" s="339"/>
      <c r="AG606" s="339"/>
      <c r="AH606" s="339"/>
      <c r="AI606" s="339"/>
      <c r="AJ606" s="339"/>
      <c r="AK606" s="339"/>
      <c r="AL606" s="339"/>
      <c r="AM606" s="339"/>
      <c r="AN606" s="339"/>
      <c r="AO606" s="339"/>
      <c r="AP606" s="339"/>
      <c r="AQ606" s="339"/>
      <c r="AR606" s="339"/>
      <c r="AS606" s="339"/>
      <c r="AT606" s="339"/>
      <c r="AU606" s="339"/>
      <c r="AV606" s="339"/>
      <c r="AW606" s="339"/>
      <c r="AX606" s="339"/>
      <c r="AY606" s="339"/>
      <c r="AZ606" s="339"/>
      <c r="BA606" s="342"/>
      <c r="BB606" s="392"/>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996"/>
      <c r="D607" s="995"/>
      <c r="E607" s="570"/>
      <c r="F607" s="570"/>
      <c r="G607" s="570"/>
      <c r="H607" s="996"/>
      <c r="I607" s="995"/>
      <c r="J607" s="570"/>
      <c r="K607" s="570"/>
      <c r="L607" s="570"/>
      <c r="M607" s="996"/>
      <c r="N607" s="995"/>
      <c r="O607" s="570"/>
      <c r="P607" s="570"/>
      <c r="Q607" s="570"/>
      <c r="Z607" s="339"/>
      <c r="AA607" s="339"/>
      <c r="AB607" s="339"/>
      <c r="AC607" s="339"/>
      <c r="AD607" s="339"/>
      <c r="AE607" s="339"/>
      <c r="AF607" s="339"/>
      <c r="AG607" s="339"/>
      <c r="AH607" s="339"/>
      <c r="AI607" s="339"/>
      <c r="AJ607" s="339"/>
      <c r="AK607" s="339"/>
      <c r="AL607" s="339"/>
      <c r="AM607" s="339"/>
      <c r="AN607" s="339"/>
      <c r="AO607" s="339"/>
      <c r="AP607" s="339"/>
      <c r="AQ607" s="339"/>
      <c r="AR607" s="339"/>
      <c r="AS607" s="339"/>
      <c r="AT607" s="339"/>
      <c r="AU607" s="339"/>
      <c r="AV607" s="339"/>
      <c r="AW607" s="339"/>
      <c r="AX607" s="339"/>
      <c r="AY607" s="339"/>
      <c r="AZ607" s="339"/>
      <c r="BA607" s="342"/>
      <c r="BB607" s="392"/>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996"/>
      <c r="D608" s="995"/>
      <c r="E608" s="570"/>
      <c r="F608" s="570"/>
      <c r="G608" s="570"/>
      <c r="H608" s="996"/>
      <c r="I608" s="995"/>
      <c r="J608" s="570"/>
      <c r="K608" s="570"/>
      <c r="L608" s="570"/>
      <c r="M608" s="996"/>
      <c r="N608" s="995"/>
      <c r="O608" s="570"/>
      <c r="P608" s="570"/>
      <c r="Q608" s="570"/>
      <c r="Z608" s="339"/>
      <c r="AA608" s="339"/>
      <c r="AB608" s="339"/>
      <c r="AC608" s="339"/>
      <c r="AD608" s="339"/>
      <c r="AE608" s="339"/>
      <c r="AF608" s="339"/>
      <c r="AG608" s="339"/>
      <c r="AH608" s="339"/>
      <c r="AI608" s="339"/>
      <c r="AJ608" s="339"/>
      <c r="AK608" s="339"/>
      <c r="AL608" s="339"/>
      <c r="AM608" s="339"/>
      <c r="AN608" s="339"/>
      <c r="AO608" s="339"/>
      <c r="AP608" s="339"/>
      <c r="AQ608" s="339"/>
      <c r="AR608" s="339"/>
      <c r="AS608" s="339"/>
      <c r="AT608" s="339"/>
      <c r="AU608" s="339"/>
      <c r="AV608" s="339"/>
      <c r="AW608" s="339"/>
      <c r="AX608" s="339"/>
      <c r="AY608" s="339"/>
      <c r="AZ608" s="339"/>
      <c r="BA608" s="342"/>
      <c r="BB608" s="392"/>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996"/>
      <c r="D609" s="995"/>
      <c r="E609" s="570"/>
      <c r="F609" s="570"/>
      <c r="G609" s="570"/>
      <c r="H609" s="996"/>
      <c r="I609" s="995"/>
      <c r="J609" s="570"/>
      <c r="K609" s="570"/>
      <c r="L609" s="570"/>
      <c r="M609" s="996"/>
      <c r="N609" s="995"/>
      <c r="O609" s="570"/>
      <c r="P609" s="570"/>
      <c r="Q609" s="570"/>
      <c r="Z609" s="339"/>
      <c r="AA609" s="339"/>
      <c r="AB609" s="339"/>
      <c r="AC609" s="339"/>
      <c r="AD609" s="339"/>
      <c r="AE609" s="339"/>
      <c r="AF609" s="339"/>
      <c r="AG609" s="339"/>
      <c r="AH609" s="339"/>
      <c r="AI609" s="339"/>
      <c r="AJ609" s="339"/>
      <c r="AK609" s="339"/>
      <c r="AL609" s="339"/>
      <c r="AM609" s="339"/>
      <c r="AN609" s="339"/>
      <c r="AO609" s="339"/>
      <c r="AP609" s="339"/>
      <c r="AQ609" s="339"/>
      <c r="AR609" s="339"/>
      <c r="AS609" s="339"/>
      <c r="AT609" s="339"/>
      <c r="AU609" s="339"/>
      <c r="AV609" s="339"/>
      <c r="AW609" s="339"/>
      <c r="AX609" s="339"/>
      <c r="AY609" s="339"/>
      <c r="AZ609" s="339"/>
      <c r="BA609" s="342"/>
      <c r="BB609" s="392"/>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996"/>
      <c r="D610" s="995"/>
      <c r="E610" s="570"/>
      <c r="F610" s="570"/>
      <c r="G610" s="570"/>
      <c r="H610" s="996"/>
      <c r="I610" s="995"/>
      <c r="J610" s="570"/>
      <c r="K610" s="570"/>
      <c r="L610" s="570"/>
      <c r="M610" s="996"/>
      <c r="N610" s="995"/>
      <c r="O610" s="570"/>
      <c r="P610" s="570"/>
      <c r="Q610" s="570"/>
      <c r="Z610" s="339"/>
      <c r="AA610" s="339"/>
      <c r="AB610" s="339"/>
      <c r="AC610" s="339"/>
      <c r="AD610" s="339"/>
      <c r="AE610" s="339"/>
      <c r="AF610" s="339"/>
      <c r="AG610" s="339"/>
      <c r="AH610" s="339"/>
      <c r="AI610" s="339"/>
      <c r="AJ610" s="339"/>
      <c r="AK610" s="339"/>
      <c r="AL610" s="339"/>
      <c r="AM610" s="339"/>
      <c r="AN610" s="339"/>
      <c r="AO610" s="339"/>
      <c r="AP610" s="339"/>
      <c r="AQ610" s="339"/>
      <c r="AR610" s="339"/>
      <c r="AS610" s="339"/>
      <c r="AT610" s="339"/>
      <c r="AU610" s="339"/>
      <c r="AV610" s="339"/>
      <c r="AW610" s="339"/>
      <c r="AX610" s="339"/>
      <c r="AY610" s="339"/>
      <c r="AZ610" s="339"/>
      <c r="BA610" s="342"/>
      <c r="BB610" s="392"/>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996"/>
      <c r="D611" s="995"/>
      <c r="E611" s="570"/>
      <c r="F611" s="570"/>
      <c r="G611" s="570"/>
      <c r="H611" s="996"/>
      <c r="I611" s="995"/>
      <c r="J611" s="570"/>
      <c r="K611" s="570"/>
      <c r="L611" s="570"/>
      <c r="M611" s="996"/>
      <c r="N611" s="995"/>
      <c r="O611" s="570"/>
      <c r="P611" s="570"/>
      <c r="Q611" s="570"/>
      <c r="Z611" s="339"/>
      <c r="AA611" s="339"/>
      <c r="AB611" s="339"/>
      <c r="AC611" s="339"/>
      <c r="AD611" s="339"/>
      <c r="AE611" s="339"/>
      <c r="AF611" s="339"/>
      <c r="AG611" s="339"/>
      <c r="AH611" s="339"/>
      <c r="AI611" s="339"/>
      <c r="AJ611" s="339"/>
      <c r="AK611" s="339"/>
      <c r="AL611" s="339"/>
      <c r="AM611" s="339"/>
      <c r="AN611" s="339"/>
      <c r="AO611" s="339"/>
      <c r="AP611" s="339"/>
      <c r="AQ611" s="339"/>
      <c r="AR611" s="339"/>
      <c r="AS611" s="339"/>
      <c r="AT611" s="339"/>
      <c r="AU611" s="339"/>
      <c r="AV611" s="339"/>
      <c r="AW611" s="339"/>
      <c r="AX611" s="339"/>
      <c r="AY611" s="339"/>
      <c r="AZ611" s="339"/>
      <c r="BA611" s="342"/>
      <c r="BB611" s="392"/>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996"/>
      <c r="D612" s="995"/>
      <c r="E612" s="570"/>
      <c r="F612" s="570"/>
      <c r="G612" s="570"/>
      <c r="H612" s="996"/>
      <c r="I612" s="995"/>
      <c r="J612" s="570"/>
      <c r="K612" s="570"/>
      <c r="L612" s="570"/>
      <c r="M612" s="996"/>
      <c r="N612" s="995"/>
      <c r="O612" s="570"/>
      <c r="P612" s="570"/>
      <c r="Q612" s="570"/>
      <c r="Z612" s="339"/>
      <c r="AA612" s="339"/>
      <c r="AB612" s="339"/>
      <c r="AC612" s="339"/>
      <c r="AD612" s="339"/>
      <c r="AE612" s="339"/>
      <c r="AF612" s="339"/>
      <c r="AG612" s="339"/>
      <c r="AH612" s="339"/>
      <c r="AI612" s="339"/>
      <c r="AJ612" s="339"/>
      <c r="AK612" s="339"/>
      <c r="AL612" s="339"/>
      <c r="AM612" s="339"/>
      <c r="AN612" s="339"/>
      <c r="AO612" s="339"/>
      <c r="AP612" s="339"/>
      <c r="AQ612" s="339"/>
      <c r="AR612" s="339"/>
      <c r="AS612" s="339"/>
      <c r="AT612" s="339"/>
      <c r="AU612" s="339"/>
      <c r="AV612" s="339"/>
      <c r="AW612" s="339"/>
      <c r="AX612" s="339"/>
      <c r="AY612" s="339"/>
      <c r="AZ612" s="339"/>
      <c r="BA612" s="342"/>
      <c r="BB612" s="392"/>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996"/>
      <c r="D613" s="995"/>
      <c r="E613" s="570"/>
      <c r="F613" s="570"/>
      <c r="G613" s="570"/>
      <c r="H613" s="996"/>
      <c r="I613" s="995"/>
      <c r="J613" s="570"/>
      <c r="K613" s="570"/>
      <c r="L613" s="570"/>
      <c r="M613" s="996"/>
      <c r="N613" s="995"/>
      <c r="O613" s="570"/>
      <c r="P613" s="570"/>
      <c r="Q613" s="570"/>
      <c r="Z613" s="339"/>
      <c r="AA613" s="339"/>
      <c r="AB613" s="339"/>
      <c r="AC613" s="339"/>
      <c r="AD613" s="339"/>
      <c r="AE613" s="339"/>
      <c r="AF613" s="339"/>
      <c r="AG613" s="339"/>
      <c r="AH613" s="339"/>
      <c r="AI613" s="339"/>
      <c r="AJ613" s="339"/>
      <c r="AK613" s="339"/>
      <c r="AL613" s="339"/>
      <c r="AM613" s="339"/>
      <c r="AN613" s="339"/>
      <c r="AO613" s="339"/>
      <c r="AP613" s="339"/>
      <c r="AQ613" s="339"/>
      <c r="AR613" s="339"/>
      <c r="AS613" s="339"/>
      <c r="AT613" s="339"/>
      <c r="AU613" s="339"/>
      <c r="AV613" s="339"/>
      <c r="AW613" s="339"/>
      <c r="AX613" s="339"/>
      <c r="AY613" s="339"/>
      <c r="AZ613" s="339"/>
      <c r="BA613" s="342"/>
      <c r="BB613" s="392"/>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996"/>
      <c r="D614" s="995"/>
      <c r="E614" s="570"/>
      <c r="F614" s="570"/>
      <c r="G614" s="570"/>
      <c r="H614" s="996"/>
      <c r="I614" s="995"/>
      <c r="J614" s="570"/>
      <c r="K614" s="570"/>
      <c r="L614" s="570"/>
      <c r="M614" s="996"/>
      <c r="N614" s="995"/>
      <c r="O614" s="570"/>
      <c r="P614" s="570"/>
      <c r="Q614" s="570"/>
      <c r="Z614" s="339"/>
      <c r="AA614" s="339"/>
      <c r="AB614" s="339"/>
      <c r="AC614" s="339"/>
      <c r="AD614" s="339"/>
      <c r="AE614" s="339"/>
      <c r="AF614" s="339"/>
      <c r="AG614" s="339"/>
      <c r="AH614" s="339"/>
      <c r="AI614" s="339"/>
      <c r="AJ614" s="339"/>
      <c r="AK614" s="339"/>
      <c r="AL614" s="339"/>
      <c r="AM614" s="339"/>
      <c r="AN614" s="339"/>
      <c r="AO614" s="339"/>
      <c r="AP614" s="339"/>
      <c r="AQ614" s="339"/>
      <c r="AR614" s="339"/>
      <c r="AS614" s="339"/>
      <c r="AT614" s="339"/>
      <c r="AU614" s="339"/>
      <c r="AV614" s="339"/>
      <c r="AW614" s="339"/>
      <c r="AX614" s="339"/>
      <c r="AY614" s="339"/>
      <c r="AZ614" s="339"/>
      <c r="BA614" s="342"/>
      <c r="BB614" s="392"/>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996"/>
      <c r="D615" s="995"/>
      <c r="E615" s="570"/>
      <c r="F615" s="570"/>
      <c r="G615" s="570"/>
      <c r="H615" s="996"/>
      <c r="I615" s="995"/>
      <c r="J615" s="570"/>
      <c r="K615" s="570"/>
      <c r="L615" s="570"/>
      <c r="M615" s="996"/>
      <c r="N615" s="995"/>
      <c r="O615" s="570"/>
      <c r="P615" s="570"/>
      <c r="Q615" s="570"/>
      <c r="Z615" s="339"/>
      <c r="AA615" s="339"/>
      <c r="AB615" s="339"/>
      <c r="AC615" s="339"/>
      <c r="AD615" s="339"/>
      <c r="AE615" s="339"/>
      <c r="AF615" s="339"/>
      <c r="AG615" s="339"/>
      <c r="AH615" s="339"/>
      <c r="AI615" s="339"/>
      <c r="AJ615" s="339"/>
      <c r="AK615" s="339"/>
      <c r="AL615" s="339"/>
      <c r="AM615" s="339"/>
      <c r="AN615" s="339"/>
      <c r="AO615" s="339"/>
      <c r="AP615" s="339"/>
      <c r="AQ615" s="339"/>
      <c r="AR615" s="339"/>
      <c r="AS615" s="339"/>
      <c r="AT615" s="339"/>
      <c r="AU615" s="339"/>
      <c r="AV615" s="339"/>
      <c r="AW615" s="339"/>
      <c r="AX615" s="339"/>
      <c r="AY615" s="339"/>
      <c r="AZ615" s="339"/>
      <c r="BA615" s="342"/>
      <c r="BB615" s="392"/>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996"/>
      <c r="D616" s="995"/>
      <c r="E616" s="570"/>
      <c r="F616" s="570"/>
      <c r="G616" s="570"/>
      <c r="H616" s="996"/>
      <c r="I616" s="995"/>
      <c r="J616" s="570"/>
      <c r="K616" s="570"/>
      <c r="L616" s="570"/>
      <c r="M616" s="996"/>
      <c r="N616" s="995"/>
      <c r="O616" s="570"/>
      <c r="P616" s="570"/>
      <c r="Q616" s="570"/>
      <c r="Z616" s="339"/>
      <c r="AA616" s="339"/>
      <c r="AB616" s="339"/>
      <c r="AC616" s="339"/>
      <c r="AD616" s="339"/>
      <c r="AE616" s="339"/>
      <c r="AF616" s="339"/>
      <c r="AG616" s="339"/>
      <c r="AH616" s="339"/>
      <c r="AI616" s="339"/>
      <c r="AJ616" s="339"/>
      <c r="AK616" s="339"/>
      <c r="AL616" s="339"/>
      <c r="AM616" s="339"/>
      <c r="AN616" s="339"/>
      <c r="AO616" s="339"/>
      <c r="AP616" s="339"/>
      <c r="AQ616" s="339"/>
      <c r="AR616" s="339"/>
      <c r="AS616" s="339"/>
      <c r="AT616" s="339"/>
      <c r="AU616" s="339"/>
      <c r="AV616" s="339"/>
      <c r="AW616" s="339"/>
      <c r="AX616" s="339"/>
      <c r="AY616" s="339"/>
      <c r="AZ616" s="339"/>
      <c r="BA616" s="342"/>
      <c r="BB616" s="392"/>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996"/>
      <c r="D617" s="995"/>
      <c r="E617" s="570"/>
      <c r="F617" s="570"/>
      <c r="G617" s="570"/>
      <c r="H617" s="996"/>
      <c r="I617" s="995"/>
      <c r="J617" s="570"/>
      <c r="K617" s="570"/>
      <c r="L617" s="570"/>
      <c r="M617" s="996"/>
      <c r="N617" s="995"/>
      <c r="O617" s="570"/>
      <c r="P617" s="570"/>
      <c r="Q617" s="570"/>
      <c r="Z617" s="339"/>
      <c r="AA617" s="339"/>
      <c r="AB617" s="339"/>
      <c r="AC617" s="339"/>
      <c r="AD617" s="339"/>
      <c r="AE617" s="339"/>
      <c r="AF617" s="339"/>
      <c r="AG617" s="339"/>
      <c r="AH617" s="339"/>
      <c r="AI617" s="339"/>
      <c r="AJ617" s="339"/>
      <c r="AK617" s="339"/>
      <c r="AL617" s="339"/>
      <c r="AM617" s="339"/>
      <c r="AN617" s="339"/>
      <c r="AO617" s="339"/>
      <c r="AP617" s="339"/>
      <c r="AQ617" s="339"/>
      <c r="AR617" s="339"/>
      <c r="AS617" s="339"/>
      <c r="AT617" s="339"/>
      <c r="AU617" s="339"/>
      <c r="AV617" s="339"/>
      <c r="AW617" s="339"/>
      <c r="AX617" s="339"/>
      <c r="AY617" s="339"/>
      <c r="AZ617" s="339"/>
      <c r="BA617" s="342"/>
      <c r="BB617" s="392"/>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996"/>
      <c r="D618" s="995"/>
      <c r="E618" s="570"/>
      <c r="F618" s="570"/>
      <c r="G618" s="570"/>
      <c r="H618" s="996"/>
      <c r="I618" s="995"/>
      <c r="J618" s="570"/>
      <c r="K618" s="570"/>
      <c r="L618" s="570"/>
      <c r="M618" s="996"/>
      <c r="N618" s="995"/>
      <c r="O618" s="570"/>
      <c r="P618" s="570"/>
      <c r="Q618" s="570"/>
      <c r="Z618" s="339"/>
      <c r="AA618" s="339"/>
      <c r="AB618" s="339"/>
      <c r="AC618" s="339"/>
      <c r="AD618" s="339"/>
      <c r="AE618" s="339"/>
      <c r="AF618" s="339"/>
      <c r="AG618" s="339"/>
      <c r="AH618" s="339"/>
      <c r="AI618" s="339"/>
      <c r="AJ618" s="339"/>
      <c r="AK618" s="339"/>
      <c r="AL618" s="339"/>
      <c r="AM618" s="339"/>
      <c r="AN618" s="339"/>
      <c r="AO618" s="339"/>
      <c r="AP618" s="339"/>
      <c r="AQ618" s="339"/>
      <c r="AR618" s="339"/>
      <c r="AS618" s="339"/>
      <c r="AT618" s="339"/>
      <c r="AU618" s="339"/>
      <c r="AV618" s="339"/>
      <c r="AW618" s="339"/>
      <c r="AX618" s="339"/>
      <c r="AY618" s="339"/>
      <c r="AZ618" s="339"/>
      <c r="BA618" s="342"/>
      <c r="BB618" s="392"/>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996"/>
      <c r="D619" s="995"/>
      <c r="E619" s="570"/>
      <c r="F619" s="570"/>
      <c r="G619" s="570"/>
      <c r="H619" s="996"/>
      <c r="I619" s="995"/>
      <c r="J619" s="570"/>
      <c r="K619" s="570"/>
      <c r="L619" s="570"/>
      <c r="M619" s="996"/>
      <c r="N619" s="995"/>
      <c r="O619" s="570"/>
      <c r="P619" s="570"/>
      <c r="Q619" s="570"/>
      <c r="Z619" s="339"/>
      <c r="AA619" s="339"/>
      <c r="AB619" s="339"/>
      <c r="AC619" s="339"/>
      <c r="AD619" s="339"/>
      <c r="AE619" s="339"/>
      <c r="AF619" s="339"/>
      <c r="AG619" s="339"/>
      <c r="AH619" s="339"/>
      <c r="AI619" s="339"/>
      <c r="AJ619" s="339"/>
      <c r="AK619" s="339"/>
      <c r="AL619" s="339"/>
      <c r="AM619" s="339"/>
      <c r="AN619" s="339"/>
      <c r="AO619" s="339"/>
      <c r="AP619" s="339"/>
      <c r="AQ619" s="339"/>
      <c r="AR619" s="339"/>
      <c r="AS619" s="339"/>
      <c r="AT619" s="339"/>
      <c r="AU619" s="339"/>
      <c r="AV619" s="339"/>
      <c r="AW619" s="339"/>
      <c r="AX619" s="339"/>
      <c r="AY619" s="339"/>
      <c r="AZ619" s="339"/>
      <c r="BA619" s="342"/>
      <c r="BB619" s="392"/>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996"/>
      <c r="D620" s="995"/>
      <c r="E620" s="570"/>
      <c r="F620" s="570"/>
      <c r="G620" s="570"/>
      <c r="H620" s="996"/>
      <c r="I620" s="995"/>
      <c r="J620" s="570"/>
      <c r="K620" s="570"/>
      <c r="L620" s="570"/>
      <c r="M620" s="996"/>
      <c r="N620" s="995"/>
      <c r="O620" s="570"/>
      <c r="P620" s="570"/>
      <c r="Q620" s="570"/>
      <c r="Z620" s="339"/>
      <c r="AA620" s="339"/>
      <c r="AB620" s="339"/>
      <c r="AC620" s="339"/>
      <c r="AD620" s="339"/>
      <c r="AE620" s="339"/>
      <c r="AF620" s="339"/>
      <c r="AG620" s="339"/>
      <c r="AH620" s="339"/>
      <c r="AI620" s="339"/>
      <c r="AJ620" s="339"/>
      <c r="AK620" s="339"/>
      <c r="AL620" s="339"/>
      <c r="AM620" s="339"/>
      <c r="AN620" s="339"/>
      <c r="AO620" s="339"/>
      <c r="AP620" s="339"/>
      <c r="AQ620" s="339"/>
      <c r="AR620" s="339"/>
      <c r="AS620" s="339"/>
      <c r="AT620" s="339"/>
      <c r="AU620" s="339"/>
      <c r="AV620" s="339"/>
      <c r="AW620" s="339"/>
      <c r="AX620" s="339"/>
      <c r="AY620" s="339"/>
      <c r="AZ620" s="339"/>
      <c r="BA620" s="342"/>
      <c r="BB620" s="392"/>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996"/>
      <c r="D621" s="995"/>
      <c r="E621" s="570"/>
      <c r="F621" s="570"/>
      <c r="G621" s="570"/>
      <c r="H621" s="996"/>
      <c r="I621" s="995"/>
      <c r="J621" s="570"/>
      <c r="K621" s="570"/>
      <c r="L621" s="570"/>
      <c r="M621" s="996"/>
      <c r="N621" s="995"/>
      <c r="O621" s="570"/>
      <c r="P621" s="570"/>
      <c r="Q621" s="570"/>
      <c r="Z621" s="339"/>
      <c r="AA621" s="339"/>
      <c r="AB621" s="339"/>
      <c r="AC621" s="339"/>
      <c r="AD621" s="339"/>
      <c r="AE621" s="339"/>
      <c r="AF621" s="339"/>
      <c r="AG621" s="339"/>
      <c r="AH621" s="339"/>
      <c r="AI621" s="339"/>
      <c r="AJ621" s="339"/>
      <c r="AK621" s="339"/>
      <c r="AL621" s="339"/>
      <c r="AM621" s="339"/>
      <c r="AN621" s="339"/>
      <c r="AO621" s="339"/>
      <c r="AP621" s="339"/>
      <c r="AQ621" s="339"/>
      <c r="AR621" s="339"/>
      <c r="AS621" s="339"/>
      <c r="AT621" s="339"/>
      <c r="AU621" s="339"/>
      <c r="AV621" s="339"/>
      <c r="AW621" s="339"/>
      <c r="AX621" s="339"/>
      <c r="AY621" s="339"/>
      <c r="AZ621" s="339"/>
      <c r="BA621" s="342"/>
      <c r="BB621" s="392"/>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996"/>
      <c r="D622" s="995"/>
      <c r="E622" s="570"/>
      <c r="F622" s="570"/>
      <c r="G622" s="570"/>
      <c r="H622" s="996"/>
      <c r="I622" s="995"/>
      <c r="J622" s="570"/>
      <c r="K622" s="570"/>
      <c r="L622" s="570"/>
      <c r="M622" s="996"/>
      <c r="N622" s="995"/>
      <c r="O622" s="570"/>
      <c r="P622" s="570"/>
      <c r="Q622" s="570"/>
      <c r="Z622" s="339"/>
      <c r="AA622" s="339"/>
      <c r="AB622" s="339"/>
      <c r="AC622" s="339"/>
      <c r="AD622" s="339"/>
      <c r="AE622" s="339"/>
      <c r="AF622" s="339"/>
      <c r="AG622" s="339"/>
      <c r="AH622" s="339"/>
      <c r="AI622" s="339"/>
      <c r="AJ622" s="339"/>
      <c r="AK622" s="339"/>
      <c r="AL622" s="339"/>
      <c r="AM622" s="339"/>
      <c r="AN622" s="339"/>
      <c r="AO622" s="339"/>
      <c r="AP622" s="339"/>
      <c r="AQ622" s="339"/>
      <c r="AR622" s="339"/>
      <c r="AS622" s="339"/>
      <c r="AT622" s="339"/>
      <c r="AU622" s="339"/>
      <c r="AV622" s="339"/>
      <c r="AW622" s="339"/>
      <c r="AX622" s="339"/>
      <c r="AY622" s="339"/>
      <c r="AZ622" s="339"/>
      <c r="BA622" s="342"/>
      <c r="BB622" s="392"/>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996"/>
      <c r="D623" s="995"/>
      <c r="E623" s="570"/>
      <c r="F623" s="570"/>
      <c r="G623" s="570"/>
      <c r="H623" s="996"/>
      <c r="I623" s="995"/>
      <c r="J623" s="570"/>
      <c r="K623" s="570"/>
      <c r="L623" s="570"/>
      <c r="M623" s="996"/>
      <c r="N623" s="995"/>
      <c r="O623" s="570"/>
      <c r="P623" s="570"/>
      <c r="Q623" s="570"/>
      <c r="Z623" s="339"/>
      <c r="AA623" s="339"/>
      <c r="AB623" s="339"/>
      <c r="AC623" s="339"/>
      <c r="AD623" s="339"/>
      <c r="AE623" s="339"/>
      <c r="AF623" s="339"/>
      <c r="AG623" s="339"/>
      <c r="AH623" s="339"/>
      <c r="AI623" s="339"/>
      <c r="AJ623" s="339"/>
      <c r="AK623" s="339"/>
      <c r="AL623" s="339"/>
      <c r="AM623" s="339"/>
      <c r="AN623" s="339"/>
      <c r="AO623" s="339"/>
      <c r="AP623" s="339"/>
      <c r="AQ623" s="339"/>
      <c r="AR623" s="339"/>
      <c r="AS623" s="339"/>
      <c r="AT623" s="339"/>
      <c r="AU623" s="339"/>
      <c r="AV623" s="339"/>
      <c r="AW623" s="339"/>
      <c r="AX623" s="339"/>
      <c r="AY623" s="339"/>
      <c r="AZ623" s="339"/>
      <c r="BA623" s="342"/>
      <c r="BB623" s="392"/>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996"/>
      <c r="D624" s="995"/>
      <c r="E624" s="570"/>
      <c r="F624" s="570"/>
      <c r="G624" s="570"/>
      <c r="H624" s="996"/>
      <c r="I624" s="995"/>
      <c r="J624" s="570"/>
      <c r="K624" s="570"/>
      <c r="L624" s="570"/>
      <c r="M624" s="996"/>
      <c r="N624" s="995"/>
      <c r="O624" s="570"/>
      <c r="P624" s="570"/>
      <c r="Q624" s="570"/>
      <c r="Z624" s="339"/>
      <c r="AA624" s="339"/>
      <c r="AB624" s="339"/>
      <c r="AC624" s="339"/>
      <c r="AD624" s="339"/>
      <c r="AE624" s="339"/>
      <c r="AF624" s="339"/>
      <c r="AG624" s="339"/>
      <c r="AH624" s="339"/>
      <c r="AI624" s="339"/>
      <c r="AJ624" s="339"/>
      <c r="AK624" s="339"/>
      <c r="AL624" s="339"/>
      <c r="AM624" s="339"/>
      <c r="AN624" s="339"/>
      <c r="AO624" s="339"/>
      <c r="AP624" s="339"/>
      <c r="AQ624" s="339"/>
      <c r="AR624" s="339"/>
      <c r="AS624" s="339"/>
      <c r="AT624" s="339"/>
      <c r="AU624" s="339"/>
      <c r="AV624" s="339"/>
      <c r="AW624" s="339"/>
      <c r="AX624" s="339"/>
      <c r="AY624" s="339"/>
      <c r="AZ624" s="339"/>
      <c r="BA624" s="342"/>
      <c r="BB624" s="392"/>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996"/>
      <c r="D625" s="995"/>
      <c r="E625" s="570"/>
      <c r="F625" s="570"/>
      <c r="G625" s="570"/>
      <c r="H625" s="996"/>
      <c r="I625" s="995"/>
      <c r="J625" s="570"/>
      <c r="K625" s="570"/>
      <c r="L625" s="570"/>
      <c r="M625" s="996"/>
      <c r="N625" s="995"/>
      <c r="O625" s="570"/>
      <c r="P625" s="570"/>
      <c r="Q625" s="570"/>
      <c r="Z625" s="339"/>
      <c r="AA625" s="339"/>
      <c r="AB625" s="339"/>
      <c r="AC625" s="339"/>
      <c r="AD625" s="339"/>
      <c r="AE625" s="339"/>
      <c r="AF625" s="339"/>
      <c r="AG625" s="339"/>
      <c r="AH625" s="339"/>
      <c r="AI625" s="339"/>
      <c r="AJ625" s="339"/>
      <c r="AK625" s="339"/>
      <c r="AL625" s="339"/>
      <c r="AM625" s="339"/>
      <c r="AN625" s="339"/>
      <c r="AO625" s="339"/>
      <c r="AP625" s="339"/>
      <c r="AQ625" s="339"/>
      <c r="AR625" s="339"/>
      <c r="AS625" s="339"/>
      <c r="AT625" s="339"/>
      <c r="AU625" s="339"/>
      <c r="AV625" s="339"/>
      <c r="AW625" s="339"/>
      <c r="AX625" s="339"/>
      <c r="AY625" s="339"/>
      <c r="AZ625" s="339"/>
      <c r="BA625" s="342"/>
      <c r="BB625" s="392"/>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996"/>
      <c r="D626" s="995"/>
      <c r="E626" s="570"/>
      <c r="F626" s="570"/>
      <c r="G626" s="570"/>
      <c r="H626" s="996"/>
      <c r="I626" s="995"/>
      <c r="J626" s="570"/>
      <c r="K626" s="570"/>
      <c r="L626" s="570"/>
      <c r="M626" s="996"/>
      <c r="N626" s="995"/>
      <c r="O626" s="570"/>
      <c r="P626" s="570"/>
      <c r="Q626" s="570"/>
      <c r="Z626" s="339"/>
      <c r="AA626" s="339"/>
      <c r="AB626" s="339"/>
      <c r="AC626" s="339"/>
      <c r="AD626" s="339"/>
      <c r="AE626" s="339"/>
      <c r="AF626" s="339"/>
      <c r="AG626" s="339"/>
      <c r="AH626" s="339"/>
      <c r="AI626" s="339"/>
      <c r="AJ626" s="339"/>
      <c r="AK626" s="339"/>
      <c r="AL626" s="339"/>
      <c r="AM626" s="339"/>
      <c r="AN626" s="339"/>
      <c r="AO626" s="339"/>
      <c r="AP626" s="339"/>
      <c r="AQ626" s="339"/>
      <c r="AR626" s="339"/>
      <c r="AS626" s="339"/>
      <c r="AT626" s="339"/>
      <c r="AU626" s="339"/>
      <c r="AV626" s="339"/>
      <c r="AW626" s="339"/>
      <c r="AX626" s="339"/>
      <c r="AY626" s="339"/>
      <c r="AZ626" s="339"/>
      <c r="BA626" s="342"/>
      <c r="BB626" s="392"/>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996"/>
      <c r="D627" s="995"/>
      <c r="E627" s="570"/>
      <c r="F627" s="570"/>
      <c r="G627" s="570"/>
      <c r="H627" s="996"/>
      <c r="I627" s="995"/>
      <c r="J627" s="570"/>
      <c r="K627" s="570"/>
      <c r="L627" s="570"/>
      <c r="M627" s="996"/>
      <c r="N627" s="995"/>
      <c r="O627" s="570"/>
      <c r="P627" s="570"/>
      <c r="Q627" s="570"/>
      <c r="Z627" s="339"/>
      <c r="AA627" s="339"/>
      <c r="AB627" s="339"/>
      <c r="AC627" s="339"/>
      <c r="AD627" s="339"/>
      <c r="AE627" s="339"/>
      <c r="AF627" s="339"/>
      <c r="AG627" s="339"/>
      <c r="AH627" s="339"/>
      <c r="AI627" s="339"/>
      <c r="AJ627" s="339"/>
      <c r="AK627" s="339"/>
      <c r="AL627" s="339"/>
      <c r="AM627" s="339"/>
      <c r="AN627" s="339"/>
      <c r="AO627" s="339"/>
      <c r="AP627" s="339"/>
      <c r="AQ627" s="339"/>
      <c r="AR627" s="339"/>
      <c r="AS627" s="339"/>
      <c r="AT627" s="339"/>
      <c r="AU627" s="339"/>
      <c r="AV627" s="339"/>
      <c r="AW627" s="339"/>
      <c r="AX627" s="339"/>
      <c r="AY627" s="339"/>
      <c r="AZ627" s="339"/>
      <c r="BA627" s="342"/>
      <c r="BB627" s="392"/>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996"/>
      <c r="D628" s="995"/>
      <c r="E628" s="570"/>
      <c r="F628" s="570"/>
      <c r="G628" s="570"/>
      <c r="H628" s="996"/>
      <c r="I628" s="995"/>
      <c r="J628" s="570"/>
      <c r="K628" s="570"/>
      <c r="L628" s="570"/>
      <c r="M628" s="996"/>
      <c r="N628" s="995"/>
      <c r="O628" s="570"/>
      <c r="P628" s="570"/>
      <c r="Q628" s="570"/>
      <c r="Z628" s="339"/>
      <c r="AA628" s="339"/>
      <c r="AB628" s="339"/>
      <c r="AC628" s="339"/>
      <c r="AD628" s="339"/>
      <c r="AE628" s="339"/>
      <c r="AF628" s="339"/>
      <c r="AG628" s="339"/>
      <c r="AH628" s="339"/>
      <c r="AI628" s="339"/>
      <c r="AJ628" s="339"/>
      <c r="AK628" s="339"/>
      <c r="AL628" s="339"/>
      <c r="AM628" s="339"/>
      <c r="AN628" s="339"/>
      <c r="AO628" s="339"/>
      <c r="AP628" s="339"/>
      <c r="AQ628" s="339"/>
      <c r="AR628" s="339"/>
      <c r="AS628" s="339"/>
      <c r="AT628" s="339"/>
      <c r="AU628" s="339"/>
      <c r="AV628" s="339"/>
      <c r="AW628" s="339"/>
      <c r="AX628" s="339"/>
      <c r="AY628" s="339"/>
      <c r="AZ628" s="339"/>
      <c r="BA628" s="342"/>
      <c r="BB628" s="392"/>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996"/>
      <c r="D629" s="995"/>
      <c r="E629" s="570"/>
      <c r="F629" s="570"/>
      <c r="G629" s="570"/>
      <c r="H629" s="996"/>
      <c r="I629" s="995"/>
      <c r="J629" s="570"/>
      <c r="K629" s="570"/>
      <c r="L629" s="570"/>
      <c r="M629" s="996"/>
      <c r="N629" s="995"/>
      <c r="O629" s="570"/>
      <c r="P629" s="570"/>
      <c r="Q629" s="570"/>
      <c r="Z629" s="339"/>
      <c r="AA629" s="339"/>
      <c r="AB629" s="339"/>
      <c r="AC629" s="339"/>
      <c r="AD629" s="339"/>
      <c r="AE629" s="339"/>
      <c r="AF629" s="339"/>
      <c r="AG629" s="339"/>
      <c r="AH629" s="339"/>
      <c r="AI629" s="339"/>
      <c r="AJ629" s="339"/>
      <c r="AK629" s="339"/>
      <c r="AL629" s="339"/>
      <c r="AM629" s="339"/>
      <c r="AN629" s="339"/>
      <c r="AO629" s="339"/>
      <c r="AP629" s="339"/>
      <c r="AQ629" s="339"/>
      <c r="AR629" s="339"/>
      <c r="AS629" s="339"/>
      <c r="AT629" s="339"/>
      <c r="AU629" s="339"/>
      <c r="AV629" s="339"/>
      <c r="AW629" s="339"/>
      <c r="AX629" s="339"/>
      <c r="AY629" s="339"/>
      <c r="AZ629" s="339"/>
      <c r="BA629" s="342"/>
      <c r="BB629" s="392"/>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996"/>
      <c r="D630" s="995"/>
      <c r="E630" s="570"/>
      <c r="F630" s="570"/>
      <c r="G630" s="570"/>
      <c r="H630" s="996"/>
      <c r="I630" s="995"/>
      <c r="J630" s="570"/>
      <c r="K630" s="570"/>
      <c r="L630" s="570"/>
      <c r="M630" s="996"/>
      <c r="N630" s="995"/>
      <c r="O630" s="570"/>
      <c r="P630" s="570"/>
      <c r="Q630" s="570"/>
      <c r="Z630" s="339"/>
      <c r="AA630" s="339"/>
      <c r="AB630" s="339"/>
      <c r="AC630" s="339"/>
      <c r="AD630" s="339"/>
      <c r="AE630" s="339"/>
      <c r="AF630" s="339"/>
      <c r="AG630" s="339"/>
      <c r="AH630" s="339"/>
      <c r="AI630" s="339"/>
      <c r="AJ630" s="339"/>
      <c r="AK630" s="339"/>
      <c r="AL630" s="339"/>
      <c r="AM630" s="339"/>
      <c r="AN630" s="339"/>
      <c r="AO630" s="339"/>
      <c r="AP630" s="339"/>
      <c r="AQ630" s="339"/>
      <c r="AR630" s="339"/>
      <c r="AS630" s="339"/>
      <c r="AT630" s="339"/>
      <c r="AU630" s="339"/>
      <c r="AV630" s="339"/>
      <c r="AW630" s="339"/>
      <c r="AX630" s="339"/>
      <c r="AY630" s="339"/>
      <c r="AZ630" s="339"/>
      <c r="BA630" s="342"/>
      <c r="BB630" s="392"/>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996"/>
      <c r="D631" s="995"/>
      <c r="E631" s="570"/>
      <c r="F631" s="570"/>
      <c r="G631" s="570"/>
      <c r="H631" s="996"/>
      <c r="I631" s="995"/>
      <c r="J631" s="570"/>
      <c r="K631" s="570"/>
      <c r="L631" s="570"/>
      <c r="M631" s="996"/>
      <c r="N631" s="995"/>
      <c r="O631" s="570"/>
      <c r="P631" s="570"/>
      <c r="Q631" s="570"/>
      <c r="Z631" s="339"/>
      <c r="AA631" s="339"/>
      <c r="AB631" s="339"/>
      <c r="AC631" s="339"/>
      <c r="AD631" s="339"/>
      <c r="AE631" s="339"/>
      <c r="AF631" s="339"/>
      <c r="AG631" s="339"/>
      <c r="AH631" s="339"/>
      <c r="AI631" s="339"/>
      <c r="AJ631" s="339"/>
      <c r="AK631" s="339"/>
      <c r="AL631" s="339"/>
      <c r="AM631" s="339"/>
      <c r="AN631" s="339"/>
      <c r="AO631" s="339"/>
      <c r="AP631" s="339"/>
      <c r="AQ631" s="339"/>
      <c r="AR631" s="339"/>
      <c r="AS631" s="339"/>
      <c r="AT631" s="339"/>
      <c r="AU631" s="339"/>
      <c r="AV631" s="339"/>
      <c r="AW631" s="339"/>
      <c r="AX631" s="339"/>
      <c r="AY631" s="339"/>
      <c r="AZ631" s="339"/>
      <c r="BA631" s="342"/>
      <c r="BB631" s="392"/>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996"/>
      <c r="D632" s="995"/>
      <c r="E632" s="570"/>
      <c r="F632" s="570"/>
      <c r="G632" s="570"/>
      <c r="H632" s="996"/>
      <c r="I632" s="995"/>
      <c r="J632" s="570"/>
      <c r="K632" s="570"/>
      <c r="L632" s="570"/>
      <c r="M632" s="996"/>
      <c r="N632" s="995"/>
      <c r="O632" s="570"/>
      <c r="P632" s="570"/>
      <c r="Q632" s="570"/>
      <c r="Z632" s="339"/>
      <c r="AA632" s="339"/>
      <c r="AB632" s="339"/>
      <c r="AC632" s="339"/>
      <c r="AD632" s="339"/>
      <c r="AE632" s="339"/>
      <c r="AF632" s="339"/>
      <c r="AG632" s="339"/>
      <c r="AH632" s="339"/>
      <c r="AI632" s="339"/>
      <c r="AJ632" s="339"/>
      <c r="AK632" s="339"/>
      <c r="AL632" s="339"/>
      <c r="AM632" s="339"/>
      <c r="AN632" s="339"/>
      <c r="AO632" s="339"/>
      <c r="AP632" s="339"/>
      <c r="AQ632" s="339"/>
      <c r="AR632" s="339"/>
      <c r="AS632" s="339"/>
      <c r="AT632" s="339"/>
      <c r="AU632" s="339"/>
      <c r="AV632" s="339"/>
      <c r="AW632" s="339"/>
      <c r="AX632" s="339"/>
      <c r="AY632" s="339"/>
      <c r="AZ632" s="339"/>
      <c r="BA632" s="342"/>
      <c r="BB632" s="392"/>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996"/>
      <c r="D633" s="995"/>
      <c r="E633" s="570"/>
      <c r="F633" s="570"/>
      <c r="G633" s="570"/>
      <c r="H633" s="996"/>
      <c r="I633" s="995"/>
      <c r="J633" s="570"/>
      <c r="K633" s="570"/>
      <c r="L633" s="570"/>
      <c r="M633" s="996"/>
      <c r="N633" s="995"/>
      <c r="O633" s="570"/>
      <c r="P633" s="570"/>
      <c r="Q633" s="570"/>
      <c r="Z633" s="339"/>
      <c r="AA633" s="339"/>
      <c r="AB633" s="339"/>
      <c r="AC633" s="339"/>
      <c r="AD633" s="339"/>
      <c r="AE633" s="339"/>
      <c r="AF633" s="339"/>
      <c r="AG633" s="339"/>
      <c r="AH633" s="339"/>
      <c r="AI633" s="339"/>
      <c r="AJ633" s="339"/>
      <c r="AK633" s="339"/>
      <c r="AL633" s="339"/>
      <c r="AM633" s="339"/>
      <c r="AN633" s="339"/>
      <c r="AO633" s="339"/>
      <c r="AP633" s="339"/>
      <c r="AQ633" s="339"/>
      <c r="AR633" s="339"/>
      <c r="AS633" s="339"/>
      <c r="AT633" s="339"/>
      <c r="AU633" s="339"/>
      <c r="AV633" s="339"/>
      <c r="AW633" s="339"/>
      <c r="AX633" s="339"/>
      <c r="AY633" s="339"/>
      <c r="AZ633" s="339"/>
      <c r="BA633" s="342"/>
      <c r="BB633" s="392"/>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996"/>
      <c r="D634" s="995"/>
      <c r="E634" s="570"/>
      <c r="F634" s="570"/>
      <c r="G634" s="570"/>
      <c r="H634" s="996"/>
      <c r="I634" s="995"/>
      <c r="J634" s="570"/>
      <c r="K634" s="570"/>
      <c r="L634" s="570"/>
      <c r="M634" s="996"/>
      <c r="N634" s="995"/>
      <c r="O634" s="570"/>
      <c r="P634" s="570"/>
      <c r="Q634" s="570"/>
      <c r="Z634" s="339"/>
      <c r="AA634" s="339"/>
      <c r="AB634" s="339"/>
      <c r="AC634" s="339"/>
      <c r="AD634" s="339"/>
      <c r="AE634" s="339"/>
      <c r="AF634" s="339"/>
      <c r="AG634" s="339"/>
      <c r="AH634" s="339"/>
      <c r="AI634" s="339"/>
      <c r="AJ634" s="339"/>
      <c r="AK634" s="339"/>
      <c r="AL634" s="339"/>
      <c r="AM634" s="339"/>
      <c r="AN634" s="339"/>
      <c r="AO634" s="339"/>
      <c r="AP634" s="339"/>
      <c r="AQ634" s="339"/>
      <c r="AR634" s="339"/>
      <c r="AS634" s="339"/>
      <c r="AT634" s="339"/>
      <c r="AU634" s="339"/>
      <c r="AV634" s="339"/>
      <c r="AW634" s="339"/>
      <c r="AX634" s="339"/>
      <c r="AY634" s="339"/>
      <c r="AZ634" s="339"/>
      <c r="BA634" s="342"/>
      <c r="BB634" s="392"/>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996"/>
      <c r="D635" s="995"/>
      <c r="E635" s="570"/>
      <c r="F635" s="570"/>
      <c r="G635" s="570"/>
      <c r="H635" s="996"/>
      <c r="I635" s="995"/>
      <c r="J635" s="570"/>
      <c r="K635" s="570"/>
      <c r="L635" s="570"/>
      <c r="M635" s="996"/>
      <c r="N635" s="995"/>
      <c r="O635" s="570"/>
      <c r="P635" s="570"/>
      <c r="Q635" s="570"/>
      <c r="Z635" s="339"/>
      <c r="AA635" s="339"/>
      <c r="AB635" s="339"/>
      <c r="AC635" s="339"/>
      <c r="AD635" s="339"/>
      <c r="AE635" s="339"/>
      <c r="AF635" s="339"/>
      <c r="AG635" s="339"/>
      <c r="AH635" s="339"/>
      <c r="AI635" s="339"/>
      <c r="AJ635" s="339"/>
      <c r="AK635" s="339"/>
      <c r="AL635" s="339"/>
      <c r="AM635" s="339"/>
      <c r="AN635" s="339"/>
      <c r="AO635" s="339"/>
      <c r="AP635" s="339"/>
      <c r="AQ635" s="339"/>
      <c r="AR635" s="339"/>
      <c r="AS635" s="339"/>
      <c r="AT635" s="339"/>
      <c r="AU635" s="339"/>
      <c r="AV635" s="339"/>
      <c r="AW635" s="339"/>
      <c r="AX635" s="339"/>
      <c r="AY635" s="339"/>
      <c r="AZ635" s="339"/>
      <c r="BA635" s="342"/>
      <c r="BB635" s="392"/>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996"/>
      <c r="D636" s="995"/>
      <c r="E636" s="570"/>
      <c r="F636" s="570"/>
      <c r="G636" s="570"/>
      <c r="H636" s="996"/>
      <c r="I636" s="995"/>
      <c r="J636" s="570"/>
      <c r="K636" s="570"/>
      <c r="L636" s="570"/>
      <c r="M636" s="996"/>
      <c r="N636" s="995"/>
      <c r="O636" s="570"/>
      <c r="P636" s="570"/>
      <c r="Q636" s="570"/>
      <c r="Z636" s="339"/>
      <c r="AA636" s="339"/>
      <c r="AB636" s="339"/>
      <c r="AC636" s="339"/>
      <c r="AD636" s="339"/>
      <c r="AE636" s="339"/>
      <c r="AF636" s="339"/>
      <c r="AG636" s="339"/>
      <c r="AH636" s="339"/>
      <c r="AI636" s="339"/>
      <c r="AJ636" s="339"/>
      <c r="AK636" s="339"/>
      <c r="AL636" s="339"/>
      <c r="AM636" s="339"/>
      <c r="AN636" s="339"/>
      <c r="AO636" s="339"/>
      <c r="AP636" s="339"/>
      <c r="AQ636" s="339"/>
      <c r="AR636" s="339"/>
      <c r="AS636" s="339"/>
      <c r="AT636" s="339"/>
      <c r="AU636" s="339"/>
      <c r="AV636" s="339"/>
      <c r="AW636" s="339"/>
      <c r="AX636" s="339"/>
      <c r="AY636" s="339"/>
      <c r="AZ636" s="339"/>
      <c r="BA636" s="342"/>
      <c r="BB636" s="392"/>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996"/>
      <c r="D637" s="995"/>
      <c r="E637" s="570"/>
      <c r="F637" s="570"/>
      <c r="G637" s="570"/>
      <c r="H637" s="996"/>
      <c r="I637" s="995"/>
      <c r="J637" s="570"/>
      <c r="K637" s="570"/>
      <c r="L637" s="570"/>
      <c r="M637" s="996"/>
      <c r="N637" s="995"/>
      <c r="O637" s="570"/>
      <c r="P637" s="570"/>
      <c r="Q637" s="570"/>
      <c r="Z637" s="339"/>
      <c r="AA637" s="339"/>
      <c r="AB637" s="339"/>
      <c r="AC637" s="339"/>
      <c r="AD637" s="339"/>
      <c r="AE637" s="339"/>
      <c r="AF637" s="339"/>
      <c r="AG637" s="339"/>
      <c r="AH637" s="339"/>
      <c r="AI637" s="339"/>
      <c r="AJ637" s="339"/>
      <c r="AK637" s="339"/>
      <c r="AL637" s="339"/>
      <c r="AM637" s="339"/>
      <c r="AN637" s="339"/>
      <c r="AO637" s="339"/>
      <c r="AP637" s="339"/>
      <c r="AQ637" s="339"/>
      <c r="AR637" s="339"/>
      <c r="AS637" s="339"/>
      <c r="AT637" s="339"/>
      <c r="AU637" s="339"/>
      <c r="AV637" s="339"/>
      <c r="AW637" s="339"/>
      <c r="AX637" s="339"/>
      <c r="AY637" s="339"/>
      <c r="AZ637" s="339"/>
      <c r="BA637" s="342"/>
      <c r="BB637" s="392"/>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996"/>
      <c r="D638" s="995"/>
      <c r="E638" s="570"/>
      <c r="F638" s="570"/>
      <c r="G638" s="570"/>
      <c r="H638" s="996"/>
      <c r="I638" s="995"/>
      <c r="J638" s="570"/>
      <c r="K638" s="570"/>
      <c r="L638" s="570"/>
      <c r="M638" s="996"/>
      <c r="N638" s="995"/>
      <c r="O638" s="570"/>
      <c r="P638" s="570"/>
      <c r="Q638" s="570"/>
      <c r="Z638" s="339"/>
      <c r="AA638" s="339"/>
      <c r="AB638" s="339"/>
      <c r="AC638" s="339"/>
      <c r="AD638" s="339"/>
      <c r="AE638" s="339"/>
      <c r="AF638" s="339"/>
      <c r="AG638" s="339"/>
      <c r="AH638" s="339"/>
      <c r="AI638" s="339"/>
      <c r="AJ638" s="339"/>
      <c r="AK638" s="339"/>
      <c r="AL638" s="339"/>
      <c r="AM638" s="339"/>
      <c r="AN638" s="339"/>
      <c r="AO638" s="339"/>
      <c r="AP638" s="339"/>
      <c r="AQ638" s="339"/>
      <c r="AR638" s="339"/>
      <c r="AS638" s="339"/>
      <c r="AT638" s="339"/>
      <c r="AU638" s="339"/>
      <c r="AV638" s="339"/>
      <c r="AW638" s="339"/>
      <c r="AX638" s="339"/>
      <c r="AY638" s="339"/>
      <c r="AZ638" s="339"/>
      <c r="BA638" s="342"/>
      <c r="BB638" s="392"/>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996"/>
      <c r="D639" s="995"/>
      <c r="E639" s="570"/>
      <c r="F639" s="570"/>
      <c r="G639" s="570"/>
      <c r="H639" s="996"/>
      <c r="I639" s="995"/>
      <c r="J639" s="570"/>
      <c r="K639" s="570"/>
      <c r="L639" s="570"/>
      <c r="M639" s="996"/>
      <c r="N639" s="995"/>
      <c r="O639" s="570"/>
      <c r="P639" s="570"/>
      <c r="Q639" s="570"/>
      <c r="Z639" s="339"/>
      <c r="AA639" s="339"/>
      <c r="AB639" s="339"/>
      <c r="AC639" s="339"/>
      <c r="AD639" s="339"/>
      <c r="AE639" s="339"/>
      <c r="AF639" s="339"/>
      <c r="AG639" s="339"/>
      <c r="AH639" s="339"/>
      <c r="AI639" s="339"/>
      <c r="AJ639" s="339"/>
      <c r="AK639" s="339"/>
      <c r="AL639" s="339"/>
      <c r="AM639" s="339"/>
      <c r="AN639" s="339"/>
      <c r="AO639" s="339"/>
      <c r="AP639" s="339"/>
      <c r="AQ639" s="339"/>
      <c r="AR639" s="339"/>
      <c r="AS639" s="339"/>
      <c r="AT639" s="339"/>
      <c r="AU639" s="339"/>
      <c r="AV639" s="339"/>
      <c r="AW639" s="339"/>
      <c r="AX639" s="339"/>
      <c r="AY639" s="339"/>
      <c r="AZ639" s="339"/>
      <c r="BA639" s="342"/>
      <c r="BB639" s="392"/>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996"/>
      <c r="D640" s="995"/>
      <c r="E640" s="570"/>
      <c r="F640" s="570"/>
      <c r="G640" s="570"/>
      <c r="H640" s="996"/>
      <c r="I640" s="995"/>
      <c r="J640" s="570"/>
      <c r="K640" s="570"/>
      <c r="L640" s="570"/>
      <c r="M640" s="996"/>
      <c r="N640" s="995"/>
      <c r="O640" s="570"/>
      <c r="P640" s="570"/>
      <c r="Q640" s="570"/>
      <c r="Z640" s="339"/>
      <c r="AA640" s="339"/>
      <c r="AB640" s="339"/>
      <c r="AC640" s="339"/>
      <c r="AD640" s="339"/>
      <c r="AE640" s="339"/>
      <c r="AF640" s="339"/>
      <c r="AG640" s="339"/>
      <c r="AH640" s="339"/>
      <c r="AI640" s="339"/>
      <c r="AJ640" s="339"/>
      <c r="AK640" s="339"/>
      <c r="AL640" s="339"/>
      <c r="AM640" s="339"/>
      <c r="AN640" s="339"/>
      <c r="AO640" s="339"/>
      <c r="AP640" s="339"/>
      <c r="AQ640" s="339"/>
      <c r="AR640" s="339"/>
      <c r="AS640" s="339"/>
      <c r="AT640" s="339"/>
      <c r="AU640" s="339"/>
      <c r="AV640" s="339"/>
      <c r="AW640" s="339"/>
      <c r="AX640" s="339"/>
      <c r="AY640" s="339"/>
      <c r="AZ640" s="339"/>
      <c r="BA640" s="342"/>
      <c r="BB640" s="392"/>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996"/>
      <c r="D641" s="995"/>
      <c r="E641" s="570"/>
      <c r="F641" s="570"/>
      <c r="G641" s="570"/>
      <c r="H641" s="996"/>
      <c r="I641" s="995"/>
      <c r="J641" s="570"/>
      <c r="K641" s="570"/>
      <c r="L641" s="570"/>
      <c r="M641" s="996"/>
      <c r="N641" s="995"/>
      <c r="O641" s="570"/>
      <c r="P641" s="570"/>
      <c r="Q641" s="570"/>
      <c r="Z641" s="339"/>
      <c r="AA641" s="339"/>
      <c r="AB641" s="339"/>
      <c r="AC641" s="339"/>
      <c r="AD641" s="339"/>
      <c r="AE641" s="339"/>
      <c r="AF641" s="339"/>
      <c r="AG641" s="339"/>
      <c r="AH641" s="339"/>
      <c r="AI641" s="339"/>
      <c r="AJ641" s="339"/>
      <c r="AK641" s="339"/>
      <c r="AL641" s="339"/>
      <c r="AM641" s="339"/>
      <c r="AN641" s="339"/>
      <c r="AO641" s="339"/>
      <c r="AP641" s="339"/>
      <c r="AQ641" s="339"/>
      <c r="AR641" s="339"/>
      <c r="AS641" s="339"/>
      <c r="AT641" s="339"/>
      <c r="AU641" s="339"/>
      <c r="AV641" s="339"/>
      <c r="AW641" s="339"/>
      <c r="AX641" s="339"/>
      <c r="AY641" s="339"/>
      <c r="AZ641" s="339"/>
      <c r="BA641" s="342"/>
      <c r="BB641" s="392"/>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996"/>
      <c r="D642" s="995"/>
      <c r="E642" s="570"/>
      <c r="F642" s="570"/>
      <c r="G642" s="570"/>
      <c r="H642" s="996"/>
      <c r="I642" s="995"/>
      <c r="J642" s="570"/>
      <c r="K642" s="570"/>
      <c r="L642" s="570"/>
      <c r="M642" s="996"/>
      <c r="N642" s="995"/>
      <c r="O642" s="570"/>
      <c r="P642" s="570"/>
      <c r="Q642" s="570"/>
      <c r="Z642" s="339"/>
      <c r="AA642" s="339"/>
      <c r="AB642" s="339"/>
      <c r="AC642" s="339"/>
      <c r="AD642" s="339"/>
      <c r="AE642" s="339"/>
      <c r="AF642" s="339"/>
      <c r="AG642" s="339"/>
      <c r="AH642" s="339"/>
      <c r="AI642" s="339"/>
      <c r="AJ642" s="339"/>
      <c r="AK642" s="339"/>
      <c r="AL642" s="339"/>
      <c r="AM642" s="339"/>
      <c r="AN642" s="339"/>
      <c r="AO642" s="339"/>
      <c r="AP642" s="339"/>
      <c r="AQ642" s="339"/>
      <c r="AR642" s="339"/>
      <c r="AS642" s="339"/>
      <c r="AT642" s="339"/>
      <c r="AU642" s="339"/>
      <c r="AV642" s="339"/>
      <c r="AW642" s="339"/>
      <c r="AX642" s="339"/>
      <c r="AY642" s="339"/>
      <c r="AZ642" s="339"/>
      <c r="BA642" s="342"/>
      <c r="BB642" s="392"/>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996"/>
      <c r="D643" s="995"/>
      <c r="E643" s="570"/>
      <c r="F643" s="570"/>
      <c r="G643" s="570"/>
      <c r="H643" s="996"/>
      <c r="I643" s="995"/>
      <c r="J643" s="570"/>
      <c r="K643" s="570"/>
      <c r="L643" s="570"/>
      <c r="M643" s="996"/>
      <c r="N643" s="995"/>
      <c r="O643" s="570"/>
      <c r="P643" s="570"/>
      <c r="Q643" s="570"/>
      <c r="Z643" s="339"/>
      <c r="AA643" s="339"/>
      <c r="AB643" s="339"/>
      <c r="AC643" s="339"/>
      <c r="AD643" s="339"/>
      <c r="AE643" s="339"/>
      <c r="AF643" s="339"/>
      <c r="AG643" s="339"/>
      <c r="AH643" s="339"/>
      <c r="AI643" s="339"/>
      <c r="AJ643" s="339"/>
      <c r="AK643" s="339"/>
      <c r="AL643" s="339"/>
      <c r="AM643" s="339"/>
      <c r="AN643" s="339"/>
      <c r="AO643" s="339"/>
      <c r="AP643" s="339"/>
      <c r="AQ643" s="339"/>
      <c r="AR643" s="339"/>
      <c r="AS643" s="339"/>
      <c r="AT643" s="339"/>
      <c r="AU643" s="339"/>
      <c r="AV643" s="339"/>
      <c r="AW643" s="339"/>
      <c r="AX643" s="339"/>
      <c r="AY643" s="339"/>
      <c r="AZ643" s="339"/>
      <c r="BA643" s="342"/>
      <c r="BB643" s="392"/>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996"/>
      <c r="D644" s="995"/>
      <c r="E644" s="570"/>
      <c r="F644" s="570"/>
      <c r="G644" s="570"/>
      <c r="H644" s="996"/>
      <c r="I644" s="995"/>
      <c r="J644" s="570"/>
      <c r="K644" s="570"/>
      <c r="L644" s="570"/>
      <c r="M644" s="996"/>
      <c r="N644" s="995"/>
      <c r="O644" s="570"/>
      <c r="P644" s="570"/>
      <c r="Q644" s="570"/>
      <c r="Z644" s="339"/>
      <c r="AA644" s="339"/>
      <c r="AB644" s="339"/>
      <c r="AC644" s="339"/>
      <c r="AD644" s="339"/>
      <c r="AE644" s="339"/>
      <c r="AF644" s="339"/>
      <c r="AG644" s="339"/>
      <c r="AH644" s="339"/>
      <c r="AI644" s="339"/>
      <c r="AJ644" s="339"/>
      <c r="AK644" s="339"/>
      <c r="AL644" s="339"/>
      <c r="AM644" s="339"/>
      <c r="AN644" s="339"/>
      <c r="AO644" s="339"/>
      <c r="AP644" s="339"/>
      <c r="AQ644" s="339"/>
      <c r="AR644" s="339"/>
      <c r="AS644" s="339"/>
      <c r="AT644" s="339"/>
      <c r="AU644" s="339"/>
      <c r="AV644" s="339"/>
      <c r="AW644" s="339"/>
      <c r="AX644" s="339"/>
      <c r="AY644" s="339"/>
      <c r="AZ644" s="339"/>
      <c r="BA644" s="342"/>
      <c r="BB644" s="392"/>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996"/>
      <c r="D645" s="995"/>
      <c r="E645" s="570"/>
      <c r="F645" s="570"/>
      <c r="G645" s="570"/>
      <c r="H645" s="996"/>
      <c r="I645" s="995"/>
      <c r="J645" s="570"/>
      <c r="K645" s="570"/>
      <c r="L645" s="570"/>
      <c r="M645" s="996"/>
      <c r="N645" s="995"/>
      <c r="O645" s="570"/>
      <c r="P645" s="570"/>
      <c r="Q645" s="570"/>
      <c r="Z645" s="339"/>
      <c r="AA645" s="339"/>
      <c r="AB645" s="339"/>
      <c r="AC645" s="339"/>
      <c r="AD645" s="339"/>
      <c r="AE645" s="339"/>
      <c r="AF645" s="339"/>
      <c r="AG645" s="339"/>
      <c r="AH645" s="339"/>
      <c r="AI645" s="339"/>
      <c r="AJ645" s="339"/>
      <c r="AK645" s="339"/>
      <c r="AL645" s="339"/>
      <c r="AM645" s="339"/>
      <c r="AN645" s="339"/>
      <c r="AO645" s="339"/>
      <c r="AP645" s="339"/>
      <c r="AQ645" s="339"/>
      <c r="AR645" s="339"/>
      <c r="AS645" s="339"/>
      <c r="AT645" s="339"/>
      <c r="AU645" s="339"/>
      <c r="AV645" s="339"/>
      <c r="AW645" s="339"/>
      <c r="AX645" s="339"/>
      <c r="AY645" s="339"/>
      <c r="AZ645" s="339"/>
      <c r="BA645" s="342"/>
      <c r="BB645" s="392"/>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996"/>
      <c r="D646" s="995"/>
      <c r="E646" s="570"/>
      <c r="F646" s="570"/>
      <c r="G646" s="570"/>
      <c r="H646" s="996"/>
      <c r="I646" s="995"/>
      <c r="J646" s="570"/>
      <c r="K646" s="570"/>
      <c r="L646" s="570"/>
      <c r="M646" s="996"/>
      <c r="N646" s="995"/>
      <c r="O646" s="570"/>
      <c r="P646" s="570"/>
      <c r="Q646" s="570"/>
      <c r="Z646" s="339"/>
      <c r="AA646" s="339"/>
      <c r="AB646" s="339"/>
      <c r="AC646" s="339"/>
      <c r="AD646" s="339"/>
      <c r="AE646" s="339"/>
      <c r="AF646" s="339"/>
      <c r="AG646" s="339"/>
      <c r="AH646" s="339"/>
      <c r="AI646" s="339"/>
      <c r="AJ646" s="339"/>
      <c r="AK646" s="339"/>
      <c r="AL646" s="339"/>
      <c r="AM646" s="339"/>
      <c r="AN646" s="339"/>
      <c r="AO646" s="339"/>
      <c r="AP646" s="339"/>
      <c r="AQ646" s="339"/>
      <c r="AR646" s="339"/>
      <c r="AS646" s="339"/>
      <c r="AT646" s="339"/>
      <c r="AU646" s="339"/>
      <c r="AV646" s="339"/>
      <c r="AW646" s="339"/>
      <c r="AX646" s="339"/>
      <c r="AY646" s="339"/>
      <c r="AZ646" s="339"/>
      <c r="BA646" s="342"/>
      <c r="BB646" s="392"/>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996"/>
      <c r="D647" s="995"/>
      <c r="E647" s="570"/>
      <c r="F647" s="570"/>
      <c r="G647" s="570"/>
      <c r="H647" s="996"/>
      <c r="I647" s="995"/>
      <c r="J647" s="570"/>
      <c r="K647" s="570"/>
      <c r="L647" s="570"/>
      <c r="M647" s="996"/>
      <c r="N647" s="995"/>
      <c r="O647" s="570"/>
      <c r="P647" s="570"/>
      <c r="Q647" s="570"/>
      <c r="Z647" s="339"/>
      <c r="AA647" s="339"/>
      <c r="AB647" s="339"/>
      <c r="AC647" s="339"/>
      <c r="AD647" s="339"/>
      <c r="AE647" s="339"/>
      <c r="AF647" s="339"/>
      <c r="AG647" s="339"/>
      <c r="AH647" s="339"/>
      <c r="AI647" s="339"/>
      <c r="AJ647" s="339"/>
      <c r="AK647" s="339"/>
      <c r="AL647" s="339"/>
      <c r="AM647" s="339"/>
      <c r="AN647" s="339"/>
      <c r="AO647" s="339"/>
      <c r="AP647" s="339"/>
      <c r="AQ647" s="339"/>
      <c r="AR647" s="339"/>
      <c r="AS647" s="339"/>
      <c r="AT647" s="339"/>
      <c r="AU647" s="339"/>
      <c r="AV647" s="339"/>
      <c r="AW647" s="339"/>
      <c r="AX647" s="339"/>
      <c r="AY647" s="339"/>
      <c r="AZ647" s="339"/>
      <c r="BA647" s="342"/>
      <c r="BB647" s="392"/>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996"/>
      <c r="D648" s="995"/>
      <c r="E648" s="570"/>
      <c r="F648" s="570"/>
      <c r="G648" s="570"/>
      <c r="H648" s="996"/>
      <c r="I648" s="995"/>
      <c r="J648" s="570"/>
      <c r="K648" s="570"/>
      <c r="L648" s="570"/>
      <c r="M648" s="996"/>
      <c r="N648" s="995"/>
      <c r="O648" s="570"/>
      <c r="P648" s="570"/>
      <c r="Q648" s="570"/>
      <c r="Z648" s="339"/>
      <c r="AA648" s="339"/>
      <c r="AB648" s="339"/>
      <c r="AC648" s="339"/>
      <c r="AD648" s="339"/>
      <c r="AE648" s="339"/>
      <c r="AF648" s="339"/>
      <c r="AG648" s="339"/>
      <c r="AH648" s="339"/>
      <c r="AI648" s="339"/>
      <c r="AJ648" s="339"/>
      <c r="AK648" s="339"/>
      <c r="AL648" s="339"/>
      <c r="AM648" s="339"/>
      <c r="AN648" s="339"/>
      <c r="AO648" s="339"/>
      <c r="AP648" s="339"/>
      <c r="AQ648" s="339"/>
      <c r="AR648" s="339"/>
      <c r="AS648" s="339"/>
      <c r="AT648" s="339"/>
      <c r="AU648" s="339"/>
      <c r="AV648" s="339"/>
      <c r="AW648" s="339"/>
      <c r="AX648" s="339"/>
      <c r="AY648" s="339"/>
      <c r="AZ648" s="339"/>
      <c r="BA648" s="342"/>
      <c r="BB648" s="392"/>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996"/>
      <c r="D649" s="995"/>
      <c r="E649" s="570"/>
      <c r="F649" s="570"/>
      <c r="G649" s="570"/>
      <c r="H649" s="996"/>
      <c r="I649" s="995"/>
      <c r="J649" s="570"/>
      <c r="K649" s="570"/>
      <c r="L649" s="570"/>
      <c r="M649" s="996"/>
      <c r="N649" s="995"/>
      <c r="O649" s="570"/>
      <c r="P649" s="570"/>
      <c r="Q649" s="570"/>
      <c r="Z649" s="339"/>
      <c r="AA649" s="339"/>
      <c r="AB649" s="339"/>
      <c r="AC649" s="339"/>
      <c r="AD649" s="339"/>
      <c r="AE649" s="339"/>
      <c r="AF649" s="339"/>
      <c r="AG649" s="339"/>
      <c r="AH649" s="339"/>
      <c r="AI649" s="339"/>
      <c r="AJ649" s="339"/>
      <c r="AK649" s="339"/>
      <c r="AL649" s="339"/>
      <c r="AM649" s="339"/>
      <c r="AN649" s="339"/>
      <c r="AO649" s="339"/>
      <c r="AP649" s="339"/>
      <c r="AQ649" s="339"/>
      <c r="AR649" s="339"/>
      <c r="AS649" s="339"/>
      <c r="AT649" s="339"/>
      <c r="AU649" s="339"/>
      <c r="AV649" s="339"/>
      <c r="AW649" s="339"/>
      <c r="AX649" s="339"/>
      <c r="AY649" s="339"/>
      <c r="AZ649" s="339"/>
      <c r="BA649" s="342"/>
      <c r="BB649" s="392"/>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996"/>
      <c r="D650" s="995"/>
      <c r="E650" s="570"/>
      <c r="F650" s="570"/>
      <c r="G650" s="570"/>
      <c r="H650" s="996"/>
      <c r="I650" s="995"/>
      <c r="J650" s="570"/>
      <c r="K650" s="570"/>
      <c r="L650" s="570"/>
      <c r="M650" s="996"/>
      <c r="N650" s="995"/>
      <c r="O650" s="570"/>
      <c r="P650" s="570"/>
      <c r="Q650" s="570"/>
      <c r="Z650" s="339"/>
      <c r="AA650" s="339"/>
      <c r="AB650" s="339"/>
      <c r="AC650" s="339"/>
      <c r="AD650" s="339"/>
      <c r="AE650" s="339"/>
      <c r="AF650" s="339"/>
      <c r="AG650" s="339"/>
      <c r="AH650" s="339"/>
      <c r="AI650" s="339"/>
      <c r="AJ650" s="339"/>
      <c r="AK650" s="339"/>
      <c r="AL650" s="339"/>
      <c r="AM650" s="339"/>
      <c r="AN650" s="339"/>
      <c r="AO650" s="339"/>
      <c r="AP650" s="339"/>
      <c r="AQ650" s="339"/>
      <c r="AR650" s="339"/>
      <c r="AS650" s="339"/>
      <c r="AT650" s="339"/>
      <c r="AU650" s="339"/>
      <c r="AV650" s="339"/>
      <c r="AW650" s="339"/>
      <c r="AX650" s="339"/>
      <c r="AY650" s="339"/>
      <c r="AZ650" s="339"/>
      <c r="BA650" s="342"/>
      <c r="BB650" s="392"/>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996"/>
      <c r="D651" s="995"/>
      <c r="E651" s="570"/>
      <c r="F651" s="570"/>
      <c r="G651" s="570"/>
      <c r="H651" s="996"/>
      <c r="I651" s="995"/>
      <c r="J651" s="570"/>
      <c r="K651" s="570"/>
      <c r="L651" s="570"/>
      <c r="M651" s="996"/>
      <c r="N651" s="995"/>
      <c r="O651" s="570"/>
      <c r="P651" s="570"/>
      <c r="Q651" s="570"/>
      <c r="Z651" s="339"/>
      <c r="AA651" s="339"/>
      <c r="AB651" s="339"/>
      <c r="AC651" s="339"/>
      <c r="AD651" s="339"/>
      <c r="AE651" s="339"/>
      <c r="AF651" s="339"/>
      <c r="AG651" s="339"/>
      <c r="AH651" s="339"/>
      <c r="AI651" s="339"/>
      <c r="AJ651" s="339"/>
      <c r="AK651" s="339"/>
      <c r="AL651" s="339"/>
      <c r="AM651" s="339"/>
      <c r="AN651" s="339"/>
      <c r="AO651" s="339"/>
      <c r="AP651" s="339"/>
      <c r="AQ651" s="339"/>
      <c r="AR651" s="339"/>
      <c r="AS651" s="339"/>
      <c r="AT651" s="339"/>
      <c r="AU651" s="339"/>
      <c r="AV651" s="339"/>
      <c r="AW651" s="339"/>
      <c r="AX651" s="339"/>
      <c r="AY651" s="339"/>
      <c r="AZ651" s="339"/>
      <c r="BA651" s="342"/>
      <c r="BB651" s="392"/>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996"/>
      <c r="D652" s="995"/>
      <c r="E652" s="570"/>
      <c r="F652" s="570"/>
      <c r="G652" s="570"/>
      <c r="H652" s="996"/>
      <c r="I652" s="995"/>
      <c r="J652" s="570"/>
      <c r="K652" s="570"/>
      <c r="L652" s="570"/>
      <c r="M652" s="996"/>
      <c r="N652" s="995"/>
      <c r="O652" s="570"/>
      <c r="P652" s="570"/>
      <c r="Q652" s="570"/>
      <c r="Z652" s="339"/>
      <c r="AA652" s="339"/>
      <c r="AB652" s="339"/>
      <c r="AC652" s="339"/>
      <c r="AD652" s="339"/>
      <c r="AE652" s="339"/>
      <c r="AF652" s="339"/>
      <c r="AG652" s="339"/>
      <c r="AH652" s="339"/>
      <c r="AI652" s="339"/>
      <c r="AJ652" s="339"/>
      <c r="AK652" s="339"/>
      <c r="AL652" s="339"/>
      <c r="AM652" s="339"/>
      <c r="AN652" s="339"/>
      <c r="AO652" s="339"/>
      <c r="AP652" s="339"/>
      <c r="AQ652" s="339"/>
      <c r="AR652" s="339"/>
      <c r="AS652" s="339"/>
      <c r="AT652" s="339"/>
      <c r="AU652" s="339"/>
      <c r="AV652" s="339"/>
      <c r="AW652" s="339"/>
      <c r="AX652" s="339"/>
      <c r="AY652" s="339"/>
      <c r="AZ652" s="339"/>
      <c r="BA652" s="342"/>
      <c r="BB652" s="392"/>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996"/>
      <c r="D653" s="995"/>
      <c r="E653" s="570"/>
      <c r="F653" s="570"/>
      <c r="G653" s="570"/>
      <c r="H653" s="996"/>
      <c r="I653" s="995"/>
      <c r="J653" s="570"/>
      <c r="K653" s="570"/>
      <c r="L653" s="570"/>
      <c r="M653" s="996"/>
      <c r="N653" s="995"/>
      <c r="O653" s="570"/>
      <c r="P653" s="570"/>
      <c r="Q653" s="570"/>
      <c r="Z653" s="339"/>
      <c r="AA653" s="339"/>
      <c r="AB653" s="339"/>
      <c r="AC653" s="339"/>
      <c r="AD653" s="339"/>
      <c r="AE653" s="339"/>
      <c r="AF653" s="339"/>
      <c r="AG653" s="339"/>
      <c r="AH653" s="339"/>
      <c r="AI653" s="339"/>
      <c r="AJ653" s="339"/>
      <c r="AK653" s="339"/>
      <c r="AL653" s="339"/>
      <c r="AM653" s="339"/>
      <c r="AN653" s="339"/>
      <c r="AO653" s="339"/>
      <c r="AP653" s="339"/>
      <c r="AQ653" s="339"/>
      <c r="AR653" s="339"/>
      <c r="AS653" s="339"/>
      <c r="AT653" s="339"/>
      <c r="AU653" s="339"/>
      <c r="AV653" s="339"/>
      <c r="AW653" s="339"/>
      <c r="AX653" s="339"/>
      <c r="AY653" s="339"/>
      <c r="AZ653" s="339"/>
      <c r="BA653" s="342"/>
      <c r="BB653" s="392"/>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996"/>
      <c r="D654" s="995"/>
      <c r="E654" s="570"/>
      <c r="F654" s="570"/>
      <c r="G654" s="570"/>
      <c r="H654" s="996"/>
      <c r="I654" s="995"/>
      <c r="J654" s="570"/>
      <c r="K654" s="570"/>
      <c r="L654" s="570"/>
      <c r="M654" s="996"/>
      <c r="N654" s="995"/>
      <c r="O654" s="570"/>
      <c r="P654" s="570"/>
      <c r="Q654" s="570"/>
      <c r="Z654" s="339"/>
      <c r="AA654" s="339"/>
      <c r="AB654" s="339"/>
      <c r="AC654" s="339"/>
      <c r="AD654" s="339"/>
      <c r="AE654" s="339"/>
      <c r="AF654" s="339"/>
      <c r="AG654" s="339"/>
      <c r="AH654" s="339"/>
      <c r="AI654" s="339"/>
      <c r="AJ654" s="339"/>
      <c r="AK654" s="339"/>
      <c r="AL654" s="339"/>
      <c r="AM654" s="339"/>
      <c r="AN654" s="339"/>
      <c r="AO654" s="339"/>
      <c r="AP654" s="339"/>
      <c r="AQ654" s="339"/>
      <c r="AR654" s="339"/>
      <c r="AS654" s="339"/>
      <c r="AT654" s="339"/>
      <c r="AU654" s="339"/>
      <c r="AV654" s="339"/>
      <c r="AW654" s="339"/>
      <c r="AX654" s="339"/>
      <c r="AY654" s="339"/>
      <c r="AZ654" s="339"/>
      <c r="BA654" s="342"/>
      <c r="BB654" s="392"/>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996"/>
      <c r="D655" s="995"/>
      <c r="E655" s="570"/>
      <c r="F655" s="570"/>
      <c r="G655" s="570"/>
      <c r="H655" s="996"/>
      <c r="I655" s="995"/>
      <c r="J655" s="570"/>
      <c r="K655" s="570"/>
      <c r="L655" s="570"/>
      <c r="M655" s="996"/>
      <c r="N655" s="995"/>
      <c r="O655" s="570"/>
      <c r="P655" s="570"/>
      <c r="Q655" s="570"/>
      <c r="Z655" s="339"/>
      <c r="AA655" s="339"/>
      <c r="AB655" s="339"/>
      <c r="AC655" s="339"/>
      <c r="AD655" s="339"/>
      <c r="AE655" s="339"/>
      <c r="AF655" s="339"/>
      <c r="AG655" s="339"/>
      <c r="AH655" s="339"/>
      <c r="AI655" s="339"/>
      <c r="AJ655" s="339"/>
      <c r="AK655" s="339"/>
      <c r="AL655" s="339"/>
      <c r="AM655" s="339"/>
      <c r="AN655" s="339"/>
      <c r="AO655" s="339"/>
      <c r="AP655" s="339"/>
      <c r="AQ655" s="339"/>
      <c r="AR655" s="339"/>
      <c r="AS655" s="339"/>
      <c r="AT655" s="339"/>
      <c r="AU655" s="339"/>
      <c r="AV655" s="339"/>
      <c r="AW655" s="339"/>
      <c r="AX655" s="339"/>
      <c r="AY655" s="339"/>
      <c r="AZ655" s="339"/>
      <c r="BA655" s="342"/>
      <c r="BB655" s="392"/>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996"/>
      <c r="D656" s="995"/>
      <c r="E656" s="570"/>
      <c r="F656" s="570"/>
      <c r="G656" s="570"/>
      <c r="H656" s="996"/>
      <c r="I656" s="995"/>
      <c r="J656" s="570"/>
      <c r="K656" s="570"/>
      <c r="L656" s="570"/>
      <c r="M656" s="996"/>
      <c r="N656" s="995"/>
      <c r="O656" s="570"/>
      <c r="P656" s="570"/>
      <c r="Q656" s="570"/>
      <c r="Z656" s="339"/>
      <c r="AA656" s="339"/>
      <c r="AB656" s="339"/>
      <c r="AC656" s="339"/>
      <c r="AD656" s="339"/>
      <c r="AE656" s="339"/>
      <c r="AF656" s="339"/>
      <c r="AG656" s="339"/>
      <c r="AH656" s="339"/>
      <c r="AI656" s="339"/>
      <c r="AJ656" s="339"/>
      <c r="AK656" s="339"/>
      <c r="AL656" s="339"/>
      <c r="AM656" s="339"/>
      <c r="AN656" s="339"/>
      <c r="AO656" s="339"/>
      <c r="AP656" s="339"/>
      <c r="AQ656" s="339"/>
      <c r="AR656" s="339"/>
      <c r="AS656" s="339"/>
      <c r="AT656" s="339"/>
      <c r="AU656" s="339"/>
      <c r="AV656" s="339"/>
      <c r="AW656" s="339"/>
      <c r="AX656" s="339"/>
      <c r="AY656" s="339"/>
      <c r="AZ656" s="339"/>
      <c r="BA656" s="342"/>
      <c r="BB656" s="392"/>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996"/>
      <c r="D657" s="995"/>
      <c r="E657" s="570"/>
      <c r="F657" s="570"/>
      <c r="G657" s="570"/>
      <c r="H657" s="996"/>
      <c r="I657" s="995"/>
      <c r="J657" s="570"/>
      <c r="K657" s="570"/>
      <c r="L657" s="570"/>
      <c r="M657" s="996"/>
      <c r="N657" s="995"/>
      <c r="O657" s="570"/>
      <c r="P657" s="570"/>
      <c r="Q657" s="570"/>
      <c r="Z657" s="339"/>
      <c r="AA657" s="339"/>
      <c r="AB657" s="339"/>
      <c r="AC657" s="339"/>
      <c r="AD657" s="339"/>
      <c r="AE657" s="339"/>
      <c r="AF657" s="339"/>
      <c r="AG657" s="339"/>
      <c r="AH657" s="339"/>
      <c r="AI657" s="339"/>
      <c r="AJ657" s="339"/>
      <c r="AK657" s="339"/>
      <c r="AL657" s="339"/>
      <c r="AM657" s="339"/>
      <c r="AN657" s="339"/>
      <c r="AO657" s="339"/>
      <c r="AP657" s="339"/>
      <c r="AQ657" s="339"/>
      <c r="AR657" s="339"/>
      <c r="AS657" s="339"/>
      <c r="AT657" s="339"/>
      <c r="AU657" s="339"/>
      <c r="AV657" s="339"/>
      <c r="AW657" s="339"/>
      <c r="AX657" s="339"/>
      <c r="AY657" s="339"/>
      <c r="AZ657" s="339"/>
      <c r="BA657" s="342"/>
      <c r="BB657" s="392"/>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996"/>
      <c r="D658" s="995"/>
      <c r="E658" s="570"/>
      <c r="F658" s="570"/>
      <c r="G658" s="570"/>
      <c r="H658" s="996"/>
      <c r="I658" s="995"/>
      <c r="J658" s="570"/>
      <c r="K658" s="570"/>
      <c r="L658" s="570"/>
      <c r="M658" s="996"/>
      <c r="N658" s="995"/>
      <c r="O658" s="570"/>
      <c r="P658" s="570"/>
      <c r="Q658" s="570"/>
      <c r="Z658" s="339"/>
      <c r="AA658" s="339"/>
      <c r="AB658" s="339"/>
      <c r="AC658" s="339"/>
      <c r="AD658" s="339"/>
      <c r="AE658" s="339"/>
      <c r="AF658" s="339"/>
      <c r="AG658" s="339"/>
      <c r="AH658" s="339"/>
      <c r="AI658" s="339"/>
      <c r="AJ658" s="339"/>
      <c r="AK658" s="339"/>
      <c r="AL658" s="339"/>
      <c r="AM658" s="339"/>
      <c r="AN658" s="339"/>
      <c r="AO658" s="339"/>
      <c r="AP658" s="339"/>
      <c r="AQ658" s="339"/>
      <c r="AR658" s="339"/>
      <c r="AS658" s="339"/>
      <c r="AT658" s="339"/>
      <c r="AU658" s="339"/>
      <c r="AV658" s="339"/>
      <c r="AW658" s="339"/>
      <c r="AX658" s="339"/>
      <c r="AY658" s="339"/>
      <c r="AZ658" s="339"/>
      <c r="BA658" s="342"/>
      <c r="BB658" s="392"/>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996"/>
      <c r="D659" s="995"/>
      <c r="E659" s="570"/>
      <c r="F659" s="570"/>
      <c r="G659" s="570"/>
      <c r="H659" s="996"/>
      <c r="I659" s="995"/>
      <c r="J659" s="570"/>
      <c r="K659" s="570"/>
      <c r="L659" s="570"/>
      <c r="M659" s="996"/>
      <c r="N659" s="995"/>
      <c r="O659" s="570"/>
      <c r="P659" s="570"/>
      <c r="Q659" s="570"/>
      <c r="Z659" s="339"/>
      <c r="AA659" s="339"/>
      <c r="AB659" s="339"/>
      <c r="AC659" s="339"/>
      <c r="AD659" s="339"/>
      <c r="AE659" s="339"/>
      <c r="AF659" s="339"/>
      <c r="AG659" s="339"/>
      <c r="AH659" s="339"/>
      <c r="AI659" s="339"/>
      <c r="AJ659" s="339"/>
      <c r="AK659" s="339"/>
      <c r="AL659" s="339"/>
      <c r="AM659" s="339"/>
      <c r="AN659" s="339"/>
      <c r="AO659" s="339"/>
      <c r="AP659" s="339"/>
      <c r="AQ659" s="339"/>
      <c r="AR659" s="339"/>
      <c r="AS659" s="339"/>
      <c r="AT659" s="339"/>
      <c r="AU659" s="339"/>
      <c r="AV659" s="339"/>
      <c r="AW659" s="339"/>
      <c r="AX659" s="339"/>
      <c r="AY659" s="339"/>
      <c r="AZ659" s="339"/>
      <c r="BA659" s="342"/>
      <c r="BB659" s="392"/>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996"/>
      <c r="D660" s="995"/>
      <c r="E660" s="570"/>
      <c r="F660" s="570"/>
      <c r="G660" s="570"/>
      <c r="H660" s="996"/>
      <c r="I660" s="995"/>
      <c r="J660" s="570"/>
      <c r="K660" s="570"/>
      <c r="L660" s="570"/>
      <c r="M660" s="996"/>
      <c r="N660" s="995"/>
      <c r="O660" s="570"/>
      <c r="P660" s="570"/>
      <c r="Q660" s="570"/>
      <c r="Z660" s="339"/>
      <c r="AA660" s="339"/>
      <c r="AB660" s="339"/>
      <c r="AC660" s="339"/>
      <c r="AD660" s="339"/>
      <c r="AE660" s="339"/>
      <c r="AF660" s="339"/>
      <c r="AG660" s="339"/>
      <c r="AH660" s="339"/>
      <c r="AI660" s="339"/>
      <c r="AJ660" s="339"/>
      <c r="AK660" s="339"/>
      <c r="AL660" s="339"/>
      <c r="AM660" s="339"/>
      <c r="AN660" s="339"/>
      <c r="AO660" s="339"/>
      <c r="AP660" s="339"/>
      <c r="AQ660" s="339"/>
      <c r="AR660" s="339"/>
      <c r="AS660" s="339"/>
      <c r="AT660" s="339"/>
      <c r="AU660" s="339"/>
      <c r="AV660" s="339"/>
      <c r="AW660" s="339"/>
      <c r="AX660" s="339"/>
      <c r="AY660" s="339"/>
      <c r="AZ660" s="339"/>
      <c r="BA660" s="342"/>
      <c r="BB660" s="392"/>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996"/>
      <c r="D661" s="995"/>
      <c r="E661" s="570"/>
      <c r="F661" s="570"/>
      <c r="G661" s="570"/>
      <c r="H661" s="996"/>
      <c r="I661" s="995"/>
      <c r="J661" s="570"/>
      <c r="K661" s="570"/>
      <c r="L661" s="570"/>
      <c r="M661" s="996"/>
      <c r="N661" s="995"/>
      <c r="O661" s="570"/>
      <c r="P661" s="570"/>
      <c r="Q661" s="570"/>
      <c r="Z661" s="339"/>
      <c r="AA661" s="339"/>
      <c r="AB661" s="339"/>
      <c r="AC661" s="339"/>
      <c r="AD661" s="339"/>
      <c r="AE661" s="339"/>
      <c r="AF661" s="339"/>
      <c r="AG661" s="339"/>
      <c r="AH661" s="339"/>
      <c r="AI661" s="339"/>
      <c r="AJ661" s="339"/>
      <c r="AK661" s="339"/>
      <c r="AL661" s="339"/>
      <c r="AM661" s="339"/>
      <c r="AN661" s="339"/>
      <c r="AO661" s="339"/>
      <c r="AP661" s="339"/>
      <c r="AQ661" s="339"/>
      <c r="AR661" s="339"/>
      <c r="AS661" s="339"/>
      <c r="AT661" s="339"/>
      <c r="AU661" s="339"/>
      <c r="AV661" s="339"/>
      <c r="AW661" s="339"/>
      <c r="AX661" s="339"/>
      <c r="AY661" s="339"/>
      <c r="AZ661" s="339"/>
      <c r="BA661" s="342"/>
      <c r="BB661" s="392"/>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996"/>
      <c r="D662" s="995"/>
      <c r="E662" s="570"/>
      <c r="F662" s="570"/>
      <c r="G662" s="570"/>
      <c r="H662" s="996"/>
      <c r="I662" s="995"/>
      <c r="J662" s="570"/>
      <c r="K662" s="570"/>
      <c r="L662" s="570"/>
      <c r="M662" s="996"/>
      <c r="N662" s="995"/>
      <c r="O662" s="570"/>
      <c r="P662" s="570"/>
      <c r="Q662" s="570"/>
      <c r="Z662" s="339"/>
      <c r="AA662" s="339"/>
      <c r="AB662" s="339"/>
      <c r="AC662" s="339"/>
      <c r="AD662" s="339"/>
      <c r="AE662" s="339"/>
      <c r="AF662" s="339"/>
      <c r="AG662" s="339"/>
      <c r="AH662" s="339"/>
      <c r="AI662" s="339"/>
      <c r="AJ662" s="339"/>
      <c r="AK662" s="339"/>
      <c r="AL662" s="339"/>
      <c r="AM662" s="339"/>
      <c r="AN662" s="339"/>
      <c r="AO662" s="339"/>
      <c r="AP662" s="339"/>
      <c r="AQ662" s="339"/>
      <c r="AR662" s="339"/>
      <c r="AS662" s="339"/>
      <c r="AT662" s="339"/>
      <c r="AU662" s="339"/>
      <c r="AV662" s="339"/>
      <c r="AW662" s="339"/>
      <c r="AX662" s="339"/>
      <c r="AY662" s="339"/>
      <c r="AZ662" s="339"/>
      <c r="BA662" s="342"/>
      <c r="BB662" s="392"/>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996"/>
      <c r="D663" s="995"/>
      <c r="E663" s="570"/>
      <c r="F663" s="570"/>
      <c r="G663" s="570"/>
      <c r="H663" s="996"/>
      <c r="I663" s="995"/>
      <c r="J663" s="570"/>
      <c r="K663" s="570"/>
      <c r="L663" s="570"/>
      <c r="M663" s="996"/>
      <c r="N663" s="995"/>
      <c r="O663" s="570"/>
      <c r="P663" s="570"/>
      <c r="Q663" s="570"/>
      <c r="Z663" s="339"/>
      <c r="AA663" s="339"/>
      <c r="AB663" s="339"/>
      <c r="AC663" s="339"/>
      <c r="AD663" s="339"/>
      <c r="AE663" s="339"/>
      <c r="AF663" s="339"/>
      <c r="AG663" s="339"/>
      <c r="AH663" s="339"/>
      <c r="AI663" s="339"/>
      <c r="AJ663" s="339"/>
      <c r="AK663" s="339"/>
      <c r="AL663" s="339"/>
      <c r="AM663" s="339"/>
      <c r="AN663" s="339"/>
      <c r="AO663" s="339"/>
      <c r="AP663" s="339"/>
      <c r="AQ663" s="339"/>
      <c r="AR663" s="339"/>
      <c r="AS663" s="339"/>
      <c r="AT663" s="339"/>
      <c r="AU663" s="339"/>
      <c r="AV663" s="339"/>
      <c r="AW663" s="339"/>
      <c r="AX663" s="339"/>
      <c r="AY663" s="339"/>
      <c r="AZ663" s="339"/>
      <c r="BA663" s="342"/>
      <c r="BB663" s="392"/>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996"/>
      <c r="D664" s="995"/>
      <c r="E664" s="570"/>
      <c r="F664" s="570"/>
      <c r="G664" s="570"/>
      <c r="H664" s="996"/>
      <c r="I664" s="995"/>
      <c r="J664" s="570"/>
      <c r="K664" s="570"/>
      <c r="L664" s="570"/>
      <c r="M664" s="996"/>
      <c r="N664" s="995"/>
      <c r="O664" s="570"/>
      <c r="P664" s="570"/>
      <c r="Q664" s="570"/>
      <c r="Z664" s="339"/>
      <c r="AA664" s="339"/>
      <c r="AB664" s="339"/>
      <c r="AC664" s="339"/>
      <c r="AD664" s="339"/>
      <c r="AE664" s="339"/>
      <c r="AF664" s="339"/>
      <c r="AG664" s="339"/>
      <c r="AH664" s="339"/>
      <c r="AI664" s="339"/>
      <c r="AJ664" s="339"/>
      <c r="AK664" s="339"/>
      <c r="AL664" s="339"/>
      <c r="AM664" s="339"/>
      <c r="AN664" s="339"/>
      <c r="AO664" s="339"/>
      <c r="AP664" s="339"/>
      <c r="AQ664" s="339"/>
      <c r="AR664" s="339"/>
      <c r="AS664" s="339"/>
      <c r="AT664" s="339"/>
      <c r="AU664" s="339"/>
      <c r="AV664" s="339"/>
      <c r="AW664" s="339"/>
      <c r="AX664" s="339"/>
      <c r="AY664" s="339"/>
      <c r="AZ664" s="339"/>
      <c r="BA664" s="342"/>
      <c r="BB664" s="392"/>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996"/>
      <c r="D665" s="995"/>
      <c r="E665" s="570"/>
      <c r="F665" s="570"/>
      <c r="G665" s="570"/>
      <c r="H665" s="996"/>
      <c r="I665" s="995"/>
      <c r="J665" s="570"/>
      <c r="K665" s="570"/>
      <c r="L665" s="570"/>
      <c r="M665" s="996"/>
      <c r="N665" s="995"/>
      <c r="O665" s="570"/>
      <c r="P665" s="570"/>
      <c r="Q665" s="570"/>
      <c r="Z665" s="339"/>
      <c r="AA665" s="339"/>
      <c r="AB665" s="339"/>
      <c r="AC665" s="339"/>
      <c r="AD665" s="339"/>
      <c r="AE665" s="339"/>
      <c r="AF665" s="339"/>
      <c r="AG665" s="339"/>
      <c r="AH665" s="339"/>
      <c r="AI665" s="339"/>
      <c r="AJ665" s="339"/>
      <c r="AK665" s="339"/>
      <c r="AL665" s="339"/>
      <c r="AM665" s="339"/>
      <c r="AN665" s="339"/>
      <c r="AO665" s="339"/>
      <c r="AP665" s="339"/>
      <c r="AQ665" s="339"/>
      <c r="AR665" s="339"/>
      <c r="AS665" s="339"/>
      <c r="AT665" s="339"/>
      <c r="AU665" s="339"/>
      <c r="AV665" s="339"/>
      <c r="AW665" s="339"/>
      <c r="AX665" s="339"/>
      <c r="AY665" s="339"/>
      <c r="AZ665" s="339"/>
      <c r="BA665" s="342"/>
      <c r="BB665" s="392"/>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996"/>
      <c r="D666" s="995"/>
      <c r="E666" s="570"/>
      <c r="F666" s="570"/>
      <c r="G666" s="570"/>
      <c r="H666" s="996"/>
      <c r="I666" s="995"/>
      <c r="J666" s="570"/>
      <c r="K666" s="570"/>
      <c r="L666" s="570"/>
      <c r="M666" s="996"/>
      <c r="N666" s="995"/>
      <c r="O666" s="570"/>
      <c r="P666" s="570"/>
      <c r="Q666" s="570"/>
      <c r="Z666" s="339"/>
      <c r="AA666" s="339"/>
      <c r="AB666" s="339"/>
      <c r="AC666" s="339"/>
      <c r="AD666" s="339"/>
      <c r="AE666" s="339"/>
      <c r="AF666" s="339"/>
      <c r="AG666" s="339"/>
      <c r="AH666" s="339"/>
      <c r="AI666" s="339"/>
      <c r="AJ666" s="339"/>
      <c r="AK666" s="339"/>
      <c r="AL666" s="339"/>
      <c r="AM666" s="339"/>
      <c r="AN666" s="339"/>
      <c r="AO666" s="339"/>
      <c r="AP666" s="339"/>
      <c r="AQ666" s="339"/>
      <c r="AR666" s="339"/>
      <c r="AS666" s="339"/>
      <c r="AT666" s="339"/>
      <c r="AU666" s="339"/>
      <c r="AV666" s="339"/>
      <c r="AW666" s="339"/>
      <c r="AX666" s="339"/>
      <c r="AY666" s="339"/>
      <c r="AZ666" s="339"/>
      <c r="BA666" s="342"/>
      <c r="BB666" s="392"/>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996"/>
      <c r="D667" s="995"/>
      <c r="E667" s="570"/>
      <c r="F667" s="570"/>
      <c r="G667" s="570"/>
      <c r="H667" s="996"/>
      <c r="I667" s="995"/>
      <c r="J667" s="570"/>
      <c r="K667" s="570"/>
      <c r="L667" s="570"/>
      <c r="M667" s="996"/>
      <c r="N667" s="995"/>
      <c r="O667" s="570"/>
      <c r="P667" s="570"/>
      <c r="Q667" s="570"/>
      <c r="Z667" s="339"/>
      <c r="AA667" s="339"/>
      <c r="AB667" s="339"/>
      <c r="AC667" s="339"/>
      <c r="AD667" s="339"/>
      <c r="AE667" s="339"/>
      <c r="AF667" s="339"/>
      <c r="AG667" s="339"/>
      <c r="AH667" s="339"/>
      <c r="AI667" s="339"/>
      <c r="AJ667" s="339"/>
      <c r="AK667" s="339"/>
      <c r="AL667" s="339"/>
      <c r="AM667" s="339"/>
      <c r="AN667" s="339"/>
      <c r="AO667" s="339"/>
      <c r="AP667" s="339"/>
      <c r="AQ667" s="339"/>
      <c r="AR667" s="339"/>
      <c r="AS667" s="339"/>
      <c r="AT667" s="339"/>
      <c r="AU667" s="339"/>
      <c r="AV667" s="339"/>
      <c r="AW667" s="339"/>
      <c r="AX667" s="339"/>
      <c r="AY667" s="339"/>
      <c r="AZ667" s="339"/>
      <c r="BA667" s="342"/>
      <c r="BB667" s="392"/>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996"/>
      <c r="D668" s="995"/>
      <c r="E668" s="570"/>
      <c r="F668" s="570"/>
      <c r="G668" s="570"/>
      <c r="H668" s="996"/>
      <c r="I668" s="995"/>
      <c r="J668" s="570"/>
      <c r="K668" s="570"/>
      <c r="L668" s="570"/>
      <c r="M668" s="996"/>
      <c r="N668" s="995"/>
      <c r="O668" s="570"/>
      <c r="P668" s="570"/>
      <c r="Q668" s="570"/>
      <c r="Z668" s="339"/>
      <c r="AA668" s="339"/>
      <c r="AB668" s="339"/>
      <c r="AC668" s="339"/>
      <c r="AD668" s="339"/>
      <c r="AE668" s="339"/>
      <c r="AF668" s="339"/>
      <c r="AG668" s="339"/>
      <c r="AH668" s="339"/>
      <c r="AI668" s="339"/>
      <c r="AJ668" s="339"/>
      <c r="AK668" s="339"/>
      <c r="AL668" s="339"/>
      <c r="AM668" s="339"/>
      <c r="AN668" s="339"/>
      <c r="AO668" s="339"/>
      <c r="AP668" s="339"/>
      <c r="AQ668" s="339"/>
      <c r="AR668" s="339"/>
      <c r="AS668" s="339"/>
      <c r="AT668" s="339"/>
      <c r="AU668" s="339"/>
      <c r="AV668" s="339"/>
      <c r="AW668" s="339"/>
      <c r="AX668" s="339"/>
      <c r="AY668" s="339"/>
      <c r="AZ668" s="339"/>
      <c r="BA668" s="342"/>
      <c r="BB668" s="392"/>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996"/>
      <c r="D669" s="995"/>
      <c r="E669" s="570"/>
      <c r="F669" s="570"/>
      <c r="G669" s="570"/>
      <c r="H669" s="996"/>
      <c r="I669" s="995"/>
      <c r="J669" s="570"/>
      <c r="K669" s="570"/>
      <c r="L669" s="570"/>
      <c r="M669" s="996"/>
      <c r="N669" s="995"/>
      <c r="O669" s="570"/>
      <c r="P669" s="570"/>
      <c r="Q669" s="570"/>
      <c r="Z669" s="339"/>
      <c r="AA669" s="339"/>
      <c r="AB669" s="339"/>
      <c r="AC669" s="339"/>
      <c r="AD669" s="339"/>
      <c r="AE669" s="339"/>
      <c r="AF669" s="339"/>
      <c r="AG669" s="339"/>
      <c r="AH669" s="339"/>
      <c r="AI669" s="339"/>
      <c r="AJ669" s="339"/>
      <c r="AK669" s="339"/>
      <c r="AL669" s="339"/>
      <c r="AM669" s="339"/>
      <c r="AN669" s="339"/>
      <c r="AO669" s="339"/>
      <c r="AP669" s="339"/>
      <c r="AQ669" s="339"/>
      <c r="AR669" s="339"/>
      <c r="AS669" s="339"/>
      <c r="AT669" s="339"/>
      <c r="AU669" s="339"/>
      <c r="AV669" s="339"/>
      <c r="AW669" s="339"/>
      <c r="AX669" s="339"/>
      <c r="AY669" s="339"/>
      <c r="AZ669" s="339"/>
      <c r="BA669" s="342"/>
      <c r="BB669" s="392"/>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996"/>
      <c r="D670" s="995"/>
      <c r="E670" s="570"/>
      <c r="F670" s="570"/>
      <c r="G670" s="570"/>
      <c r="H670" s="996"/>
      <c r="I670" s="995"/>
      <c r="J670" s="570"/>
      <c r="K670" s="570"/>
      <c r="L670" s="570"/>
      <c r="M670" s="996"/>
      <c r="N670" s="995"/>
      <c r="O670" s="570"/>
      <c r="P670" s="570"/>
      <c r="Q670" s="570"/>
      <c r="Z670" s="339"/>
      <c r="AA670" s="339"/>
      <c r="AB670" s="339"/>
      <c r="AC670" s="339"/>
      <c r="AD670" s="339"/>
      <c r="AE670" s="339"/>
      <c r="AF670" s="339"/>
      <c r="AG670" s="339"/>
      <c r="AH670" s="339"/>
      <c r="AI670" s="339"/>
      <c r="AJ670" s="339"/>
      <c r="AK670" s="339"/>
      <c r="AL670" s="339"/>
      <c r="AM670" s="339"/>
      <c r="AN670" s="339"/>
      <c r="AO670" s="339"/>
      <c r="AP670" s="339"/>
      <c r="AQ670" s="339"/>
      <c r="AR670" s="339"/>
      <c r="AS670" s="339"/>
      <c r="AT670" s="339"/>
      <c r="AU670" s="339"/>
      <c r="AV670" s="339"/>
      <c r="AW670" s="339"/>
      <c r="AX670" s="339"/>
      <c r="AY670" s="339"/>
      <c r="AZ670" s="339"/>
      <c r="BA670" s="342"/>
      <c r="BB670" s="392"/>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996"/>
      <c r="D671" s="995"/>
      <c r="E671" s="570"/>
      <c r="F671" s="570"/>
      <c r="G671" s="570"/>
      <c r="H671" s="996"/>
      <c r="I671" s="995"/>
      <c r="J671" s="570"/>
      <c r="K671" s="570"/>
      <c r="L671" s="570"/>
      <c r="M671" s="996"/>
      <c r="N671" s="995"/>
      <c r="O671" s="570"/>
      <c r="P671" s="570"/>
      <c r="Q671" s="570"/>
      <c r="Z671" s="339"/>
      <c r="AA671" s="339"/>
      <c r="AB671" s="339"/>
      <c r="AC671" s="339"/>
      <c r="AD671" s="339"/>
      <c r="AE671" s="339"/>
      <c r="AF671" s="339"/>
      <c r="AG671" s="339"/>
      <c r="AH671" s="339"/>
      <c r="AI671" s="339"/>
      <c r="AJ671" s="339"/>
      <c r="AK671" s="339"/>
      <c r="AL671" s="339"/>
      <c r="AM671" s="339"/>
      <c r="AN671" s="339"/>
      <c r="AO671" s="339"/>
      <c r="AP671" s="339"/>
      <c r="AQ671" s="339"/>
      <c r="AR671" s="339"/>
      <c r="AS671" s="339"/>
      <c r="AT671" s="339"/>
      <c r="AU671" s="339"/>
      <c r="AV671" s="339"/>
      <c r="AW671" s="339"/>
      <c r="AX671" s="339"/>
      <c r="AY671" s="339"/>
      <c r="AZ671" s="339"/>
      <c r="BA671" s="342"/>
      <c r="BB671" s="392"/>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996"/>
      <c r="D672" s="995"/>
      <c r="E672" s="570"/>
      <c r="F672" s="570"/>
      <c r="G672" s="570"/>
      <c r="H672" s="996"/>
      <c r="I672" s="995"/>
      <c r="J672" s="570"/>
      <c r="K672" s="570"/>
      <c r="L672" s="570"/>
      <c r="M672" s="996"/>
      <c r="N672" s="995"/>
      <c r="O672" s="570"/>
      <c r="P672" s="570"/>
      <c r="Q672" s="570"/>
      <c r="Z672" s="339"/>
      <c r="AA672" s="339"/>
      <c r="AB672" s="339"/>
      <c r="AC672" s="339"/>
      <c r="AD672" s="339"/>
      <c r="AE672" s="339"/>
      <c r="AF672" s="339"/>
      <c r="AG672" s="339"/>
      <c r="AH672" s="339"/>
      <c r="AI672" s="339"/>
      <c r="AJ672" s="339"/>
      <c r="AK672" s="339"/>
      <c r="AL672" s="339"/>
      <c r="AM672" s="339"/>
      <c r="AN672" s="339"/>
      <c r="AO672" s="339"/>
      <c r="AP672" s="339"/>
      <c r="AQ672" s="339"/>
      <c r="AR672" s="339"/>
      <c r="AS672" s="339"/>
      <c r="AT672" s="339"/>
      <c r="AU672" s="339"/>
      <c r="AV672" s="339"/>
      <c r="AW672" s="339"/>
      <c r="AX672" s="339"/>
      <c r="AY672" s="339"/>
      <c r="AZ672" s="339"/>
      <c r="BA672" s="342"/>
      <c r="BB672" s="392"/>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996"/>
      <c r="D673" s="995"/>
      <c r="E673" s="570"/>
      <c r="F673" s="570"/>
      <c r="G673" s="570"/>
      <c r="H673" s="996"/>
      <c r="I673" s="995"/>
      <c r="J673" s="570"/>
      <c r="K673" s="570"/>
      <c r="L673" s="570"/>
      <c r="M673" s="996"/>
      <c r="N673" s="995"/>
      <c r="O673" s="570"/>
      <c r="P673" s="570"/>
      <c r="Q673" s="570"/>
      <c r="Z673" s="339"/>
      <c r="AA673" s="339"/>
      <c r="AB673" s="339"/>
      <c r="AC673" s="339"/>
      <c r="AD673" s="339"/>
      <c r="AE673" s="339"/>
      <c r="AF673" s="339"/>
      <c r="AG673" s="339"/>
      <c r="AH673" s="339"/>
      <c r="AI673" s="339"/>
      <c r="AJ673" s="339"/>
      <c r="AK673" s="339"/>
      <c r="AL673" s="339"/>
      <c r="AM673" s="339"/>
      <c r="AN673" s="339"/>
      <c r="AO673" s="339"/>
      <c r="AP673" s="339"/>
      <c r="AQ673" s="339"/>
      <c r="AR673" s="339"/>
      <c r="AS673" s="339"/>
      <c r="AT673" s="339"/>
      <c r="AU673" s="339"/>
      <c r="AV673" s="339"/>
      <c r="AW673" s="339"/>
      <c r="AX673" s="339"/>
      <c r="AY673" s="339"/>
      <c r="AZ673" s="339"/>
      <c r="BA673" s="342"/>
      <c r="BB673" s="392"/>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996"/>
      <c r="D674" s="995"/>
      <c r="E674" s="570"/>
      <c r="F674" s="570"/>
      <c r="G674" s="570"/>
      <c r="H674" s="996"/>
      <c r="I674" s="995"/>
      <c r="J674" s="570"/>
      <c r="K674" s="570"/>
      <c r="L674" s="570"/>
      <c r="M674" s="996"/>
      <c r="N674" s="995"/>
      <c r="O674" s="570"/>
      <c r="P674" s="570"/>
      <c r="Q674" s="570"/>
      <c r="Z674" s="339"/>
      <c r="AA674" s="339"/>
      <c r="AB674" s="339"/>
      <c r="AC674" s="339"/>
      <c r="AD674" s="339"/>
      <c r="AE674" s="339"/>
      <c r="AF674" s="339"/>
      <c r="AG674" s="339"/>
      <c r="AH674" s="339"/>
      <c r="AI674" s="339"/>
      <c r="AJ674" s="339"/>
      <c r="AK674" s="339"/>
      <c r="AL674" s="339"/>
      <c r="AM674" s="339"/>
      <c r="AN674" s="339"/>
      <c r="AO674" s="339"/>
      <c r="AP674" s="339"/>
      <c r="AQ674" s="339"/>
      <c r="AR674" s="339"/>
      <c r="AS674" s="339"/>
      <c r="AT674" s="339"/>
      <c r="AU674" s="339"/>
      <c r="AV674" s="339"/>
      <c r="AW674" s="339"/>
      <c r="AX674" s="339"/>
      <c r="AY674" s="339"/>
      <c r="AZ674" s="339"/>
      <c r="BA674" s="342"/>
      <c r="BB674" s="392"/>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996"/>
      <c r="D675" s="995"/>
      <c r="E675" s="570"/>
      <c r="F675" s="570"/>
      <c r="G675" s="570"/>
      <c r="H675" s="996"/>
      <c r="I675" s="995"/>
      <c r="J675" s="570"/>
      <c r="K675" s="570"/>
      <c r="L675" s="570"/>
      <c r="M675" s="996"/>
      <c r="N675" s="995"/>
      <c r="O675" s="570"/>
      <c r="P675" s="570"/>
      <c r="Q675" s="570"/>
      <c r="Z675" s="339"/>
      <c r="AA675" s="339"/>
      <c r="AB675" s="339"/>
      <c r="AC675" s="339"/>
      <c r="AD675" s="339"/>
      <c r="AE675" s="339"/>
      <c r="AF675" s="339"/>
      <c r="AG675" s="339"/>
      <c r="AH675" s="339"/>
      <c r="AI675" s="339"/>
      <c r="AJ675" s="339"/>
      <c r="AK675" s="339"/>
      <c r="AL675" s="339"/>
      <c r="AM675" s="339"/>
      <c r="AN675" s="339"/>
      <c r="AO675" s="339"/>
      <c r="AP675" s="339"/>
      <c r="AQ675" s="339"/>
      <c r="AR675" s="339"/>
      <c r="AS675" s="339"/>
      <c r="AT675" s="339"/>
      <c r="AU675" s="339"/>
      <c r="AV675" s="339"/>
      <c r="AW675" s="339"/>
      <c r="AX675" s="339"/>
      <c r="AY675" s="339"/>
      <c r="AZ675" s="339"/>
      <c r="BA675" s="342"/>
      <c r="BB675" s="392"/>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996"/>
      <c r="D676" s="995"/>
      <c r="E676" s="570"/>
      <c r="F676" s="570"/>
      <c r="G676" s="570"/>
      <c r="H676" s="996"/>
      <c r="I676" s="995"/>
      <c r="J676" s="570"/>
      <c r="K676" s="570"/>
      <c r="L676" s="570"/>
      <c r="M676" s="996"/>
      <c r="N676" s="995"/>
      <c r="O676" s="570"/>
      <c r="P676" s="570"/>
      <c r="Q676" s="570"/>
      <c r="Z676" s="339"/>
      <c r="AA676" s="339"/>
      <c r="AB676" s="339"/>
      <c r="AC676" s="339"/>
      <c r="AD676" s="339"/>
      <c r="AE676" s="339"/>
      <c r="AF676" s="339"/>
      <c r="AG676" s="339"/>
      <c r="AH676" s="339"/>
      <c r="AI676" s="339"/>
      <c r="AJ676" s="339"/>
      <c r="AK676" s="339"/>
      <c r="AL676" s="339"/>
      <c r="AM676" s="339"/>
      <c r="AN676" s="339"/>
      <c r="AO676" s="339"/>
      <c r="AP676" s="339"/>
      <c r="AQ676" s="339"/>
      <c r="AR676" s="339"/>
      <c r="AS676" s="339"/>
      <c r="AT676" s="339"/>
      <c r="AU676" s="339"/>
      <c r="AV676" s="339"/>
      <c r="AW676" s="339"/>
      <c r="AX676" s="339"/>
      <c r="AY676" s="339"/>
      <c r="AZ676" s="339"/>
      <c r="BA676" s="342"/>
      <c r="BB676" s="392"/>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996"/>
      <c r="D677" s="995"/>
      <c r="E677" s="570"/>
      <c r="F677" s="570"/>
      <c r="G677" s="570"/>
      <c r="H677" s="996"/>
      <c r="I677" s="995"/>
      <c r="J677" s="570"/>
      <c r="K677" s="570"/>
      <c r="L677" s="570"/>
      <c r="M677" s="996"/>
      <c r="N677" s="995"/>
      <c r="O677" s="570"/>
      <c r="P677" s="570"/>
      <c r="Q677" s="570"/>
      <c r="Z677" s="339"/>
      <c r="AA677" s="339"/>
      <c r="AB677" s="339"/>
      <c r="AC677" s="339"/>
      <c r="AD677" s="339"/>
      <c r="AE677" s="339"/>
      <c r="AF677" s="339"/>
      <c r="AG677" s="339"/>
      <c r="AH677" s="339"/>
      <c r="AI677" s="339"/>
      <c r="AJ677" s="339"/>
      <c r="AK677" s="339"/>
      <c r="AL677" s="339"/>
      <c r="AM677" s="339"/>
      <c r="AN677" s="339"/>
      <c r="AO677" s="339"/>
      <c r="AP677" s="339"/>
      <c r="AQ677" s="339"/>
      <c r="AR677" s="339"/>
      <c r="AS677" s="339"/>
      <c r="AT677" s="339"/>
      <c r="AU677" s="339"/>
      <c r="AV677" s="339"/>
      <c r="AW677" s="339"/>
      <c r="AX677" s="339"/>
      <c r="AY677" s="339"/>
      <c r="AZ677" s="339"/>
      <c r="BA677" s="342"/>
      <c r="BB677" s="392"/>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996"/>
      <c r="D678" s="995"/>
      <c r="E678" s="570"/>
      <c r="F678" s="570"/>
      <c r="G678" s="570"/>
      <c r="H678" s="996"/>
      <c r="I678" s="995"/>
      <c r="J678" s="570"/>
      <c r="K678" s="570"/>
      <c r="L678" s="570"/>
      <c r="M678" s="996"/>
      <c r="N678" s="995"/>
      <c r="O678" s="570"/>
      <c r="P678" s="570"/>
      <c r="Q678" s="570"/>
      <c r="Z678" s="339"/>
      <c r="AA678" s="339"/>
      <c r="AB678" s="339"/>
      <c r="AC678" s="339"/>
      <c r="AD678" s="339"/>
      <c r="AE678" s="339"/>
      <c r="AF678" s="339"/>
      <c r="AG678" s="339"/>
      <c r="AH678" s="339"/>
      <c r="AI678" s="339"/>
      <c r="AJ678" s="339"/>
      <c r="AK678" s="339"/>
      <c r="AL678" s="339"/>
      <c r="AM678" s="339"/>
      <c r="AN678" s="339"/>
      <c r="AO678" s="339"/>
      <c r="AP678" s="339"/>
      <c r="AQ678" s="339"/>
      <c r="AR678" s="339"/>
      <c r="AS678" s="339"/>
      <c r="AT678" s="339"/>
      <c r="AU678" s="339"/>
      <c r="AV678" s="339"/>
      <c r="AW678" s="339"/>
      <c r="AX678" s="339"/>
      <c r="AY678" s="339"/>
      <c r="AZ678" s="339"/>
      <c r="BA678" s="342"/>
      <c r="BB678" s="392"/>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996"/>
      <c r="D679" s="995"/>
      <c r="E679" s="570"/>
      <c r="F679" s="570"/>
      <c r="G679" s="570"/>
      <c r="H679" s="996"/>
      <c r="I679" s="995"/>
      <c r="J679" s="570"/>
      <c r="K679" s="570"/>
      <c r="L679" s="570"/>
      <c r="M679" s="996"/>
      <c r="N679" s="995"/>
      <c r="O679" s="570"/>
      <c r="P679" s="570"/>
      <c r="Q679" s="570"/>
      <c r="Z679" s="339"/>
      <c r="AA679" s="339"/>
      <c r="AB679" s="339"/>
      <c r="AC679" s="339"/>
      <c r="AD679" s="339"/>
      <c r="AE679" s="339"/>
      <c r="AF679" s="339"/>
      <c r="AG679" s="339"/>
      <c r="AH679" s="339"/>
      <c r="AI679" s="339"/>
      <c r="AJ679" s="339"/>
      <c r="AK679" s="339"/>
      <c r="AL679" s="339"/>
      <c r="AM679" s="339"/>
      <c r="AN679" s="339"/>
      <c r="AO679" s="339"/>
      <c r="AP679" s="339"/>
      <c r="AQ679" s="339"/>
      <c r="AR679" s="339"/>
      <c r="AS679" s="339"/>
      <c r="AT679" s="339"/>
      <c r="AU679" s="339"/>
      <c r="AV679" s="339"/>
      <c r="AW679" s="339"/>
      <c r="AX679" s="339"/>
      <c r="AY679" s="339"/>
      <c r="AZ679" s="339"/>
      <c r="BA679" s="342"/>
      <c r="BB679" s="392"/>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996"/>
      <c r="D680" s="995"/>
      <c r="E680" s="570"/>
      <c r="F680" s="570"/>
      <c r="G680" s="570"/>
      <c r="H680" s="996"/>
      <c r="I680" s="995"/>
      <c r="J680" s="570"/>
      <c r="K680" s="570"/>
      <c r="L680" s="570"/>
      <c r="M680" s="996"/>
      <c r="N680" s="995"/>
      <c r="O680" s="570"/>
      <c r="P680" s="570"/>
      <c r="Q680" s="570"/>
      <c r="Z680" s="339"/>
      <c r="AA680" s="339"/>
      <c r="AB680" s="339"/>
      <c r="AC680" s="339"/>
      <c r="AD680" s="339"/>
      <c r="AE680" s="339"/>
      <c r="AF680" s="339"/>
      <c r="AG680" s="339"/>
      <c r="AH680" s="339"/>
      <c r="AI680" s="339"/>
      <c r="AJ680" s="339"/>
      <c r="AK680" s="339"/>
      <c r="AL680" s="339"/>
      <c r="AM680" s="339"/>
      <c r="AN680" s="339"/>
      <c r="AO680" s="339"/>
      <c r="AP680" s="339"/>
      <c r="AQ680" s="339"/>
      <c r="AR680" s="339"/>
      <c r="AS680" s="339"/>
      <c r="AT680" s="339"/>
      <c r="AU680" s="339"/>
      <c r="AV680" s="339"/>
      <c r="AW680" s="339"/>
      <c r="AX680" s="339"/>
      <c r="AY680" s="339"/>
      <c r="AZ680" s="339"/>
      <c r="BA680" s="342"/>
      <c r="BB680" s="392"/>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996"/>
      <c r="D681" s="995"/>
      <c r="E681" s="570"/>
      <c r="F681" s="570"/>
      <c r="G681" s="570"/>
      <c r="H681" s="996"/>
      <c r="I681" s="995"/>
      <c r="J681" s="570"/>
      <c r="K681" s="570"/>
      <c r="L681" s="570"/>
      <c r="M681" s="996"/>
      <c r="N681" s="995"/>
      <c r="O681" s="570"/>
      <c r="P681" s="570"/>
      <c r="Q681" s="570"/>
      <c r="Z681" s="339"/>
      <c r="AA681" s="339"/>
      <c r="AB681" s="339"/>
      <c r="AC681" s="339"/>
      <c r="AD681" s="339"/>
      <c r="AE681" s="339"/>
      <c r="AF681" s="339"/>
      <c r="AG681" s="339"/>
      <c r="AH681" s="339"/>
      <c r="AI681" s="339"/>
      <c r="AJ681" s="339"/>
      <c r="AK681" s="339"/>
      <c r="AL681" s="339"/>
      <c r="AM681" s="339"/>
      <c r="AN681" s="339"/>
      <c r="AO681" s="339"/>
      <c r="AP681" s="339"/>
      <c r="AQ681" s="339"/>
      <c r="AR681" s="339"/>
      <c r="AS681" s="339"/>
      <c r="AT681" s="339"/>
      <c r="AU681" s="339"/>
      <c r="AV681" s="339"/>
      <c r="AW681" s="339"/>
      <c r="AX681" s="339"/>
      <c r="AY681" s="339"/>
      <c r="AZ681" s="339"/>
      <c r="BA681" s="342"/>
      <c r="BB681" s="392"/>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996"/>
      <c r="D682" s="995"/>
      <c r="E682" s="570"/>
      <c r="F682" s="570"/>
      <c r="G682" s="570"/>
      <c r="H682" s="996"/>
      <c r="I682" s="995"/>
      <c r="J682" s="570"/>
      <c r="K682" s="570"/>
      <c r="L682" s="570"/>
      <c r="M682" s="996"/>
      <c r="N682" s="995"/>
      <c r="O682" s="570"/>
      <c r="P682" s="570"/>
      <c r="Q682" s="570"/>
      <c r="Z682" s="339"/>
      <c r="AA682" s="339"/>
      <c r="AB682" s="339"/>
      <c r="AC682" s="339"/>
      <c r="AD682" s="339"/>
      <c r="AE682" s="339"/>
      <c r="AF682" s="339"/>
      <c r="AG682" s="339"/>
      <c r="AH682" s="339"/>
      <c r="AI682" s="339"/>
      <c r="AJ682" s="339"/>
      <c r="AK682" s="339"/>
      <c r="AL682" s="339"/>
      <c r="AM682" s="339"/>
      <c r="AN682" s="339"/>
      <c r="AO682" s="339"/>
      <c r="AP682" s="339"/>
      <c r="AQ682" s="339"/>
      <c r="AR682" s="339"/>
      <c r="AS682" s="339"/>
      <c r="AT682" s="339"/>
      <c r="AU682" s="339"/>
      <c r="AV682" s="339"/>
      <c r="AW682" s="339"/>
      <c r="AX682" s="339"/>
      <c r="AY682" s="339"/>
      <c r="AZ682" s="339"/>
      <c r="BA682" s="342"/>
      <c r="BB682" s="392"/>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996"/>
      <c r="D683" s="995"/>
      <c r="E683" s="570"/>
      <c r="F683" s="570"/>
      <c r="G683" s="570"/>
      <c r="H683" s="996"/>
      <c r="I683" s="995"/>
      <c r="J683" s="570"/>
      <c r="K683" s="570"/>
      <c r="L683" s="570"/>
      <c r="M683" s="996"/>
      <c r="N683" s="995"/>
      <c r="O683" s="570"/>
      <c r="P683" s="570"/>
      <c r="Q683" s="570"/>
      <c r="Z683" s="339"/>
      <c r="AA683" s="339"/>
      <c r="AB683" s="339"/>
      <c r="AC683" s="339"/>
      <c r="AD683" s="339"/>
      <c r="AE683" s="339"/>
      <c r="AF683" s="339"/>
      <c r="AG683" s="339"/>
      <c r="AH683" s="339"/>
      <c r="AI683" s="339"/>
      <c r="AJ683" s="339"/>
      <c r="AK683" s="339"/>
      <c r="AL683" s="339"/>
      <c r="AM683" s="339"/>
      <c r="AN683" s="339"/>
      <c r="AO683" s="339"/>
      <c r="AP683" s="339"/>
      <c r="AQ683" s="339"/>
      <c r="AR683" s="339"/>
      <c r="AS683" s="339"/>
      <c r="AT683" s="339"/>
      <c r="AU683" s="339"/>
      <c r="AV683" s="339"/>
      <c r="AW683" s="339"/>
      <c r="AX683" s="339"/>
      <c r="AY683" s="339"/>
      <c r="AZ683" s="339"/>
      <c r="BA683" s="342"/>
      <c r="BB683" s="392"/>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996"/>
      <c r="D684" s="995"/>
      <c r="E684" s="570"/>
      <c r="F684" s="570"/>
      <c r="G684" s="570"/>
      <c r="H684" s="996"/>
      <c r="I684" s="995"/>
      <c r="J684" s="570"/>
      <c r="K684" s="570"/>
      <c r="L684" s="570"/>
      <c r="M684" s="996"/>
      <c r="N684" s="995"/>
      <c r="O684" s="570"/>
      <c r="P684" s="570"/>
      <c r="Q684" s="570"/>
      <c r="Z684" s="339"/>
      <c r="AA684" s="339"/>
      <c r="AB684" s="339"/>
      <c r="AC684" s="339"/>
      <c r="AD684" s="339"/>
      <c r="AE684" s="339"/>
      <c r="AF684" s="339"/>
      <c r="AG684" s="339"/>
      <c r="AH684" s="339"/>
      <c r="AI684" s="339"/>
      <c r="AJ684" s="339"/>
      <c r="AK684" s="339"/>
      <c r="AL684" s="339"/>
      <c r="AM684" s="339"/>
      <c r="AN684" s="339"/>
      <c r="AO684" s="339"/>
      <c r="AP684" s="339"/>
      <c r="AQ684" s="339"/>
      <c r="AR684" s="339"/>
      <c r="AS684" s="339"/>
      <c r="AT684" s="339"/>
      <c r="AU684" s="339"/>
      <c r="AV684" s="339"/>
      <c r="AW684" s="339"/>
      <c r="AX684" s="339"/>
      <c r="AY684" s="339"/>
      <c r="AZ684" s="339"/>
      <c r="BA684" s="342"/>
      <c r="BB684" s="392"/>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996"/>
      <c r="D685" s="995"/>
      <c r="E685" s="570"/>
      <c r="F685" s="570"/>
      <c r="G685" s="570"/>
      <c r="H685" s="996"/>
      <c r="I685" s="995"/>
      <c r="J685" s="570"/>
      <c r="K685" s="570"/>
      <c r="L685" s="570"/>
      <c r="M685" s="996"/>
      <c r="N685" s="995"/>
      <c r="O685" s="570"/>
      <c r="P685" s="570"/>
      <c r="Q685" s="570"/>
      <c r="Z685" s="339"/>
      <c r="AA685" s="339"/>
      <c r="AB685" s="339"/>
      <c r="AC685" s="339"/>
      <c r="AD685" s="339"/>
      <c r="AE685" s="339"/>
      <c r="AF685" s="339"/>
      <c r="AG685" s="339"/>
      <c r="AH685" s="339"/>
      <c r="AI685" s="339"/>
      <c r="AJ685" s="339"/>
      <c r="AK685" s="339"/>
      <c r="AL685" s="339"/>
      <c r="AM685" s="339"/>
      <c r="AN685" s="339"/>
      <c r="AO685" s="339"/>
      <c r="AP685" s="339"/>
      <c r="AQ685" s="339"/>
      <c r="AR685" s="339"/>
      <c r="AS685" s="339"/>
      <c r="AT685" s="339"/>
      <c r="AU685" s="339"/>
      <c r="AV685" s="339"/>
      <c r="AW685" s="339"/>
      <c r="AX685" s="339"/>
      <c r="AY685" s="339"/>
      <c r="AZ685" s="339"/>
      <c r="BA685" s="342"/>
      <c r="BB685" s="392"/>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996"/>
      <c r="D686" s="995"/>
      <c r="E686" s="570"/>
      <c r="F686" s="570"/>
      <c r="G686" s="570"/>
      <c r="H686" s="996"/>
      <c r="I686" s="995"/>
      <c r="J686" s="570"/>
      <c r="K686" s="570"/>
      <c r="L686" s="570"/>
      <c r="M686" s="996"/>
      <c r="N686" s="995"/>
      <c r="O686" s="570"/>
      <c r="P686" s="570"/>
      <c r="Q686" s="570"/>
      <c r="Z686" s="339"/>
      <c r="AA686" s="339"/>
      <c r="AB686" s="339"/>
      <c r="AC686" s="339"/>
      <c r="AD686" s="339"/>
      <c r="AE686" s="339"/>
      <c r="AF686" s="339"/>
      <c r="AG686" s="339"/>
      <c r="AH686" s="339"/>
      <c r="AI686" s="339"/>
      <c r="AJ686" s="339"/>
      <c r="AK686" s="339"/>
      <c r="AL686" s="339"/>
      <c r="AM686" s="339"/>
      <c r="AN686" s="339"/>
      <c r="AO686" s="339"/>
      <c r="AP686" s="339"/>
      <c r="AQ686" s="339"/>
      <c r="AR686" s="339"/>
      <c r="AS686" s="339"/>
      <c r="AT686" s="339"/>
      <c r="AU686" s="339"/>
      <c r="AV686" s="339"/>
      <c r="AW686" s="339"/>
      <c r="AX686" s="339"/>
      <c r="AY686" s="339"/>
      <c r="AZ686" s="339"/>
      <c r="BA686" s="342"/>
      <c r="BB686" s="392"/>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996"/>
      <c r="D687" s="995"/>
      <c r="E687" s="570"/>
      <c r="F687" s="570"/>
      <c r="G687" s="570"/>
      <c r="H687" s="996"/>
      <c r="I687" s="995"/>
      <c r="J687" s="570"/>
      <c r="K687" s="570"/>
      <c r="L687" s="570"/>
      <c r="M687" s="996"/>
      <c r="N687" s="995"/>
      <c r="O687" s="570"/>
      <c r="P687" s="570"/>
      <c r="Q687" s="570"/>
      <c r="Z687" s="339"/>
      <c r="AA687" s="339"/>
      <c r="AB687" s="339"/>
      <c r="AC687" s="339"/>
      <c r="AD687" s="339"/>
      <c r="AE687" s="339"/>
      <c r="AF687" s="339"/>
      <c r="AG687" s="339"/>
      <c r="AH687" s="339"/>
      <c r="AI687" s="339"/>
      <c r="AJ687" s="339"/>
      <c r="AK687" s="339"/>
      <c r="AL687" s="339"/>
      <c r="AM687" s="339"/>
      <c r="AN687" s="339"/>
      <c r="AO687" s="339"/>
      <c r="AP687" s="339"/>
      <c r="AQ687" s="339"/>
      <c r="AR687" s="339"/>
      <c r="AS687" s="339"/>
      <c r="AT687" s="339"/>
      <c r="AU687" s="339"/>
      <c r="AV687" s="339"/>
      <c r="AW687" s="339"/>
      <c r="AX687" s="339"/>
      <c r="AY687" s="339"/>
      <c r="AZ687" s="339"/>
      <c r="BA687" s="342"/>
      <c r="BB687" s="392"/>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996"/>
      <c r="D688" s="995"/>
      <c r="E688" s="570"/>
      <c r="F688" s="570"/>
      <c r="G688" s="570"/>
      <c r="H688" s="996"/>
      <c r="I688" s="995"/>
      <c r="J688" s="570"/>
      <c r="K688" s="570"/>
      <c r="L688" s="570"/>
      <c r="M688" s="996"/>
      <c r="N688" s="995"/>
      <c r="O688" s="570"/>
      <c r="P688" s="570"/>
      <c r="Q688" s="570"/>
      <c r="Z688" s="339"/>
      <c r="AA688" s="339"/>
      <c r="AB688" s="339"/>
      <c r="AC688" s="339"/>
      <c r="AD688" s="339"/>
      <c r="AE688" s="339"/>
      <c r="AF688" s="339"/>
      <c r="AG688" s="339"/>
      <c r="AH688" s="339"/>
      <c r="AI688" s="339"/>
      <c r="AJ688" s="339"/>
      <c r="AK688" s="339"/>
      <c r="AL688" s="339"/>
      <c r="AM688" s="339"/>
      <c r="AN688" s="339"/>
      <c r="AO688" s="339"/>
      <c r="AP688" s="339"/>
      <c r="AQ688" s="339"/>
      <c r="AR688" s="339"/>
      <c r="AS688" s="339"/>
      <c r="AT688" s="339"/>
      <c r="AU688" s="339"/>
      <c r="AV688" s="339"/>
      <c r="AW688" s="339"/>
      <c r="AX688" s="339"/>
      <c r="AY688" s="339"/>
      <c r="AZ688" s="339"/>
      <c r="BA688" s="342"/>
      <c r="BB688" s="392"/>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996"/>
      <c r="D689" s="995"/>
      <c r="E689" s="570"/>
      <c r="F689" s="570"/>
      <c r="G689" s="570"/>
      <c r="H689" s="996"/>
      <c r="I689" s="995"/>
      <c r="J689" s="570"/>
      <c r="K689" s="570"/>
      <c r="L689" s="570"/>
      <c r="M689" s="996"/>
      <c r="N689" s="995"/>
      <c r="O689" s="570"/>
      <c r="P689" s="570"/>
      <c r="Q689" s="570"/>
      <c r="Z689" s="339"/>
      <c r="AA689" s="339"/>
      <c r="AB689" s="339"/>
      <c r="AC689" s="339"/>
      <c r="AD689" s="339"/>
      <c r="AE689" s="339"/>
      <c r="AF689" s="339"/>
      <c r="AG689" s="339"/>
      <c r="AH689" s="339"/>
      <c r="AI689" s="339"/>
      <c r="AJ689" s="339"/>
      <c r="AK689" s="339"/>
      <c r="AL689" s="339"/>
      <c r="AM689" s="339"/>
      <c r="AN689" s="339"/>
      <c r="AO689" s="339"/>
      <c r="AP689" s="339"/>
      <c r="AQ689" s="339"/>
      <c r="AR689" s="339"/>
      <c r="AS689" s="339"/>
      <c r="AT689" s="339"/>
      <c r="AU689" s="339"/>
      <c r="AV689" s="339"/>
      <c r="AW689" s="339"/>
      <c r="AX689" s="339"/>
      <c r="AY689" s="339"/>
      <c r="AZ689" s="339"/>
      <c r="BA689" s="342"/>
      <c r="BB689" s="392"/>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996"/>
      <c r="D690" s="995"/>
      <c r="E690" s="570"/>
      <c r="F690" s="570"/>
      <c r="G690" s="570"/>
      <c r="H690" s="996"/>
      <c r="I690" s="995"/>
      <c r="J690" s="570"/>
      <c r="K690" s="570"/>
      <c r="L690" s="570"/>
      <c r="M690" s="996"/>
      <c r="N690" s="995"/>
      <c r="O690" s="570"/>
      <c r="P690" s="570"/>
      <c r="Q690" s="570"/>
      <c r="Z690" s="339"/>
      <c r="AA690" s="339"/>
      <c r="AB690" s="339"/>
      <c r="AC690" s="339"/>
      <c r="AD690" s="339"/>
      <c r="AE690" s="339"/>
      <c r="AF690" s="339"/>
      <c r="AG690" s="339"/>
      <c r="AH690" s="339"/>
      <c r="AI690" s="339"/>
      <c r="AJ690" s="339"/>
      <c r="AK690" s="339"/>
      <c r="AL690" s="339"/>
      <c r="AM690" s="339"/>
      <c r="AN690" s="339"/>
      <c r="AO690" s="339"/>
      <c r="AP690" s="339"/>
      <c r="AQ690" s="339"/>
      <c r="AR690" s="339"/>
      <c r="AS690" s="339"/>
      <c r="AT690" s="339"/>
      <c r="AU690" s="339"/>
      <c r="AV690" s="339"/>
      <c r="AW690" s="339"/>
      <c r="AX690" s="339"/>
      <c r="AY690" s="339"/>
      <c r="AZ690" s="339"/>
      <c r="BA690" s="342"/>
      <c r="BB690" s="392"/>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996"/>
      <c r="D691" s="995"/>
      <c r="E691" s="570"/>
      <c r="F691" s="570"/>
      <c r="G691" s="570"/>
      <c r="H691" s="996"/>
      <c r="I691" s="995"/>
      <c r="J691" s="570"/>
      <c r="K691" s="570"/>
      <c r="L691" s="570"/>
      <c r="M691" s="996"/>
      <c r="N691" s="995"/>
      <c r="O691" s="570"/>
      <c r="P691" s="570"/>
      <c r="Q691" s="570"/>
      <c r="Z691" s="339"/>
      <c r="AA691" s="339"/>
      <c r="AB691" s="339"/>
      <c r="AC691" s="339"/>
      <c r="AD691" s="339"/>
      <c r="AE691" s="339"/>
      <c r="AF691" s="339"/>
      <c r="AG691" s="339"/>
      <c r="AH691" s="339"/>
      <c r="AI691" s="339"/>
      <c r="AJ691" s="339"/>
      <c r="AK691" s="339"/>
      <c r="AL691" s="339"/>
      <c r="AM691" s="339"/>
      <c r="AN691" s="339"/>
      <c r="AO691" s="339"/>
      <c r="AP691" s="339"/>
      <c r="AQ691" s="339"/>
      <c r="AR691" s="339"/>
      <c r="AS691" s="339"/>
      <c r="AT691" s="339"/>
      <c r="AU691" s="339"/>
      <c r="AV691" s="339"/>
      <c r="AW691" s="339"/>
      <c r="AX691" s="339"/>
      <c r="AY691" s="339"/>
      <c r="AZ691" s="339"/>
      <c r="BA691" s="342"/>
      <c r="BB691" s="392"/>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996"/>
      <c r="D692" s="995"/>
      <c r="E692" s="570"/>
      <c r="F692" s="570"/>
      <c r="G692" s="570"/>
      <c r="H692" s="996"/>
      <c r="I692" s="995"/>
      <c r="J692" s="570"/>
      <c r="K692" s="570"/>
      <c r="L692" s="570"/>
      <c r="M692" s="996"/>
      <c r="N692" s="995"/>
      <c r="O692" s="570"/>
      <c r="P692" s="570"/>
      <c r="Q692" s="570"/>
      <c r="Z692" s="339"/>
      <c r="AA692" s="339"/>
      <c r="AB692" s="339"/>
      <c r="AC692" s="339"/>
      <c r="AD692" s="339"/>
      <c r="AE692" s="339"/>
      <c r="AF692" s="339"/>
      <c r="AG692" s="339"/>
      <c r="AH692" s="339"/>
      <c r="AI692" s="339"/>
      <c r="AJ692" s="339"/>
      <c r="AK692" s="339"/>
      <c r="AL692" s="339"/>
      <c r="AM692" s="339"/>
      <c r="AN692" s="339"/>
      <c r="AO692" s="339"/>
      <c r="AP692" s="339"/>
      <c r="AQ692" s="339"/>
      <c r="AR692" s="339"/>
      <c r="AS692" s="339"/>
      <c r="AT692" s="339"/>
      <c r="AU692" s="339"/>
      <c r="AV692" s="339"/>
      <c r="AW692" s="339"/>
      <c r="AX692" s="339"/>
      <c r="AY692" s="339"/>
      <c r="AZ692" s="339"/>
      <c r="BA692" s="342"/>
      <c r="BB692" s="392"/>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996"/>
      <c r="D693" s="995"/>
      <c r="E693" s="570"/>
      <c r="F693" s="570"/>
      <c r="G693" s="570"/>
      <c r="H693" s="996"/>
      <c r="I693" s="995"/>
      <c r="J693" s="570"/>
      <c r="K693" s="570"/>
      <c r="L693" s="570"/>
      <c r="M693" s="996"/>
      <c r="N693" s="995"/>
      <c r="O693" s="570"/>
      <c r="P693" s="570"/>
      <c r="Q693" s="570"/>
      <c r="Z693" s="339"/>
      <c r="AA693" s="339"/>
      <c r="AB693" s="339"/>
      <c r="AC693" s="339"/>
      <c r="AD693" s="339"/>
      <c r="AE693" s="339"/>
      <c r="AF693" s="339"/>
      <c r="AG693" s="339"/>
      <c r="AH693" s="339"/>
      <c r="AI693" s="339"/>
      <c r="AJ693" s="339"/>
      <c r="AK693" s="339"/>
      <c r="AL693" s="339"/>
      <c r="AM693" s="339"/>
      <c r="AN693" s="339"/>
      <c r="AO693" s="339"/>
      <c r="AP693" s="339"/>
      <c r="AQ693" s="339"/>
      <c r="AR693" s="339"/>
      <c r="AS693" s="339"/>
      <c r="AT693" s="339"/>
      <c r="AU693" s="339"/>
      <c r="AV693" s="339"/>
      <c r="AW693" s="339"/>
      <c r="AX693" s="339"/>
      <c r="AY693" s="339"/>
      <c r="AZ693" s="339"/>
      <c r="BA693" s="342"/>
      <c r="BB693" s="392"/>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996"/>
      <c r="D694" s="995"/>
      <c r="E694" s="570"/>
      <c r="F694" s="570"/>
      <c r="G694" s="570"/>
      <c r="H694" s="996"/>
      <c r="I694" s="995"/>
      <c r="J694" s="570"/>
      <c r="K694" s="570"/>
      <c r="L694" s="570"/>
      <c r="M694" s="996"/>
      <c r="N694" s="995"/>
      <c r="O694" s="570"/>
      <c r="P694" s="570"/>
      <c r="Q694" s="570"/>
      <c r="Z694" s="339"/>
      <c r="AA694" s="339"/>
      <c r="AB694" s="339"/>
      <c r="AC694" s="339"/>
      <c r="AD694" s="339"/>
      <c r="AE694" s="339"/>
      <c r="AF694" s="339"/>
      <c r="AG694" s="339"/>
      <c r="AH694" s="339"/>
      <c r="AI694" s="339"/>
      <c r="AJ694" s="339"/>
      <c r="AK694" s="339"/>
      <c r="AL694" s="339"/>
      <c r="AM694" s="339"/>
      <c r="AN694" s="339"/>
      <c r="AO694" s="339"/>
      <c r="AP694" s="339"/>
      <c r="AQ694" s="339"/>
      <c r="AR694" s="339"/>
      <c r="AS694" s="339"/>
      <c r="AT694" s="339"/>
      <c r="AU694" s="339"/>
      <c r="AV694" s="339"/>
      <c r="AW694" s="339"/>
      <c r="AX694" s="339"/>
      <c r="AY694" s="339"/>
      <c r="AZ694" s="339"/>
      <c r="BA694" s="342"/>
      <c r="BB694" s="392"/>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996"/>
      <c r="D695" s="995"/>
      <c r="E695" s="570"/>
      <c r="F695" s="570"/>
      <c r="G695" s="570"/>
      <c r="H695" s="996"/>
      <c r="I695" s="995"/>
      <c r="J695" s="570"/>
      <c r="K695" s="570"/>
      <c r="L695" s="570"/>
      <c r="M695" s="996"/>
      <c r="N695" s="995"/>
      <c r="O695" s="570"/>
      <c r="P695" s="570"/>
      <c r="Q695" s="570"/>
      <c r="Z695" s="339"/>
      <c r="AA695" s="339"/>
      <c r="AB695" s="339"/>
      <c r="AC695" s="339"/>
      <c r="AD695" s="339"/>
      <c r="AE695" s="339"/>
      <c r="AF695" s="339"/>
      <c r="AG695" s="339"/>
      <c r="AH695" s="339"/>
      <c r="AI695" s="339"/>
      <c r="AJ695" s="339"/>
      <c r="AK695" s="339"/>
      <c r="AL695" s="339"/>
      <c r="AM695" s="339"/>
      <c r="AN695" s="339"/>
      <c r="AO695" s="339"/>
      <c r="AP695" s="339"/>
      <c r="AQ695" s="339"/>
      <c r="AR695" s="339"/>
      <c r="AS695" s="339"/>
      <c r="AT695" s="339"/>
      <c r="AU695" s="339"/>
      <c r="AV695" s="339"/>
      <c r="AW695" s="339"/>
      <c r="AX695" s="339"/>
      <c r="AY695" s="339"/>
      <c r="AZ695" s="339"/>
      <c r="BA695" s="342"/>
      <c r="BB695" s="392"/>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996"/>
      <c r="D696" s="995"/>
      <c r="E696" s="570"/>
      <c r="F696" s="570"/>
      <c r="G696" s="570"/>
      <c r="H696" s="996"/>
      <c r="I696" s="995"/>
      <c r="J696" s="570"/>
      <c r="K696" s="570"/>
      <c r="L696" s="570"/>
      <c r="M696" s="996"/>
      <c r="N696" s="995"/>
      <c r="O696" s="570"/>
      <c r="P696" s="570"/>
      <c r="Q696" s="570"/>
      <c r="Z696" s="339"/>
      <c r="AA696" s="339"/>
      <c r="AB696" s="339"/>
      <c r="AC696" s="339"/>
      <c r="AD696" s="339"/>
      <c r="AE696" s="339"/>
      <c r="AF696" s="339"/>
      <c r="AG696" s="339"/>
      <c r="AH696" s="339"/>
      <c r="AI696" s="339"/>
      <c r="AJ696" s="339"/>
      <c r="AK696" s="339"/>
      <c r="AL696" s="339"/>
      <c r="AM696" s="339"/>
      <c r="AN696" s="339"/>
      <c r="AO696" s="339"/>
      <c r="AP696" s="339"/>
      <c r="AQ696" s="339"/>
      <c r="AR696" s="339"/>
      <c r="AS696" s="339"/>
      <c r="AT696" s="339"/>
      <c r="AU696" s="339"/>
      <c r="AV696" s="339"/>
      <c r="AW696" s="339"/>
      <c r="AX696" s="339"/>
      <c r="AY696" s="339"/>
      <c r="AZ696" s="339"/>
      <c r="BA696" s="342"/>
      <c r="BB696" s="392"/>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996"/>
      <c r="D697" s="995"/>
      <c r="E697" s="570"/>
      <c r="F697" s="570"/>
      <c r="G697" s="570"/>
      <c r="H697" s="996"/>
      <c r="I697" s="995"/>
      <c r="J697" s="570"/>
      <c r="K697" s="570"/>
      <c r="L697" s="570"/>
      <c r="M697" s="996"/>
      <c r="N697" s="995"/>
      <c r="O697" s="570"/>
      <c r="P697" s="570"/>
      <c r="Q697" s="570"/>
      <c r="Z697" s="339"/>
      <c r="AA697" s="339"/>
      <c r="AB697" s="339"/>
      <c r="AC697" s="339"/>
      <c r="AD697" s="339"/>
      <c r="AE697" s="339"/>
      <c r="AF697" s="339"/>
      <c r="AG697" s="339"/>
      <c r="AH697" s="339"/>
      <c r="AI697" s="339"/>
      <c r="AJ697" s="339"/>
      <c r="AK697" s="339"/>
      <c r="AL697" s="339"/>
      <c r="AM697" s="339"/>
      <c r="AN697" s="339"/>
      <c r="AO697" s="339"/>
      <c r="AP697" s="339"/>
      <c r="AQ697" s="339"/>
      <c r="AR697" s="339"/>
      <c r="AS697" s="339"/>
      <c r="AT697" s="339"/>
      <c r="AU697" s="339"/>
      <c r="AV697" s="339"/>
      <c r="AW697" s="339"/>
      <c r="AX697" s="339"/>
      <c r="AY697" s="339"/>
      <c r="AZ697" s="339"/>
      <c r="BA697" s="342"/>
      <c r="BB697" s="392"/>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996"/>
      <c r="D698" s="995"/>
      <c r="E698" s="570"/>
      <c r="F698" s="570"/>
      <c r="G698" s="570"/>
      <c r="H698" s="996"/>
      <c r="I698" s="995"/>
      <c r="J698" s="570"/>
      <c r="K698" s="570"/>
      <c r="L698" s="570"/>
      <c r="M698" s="996"/>
      <c r="N698" s="995"/>
      <c r="O698" s="570"/>
      <c r="P698" s="570"/>
      <c r="Q698" s="570"/>
      <c r="Z698" s="339"/>
      <c r="AA698" s="339"/>
      <c r="AB698" s="339"/>
      <c r="AC698" s="339"/>
      <c r="AD698" s="339"/>
      <c r="AE698" s="339"/>
      <c r="AF698" s="339"/>
      <c r="AG698" s="339"/>
      <c r="AH698" s="339"/>
      <c r="AI698" s="339"/>
      <c r="AJ698" s="339"/>
      <c r="AK698" s="339"/>
      <c r="AL698" s="339"/>
      <c r="AM698" s="339"/>
      <c r="AN698" s="339"/>
      <c r="AO698" s="339"/>
      <c r="AP698" s="339"/>
      <c r="AQ698" s="339"/>
      <c r="AR698" s="339"/>
      <c r="AS698" s="339"/>
      <c r="AT698" s="339"/>
      <c r="AU698" s="339"/>
      <c r="AV698" s="339"/>
      <c r="AW698" s="339"/>
      <c r="AX698" s="339"/>
      <c r="AY698" s="339"/>
      <c r="AZ698" s="339"/>
      <c r="BA698" s="342"/>
      <c r="BB698" s="392"/>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996"/>
      <c r="D699" s="995"/>
      <c r="E699" s="570"/>
      <c r="F699" s="570"/>
      <c r="G699" s="570"/>
      <c r="H699" s="996"/>
      <c r="I699" s="995"/>
      <c r="J699" s="570"/>
      <c r="K699" s="570"/>
      <c r="L699" s="570"/>
      <c r="M699" s="996"/>
      <c r="N699" s="995"/>
      <c r="O699" s="570"/>
      <c r="P699" s="570"/>
      <c r="Q699" s="570"/>
      <c r="Z699" s="339"/>
      <c r="AA699" s="339"/>
      <c r="AB699" s="339"/>
      <c r="AC699" s="339"/>
      <c r="AD699" s="339"/>
      <c r="AE699" s="339"/>
      <c r="AF699" s="339"/>
      <c r="AG699" s="339"/>
      <c r="AH699" s="339"/>
      <c r="AI699" s="339"/>
      <c r="AJ699" s="339"/>
      <c r="AK699" s="339"/>
      <c r="AL699" s="339"/>
      <c r="AM699" s="339"/>
      <c r="AN699" s="339"/>
      <c r="AO699" s="339"/>
      <c r="AP699" s="339"/>
      <c r="AQ699" s="339"/>
      <c r="AR699" s="339"/>
      <c r="AS699" s="339"/>
      <c r="AT699" s="339"/>
      <c r="AU699" s="339"/>
      <c r="AV699" s="339"/>
      <c r="AW699" s="339"/>
      <c r="AX699" s="339"/>
      <c r="AY699" s="339"/>
      <c r="AZ699" s="339"/>
      <c r="BA699" s="342"/>
      <c r="BB699" s="392"/>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996"/>
      <c r="D700" s="995"/>
      <c r="E700" s="570"/>
      <c r="F700" s="570"/>
      <c r="G700" s="570"/>
      <c r="H700" s="996"/>
      <c r="I700" s="995"/>
      <c r="J700" s="570"/>
      <c r="K700" s="570"/>
      <c r="L700" s="570"/>
      <c r="M700" s="996"/>
      <c r="N700" s="995"/>
      <c r="O700" s="570"/>
      <c r="P700" s="570"/>
      <c r="Q700" s="570"/>
      <c r="Z700" s="339"/>
      <c r="AA700" s="339"/>
      <c r="AB700" s="339"/>
      <c r="AC700" s="339"/>
      <c r="AD700" s="339"/>
      <c r="AE700" s="339"/>
      <c r="AF700" s="339"/>
      <c r="AG700" s="339"/>
      <c r="AH700" s="339"/>
      <c r="AI700" s="339"/>
      <c r="AJ700" s="339"/>
      <c r="AK700" s="339"/>
      <c r="AL700" s="339"/>
      <c r="AM700" s="339"/>
      <c r="AN700" s="339"/>
      <c r="AO700" s="339"/>
      <c r="AP700" s="339"/>
      <c r="AQ700" s="339"/>
      <c r="AR700" s="339"/>
      <c r="AS700" s="339"/>
      <c r="AT700" s="339"/>
      <c r="AU700" s="339"/>
      <c r="AV700" s="339"/>
      <c r="AW700" s="339"/>
      <c r="AX700" s="339"/>
      <c r="AY700" s="339"/>
      <c r="AZ700" s="339"/>
      <c r="BA700" s="342"/>
      <c r="BB700" s="392"/>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995"/>
      <c r="D701" s="995"/>
      <c r="E701" s="571"/>
      <c r="F701" s="571"/>
      <c r="G701" s="571"/>
      <c r="H701" s="995"/>
      <c r="I701" s="995"/>
      <c r="J701" s="571"/>
      <c r="K701" s="571"/>
      <c r="L701" s="571"/>
      <c r="M701" s="995"/>
      <c r="N701" s="995"/>
      <c r="O701" s="571"/>
      <c r="P701" s="571"/>
      <c r="Q701" s="571"/>
      <c r="BA701" s="342"/>
      <c r="BB701" s="392"/>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995"/>
      <c r="D702" s="995"/>
      <c r="E702" s="571"/>
      <c r="F702" s="571"/>
      <c r="G702" s="571"/>
      <c r="H702" s="995"/>
      <c r="I702" s="995"/>
      <c r="J702" s="571"/>
      <c r="K702" s="571"/>
      <c r="L702" s="571"/>
      <c r="M702" s="995"/>
      <c r="N702" s="995"/>
      <c r="O702" s="571"/>
      <c r="P702" s="571"/>
      <c r="Q702" s="571"/>
      <c r="BA702" s="342"/>
      <c r="BB702" s="392"/>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995"/>
      <c r="D703" s="995"/>
      <c r="E703" s="571"/>
      <c r="F703" s="571"/>
      <c r="G703" s="571"/>
      <c r="H703" s="995"/>
      <c r="I703" s="995"/>
      <c r="J703" s="571"/>
      <c r="K703" s="571"/>
      <c r="L703" s="571"/>
      <c r="M703" s="995"/>
      <c r="N703" s="995"/>
      <c r="O703" s="571"/>
      <c r="P703" s="571"/>
      <c r="Q703" s="571"/>
      <c r="BA703" s="342"/>
      <c r="BB703" s="392"/>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995"/>
      <c r="D704" s="995"/>
      <c r="E704" s="571"/>
      <c r="F704" s="571"/>
      <c r="G704" s="571"/>
      <c r="H704" s="995"/>
      <c r="I704" s="995"/>
      <c r="J704" s="571"/>
      <c r="K704" s="571"/>
      <c r="L704" s="571"/>
      <c r="M704" s="995"/>
      <c r="N704" s="995"/>
      <c r="O704" s="571"/>
      <c r="P704" s="571"/>
      <c r="Q704" s="571"/>
      <c r="BA704" s="342"/>
      <c r="BB704" s="392"/>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995"/>
      <c r="D705" s="995"/>
      <c r="E705" s="571"/>
      <c r="F705" s="571"/>
      <c r="G705" s="571"/>
      <c r="H705" s="995"/>
      <c r="I705" s="995"/>
      <c r="J705" s="571"/>
      <c r="K705" s="571"/>
      <c r="L705" s="571"/>
      <c r="M705" s="995"/>
      <c r="N705" s="995"/>
      <c r="O705" s="571"/>
      <c r="P705" s="571"/>
      <c r="Q705" s="571"/>
      <c r="BA705" s="342"/>
      <c r="BB705" s="392"/>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995"/>
      <c r="D706" s="995"/>
      <c r="E706" s="571"/>
      <c r="F706" s="571"/>
      <c r="G706" s="571"/>
      <c r="H706" s="995"/>
      <c r="I706" s="995"/>
      <c r="J706" s="571"/>
      <c r="K706" s="571"/>
      <c r="L706" s="571"/>
      <c r="M706" s="995"/>
      <c r="N706" s="995"/>
      <c r="O706" s="571"/>
      <c r="P706" s="571"/>
      <c r="Q706" s="571"/>
      <c r="BA706" s="342"/>
      <c r="BB706" s="392"/>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995"/>
      <c r="D707" s="995"/>
      <c r="E707" s="571"/>
      <c r="F707" s="571"/>
      <c r="G707" s="571"/>
      <c r="H707" s="995"/>
      <c r="I707" s="995"/>
      <c r="J707" s="571"/>
      <c r="K707" s="571"/>
      <c r="L707" s="571"/>
      <c r="M707" s="995"/>
      <c r="N707" s="995"/>
      <c r="O707" s="571"/>
      <c r="P707" s="571"/>
      <c r="Q707" s="571"/>
      <c r="BA707" s="342"/>
      <c r="BB707" s="392"/>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995"/>
      <c r="D708" s="995"/>
      <c r="E708" s="571"/>
      <c r="F708" s="571"/>
      <c r="G708" s="571"/>
      <c r="H708" s="995"/>
      <c r="I708" s="995"/>
      <c r="J708" s="571"/>
      <c r="K708" s="571"/>
      <c r="L708" s="571"/>
      <c r="M708" s="995"/>
      <c r="N708" s="995"/>
      <c r="O708" s="571"/>
      <c r="P708" s="571"/>
      <c r="Q708" s="571"/>
      <c r="BA708" s="342"/>
      <c r="BB708" s="392"/>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995"/>
      <c r="D709" s="995"/>
      <c r="E709" s="571"/>
      <c r="F709" s="571"/>
      <c r="G709" s="571"/>
      <c r="H709" s="995"/>
      <c r="I709" s="995"/>
      <c r="J709" s="571"/>
      <c r="K709" s="571"/>
      <c r="L709" s="571"/>
      <c r="M709" s="995"/>
      <c r="N709" s="995"/>
      <c r="O709" s="571"/>
      <c r="P709" s="571"/>
      <c r="Q709" s="571"/>
      <c r="BA709" s="342"/>
      <c r="BB709" s="392"/>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995"/>
      <c r="D710" s="995"/>
      <c r="E710" s="571"/>
      <c r="F710" s="571"/>
      <c r="G710" s="571"/>
      <c r="H710" s="995"/>
      <c r="I710" s="995"/>
      <c r="J710" s="571"/>
      <c r="K710" s="571"/>
      <c r="L710" s="571"/>
      <c r="M710" s="995"/>
      <c r="N710" s="995"/>
      <c r="O710" s="571"/>
      <c r="P710" s="571"/>
      <c r="Q710" s="571"/>
      <c r="BA710" s="342"/>
      <c r="BB710" s="392"/>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995"/>
      <c r="D711" s="995"/>
      <c r="E711" s="571"/>
      <c r="F711" s="571"/>
      <c r="G711" s="571"/>
      <c r="H711" s="995"/>
      <c r="I711" s="995"/>
      <c r="J711" s="571"/>
      <c r="K711" s="571"/>
      <c r="L711" s="571"/>
      <c r="M711" s="995"/>
      <c r="N711" s="995"/>
      <c r="O711" s="571"/>
      <c r="P711" s="571"/>
      <c r="Q711" s="571"/>
      <c r="BA711" s="342"/>
      <c r="BB711" s="392"/>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995"/>
      <c r="D712" s="995"/>
      <c r="E712" s="571"/>
      <c r="F712" s="571"/>
      <c r="G712" s="571"/>
      <c r="H712" s="995"/>
      <c r="I712" s="995"/>
      <c r="J712" s="571"/>
      <c r="K712" s="571"/>
      <c r="L712" s="571"/>
      <c r="M712" s="995"/>
      <c r="N712" s="995"/>
      <c r="O712" s="571"/>
      <c r="P712" s="571"/>
      <c r="Q712" s="571"/>
      <c r="BA712" s="342"/>
      <c r="BB712" s="392"/>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995"/>
      <c r="D713" s="995"/>
      <c r="E713" s="571"/>
      <c r="F713" s="571"/>
      <c r="G713" s="571"/>
      <c r="H713" s="995"/>
      <c r="I713" s="995"/>
      <c r="J713" s="571"/>
      <c r="K713" s="571"/>
      <c r="L713" s="571"/>
      <c r="M713" s="995"/>
      <c r="N713" s="995"/>
      <c r="O713" s="571"/>
      <c r="P713" s="571"/>
      <c r="Q713" s="571"/>
      <c r="BA713" s="342"/>
      <c r="BB713" s="392"/>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995"/>
      <c r="D714" s="995"/>
      <c r="E714" s="571"/>
      <c r="F714" s="571"/>
      <c r="G714" s="571"/>
      <c r="H714" s="995"/>
      <c r="I714" s="995"/>
      <c r="J714" s="571"/>
      <c r="K714" s="571"/>
      <c r="L714" s="571"/>
      <c r="M714" s="995"/>
      <c r="N714" s="995"/>
      <c r="O714" s="571"/>
      <c r="P714" s="571"/>
      <c r="Q714" s="571"/>
      <c r="BA714" s="342"/>
      <c r="BB714" s="392"/>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995"/>
      <c r="D715" s="995"/>
      <c r="E715" s="571"/>
      <c r="F715" s="571"/>
      <c r="G715" s="571"/>
      <c r="H715" s="995"/>
      <c r="I715" s="995"/>
      <c r="J715" s="571"/>
      <c r="K715" s="571"/>
      <c r="L715" s="571"/>
      <c r="M715" s="995"/>
      <c r="N715" s="995"/>
      <c r="O715" s="571"/>
      <c r="P715" s="571"/>
      <c r="Q715" s="571"/>
      <c r="BA715" s="342"/>
      <c r="BB715" s="392"/>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995"/>
      <c r="D716" s="995"/>
      <c r="E716" s="571"/>
      <c r="F716" s="571"/>
      <c r="G716" s="571"/>
      <c r="H716" s="995"/>
      <c r="I716" s="995"/>
      <c r="J716" s="571"/>
      <c r="K716" s="571"/>
      <c r="L716" s="571"/>
      <c r="M716" s="995"/>
      <c r="N716" s="995"/>
      <c r="O716" s="571"/>
      <c r="P716" s="571"/>
      <c r="Q716" s="571"/>
      <c r="BA716" s="342"/>
      <c r="BB716" s="392"/>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995"/>
      <c r="D717" s="995"/>
      <c r="E717" s="571"/>
      <c r="F717" s="571"/>
      <c r="G717" s="571"/>
      <c r="H717" s="995"/>
      <c r="I717" s="995"/>
      <c r="J717" s="571"/>
      <c r="K717" s="571"/>
      <c r="L717" s="571"/>
      <c r="M717" s="995"/>
      <c r="N717" s="995"/>
      <c r="O717" s="571"/>
      <c r="P717" s="571"/>
      <c r="Q717" s="571"/>
      <c r="BA717" s="342"/>
      <c r="BB717" s="392"/>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995"/>
      <c r="D718" s="995"/>
      <c r="E718" s="571"/>
      <c r="F718" s="571"/>
      <c r="G718" s="571"/>
      <c r="H718" s="995"/>
      <c r="I718" s="995"/>
      <c r="J718" s="571"/>
      <c r="K718" s="571"/>
      <c r="L718" s="571"/>
      <c r="M718" s="995"/>
      <c r="N718" s="995"/>
      <c r="O718" s="571"/>
      <c r="P718" s="571"/>
      <c r="Q718" s="571"/>
      <c r="BA718" s="342"/>
      <c r="BB718" s="392"/>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995"/>
      <c r="D719" s="995"/>
      <c r="E719" s="571"/>
      <c r="F719" s="571"/>
      <c r="G719" s="571"/>
      <c r="H719" s="995"/>
      <c r="I719" s="995"/>
      <c r="J719" s="571"/>
      <c r="K719" s="571"/>
      <c r="L719" s="571"/>
      <c r="M719" s="995"/>
      <c r="N719" s="995"/>
      <c r="O719" s="571"/>
      <c r="P719" s="571"/>
      <c r="Q719" s="571"/>
      <c r="BA719" s="342"/>
      <c r="BB719" s="392"/>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995"/>
      <c r="D720" s="995"/>
      <c r="E720" s="571"/>
      <c r="F720" s="571"/>
      <c r="G720" s="571"/>
      <c r="H720" s="995"/>
      <c r="I720" s="995"/>
      <c r="J720" s="571"/>
      <c r="K720" s="571"/>
      <c r="L720" s="571"/>
      <c r="M720" s="995"/>
      <c r="N720" s="995"/>
      <c r="O720" s="571"/>
      <c r="P720" s="571"/>
      <c r="Q720" s="571"/>
      <c r="BA720" s="342"/>
      <c r="BB720" s="392"/>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995"/>
      <c r="D721" s="995"/>
      <c r="E721" s="571"/>
      <c r="F721" s="571"/>
      <c r="G721" s="571"/>
      <c r="H721" s="995"/>
      <c r="I721" s="995"/>
      <c r="J721" s="571"/>
      <c r="K721" s="571"/>
      <c r="L721" s="571"/>
      <c r="M721" s="995"/>
      <c r="N721" s="995"/>
      <c r="O721" s="571"/>
      <c r="P721" s="571"/>
      <c r="Q721" s="571"/>
      <c r="BA721" s="342"/>
      <c r="BB721" s="392"/>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995"/>
      <c r="D722" s="995"/>
      <c r="E722" s="571"/>
      <c r="F722" s="571"/>
      <c r="G722" s="571"/>
      <c r="H722" s="995"/>
      <c r="I722" s="995"/>
      <c r="J722" s="571"/>
      <c r="K722" s="571"/>
      <c r="L722" s="571"/>
      <c r="M722" s="995"/>
      <c r="N722" s="995"/>
      <c r="O722" s="571"/>
      <c r="P722" s="571"/>
      <c r="Q722" s="571"/>
      <c r="BA722" s="342"/>
      <c r="BB722" s="392"/>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995"/>
      <c r="D723" s="995"/>
      <c r="E723" s="571"/>
      <c r="F723" s="571"/>
      <c r="G723" s="571"/>
      <c r="H723" s="995"/>
      <c r="I723" s="995"/>
      <c r="J723" s="571"/>
      <c r="K723" s="571"/>
      <c r="L723" s="571"/>
      <c r="M723" s="995"/>
      <c r="N723" s="995"/>
      <c r="O723" s="571"/>
      <c r="P723" s="571"/>
      <c r="Q723" s="571"/>
      <c r="BA723" s="342"/>
      <c r="BB723" s="392"/>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995"/>
      <c r="D724" s="995"/>
      <c r="E724" s="571"/>
      <c r="F724" s="571"/>
      <c r="G724" s="571"/>
      <c r="H724" s="995"/>
      <c r="I724" s="995"/>
      <c r="J724" s="571"/>
      <c r="K724" s="571"/>
      <c r="L724" s="571"/>
      <c r="M724" s="995"/>
      <c r="N724" s="995"/>
      <c r="O724" s="571"/>
      <c r="P724" s="571"/>
      <c r="Q724" s="571"/>
      <c r="BA724" s="342"/>
      <c r="BB724" s="392"/>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995"/>
      <c r="D725" s="995"/>
      <c r="E725" s="571"/>
      <c r="F725" s="571"/>
      <c r="G725" s="571"/>
      <c r="H725" s="995"/>
      <c r="I725" s="995"/>
      <c r="J725" s="571"/>
      <c r="K725" s="571"/>
      <c r="L725" s="571"/>
      <c r="M725" s="995"/>
      <c r="N725" s="995"/>
      <c r="O725" s="571"/>
      <c r="P725" s="571"/>
      <c r="Q725" s="571"/>
      <c r="BA725" s="342"/>
      <c r="BB725" s="392"/>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995"/>
      <c r="D726" s="995"/>
      <c r="E726" s="571"/>
      <c r="F726" s="571"/>
      <c r="G726" s="571"/>
      <c r="H726" s="995"/>
      <c r="I726" s="995"/>
      <c r="J726" s="571"/>
      <c r="K726" s="571"/>
      <c r="L726" s="571"/>
      <c r="M726" s="995"/>
      <c r="N726" s="995"/>
      <c r="O726" s="571"/>
      <c r="P726" s="571"/>
      <c r="Q726" s="571"/>
      <c r="BA726" s="342"/>
      <c r="BB726" s="392"/>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995"/>
      <c r="D727" s="995"/>
      <c r="E727" s="571"/>
      <c r="F727" s="571"/>
      <c r="G727" s="571"/>
      <c r="H727" s="995"/>
      <c r="I727" s="995"/>
      <c r="J727" s="571"/>
      <c r="K727" s="571"/>
      <c r="L727" s="571"/>
      <c r="M727" s="995"/>
      <c r="N727" s="995"/>
      <c r="O727" s="571"/>
      <c r="P727" s="571"/>
      <c r="Q727" s="571"/>
      <c r="BA727" s="342"/>
      <c r="BB727" s="392"/>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995"/>
      <c r="D728" s="995"/>
      <c r="E728" s="571"/>
      <c r="F728" s="571"/>
      <c r="G728" s="571"/>
      <c r="H728" s="995"/>
      <c r="I728" s="995"/>
      <c r="J728" s="571"/>
      <c r="K728" s="571"/>
      <c r="L728" s="571"/>
      <c r="M728" s="995"/>
      <c r="N728" s="995"/>
      <c r="O728" s="571"/>
      <c r="P728" s="571"/>
      <c r="Q728" s="571"/>
      <c r="BA728" s="342"/>
      <c r="BB728" s="392"/>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995"/>
      <c r="D729" s="995"/>
      <c r="E729" s="571"/>
      <c r="F729" s="571"/>
      <c r="G729" s="571"/>
      <c r="H729" s="995"/>
      <c r="I729" s="995"/>
      <c r="J729" s="571"/>
      <c r="K729" s="571"/>
      <c r="L729" s="571"/>
      <c r="M729" s="995"/>
      <c r="N729" s="995"/>
      <c r="O729" s="571"/>
      <c r="P729" s="571"/>
      <c r="Q729" s="571"/>
      <c r="BA729" s="342"/>
      <c r="BB729" s="392"/>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995"/>
      <c r="D730" s="995"/>
      <c r="E730" s="571"/>
      <c r="F730" s="571"/>
      <c r="G730" s="571"/>
      <c r="H730" s="995"/>
      <c r="I730" s="995"/>
      <c r="J730" s="571"/>
      <c r="K730" s="571"/>
      <c r="L730" s="571"/>
      <c r="M730" s="995"/>
      <c r="N730" s="995"/>
      <c r="O730" s="571"/>
      <c r="P730" s="571"/>
      <c r="Q730" s="571"/>
      <c r="BA730" s="342"/>
      <c r="BB730" s="392"/>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995"/>
      <c r="D731" s="995"/>
      <c r="E731" s="571"/>
      <c r="F731" s="571"/>
      <c r="G731" s="571"/>
      <c r="H731" s="995"/>
      <c r="I731" s="995"/>
      <c r="J731" s="571"/>
      <c r="K731" s="571"/>
      <c r="L731" s="571"/>
      <c r="M731" s="995"/>
      <c r="N731" s="995"/>
      <c r="O731" s="571"/>
      <c r="P731" s="571"/>
      <c r="Q731" s="571"/>
      <c r="BA731" s="342"/>
      <c r="BB731" s="392"/>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995"/>
      <c r="D732" s="995"/>
      <c r="E732" s="571"/>
      <c r="F732" s="571"/>
      <c r="G732" s="571"/>
      <c r="H732" s="995"/>
      <c r="I732" s="995"/>
      <c r="J732" s="571"/>
      <c r="K732" s="571"/>
      <c r="L732" s="571"/>
      <c r="M732" s="995"/>
      <c r="N732" s="995"/>
      <c r="O732" s="571"/>
      <c r="P732" s="571"/>
      <c r="Q732" s="571"/>
      <c r="BA732" s="342"/>
      <c r="BB732" s="392"/>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995"/>
      <c r="D733" s="995"/>
      <c r="E733" s="571"/>
      <c r="F733" s="571"/>
      <c r="G733" s="571"/>
      <c r="H733" s="995"/>
      <c r="I733" s="995"/>
      <c r="J733" s="571"/>
      <c r="K733" s="571"/>
      <c r="L733" s="571"/>
      <c r="M733" s="995"/>
      <c r="N733" s="995"/>
      <c r="O733" s="571"/>
      <c r="P733" s="571"/>
      <c r="Q733" s="571"/>
      <c r="BA733" s="342"/>
      <c r="BB733" s="392"/>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995"/>
      <c r="D734" s="995"/>
      <c r="E734" s="571"/>
      <c r="F734" s="571"/>
      <c r="G734" s="571"/>
      <c r="H734" s="995"/>
      <c r="I734" s="995"/>
      <c r="J734" s="571"/>
      <c r="K734" s="571"/>
      <c r="L734" s="571"/>
      <c r="M734" s="995"/>
      <c r="N734" s="995"/>
      <c r="O734" s="571"/>
      <c r="P734" s="571"/>
      <c r="Q734" s="571"/>
      <c r="BA734" s="342"/>
      <c r="BB734" s="392"/>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995"/>
      <c r="D735" s="995"/>
      <c r="E735" s="571"/>
      <c r="F735" s="571"/>
      <c r="G735" s="571"/>
      <c r="H735" s="995"/>
      <c r="I735" s="995"/>
      <c r="J735" s="571"/>
      <c r="K735" s="571"/>
      <c r="L735" s="571"/>
      <c r="M735" s="995"/>
      <c r="N735" s="995"/>
      <c r="O735" s="571"/>
      <c r="P735" s="571"/>
      <c r="Q735" s="571"/>
      <c r="BA735" s="342"/>
      <c r="BB735" s="392"/>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995"/>
      <c r="D736" s="995"/>
      <c r="E736" s="571"/>
      <c r="F736" s="571"/>
      <c r="G736" s="571"/>
      <c r="H736" s="995"/>
      <c r="I736" s="995"/>
      <c r="J736" s="571"/>
      <c r="K736" s="571"/>
      <c r="L736" s="571"/>
      <c r="M736" s="995"/>
      <c r="N736" s="995"/>
      <c r="O736" s="571"/>
      <c r="P736" s="571"/>
      <c r="Q736" s="571"/>
      <c r="BA736" s="342"/>
      <c r="BB736" s="392"/>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995"/>
      <c r="D737" s="995"/>
      <c r="E737" s="571"/>
      <c r="F737" s="571"/>
      <c r="G737" s="571"/>
      <c r="H737" s="995"/>
      <c r="I737" s="995"/>
      <c r="J737" s="571"/>
      <c r="K737" s="571"/>
      <c r="L737" s="571"/>
      <c r="M737" s="995"/>
      <c r="N737" s="995"/>
      <c r="O737" s="571"/>
      <c r="P737" s="571"/>
      <c r="Q737" s="571"/>
      <c r="BA737" s="342"/>
      <c r="BB737" s="392"/>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995"/>
      <c r="D738" s="995"/>
      <c r="E738" s="571"/>
      <c r="F738" s="571"/>
      <c r="G738" s="571"/>
      <c r="H738" s="995"/>
      <c r="I738" s="995"/>
      <c r="J738" s="571"/>
      <c r="K738" s="571"/>
      <c r="L738" s="571"/>
      <c r="M738" s="995"/>
      <c r="N738" s="995"/>
      <c r="O738" s="571"/>
      <c r="P738" s="571"/>
      <c r="Q738" s="571"/>
      <c r="BA738" s="342"/>
      <c r="BB738" s="392"/>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995"/>
      <c r="D739" s="995"/>
      <c r="E739" s="571"/>
      <c r="F739" s="571"/>
      <c r="G739" s="571"/>
      <c r="H739" s="995"/>
      <c r="I739" s="995"/>
      <c r="J739" s="571"/>
      <c r="K739" s="571"/>
      <c r="L739" s="571"/>
      <c r="M739" s="995"/>
      <c r="N739" s="995"/>
      <c r="O739" s="571"/>
      <c r="P739" s="571"/>
      <c r="Q739" s="571"/>
      <c r="BA739" s="342"/>
      <c r="BB739" s="392"/>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995"/>
      <c r="D740" s="995"/>
      <c r="E740" s="571"/>
      <c r="F740" s="571"/>
      <c r="G740" s="571"/>
      <c r="H740" s="995"/>
      <c r="I740" s="995"/>
      <c r="J740" s="571"/>
      <c r="K740" s="571"/>
      <c r="L740" s="571"/>
      <c r="M740" s="995"/>
      <c r="N740" s="995"/>
      <c r="O740" s="571"/>
      <c r="P740" s="571"/>
      <c r="Q740" s="571"/>
      <c r="BA740" s="342"/>
      <c r="BB740" s="392"/>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995"/>
      <c r="D741" s="995"/>
      <c r="E741" s="571"/>
      <c r="F741" s="571"/>
      <c r="G741" s="571"/>
      <c r="H741" s="995"/>
      <c r="I741" s="995"/>
      <c r="J741" s="571"/>
      <c r="K741" s="571"/>
      <c r="L741" s="571"/>
      <c r="M741" s="995"/>
      <c r="N741" s="995"/>
      <c r="O741" s="571"/>
      <c r="P741" s="571"/>
      <c r="Q741" s="571"/>
      <c r="BA741" s="342"/>
      <c r="BB741" s="392"/>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995"/>
      <c r="D742" s="995"/>
      <c r="E742" s="571"/>
      <c r="F742" s="571"/>
      <c r="G742" s="571"/>
      <c r="H742" s="995"/>
      <c r="I742" s="995"/>
      <c r="J742" s="571"/>
      <c r="K742" s="571"/>
      <c r="L742" s="571"/>
      <c r="M742" s="995"/>
      <c r="N742" s="995"/>
      <c r="O742" s="571"/>
      <c r="P742" s="571"/>
      <c r="Q742" s="571"/>
      <c r="BA742" s="342"/>
      <c r="BB742" s="392"/>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995"/>
      <c r="D743" s="995"/>
      <c r="E743" s="571"/>
      <c r="F743" s="571"/>
      <c r="G743" s="571"/>
      <c r="H743" s="995"/>
      <c r="I743" s="995"/>
      <c r="J743" s="571"/>
      <c r="K743" s="571"/>
      <c r="L743" s="571"/>
      <c r="M743" s="995"/>
      <c r="N743" s="995"/>
      <c r="O743" s="571"/>
      <c r="P743" s="571"/>
      <c r="Q743" s="571"/>
      <c r="BA743" s="342"/>
      <c r="BB743" s="392"/>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995"/>
      <c r="D744" s="995"/>
      <c r="E744" s="571"/>
      <c r="F744" s="571"/>
      <c r="G744" s="571"/>
      <c r="H744" s="995"/>
      <c r="I744" s="995"/>
      <c r="J744" s="571"/>
      <c r="K744" s="571"/>
      <c r="L744" s="571"/>
      <c r="M744" s="995"/>
      <c r="N744" s="995"/>
      <c r="O744" s="571"/>
      <c r="P744" s="571"/>
      <c r="Q744" s="571"/>
      <c r="BA744" s="342"/>
      <c r="BB744" s="392"/>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995"/>
      <c r="D745" s="995"/>
      <c r="E745" s="571"/>
      <c r="F745" s="571"/>
      <c r="G745" s="571"/>
      <c r="H745" s="995"/>
      <c r="I745" s="995"/>
      <c r="J745" s="571"/>
      <c r="K745" s="571"/>
      <c r="L745" s="571"/>
      <c r="M745" s="995"/>
      <c r="N745" s="995"/>
      <c r="O745" s="571"/>
      <c r="P745" s="571"/>
      <c r="Q745" s="571"/>
      <c r="BA745" s="342"/>
      <c r="BB745" s="392"/>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995"/>
      <c r="D746" s="995"/>
      <c r="E746" s="571"/>
      <c r="F746" s="571"/>
      <c r="G746" s="571"/>
      <c r="H746" s="995"/>
      <c r="I746" s="995"/>
      <c r="J746" s="571"/>
      <c r="K746" s="571"/>
      <c r="L746" s="571"/>
      <c r="M746" s="995"/>
      <c r="N746" s="995"/>
      <c r="O746" s="571"/>
      <c r="P746" s="571"/>
      <c r="Q746" s="571"/>
      <c r="BA746" s="342"/>
      <c r="BB746" s="392"/>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995"/>
      <c r="D747" s="995"/>
      <c r="E747" s="571"/>
      <c r="F747" s="571"/>
      <c r="G747" s="571"/>
      <c r="H747" s="995"/>
      <c r="I747" s="995"/>
      <c r="J747" s="571"/>
      <c r="K747" s="571"/>
      <c r="L747" s="571"/>
      <c r="M747" s="995"/>
      <c r="N747" s="995"/>
      <c r="O747" s="571"/>
      <c r="P747" s="571"/>
      <c r="Q747" s="571"/>
      <c r="BA747" s="342"/>
      <c r="BB747" s="392"/>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995"/>
      <c r="D748" s="995"/>
      <c r="E748" s="571"/>
      <c r="F748" s="571"/>
      <c r="G748" s="571"/>
      <c r="H748" s="995"/>
      <c r="I748" s="995"/>
      <c r="J748" s="571"/>
      <c r="K748" s="571"/>
      <c r="L748" s="571"/>
      <c r="M748" s="995"/>
      <c r="N748" s="995"/>
      <c r="O748" s="571"/>
      <c r="P748" s="571"/>
      <c r="Q748" s="571"/>
      <c r="BA748" s="342"/>
      <c r="BB748" s="392"/>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995"/>
      <c r="D749" s="995"/>
      <c r="E749" s="571"/>
      <c r="F749" s="571"/>
      <c r="G749" s="571"/>
      <c r="H749" s="995"/>
      <c r="I749" s="995"/>
      <c r="J749" s="571"/>
      <c r="K749" s="571"/>
      <c r="L749" s="571"/>
      <c r="M749" s="995"/>
      <c r="N749" s="995"/>
      <c r="O749" s="571"/>
      <c r="P749" s="571"/>
      <c r="Q749" s="571"/>
      <c r="BA749" s="342"/>
      <c r="BB749" s="392"/>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995"/>
      <c r="D750" s="995"/>
      <c r="E750" s="571"/>
      <c r="F750" s="571"/>
      <c r="G750" s="571"/>
      <c r="H750" s="995"/>
      <c r="I750" s="995"/>
      <c r="J750" s="571"/>
      <c r="K750" s="571"/>
      <c r="L750" s="571"/>
      <c r="M750" s="995"/>
      <c r="N750" s="995"/>
      <c r="O750" s="571"/>
      <c r="P750" s="571"/>
      <c r="Q750" s="571"/>
      <c r="BA750" s="342"/>
      <c r="BB750" s="392"/>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995"/>
      <c r="D751" s="995"/>
      <c r="E751" s="571"/>
      <c r="F751" s="571"/>
      <c r="G751" s="571"/>
      <c r="H751" s="995"/>
      <c r="I751" s="995"/>
      <c r="J751" s="571"/>
      <c r="K751" s="571"/>
      <c r="L751" s="571"/>
      <c r="M751" s="995"/>
      <c r="N751" s="995"/>
      <c r="O751" s="571"/>
      <c r="P751" s="571"/>
      <c r="Q751" s="571"/>
      <c r="BA751" s="342"/>
      <c r="BB751" s="392"/>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995"/>
      <c r="D752" s="995"/>
      <c r="E752" s="571"/>
      <c r="F752" s="571"/>
      <c r="G752" s="571"/>
      <c r="H752" s="995"/>
      <c r="I752" s="995"/>
      <c r="J752" s="571"/>
      <c r="K752" s="571"/>
      <c r="L752" s="571"/>
      <c r="M752" s="995"/>
      <c r="N752" s="995"/>
      <c r="O752" s="571"/>
      <c r="P752" s="571"/>
      <c r="Q752" s="571"/>
      <c r="BA752" s="342"/>
      <c r="BB752" s="392"/>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995"/>
      <c r="D753" s="995"/>
      <c r="E753" s="571"/>
      <c r="F753" s="571"/>
      <c r="G753" s="571"/>
      <c r="H753" s="995"/>
      <c r="I753" s="995"/>
      <c r="J753" s="571"/>
      <c r="K753" s="571"/>
      <c r="L753" s="571"/>
      <c r="M753" s="995"/>
      <c r="N753" s="995"/>
      <c r="O753" s="571"/>
      <c r="P753" s="571"/>
      <c r="Q753" s="571"/>
      <c r="BA753" s="342"/>
      <c r="BB753" s="392"/>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995"/>
      <c r="D754" s="995"/>
      <c r="E754" s="571"/>
      <c r="F754" s="571"/>
      <c r="G754" s="571"/>
      <c r="H754" s="995"/>
      <c r="I754" s="995"/>
      <c r="J754" s="571"/>
      <c r="K754" s="571"/>
      <c r="L754" s="571"/>
      <c r="M754" s="995"/>
      <c r="N754" s="995"/>
      <c r="O754" s="571"/>
      <c r="P754" s="571"/>
      <c r="Q754" s="571"/>
      <c r="BA754" s="342"/>
      <c r="BB754" s="392"/>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995"/>
      <c r="D755" s="995"/>
      <c r="E755" s="571"/>
      <c r="F755" s="571"/>
      <c r="G755" s="571"/>
      <c r="H755" s="995"/>
      <c r="I755" s="995"/>
      <c r="J755" s="571"/>
      <c r="K755" s="571"/>
      <c r="L755" s="571"/>
      <c r="M755" s="995"/>
      <c r="N755" s="995"/>
      <c r="O755" s="571"/>
      <c r="P755" s="571"/>
      <c r="Q755" s="571"/>
      <c r="BA755" s="342"/>
      <c r="BB755" s="392"/>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995"/>
      <c r="D756" s="995"/>
      <c r="E756" s="571"/>
      <c r="F756" s="571"/>
      <c r="G756" s="571"/>
      <c r="H756" s="995"/>
      <c r="I756" s="995"/>
      <c r="J756" s="571"/>
      <c r="K756" s="571"/>
      <c r="L756" s="571"/>
      <c r="M756" s="995"/>
      <c r="N756" s="995"/>
      <c r="O756" s="571"/>
      <c r="P756" s="571"/>
      <c r="Q756" s="571"/>
      <c r="BA756" s="342"/>
      <c r="BB756" s="392"/>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995"/>
      <c r="D757" s="995"/>
      <c r="E757" s="571"/>
      <c r="F757" s="571"/>
      <c r="G757" s="571"/>
      <c r="H757" s="995"/>
      <c r="I757" s="995"/>
      <c r="J757" s="571"/>
      <c r="K757" s="571"/>
      <c r="L757" s="571"/>
      <c r="M757" s="995"/>
      <c r="N757" s="995"/>
      <c r="O757" s="571"/>
      <c r="P757" s="571"/>
      <c r="Q757" s="571"/>
      <c r="BA757" s="342"/>
      <c r="BB757" s="392"/>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995"/>
      <c r="D758" s="995"/>
      <c r="E758" s="571"/>
      <c r="F758" s="571"/>
      <c r="G758" s="571"/>
      <c r="H758" s="995"/>
      <c r="I758" s="995"/>
      <c r="J758" s="571"/>
      <c r="K758" s="571"/>
      <c r="L758" s="571"/>
      <c r="M758" s="995"/>
      <c r="N758" s="995"/>
      <c r="O758" s="571"/>
      <c r="P758" s="571"/>
      <c r="Q758" s="571"/>
      <c r="BA758" s="342"/>
      <c r="BB758" s="392"/>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995"/>
      <c r="D759" s="995"/>
      <c r="E759" s="571"/>
      <c r="F759" s="571"/>
      <c r="G759" s="571"/>
      <c r="H759" s="995"/>
      <c r="I759" s="995"/>
      <c r="J759" s="571"/>
      <c r="K759" s="571"/>
      <c r="L759" s="571"/>
      <c r="M759" s="995"/>
      <c r="N759" s="995"/>
      <c r="O759" s="571"/>
      <c r="P759" s="571"/>
      <c r="Q759" s="571"/>
      <c r="BA759" s="342"/>
      <c r="BB759" s="392"/>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995"/>
      <c r="D760" s="995"/>
      <c r="E760" s="571"/>
      <c r="F760" s="571"/>
      <c r="G760" s="571"/>
      <c r="H760" s="995"/>
      <c r="I760" s="995"/>
      <c r="J760" s="571"/>
      <c r="K760" s="571"/>
      <c r="L760" s="571"/>
      <c r="M760" s="995"/>
      <c r="N760" s="995"/>
      <c r="O760" s="571"/>
      <c r="P760" s="571"/>
      <c r="Q760" s="571"/>
      <c r="BA760" s="342"/>
      <c r="BB760" s="392"/>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995"/>
      <c r="D761" s="995"/>
      <c r="E761" s="571"/>
      <c r="F761" s="571"/>
      <c r="G761" s="571"/>
      <c r="H761" s="995"/>
      <c r="I761" s="995"/>
      <c r="J761" s="571"/>
      <c r="K761" s="571"/>
      <c r="L761" s="571"/>
      <c r="M761" s="995"/>
      <c r="N761" s="995"/>
      <c r="O761" s="571"/>
      <c r="P761" s="571"/>
      <c r="Q761" s="571"/>
      <c r="BA761" s="342"/>
      <c r="BB761" s="392"/>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995"/>
      <c r="D762" s="995"/>
      <c r="E762" s="571"/>
      <c r="F762" s="571"/>
      <c r="G762" s="571"/>
      <c r="H762" s="995"/>
      <c r="I762" s="995"/>
      <c r="J762" s="571"/>
      <c r="K762" s="571"/>
      <c r="L762" s="571"/>
      <c r="M762" s="995"/>
      <c r="N762" s="995"/>
      <c r="O762" s="571"/>
      <c r="P762" s="571"/>
      <c r="Q762" s="571"/>
      <c r="BA762" s="342"/>
      <c r="BB762" s="392"/>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995"/>
      <c r="D763" s="995"/>
      <c r="E763" s="571"/>
      <c r="F763" s="571"/>
      <c r="G763" s="571"/>
      <c r="H763" s="995"/>
      <c r="I763" s="995"/>
      <c r="J763" s="571"/>
      <c r="K763" s="571"/>
      <c r="L763" s="571"/>
      <c r="M763" s="995"/>
      <c r="N763" s="995"/>
      <c r="O763" s="571"/>
      <c r="P763" s="571"/>
      <c r="Q763" s="571"/>
      <c r="BA763" s="342"/>
      <c r="BB763" s="392"/>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995"/>
      <c r="D764" s="995"/>
      <c r="E764" s="571"/>
      <c r="F764" s="571"/>
      <c r="G764" s="571"/>
      <c r="H764" s="995"/>
      <c r="I764" s="995"/>
      <c r="J764" s="571"/>
      <c r="K764" s="571"/>
      <c r="L764" s="571"/>
      <c r="M764" s="995"/>
      <c r="N764" s="995"/>
      <c r="O764" s="571"/>
      <c r="P764" s="571"/>
      <c r="Q764" s="571"/>
      <c r="BA764" s="342"/>
      <c r="BB764" s="392"/>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995"/>
      <c r="D765" s="995"/>
      <c r="E765" s="571"/>
      <c r="F765" s="571"/>
      <c r="G765" s="571"/>
      <c r="H765" s="995"/>
      <c r="I765" s="995"/>
      <c r="J765" s="571"/>
      <c r="K765" s="571"/>
      <c r="L765" s="571"/>
      <c r="M765" s="995"/>
      <c r="N765" s="995"/>
      <c r="O765" s="571"/>
      <c r="P765" s="571"/>
      <c r="Q765" s="571"/>
      <c r="BA765" s="342"/>
      <c r="BB765" s="392"/>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995"/>
      <c r="D766" s="995"/>
      <c r="E766" s="571"/>
      <c r="F766" s="571"/>
      <c r="G766" s="571"/>
      <c r="H766" s="995"/>
      <c r="I766" s="995"/>
      <c r="J766" s="571"/>
      <c r="K766" s="571"/>
      <c r="L766" s="571"/>
      <c r="M766" s="995"/>
      <c r="N766" s="995"/>
      <c r="O766" s="571"/>
      <c r="P766" s="571"/>
      <c r="Q766" s="571"/>
      <c r="BA766" s="342"/>
      <c r="BB766" s="392"/>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995"/>
      <c r="D767" s="995"/>
      <c r="E767" s="571"/>
      <c r="F767" s="571"/>
      <c r="G767" s="571"/>
      <c r="H767" s="995"/>
      <c r="I767" s="995"/>
      <c r="J767" s="571"/>
      <c r="K767" s="571"/>
      <c r="L767" s="571"/>
      <c r="M767" s="995"/>
      <c r="N767" s="995"/>
      <c r="O767" s="571"/>
      <c r="P767" s="571"/>
      <c r="Q767" s="571"/>
      <c r="BA767" s="342"/>
      <c r="BB767" s="392"/>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995"/>
      <c r="D768" s="995"/>
      <c r="E768" s="571"/>
      <c r="F768" s="571"/>
      <c r="G768" s="571"/>
      <c r="H768" s="995"/>
      <c r="I768" s="995"/>
      <c r="J768" s="571"/>
      <c r="K768" s="571"/>
      <c r="L768" s="571"/>
      <c r="M768" s="995"/>
      <c r="N768" s="995"/>
      <c r="O768" s="571"/>
      <c r="P768" s="571"/>
      <c r="Q768" s="571"/>
      <c r="BA768" s="340"/>
      <c r="BB768" s="393"/>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995"/>
      <c r="D769" s="995"/>
      <c r="E769" s="571"/>
      <c r="F769" s="571"/>
      <c r="G769" s="571"/>
      <c r="H769" s="995"/>
      <c r="I769" s="995"/>
      <c r="J769" s="571"/>
      <c r="K769" s="571"/>
      <c r="L769" s="571"/>
      <c r="M769" s="995"/>
      <c r="N769" s="995"/>
      <c r="O769" s="571"/>
      <c r="P769" s="571"/>
      <c r="Q769" s="571"/>
      <c r="BA769" s="340"/>
      <c r="BB769" s="393"/>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995"/>
      <c r="D770" s="995"/>
      <c r="E770" s="571"/>
      <c r="F770" s="571"/>
      <c r="G770" s="571"/>
      <c r="H770" s="995"/>
      <c r="I770" s="995"/>
      <c r="J770" s="571"/>
      <c r="K770" s="571"/>
      <c r="L770" s="571"/>
      <c r="M770" s="995"/>
      <c r="N770" s="995"/>
      <c r="O770" s="571"/>
      <c r="P770" s="571"/>
      <c r="Q770" s="571"/>
      <c r="BA770" s="340"/>
      <c r="BB770" s="393"/>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995"/>
      <c r="D771" s="995"/>
      <c r="E771" s="571"/>
      <c r="F771" s="571"/>
      <c r="G771" s="571"/>
      <c r="H771" s="995"/>
      <c r="I771" s="995"/>
      <c r="J771" s="571"/>
      <c r="K771" s="571"/>
      <c r="L771" s="571"/>
      <c r="M771" s="995"/>
      <c r="N771" s="995"/>
      <c r="O771" s="571"/>
      <c r="P771" s="571"/>
      <c r="Q771" s="571"/>
      <c r="BA771" s="340"/>
      <c r="BB771" s="393"/>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995"/>
      <c r="D772" s="995"/>
      <c r="E772" s="571"/>
      <c r="F772" s="571"/>
      <c r="G772" s="571"/>
      <c r="H772" s="995"/>
      <c r="I772" s="995"/>
      <c r="J772" s="571"/>
      <c r="K772" s="571"/>
      <c r="L772" s="571"/>
      <c r="M772" s="995"/>
      <c r="N772" s="995"/>
      <c r="O772" s="571"/>
      <c r="P772" s="571"/>
      <c r="Q772" s="571"/>
      <c r="BA772" s="340"/>
      <c r="BB772" s="393"/>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995"/>
      <c r="D773" s="995"/>
      <c r="E773" s="571"/>
      <c r="F773" s="571"/>
      <c r="G773" s="571"/>
      <c r="H773" s="995"/>
      <c r="I773" s="995"/>
      <c r="J773" s="571"/>
      <c r="K773" s="571"/>
      <c r="L773" s="571"/>
      <c r="M773" s="995"/>
      <c r="N773" s="995"/>
      <c r="O773" s="571"/>
      <c r="P773" s="571"/>
      <c r="Q773" s="571"/>
      <c r="BA773" s="340"/>
      <c r="BB773" s="393"/>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995"/>
      <c r="D774" s="995"/>
      <c r="E774" s="571"/>
      <c r="F774" s="571"/>
      <c r="G774" s="571"/>
      <c r="H774" s="995"/>
      <c r="I774" s="995"/>
      <c r="J774" s="571"/>
      <c r="K774" s="571"/>
      <c r="L774" s="571"/>
      <c r="M774" s="995"/>
      <c r="N774" s="995"/>
      <c r="O774" s="571"/>
      <c r="P774" s="571"/>
      <c r="Q774" s="571"/>
      <c r="BA774" s="340"/>
      <c r="BB774" s="393"/>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995"/>
      <c r="D775" s="995"/>
      <c r="E775" s="571"/>
      <c r="F775" s="571"/>
      <c r="G775" s="571"/>
      <c r="H775" s="995"/>
      <c r="I775" s="995"/>
      <c r="J775" s="571"/>
      <c r="K775" s="571"/>
      <c r="L775" s="571"/>
      <c r="M775" s="995"/>
      <c r="N775" s="995"/>
      <c r="O775" s="571"/>
      <c r="P775" s="571"/>
      <c r="Q775" s="571"/>
      <c r="BA775" s="340"/>
      <c r="BB775" s="393"/>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995"/>
      <c r="D776" s="995"/>
      <c r="E776" s="571"/>
      <c r="F776" s="571"/>
      <c r="G776" s="571"/>
      <c r="H776" s="995"/>
      <c r="I776" s="995"/>
      <c r="J776" s="571"/>
      <c r="K776" s="571"/>
      <c r="L776" s="571"/>
      <c r="M776" s="995"/>
      <c r="N776" s="995"/>
      <c r="O776" s="571"/>
      <c r="P776" s="571"/>
      <c r="Q776" s="571"/>
      <c r="BA776" s="340"/>
      <c r="BB776" s="393"/>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995"/>
      <c r="D777" s="995"/>
      <c r="E777" s="571"/>
      <c r="F777" s="571"/>
      <c r="G777" s="571"/>
      <c r="H777" s="995"/>
      <c r="I777" s="995"/>
      <c r="J777" s="571"/>
      <c r="K777" s="571"/>
      <c r="L777" s="571"/>
      <c r="M777" s="995"/>
      <c r="N777" s="995"/>
      <c r="O777" s="571"/>
      <c r="P777" s="571"/>
      <c r="Q777" s="571"/>
      <c r="BA777" s="340"/>
      <c r="BB777" s="393"/>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995"/>
      <c r="D778" s="995"/>
      <c r="E778" s="571"/>
      <c r="F778" s="571"/>
      <c r="G778" s="571"/>
      <c r="H778" s="995"/>
      <c r="I778" s="995"/>
      <c r="J778" s="571"/>
      <c r="K778" s="571"/>
      <c r="L778" s="571"/>
      <c r="M778" s="995"/>
      <c r="N778" s="995"/>
      <c r="O778" s="571"/>
      <c r="P778" s="571"/>
      <c r="Q778" s="571"/>
      <c r="BA778" s="340"/>
      <c r="BB778" s="393"/>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995"/>
      <c r="D779" s="995"/>
      <c r="E779" s="571"/>
      <c r="F779" s="571"/>
      <c r="G779" s="571"/>
      <c r="H779" s="995"/>
      <c r="I779" s="995"/>
      <c r="J779" s="571"/>
      <c r="K779" s="571"/>
      <c r="L779" s="571"/>
      <c r="M779" s="995"/>
      <c r="N779" s="995"/>
      <c r="O779" s="571"/>
      <c r="P779" s="571"/>
      <c r="Q779" s="571"/>
      <c r="BA779" s="340"/>
      <c r="BB779" s="393"/>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995"/>
      <c r="D780" s="995"/>
      <c r="E780" s="571"/>
      <c r="F780" s="571"/>
      <c r="G780" s="571"/>
      <c r="H780" s="995"/>
      <c r="I780" s="995"/>
      <c r="J780" s="571"/>
      <c r="K780" s="571"/>
      <c r="L780" s="571"/>
      <c r="M780" s="995"/>
      <c r="N780" s="995"/>
      <c r="O780" s="571"/>
      <c r="P780" s="571"/>
      <c r="Q780" s="571"/>
      <c r="BA780" s="340"/>
      <c r="BB780" s="393"/>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995"/>
      <c r="D781" s="995"/>
      <c r="E781" s="571"/>
      <c r="F781" s="571"/>
      <c r="G781" s="571"/>
      <c r="H781" s="995"/>
      <c r="I781" s="995"/>
      <c r="J781" s="571"/>
      <c r="K781" s="571"/>
      <c r="L781" s="571"/>
      <c r="M781" s="995"/>
      <c r="N781" s="995"/>
      <c r="O781" s="571"/>
      <c r="P781" s="571"/>
      <c r="Q781" s="571"/>
      <c r="BA781" s="340"/>
      <c r="BB781" s="393"/>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995"/>
      <c r="D782" s="995"/>
      <c r="E782" s="571"/>
      <c r="F782" s="571"/>
      <c r="G782" s="571"/>
      <c r="H782" s="995"/>
      <c r="I782" s="995"/>
      <c r="J782" s="571"/>
      <c r="K782" s="571"/>
      <c r="L782" s="571"/>
      <c r="M782" s="995"/>
      <c r="N782" s="995"/>
      <c r="O782" s="571"/>
      <c r="P782" s="571"/>
      <c r="Q782" s="571"/>
      <c r="BA782" s="340"/>
      <c r="BB782" s="393"/>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995"/>
      <c r="D783" s="995"/>
      <c r="E783" s="571"/>
      <c r="F783" s="571"/>
      <c r="G783" s="571"/>
      <c r="H783" s="995"/>
      <c r="I783" s="995"/>
      <c r="J783" s="571"/>
      <c r="K783" s="571"/>
      <c r="L783" s="571"/>
      <c r="M783" s="995"/>
      <c r="N783" s="995"/>
      <c r="O783" s="571"/>
      <c r="P783" s="571"/>
      <c r="Q783" s="571"/>
      <c r="BA783" s="340"/>
      <c r="BB783" s="393"/>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995"/>
      <c r="D784" s="995"/>
      <c r="E784" s="571"/>
      <c r="F784" s="571"/>
      <c r="G784" s="571"/>
      <c r="H784" s="995"/>
      <c r="I784" s="995"/>
      <c r="J784" s="571"/>
      <c r="K784" s="571"/>
      <c r="L784" s="571"/>
      <c r="M784" s="995"/>
      <c r="N784" s="995"/>
      <c r="O784" s="571"/>
      <c r="P784" s="571"/>
      <c r="Q784" s="571"/>
      <c r="BA784" s="340"/>
      <c r="BB784" s="393"/>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995"/>
      <c r="D785" s="995"/>
      <c r="E785" s="571"/>
      <c r="F785" s="571"/>
      <c r="G785" s="571"/>
      <c r="H785" s="995"/>
      <c r="I785" s="995"/>
      <c r="J785" s="571"/>
      <c r="K785" s="571"/>
      <c r="L785" s="571"/>
      <c r="M785" s="995"/>
      <c r="N785" s="995"/>
      <c r="O785" s="571"/>
      <c r="P785" s="571"/>
      <c r="Q785" s="571"/>
      <c r="BA785" s="340"/>
      <c r="BB785" s="393"/>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995"/>
      <c r="D786" s="995"/>
      <c r="E786" s="571"/>
      <c r="F786" s="571"/>
      <c r="G786" s="571"/>
      <c r="H786" s="995"/>
      <c r="I786" s="995"/>
      <c r="J786" s="571"/>
      <c r="K786" s="571"/>
      <c r="L786" s="571"/>
      <c r="M786" s="995"/>
      <c r="N786" s="995"/>
      <c r="O786" s="571"/>
      <c r="P786" s="571"/>
      <c r="Q786" s="571"/>
      <c r="BA786" s="340"/>
      <c r="BB786" s="393"/>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995"/>
      <c r="D787" s="995"/>
      <c r="E787" s="571"/>
      <c r="F787" s="571"/>
      <c r="G787" s="571"/>
      <c r="H787" s="995"/>
      <c r="I787" s="995"/>
      <c r="J787" s="571"/>
      <c r="K787" s="571"/>
      <c r="L787" s="571"/>
      <c r="M787" s="995"/>
      <c r="N787" s="995"/>
      <c r="O787" s="571"/>
      <c r="P787" s="571"/>
      <c r="Q787" s="571"/>
      <c r="BA787" s="340"/>
      <c r="BB787" s="393"/>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995"/>
      <c r="D788" s="995"/>
      <c r="E788" s="571"/>
      <c r="F788" s="571"/>
      <c r="G788" s="571"/>
      <c r="H788" s="995"/>
      <c r="I788" s="995"/>
      <c r="J788" s="571"/>
      <c r="K788" s="571"/>
      <c r="L788" s="571"/>
      <c r="M788" s="995"/>
      <c r="N788" s="995"/>
      <c r="O788" s="571"/>
      <c r="P788" s="571"/>
      <c r="Q788" s="571"/>
      <c r="BA788" s="340"/>
      <c r="BB788" s="393"/>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995"/>
      <c r="D789" s="995"/>
      <c r="E789" s="571"/>
      <c r="F789" s="571"/>
      <c r="G789" s="571"/>
      <c r="H789" s="995"/>
      <c r="I789" s="995"/>
      <c r="J789" s="571"/>
      <c r="K789" s="571"/>
      <c r="L789" s="571"/>
      <c r="M789" s="995"/>
      <c r="N789" s="995"/>
      <c r="O789" s="571"/>
      <c r="P789" s="571"/>
      <c r="Q789" s="571"/>
      <c r="BA789" s="340"/>
      <c r="BB789" s="393"/>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995"/>
      <c r="D790" s="995"/>
      <c r="E790" s="571"/>
      <c r="F790" s="571"/>
      <c r="G790" s="571"/>
      <c r="H790" s="995"/>
      <c r="I790" s="995"/>
      <c r="J790" s="571"/>
      <c r="K790" s="571"/>
      <c r="L790" s="571"/>
      <c r="M790" s="995"/>
      <c r="N790" s="995"/>
      <c r="O790" s="571"/>
      <c r="P790" s="571"/>
      <c r="Q790" s="571"/>
      <c r="BA790" s="340"/>
      <c r="BB790" s="393"/>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995"/>
      <c r="D791" s="995"/>
      <c r="E791" s="571"/>
      <c r="F791" s="571"/>
      <c r="G791" s="571"/>
      <c r="H791" s="995"/>
      <c r="I791" s="995"/>
      <c r="J791" s="571"/>
      <c r="K791" s="571"/>
      <c r="L791" s="571"/>
      <c r="M791" s="995"/>
      <c r="N791" s="995"/>
      <c r="O791" s="571"/>
      <c r="P791" s="571"/>
      <c r="Q791" s="571"/>
      <c r="BA791" s="340"/>
      <c r="BB791" s="393"/>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995"/>
      <c r="D792" s="995"/>
      <c r="E792" s="571"/>
      <c r="F792" s="571"/>
      <c r="G792" s="571"/>
      <c r="H792" s="995"/>
      <c r="I792" s="995"/>
      <c r="J792" s="571"/>
      <c r="K792" s="571"/>
      <c r="L792" s="571"/>
      <c r="M792" s="995"/>
      <c r="N792" s="995"/>
      <c r="O792" s="571"/>
      <c r="P792" s="571"/>
      <c r="Q792" s="571"/>
      <c r="BA792" s="340"/>
      <c r="BB792" s="393"/>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995"/>
      <c r="D793" s="995"/>
      <c r="E793" s="571"/>
      <c r="F793" s="571"/>
      <c r="G793" s="571"/>
      <c r="H793" s="995"/>
      <c r="I793" s="995"/>
      <c r="J793" s="571"/>
      <c r="K793" s="571"/>
      <c r="L793" s="571"/>
      <c r="M793" s="995"/>
      <c r="N793" s="995"/>
      <c r="O793" s="571"/>
      <c r="P793" s="571"/>
      <c r="Q793" s="571"/>
      <c r="BA793" s="340"/>
      <c r="BB793" s="393"/>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995"/>
      <c r="D794" s="995"/>
      <c r="E794" s="571"/>
      <c r="F794" s="571"/>
      <c r="G794" s="571"/>
      <c r="H794" s="995"/>
      <c r="I794" s="995"/>
      <c r="J794" s="571"/>
      <c r="K794" s="571"/>
      <c r="L794" s="571"/>
      <c r="M794" s="995"/>
      <c r="N794" s="995"/>
      <c r="O794" s="571"/>
      <c r="P794" s="571"/>
      <c r="Q794" s="571"/>
      <c r="BA794" s="340"/>
      <c r="BB794" s="393"/>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995"/>
      <c r="D795" s="995"/>
      <c r="E795" s="571"/>
      <c r="F795" s="571"/>
      <c r="G795" s="571"/>
      <c r="H795" s="995"/>
      <c r="I795" s="995"/>
      <c r="J795" s="571"/>
      <c r="K795" s="571"/>
      <c r="L795" s="571"/>
      <c r="M795" s="995"/>
      <c r="N795" s="995"/>
      <c r="O795" s="571"/>
      <c r="P795" s="571"/>
      <c r="Q795" s="571"/>
      <c r="BA795" s="340"/>
      <c r="BB795" s="393"/>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995"/>
      <c r="D796" s="995"/>
      <c r="E796" s="571"/>
      <c r="F796" s="571"/>
      <c r="G796" s="571"/>
      <c r="H796" s="995"/>
      <c r="I796" s="995"/>
      <c r="J796" s="571"/>
      <c r="K796" s="571"/>
      <c r="L796" s="571"/>
      <c r="M796" s="995"/>
      <c r="N796" s="995"/>
      <c r="O796" s="571"/>
      <c r="P796" s="571"/>
      <c r="Q796" s="571"/>
      <c r="BA796" s="340"/>
      <c r="BB796" s="393"/>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995"/>
      <c r="D797" s="995"/>
      <c r="E797" s="571"/>
      <c r="F797" s="571"/>
      <c r="G797" s="571"/>
      <c r="H797" s="995"/>
      <c r="I797" s="995"/>
      <c r="J797" s="571"/>
      <c r="K797" s="571"/>
      <c r="L797" s="571"/>
      <c r="M797" s="995"/>
      <c r="N797" s="995"/>
      <c r="O797" s="571"/>
      <c r="P797" s="571"/>
      <c r="Q797" s="571"/>
      <c r="BA797" s="340"/>
      <c r="BB797" s="393"/>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995"/>
      <c r="D798" s="995"/>
      <c r="E798" s="571"/>
      <c r="F798" s="571"/>
      <c r="G798" s="571"/>
      <c r="H798" s="995"/>
      <c r="I798" s="995"/>
      <c r="J798" s="571"/>
      <c r="K798" s="571"/>
      <c r="L798" s="571"/>
      <c r="M798" s="995"/>
      <c r="N798" s="995"/>
      <c r="O798" s="571"/>
      <c r="P798" s="571"/>
      <c r="Q798" s="571"/>
      <c r="BA798" s="340"/>
      <c r="BB798" s="393"/>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995"/>
      <c r="D799" s="995"/>
      <c r="E799" s="571"/>
      <c r="F799" s="571"/>
      <c r="G799" s="571"/>
      <c r="H799" s="995"/>
      <c r="I799" s="995"/>
      <c r="J799" s="571"/>
      <c r="K799" s="571"/>
      <c r="L799" s="571"/>
      <c r="M799" s="995"/>
      <c r="N799" s="995"/>
      <c r="O799" s="571"/>
      <c r="P799" s="571"/>
      <c r="Q799" s="571"/>
      <c r="BA799" s="340"/>
      <c r="BB799" s="393"/>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571"/>
      <c r="D800" s="571"/>
      <c r="E800" s="571"/>
      <c r="F800" s="571"/>
      <c r="G800" s="571"/>
      <c r="H800" s="571"/>
      <c r="I800" s="571"/>
      <c r="J800" s="571"/>
      <c r="K800" s="571"/>
      <c r="L800" s="571"/>
      <c r="M800" s="571"/>
      <c r="N800" s="571"/>
      <c r="O800" s="571"/>
      <c r="P800" s="571"/>
      <c r="Q800" s="571"/>
      <c r="BA800" s="340"/>
      <c r="BB800" s="393"/>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571"/>
      <c r="D801" s="571"/>
      <c r="E801" s="571"/>
      <c r="F801" s="571"/>
      <c r="G801" s="571"/>
      <c r="H801" s="571"/>
      <c r="I801" s="571"/>
      <c r="J801" s="571"/>
      <c r="K801" s="571"/>
      <c r="L801" s="571"/>
      <c r="M801" s="571"/>
      <c r="N801" s="571"/>
      <c r="O801" s="571"/>
      <c r="P801" s="571"/>
      <c r="Q801" s="571"/>
    </row>
    <row r="802" ht="25.15" customHeight="true" x14ac:dyDescent="0.2">
      <c r="C802" s="571"/>
      <c r="D802" s="571"/>
      <c r="E802" s="571"/>
      <c r="F802" s="571"/>
      <c r="G802" s="571"/>
      <c r="H802" s="571"/>
      <c r="I802" s="571"/>
      <c r="J802" s="571"/>
      <c r="K802" s="571"/>
      <c r="L802" s="571"/>
      <c r="M802" s="571"/>
      <c r="N802" s="571"/>
      <c r="O802" s="571"/>
      <c r="P802" s="571"/>
      <c r="Q802" s="571"/>
    </row>
    <row r="803" ht="25.15" customHeight="true" x14ac:dyDescent="0.2">
      <c r="C803" s="571"/>
      <c r="D803" s="571"/>
      <c r="E803" s="571"/>
      <c r="F803" s="571"/>
      <c r="G803" s="571"/>
      <c r="H803" s="571"/>
      <c r="I803" s="571"/>
      <c r="J803" s="571"/>
      <c r="K803" s="571"/>
      <c r="L803" s="571"/>
      <c r="M803" s="571"/>
      <c r="N803" s="571"/>
      <c r="O803" s="571"/>
      <c r="P803" s="571"/>
      <c r="Q803" s="571"/>
    </row>
    <row r="804" ht="25.15" customHeight="true" x14ac:dyDescent="0.2">
      <c r="C804" s="571"/>
      <c r="D804" s="571"/>
      <c r="E804" s="571"/>
      <c r="F804" s="571"/>
      <c r="G804" s="571"/>
      <c r="H804" s="571"/>
      <c r="I804" s="571"/>
      <c r="J804" s="571"/>
      <c r="K804" s="571"/>
      <c r="L804" s="571"/>
      <c r="M804" s="571"/>
      <c r="N804" s="571"/>
      <c r="O804" s="571"/>
      <c r="P804" s="571"/>
      <c r="Q804" s="571"/>
    </row>
    <row r="805" ht="25.15" customHeight="true" x14ac:dyDescent="0.2">
      <c r="C805" s="571"/>
      <c r="D805" s="571"/>
      <c r="E805" s="571"/>
      <c r="F805" s="571"/>
      <c r="G805" s="571"/>
      <c r="H805" s="571"/>
      <c r="I805" s="571"/>
      <c r="J805" s="571"/>
      <c r="K805" s="571"/>
      <c r="L805" s="571"/>
      <c r="M805" s="571"/>
      <c r="N805" s="571"/>
      <c r="O805" s="571"/>
      <c r="P805" s="571"/>
      <c r="Q805" s="571"/>
    </row>
    <row r="806" ht="25.15" customHeight="true" x14ac:dyDescent="0.2">
      <c r="C806" s="571"/>
      <c r="D806" s="571"/>
      <c r="E806" s="571"/>
      <c r="F806" s="571"/>
      <c r="G806" s="571"/>
      <c r="H806" s="571"/>
      <c r="I806" s="571"/>
      <c r="J806" s="571"/>
      <c r="K806" s="571"/>
      <c r="L806" s="571"/>
      <c r="M806" s="571"/>
      <c r="N806" s="571"/>
      <c r="O806" s="571"/>
      <c r="P806" s="571"/>
      <c r="Q806" s="571"/>
    </row>
    <row r="807" ht="25.15" customHeight="true" x14ac:dyDescent="0.2">
      <c r="C807" s="571"/>
      <c r="D807" s="571"/>
      <c r="E807" s="571"/>
      <c r="F807" s="571"/>
      <c r="G807" s="571"/>
      <c r="H807" s="571"/>
      <c r="I807" s="571"/>
      <c r="J807" s="571"/>
      <c r="K807" s="571"/>
      <c r="L807" s="571"/>
      <c r="M807" s="571"/>
      <c r="N807" s="571"/>
      <c r="O807" s="571"/>
      <c r="P807" s="571"/>
      <c r="Q807" s="571"/>
    </row>
    <row r="808" ht="25.15" customHeight="true" x14ac:dyDescent="0.2">
      <c r="C808" s="571"/>
      <c r="D808" s="571"/>
      <c r="E808" s="571"/>
      <c r="F808" s="571"/>
      <c r="G808" s="571"/>
      <c r="H808" s="571"/>
      <c r="I808" s="571"/>
      <c r="J808" s="571"/>
      <c r="K808" s="571"/>
      <c r="L808" s="571"/>
      <c r="M808" s="571"/>
      <c r="N808" s="571"/>
      <c r="O808" s="571"/>
      <c r="P808" s="571"/>
      <c r="Q808" s="571"/>
    </row>
    <row r="809" ht="25.15" customHeight="true" x14ac:dyDescent="0.2">
      <c r="C809" s="571"/>
      <c r="D809" s="571"/>
      <c r="E809" s="571"/>
      <c r="F809" s="571"/>
      <c r="G809" s="571"/>
      <c r="H809" s="571"/>
      <c r="I809" s="571"/>
      <c r="J809" s="571"/>
      <c r="K809" s="571"/>
      <c r="L809" s="571"/>
      <c r="M809" s="571"/>
      <c r="N809" s="571"/>
      <c r="O809" s="571"/>
      <c r="P809" s="571"/>
      <c r="Q809" s="571"/>
    </row>
    <row r="810" ht="25.15" customHeight="true" x14ac:dyDescent="0.2">
      <c r="C810" s="571"/>
      <c r="D810" s="571"/>
      <c r="E810" s="571"/>
      <c r="F810" s="571"/>
      <c r="G810" s="571"/>
      <c r="H810" s="571"/>
      <c r="I810" s="571"/>
      <c r="J810" s="571"/>
      <c r="K810" s="571"/>
      <c r="L810" s="571"/>
      <c r="M810" s="571"/>
      <c r="N810" s="571"/>
      <c r="O810" s="571"/>
      <c r="P810" s="571"/>
      <c r="Q810" s="571"/>
    </row>
    <row r="811" ht="25.15" customHeight="true" x14ac:dyDescent="0.2">
      <c r="C811" s="571"/>
      <c r="D811" s="571"/>
      <c r="E811" s="571"/>
      <c r="F811" s="571"/>
      <c r="G811" s="571"/>
      <c r="H811" s="571"/>
      <c r="I811" s="571"/>
      <c r="J811" s="571"/>
      <c r="K811" s="571"/>
      <c r="L811" s="571"/>
      <c r="M811" s="571"/>
      <c r="N811" s="571"/>
      <c r="O811" s="571"/>
      <c r="P811" s="571"/>
      <c r="Q811" s="571"/>
    </row>
    <row r="812" ht="25.15" customHeight="true" x14ac:dyDescent="0.2">
      <c r="C812" s="571"/>
      <c r="D812" s="571"/>
      <c r="E812" s="571"/>
      <c r="F812" s="571"/>
      <c r="G812" s="571"/>
      <c r="H812" s="571"/>
      <c r="I812" s="571"/>
      <c r="J812" s="571"/>
      <c r="K812" s="571"/>
      <c r="L812" s="571"/>
      <c r="M812" s="571"/>
      <c r="N812" s="571"/>
      <c r="O812" s="571"/>
      <c r="P812" s="571"/>
      <c r="Q812" s="571"/>
    </row>
    <row r="813" ht="25.15" customHeight="true" x14ac:dyDescent="0.2">
      <c r="C813" s="571"/>
      <c r="D813" s="571"/>
      <c r="E813" s="571"/>
      <c r="F813" s="571"/>
      <c r="G813" s="571"/>
      <c r="H813" s="571"/>
      <c r="I813" s="571"/>
      <c r="J813" s="571"/>
      <c r="K813" s="571"/>
      <c r="L813" s="571"/>
      <c r="M813" s="571"/>
      <c r="N813" s="571"/>
      <c r="O813" s="571"/>
      <c r="P813" s="571"/>
      <c r="Q813" s="571"/>
    </row>
    <row r="814" ht="25.15" customHeight="true" x14ac:dyDescent="0.2">
      <c r="C814" s="571"/>
      <c r="D814" s="571"/>
      <c r="E814" s="571"/>
      <c r="F814" s="571"/>
      <c r="G814" s="571"/>
      <c r="H814" s="571"/>
      <c r="I814" s="571"/>
      <c r="J814" s="571"/>
      <c r="K814" s="571"/>
      <c r="L814" s="571"/>
      <c r="M814" s="571"/>
      <c r="N814" s="571"/>
      <c r="O814" s="571"/>
      <c r="P814" s="571"/>
      <c r="Q814" s="571"/>
    </row>
    <row r="815" ht="25.15" customHeight="true" x14ac:dyDescent="0.2">
      <c r="C815" s="571"/>
      <c r="D815" s="571"/>
      <c r="E815" s="571"/>
      <c r="F815" s="571"/>
      <c r="G815" s="571"/>
      <c r="H815" s="571"/>
      <c r="I815" s="571"/>
      <c r="J815" s="571"/>
      <c r="K815" s="571"/>
      <c r="L815" s="571"/>
      <c r="M815" s="571"/>
      <c r="N815" s="571"/>
      <c r="O815" s="571"/>
      <c r="P815" s="571"/>
      <c r="Q815" s="571"/>
    </row>
    <row r="816" ht="25.15" customHeight="true" x14ac:dyDescent="0.2">
      <c r="C816" s="571"/>
      <c r="D816" s="571"/>
      <c r="E816" s="571"/>
      <c r="F816" s="571"/>
      <c r="G816" s="571"/>
      <c r="H816" s="571"/>
      <c r="I816" s="571"/>
      <c r="J816" s="571"/>
      <c r="K816" s="571"/>
      <c r="L816" s="571"/>
      <c r="M816" s="571"/>
      <c r="N816" s="571"/>
      <c r="O816" s="571"/>
      <c r="P816" s="571"/>
      <c r="Q816" s="571"/>
    </row>
    <row r="817" ht="25.15" customHeight="true" x14ac:dyDescent="0.2">
      <c r="C817" s="571"/>
      <c r="D817" s="571"/>
      <c r="E817" s="571"/>
      <c r="F817" s="571"/>
      <c r="G817" s="571"/>
      <c r="H817" s="571"/>
      <c r="I817" s="571"/>
      <c r="J817" s="571"/>
      <c r="K817" s="571"/>
      <c r="L817" s="571"/>
      <c r="M817" s="571"/>
      <c r="N817" s="571"/>
      <c r="O817" s="571"/>
      <c r="P817" s="571"/>
      <c r="Q817" s="571"/>
    </row>
    <row r="818" ht="25.15" customHeight="true" x14ac:dyDescent="0.2">
      <c r="C818" s="571"/>
      <c r="D818" s="571"/>
      <c r="E818" s="571"/>
      <c r="F818" s="571"/>
      <c r="G818" s="571"/>
      <c r="H818" s="571"/>
      <c r="I818" s="571"/>
      <c r="J818" s="571"/>
      <c r="K818" s="571"/>
      <c r="L818" s="571"/>
      <c r="M818" s="571"/>
      <c r="N818" s="571"/>
      <c r="O818" s="571"/>
      <c r="P818" s="571"/>
      <c r="Q818" s="571"/>
    </row>
    <row r="819" ht="25.15" customHeight="true" x14ac:dyDescent="0.2">
      <c r="C819" s="571"/>
      <c r="D819" s="571"/>
      <c r="E819" s="571"/>
      <c r="F819" s="571"/>
      <c r="G819" s="571"/>
      <c r="H819" s="571"/>
      <c r="I819" s="571"/>
      <c r="J819" s="571"/>
      <c r="K819" s="571"/>
      <c r="L819" s="571"/>
      <c r="M819" s="571"/>
      <c r="N819" s="571"/>
      <c r="O819" s="571"/>
      <c r="P819" s="571"/>
      <c r="Q819" s="571"/>
    </row>
    <row r="820" ht="25.15" customHeight="true" x14ac:dyDescent="0.2">
      <c r="C820" s="571"/>
      <c r="D820" s="571"/>
      <c r="E820" s="571"/>
      <c r="F820" s="571"/>
      <c r="G820" s="571"/>
      <c r="H820" s="571"/>
      <c r="I820" s="571"/>
      <c r="J820" s="571"/>
      <c r="K820" s="571"/>
      <c r="L820" s="571"/>
      <c r="M820" s="571"/>
      <c r="N820" s="571"/>
      <c r="O820" s="571"/>
      <c r="P820" s="571"/>
      <c r="Q820" s="571"/>
    </row>
    <row r="821" ht="25.15" customHeight="true" x14ac:dyDescent="0.2">
      <c r="C821" s="571"/>
      <c r="D821" s="571"/>
      <c r="E821" s="571"/>
      <c r="F821" s="571"/>
      <c r="G821" s="571"/>
      <c r="H821" s="571"/>
      <c r="I821" s="571"/>
      <c r="J821" s="571"/>
      <c r="K821" s="571"/>
      <c r="L821" s="571"/>
      <c r="M821" s="571"/>
      <c r="N821" s="571"/>
      <c r="O821" s="571"/>
      <c r="P821" s="571"/>
      <c r="Q821" s="571"/>
    </row>
    <row r="822" ht="25.15" customHeight="true" x14ac:dyDescent="0.2">
      <c r="C822" s="571"/>
      <c r="D822" s="571"/>
      <c r="E822" s="571"/>
      <c r="F822" s="571"/>
      <c r="G822" s="571"/>
      <c r="H822" s="571"/>
      <c r="I822" s="571"/>
      <c r="J822" s="571"/>
      <c r="K822" s="571"/>
      <c r="L822" s="571"/>
      <c r="M822" s="571"/>
      <c r="N822" s="571"/>
      <c r="O822" s="571"/>
      <c r="P822" s="571"/>
      <c r="Q822" s="571"/>
    </row>
    <row r="823" ht="25.15" customHeight="true" x14ac:dyDescent="0.2">
      <c r="C823" s="571"/>
      <c r="D823" s="571"/>
      <c r="E823" s="571"/>
      <c r="F823" s="571"/>
      <c r="G823" s="571"/>
      <c r="H823" s="571"/>
      <c r="I823" s="571"/>
      <c r="J823" s="571"/>
      <c r="K823" s="571"/>
      <c r="L823" s="571"/>
      <c r="M823" s="571"/>
      <c r="N823" s="571"/>
      <c r="O823" s="571"/>
      <c r="P823" s="571"/>
      <c r="Q823" s="571"/>
    </row>
    <row r="824" ht="25.15" customHeight="true" x14ac:dyDescent="0.2">
      <c r="C824" s="571"/>
      <c r="D824" s="571"/>
      <c r="E824" s="571"/>
      <c r="F824" s="571"/>
      <c r="G824" s="571"/>
      <c r="H824" s="571"/>
      <c r="I824" s="571"/>
      <c r="J824" s="571"/>
      <c r="K824" s="571"/>
      <c r="L824" s="571"/>
      <c r="M824" s="571"/>
      <c r="N824" s="571"/>
      <c r="O824" s="571"/>
      <c r="P824" s="571"/>
      <c r="Q824" s="571"/>
    </row>
    <row r="825" ht="25.15" customHeight="true" x14ac:dyDescent="0.2">
      <c r="C825" s="571"/>
      <c r="D825" s="571"/>
      <c r="E825" s="571"/>
      <c r="F825" s="571"/>
      <c r="G825" s="571"/>
      <c r="H825" s="571"/>
      <c r="I825" s="571"/>
      <c r="J825" s="571"/>
      <c r="K825" s="571"/>
      <c r="L825" s="571"/>
      <c r="M825" s="571"/>
      <c r="N825" s="571"/>
      <c r="O825" s="571"/>
      <c r="P825" s="571"/>
      <c r="Q825" s="571"/>
    </row>
    <row r="826" ht="25.15" customHeight="true" x14ac:dyDescent="0.2">
      <c r="C826" s="571"/>
      <c r="D826" s="571"/>
      <c r="E826" s="571"/>
      <c r="F826" s="571"/>
      <c r="G826" s="571"/>
      <c r="H826" s="571"/>
      <c r="I826" s="571"/>
      <c r="J826" s="571"/>
      <c r="K826" s="571"/>
      <c r="L826" s="571"/>
      <c r="M826" s="571"/>
      <c r="N826" s="571"/>
      <c r="O826" s="571"/>
      <c r="P826" s="571"/>
      <c r="Q826" s="571"/>
    </row>
    <row r="827" ht="25.15" customHeight="true" x14ac:dyDescent="0.2">
      <c r="C827" s="571"/>
      <c r="D827" s="571"/>
      <c r="E827" s="571"/>
      <c r="F827" s="571"/>
      <c r="G827" s="571"/>
      <c r="H827" s="571"/>
      <c r="I827" s="571"/>
      <c r="J827" s="571"/>
      <c r="K827" s="571"/>
      <c r="L827" s="571"/>
      <c r="M827" s="571"/>
      <c r="N827" s="571"/>
      <c r="O827" s="571"/>
      <c r="P827" s="571"/>
      <c r="Q827" s="571"/>
    </row>
    <row r="828" ht="25.15" customHeight="true" x14ac:dyDescent="0.2">
      <c r="C828" s="571"/>
      <c r="D828" s="571"/>
      <c r="E828" s="571"/>
      <c r="F828" s="571"/>
      <c r="G828" s="571"/>
      <c r="H828" s="571"/>
      <c r="I828" s="571"/>
      <c r="J828" s="571"/>
      <c r="K828" s="571"/>
      <c r="L828" s="571"/>
      <c r="M828" s="571"/>
      <c r="N828" s="571"/>
      <c r="O828" s="571"/>
      <c r="P828" s="571"/>
      <c r="Q828" s="571"/>
    </row>
    <row r="829" ht="25.15" customHeight="true" x14ac:dyDescent="0.2">
      <c r="C829" s="571"/>
      <c r="D829" s="571"/>
      <c r="E829" s="571"/>
      <c r="F829" s="571"/>
      <c r="G829" s="571"/>
      <c r="H829" s="571"/>
      <c r="I829" s="571"/>
      <c r="J829" s="571"/>
      <c r="K829" s="571"/>
      <c r="L829" s="571"/>
      <c r="M829" s="571"/>
      <c r="N829" s="571"/>
      <c r="O829" s="571"/>
      <c r="P829" s="571"/>
      <c r="Q829" s="571"/>
    </row>
    <row r="830" ht="25.15" customHeight="true" x14ac:dyDescent="0.2">
      <c r="C830" s="571"/>
      <c r="D830" s="571"/>
      <c r="E830" s="571"/>
      <c r="F830" s="571"/>
      <c r="G830" s="571"/>
      <c r="H830" s="571"/>
      <c r="I830" s="571"/>
      <c r="J830" s="571"/>
      <c r="K830" s="571"/>
      <c r="L830" s="571"/>
      <c r="M830" s="571"/>
      <c r="N830" s="571"/>
      <c r="O830" s="571"/>
      <c r="P830" s="571"/>
      <c r="Q830" s="571"/>
    </row>
    <row r="831" ht="25.15" customHeight="true" x14ac:dyDescent="0.2">
      <c r="C831" s="571"/>
      <c r="D831" s="571"/>
      <c r="E831" s="571"/>
      <c r="F831" s="571"/>
      <c r="G831" s="571"/>
      <c r="H831" s="571"/>
      <c r="I831" s="571"/>
      <c r="J831" s="571"/>
      <c r="K831" s="571"/>
      <c r="L831" s="571"/>
      <c r="M831" s="571"/>
      <c r="N831" s="571"/>
      <c r="O831" s="571"/>
      <c r="P831" s="571"/>
      <c r="Q831" s="571"/>
    </row>
    <row r="832" ht="25.15" customHeight="true" x14ac:dyDescent="0.2">
      <c r="C832" s="571"/>
      <c r="D832" s="571"/>
      <c r="E832" s="571"/>
      <c r="F832" s="571"/>
      <c r="G832" s="571"/>
      <c r="H832" s="571"/>
      <c r="I832" s="571"/>
      <c r="J832" s="571"/>
      <c r="K832" s="571"/>
      <c r="L832" s="571"/>
      <c r="M832" s="571"/>
      <c r="N832" s="571"/>
      <c r="O832" s="571"/>
      <c r="P832" s="571"/>
      <c r="Q832" s="571"/>
    </row>
    <row r="833" ht="25.15" customHeight="true" x14ac:dyDescent="0.2">
      <c r="C833" s="571"/>
      <c r="D833" s="571"/>
      <c r="E833" s="571"/>
      <c r="F833" s="571"/>
      <c r="G833" s="571"/>
      <c r="H833" s="571"/>
      <c r="I833" s="571"/>
      <c r="J833" s="571"/>
      <c r="K833" s="571"/>
      <c r="L833" s="571"/>
      <c r="M833" s="571"/>
      <c r="N833" s="571"/>
      <c r="O833" s="571"/>
      <c r="P833" s="571"/>
      <c r="Q833" s="571"/>
    </row>
    <row r="834" ht="25.15" customHeight="true" x14ac:dyDescent="0.2">
      <c r="C834" s="571"/>
      <c r="D834" s="571"/>
      <c r="E834" s="571"/>
      <c r="F834" s="571"/>
      <c r="G834" s="571"/>
      <c r="H834" s="571"/>
      <c r="I834" s="571"/>
      <c r="J834" s="571"/>
      <c r="K834" s="571"/>
      <c r="L834" s="571"/>
      <c r="M834" s="571"/>
      <c r="N834" s="571"/>
      <c r="O834" s="571"/>
      <c r="P834" s="571"/>
      <c r="Q834" s="571"/>
    </row>
    <row r="835" ht="25.15" customHeight="true" x14ac:dyDescent="0.2">
      <c r="C835" s="571"/>
      <c r="D835" s="571"/>
      <c r="E835" s="571"/>
      <c r="F835" s="571"/>
      <c r="G835" s="571"/>
      <c r="H835" s="571"/>
      <c r="I835" s="571"/>
      <c r="J835" s="571"/>
      <c r="K835" s="571"/>
      <c r="L835" s="571"/>
      <c r="M835" s="571"/>
      <c r="N835" s="571"/>
      <c r="O835" s="571"/>
      <c r="P835" s="571"/>
      <c r="Q835" s="571"/>
    </row>
    <row r="836" ht="25.15" customHeight="true" x14ac:dyDescent="0.2">
      <c r="C836" s="571"/>
      <c r="D836" s="571"/>
      <c r="E836" s="571"/>
      <c r="F836" s="571"/>
      <c r="G836" s="571"/>
      <c r="H836" s="571"/>
      <c r="I836" s="571"/>
      <c r="J836" s="571"/>
      <c r="K836" s="571"/>
      <c r="L836" s="571"/>
      <c r="M836" s="571"/>
      <c r="N836" s="571"/>
      <c r="O836" s="571"/>
      <c r="P836" s="571"/>
      <c r="Q836" s="571"/>
    </row>
    <row r="837" ht="25.15" customHeight="true" x14ac:dyDescent="0.2">
      <c r="C837" s="571"/>
      <c r="D837" s="571"/>
      <c r="E837" s="571"/>
      <c r="F837" s="571"/>
      <c r="G837" s="571"/>
      <c r="H837" s="571"/>
      <c r="I837" s="571"/>
      <c r="J837" s="571"/>
      <c r="K837" s="571"/>
      <c r="L837" s="571"/>
      <c r="M837" s="571"/>
      <c r="N837" s="571"/>
      <c r="O837" s="571"/>
      <c r="P837" s="571"/>
      <c r="Q837" s="571"/>
    </row>
    <row r="838" ht="25.15" customHeight="true" x14ac:dyDescent="0.2">
      <c r="C838" s="571"/>
      <c r="D838" s="571"/>
      <c r="E838" s="571"/>
      <c r="F838" s="571"/>
      <c r="G838" s="571"/>
      <c r="H838" s="571"/>
      <c r="I838" s="571"/>
      <c r="J838" s="571"/>
      <c r="K838" s="571"/>
      <c r="L838" s="571"/>
      <c r="M838" s="571"/>
      <c r="N838" s="571"/>
      <c r="O838" s="571"/>
      <c r="P838" s="571"/>
      <c r="Q838" s="571"/>
    </row>
    <row r="839" ht="25.15" customHeight="true" x14ac:dyDescent="0.2">
      <c r="C839" s="571"/>
      <c r="D839" s="571"/>
      <c r="E839" s="571"/>
      <c r="F839" s="571"/>
      <c r="G839" s="571"/>
      <c r="H839" s="571"/>
      <c r="I839" s="571"/>
      <c r="J839" s="571"/>
      <c r="K839" s="571"/>
      <c r="L839" s="571"/>
      <c r="M839" s="571"/>
      <c r="N839" s="571"/>
      <c r="O839" s="571"/>
      <c r="P839" s="571"/>
      <c r="Q839" s="571"/>
    </row>
    <row r="840" ht="25.15" customHeight="true" x14ac:dyDescent="0.2">
      <c r="C840" s="571"/>
      <c r="D840" s="571"/>
      <c r="E840" s="571"/>
      <c r="F840" s="571"/>
      <c r="G840" s="571"/>
      <c r="H840" s="571"/>
      <c r="I840" s="571"/>
      <c r="J840" s="571"/>
      <c r="K840" s="571"/>
      <c r="L840" s="571"/>
      <c r="M840" s="571"/>
      <c r="N840" s="571"/>
      <c r="O840" s="571"/>
      <c r="P840" s="571"/>
      <c r="Q840" s="571"/>
    </row>
    <row r="841" ht="25.15" customHeight="true" x14ac:dyDescent="0.2">
      <c r="C841" s="571"/>
      <c r="D841" s="571"/>
      <c r="E841" s="571"/>
      <c r="F841" s="571"/>
      <c r="G841" s="571"/>
      <c r="H841" s="571"/>
      <c r="I841" s="571"/>
      <c r="J841" s="571"/>
      <c r="K841" s="571"/>
      <c r="L841" s="571"/>
      <c r="M841" s="571"/>
      <c r="N841" s="571"/>
      <c r="O841" s="571"/>
      <c r="P841" s="571"/>
      <c r="Q841" s="571"/>
    </row>
    <row r="842" ht="25.15" customHeight="true" x14ac:dyDescent="0.2">
      <c r="C842" s="571"/>
      <c r="D842" s="571"/>
      <c r="E842" s="571"/>
      <c r="F842" s="571"/>
      <c r="G842" s="571"/>
      <c r="H842" s="571"/>
      <c r="I842" s="571"/>
      <c r="J842" s="571"/>
      <c r="K842" s="571"/>
      <c r="L842" s="571"/>
      <c r="M842" s="571"/>
      <c r="N842" s="571"/>
      <c r="O842" s="571"/>
      <c r="P842" s="571"/>
      <c r="Q842" s="571"/>
    </row>
    <row r="843" ht="25.15" customHeight="true" x14ac:dyDescent="0.2">
      <c r="C843" s="571"/>
      <c r="D843" s="571"/>
      <c r="E843" s="571"/>
      <c r="F843" s="571"/>
      <c r="G843" s="571"/>
      <c r="H843" s="571"/>
      <c r="I843" s="571"/>
      <c r="J843" s="571"/>
      <c r="K843" s="571"/>
      <c r="L843" s="571"/>
      <c r="M843" s="571"/>
      <c r="N843" s="571"/>
      <c r="O843" s="571"/>
      <c r="P843" s="571"/>
      <c r="Q843" s="571"/>
    </row>
    <row r="844" ht="25.15" customHeight="true" x14ac:dyDescent="0.2">
      <c r="C844" s="571"/>
      <c r="D844" s="571"/>
      <c r="E844" s="571"/>
      <c r="F844" s="571"/>
      <c r="G844" s="571"/>
      <c r="H844" s="571"/>
      <c r="I844" s="571"/>
      <c r="J844" s="571"/>
      <c r="K844" s="571"/>
      <c r="L844" s="571"/>
      <c r="M844" s="571"/>
      <c r="N844" s="571"/>
      <c r="O844" s="571"/>
      <c r="P844" s="571"/>
      <c r="Q844" s="571"/>
    </row>
    <row r="845" ht="25.15" customHeight="true" x14ac:dyDescent="0.2">
      <c r="C845" s="571"/>
      <c r="D845" s="571"/>
      <c r="E845" s="571"/>
      <c r="F845" s="571"/>
      <c r="G845" s="571"/>
      <c r="H845" s="571"/>
      <c r="I845" s="571"/>
      <c r="J845" s="571"/>
      <c r="K845" s="571"/>
      <c r="L845" s="571"/>
      <c r="M845" s="571"/>
      <c r="N845" s="571"/>
      <c r="O845" s="571"/>
      <c r="P845" s="571"/>
      <c r="Q845" s="571"/>
    </row>
    <row r="846" ht="25.15" customHeight="true" x14ac:dyDescent="0.2">
      <c r="C846" s="571"/>
      <c r="D846" s="571"/>
      <c r="E846" s="571"/>
      <c r="F846" s="571"/>
      <c r="G846" s="571"/>
      <c r="H846" s="571"/>
      <c r="I846" s="571"/>
      <c r="J846" s="571"/>
      <c r="K846" s="571"/>
      <c r="L846" s="571"/>
      <c r="M846" s="571"/>
      <c r="N846" s="571"/>
      <c r="O846" s="571"/>
      <c r="P846" s="571"/>
      <c r="Q846" s="571"/>
    </row>
    <row r="847" ht="25.15" customHeight="true" x14ac:dyDescent="0.2">
      <c r="C847" s="571"/>
      <c r="D847" s="571"/>
      <c r="E847" s="571"/>
      <c r="F847" s="571"/>
      <c r="G847" s="571"/>
      <c r="H847" s="571"/>
      <c r="I847" s="571"/>
      <c r="J847" s="571"/>
      <c r="K847" s="571"/>
      <c r="L847" s="571"/>
      <c r="M847" s="571"/>
      <c r="N847" s="571"/>
      <c r="O847" s="571"/>
      <c r="P847" s="571"/>
      <c r="Q847" s="571"/>
    </row>
    <row r="848" ht="25.15" customHeight="true" x14ac:dyDescent="0.2">
      <c r="C848" s="571"/>
      <c r="D848" s="571"/>
      <c r="E848" s="571"/>
      <c r="F848" s="571"/>
      <c r="G848" s="571"/>
      <c r="H848" s="571"/>
      <c r="I848" s="571"/>
      <c r="J848" s="571"/>
      <c r="K848" s="571"/>
      <c r="L848" s="571"/>
      <c r="M848" s="571"/>
      <c r="N848" s="571"/>
      <c r="O848" s="571"/>
      <c r="P848" s="571"/>
      <c r="Q848" s="571"/>
    </row>
    <row r="849" ht="25.15" customHeight="true" x14ac:dyDescent="0.2">
      <c r="C849" s="571"/>
      <c r="D849" s="571"/>
      <c r="E849" s="571"/>
      <c r="F849" s="571"/>
      <c r="G849" s="571"/>
      <c r="H849" s="571"/>
      <c r="I849" s="571"/>
      <c r="J849" s="571"/>
      <c r="K849" s="571"/>
      <c r="L849" s="571"/>
      <c r="M849" s="571"/>
      <c r="N849" s="571"/>
      <c r="O849" s="571"/>
      <c r="P849" s="571"/>
      <c r="Q849" s="571"/>
    </row>
    <row r="850" ht="25.15" customHeight="true" x14ac:dyDescent="0.2">
      <c r="C850" s="571"/>
      <c r="D850" s="571"/>
      <c r="E850" s="571"/>
      <c r="F850" s="571"/>
      <c r="G850" s="571"/>
      <c r="H850" s="571"/>
      <c r="I850" s="571"/>
      <c r="J850" s="571"/>
      <c r="K850" s="571"/>
      <c r="L850" s="571"/>
      <c r="M850" s="571"/>
      <c r="N850" s="571"/>
      <c r="O850" s="571"/>
      <c r="P850" s="571"/>
      <c r="Q850" s="571"/>
    </row>
    <row r="851" ht="25.15" customHeight="true" x14ac:dyDescent="0.2">
      <c r="C851" s="571"/>
      <c r="D851" s="571"/>
      <c r="E851" s="571"/>
      <c r="F851" s="571"/>
      <c r="G851" s="571"/>
      <c r="H851" s="571"/>
      <c r="I851" s="571"/>
      <c r="J851" s="571"/>
      <c r="K851" s="571"/>
      <c r="L851" s="571"/>
      <c r="M851" s="571"/>
      <c r="N851" s="571"/>
      <c r="O851" s="571"/>
      <c r="P851" s="571"/>
      <c r="Q851" s="571"/>
    </row>
    <row r="852" ht="25.15" customHeight="true" x14ac:dyDescent="0.2">
      <c r="C852" s="571"/>
      <c r="D852" s="571"/>
      <c r="E852" s="571"/>
      <c r="F852" s="571"/>
      <c r="G852" s="571"/>
      <c r="H852" s="571"/>
      <c r="I852" s="571"/>
      <c r="J852" s="571"/>
      <c r="K852" s="571"/>
      <c r="L852" s="571"/>
      <c r="M852" s="571"/>
      <c r="N852" s="571"/>
      <c r="O852" s="571"/>
      <c r="P852" s="571"/>
      <c r="Q852" s="571"/>
    </row>
    <row r="853" ht="25.15" customHeight="true" x14ac:dyDescent="0.2">
      <c r="C853" s="571"/>
      <c r="D853" s="571"/>
      <c r="E853" s="571"/>
      <c r="F853" s="571"/>
      <c r="G853" s="571"/>
      <c r="H853" s="571"/>
      <c r="I853" s="571"/>
      <c r="J853" s="571"/>
      <c r="K853" s="571"/>
      <c r="L853" s="571"/>
      <c r="M853" s="571"/>
      <c r="N853" s="571"/>
      <c r="O853" s="571"/>
      <c r="P853" s="571"/>
      <c r="Q853" s="571"/>
    </row>
    <row r="854" ht="25.15" customHeight="true" x14ac:dyDescent="0.2">
      <c r="C854" s="571"/>
      <c r="D854" s="571"/>
      <c r="E854" s="571"/>
      <c r="F854" s="571"/>
      <c r="G854" s="571"/>
      <c r="H854" s="571"/>
      <c r="I854" s="571"/>
      <c r="J854" s="571"/>
      <c r="K854" s="571"/>
      <c r="L854" s="571"/>
      <c r="M854" s="571"/>
      <c r="N854" s="571"/>
      <c r="O854" s="571"/>
      <c r="P854" s="571"/>
      <c r="Q854" s="571"/>
    </row>
    <row r="855" ht="25.15" customHeight="true" x14ac:dyDescent="0.2">
      <c r="C855" s="571"/>
      <c r="D855" s="571"/>
      <c r="E855" s="571"/>
      <c r="F855" s="571"/>
      <c r="G855" s="571"/>
      <c r="H855" s="571"/>
      <c r="I855" s="571"/>
      <c r="J855" s="571"/>
      <c r="K855" s="571"/>
      <c r="L855" s="571"/>
      <c r="M855" s="571"/>
      <c r="N855" s="571"/>
      <c r="O855" s="571"/>
      <c r="P855" s="571"/>
      <c r="Q855" s="571"/>
    </row>
    <row r="856" ht="25.15" customHeight="true" x14ac:dyDescent="0.2">
      <c r="C856" s="571"/>
      <c r="D856" s="571"/>
      <c r="E856" s="571"/>
      <c r="F856" s="571"/>
      <c r="G856" s="571"/>
      <c r="H856" s="571"/>
      <c r="I856" s="571"/>
      <c r="J856" s="571"/>
      <c r="K856" s="571"/>
      <c r="L856" s="571"/>
      <c r="M856" s="571"/>
      <c r="N856" s="571"/>
      <c r="O856" s="571"/>
      <c r="P856" s="571"/>
      <c r="Q856" s="571"/>
    </row>
    <row r="857" ht="25.15" customHeight="true" x14ac:dyDescent="0.2">
      <c r="C857" s="571"/>
      <c r="D857" s="571"/>
      <c r="E857" s="571"/>
      <c r="F857" s="571"/>
      <c r="G857" s="571"/>
      <c r="H857" s="571"/>
      <c r="I857" s="571"/>
      <c r="J857" s="571"/>
      <c r="K857" s="571"/>
      <c r="L857" s="571"/>
      <c r="M857" s="571"/>
      <c r="N857" s="571"/>
      <c r="O857" s="571"/>
      <c r="P857" s="571"/>
      <c r="Q857" s="571"/>
    </row>
    <row r="858" ht="25.15" customHeight="true" x14ac:dyDescent="0.2">
      <c r="C858" s="571"/>
      <c r="D858" s="571"/>
      <c r="E858" s="571"/>
      <c r="F858" s="571"/>
      <c r="G858" s="571"/>
      <c r="H858" s="571"/>
      <c r="I858" s="571"/>
      <c r="J858" s="571"/>
      <c r="K858" s="571"/>
      <c r="L858" s="571"/>
      <c r="M858" s="571"/>
      <c r="N858" s="571"/>
      <c r="O858" s="571"/>
      <c r="P858" s="571"/>
      <c r="Q858" s="571"/>
    </row>
    <row r="859" ht="25.15" customHeight="true" x14ac:dyDescent="0.2">
      <c r="C859" s="571"/>
      <c r="D859" s="571"/>
      <c r="E859" s="571"/>
      <c r="F859" s="571"/>
      <c r="G859" s="571"/>
      <c r="H859" s="571"/>
      <c r="I859" s="571"/>
      <c r="J859" s="571"/>
      <c r="K859" s="571"/>
      <c r="L859" s="571"/>
      <c r="M859" s="571"/>
      <c r="N859" s="571"/>
      <c r="O859" s="571"/>
      <c r="P859" s="571"/>
      <c r="Q859" s="571"/>
    </row>
    <row r="860" ht="25.15" customHeight="true" x14ac:dyDescent="0.2">
      <c r="C860" s="571"/>
      <c r="D860" s="571"/>
      <c r="E860" s="571"/>
      <c r="F860" s="571"/>
      <c r="G860" s="571"/>
      <c r="H860" s="571"/>
      <c r="I860" s="571"/>
      <c r="J860" s="571"/>
      <c r="K860" s="571"/>
      <c r="L860" s="571"/>
      <c r="M860" s="571"/>
      <c r="N860" s="571"/>
      <c r="O860" s="571"/>
      <c r="P860" s="571"/>
      <c r="Q860" s="571"/>
    </row>
    <row r="861" ht="25.15" customHeight="true" x14ac:dyDescent="0.2">
      <c r="C861" s="571"/>
      <c r="D861" s="571"/>
      <c r="E861" s="571"/>
      <c r="F861" s="571"/>
      <c r="G861" s="571"/>
      <c r="H861" s="571"/>
      <c r="I861" s="571"/>
      <c r="J861" s="571"/>
      <c r="K861" s="571"/>
      <c r="L861" s="571"/>
      <c r="M861" s="571"/>
      <c r="N861" s="571"/>
      <c r="O861" s="571"/>
      <c r="P861" s="571"/>
      <c r="Q861" s="571"/>
    </row>
    <row r="862" ht="25.15" customHeight="true" x14ac:dyDescent="0.2">
      <c r="C862" s="571"/>
      <c r="D862" s="571"/>
      <c r="E862" s="571"/>
      <c r="F862" s="571"/>
      <c r="G862" s="571"/>
      <c r="H862" s="571"/>
      <c r="I862" s="571"/>
      <c r="J862" s="571"/>
      <c r="K862" s="571"/>
      <c r="L862" s="571"/>
      <c r="M862" s="571"/>
      <c r="N862" s="571"/>
      <c r="O862" s="571"/>
      <c r="P862" s="571"/>
      <c r="Q862" s="571"/>
    </row>
    <row r="863" ht="25.15" customHeight="true" x14ac:dyDescent="0.2">
      <c r="C863" s="571"/>
      <c r="D863" s="571"/>
      <c r="E863" s="571"/>
      <c r="F863" s="571"/>
      <c r="G863" s="571"/>
      <c r="H863" s="571"/>
      <c r="I863" s="571"/>
      <c r="J863" s="571"/>
      <c r="K863" s="571"/>
      <c r="L863" s="571"/>
      <c r="M863" s="571"/>
      <c r="N863" s="571"/>
      <c r="O863" s="571"/>
      <c r="P863" s="571"/>
      <c r="Q863" s="571"/>
    </row>
    <row r="864" ht="25.15" customHeight="true" x14ac:dyDescent="0.2">
      <c r="C864" s="571"/>
      <c r="D864" s="571"/>
      <c r="E864" s="571"/>
      <c r="F864" s="571"/>
      <c r="G864" s="571"/>
      <c r="H864" s="571"/>
      <c r="I864" s="571"/>
      <c r="J864" s="571"/>
      <c r="K864" s="571"/>
      <c r="L864" s="571"/>
      <c r="M864" s="571"/>
      <c r="N864" s="571"/>
      <c r="O864" s="571"/>
      <c r="P864" s="571"/>
      <c r="Q864" s="571"/>
    </row>
    <row r="865" ht="25.15" customHeight="true" x14ac:dyDescent="0.2">
      <c r="C865" s="571"/>
      <c r="D865" s="571"/>
      <c r="E865" s="571"/>
      <c r="F865" s="571"/>
      <c r="G865" s="571"/>
      <c r="H865" s="571"/>
      <c r="I865" s="571"/>
      <c r="J865" s="571"/>
      <c r="K865" s="571"/>
      <c r="L865" s="571"/>
      <c r="M865" s="571"/>
      <c r="N865" s="571"/>
      <c r="O865" s="571"/>
      <c r="P865" s="571"/>
      <c r="Q865" s="571"/>
    </row>
    <row r="866" ht="25.15" customHeight="true" x14ac:dyDescent="0.2">
      <c r="C866" s="571"/>
      <c r="D866" s="571"/>
      <c r="E866" s="571"/>
      <c r="F866" s="571"/>
      <c r="G866" s="571"/>
      <c r="H866" s="571"/>
      <c r="I866" s="571"/>
      <c r="J866" s="571"/>
      <c r="K866" s="571"/>
      <c r="L866" s="571"/>
      <c r="M866" s="571"/>
      <c r="N866" s="571"/>
      <c r="O866" s="571"/>
      <c r="P866" s="571"/>
      <c r="Q866" s="571"/>
    </row>
    <row r="867" ht="25.15" customHeight="true" x14ac:dyDescent="0.2">
      <c r="C867" s="571"/>
      <c r="D867" s="571"/>
      <c r="E867" s="571"/>
      <c r="F867" s="571"/>
      <c r="G867" s="571"/>
      <c r="H867" s="571"/>
      <c r="I867" s="571"/>
      <c r="J867" s="571"/>
      <c r="K867" s="571"/>
      <c r="L867" s="571"/>
      <c r="M867" s="571"/>
      <c r="N867" s="571"/>
      <c r="O867" s="571"/>
      <c r="P867" s="571"/>
      <c r="Q867" s="571"/>
    </row>
    <row r="868" ht="25.15" customHeight="true" x14ac:dyDescent="0.2">
      <c r="C868" s="571"/>
      <c r="D868" s="571"/>
      <c r="E868" s="571"/>
      <c r="F868" s="571"/>
      <c r="G868" s="571"/>
      <c r="H868" s="571"/>
      <c r="I868" s="571"/>
      <c r="J868" s="571"/>
      <c r="K868" s="571"/>
      <c r="L868" s="571"/>
      <c r="M868" s="571"/>
      <c r="N868" s="571"/>
      <c r="O868" s="571"/>
      <c r="P868" s="571"/>
      <c r="Q868" s="571"/>
    </row>
    <row r="869" ht="25.15" customHeight="true" x14ac:dyDescent="0.2">
      <c r="C869" s="571"/>
      <c r="D869" s="571"/>
      <c r="E869" s="571"/>
      <c r="F869" s="571"/>
      <c r="G869" s="571"/>
      <c r="H869" s="571"/>
      <c r="I869" s="571"/>
      <c r="J869" s="571"/>
      <c r="K869" s="571"/>
      <c r="L869" s="571"/>
      <c r="M869" s="571"/>
      <c r="N869" s="571"/>
      <c r="O869" s="571"/>
      <c r="P869" s="571"/>
      <c r="Q869" s="571"/>
    </row>
    <row r="870" ht="25.15" customHeight="true" x14ac:dyDescent="0.2">
      <c r="C870" s="571"/>
      <c r="D870" s="571"/>
      <c r="E870" s="571"/>
      <c r="F870" s="571"/>
      <c r="G870" s="571"/>
      <c r="H870" s="571"/>
      <c r="I870" s="571"/>
      <c r="J870" s="571"/>
      <c r="K870" s="571"/>
      <c r="L870" s="571"/>
      <c r="M870" s="571"/>
      <c r="N870" s="571"/>
      <c r="O870" s="571"/>
      <c r="P870" s="571"/>
      <c r="Q870" s="571"/>
    </row>
    <row r="871" ht="25.15" customHeight="true" x14ac:dyDescent="0.2">
      <c r="C871" s="571"/>
      <c r="D871" s="571"/>
      <c r="E871" s="571"/>
      <c r="F871" s="571"/>
      <c r="G871" s="571"/>
      <c r="H871" s="571"/>
      <c r="I871" s="571"/>
      <c r="J871" s="571"/>
      <c r="K871" s="571"/>
      <c r="L871" s="571"/>
      <c r="M871" s="571"/>
      <c r="N871" s="571"/>
      <c r="O871" s="571"/>
      <c r="P871" s="571"/>
      <c r="Q871" s="571"/>
    </row>
    <row r="872" ht="25.15" customHeight="true" x14ac:dyDescent="0.2">
      <c r="C872" s="571"/>
      <c r="D872" s="571"/>
      <c r="E872" s="571"/>
      <c r="F872" s="571"/>
      <c r="G872" s="571"/>
      <c r="H872" s="571"/>
      <c r="I872" s="571"/>
      <c r="J872" s="571"/>
      <c r="K872" s="571"/>
      <c r="L872" s="571"/>
      <c r="M872" s="571"/>
      <c r="N872" s="571"/>
      <c r="O872" s="571"/>
      <c r="P872" s="571"/>
      <c r="Q872" s="571"/>
    </row>
    <row r="873" ht="25.15" customHeight="true" x14ac:dyDescent="0.2">
      <c r="C873" s="571"/>
      <c r="D873" s="571"/>
      <c r="E873" s="571"/>
      <c r="F873" s="571"/>
      <c r="G873" s="571"/>
      <c r="H873" s="571"/>
      <c r="I873" s="571"/>
      <c r="J873" s="571"/>
      <c r="K873" s="571"/>
      <c r="L873" s="571"/>
      <c r="M873" s="571"/>
      <c r="N873" s="571"/>
      <c r="O873" s="571"/>
      <c r="P873" s="571"/>
      <c r="Q873" s="571"/>
    </row>
    <row r="874" ht="25.15" customHeight="true" x14ac:dyDescent="0.2">
      <c r="C874" s="571"/>
      <c r="D874" s="571"/>
      <c r="E874" s="571"/>
      <c r="F874" s="571"/>
      <c r="G874" s="571"/>
      <c r="H874" s="571"/>
      <c r="I874" s="571"/>
      <c r="J874" s="571"/>
      <c r="K874" s="571"/>
      <c r="L874" s="571"/>
      <c r="M874" s="571"/>
      <c r="N874" s="571"/>
      <c r="O874" s="571"/>
      <c r="P874" s="571"/>
      <c r="Q874" s="571"/>
    </row>
    <row r="875" ht="25.15" customHeight="true" x14ac:dyDescent="0.2">
      <c r="C875" s="571"/>
      <c r="D875" s="571"/>
      <c r="E875" s="571"/>
      <c r="F875" s="571"/>
      <c r="G875" s="571"/>
      <c r="H875" s="571"/>
      <c r="I875" s="571"/>
      <c r="J875" s="571"/>
      <c r="K875" s="571"/>
      <c r="L875" s="571"/>
      <c r="M875" s="571"/>
      <c r="N875" s="571"/>
      <c r="O875" s="571"/>
      <c r="P875" s="571"/>
      <c r="Q875" s="571"/>
    </row>
    <row r="876" ht="25.15" customHeight="true" x14ac:dyDescent="0.2">
      <c r="C876" s="571"/>
      <c r="D876" s="571"/>
      <c r="E876" s="571"/>
      <c r="F876" s="571"/>
      <c r="G876" s="571"/>
      <c r="H876" s="571"/>
      <c r="I876" s="571"/>
      <c r="J876" s="571"/>
      <c r="K876" s="571"/>
      <c r="L876" s="571"/>
      <c r="M876" s="571"/>
      <c r="N876" s="571"/>
      <c r="O876" s="571"/>
      <c r="P876" s="571"/>
      <c r="Q876" s="571"/>
    </row>
    <row r="877" ht="25.15" customHeight="true" x14ac:dyDescent="0.2">
      <c r="C877" s="571"/>
      <c r="D877" s="571"/>
      <c r="E877" s="571"/>
      <c r="F877" s="571"/>
      <c r="G877" s="571"/>
      <c r="H877" s="571"/>
      <c r="I877" s="571"/>
      <c r="J877" s="571"/>
      <c r="K877" s="571"/>
      <c r="L877" s="571"/>
      <c r="M877" s="571"/>
      <c r="N877" s="571"/>
      <c r="O877" s="571"/>
      <c r="P877" s="571"/>
      <c r="Q877" s="571"/>
    </row>
    <row r="878" ht="25.15" customHeight="true" x14ac:dyDescent="0.2">
      <c r="C878" s="571"/>
      <c r="D878" s="571"/>
      <c r="E878" s="571"/>
      <c r="F878" s="571"/>
      <c r="G878" s="571"/>
      <c r="H878" s="571"/>
      <c r="I878" s="571"/>
      <c r="J878" s="571"/>
      <c r="K878" s="571"/>
      <c r="L878" s="571"/>
      <c r="M878" s="571"/>
      <c r="N878" s="571"/>
      <c r="O878" s="571"/>
      <c r="P878" s="571"/>
      <c r="Q878" s="571"/>
    </row>
    <row r="879" ht="25.15" customHeight="true" x14ac:dyDescent="0.2">
      <c r="C879" s="571"/>
      <c r="D879" s="571"/>
      <c r="E879" s="571"/>
      <c r="F879" s="571"/>
      <c r="G879" s="571"/>
      <c r="H879" s="571"/>
      <c r="I879" s="571"/>
      <c r="J879" s="571"/>
      <c r="K879" s="571"/>
      <c r="L879" s="571"/>
      <c r="M879" s="571"/>
      <c r="N879" s="571"/>
      <c r="O879" s="571"/>
      <c r="P879" s="571"/>
      <c r="Q879" s="571"/>
    </row>
    <row r="880" ht="25.15" customHeight="true" x14ac:dyDescent="0.2">
      <c r="C880" s="571"/>
      <c r="D880" s="571"/>
      <c r="E880" s="571"/>
      <c r="F880" s="571"/>
      <c r="G880" s="571"/>
      <c r="H880" s="571"/>
      <c r="I880" s="571"/>
      <c r="J880" s="571"/>
      <c r="K880" s="571"/>
      <c r="L880" s="571"/>
      <c r="M880" s="571"/>
      <c r="N880" s="571"/>
      <c r="O880" s="571"/>
      <c r="P880" s="571"/>
      <c r="Q880" s="571"/>
    </row>
    <row r="881" ht="25.15" customHeight="true" x14ac:dyDescent="0.2">
      <c r="C881" s="571"/>
      <c r="D881" s="571"/>
      <c r="E881" s="571"/>
      <c r="F881" s="571"/>
      <c r="G881" s="571"/>
      <c r="H881" s="571"/>
      <c r="I881" s="571"/>
      <c r="J881" s="571"/>
      <c r="K881" s="571"/>
      <c r="L881" s="571"/>
      <c r="M881" s="571"/>
      <c r="N881" s="571"/>
      <c r="O881" s="571"/>
      <c r="P881" s="571"/>
      <c r="Q881" s="571"/>
    </row>
    <row r="882" ht="25.15" customHeight="true" x14ac:dyDescent="0.2">
      <c r="C882" s="571"/>
      <c r="D882" s="571"/>
      <c r="E882" s="571"/>
      <c r="F882" s="571"/>
      <c r="G882" s="571"/>
      <c r="H882" s="571"/>
      <c r="I882" s="571"/>
      <c r="J882" s="571"/>
      <c r="K882" s="571"/>
      <c r="L882" s="571"/>
      <c r="M882" s="571"/>
      <c r="N882" s="571"/>
      <c r="O882" s="571"/>
      <c r="P882" s="571"/>
      <c r="Q882" s="571"/>
    </row>
    <row r="883" ht="25.15" customHeight="true" x14ac:dyDescent="0.2">
      <c r="C883" s="571"/>
      <c r="D883" s="571"/>
      <c r="E883" s="571"/>
      <c r="F883" s="571"/>
      <c r="G883" s="571"/>
      <c r="H883" s="571"/>
      <c r="I883" s="571"/>
      <c r="J883" s="571"/>
      <c r="K883" s="571"/>
      <c r="L883" s="571"/>
      <c r="M883" s="571"/>
      <c r="N883" s="571"/>
      <c r="O883" s="571"/>
      <c r="P883" s="571"/>
      <c r="Q883" s="571"/>
    </row>
    <row r="884" ht="25.15" customHeight="true" x14ac:dyDescent="0.2">
      <c r="C884" s="571"/>
      <c r="D884" s="571"/>
      <c r="E884" s="571"/>
      <c r="F884" s="571"/>
      <c r="G884" s="571"/>
      <c r="H884" s="571"/>
      <c r="I884" s="571"/>
      <c r="J884" s="571"/>
      <c r="K884" s="571"/>
      <c r="L884" s="571"/>
      <c r="M884" s="571"/>
      <c r="N884" s="571"/>
      <c r="O884" s="571"/>
      <c r="P884" s="571"/>
      <c r="Q884" s="571"/>
    </row>
    <row r="885" ht="25.15" customHeight="true" x14ac:dyDescent="0.2">
      <c r="C885" s="571"/>
      <c r="D885" s="571"/>
      <c r="E885" s="571"/>
      <c r="F885" s="571"/>
      <c r="G885" s="571"/>
      <c r="H885" s="571"/>
      <c r="I885" s="571"/>
      <c r="J885" s="571"/>
      <c r="K885" s="571"/>
      <c r="L885" s="571"/>
      <c r="M885" s="571"/>
      <c r="N885" s="571"/>
      <c r="O885" s="571"/>
      <c r="P885" s="571"/>
      <c r="Q885" s="571"/>
    </row>
    <row r="886" ht="25.15" customHeight="true" x14ac:dyDescent="0.2">
      <c r="C886" s="571"/>
      <c r="D886" s="571"/>
      <c r="E886" s="571"/>
      <c r="F886" s="571"/>
      <c r="G886" s="571"/>
      <c r="H886" s="571"/>
      <c r="I886" s="571"/>
      <c r="J886" s="571"/>
      <c r="K886" s="571"/>
      <c r="L886" s="571"/>
      <c r="M886" s="571"/>
      <c r="N886" s="571"/>
      <c r="O886" s="571"/>
      <c r="P886" s="571"/>
      <c r="Q886" s="571"/>
    </row>
    <row r="887" ht="25.15" customHeight="true" x14ac:dyDescent="0.2">
      <c r="C887" s="571"/>
      <c r="D887" s="571"/>
      <c r="E887" s="571"/>
      <c r="F887" s="571"/>
      <c r="G887" s="571"/>
      <c r="H887" s="571"/>
      <c r="I887" s="571"/>
      <c r="J887" s="571"/>
      <c r="K887" s="571"/>
      <c r="L887" s="571"/>
      <c r="M887" s="571"/>
      <c r="N887" s="571"/>
      <c r="O887" s="571"/>
      <c r="P887" s="571"/>
      <c r="Q887" s="571"/>
    </row>
    <row r="888" ht="25.15" customHeight="true" x14ac:dyDescent="0.2">
      <c r="C888" s="571"/>
      <c r="D888" s="571"/>
      <c r="E888" s="571"/>
      <c r="F888" s="571"/>
      <c r="G888" s="571"/>
      <c r="H888" s="571"/>
      <c r="I888" s="571"/>
      <c r="J888" s="571"/>
      <c r="K888" s="571"/>
      <c r="L888" s="571"/>
      <c r="M888" s="571"/>
      <c r="N888" s="571"/>
      <c r="O888" s="571"/>
      <c r="P888" s="571"/>
      <c r="Q888" s="571"/>
    </row>
    <row r="889" ht="25.15" customHeight="true" x14ac:dyDescent="0.2">
      <c r="C889" s="571"/>
      <c r="D889" s="571"/>
      <c r="E889" s="571"/>
      <c r="F889" s="571"/>
      <c r="G889" s="571"/>
      <c r="H889" s="571"/>
      <c r="I889" s="571"/>
      <c r="J889" s="571"/>
      <c r="K889" s="571"/>
      <c r="L889" s="571"/>
      <c r="M889" s="571"/>
      <c r="N889" s="571"/>
      <c r="O889" s="571"/>
      <c r="P889" s="571"/>
      <c r="Q889" s="571"/>
    </row>
    <row r="890" ht="25.15" customHeight="true" x14ac:dyDescent="0.2">
      <c r="C890" s="571"/>
      <c r="D890" s="571"/>
      <c r="E890" s="571"/>
      <c r="F890" s="571"/>
      <c r="G890" s="571"/>
      <c r="H890" s="571"/>
      <c r="I890" s="571"/>
      <c r="J890" s="571"/>
      <c r="K890" s="571"/>
      <c r="L890" s="571"/>
      <c r="M890" s="571"/>
      <c r="N890" s="571"/>
      <c r="O890" s="571"/>
      <c r="P890" s="571"/>
      <c r="Q890" s="571"/>
    </row>
    <row r="891" ht="25.15" customHeight="true" x14ac:dyDescent="0.2">
      <c r="C891" s="571"/>
      <c r="D891" s="571"/>
      <c r="E891" s="571"/>
      <c r="F891" s="571"/>
      <c r="G891" s="571"/>
      <c r="H891" s="571"/>
      <c r="I891" s="571"/>
      <c r="J891" s="571"/>
      <c r="K891" s="571"/>
      <c r="L891" s="571"/>
      <c r="M891" s="571"/>
      <c r="N891" s="571"/>
      <c r="O891" s="571"/>
      <c r="P891" s="571"/>
      <c r="Q891" s="571"/>
    </row>
    <row r="892" ht="25.15" customHeight="true" x14ac:dyDescent="0.2">
      <c r="C892" s="571"/>
      <c r="D892" s="571"/>
      <c r="E892" s="571"/>
      <c r="F892" s="571"/>
      <c r="G892" s="571"/>
      <c r="H892" s="571"/>
      <c r="I892" s="571"/>
      <c r="J892" s="571"/>
      <c r="K892" s="571"/>
      <c r="L892" s="571"/>
      <c r="M892" s="571"/>
      <c r="N892" s="571"/>
      <c r="O892" s="571"/>
      <c r="P892" s="571"/>
      <c r="Q892" s="571"/>
    </row>
    <row r="893" ht="25.15" customHeight="true" x14ac:dyDescent="0.2">
      <c r="C893" s="571"/>
      <c r="D893" s="571"/>
      <c r="E893" s="571"/>
      <c r="F893" s="571"/>
      <c r="G893" s="571"/>
      <c r="H893" s="571"/>
      <c r="I893" s="571"/>
      <c r="J893" s="571"/>
      <c r="K893" s="571"/>
      <c r="L893" s="571"/>
      <c r="M893" s="571"/>
      <c r="N893" s="571"/>
      <c r="O893" s="571"/>
      <c r="P893" s="571"/>
      <c r="Q893" s="571"/>
    </row>
    <row r="894" ht="25.15" customHeight="true" x14ac:dyDescent="0.2">
      <c r="C894" s="571"/>
      <c r="D894" s="571"/>
      <c r="E894" s="571"/>
      <c r="F894" s="571"/>
      <c r="G894" s="571"/>
      <c r="H894" s="571"/>
      <c r="I894" s="571"/>
      <c r="J894" s="571"/>
      <c r="K894" s="571"/>
      <c r="L894" s="571"/>
      <c r="M894" s="571"/>
      <c r="N894" s="571"/>
      <c r="O894" s="571"/>
      <c r="P894" s="571"/>
      <c r="Q894" s="571"/>
    </row>
    <row r="895" ht="25.15" customHeight="true" x14ac:dyDescent="0.2">
      <c r="C895" s="571"/>
      <c r="D895" s="571"/>
      <c r="E895" s="571"/>
      <c r="F895" s="571"/>
      <c r="G895" s="571"/>
      <c r="H895" s="571"/>
      <c r="I895" s="571"/>
      <c r="J895" s="571"/>
      <c r="K895" s="571"/>
      <c r="L895" s="571"/>
      <c r="M895" s="571"/>
      <c r="N895" s="571"/>
      <c r="O895" s="571"/>
      <c r="P895" s="571"/>
      <c r="Q895" s="571"/>
    </row>
    <row r="896" ht="25.15" customHeight="true" x14ac:dyDescent="0.2">
      <c r="C896" s="571"/>
      <c r="D896" s="571"/>
      <c r="E896" s="571"/>
      <c r="F896" s="571"/>
      <c r="G896" s="571"/>
      <c r="H896" s="571"/>
      <c r="I896" s="571"/>
      <c r="J896" s="571"/>
      <c r="K896" s="571"/>
      <c r="L896" s="571"/>
      <c r="M896" s="571"/>
      <c r="N896" s="571"/>
      <c r="O896" s="571"/>
      <c r="P896" s="571"/>
      <c r="Q896" s="571"/>
    </row>
    <row r="897" ht="25.15" customHeight="true" x14ac:dyDescent="0.2">
      <c r="C897" s="571"/>
      <c r="D897" s="571"/>
      <c r="E897" s="571"/>
      <c r="F897" s="571"/>
      <c r="G897" s="571"/>
      <c r="H897" s="571"/>
      <c r="I897" s="571"/>
      <c r="J897" s="571"/>
      <c r="K897" s="571"/>
      <c r="L897" s="571"/>
      <c r="M897" s="571"/>
      <c r="N897" s="571"/>
      <c r="O897" s="571"/>
      <c r="P897" s="571"/>
      <c r="Q897" s="571"/>
    </row>
    <row r="898" ht="25.15" customHeight="true" x14ac:dyDescent="0.2">
      <c r="C898" s="571"/>
      <c r="D898" s="571"/>
      <c r="E898" s="571"/>
      <c r="F898" s="571"/>
      <c r="G898" s="571"/>
      <c r="H898" s="571"/>
      <c r="I898" s="571"/>
      <c r="J898" s="571"/>
      <c r="K898" s="571"/>
      <c r="L898" s="571"/>
      <c r="M898" s="571"/>
      <c r="N898" s="571"/>
      <c r="O898" s="571"/>
      <c r="P898" s="571"/>
      <c r="Q898" s="571"/>
    </row>
    <row r="899" ht="25.15" customHeight="true" x14ac:dyDescent="0.2">
      <c r="C899" s="571"/>
      <c r="D899" s="571"/>
      <c r="E899" s="571"/>
      <c r="F899" s="571"/>
      <c r="G899" s="571"/>
      <c r="H899" s="571"/>
      <c r="I899" s="571"/>
      <c r="J899" s="571"/>
      <c r="K899" s="571"/>
      <c r="L899" s="571"/>
      <c r="M899" s="571"/>
      <c r="N899" s="571"/>
      <c r="O899" s="571"/>
      <c r="P899" s="571"/>
      <c r="Q899" s="571"/>
    </row>
    <row r="900" ht="25.15" customHeight="true" x14ac:dyDescent="0.2">
      <c r="C900" s="571"/>
      <c r="D900" s="571"/>
      <c r="E900" s="571"/>
      <c r="F900" s="571"/>
      <c r="G900" s="571"/>
      <c r="H900" s="571"/>
      <c r="I900" s="571"/>
      <c r="J900" s="571"/>
      <c r="K900" s="571"/>
      <c r="L900" s="571"/>
      <c r="M900" s="571"/>
      <c r="N900" s="571"/>
      <c r="O900" s="571"/>
      <c r="P900" s="571"/>
      <c r="Q900" s="571"/>
    </row>
    <row r="901" ht="25.15" customHeight="true" x14ac:dyDescent="0.2">
      <c r="C901" s="571"/>
      <c r="D901" s="571"/>
      <c r="E901" s="571"/>
      <c r="F901" s="571"/>
      <c r="G901" s="571"/>
      <c r="H901" s="571"/>
      <c r="I901" s="571"/>
      <c r="J901" s="571"/>
      <c r="K901" s="571"/>
      <c r="L901" s="571"/>
      <c r="M901" s="571"/>
      <c r="N901" s="571"/>
      <c r="O901" s="571"/>
      <c r="P901" s="571"/>
      <c r="Q901" s="571"/>
    </row>
    <row r="902" ht="25.15" customHeight="true" x14ac:dyDescent="0.2">
      <c r="C902" s="571"/>
      <c r="D902" s="571"/>
      <c r="E902" s="571"/>
      <c r="F902" s="571"/>
      <c r="G902" s="571"/>
      <c r="H902" s="571"/>
      <c r="I902" s="571"/>
      <c r="J902" s="571"/>
      <c r="K902" s="571"/>
      <c r="L902" s="571"/>
      <c r="M902" s="571"/>
      <c r="N902" s="571"/>
      <c r="O902" s="571"/>
      <c r="P902" s="571"/>
      <c r="Q902" s="571"/>
    </row>
    <row r="903" ht="25.15" customHeight="true" x14ac:dyDescent="0.2">
      <c r="C903" s="571"/>
      <c r="D903" s="571"/>
      <c r="E903" s="571"/>
      <c r="F903" s="571"/>
      <c r="G903" s="571"/>
      <c r="H903" s="571"/>
      <c r="I903" s="571"/>
      <c r="J903" s="571"/>
      <c r="K903" s="571"/>
      <c r="L903" s="571"/>
      <c r="M903" s="571"/>
      <c r="N903" s="571"/>
      <c r="O903" s="571"/>
      <c r="P903" s="571"/>
      <c r="Q903" s="571"/>
    </row>
    <row r="904" ht="25.15" customHeight="true" x14ac:dyDescent="0.2">
      <c r="C904" s="571"/>
      <c r="D904" s="571"/>
      <c r="E904" s="571"/>
      <c r="F904" s="571"/>
      <c r="G904" s="571"/>
      <c r="H904" s="571"/>
      <c r="I904" s="571"/>
      <c r="J904" s="571"/>
      <c r="K904" s="571"/>
      <c r="L904" s="571"/>
      <c r="M904" s="571"/>
      <c r="N904" s="571"/>
      <c r="O904" s="571"/>
      <c r="P904" s="571"/>
      <c r="Q904" s="571"/>
    </row>
    <row r="905" ht="25.15" customHeight="true" x14ac:dyDescent="0.2">
      <c r="C905" s="571"/>
      <c r="D905" s="571"/>
      <c r="E905" s="571"/>
      <c r="F905" s="571"/>
      <c r="G905" s="571"/>
      <c r="H905" s="571"/>
      <c r="I905" s="571"/>
      <c r="J905" s="571"/>
      <c r="K905" s="571"/>
      <c r="L905" s="571"/>
      <c r="M905" s="571"/>
      <c r="N905" s="571"/>
      <c r="O905" s="571"/>
      <c r="P905" s="571"/>
      <c r="Q905" s="571"/>
    </row>
    <row r="906" ht="25.15" customHeight="true" x14ac:dyDescent="0.2">
      <c r="C906" s="571"/>
      <c r="D906" s="571"/>
      <c r="E906" s="571"/>
      <c r="F906" s="571"/>
      <c r="G906" s="571"/>
      <c r="H906" s="571"/>
      <c r="I906" s="571"/>
      <c r="J906" s="571"/>
      <c r="K906" s="571"/>
      <c r="L906" s="571"/>
      <c r="M906" s="571"/>
      <c r="N906" s="571"/>
      <c r="O906" s="571"/>
      <c r="P906" s="571"/>
      <c r="Q906" s="571"/>
    </row>
    <row r="907" ht="25.15" customHeight="true" x14ac:dyDescent="0.2">
      <c r="C907" s="571"/>
      <c r="D907" s="571"/>
      <c r="E907" s="571"/>
      <c r="F907" s="571"/>
      <c r="G907" s="571"/>
      <c r="H907" s="571"/>
      <c r="I907" s="571"/>
      <c r="J907" s="571"/>
      <c r="K907" s="571"/>
      <c r="L907" s="571"/>
      <c r="M907" s="571"/>
      <c r="N907" s="571"/>
      <c r="O907" s="571"/>
      <c r="P907" s="571"/>
      <c r="Q907" s="571"/>
    </row>
    <row r="908" ht="25.15" customHeight="true" x14ac:dyDescent="0.2">
      <c r="C908" s="571"/>
      <c r="D908" s="571"/>
      <c r="E908" s="571"/>
      <c r="F908" s="571"/>
      <c r="G908" s="571"/>
      <c r="H908" s="571"/>
      <c r="I908" s="571"/>
      <c r="J908" s="571"/>
      <c r="K908" s="571"/>
      <c r="L908" s="571"/>
      <c r="M908" s="571"/>
      <c r="N908" s="571"/>
      <c r="O908" s="571"/>
      <c r="P908" s="571"/>
      <c r="Q908" s="571"/>
    </row>
    <row r="909" ht="25.15" customHeight="true" x14ac:dyDescent="0.2">
      <c r="C909" s="571"/>
      <c r="D909" s="571"/>
      <c r="E909" s="571"/>
      <c r="F909" s="571"/>
      <c r="G909" s="571"/>
      <c r="H909" s="571"/>
      <c r="I909" s="571"/>
      <c r="J909" s="571"/>
      <c r="K909" s="571"/>
      <c r="L909" s="571"/>
      <c r="M909" s="571"/>
      <c r="N909" s="571"/>
      <c r="O909" s="571"/>
      <c r="P909" s="571"/>
      <c r="Q909" s="571"/>
    </row>
    <row r="910" ht="25.15" customHeight="true" x14ac:dyDescent="0.2">
      <c r="C910" s="571"/>
      <c r="D910" s="571"/>
      <c r="E910" s="571"/>
      <c r="F910" s="571"/>
      <c r="G910" s="571"/>
      <c r="H910" s="571"/>
      <c r="I910" s="571"/>
      <c r="J910" s="571"/>
      <c r="K910" s="571"/>
      <c r="L910" s="571"/>
      <c r="M910" s="571"/>
      <c r="N910" s="571"/>
      <c r="O910" s="571"/>
      <c r="P910" s="571"/>
      <c r="Q910" s="571"/>
    </row>
    <row r="911" ht="25.15" customHeight="true" x14ac:dyDescent="0.2">
      <c r="C911" s="571"/>
      <c r="D911" s="571"/>
      <c r="E911" s="571"/>
      <c r="F911" s="571"/>
      <c r="G911" s="571"/>
      <c r="H911" s="571"/>
      <c r="I911" s="571"/>
      <c r="J911" s="571"/>
      <c r="K911" s="571"/>
      <c r="L911" s="571"/>
      <c r="M911" s="571"/>
      <c r="N911" s="571"/>
      <c r="O911" s="571"/>
      <c r="P911" s="571"/>
      <c r="Q911" s="571"/>
    </row>
    <row r="912" ht="25.15" customHeight="true" x14ac:dyDescent="0.2">
      <c r="C912" s="571"/>
      <c r="D912" s="571"/>
      <c r="E912" s="571"/>
      <c r="F912" s="571"/>
      <c r="G912" s="571"/>
      <c r="H912" s="571"/>
      <c r="I912" s="571"/>
      <c r="J912" s="571"/>
      <c r="K912" s="571"/>
      <c r="L912" s="571"/>
      <c r="M912" s="571"/>
      <c r="N912" s="571"/>
      <c r="O912" s="571"/>
      <c r="P912" s="571"/>
      <c r="Q912" s="571"/>
    </row>
    <row r="913" ht="25.15" customHeight="true" x14ac:dyDescent="0.2">
      <c r="C913" s="571"/>
      <c r="D913" s="571"/>
      <c r="E913" s="571"/>
      <c r="F913" s="571"/>
      <c r="G913" s="571"/>
      <c r="H913" s="571"/>
      <c r="I913" s="571"/>
      <c r="J913" s="571"/>
      <c r="K913" s="571"/>
      <c r="L913" s="571"/>
      <c r="M913" s="571"/>
      <c r="N913" s="571"/>
      <c r="O913" s="571"/>
      <c r="P913" s="571"/>
      <c r="Q913" s="571"/>
    </row>
    <row r="914" ht="25.15" customHeight="true" x14ac:dyDescent="0.2">
      <c r="C914" s="571"/>
      <c r="D914" s="571"/>
      <c r="E914" s="571"/>
      <c r="F914" s="571"/>
      <c r="G914" s="571"/>
      <c r="H914" s="571"/>
      <c r="I914" s="571"/>
      <c r="J914" s="571"/>
      <c r="K914" s="571"/>
      <c r="L914" s="571"/>
      <c r="M914" s="571"/>
      <c r="N914" s="571"/>
      <c r="O914" s="571"/>
      <c r="P914" s="571"/>
      <c r="Q914" s="571"/>
    </row>
    <row r="915" ht="25.15" customHeight="true" x14ac:dyDescent="0.2">
      <c r="C915" s="571"/>
      <c r="D915" s="571"/>
      <c r="E915" s="571"/>
      <c r="F915" s="571"/>
      <c r="G915" s="571"/>
      <c r="H915" s="571"/>
      <c r="I915" s="571"/>
      <c r="J915" s="571"/>
      <c r="K915" s="571"/>
      <c r="L915" s="571"/>
      <c r="M915" s="571"/>
      <c r="N915" s="571"/>
      <c r="O915" s="571"/>
      <c r="P915" s="571"/>
      <c r="Q915" s="571"/>
    </row>
    <row r="916" ht="25.15" customHeight="true" x14ac:dyDescent="0.2">
      <c r="C916" s="571"/>
      <c r="D916" s="571"/>
      <c r="E916" s="571"/>
      <c r="F916" s="571"/>
      <c r="G916" s="571"/>
      <c r="H916" s="571"/>
      <c r="I916" s="571"/>
      <c r="J916" s="571"/>
      <c r="K916" s="571"/>
      <c r="L916" s="571"/>
      <c r="M916" s="571"/>
      <c r="N916" s="571"/>
      <c r="O916" s="571"/>
      <c r="P916" s="571"/>
      <c r="Q916" s="571"/>
    </row>
    <row r="917" ht="25.15" customHeight="true" x14ac:dyDescent="0.2">
      <c r="C917" s="571"/>
      <c r="D917" s="571"/>
      <c r="E917" s="571"/>
      <c r="F917" s="571"/>
      <c r="G917" s="571"/>
      <c r="H917" s="571"/>
      <c r="I917" s="571"/>
      <c r="J917" s="571"/>
      <c r="K917" s="571"/>
      <c r="L917" s="571"/>
      <c r="M917" s="571"/>
      <c r="N917" s="571"/>
      <c r="O917" s="571"/>
      <c r="P917" s="571"/>
      <c r="Q917" s="571"/>
    </row>
    <row r="918" ht="25.15" customHeight="true" x14ac:dyDescent="0.2">
      <c r="C918" s="571"/>
      <c r="D918" s="571"/>
      <c r="E918" s="571"/>
      <c r="F918" s="571"/>
      <c r="G918" s="571"/>
      <c r="H918" s="571"/>
      <c r="I918" s="571"/>
      <c r="J918" s="571"/>
      <c r="K918" s="571"/>
      <c r="L918" s="571"/>
      <c r="M918" s="571"/>
      <c r="N918" s="571"/>
      <c r="O918" s="571"/>
      <c r="P918" s="571"/>
      <c r="Q918" s="571"/>
    </row>
    <row r="919" ht="25.15" customHeight="true" x14ac:dyDescent="0.2">
      <c r="C919" s="571"/>
      <c r="D919" s="571"/>
      <c r="E919" s="571"/>
      <c r="F919" s="571"/>
      <c r="G919" s="571"/>
      <c r="H919" s="571"/>
      <c r="I919" s="571"/>
      <c r="J919" s="571"/>
      <c r="K919" s="571"/>
      <c r="L919" s="571"/>
      <c r="M919" s="571"/>
      <c r="N919" s="571"/>
      <c r="O919" s="571"/>
      <c r="P919" s="571"/>
      <c r="Q919" s="571"/>
    </row>
    <row r="920" ht="25.15" customHeight="true" x14ac:dyDescent="0.2">
      <c r="C920" s="571"/>
      <c r="D920" s="571"/>
      <c r="E920" s="571"/>
      <c r="F920" s="571"/>
      <c r="G920" s="571"/>
      <c r="H920" s="571"/>
      <c r="I920" s="571"/>
      <c r="J920" s="571"/>
      <c r="K920" s="571"/>
      <c r="L920" s="571"/>
      <c r="M920" s="571"/>
      <c r="N920" s="571"/>
      <c r="O920" s="571"/>
      <c r="P920" s="571"/>
      <c r="Q920" s="571"/>
    </row>
    <row r="921" ht="25.15" customHeight="true" x14ac:dyDescent="0.2">
      <c r="C921" s="571"/>
      <c r="D921" s="571"/>
      <c r="E921" s="571"/>
      <c r="F921" s="571"/>
      <c r="G921" s="571"/>
      <c r="H921" s="571"/>
      <c r="I921" s="571"/>
      <c r="J921" s="571"/>
      <c r="K921" s="571"/>
      <c r="L921" s="571"/>
      <c r="M921" s="571"/>
      <c r="N921" s="571"/>
      <c r="O921" s="571"/>
      <c r="P921" s="571"/>
      <c r="Q921" s="571"/>
    </row>
    <row r="922" ht="25.15" customHeight="true" x14ac:dyDescent="0.2">
      <c r="C922" s="571"/>
      <c r="D922" s="571"/>
      <c r="E922" s="571"/>
      <c r="F922" s="571"/>
      <c r="G922" s="571"/>
      <c r="H922" s="571"/>
      <c r="I922" s="571"/>
      <c r="J922" s="571"/>
      <c r="K922" s="571"/>
      <c r="L922" s="571"/>
      <c r="M922" s="571"/>
      <c r="N922" s="571"/>
      <c r="O922" s="571"/>
      <c r="P922" s="571"/>
      <c r="Q922" s="571"/>
    </row>
    <row r="923" ht="25.15" customHeight="true" x14ac:dyDescent="0.2">
      <c r="C923" s="571"/>
      <c r="D923" s="571"/>
      <c r="E923" s="571"/>
      <c r="F923" s="571"/>
      <c r="G923" s="571"/>
      <c r="H923" s="571"/>
      <c r="I923" s="571"/>
      <c r="J923" s="571"/>
      <c r="K923" s="571"/>
      <c r="L923" s="571"/>
      <c r="M923" s="571"/>
      <c r="N923" s="571"/>
      <c r="O923" s="571"/>
      <c r="P923" s="571"/>
      <c r="Q923" s="571"/>
    </row>
    <row r="924" ht="25.15" customHeight="true" x14ac:dyDescent="0.2">
      <c r="C924" s="571"/>
      <c r="D924" s="571"/>
      <c r="E924" s="571"/>
      <c r="F924" s="571"/>
      <c r="G924" s="571"/>
      <c r="H924" s="571"/>
      <c r="I924" s="571"/>
      <c r="J924" s="571"/>
      <c r="K924" s="571"/>
      <c r="L924" s="571"/>
      <c r="M924" s="571"/>
      <c r="N924" s="571"/>
      <c r="O924" s="571"/>
      <c r="P924" s="571"/>
      <c r="Q924" s="571"/>
    </row>
    <row r="925" ht="25.15" customHeight="true" x14ac:dyDescent="0.2">
      <c r="C925" s="571"/>
      <c r="D925" s="571"/>
      <c r="E925" s="571"/>
      <c r="F925" s="571"/>
      <c r="G925" s="571"/>
      <c r="H925" s="571"/>
      <c r="I925" s="571"/>
      <c r="J925" s="571"/>
      <c r="K925" s="571"/>
      <c r="L925" s="571"/>
      <c r="M925" s="571"/>
      <c r="N925" s="571"/>
      <c r="O925" s="571"/>
      <c r="P925" s="571"/>
      <c r="Q925" s="571"/>
    </row>
    <row r="926" ht="25.15" customHeight="true" x14ac:dyDescent="0.2">
      <c r="C926" s="571"/>
      <c r="D926" s="571"/>
      <c r="E926" s="571"/>
      <c r="F926" s="571"/>
      <c r="G926" s="571"/>
      <c r="H926" s="571"/>
      <c r="I926" s="571"/>
      <c r="J926" s="571"/>
      <c r="K926" s="571"/>
      <c r="L926" s="571"/>
      <c r="M926" s="571"/>
      <c r="N926" s="571"/>
      <c r="O926" s="571"/>
      <c r="P926" s="571"/>
      <c r="Q926" s="571"/>
    </row>
    <row r="927" ht="25.15" customHeight="true" x14ac:dyDescent="0.2">
      <c r="C927" s="571"/>
      <c r="D927" s="571"/>
      <c r="E927" s="571"/>
      <c r="F927" s="571"/>
      <c r="G927" s="571"/>
      <c r="H927" s="571"/>
      <c r="I927" s="571"/>
      <c r="J927" s="571"/>
      <c r="K927" s="571"/>
      <c r="L927" s="571"/>
      <c r="M927" s="571"/>
      <c r="N927" s="571"/>
      <c r="O927" s="571"/>
      <c r="P927" s="571"/>
      <c r="Q927" s="571"/>
    </row>
    <row r="928" ht="25.15" customHeight="true" x14ac:dyDescent="0.2">
      <c r="C928" s="571"/>
      <c r="D928" s="571"/>
      <c r="E928" s="571"/>
      <c r="F928" s="571"/>
      <c r="G928" s="571"/>
      <c r="H928" s="571"/>
      <c r="I928" s="571"/>
      <c r="J928" s="571"/>
      <c r="K928" s="571"/>
      <c r="L928" s="571"/>
      <c r="M928" s="571"/>
      <c r="N928" s="571"/>
      <c r="O928" s="571"/>
      <c r="P928" s="571"/>
      <c r="Q928" s="571"/>
    </row>
    <row r="929" ht="25.15" customHeight="true" x14ac:dyDescent="0.2">
      <c r="C929" s="571"/>
      <c r="D929" s="571"/>
      <c r="E929" s="571"/>
      <c r="F929" s="571"/>
      <c r="G929" s="571"/>
      <c r="H929" s="571"/>
      <c r="I929" s="571"/>
      <c r="J929" s="571"/>
      <c r="K929" s="571"/>
      <c r="L929" s="571"/>
      <c r="M929" s="571"/>
      <c r="N929" s="571"/>
      <c r="O929" s="571"/>
      <c r="P929" s="571"/>
      <c r="Q929" s="571"/>
    </row>
    <row r="930" ht="25.15" customHeight="true" x14ac:dyDescent="0.2">
      <c r="C930" s="571"/>
      <c r="D930" s="571"/>
      <c r="E930" s="571"/>
      <c r="F930" s="571"/>
      <c r="G930" s="571"/>
      <c r="H930" s="571"/>
      <c r="I930" s="571"/>
      <c r="J930" s="571"/>
      <c r="K930" s="571"/>
      <c r="L930" s="571"/>
      <c r="M930" s="571"/>
      <c r="N930" s="571"/>
      <c r="O930" s="571"/>
      <c r="P930" s="571"/>
      <c r="Q930" s="571"/>
    </row>
    <row r="931" ht="25.15" customHeight="true" x14ac:dyDescent="0.2">
      <c r="C931" s="571"/>
      <c r="D931" s="571"/>
      <c r="E931" s="571"/>
      <c r="F931" s="571"/>
      <c r="G931" s="571"/>
      <c r="H931" s="571"/>
      <c r="I931" s="571"/>
      <c r="J931" s="571"/>
      <c r="K931" s="571"/>
      <c r="L931" s="571"/>
      <c r="M931" s="571"/>
      <c r="N931" s="571"/>
      <c r="O931" s="571"/>
      <c r="P931" s="571"/>
      <c r="Q931" s="571"/>
    </row>
    <row r="932" ht="25.15" customHeight="true" x14ac:dyDescent="0.2">
      <c r="C932" s="571"/>
      <c r="D932" s="571"/>
      <c r="E932" s="571"/>
      <c r="F932" s="571"/>
      <c r="G932" s="571"/>
      <c r="H932" s="571"/>
      <c r="I932" s="571"/>
      <c r="J932" s="571"/>
      <c r="K932" s="571"/>
      <c r="L932" s="571"/>
      <c r="M932" s="571"/>
      <c r="N932" s="571"/>
      <c r="O932" s="571"/>
      <c r="P932" s="571"/>
      <c r="Q932" s="571"/>
    </row>
    <row r="933" ht="25.15" customHeight="true" x14ac:dyDescent="0.2">
      <c r="C933" s="571"/>
      <c r="D933" s="571"/>
      <c r="E933" s="571"/>
      <c r="F933" s="571"/>
      <c r="G933" s="571"/>
      <c r="H933" s="571"/>
      <c r="I933" s="571"/>
      <c r="J933" s="571"/>
      <c r="K933" s="571"/>
      <c r="L933" s="571"/>
      <c r="M933" s="571"/>
      <c r="N933" s="571"/>
      <c r="O933" s="571"/>
      <c r="P933" s="571"/>
      <c r="Q933" s="571"/>
    </row>
    <row r="934" ht="25.15" customHeight="true" x14ac:dyDescent="0.2">
      <c r="C934" s="571"/>
      <c r="D934" s="571"/>
      <c r="E934" s="571"/>
      <c r="F934" s="571"/>
      <c r="G934" s="571"/>
      <c r="H934" s="571"/>
      <c r="I934" s="571"/>
      <c r="J934" s="571"/>
      <c r="K934" s="571"/>
      <c r="L934" s="571"/>
      <c r="M934" s="571"/>
      <c r="N934" s="571"/>
      <c r="O934" s="571"/>
      <c r="P934" s="571"/>
      <c r="Q934" s="571"/>
    </row>
    <row r="935" ht="25.15" customHeight="true" x14ac:dyDescent="0.2">
      <c r="C935" s="571"/>
      <c r="D935" s="571"/>
      <c r="E935" s="571"/>
      <c r="F935" s="571"/>
      <c r="G935" s="571"/>
      <c r="H935" s="571"/>
      <c r="I935" s="571"/>
      <c r="J935" s="571"/>
      <c r="K935" s="571"/>
      <c r="L935" s="571"/>
      <c r="M935" s="571"/>
      <c r="N935" s="571"/>
      <c r="O935" s="571"/>
      <c r="P935" s="571"/>
      <c r="Q935" s="571"/>
    </row>
    <row r="936" ht="25.15" customHeight="true" x14ac:dyDescent="0.2">
      <c r="C936" s="571"/>
      <c r="D936" s="571"/>
      <c r="E936" s="571"/>
      <c r="F936" s="571"/>
      <c r="G936" s="571"/>
      <c r="H936" s="571"/>
      <c r="I936" s="571"/>
      <c r="J936" s="571"/>
      <c r="K936" s="571"/>
      <c r="L936" s="571"/>
      <c r="M936" s="571"/>
      <c r="N936" s="571"/>
      <c r="O936" s="571"/>
      <c r="P936" s="571"/>
      <c r="Q936" s="571"/>
    </row>
    <row r="937" ht="25.15" customHeight="true" x14ac:dyDescent="0.2">
      <c r="C937" s="571"/>
      <c r="D937" s="571"/>
      <c r="E937" s="571"/>
      <c r="F937" s="571"/>
      <c r="G937" s="571"/>
      <c r="H937" s="571"/>
      <c r="I937" s="571"/>
      <c r="J937" s="571"/>
      <c r="K937" s="571"/>
      <c r="L937" s="571"/>
      <c r="M937" s="571"/>
      <c r="N937" s="571"/>
      <c r="O937" s="571"/>
      <c r="P937" s="571"/>
      <c r="Q937" s="571"/>
    </row>
    <row r="938" ht="25.15" customHeight="true" x14ac:dyDescent="0.2">
      <c r="C938" s="571"/>
      <c r="D938" s="571"/>
      <c r="E938" s="571"/>
      <c r="F938" s="571"/>
      <c r="G938" s="571"/>
      <c r="H938" s="571"/>
      <c r="I938" s="571"/>
      <c r="J938" s="571"/>
      <c r="K938" s="571"/>
      <c r="L938" s="571"/>
      <c r="M938" s="571"/>
      <c r="N938" s="571"/>
      <c r="O938" s="571"/>
      <c r="P938" s="571"/>
      <c r="Q938" s="571"/>
    </row>
    <row r="939" ht="25.15" customHeight="true" x14ac:dyDescent="0.2">
      <c r="C939" s="571"/>
      <c r="D939" s="571"/>
      <c r="E939" s="571"/>
      <c r="F939" s="571"/>
      <c r="G939" s="571"/>
      <c r="H939" s="571"/>
      <c r="I939" s="571"/>
      <c r="J939" s="571"/>
      <c r="K939" s="571"/>
      <c r="L939" s="571"/>
      <c r="M939" s="571"/>
      <c r="N939" s="571"/>
      <c r="O939" s="571"/>
      <c r="P939" s="571"/>
      <c r="Q939" s="571"/>
    </row>
    <row r="940" ht="25.15" customHeight="true" x14ac:dyDescent="0.2">
      <c r="C940" s="571"/>
      <c r="D940" s="571"/>
      <c r="E940" s="571"/>
      <c r="F940" s="571"/>
      <c r="G940" s="571"/>
      <c r="H940" s="571"/>
      <c r="I940" s="571"/>
      <c r="J940" s="571"/>
      <c r="K940" s="571"/>
      <c r="L940" s="571"/>
      <c r="M940" s="571"/>
      <c r="N940" s="571"/>
      <c r="O940" s="571"/>
      <c r="P940" s="571"/>
      <c r="Q940" s="571"/>
    </row>
    <row r="941" ht="25.15" customHeight="true" x14ac:dyDescent="0.2">
      <c r="C941" s="571"/>
      <c r="D941" s="571"/>
      <c r="E941" s="571"/>
      <c r="F941" s="571"/>
      <c r="G941" s="571"/>
      <c r="H941" s="571"/>
      <c r="I941" s="571"/>
      <c r="J941" s="571"/>
      <c r="K941" s="571"/>
      <c r="L941" s="571"/>
      <c r="M941" s="571"/>
      <c r="N941" s="571"/>
      <c r="O941" s="571"/>
      <c r="P941" s="571"/>
      <c r="Q941" s="571"/>
    </row>
    <row r="942" ht="25.15" customHeight="true" x14ac:dyDescent="0.2">
      <c r="C942" s="571"/>
      <c r="D942" s="571"/>
      <c r="E942" s="571"/>
      <c r="F942" s="571"/>
      <c r="G942" s="571"/>
      <c r="H942" s="571"/>
      <c r="I942" s="571"/>
      <c r="J942" s="571"/>
      <c r="K942" s="571"/>
      <c r="L942" s="571"/>
      <c r="M942" s="571"/>
      <c r="N942" s="571"/>
      <c r="O942" s="571"/>
      <c r="P942" s="571"/>
      <c r="Q942" s="571"/>
    </row>
    <row r="943" ht="25.15" customHeight="true" x14ac:dyDescent="0.2">
      <c r="C943" s="571"/>
      <c r="D943" s="571"/>
      <c r="E943" s="571"/>
      <c r="F943" s="571"/>
      <c r="G943" s="571"/>
      <c r="H943" s="571"/>
      <c r="I943" s="571"/>
      <c r="J943" s="571"/>
      <c r="K943" s="571"/>
      <c r="L943" s="571"/>
      <c r="M943" s="571"/>
      <c r="N943" s="571"/>
      <c r="O943" s="571"/>
      <c r="P943" s="571"/>
      <c r="Q943" s="571"/>
    </row>
    <row r="944" ht="25.15" customHeight="true" x14ac:dyDescent="0.2">
      <c r="C944" s="571"/>
      <c r="D944" s="571"/>
      <c r="E944" s="571"/>
      <c r="F944" s="571"/>
      <c r="G944" s="571"/>
      <c r="H944" s="571"/>
      <c r="I944" s="571"/>
      <c r="J944" s="571"/>
      <c r="K944" s="571"/>
      <c r="L944" s="571"/>
      <c r="M944" s="571"/>
      <c r="N944" s="571"/>
      <c r="O944" s="571"/>
      <c r="P944" s="571"/>
      <c r="Q944" s="571"/>
    </row>
    <row r="945" ht="25.15" customHeight="true" x14ac:dyDescent="0.2">
      <c r="C945" s="571"/>
      <c r="D945" s="571"/>
      <c r="E945" s="571"/>
      <c r="F945" s="571"/>
      <c r="G945" s="571"/>
      <c r="H945" s="571"/>
      <c r="I945" s="571"/>
      <c r="J945" s="571"/>
      <c r="K945" s="571"/>
      <c r="L945" s="571"/>
      <c r="M945" s="571"/>
      <c r="N945" s="571"/>
      <c r="O945" s="571"/>
      <c r="P945" s="571"/>
      <c r="Q945" s="571"/>
    </row>
    <row r="946" ht="25.15" customHeight="true" x14ac:dyDescent="0.2">
      <c r="C946" s="571"/>
      <c r="D946" s="571"/>
      <c r="E946" s="571"/>
      <c r="F946" s="571"/>
      <c r="G946" s="571"/>
      <c r="H946" s="571"/>
      <c r="I946" s="571"/>
      <c r="J946" s="571"/>
      <c r="K946" s="571"/>
      <c r="L946" s="571"/>
      <c r="M946" s="571"/>
      <c r="N946" s="571"/>
      <c r="O946" s="571"/>
      <c r="P946" s="571"/>
      <c r="Q946" s="571"/>
    </row>
    <row r="947" ht="25.15" customHeight="true" x14ac:dyDescent="0.2">
      <c r="C947" s="571"/>
      <c r="D947" s="571"/>
      <c r="E947" s="571"/>
      <c r="F947" s="571"/>
      <c r="G947" s="571"/>
      <c r="H947" s="571"/>
      <c r="I947" s="571"/>
      <c r="J947" s="571"/>
      <c r="K947" s="571"/>
      <c r="L947" s="571"/>
      <c r="M947" s="571"/>
      <c r="N947" s="571"/>
      <c r="O947" s="571"/>
      <c r="P947" s="571"/>
      <c r="Q947" s="571"/>
    </row>
    <row r="948" ht="25.15" customHeight="true" x14ac:dyDescent="0.2">
      <c r="C948" s="571"/>
      <c r="D948" s="571"/>
      <c r="E948" s="571"/>
      <c r="F948" s="571"/>
      <c r="G948" s="571"/>
      <c r="H948" s="571"/>
      <c r="I948" s="571"/>
      <c r="J948" s="571"/>
      <c r="K948" s="571"/>
      <c r="L948" s="571"/>
      <c r="M948" s="571"/>
      <c r="N948" s="571"/>
      <c r="O948" s="571"/>
      <c r="P948" s="571"/>
      <c r="Q948" s="571"/>
    </row>
    <row r="949" ht="25.15" customHeight="true" x14ac:dyDescent="0.2">
      <c r="C949" s="571"/>
      <c r="D949" s="571"/>
      <c r="E949" s="571"/>
      <c r="F949" s="571"/>
      <c r="G949" s="571"/>
      <c r="H949" s="571"/>
      <c r="I949" s="571"/>
      <c r="J949" s="571"/>
      <c r="K949" s="571"/>
      <c r="L949" s="571"/>
      <c r="M949" s="571"/>
      <c r="N949" s="571"/>
      <c r="O949" s="571"/>
      <c r="P949" s="571"/>
      <c r="Q949" s="571"/>
    </row>
    <row r="950" ht="25.15" customHeight="true" x14ac:dyDescent="0.2">
      <c r="C950" s="571"/>
      <c r="D950" s="571"/>
      <c r="E950" s="571"/>
      <c r="F950" s="571"/>
      <c r="G950" s="571"/>
      <c r="H950" s="571"/>
      <c r="I950" s="571"/>
      <c r="J950" s="571"/>
      <c r="K950" s="571"/>
      <c r="L950" s="571"/>
      <c r="M950" s="571"/>
      <c r="N950" s="571"/>
      <c r="O950" s="571"/>
      <c r="P950" s="571"/>
      <c r="Q950" s="571"/>
    </row>
    <row r="951" ht="25.15" customHeight="true" x14ac:dyDescent="0.2">
      <c r="C951" s="571"/>
      <c r="D951" s="571"/>
      <c r="E951" s="571"/>
      <c r="F951" s="571"/>
      <c r="G951" s="571"/>
      <c r="H951" s="571"/>
      <c r="I951" s="571"/>
      <c r="J951" s="571"/>
      <c r="K951" s="571"/>
      <c r="L951" s="571"/>
      <c r="M951" s="571"/>
      <c r="N951" s="571"/>
      <c r="O951" s="571"/>
      <c r="P951" s="571"/>
      <c r="Q951" s="571"/>
    </row>
    <row r="952" ht="25.15" customHeight="true" x14ac:dyDescent="0.2">
      <c r="C952" s="571"/>
      <c r="D952" s="571"/>
      <c r="E952" s="571"/>
      <c r="F952" s="571"/>
      <c r="G952" s="571"/>
      <c r="H952" s="571"/>
      <c r="I952" s="571"/>
      <c r="J952" s="571"/>
      <c r="K952" s="571"/>
      <c r="L952" s="571"/>
      <c r="M952" s="571"/>
      <c r="N952" s="571"/>
      <c r="O952" s="571"/>
      <c r="P952" s="571"/>
      <c r="Q952" s="571"/>
    </row>
    <row r="953" ht="25.15" customHeight="true" x14ac:dyDescent="0.2">
      <c r="C953" s="571"/>
      <c r="D953" s="571"/>
      <c r="E953" s="571"/>
      <c r="F953" s="571"/>
      <c r="G953" s="571"/>
      <c r="H953" s="571"/>
      <c r="I953" s="571"/>
      <c r="J953" s="571"/>
      <c r="K953" s="571"/>
      <c r="L953" s="571"/>
      <c r="M953" s="571"/>
      <c r="N953" s="571"/>
      <c r="O953" s="571"/>
      <c r="P953" s="571"/>
      <c r="Q953" s="571"/>
    </row>
    <row r="954" ht="25.15" customHeight="true" x14ac:dyDescent="0.2">
      <c r="C954" s="571"/>
      <c r="D954" s="571"/>
      <c r="E954" s="571"/>
      <c r="F954" s="571"/>
      <c r="G954" s="571"/>
      <c r="H954" s="571"/>
      <c r="I954" s="571"/>
      <c r="J954" s="571"/>
      <c r="K954" s="571"/>
      <c r="L954" s="571"/>
      <c r="M954" s="571"/>
      <c r="N954" s="571"/>
      <c r="O954" s="571"/>
      <c r="P954" s="571"/>
      <c r="Q954" s="571"/>
    </row>
    <row r="955" ht="25.15" customHeight="true" x14ac:dyDescent="0.2">
      <c r="C955" s="571"/>
      <c r="D955" s="571"/>
      <c r="E955" s="571"/>
      <c r="F955" s="571"/>
      <c r="G955" s="571"/>
      <c r="H955" s="571"/>
      <c r="I955" s="571"/>
      <c r="J955" s="571"/>
      <c r="K955" s="571"/>
      <c r="L955" s="571"/>
      <c r="M955" s="571"/>
      <c r="N955" s="571"/>
      <c r="O955" s="571"/>
      <c r="P955" s="571"/>
      <c r="Q955" s="571"/>
    </row>
    <row r="956" ht="25.15" customHeight="true" x14ac:dyDescent="0.2">
      <c r="C956" s="571"/>
      <c r="D956" s="571"/>
      <c r="E956" s="571"/>
      <c r="F956" s="571"/>
      <c r="G956" s="571"/>
      <c r="H956" s="571"/>
      <c r="I956" s="571"/>
      <c r="J956" s="571"/>
      <c r="K956" s="571"/>
      <c r="L956" s="571"/>
      <c r="M956" s="571"/>
      <c r="N956" s="571"/>
      <c r="O956" s="571"/>
      <c r="P956" s="571"/>
      <c r="Q956" s="571"/>
    </row>
    <row r="957" ht="25.15" customHeight="true" x14ac:dyDescent="0.2">
      <c r="C957" s="571"/>
      <c r="D957" s="571"/>
      <c r="E957" s="571"/>
      <c r="F957" s="571"/>
      <c r="G957" s="571"/>
      <c r="H957" s="571"/>
      <c r="I957" s="571"/>
      <c r="J957" s="571"/>
      <c r="K957" s="571"/>
      <c r="L957" s="571"/>
      <c r="M957" s="571"/>
      <c r="N957" s="571"/>
      <c r="O957" s="571"/>
      <c r="P957" s="571"/>
      <c r="Q957" s="571"/>
    </row>
    <row r="958" ht="25.15" customHeight="true" x14ac:dyDescent="0.2">
      <c r="C958" s="571"/>
      <c r="D958" s="571"/>
      <c r="E958" s="571"/>
      <c r="F958" s="571"/>
      <c r="G958" s="571"/>
      <c r="H958" s="571"/>
      <c r="I958" s="571"/>
      <c r="J958" s="571"/>
      <c r="K958" s="571"/>
      <c r="L958" s="571"/>
      <c r="M958" s="571"/>
      <c r="N958" s="571"/>
      <c r="O958" s="571"/>
      <c r="P958" s="571"/>
      <c r="Q958" s="571"/>
    </row>
    <row r="959" ht="25.15" customHeight="true" x14ac:dyDescent="0.2">
      <c r="C959" s="571"/>
      <c r="D959" s="571"/>
      <c r="E959" s="571"/>
      <c r="F959" s="571"/>
      <c r="G959" s="571"/>
      <c r="H959" s="571"/>
      <c r="I959" s="571"/>
      <c r="J959" s="571"/>
      <c r="K959" s="571"/>
      <c r="L959" s="571"/>
      <c r="M959" s="571"/>
      <c r="N959" s="571"/>
      <c r="O959" s="571"/>
      <c r="P959" s="571"/>
      <c r="Q959" s="571"/>
    </row>
    <row r="960" ht="25.15" customHeight="true" x14ac:dyDescent="0.2">
      <c r="C960" s="571"/>
      <c r="D960" s="571"/>
      <c r="E960" s="571"/>
      <c r="F960" s="571"/>
      <c r="G960" s="571"/>
      <c r="H960" s="571"/>
      <c r="I960" s="571"/>
      <c r="J960" s="571"/>
      <c r="K960" s="571"/>
      <c r="L960" s="571"/>
      <c r="M960" s="571"/>
      <c r="N960" s="571"/>
      <c r="O960" s="571"/>
      <c r="P960" s="571"/>
      <c r="Q960" s="571"/>
    </row>
    <row r="961" ht="25.15" customHeight="true" x14ac:dyDescent="0.2">
      <c r="C961" s="571"/>
      <c r="D961" s="571"/>
      <c r="E961" s="571"/>
      <c r="F961" s="571"/>
      <c r="G961" s="571"/>
      <c r="H961" s="571"/>
      <c r="I961" s="571"/>
      <c r="J961" s="571"/>
      <c r="K961" s="571"/>
      <c r="L961" s="571"/>
      <c r="M961" s="571"/>
      <c r="N961" s="571"/>
      <c r="O961" s="571"/>
      <c r="P961" s="571"/>
      <c r="Q961" s="571"/>
    </row>
    <row r="962" ht="25.15" customHeight="true" x14ac:dyDescent="0.2">
      <c r="C962" s="571"/>
      <c r="D962" s="571"/>
      <c r="E962" s="571"/>
      <c r="F962" s="571"/>
      <c r="G962" s="571"/>
      <c r="H962" s="571"/>
      <c r="I962" s="571"/>
      <c r="J962" s="571"/>
      <c r="K962" s="571"/>
      <c r="L962" s="571"/>
      <c r="M962" s="571"/>
      <c r="N962" s="571"/>
      <c r="O962" s="571"/>
      <c r="P962" s="571"/>
      <c r="Q962" s="571"/>
    </row>
    <row r="963" ht="25.15" customHeight="true" x14ac:dyDescent="0.2">
      <c r="C963" s="571"/>
      <c r="D963" s="571"/>
      <c r="E963" s="571"/>
      <c r="F963" s="571"/>
      <c r="G963" s="571"/>
      <c r="H963" s="571"/>
      <c r="I963" s="571"/>
      <c r="J963" s="571"/>
      <c r="K963" s="571"/>
      <c r="L963" s="571"/>
      <c r="M963" s="571"/>
      <c r="N963" s="571"/>
      <c r="O963" s="571"/>
      <c r="P963" s="571"/>
      <c r="Q963" s="571"/>
    </row>
    <row r="964" ht="25.15" customHeight="true" x14ac:dyDescent="0.2">
      <c r="C964" s="571"/>
      <c r="D964" s="571"/>
      <c r="E964" s="571"/>
      <c r="F964" s="571"/>
      <c r="G964" s="571"/>
      <c r="H964" s="571"/>
      <c r="I964" s="571"/>
      <c r="J964" s="571"/>
      <c r="K964" s="571"/>
      <c r="L964" s="571"/>
      <c r="M964" s="571"/>
      <c r="N964" s="571"/>
      <c r="O964" s="571"/>
      <c r="P964" s="571"/>
      <c r="Q964" s="571"/>
    </row>
    <row r="965" ht="25.15" customHeight="true" x14ac:dyDescent="0.2">
      <c r="C965" s="571"/>
      <c r="D965" s="571"/>
      <c r="E965" s="571"/>
      <c r="F965" s="571"/>
      <c r="G965" s="571"/>
      <c r="H965" s="571"/>
      <c r="I965" s="571"/>
      <c r="J965" s="571"/>
      <c r="K965" s="571"/>
      <c r="L965" s="571"/>
      <c r="M965" s="571"/>
      <c r="N965" s="571"/>
      <c r="O965" s="571"/>
      <c r="P965" s="571"/>
      <c r="Q965" s="571"/>
    </row>
    <row r="966" ht="25.15" customHeight="true" x14ac:dyDescent="0.2">
      <c r="C966" s="571"/>
      <c r="D966" s="571"/>
      <c r="E966" s="571"/>
      <c r="F966" s="571"/>
      <c r="G966" s="571"/>
      <c r="H966" s="571"/>
      <c r="I966" s="571"/>
      <c r="J966" s="571"/>
      <c r="K966" s="571"/>
      <c r="L966" s="571"/>
      <c r="M966" s="571"/>
      <c r="N966" s="571"/>
      <c r="O966" s="571"/>
      <c r="P966" s="571"/>
      <c r="Q966" s="571"/>
    </row>
    <row r="967" ht="25.15" customHeight="true" x14ac:dyDescent="0.2">
      <c r="C967" s="571"/>
      <c r="D967" s="571"/>
      <c r="E967" s="571"/>
      <c r="F967" s="571"/>
      <c r="G967" s="571"/>
      <c r="H967" s="571"/>
      <c r="I967" s="571"/>
      <c r="J967" s="571"/>
      <c r="K967" s="571"/>
      <c r="L967" s="571"/>
      <c r="M967" s="571"/>
      <c r="N967" s="571"/>
      <c r="O967" s="571"/>
      <c r="P967" s="571"/>
      <c r="Q967" s="571"/>
    </row>
    <row r="968" ht="25.15" customHeight="true" x14ac:dyDescent="0.2">
      <c r="C968" s="571"/>
      <c r="D968" s="571"/>
      <c r="E968" s="571"/>
      <c r="F968" s="571"/>
      <c r="G968" s="571"/>
      <c r="H968" s="571"/>
      <c r="I968" s="571"/>
      <c r="J968" s="571"/>
      <c r="K968" s="571"/>
      <c r="L968" s="571"/>
      <c r="M968" s="571"/>
      <c r="N968" s="571"/>
      <c r="O968" s="571"/>
      <c r="P968" s="571"/>
      <c r="Q968" s="571"/>
    </row>
    <row r="969" ht="25.15" customHeight="true" x14ac:dyDescent="0.2">
      <c r="C969" s="571"/>
      <c r="D969" s="571"/>
      <c r="E969" s="571"/>
      <c r="F969" s="571"/>
      <c r="G969" s="571"/>
      <c r="H969" s="571"/>
      <c r="I969" s="571"/>
      <c r="J969" s="571"/>
      <c r="K969" s="571"/>
      <c r="L969" s="571"/>
      <c r="M969" s="571"/>
      <c r="N969" s="571"/>
      <c r="O969" s="571"/>
      <c r="P969" s="571"/>
      <c r="Q969" s="571"/>
    </row>
    <row r="970" ht="25.15" customHeight="true" x14ac:dyDescent="0.2">
      <c r="C970" s="571"/>
      <c r="D970" s="571"/>
      <c r="E970" s="571"/>
      <c r="F970" s="571"/>
      <c r="G970" s="571"/>
      <c r="H970" s="571"/>
      <c r="I970" s="571"/>
      <c r="J970" s="571"/>
      <c r="K970" s="571"/>
      <c r="L970" s="571"/>
      <c r="M970" s="571"/>
      <c r="N970" s="571"/>
      <c r="O970" s="571"/>
      <c r="P970" s="571"/>
      <c r="Q970" s="571"/>
    </row>
    <row r="971" ht="25.15" customHeight="true" x14ac:dyDescent="0.2">
      <c r="C971" s="571"/>
      <c r="D971" s="571"/>
      <c r="E971" s="571"/>
      <c r="F971" s="571"/>
      <c r="G971" s="571"/>
      <c r="H971" s="571"/>
      <c r="I971" s="571"/>
      <c r="J971" s="571"/>
      <c r="K971" s="571"/>
      <c r="L971" s="571"/>
      <c r="M971" s="571"/>
      <c r="N971" s="571"/>
      <c r="O971" s="571"/>
      <c r="P971" s="571"/>
      <c r="Q971" s="571"/>
    </row>
    <row r="972" ht="25.15" customHeight="true" x14ac:dyDescent="0.2">
      <c r="C972" s="571"/>
      <c r="D972" s="571"/>
      <c r="E972" s="571"/>
      <c r="F972" s="571"/>
      <c r="G972" s="571"/>
      <c r="H972" s="571"/>
      <c r="I972" s="571"/>
      <c r="J972" s="571"/>
      <c r="K972" s="571"/>
      <c r="L972" s="571"/>
      <c r="M972" s="571"/>
      <c r="N972" s="571"/>
      <c r="O972" s="571"/>
      <c r="P972" s="571"/>
      <c r="Q972" s="571"/>
    </row>
    <row r="973" ht="25.15" customHeight="true" x14ac:dyDescent="0.2">
      <c r="C973" s="571"/>
      <c r="D973" s="571"/>
      <c r="E973" s="571"/>
      <c r="F973" s="571"/>
      <c r="G973" s="571"/>
      <c r="H973" s="571"/>
      <c r="I973" s="571"/>
      <c r="J973" s="571"/>
      <c r="K973" s="571"/>
      <c r="L973" s="571"/>
      <c r="M973" s="571"/>
      <c r="N973" s="571"/>
      <c r="O973" s="571"/>
      <c r="P973" s="571"/>
      <c r="Q973" s="571"/>
    </row>
    <row r="974" ht="25.15" customHeight="true" x14ac:dyDescent="0.2">
      <c r="C974" s="571"/>
      <c r="D974" s="571"/>
      <c r="E974" s="571"/>
      <c r="F974" s="571"/>
      <c r="G974" s="571"/>
      <c r="H974" s="571"/>
      <c r="I974" s="571"/>
      <c r="J974" s="571"/>
      <c r="K974" s="571"/>
      <c r="L974" s="571"/>
      <c r="M974" s="571"/>
      <c r="N974" s="571"/>
      <c r="O974" s="571"/>
      <c r="P974" s="571"/>
      <c r="Q974" s="571"/>
    </row>
    <row r="975" ht="25.15" customHeight="true" x14ac:dyDescent="0.2">
      <c r="C975" s="571"/>
      <c r="D975" s="571"/>
      <c r="E975" s="571"/>
      <c r="F975" s="571"/>
      <c r="G975" s="571"/>
      <c r="H975" s="571"/>
      <c r="I975" s="571"/>
      <c r="J975" s="571"/>
      <c r="K975" s="571"/>
      <c r="L975" s="571"/>
      <c r="M975" s="571"/>
      <c r="N975" s="571"/>
      <c r="O975" s="571"/>
      <c r="P975" s="571"/>
      <c r="Q975" s="571"/>
    </row>
    <row r="976" ht="25.15" customHeight="true" x14ac:dyDescent="0.2">
      <c r="C976" s="571"/>
      <c r="D976" s="571"/>
      <c r="E976" s="571"/>
      <c r="F976" s="571"/>
      <c r="G976" s="571"/>
      <c r="H976" s="571"/>
      <c r="I976" s="571"/>
      <c r="J976" s="571"/>
      <c r="K976" s="571"/>
      <c r="L976" s="571"/>
      <c r="M976" s="571"/>
      <c r="N976" s="571"/>
      <c r="O976" s="571"/>
      <c r="P976" s="571"/>
      <c r="Q976" s="571"/>
    </row>
    <row r="977" ht="25.15" customHeight="true" x14ac:dyDescent="0.2">
      <c r="C977" s="571"/>
      <c r="D977" s="571"/>
      <c r="E977" s="571"/>
      <c r="F977" s="571"/>
      <c r="G977" s="571"/>
      <c r="H977" s="571"/>
      <c r="I977" s="571"/>
      <c r="J977" s="571"/>
      <c r="K977" s="571"/>
      <c r="L977" s="571"/>
      <c r="M977" s="571"/>
      <c r="N977" s="571"/>
      <c r="O977" s="571"/>
      <c r="P977" s="571"/>
      <c r="Q977" s="571"/>
    </row>
    <row r="978" ht="25.15" customHeight="true" x14ac:dyDescent="0.2">
      <c r="C978" s="571"/>
      <c r="D978" s="571"/>
      <c r="E978" s="571"/>
      <c r="F978" s="571"/>
      <c r="G978" s="571"/>
      <c r="H978" s="571"/>
      <c r="I978" s="571"/>
      <c r="J978" s="571"/>
      <c r="K978" s="571"/>
      <c r="L978" s="571"/>
      <c r="M978" s="571"/>
      <c r="N978" s="571"/>
      <c r="O978" s="571"/>
      <c r="P978" s="571"/>
      <c r="Q978" s="571"/>
    </row>
    <row r="979" ht="25.15" customHeight="true" x14ac:dyDescent="0.2">
      <c r="C979" s="571"/>
      <c r="D979" s="571"/>
      <c r="E979" s="571"/>
      <c r="F979" s="571"/>
      <c r="G979" s="571"/>
      <c r="H979" s="571"/>
      <c r="I979" s="571"/>
      <c r="J979" s="571"/>
      <c r="K979" s="571"/>
      <c r="L979" s="571"/>
      <c r="M979" s="571"/>
      <c r="N979" s="571"/>
      <c r="O979" s="571"/>
      <c r="P979" s="571"/>
      <c r="Q979" s="571"/>
    </row>
    <row r="980" ht="25.15" customHeight="true" x14ac:dyDescent="0.2">
      <c r="C980" s="571"/>
      <c r="D980" s="571"/>
      <c r="E980" s="571"/>
      <c r="F980" s="571"/>
      <c r="G980" s="571"/>
      <c r="H980" s="571"/>
      <c r="I980" s="571"/>
      <c r="J980" s="571"/>
      <c r="K980" s="571"/>
      <c r="L980" s="571"/>
      <c r="M980" s="571"/>
      <c r="N980" s="571"/>
      <c r="O980" s="571"/>
      <c r="P980" s="571"/>
      <c r="Q980" s="571"/>
    </row>
    <row r="981" ht="25.15" customHeight="true" x14ac:dyDescent="0.2">
      <c r="C981" s="571"/>
      <c r="D981" s="571"/>
      <c r="E981" s="571"/>
      <c r="F981" s="571"/>
      <c r="G981" s="571"/>
      <c r="H981" s="571"/>
      <c r="I981" s="571"/>
      <c r="J981" s="571"/>
      <c r="K981" s="571"/>
      <c r="L981" s="571"/>
      <c r="M981" s="571"/>
      <c r="N981" s="571"/>
      <c r="O981" s="571"/>
      <c r="P981" s="571"/>
      <c r="Q981" s="571"/>
    </row>
    <row r="982" ht="25.15" customHeight="true" x14ac:dyDescent="0.2">
      <c r="C982" s="571"/>
      <c r="D982" s="571"/>
      <c r="E982" s="571"/>
      <c r="F982" s="571"/>
      <c r="G982" s="571"/>
      <c r="H982" s="571"/>
      <c r="I982" s="571"/>
      <c r="J982" s="571"/>
      <c r="K982" s="571"/>
      <c r="L982" s="571"/>
      <c r="M982" s="571"/>
      <c r="N982" s="571"/>
      <c r="O982" s="571"/>
      <c r="P982" s="571"/>
      <c r="Q982" s="571"/>
    </row>
    <row r="983" ht="25.15" customHeight="true" x14ac:dyDescent="0.2">
      <c r="C983" s="571"/>
      <c r="D983" s="571"/>
      <c r="E983" s="571"/>
      <c r="F983" s="571"/>
      <c r="G983" s="571"/>
      <c r="H983" s="571"/>
      <c r="I983" s="571"/>
      <c r="J983" s="571"/>
      <c r="K983" s="571"/>
      <c r="L983" s="571"/>
      <c r="M983" s="571"/>
      <c r="N983" s="571"/>
      <c r="O983" s="571"/>
      <c r="P983" s="571"/>
      <c r="Q983" s="571"/>
    </row>
    <row r="984" ht="25.15" customHeight="true" x14ac:dyDescent="0.2">
      <c r="C984" s="571"/>
      <c r="D984" s="571"/>
      <c r="E984" s="571"/>
      <c r="F984" s="571"/>
      <c r="G984" s="571"/>
      <c r="H984" s="571"/>
      <c r="I984" s="571"/>
      <c r="J984" s="571"/>
      <c r="K984" s="571"/>
      <c r="L984" s="571"/>
      <c r="M984" s="571"/>
      <c r="N984" s="571"/>
      <c r="O984" s="571"/>
      <c r="P984" s="571"/>
      <c r="Q984" s="571"/>
    </row>
    <row r="985" ht="25.15" customHeight="true" x14ac:dyDescent="0.2">
      <c r="C985" s="571"/>
      <c r="D985" s="571"/>
      <c r="E985" s="571"/>
      <c r="F985" s="571"/>
      <c r="G985" s="571"/>
      <c r="H985" s="571"/>
      <c r="I985" s="571"/>
      <c r="J985" s="571"/>
      <c r="K985" s="571"/>
      <c r="L985" s="571"/>
      <c r="M985" s="571"/>
      <c r="N985" s="571"/>
      <c r="O985" s="571"/>
      <c r="P985" s="571"/>
      <c r="Q985" s="571"/>
    </row>
    <row r="986" ht="25.15" customHeight="true" x14ac:dyDescent="0.2">
      <c r="C986" s="571"/>
      <c r="D986" s="571"/>
      <c r="E986" s="571"/>
      <c r="F986" s="571"/>
      <c r="G986" s="571"/>
      <c r="H986" s="571"/>
      <c r="I986" s="571"/>
      <c r="J986" s="571"/>
      <c r="K986" s="571"/>
      <c r="L986" s="571"/>
      <c r="M986" s="571"/>
      <c r="N986" s="571"/>
      <c r="O986" s="571"/>
      <c r="P986" s="571"/>
      <c r="Q986" s="571"/>
    </row>
    <row r="987" ht="25.15" customHeight="true" x14ac:dyDescent="0.2">
      <c r="C987" s="571"/>
      <c r="D987" s="571"/>
      <c r="E987" s="571"/>
      <c r="F987" s="571"/>
      <c r="G987" s="571"/>
      <c r="H987" s="571"/>
      <c r="I987" s="571"/>
      <c r="J987" s="571"/>
      <c r="K987" s="571"/>
      <c r="L987" s="571"/>
      <c r="M987" s="571"/>
      <c r="N987" s="571"/>
      <c r="O987" s="571"/>
      <c r="P987" s="571"/>
      <c r="Q987" s="571"/>
    </row>
    <row r="988" ht="25.15" customHeight="true" x14ac:dyDescent="0.2">
      <c r="C988" s="571"/>
      <c r="D988" s="571"/>
      <c r="E988" s="571"/>
      <c r="F988" s="571"/>
      <c r="G988" s="571"/>
      <c r="H988" s="571"/>
      <c r="I988" s="571"/>
      <c r="J988" s="571"/>
      <c r="K988" s="571"/>
      <c r="L988" s="571"/>
      <c r="M988" s="571"/>
      <c r="N988" s="571"/>
      <c r="O988" s="571"/>
      <c r="P988" s="571"/>
      <c r="Q988" s="571"/>
    </row>
    <row r="989" ht="25.15" customHeight="true" x14ac:dyDescent="0.2">
      <c r="C989" s="571"/>
      <c r="D989" s="571"/>
      <c r="E989" s="571"/>
      <c r="F989" s="571"/>
      <c r="G989" s="571"/>
      <c r="H989" s="571"/>
      <c r="I989" s="571"/>
      <c r="J989" s="571"/>
      <c r="K989" s="571"/>
      <c r="L989" s="571"/>
      <c r="M989" s="571"/>
      <c r="N989" s="571"/>
      <c r="O989" s="571"/>
      <c r="P989" s="571"/>
      <c r="Q989" s="571"/>
    </row>
    <row r="990" ht="25.15" customHeight="true" x14ac:dyDescent="0.2">
      <c r="C990" s="571"/>
      <c r="D990" s="571"/>
      <c r="E990" s="571"/>
      <c r="F990" s="571"/>
      <c r="G990" s="571"/>
      <c r="H990" s="571"/>
      <c r="I990" s="571"/>
      <c r="J990" s="571"/>
      <c r="K990" s="571"/>
      <c r="L990" s="571"/>
      <c r="M990" s="571"/>
      <c r="N990" s="571"/>
      <c r="O990" s="571"/>
      <c r="P990" s="571"/>
      <c r="Q990" s="571"/>
    </row>
    <row r="991" ht="25.15" customHeight="true" x14ac:dyDescent="0.2">
      <c r="C991" s="571"/>
      <c r="D991" s="571"/>
      <c r="E991" s="571"/>
      <c r="F991" s="571"/>
      <c r="G991" s="571"/>
      <c r="H991" s="571"/>
      <c r="I991" s="571"/>
      <c r="J991" s="571"/>
      <c r="K991" s="571"/>
      <c r="L991" s="571"/>
      <c r="M991" s="571"/>
      <c r="N991" s="571"/>
      <c r="O991" s="571"/>
      <c r="P991" s="571"/>
      <c r="Q991" s="571"/>
    </row>
    <row r="992" ht="25.15" customHeight="true" x14ac:dyDescent="0.2">
      <c r="C992" s="571"/>
      <c r="D992" s="571"/>
      <c r="E992" s="571"/>
      <c r="F992" s="571"/>
      <c r="G992" s="571"/>
      <c r="H992" s="571"/>
      <c r="I992" s="571"/>
      <c r="J992" s="571"/>
      <c r="K992" s="571"/>
      <c r="L992" s="571"/>
      <c r="M992" s="571"/>
      <c r="N992" s="571"/>
      <c r="O992" s="571"/>
      <c r="P992" s="571"/>
      <c r="Q992" s="571"/>
    </row>
    <row r="993" ht="25.15" customHeight="true" x14ac:dyDescent="0.2">
      <c r="C993" s="571"/>
      <c r="D993" s="571"/>
      <c r="E993" s="571"/>
      <c r="F993" s="571"/>
      <c r="G993" s="571"/>
      <c r="H993" s="571"/>
      <c r="I993" s="571"/>
      <c r="J993" s="571"/>
      <c r="K993" s="571"/>
      <c r="L993" s="571"/>
      <c r="M993" s="571"/>
      <c r="N993" s="571"/>
      <c r="O993" s="571"/>
      <c r="P993" s="571"/>
      <c r="Q993" s="571"/>
    </row>
    <row r="994" ht="25.15" customHeight="true" x14ac:dyDescent="0.2">
      <c r="C994" s="571"/>
      <c r="D994" s="571"/>
      <c r="E994" s="571"/>
      <c r="F994" s="571"/>
      <c r="G994" s="571"/>
      <c r="H994" s="571"/>
      <c r="I994" s="571"/>
      <c r="J994" s="571"/>
      <c r="K994" s="571"/>
      <c r="L994" s="571"/>
      <c r="M994" s="571"/>
      <c r="N994" s="571"/>
      <c r="O994" s="571"/>
      <c r="P994" s="571"/>
      <c r="Q994" s="571"/>
    </row>
    <row r="995" ht="25.15" customHeight="true" x14ac:dyDescent="0.2">
      <c r="C995" s="571"/>
      <c r="D995" s="571"/>
      <c r="E995" s="571"/>
      <c r="F995" s="571"/>
      <c r="G995" s="571"/>
      <c r="H995" s="571"/>
      <c r="I995" s="571"/>
      <c r="J995" s="571"/>
      <c r="K995" s="571"/>
      <c r="L995" s="571"/>
      <c r="M995" s="571"/>
      <c r="N995" s="571"/>
      <c r="O995" s="571"/>
      <c r="P995" s="571"/>
      <c r="Q995" s="571"/>
    </row>
    <row r="996" ht="25.15" customHeight="true" x14ac:dyDescent="0.2">
      <c r="C996" s="571"/>
      <c r="D996" s="571"/>
      <c r="E996" s="571"/>
      <c r="F996" s="571"/>
      <c r="G996" s="571"/>
      <c r="H996" s="571"/>
      <c r="I996" s="571"/>
      <c r="J996" s="571"/>
      <c r="K996" s="571"/>
      <c r="L996" s="571"/>
      <c r="M996" s="571"/>
      <c r="N996" s="571"/>
      <c r="O996" s="571"/>
      <c r="P996" s="571"/>
      <c r="Q996" s="571"/>
    </row>
    <row r="997" ht="25.15" customHeight="true" x14ac:dyDescent="0.2">
      <c r="C997" s="571"/>
      <c r="D997" s="571"/>
      <c r="E997" s="571"/>
      <c r="F997" s="571"/>
      <c r="G997" s="571"/>
      <c r="H997" s="571"/>
      <c r="I997" s="571"/>
      <c r="J997" s="571"/>
      <c r="K997" s="571"/>
      <c r="L997" s="571"/>
      <c r="M997" s="571"/>
      <c r="N997" s="571"/>
      <c r="O997" s="571"/>
      <c r="P997" s="571"/>
      <c r="Q997" s="571"/>
    </row>
    <row r="998" ht="25.15" customHeight="true" x14ac:dyDescent="0.2">
      <c r="C998" s="571"/>
      <c r="D998" s="571"/>
      <c r="E998" s="571"/>
      <c r="F998" s="571"/>
      <c r="G998" s="571"/>
      <c r="H998" s="571"/>
      <c r="I998" s="571"/>
      <c r="J998" s="571"/>
      <c r="K998" s="571"/>
      <c r="L998" s="571"/>
      <c r="M998" s="571"/>
      <c r="N998" s="571"/>
      <c r="O998" s="571"/>
      <c r="P998" s="571"/>
      <c r="Q998" s="571"/>
    </row>
    <row r="999" ht="25.15" customHeight="true" x14ac:dyDescent="0.2">
      <c r="C999" s="571"/>
      <c r="D999" s="571"/>
      <c r="E999" s="571"/>
      <c r="F999" s="571"/>
      <c r="G999" s="571"/>
      <c r="H999" s="571"/>
      <c r="I999" s="571"/>
      <c r="J999" s="571"/>
      <c r="K999" s="571"/>
      <c r="L999" s="571"/>
      <c r="M999" s="571"/>
      <c r="N999" s="571"/>
      <c r="O999" s="571"/>
      <c r="P999" s="571"/>
      <c r="Q999" s="571"/>
    </row>
    <row r="1000" ht="25.15" customHeight="true" x14ac:dyDescent="0.2">
      <c r="C1000" s="571"/>
      <c r="D1000" s="571"/>
      <c r="E1000" s="571"/>
      <c r="F1000" s="571"/>
      <c r="G1000" s="571"/>
      <c r="H1000" s="571"/>
      <c r="I1000" s="571"/>
      <c r="J1000" s="571"/>
      <c r="K1000" s="571"/>
      <c r="L1000" s="571"/>
      <c r="M1000" s="571"/>
      <c r="N1000" s="571"/>
      <c r="O1000" s="571"/>
      <c r="P1000" s="571"/>
      <c r="Q1000" s="571"/>
    </row>
    <row r="1001" ht="25.15" customHeight="true" x14ac:dyDescent="0.2">
      <c r="C1001" s="571"/>
      <c r="D1001" s="571"/>
      <c r="E1001" s="571"/>
      <c r="F1001" s="571"/>
      <c r="G1001" s="571"/>
      <c r="H1001" s="571"/>
      <c r="I1001" s="571"/>
      <c r="J1001" s="571"/>
      <c r="K1001" s="571"/>
      <c r="L1001" s="571"/>
      <c r="M1001" s="571"/>
      <c r="N1001" s="571"/>
      <c r="O1001" s="571"/>
      <c r="P1001" s="571"/>
      <c r="Q1001" s="571"/>
    </row>
    <row r="1002" ht="25.15" customHeight="true" x14ac:dyDescent="0.2">
      <c r="C1002" s="571"/>
      <c r="D1002" s="571"/>
      <c r="E1002" s="571"/>
      <c r="F1002" s="571"/>
      <c r="G1002" s="571"/>
      <c r="H1002" s="571"/>
      <c r="I1002" s="571"/>
      <c r="J1002" s="571"/>
      <c r="K1002" s="571"/>
      <c r="L1002" s="571"/>
      <c r="M1002" s="571"/>
      <c r="N1002" s="571"/>
      <c r="O1002" s="571"/>
      <c r="P1002" s="571"/>
      <c r="Q1002" s="571"/>
    </row>
    <row r="1003" ht="25.15" customHeight="true" x14ac:dyDescent="0.2">
      <c r="C1003" s="571"/>
      <c r="D1003" s="571"/>
      <c r="E1003" s="571"/>
      <c r="F1003" s="571"/>
      <c r="G1003" s="571"/>
      <c r="H1003" s="571"/>
      <c r="I1003" s="571"/>
      <c r="J1003" s="571"/>
      <c r="K1003" s="571"/>
      <c r="L1003" s="571"/>
      <c r="M1003" s="571"/>
      <c r="N1003" s="571"/>
      <c r="O1003" s="571"/>
      <c r="P1003" s="571"/>
      <c r="Q1003" s="571"/>
    </row>
    <row r="1004" ht="25.15" customHeight="true" x14ac:dyDescent="0.2">
      <c r="C1004" s="571"/>
      <c r="D1004" s="571"/>
      <c r="E1004" s="571"/>
      <c r="F1004" s="571"/>
      <c r="G1004" s="571"/>
      <c r="H1004" s="571"/>
      <c r="I1004" s="571"/>
      <c r="J1004" s="571"/>
      <c r="K1004" s="571"/>
      <c r="L1004" s="571"/>
      <c r="M1004" s="571"/>
      <c r="N1004" s="571"/>
      <c r="O1004" s="571"/>
      <c r="P1004" s="571"/>
      <c r="Q1004" s="571"/>
    </row>
    <row r="1005" ht="25.15" customHeight="true" x14ac:dyDescent="0.2">
      <c r="C1005" s="571"/>
      <c r="D1005" s="571"/>
      <c r="E1005" s="571"/>
      <c r="F1005" s="571"/>
      <c r="G1005" s="571"/>
      <c r="H1005" s="571"/>
      <c r="I1005" s="571"/>
      <c r="J1005" s="571"/>
      <c r="K1005" s="571"/>
      <c r="L1005" s="571"/>
      <c r="M1005" s="571"/>
      <c r="N1005" s="571"/>
      <c r="O1005" s="571"/>
      <c r="P1005" s="571"/>
      <c r="Q1005" s="571"/>
    </row>
    <row r="1006" ht="25.15" customHeight="true" x14ac:dyDescent="0.2">
      <c r="C1006" s="571"/>
      <c r="D1006" s="571"/>
      <c r="E1006" s="571"/>
      <c r="F1006" s="571"/>
      <c r="G1006" s="571"/>
      <c r="H1006" s="571"/>
      <c r="I1006" s="571"/>
      <c r="J1006" s="571"/>
      <c r="K1006" s="571"/>
      <c r="L1006" s="571"/>
      <c r="M1006" s="571"/>
      <c r="N1006" s="571"/>
      <c r="O1006" s="571"/>
      <c r="P1006" s="571"/>
      <c r="Q1006" s="571"/>
    </row>
    <row r="1007" ht="25.15" customHeight="true" x14ac:dyDescent="0.2">
      <c r="C1007" s="571"/>
      <c r="D1007" s="571"/>
      <c r="E1007" s="571"/>
      <c r="F1007" s="571"/>
      <c r="G1007" s="571"/>
      <c r="H1007" s="571"/>
      <c r="I1007" s="571"/>
      <c r="J1007" s="571"/>
      <c r="K1007" s="571"/>
      <c r="L1007" s="571"/>
      <c r="M1007" s="571"/>
      <c r="N1007" s="571"/>
      <c r="O1007" s="571"/>
      <c r="P1007" s="571"/>
      <c r="Q1007" s="571"/>
    </row>
    <row r="1008" ht="25.15" customHeight="true" x14ac:dyDescent="0.2">
      <c r="C1008" s="571"/>
      <c r="D1008" s="571"/>
      <c r="E1008" s="571"/>
      <c r="F1008" s="571"/>
      <c r="G1008" s="571"/>
      <c r="H1008" s="571"/>
      <c r="I1008" s="571"/>
      <c r="J1008" s="571"/>
      <c r="K1008" s="571"/>
      <c r="L1008" s="571"/>
      <c r="M1008" s="571"/>
      <c r="N1008" s="571"/>
      <c r="O1008" s="571"/>
      <c r="P1008" s="571"/>
      <c r="Q1008" s="571"/>
    </row>
    <row r="1009" ht="25.15" customHeight="true" x14ac:dyDescent="0.2">
      <c r="C1009" s="571"/>
      <c r="D1009" s="571"/>
      <c r="E1009" s="571"/>
      <c r="F1009" s="571"/>
      <c r="G1009" s="571"/>
      <c r="H1009" s="571"/>
      <c r="I1009" s="571"/>
      <c r="J1009" s="571"/>
      <c r="K1009" s="571"/>
      <c r="L1009" s="571"/>
      <c r="M1009" s="571"/>
      <c r="N1009" s="571"/>
      <c r="O1009" s="571"/>
      <c r="P1009" s="571"/>
      <c r="Q1009" s="571"/>
    </row>
    <row r="1010" ht="25.15" customHeight="true" x14ac:dyDescent="0.2">
      <c r="C1010" s="571"/>
      <c r="D1010" s="571"/>
      <c r="E1010" s="571"/>
      <c r="F1010" s="571"/>
      <c r="G1010" s="571"/>
      <c r="H1010" s="571"/>
      <c r="I1010" s="571"/>
      <c r="J1010" s="571"/>
      <c r="K1010" s="571"/>
      <c r="L1010" s="571"/>
      <c r="M1010" s="571"/>
      <c r="N1010" s="571"/>
      <c r="O1010" s="571"/>
      <c r="P1010" s="571"/>
      <c r="Q1010" s="571"/>
    </row>
    <row r="1011" ht="25.15" customHeight="true" x14ac:dyDescent="0.2">
      <c r="C1011" s="571"/>
      <c r="D1011" s="571"/>
      <c r="E1011" s="571"/>
      <c r="F1011" s="571"/>
      <c r="G1011" s="571"/>
      <c r="H1011" s="571"/>
      <c r="I1011" s="571"/>
      <c r="J1011" s="571"/>
      <c r="K1011" s="571"/>
      <c r="L1011" s="571"/>
      <c r="M1011" s="571"/>
      <c r="N1011" s="571"/>
      <c r="O1011" s="571"/>
      <c r="P1011" s="571"/>
      <c r="Q1011" s="571"/>
    </row>
    <row r="1012" ht="25.15" customHeight="true" x14ac:dyDescent="0.2">
      <c r="C1012" s="571"/>
      <c r="D1012" s="571"/>
      <c r="E1012" s="571"/>
      <c r="F1012" s="571"/>
      <c r="G1012" s="571"/>
      <c r="H1012" s="571"/>
      <c r="I1012" s="571"/>
      <c r="J1012" s="571"/>
      <c r="K1012" s="571"/>
      <c r="L1012" s="571"/>
      <c r="M1012" s="571"/>
      <c r="N1012" s="571"/>
      <c r="O1012" s="571"/>
      <c r="P1012" s="571"/>
      <c r="Q1012" s="571"/>
    </row>
    <row r="1013" ht="25.15" customHeight="true" x14ac:dyDescent="0.2">
      <c r="C1013" s="571"/>
      <c r="D1013" s="571"/>
      <c r="E1013" s="571"/>
      <c r="F1013" s="571"/>
      <c r="G1013" s="571"/>
      <c r="H1013" s="571"/>
      <c r="I1013" s="571"/>
      <c r="J1013" s="571"/>
      <c r="K1013" s="571"/>
      <c r="L1013" s="571"/>
      <c r="M1013" s="571"/>
      <c r="N1013" s="571"/>
      <c r="O1013" s="571"/>
      <c r="P1013" s="571"/>
      <c r="Q1013" s="571"/>
    </row>
    <row r="1014" ht="25.15" customHeight="true" x14ac:dyDescent="0.2">
      <c r="C1014" s="571"/>
      <c r="D1014" s="571"/>
      <c r="E1014" s="571"/>
      <c r="F1014" s="571"/>
      <c r="G1014" s="571"/>
      <c r="H1014" s="571"/>
      <c r="I1014" s="571"/>
      <c r="J1014" s="571"/>
      <c r="K1014" s="571"/>
      <c r="L1014" s="571"/>
      <c r="M1014" s="571"/>
      <c r="N1014" s="571"/>
      <c r="O1014" s="571"/>
      <c r="P1014" s="571"/>
      <c r="Q1014" s="571"/>
    </row>
    <row r="1015" ht="25.15" customHeight="true" x14ac:dyDescent="0.2">
      <c r="C1015" s="571"/>
      <c r="D1015" s="571"/>
      <c r="E1015" s="571"/>
      <c r="F1015" s="571"/>
      <c r="G1015" s="571"/>
      <c r="H1015" s="571"/>
      <c r="I1015" s="571"/>
      <c r="J1015" s="571"/>
      <c r="K1015" s="571"/>
      <c r="L1015" s="571"/>
      <c r="M1015" s="571"/>
      <c r="N1015" s="571"/>
      <c r="O1015" s="571"/>
      <c r="P1015" s="571"/>
      <c r="Q1015" s="571"/>
    </row>
    <row r="1016" ht="25.15" customHeight="true" x14ac:dyDescent="0.2">
      <c r="C1016" s="571"/>
      <c r="D1016" s="571"/>
      <c r="E1016" s="571"/>
      <c r="F1016" s="571"/>
      <c r="G1016" s="571"/>
      <c r="H1016" s="571"/>
      <c r="I1016" s="571"/>
      <c r="J1016" s="571"/>
      <c r="K1016" s="571"/>
      <c r="L1016" s="571"/>
      <c r="M1016" s="571"/>
      <c r="N1016" s="571"/>
      <c r="O1016" s="571"/>
      <c r="P1016" s="571"/>
      <c r="Q1016" s="571"/>
    </row>
    <row r="1017" ht="25.15" customHeight="true" x14ac:dyDescent="0.2">
      <c r="C1017" s="571"/>
      <c r="D1017" s="571"/>
      <c r="E1017" s="571"/>
      <c r="F1017" s="571"/>
      <c r="G1017" s="571"/>
      <c r="H1017" s="571"/>
      <c r="I1017" s="571"/>
      <c r="J1017" s="571"/>
      <c r="K1017" s="571"/>
      <c r="L1017" s="571"/>
      <c r="M1017" s="571"/>
      <c r="N1017" s="571"/>
      <c r="O1017" s="571"/>
      <c r="P1017" s="571"/>
      <c r="Q1017" s="571"/>
    </row>
    <row r="1018" ht="25.15" customHeight="true" x14ac:dyDescent="0.2">
      <c r="C1018" s="571"/>
      <c r="D1018" s="571"/>
      <c r="E1018" s="571"/>
      <c r="F1018" s="571"/>
      <c r="G1018" s="571"/>
      <c r="H1018" s="571"/>
      <c r="I1018" s="571"/>
      <c r="J1018" s="571"/>
      <c r="K1018" s="571"/>
      <c r="L1018" s="571"/>
      <c r="M1018" s="571"/>
      <c r="N1018" s="571"/>
      <c r="O1018" s="571"/>
      <c r="P1018" s="571"/>
      <c r="Q1018" s="571"/>
    </row>
    <row r="1019" ht="25.15" customHeight="true" x14ac:dyDescent="0.2">
      <c r="C1019" s="571"/>
      <c r="D1019" s="571"/>
      <c r="E1019" s="571"/>
      <c r="F1019" s="571"/>
      <c r="G1019" s="571"/>
      <c r="H1019" s="571"/>
      <c r="I1019" s="571"/>
      <c r="J1019" s="571"/>
      <c r="K1019" s="571"/>
      <c r="L1019" s="571"/>
      <c r="M1019" s="571"/>
      <c r="N1019" s="571"/>
      <c r="O1019" s="571"/>
      <c r="P1019" s="571"/>
      <c r="Q1019" s="571"/>
    </row>
    <row r="1020" ht="25.15" customHeight="true" x14ac:dyDescent="0.2">
      <c r="C1020" s="571"/>
      <c r="D1020" s="571"/>
      <c r="E1020" s="571"/>
      <c r="F1020" s="571"/>
      <c r="G1020" s="571"/>
      <c r="H1020" s="571"/>
      <c r="I1020" s="571"/>
      <c r="J1020" s="571"/>
      <c r="K1020" s="571"/>
      <c r="L1020" s="571"/>
      <c r="M1020" s="571"/>
      <c r="N1020" s="571"/>
      <c r="O1020" s="571"/>
      <c r="P1020" s="571"/>
      <c r="Q1020" s="571"/>
    </row>
    <row r="1021" ht="25.15" customHeight="true" x14ac:dyDescent="0.2">
      <c r="C1021" s="571"/>
      <c r="D1021" s="571"/>
      <c r="E1021" s="571"/>
      <c r="F1021" s="571"/>
      <c r="G1021" s="571"/>
      <c r="H1021" s="571"/>
      <c r="I1021" s="571"/>
      <c r="J1021" s="571"/>
      <c r="K1021" s="571"/>
      <c r="L1021" s="571"/>
      <c r="M1021" s="571"/>
      <c r="N1021" s="571"/>
      <c r="O1021" s="571"/>
      <c r="P1021" s="571"/>
      <c r="Q1021" s="571"/>
    </row>
    <row r="1022" ht="25.15" customHeight="true" x14ac:dyDescent="0.2">
      <c r="C1022" s="571"/>
      <c r="D1022" s="571"/>
      <c r="E1022" s="571"/>
      <c r="F1022" s="571"/>
      <c r="G1022" s="571"/>
      <c r="H1022" s="571"/>
      <c r="I1022" s="571"/>
      <c r="J1022" s="571"/>
      <c r="K1022" s="571"/>
      <c r="L1022" s="571"/>
      <c r="M1022" s="571"/>
      <c r="N1022" s="571"/>
      <c r="O1022" s="571"/>
      <c r="P1022" s="571"/>
      <c r="Q1022" s="571"/>
    </row>
    <row r="1023" ht="25.15" customHeight="true" x14ac:dyDescent="0.2">
      <c r="C1023" s="571"/>
      <c r="D1023" s="571"/>
      <c r="E1023" s="571"/>
      <c r="F1023" s="571"/>
      <c r="G1023" s="571"/>
      <c r="H1023" s="571"/>
      <c r="I1023" s="571"/>
      <c r="J1023" s="571"/>
      <c r="K1023" s="571"/>
      <c r="L1023" s="571"/>
      <c r="M1023" s="571"/>
      <c r="N1023" s="571"/>
      <c r="O1023" s="571"/>
      <c r="P1023" s="571"/>
      <c r="Q1023" s="571"/>
    </row>
    <row r="1024" ht="25.15" customHeight="true" x14ac:dyDescent="0.2">
      <c r="C1024" s="571"/>
      <c r="D1024" s="571"/>
      <c r="E1024" s="571"/>
      <c r="F1024" s="571"/>
      <c r="G1024" s="571"/>
      <c r="H1024" s="571"/>
      <c r="I1024" s="571"/>
      <c r="J1024" s="571"/>
      <c r="K1024" s="571"/>
      <c r="L1024" s="571"/>
      <c r="M1024" s="571"/>
      <c r="N1024" s="571"/>
      <c r="O1024" s="571"/>
      <c r="P1024" s="571"/>
      <c r="Q1024" s="571"/>
    </row>
    <row r="1025" s="437" customFormat="true" ht="21" customHeight="true" x14ac:dyDescent="0.2">
      <c r="A1025" s="993" t="s">
        <v>135</v>
      </c>
      <c r="B1025" s="993"/>
      <c r="C1025" s="993"/>
      <c r="Z1025" s="9"/>
      <c r="AA1025" s="9"/>
      <c r="AB1025" s="9"/>
      <c r="AC1025" s="9"/>
      <c r="AD1025" s="9"/>
      <c r="AE1025" s="9"/>
      <c r="AF1025" s="9"/>
      <c r="AG1025" s="9"/>
      <c r="AH1025" s="9"/>
      <c r="AI1025" s="9"/>
      <c r="AJ1025" s="9"/>
      <c r="AK1025" s="9"/>
      <c r="AL1025" s="9"/>
      <c r="AM1025" s="9"/>
      <c r="AN1025" s="9"/>
      <c r="AO1025" s="9"/>
      <c r="AP1025" s="9"/>
      <c r="AQ1025" s="9"/>
      <c r="AR1025" s="9"/>
      <c r="AS1025" s="9"/>
      <c r="AT1025" s="9"/>
      <c r="AU1025" s="9"/>
      <c r="AV1025" s="9"/>
      <c r="AW1025" s="9"/>
      <c r="AX1025" s="9"/>
      <c r="AY1025" s="9"/>
      <c r="AZ1025" s="9"/>
      <c r="BA1025" s="351"/>
      <c r="BB1025" s="394"/>
      <c r="BC1025"/>
      <c r="BD1025"/>
      <c r="BE1025"/>
      <c r="BF1025"/>
      <c r="BG1025"/>
      <c r="BH1025"/>
      <c r="BI1025"/>
      <c r="BJ1025"/>
      <c r="BK1025"/>
      <c r="BL1025"/>
      <c r="BM1025"/>
      <c r="BN1025"/>
      <c r="BO1025"/>
      <c r="BP1025"/>
      <c r="BQ1025"/>
      <c r="BR1025"/>
      <c r="BS1025"/>
      <c r="BT1025"/>
      <c r="BU1025"/>
      <c r="BV1025"/>
      <c r="BW1025"/>
      <c r="BX1025"/>
      <c r="BY1025" s="351"/>
      <c r="BZ1025" s="352"/>
      <c r="CA1025" s="352"/>
      <c r="CB1025" s="352"/>
      <c r="CC1025" s="352"/>
      <c r="CD1025" s="352"/>
      <c r="CE1025" s="352"/>
      <c r="CF1025" s="352"/>
      <c r="CG1025" s="352"/>
      <c r="CH1025" s="352"/>
      <c r="CI1025" s="352"/>
      <c r="CJ1025" s="352"/>
      <c r="CK1025" s="352"/>
      <c r="CL1025" s="352"/>
      <c r="CM1025" s="352"/>
      <c r="CN1025" s="352"/>
      <c r="CO1025" s="352"/>
      <c r="CP1025" s="352"/>
      <c r="CQ1025" s="352"/>
      <c r="CR1025" s="352"/>
      <c r="CS1025" s="352"/>
      <c r="CT1025" s="352"/>
      <c r="CU1025" s="352"/>
      <c r="CV1025" s="352"/>
      <c r="CW1025" s="352"/>
      <c r="CX1025" s="352"/>
      <c r="CY1025" s="352"/>
      <c r="CZ1025" s="352"/>
    </row>
    <row r="1026" s="437" customFormat="true" ht="15.95" customHeight="true" x14ac:dyDescent="0.2">
      <c r="A1026" s="994" t="s">
        <v>183</v>
      </c>
      <c r="B1026" s="994"/>
      <c r="C1026" s="440" t="s">
        <v>184</v>
      </c>
      <c r="Z1026" s="9"/>
      <c r="AA1026" s="9"/>
      <c r="AB1026" s="9"/>
      <c r="AC1026" s="9"/>
      <c r="AD1026" s="9"/>
      <c r="AE1026" s="9"/>
      <c r="AF1026" s="9"/>
      <c r="AG1026" s="9"/>
      <c r="AH1026" s="9"/>
      <c r="AI1026" s="9"/>
      <c r="AJ1026" s="9"/>
      <c r="AK1026" s="9"/>
      <c r="AL1026" s="9"/>
      <c r="AM1026" s="9"/>
      <c r="AN1026" s="9"/>
      <c r="AO1026" s="9"/>
      <c r="AP1026" s="9"/>
      <c r="AQ1026" s="9"/>
      <c r="AR1026" s="9"/>
      <c r="AS1026" s="9"/>
      <c r="AT1026" s="9"/>
      <c r="AU1026" s="9"/>
      <c r="AV1026" s="9"/>
      <c r="AW1026" s="9"/>
      <c r="AX1026" s="9"/>
      <c r="AY1026" s="9"/>
      <c r="AZ1026" s="9"/>
      <c r="BA1026" s="351"/>
      <c r="BB1026" s="394"/>
      <c r="BC1026"/>
      <c r="BD1026"/>
      <c r="BE1026"/>
      <c r="BF1026"/>
      <c r="BG1026"/>
      <c r="BH1026"/>
      <c r="BI1026"/>
      <c r="BJ1026"/>
      <c r="BK1026"/>
      <c r="BL1026"/>
      <c r="BM1026"/>
      <c r="BN1026"/>
      <c r="BO1026"/>
      <c r="BP1026"/>
      <c r="BQ1026"/>
      <c r="BR1026"/>
      <c r="BS1026"/>
      <c r="BT1026"/>
      <c r="BU1026"/>
      <c r="BV1026"/>
      <c r="BW1026"/>
      <c r="BX1026"/>
      <c r="BY1026" s="351"/>
      <c r="BZ1026" s="352"/>
      <c r="CA1026" s="352"/>
      <c r="CB1026" s="352"/>
      <c r="CC1026" s="352"/>
      <c r="CD1026" s="352"/>
      <c r="CE1026" s="352"/>
      <c r="CF1026" s="352"/>
      <c r="CG1026" s="352"/>
      <c r="CH1026" s="352"/>
      <c r="CI1026" s="352"/>
      <c r="CJ1026" s="352"/>
      <c r="CK1026" s="352"/>
      <c r="CL1026" s="352"/>
      <c r="CM1026" s="352"/>
      <c r="CN1026" s="352"/>
      <c r="CO1026" s="352"/>
      <c r="CP1026" s="352"/>
      <c r="CQ1026" s="352"/>
      <c r="CR1026" s="352"/>
      <c r="CS1026" s="352"/>
      <c r="CT1026" s="352"/>
      <c r="CU1026" s="352"/>
      <c r="CV1026" s="352"/>
      <c r="CW1026" s="352"/>
      <c r="CX1026" s="352"/>
      <c r="CY1026" s="352"/>
      <c r="CZ1026" s="352"/>
    </row>
    <row r="1027" s="437" customFormat="true" ht="17.1" hidden="true" customHeight="true" x14ac:dyDescent="0.2">
      <c r="A1027" s="441" t="s">
        <v>185</v>
      </c>
      <c r="B1027" s="442" t="s">
        <v>186</v>
      </c>
      <c r="C1027" s="443">
        <v>4456</v>
      </c>
      <c r="Z1027" s="9"/>
      <c r="AA1027" s="9"/>
      <c r="AB1027" s="9"/>
      <c r="AC1027" s="9"/>
      <c r="AD1027" s="9"/>
      <c r="AE1027" s="9"/>
      <c r="AF1027" s="9"/>
      <c r="AG1027" s="9"/>
      <c r="AH1027" s="9"/>
      <c r="AI1027" s="9"/>
      <c r="AJ1027" s="9"/>
      <c r="AK1027" s="9"/>
      <c r="AL1027" s="9"/>
      <c r="AM1027" s="9"/>
      <c r="AN1027" s="9"/>
      <c r="AO1027" s="9"/>
      <c r="AP1027" s="9"/>
      <c r="AQ1027" s="9"/>
      <c r="AR1027" s="9"/>
      <c r="AS1027" s="9"/>
      <c r="AT1027" s="9"/>
      <c r="AU1027" s="9"/>
      <c r="AV1027" s="9"/>
      <c r="AW1027" s="9"/>
      <c r="AX1027" s="9"/>
      <c r="AY1027" s="9"/>
      <c r="AZ1027" s="9"/>
      <c r="BA1027" s="351"/>
      <c r="BB1027" s="394"/>
      <c r="BC1027"/>
      <c r="BD1027"/>
      <c r="BE1027"/>
      <c r="BF1027"/>
      <c r="BG1027"/>
      <c r="BH1027"/>
      <c r="BI1027"/>
      <c r="BJ1027"/>
      <c r="BK1027"/>
      <c r="BL1027"/>
      <c r="BM1027"/>
      <c r="BN1027"/>
      <c r="BO1027"/>
      <c r="BP1027"/>
      <c r="BQ1027"/>
      <c r="BR1027"/>
      <c r="BS1027"/>
      <c r="BT1027"/>
      <c r="BU1027"/>
      <c r="BV1027"/>
      <c r="BW1027"/>
      <c r="BX1027"/>
      <c r="BY1027" s="351"/>
      <c r="BZ1027" s="352"/>
      <c r="CA1027" s="352"/>
      <c r="CB1027" s="352"/>
      <c r="CC1027" s="352"/>
      <c r="CD1027" s="352"/>
      <c r="CE1027" s="352"/>
      <c r="CF1027" s="352"/>
      <c r="CG1027" s="352"/>
      <c r="CH1027" s="352"/>
      <c r="CI1027" s="352"/>
      <c r="CJ1027" s="352"/>
      <c r="CK1027" s="352"/>
      <c r="CL1027" s="352"/>
      <c r="CM1027" s="352"/>
      <c r="CN1027" s="352"/>
      <c r="CO1027" s="352"/>
      <c r="CP1027" s="352"/>
      <c r="CQ1027" s="352"/>
      <c r="CR1027" s="352"/>
      <c r="CS1027" s="352"/>
      <c r="CT1027" s="352"/>
      <c r="CU1027" s="352"/>
      <c r="CV1027" s="352"/>
      <c r="CW1027" s="352"/>
      <c r="CX1027" s="352"/>
      <c r="CY1027" s="352"/>
      <c r="CZ1027" s="352"/>
    </row>
    <row r="1028" s="437" customFormat="true" ht="17.1" hidden="true" customHeight="true" x14ac:dyDescent="0.2">
      <c r="A1028" s="444" t="s">
        <v>187</v>
      </c>
      <c r="B1028" s="445" t="s">
        <v>186</v>
      </c>
      <c r="C1028" s="446">
        <v>4456</v>
      </c>
      <c r="Z1028" s="9"/>
      <c r="AA1028" s="9"/>
      <c r="AB1028" s="9"/>
      <c r="AC1028" s="9"/>
      <c r="AD1028" s="9"/>
      <c r="AE1028" s="9"/>
      <c r="AF1028" s="9"/>
      <c r="AG1028" s="9"/>
      <c r="AH1028" s="9"/>
      <c r="AI1028" s="9"/>
      <c r="AJ1028" s="9"/>
      <c r="AK1028" s="9"/>
      <c r="AL1028" s="9"/>
      <c r="AM1028" s="9"/>
      <c r="AN1028" s="9"/>
      <c r="AO1028" s="9"/>
      <c r="AP1028" s="9"/>
      <c r="AQ1028" s="9"/>
      <c r="AR1028" s="9"/>
      <c r="AS1028" s="9"/>
      <c r="AT1028" s="9"/>
      <c r="AU1028" s="9"/>
      <c r="AV1028" s="9"/>
      <c r="AW1028" s="9"/>
      <c r="AX1028" s="9"/>
      <c r="AY1028" s="9"/>
      <c r="AZ1028" s="9"/>
      <c r="BA1028" s="351"/>
      <c r="BB1028" s="394"/>
      <c r="BC1028"/>
      <c r="BD1028"/>
      <c r="BE1028"/>
      <c r="BF1028"/>
      <c r="BG1028"/>
      <c r="BH1028"/>
      <c r="BI1028"/>
      <c r="BJ1028"/>
      <c r="BK1028"/>
      <c r="BL1028"/>
      <c r="BM1028"/>
      <c r="BN1028"/>
      <c r="BO1028"/>
      <c r="BP1028"/>
      <c r="BQ1028"/>
      <c r="BR1028"/>
      <c r="BS1028"/>
      <c r="BT1028"/>
      <c r="BU1028"/>
      <c r="BV1028"/>
      <c r="BW1028"/>
      <c r="BX1028"/>
      <c r="BY1028" s="351"/>
      <c r="BZ1028" s="352"/>
      <c r="CA1028" s="352"/>
      <c r="CB1028" s="352"/>
      <c r="CC1028" s="352"/>
      <c r="CD1028" s="352"/>
      <c r="CE1028" s="352"/>
      <c r="CF1028" s="352"/>
      <c r="CG1028" s="352"/>
      <c r="CH1028" s="352"/>
      <c r="CI1028" s="352"/>
      <c r="CJ1028" s="352"/>
      <c r="CK1028" s="352"/>
      <c r="CL1028" s="352"/>
      <c r="CM1028" s="352"/>
      <c r="CN1028" s="352"/>
      <c r="CO1028" s="352"/>
      <c r="CP1028" s="352"/>
      <c r="CQ1028" s="352"/>
      <c r="CR1028" s="352"/>
      <c r="CS1028" s="352"/>
      <c r="CT1028" s="352"/>
      <c r="CU1028" s="352"/>
      <c r="CV1028" s="352"/>
      <c r="CW1028" s="352"/>
      <c r="CX1028" s="352"/>
      <c r="CY1028" s="352"/>
      <c r="CZ1028" s="352"/>
    </row>
    <row r="1029" s="437" customFormat="true" ht="17.1" hidden="true" customHeight="true" x14ac:dyDescent="0.2">
      <c r="A1029" s="444" t="s">
        <v>188</v>
      </c>
      <c r="B1029" s="445" t="s">
        <v>189</v>
      </c>
      <c r="C1029" s="446">
        <v>4456</v>
      </c>
      <c r="Z1029" s="9"/>
      <c r="AA1029" s="9"/>
      <c r="AB1029" s="9"/>
      <c r="AC1029" s="9"/>
      <c r="AD1029" s="9"/>
      <c r="AE1029" s="9"/>
      <c r="AF1029" s="9"/>
      <c r="AG1029" s="9"/>
      <c r="AH1029" s="9"/>
      <c r="AI1029" s="9"/>
      <c r="AJ1029" s="9"/>
      <c r="AK1029" s="9"/>
      <c r="AL1029" s="9"/>
      <c r="AM1029" s="9"/>
      <c r="AN1029" s="9"/>
      <c r="AO1029" s="9"/>
      <c r="AP1029" s="9"/>
      <c r="AQ1029" s="9"/>
      <c r="AR1029" s="9"/>
      <c r="AS1029" s="9"/>
      <c r="AT1029" s="9"/>
      <c r="AU1029" s="9"/>
      <c r="AV1029" s="9"/>
      <c r="AW1029" s="9"/>
      <c r="AX1029" s="9"/>
      <c r="AY1029" s="9"/>
      <c r="AZ1029" s="9"/>
      <c r="BA1029" s="351"/>
      <c r="BB1029" s="394"/>
      <c r="BC1029"/>
      <c r="BD1029"/>
      <c r="BE1029"/>
      <c r="BF1029"/>
      <c r="BG1029"/>
      <c r="BH1029"/>
      <c r="BI1029"/>
      <c r="BJ1029"/>
      <c r="BK1029"/>
      <c r="BL1029"/>
      <c r="BM1029"/>
      <c r="BN1029"/>
      <c r="BO1029"/>
      <c r="BP1029"/>
      <c r="BQ1029"/>
      <c r="BR1029"/>
      <c r="BS1029"/>
      <c r="BT1029"/>
      <c r="BU1029"/>
      <c r="BV1029"/>
      <c r="BW1029"/>
      <c r="BX1029"/>
      <c r="BY1029" s="351"/>
      <c r="BZ1029" s="352"/>
      <c r="CA1029" s="352"/>
      <c r="CB1029" s="352"/>
      <c r="CC1029" s="352"/>
      <c r="CD1029" s="352"/>
      <c r="CE1029" s="352"/>
      <c r="CF1029" s="352"/>
      <c r="CG1029" s="352"/>
      <c r="CH1029" s="352"/>
      <c r="CI1029" s="352"/>
      <c r="CJ1029" s="352"/>
      <c r="CK1029" s="352"/>
      <c r="CL1029" s="352"/>
      <c r="CM1029" s="352"/>
      <c r="CN1029" s="352"/>
      <c r="CO1029" s="352"/>
      <c r="CP1029" s="352"/>
      <c r="CQ1029" s="352"/>
      <c r="CR1029" s="352"/>
      <c r="CS1029" s="352"/>
      <c r="CT1029" s="352"/>
      <c r="CU1029" s="352"/>
      <c r="CV1029" s="352"/>
      <c r="CW1029" s="352"/>
      <c r="CX1029" s="352"/>
      <c r="CY1029" s="352"/>
      <c r="CZ1029" s="352"/>
    </row>
    <row r="1030" s="437" customFormat="true" ht="17.1" hidden="true" customHeight="true" x14ac:dyDescent="0.2">
      <c r="A1030" s="444" t="s">
        <v>190</v>
      </c>
      <c r="B1030" s="445" t="s">
        <v>191</v>
      </c>
      <c r="C1030" s="446">
        <v>4456</v>
      </c>
      <c r="Z1030" s="9"/>
      <c r="AA1030" s="9"/>
      <c r="AB1030" s="9"/>
      <c r="AC1030" s="9"/>
      <c r="AD1030" s="9"/>
      <c r="AE1030" s="9"/>
      <c r="AF1030" s="9"/>
      <c r="AG1030" s="9"/>
      <c r="AH1030" s="9"/>
      <c r="AI1030" s="9"/>
      <c r="AJ1030" s="9"/>
      <c r="AK1030" s="9"/>
      <c r="AL1030" s="9"/>
      <c r="AM1030" s="9"/>
      <c r="AN1030" s="9"/>
      <c r="AO1030" s="9"/>
      <c r="AP1030" s="9"/>
      <c r="AQ1030" s="9"/>
      <c r="AR1030" s="9"/>
      <c r="AS1030" s="9"/>
      <c r="AT1030" s="9"/>
      <c r="AU1030" s="9"/>
      <c r="AV1030" s="9"/>
      <c r="AW1030" s="9"/>
      <c r="AX1030" s="9"/>
      <c r="AY1030" s="9"/>
      <c r="AZ1030" s="9"/>
      <c r="BA1030" s="351"/>
      <c r="BB1030" s="394"/>
      <c r="BC1030"/>
      <c r="BD1030"/>
      <c r="BE1030"/>
      <c r="BF1030"/>
      <c r="BG1030"/>
      <c r="BH1030"/>
      <c r="BI1030"/>
      <c r="BJ1030"/>
      <c r="BK1030"/>
      <c r="BL1030"/>
      <c r="BM1030"/>
      <c r="BN1030"/>
      <c r="BO1030"/>
      <c r="BP1030"/>
      <c r="BQ1030"/>
      <c r="BR1030"/>
      <c r="BS1030"/>
      <c r="BT1030"/>
      <c r="BU1030"/>
      <c r="BV1030"/>
      <c r="BW1030"/>
      <c r="BX1030"/>
      <c r="BY1030" s="351"/>
      <c r="BZ1030" s="352"/>
      <c r="CA1030" s="352"/>
      <c r="CB1030" s="352"/>
      <c r="CC1030" s="352"/>
      <c r="CD1030" s="352"/>
      <c r="CE1030" s="352"/>
      <c r="CF1030" s="352"/>
      <c r="CG1030" s="352"/>
      <c r="CH1030" s="352"/>
      <c r="CI1030" s="352"/>
      <c r="CJ1030" s="352"/>
      <c r="CK1030" s="352"/>
      <c r="CL1030" s="352"/>
      <c r="CM1030" s="352"/>
      <c r="CN1030" s="352"/>
      <c r="CO1030" s="352"/>
      <c r="CP1030" s="352"/>
      <c r="CQ1030" s="352"/>
      <c r="CR1030" s="352"/>
      <c r="CS1030" s="352"/>
      <c r="CT1030" s="352"/>
      <c r="CU1030" s="352"/>
      <c r="CV1030" s="352"/>
      <c r="CW1030" s="352"/>
      <c r="CX1030" s="352"/>
      <c r="CY1030" s="352"/>
      <c r="CZ1030" s="352"/>
    </row>
    <row r="1031" s="437" customFormat="true" ht="17.1" customHeight="true" x14ac:dyDescent="0.2">
      <c r="A1031" s="997" t="s">
        <v>192</v>
      </c>
      <c r="B1031" s="445" t="s">
        <v>193</v>
      </c>
      <c r="C1031" s="446">
        <v>2409</v>
      </c>
      <c r="Z1031" s="9"/>
      <c r="AA1031" s="9"/>
      <c r="AB1031" s="9"/>
      <c r="AC1031" s="9"/>
      <c r="AD1031" s="9"/>
      <c r="AE1031" s="9"/>
      <c r="AF1031" s="9"/>
      <c r="AG1031" s="9"/>
      <c r="AH1031" s="9"/>
      <c r="AI1031" s="9"/>
      <c r="AJ1031" s="9"/>
      <c r="AK1031" s="9"/>
      <c r="AL1031" s="9"/>
      <c r="AM1031" s="9"/>
      <c r="AN1031" s="9"/>
      <c r="AO1031" s="9"/>
      <c r="AP1031" s="9"/>
      <c r="AQ1031" s="9"/>
      <c r="AR1031" s="9"/>
      <c r="AS1031" s="9"/>
      <c r="AT1031" s="9"/>
      <c r="AU1031" s="9"/>
      <c r="AV1031" s="9"/>
      <c r="AW1031" s="9"/>
      <c r="AX1031" s="9"/>
      <c r="AY1031" s="9"/>
      <c r="AZ1031" s="9"/>
      <c r="BA1031" s="351"/>
      <c r="BB1031" s="394"/>
      <c r="BC1031"/>
      <c r="BD1031"/>
      <c r="BE1031"/>
      <c r="BF1031"/>
      <c r="BG1031"/>
      <c r="BH1031"/>
      <c r="BI1031"/>
      <c r="BJ1031"/>
      <c r="BK1031"/>
      <c r="BL1031"/>
      <c r="BM1031"/>
      <c r="BN1031"/>
      <c r="BO1031"/>
      <c r="BP1031"/>
      <c r="BQ1031"/>
      <c r="BR1031"/>
      <c r="BS1031"/>
      <c r="BT1031"/>
      <c r="BU1031"/>
      <c r="BV1031"/>
      <c r="BW1031"/>
      <c r="BX1031"/>
      <c r="BY1031" s="351"/>
      <c r="BZ1031" s="352"/>
      <c r="CA1031" s="352"/>
      <c r="CB1031" s="352"/>
      <c r="CC1031" s="352"/>
      <c r="CD1031" s="352"/>
      <c r="CE1031" s="352"/>
      <c r="CF1031" s="352"/>
      <c r="CG1031" s="352"/>
      <c r="CH1031" s="352"/>
      <c r="CI1031" s="352"/>
      <c r="CJ1031" s="352"/>
      <c r="CK1031" s="352"/>
      <c r="CL1031" s="352"/>
      <c r="CM1031" s="352"/>
      <c r="CN1031" s="352"/>
      <c r="CO1031" s="352"/>
      <c r="CP1031" s="352"/>
      <c r="CQ1031" s="352"/>
      <c r="CR1031" s="352"/>
      <c r="CS1031" s="352"/>
      <c r="CT1031" s="352"/>
      <c r="CU1031" s="352"/>
      <c r="CV1031" s="352"/>
      <c r="CW1031" s="352"/>
      <c r="CX1031" s="352"/>
      <c r="CY1031" s="352"/>
      <c r="CZ1031" s="352"/>
    </row>
    <row r="1032" s="437" customFormat="true" ht="17.1" customHeight="true" x14ac:dyDescent="0.2">
      <c r="A1032" s="997"/>
      <c r="B1032" s="445" t="s">
        <v>194</v>
      </c>
      <c r="C1032" s="446">
        <v>2047</v>
      </c>
      <c r="Z1032" s="9"/>
      <c r="AA1032" s="9"/>
      <c r="AB1032" s="9"/>
      <c r="AC1032" s="9"/>
      <c r="AD1032" s="9"/>
      <c r="AE1032" s="9"/>
      <c r="AF1032" s="9"/>
      <c r="AG1032" s="9"/>
      <c r="AH1032" s="9"/>
      <c r="AI1032" s="9"/>
      <c r="AJ1032" s="9"/>
      <c r="AK1032" s="9"/>
      <c r="AL1032" s="9"/>
      <c r="AM1032" s="9"/>
      <c r="AN1032" s="9"/>
      <c r="AO1032" s="9"/>
      <c r="AP1032" s="9"/>
      <c r="AQ1032" s="9"/>
      <c r="AR1032" s="9"/>
      <c r="AS1032" s="9"/>
      <c r="AT1032" s="9"/>
      <c r="AU1032" s="9"/>
      <c r="AV1032" s="9"/>
      <c r="AW1032" s="9"/>
      <c r="AX1032" s="9"/>
      <c r="AY1032" s="9"/>
      <c r="AZ1032" s="9"/>
      <c r="BA1032" s="351"/>
      <c r="BB1032" s="394"/>
      <c r="BC1032"/>
      <c r="BD1032"/>
      <c r="BE1032"/>
      <c r="BF1032"/>
      <c r="BG1032"/>
      <c r="BH1032"/>
      <c r="BI1032"/>
      <c r="BJ1032"/>
      <c r="BK1032"/>
      <c r="BL1032"/>
      <c r="BM1032"/>
      <c r="BN1032"/>
      <c r="BO1032"/>
      <c r="BP1032"/>
      <c r="BQ1032"/>
      <c r="BR1032"/>
      <c r="BS1032"/>
      <c r="BT1032"/>
      <c r="BU1032"/>
      <c r="BV1032"/>
      <c r="BW1032"/>
      <c r="BX1032"/>
      <c r="BY1032" s="351"/>
      <c r="BZ1032" s="352"/>
      <c r="CA1032" s="352"/>
      <c r="CB1032" s="352"/>
      <c r="CC1032" s="352"/>
      <c r="CD1032" s="352"/>
      <c r="CE1032" s="352"/>
      <c r="CF1032" s="352"/>
      <c r="CG1032" s="352"/>
      <c r="CH1032" s="352"/>
      <c r="CI1032" s="352"/>
      <c r="CJ1032" s="352"/>
      <c r="CK1032" s="352"/>
      <c r="CL1032" s="352"/>
      <c r="CM1032" s="352"/>
      <c r="CN1032" s="352"/>
      <c r="CO1032" s="352"/>
      <c r="CP1032" s="352"/>
      <c r="CQ1032" s="352"/>
      <c r="CR1032" s="352"/>
      <c r="CS1032" s="352"/>
      <c r="CT1032" s="352"/>
      <c r="CU1032" s="352"/>
      <c r="CV1032" s="352"/>
      <c r="CW1032" s="352"/>
      <c r="CX1032" s="352"/>
      <c r="CY1032" s="352"/>
      <c r="CZ1032" s="352"/>
    </row>
    <row r="1033" s="437" customFormat="true" ht="17.1" customHeight="true" x14ac:dyDescent="0.2">
      <c r="A1033" s="998"/>
      <c r="B1033" s="447" t="s">
        <v>195</v>
      </c>
      <c r="C1033" s="448">
        <v>0</v>
      </c>
      <c r="Z1033" s="9"/>
      <c r="AA1033" s="9"/>
      <c r="AB1033" s="9"/>
      <c r="AC1033" s="9"/>
      <c r="AD1033" s="9"/>
      <c r="AE1033" s="9"/>
      <c r="AF1033" s="9"/>
      <c r="AG1033" s="9"/>
      <c r="AH1033" s="9"/>
      <c r="AI1033" s="9"/>
      <c r="AJ1033" s="9"/>
      <c r="AK1033" s="9"/>
      <c r="AL1033" s="9"/>
      <c r="AM1033" s="9"/>
      <c r="AN1033" s="9"/>
      <c r="AO1033" s="9"/>
      <c r="AP1033" s="9"/>
      <c r="AQ1033" s="9"/>
      <c r="AR1033" s="9"/>
      <c r="AS1033" s="9"/>
      <c r="AT1033" s="9"/>
      <c r="AU1033" s="9"/>
      <c r="AV1033" s="9"/>
      <c r="AW1033" s="9"/>
      <c r="AX1033" s="9"/>
      <c r="AY1033" s="9"/>
      <c r="AZ1033" s="9"/>
      <c r="BA1033" s="451"/>
      <c r="BB1033" s="321"/>
      <c r="BC1033" s="451"/>
      <c r="BD1033" s="451"/>
      <c r="BE1033" s="451"/>
      <c r="BF1033" s="451"/>
      <c r="BG1033" s="451"/>
      <c r="BH1033" s="451"/>
      <c r="BI1033" s="451"/>
      <c r="BJ1033" s="451"/>
      <c r="BK1033" s="451"/>
      <c r="BL1033" s="451"/>
      <c r="BM1033" s="451"/>
      <c r="BN1033" s="451"/>
      <c r="BO1033" s="451"/>
      <c r="BP1033" s="451"/>
      <c r="BQ1033" s="451"/>
      <c r="BR1033" s="451"/>
      <c r="BS1033" s="451"/>
      <c r="BT1033" s="451"/>
      <c r="BU1033" s="451"/>
      <c r="BV1033" s="451"/>
      <c r="BW1033" s="451"/>
      <c r="BX1033" s="451"/>
      <c r="BY1033" s="451"/>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437" customFormat="true" ht="12.95" customHeight="true" x14ac:dyDescent="0.2">
      <c r="A1034" s="999" t="s">
        <v>196</v>
      </c>
      <c r="B1034" s="999"/>
      <c r="C1034" s="999"/>
      <c r="Z1034" s="9"/>
      <c r="AA1034" s="9"/>
      <c r="AB1034" s="9"/>
      <c r="AC1034" s="9"/>
      <c r="AD1034" s="9"/>
      <c r="AE1034" s="9"/>
      <c r="AF1034" s="9"/>
      <c r="AG1034" s="9"/>
      <c r="AH1034" s="9"/>
      <c r="AI1034" s="9"/>
      <c r="AJ1034" s="9"/>
      <c r="AK1034" s="9"/>
      <c r="AL1034" s="9"/>
      <c r="AM1034" s="9"/>
      <c r="AN1034" s="9"/>
      <c r="AO1034" s="9"/>
      <c r="AP1034" s="9"/>
      <c r="AQ1034" s="9"/>
      <c r="AR1034" s="9"/>
      <c r="AS1034" s="9"/>
      <c r="AT1034" s="9"/>
      <c r="AU1034" s="9"/>
      <c r="AV1034" s="9"/>
      <c r="AW1034" s="9"/>
      <c r="AX1034" s="9"/>
      <c r="AY1034" s="9"/>
      <c r="AZ1034" s="9"/>
      <c r="BA1034" s="351"/>
      <c r="BB1034" s="394"/>
      <c r="BC1034"/>
      <c r="BD1034"/>
      <c r="BE1034"/>
      <c r="BF1034"/>
      <c r="BG1034"/>
      <c r="BH1034"/>
      <c r="BI1034"/>
      <c r="BJ1034"/>
      <c r="BK1034"/>
      <c r="BL1034"/>
      <c r="BM1034"/>
      <c r="BN1034"/>
      <c r="BO1034"/>
      <c r="BP1034"/>
      <c r="BQ1034"/>
      <c r="BR1034"/>
      <c r="BS1034"/>
      <c r="BT1034"/>
      <c r="BU1034"/>
      <c r="BV1034"/>
      <c r="BW1034"/>
      <c r="BX1034"/>
      <c r="BY1034" s="351"/>
      <c r="BZ1034" s="352"/>
      <c r="CA1034" s="352"/>
      <c r="CB1034" s="352"/>
      <c r="CC1034" s="352"/>
      <c r="CD1034" s="352"/>
      <c r="CE1034" s="352"/>
      <c r="CF1034" s="352"/>
      <c r="CG1034" s="352"/>
      <c r="CH1034" s="352"/>
      <c r="CI1034" s="352"/>
      <c r="CJ1034" s="352"/>
      <c r="CK1034" s="352"/>
      <c r="CL1034" s="352"/>
      <c r="CM1034" s="352"/>
      <c r="CN1034" s="352"/>
      <c r="CO1034" s="352"/>
      <c r="CP1034" s="352"/>
      <c r="CQ1034" s="352"/>
      <c r="CR1034" s="352"/>
      <c r="CS1034" s="352"/>
      <c r="CT1034" s="352"/>
      <c r="CU1034" s="352"/>
      <c r="CV1034" s="352"/>
      <c r="CW1034" s="352"/>
      <c r="CX1034" s="352"/>
      <c r="CY1034" s="352"/>
      <c r="CZ1034" s="352"/>
    </row>
    <row r="1035" s="346" customFormat="true" ht="15" customHeight="true" x14ac:dyDescent="0.2">
      <c r="B1035" s="438"/>
      <c r="Z1035" s="339"/>
      <c r="AA1035" s="339"/>
      <c r="AB1035" s="339"/>
      <c r="AC1035" s="339"/>
      <c r="AD1035" s="339"/>
      <c r="AE1035" s="339"/>
      <c r="AF1035" s="339"/>
      <c r="AG1035" s="339"/>
      <c r="AH1035" s="339"/>
      <c r="AI1035" s="339"/>
      <c r="AJ1035" s="339"/>
      <c r="AK1035" s="339"/>
      <c r="AL1035" s="339"/>
      <c r="AM1035" s="339"/>
      <c r="AN1035" s="339"/>
      <c r="AO1035" s="339"/>
      <c r="AP1035" s="339"/>
      <c r="AQ1035" s="339"/>
      <c r="AR1035" s="339"/>
      <c r="AS1035" s="339"/>
      <c r="AT1035" s="339"/>
      <c r="AU1035" s="339"/>
      <c r="AV1035" s="339"/>
      <c r="AW1035" s="339"/>
      <c r="AX1035" s="339"/>
      <c r="AY1035" s="339"/>
      <c r="AZ1035" s="339"/>
      <c r="BA1035" s="436"/>
      <c r="BB1035" s="363"/>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395" t="s">
        <v>120</v>
      </c>
      <c r="B1036" s="303" t="s">
        <v>121</v>
      </c>
    </row>
    <row r="1037" ht="15" customHeight="true" x14ac:dyDescent="0.2">
      <c r="A1037" s="396" t="str">
        <f>R15</f>
        <v>Cibao Central</v>
      </c>
      <c r="B1037" s="396" t="e">
        <f>BR122+BR123</f>
        <v>#VALUE!</v>
      </c>
    </row>
    <row r="1038" ht="15" customHeight="true" x14ac:dyDescent="0.2">
      <c r="A1038" s="396" t="str">
        <f>S15</f>
        <v>Cibao Occidental</v>
      </c>
      <c r="B1038" s="396" t="e">
        <f>BS122+BS123</f>
        <v>#VALUE!</v>
      </c>
    </row>
    <row r="1039" ht="15" customHeight="true" x14ac:dyDescent="0.2">
      <c r="A1039" s="396" t="str">
        <f>T15</f>
        <v>Cibao Oriental</v>
      </c>
      <c r="B1039" s="396" t="e">
        <f>BT122+BT123</f>
        <v>#VALUE!</v>
      </c>
    </row>
    <row r="1040" ht="15" customHeight="true" x14ac:dyDescent="0.2">
      <c r="A1040" s="396" t="str">
        <f>U15</f>
        <v>Distrito Nacional</v>
      </c>
      <c r="B1040" s="396" t="e">
        <f>BU122+BU123</f>
        <v>#VALUE!</v>
      </c>
    </row>
    <row r="1041" ht="15" customHeight="true" x14ac:dyDescent="0.2">
      <c r="A1041" s="396" t="str">
        <f>V15</f>
        <v>El Valle</v>
      </c>
      <c r="B1041" s="396" t="e">
        <f>BV122+BV123</f>
        <v>#VALUE!</v>
      </c>
    </row>
    <row r="1042" ht="15" customHeight="true" x14ac:dyDescent="0.2">
      <c r="A1042" s="396" t="str">
        <f>W15</f>
        <v>Enriquillo</v>
      </c>
      <c r="B1042" s="396" t="e">
        <f>BW122+BW123</f>
        <v>#VALUE!</v>
      </c>
    </row>
    <row r="1043" ht="15" customHeight="true" x14ac:dyDescent="0.2">
      <c r="A1043" s="396" t="str">
        <f>X15</f>
        <v>Resto Valdesia</v>
      </c>
      <c r="B1043" s="396" t="e">
        <f>BX122+XR123</f>
        <v>#VALUE!</v>
      </c>
    </row>
    <row r="1044" ht="15" customHeight="true" x14ac:dyDescent="0.2">
      <c r="A1044" s="396" t="str">
        <f>Y15</f>
        <v>Yuma</v>
      </c>
      <c r="B1044" s="396" t="e">
        <f>BY122+BY123</f>
        <v>#VALUE!</v>
      </c>
    </row>
    <row r="1045" ht="15" customHeight="true" x14ac:dyDescent="0.2">
      <c r="A1045" s="396">
        <f>Z15</f>
        <v>0</v>
      </c>
      <c r="B1045" s="396">
        <f>BZ122+BZ123</f>
        <v>0</v>
      </c>
    </row>
    <row r="1046" ht="15" customHeight="true" x14ac:dyDescent="0.2">
      <c r="A1046" s="363">
        <f>AA15</f>
        <v>0</v>
      </c>
      <c r="B1046" s="396">
        <f>CA122+CA123</f>
        <v>0</v>
      </c>
    </row>
    <row r="1047" ht="15" customHeight="true" x14ac:dyDescent="0.2">
      <c r="A1047" s="363">
        <f>AB15</f>
        <v>0</v>
      </c>
      <c r="B1047" s="396">
        <f>CB122+CB123</f>
        <v>0</v>
      </c>
    </row>
    <row r="1048" ht="15" customHeight="true" x14ac:dyDescent="0.2">
      <c r="A1048" s="363">
        <f>AC15</f>
        <v>0</v>
      </c>
      <c r="B1048" s="396">
        <f>CC122+CC123</f>
        <v>0</v>
      </c>
    </row>
    <row r="1049" ht="15" customHeight="true" x14ac:dyDescent="0.2">
      <c r="A1049" s="363">
        <f>AD15</f>
        <v>0</v>
      </c>
      <c r="B1049" s="396">
        <f>CD122+CD123</f>
        <v>0</v>
      </c>
    </row>
    <row r="1050" ht="15" customHeight="true" x14ac:dyDescent="0.2">
      <c r="A1050" s="363">
        <f>AE15</f>
        <v>0</v>
      </c>
      <c r="B1050" s="396">
        <f>CE122+CE123</f>
        <v>0</v>
      </c>
    </row>
    <row r="1051" ht="15" customHeight="true" x14ac:dyDescent="0.2">
      <c r="A1051" s="363">
        <f>AF15</f>
        <v>0</v>
      </c>
      <c r="B1051" s="396">
        <f>CF122+CF123</f>
        <v>0</v>
      </c>
    </row>
    <row r="1052" ht="15" customHeight="true" x14ac:dyDescent="0.2">
      <c r="A1052" s="363">
        <f>AG15</f>
        <v>0</v>
      </c>
      <c r="B1052" s="396">
        <f>CG122+CG123</f>
        <v>0</v>
      </c>
    </row>
    <row r="1053" ht="15" customHeight="true" x14ac:dyDescent="0.2">
      <c r="A1053" s="363">
        <f>AH15</f>
        <v>0</v>
      </c>
      <c r="B1053" s="396">
        <f>CH122+CH123</f>
        <v>0</v>
      </c>
    </row>
    <row r="1054" ht="15" customHeight="true" x14ac:dyDescent="0.2">
      <c r="A1054" s="363">
        <f>AI15</f>
        <v>0</v>
      </c>
      <c r="B1054" s="396">
        <f>CI122+CI123</f>
        <v>0</v>
      </c>
    </row>
    <row r="1055" ht="15" customHeight="true" x14ac:dyDescent="0.2">
      <c r="A1055" s="363">
        <f>AJ15</f>
        <v>0</v>
      </c>
      <c r="B1055" s="396">
        <f>CJ122+CJ123</f>
        <v>0</v>
      </c>
    </row>
    <row r="1056" ht="15" customHeight="true" x14ac:dyDescent="0.2">
      <c r="A1056" s="363">
        <f>AK15</f>
        <v>0</v>
      </c>
      <c r="B1056" s="396">
        <f>CK122+CK123</f>
        <v>0</v>
      </c>
    </row>
    <row r="1057" ht="15" customHeight="true" x14ac:dyDescent="0.2">
      <c r="A1057" s="363">
        <f>AL15</f>
        <v>0</v>
      </c>
      <c r="B1057" s="396">
        <f>CL122+CL123</f>
        <v>0</v>
      </c>
    </row>
    <row r="1058" ht="15" customHeight="true" x14ac:dyDescent="0.2">
      <c r="A1058" s="363">
        <f>AM15</f>
        <v>0</v>
      </c>
      <c r="B1058" s="396">
        <f>CM122+CM123</f>
        <v>0</v>
      </c>
    </row>
    <row r="1059" ht="15" customHeight="true" x14ac:dyDescent="0.2">
      <c r="A1059" s="363">
        <f>AN15</f>
        <v>0</v>
      </c>
      <c r="B1059" s="396">
        <f>CN122+CN123</f>
        <v>0</v>
      </c>
    </row>
    <row r="1060" ht="15" customHeight="true" x14ac:dyDescent="0.2">
      <c r="A1060" s="363">
        <f>AO15</f>
        <v>0</v>
      </c>
      <c r="B1060" s="396">
        <f>CO122+CO123</f>
        <v>0</v>
      </c>
    </row>
    <row r="1061" ht="15" customHeight="true" x14ac:dyDescent="0.2">
      <c r="A1061" s="363">
        <f>AP15</f>
        <v>0</v>
      </c>
      <c r="B1061" s="396">
        <f>CP122+CP123</f>
        <v>0</v>
      </c>
    </row>
    <row r="1062" ht="15" customHeight="true" x14ac:dyDescent="0.2">
      <c r="A1062" s="363">
        <f>AQ15</f>
        <v>0</v>
      </c>
      <c r="B1062" s="396">
        <f>CQ122+CQ123</f>
        <v>0</v>
      </c>
    </row>
    <row r="1063" ht="15" customHeight="true" x14ac:dyDescent="0.2">
      <c r="A1063" s="363">
        <f>AR15</f>
        <v>0</v>
      </c>
      <c r="B1063" s="396">
        <f>CR122+CR123</f>
        <v>0</v>
      </c>
    </row>
    <row r="1064" ht="15" customHeight="true" x14ac:dyDescent="0.2">
      <c r="A1064" s="363">
        <f>AS15</f>
        <v>0</v>
      </c>
      <c r="B1064" s="396">
        <f>CS122+CS123</f>
        <v>0</v>
      </c>
    </row>
    <row r="1065" ht="15" customHeight="true" x14ac:dyDescent="0.2">
      <c r="A1065" s="363">
        <f>AT15</f>
        <v>0</v>
      </c>
      <c r="B1065" s="396">
        <f>CT122+CT123</f>
        <v>0</v>
      </c>
    </row>
    <row r="1066" ht="15" customHeight="true" x14ac:dyDescent="0.2">
      <c r="A1066" s="363">
        <f>AU15</f>
        <v>0</v>
      </c>
      <c r="B1066" s="396">
        <f>CU122+CU123</f>
        <v>0</v>
      </c>
    </row>
    <row r="1067" ht="15" customHeight="true" x14ac:dyDescent="0.2">
      <c r="A1067" s="363">
        <f>AV15</f>
        <v>0</v>
      </c>
      <c r="B1067" s="396">
        <f>CV122+CV123</f>
        <v>0</v>
      </c>
    </row>
    <row r="1068" ht="15" customHeight="true" x14ac:dyDescent="0.2">
      <c r="A1068" s="363">
        <f>AW15</f>
        <v>0</v>
      </c>
      <c r="B1068" s="396">
        <f>CW122+CW123</f>
        <v>0</v>
      </c>
    </row>
    <row r="1069" ht="15" customHeight="true" x14ac:dyDescent="0.2">
      <c r="A1069" s="363">
        <f>AX15</f>
        <v>0</v>
      </c>
      <c r="B1069" s="396">
        <f>CX122+CX123</f>
        <v>0</v>
      </c>
    </row>
    <row r="1070" ht="15" customHeight="true" x14ac:dyDescent="0.2">
      <c r="A1070" s="363">
        <f>AY15</f>
        <v>0</v>
      </c>
      <c r="B1070" s="396">
        <f>CY122+CY123</f>
        <v>0</v>
      </c>
    </row>
    <row r="1071" ht="15" customHeight="true" x14ac:dyDescent="0.2">
      <c r="A1071" s="363"/>
      <c r="B1071" s="396"/>
    </row>
    <row r="1072" ht="15" customHeight="true" x14ac:dyDescent="0.2">
      <c r="A1072" s="396">
        <f>34-COUNTIF(A1037:A1071,"0")</f>
        <v>8</v>
      </c>
      <c r="B1072" s="363" t="s">
        <v>137</v>
      </c>
    </row>
    <row r="1100" s="834" customFormat="true" ht="17.1" customHeight="true" x14ac:dyDescent="0.2">
      <c r="A1100" s="835"/>
      <c r="B1100" s="824"/>
      <c r="BA1100" s="436"/>
      <c r="BB1100" s="363"/>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c r="BZ1100" s="339"/>
      <c r="CA1100" s="339"/>
      <c r="CB1100" s="339"/>
      <c r="CC1100" s="339"/>
      <c r="CD1100" s="339"/>
      <c r="CE1100" s="339"/>
      <c r="CF1100" s="339"/>
      <c r="CG1100" s="339"/>
      <c r="CH1100" s="339"/>
      <c r="CI1100" s="339"/>
      <c r="CJ1100" s="339"/>
      <c r="CK1100" s="339"/>
      <c r="CL1100" s="339"/>
      <c r="CM1100" s="339"/>
      <c r="CN1100" s="339"/>
      <c r="CO1100" s="339"/>
      <c r="CP1100" s="339"/>
      <c r="CQ1100" s="339"/>
      <c r="CR1100" s="339"/>
      <c r="CS1100" s="339"/>
      <c r="CT1100" s="339"/>
      <c r="CU1100" s="339"/>
      <c r="CV1100" s="339"/>
      <c r="CW1100" s="339"/>
      <c r="CX1100" s="339"/>
      <c r="CY1100" s="339"/>
      <c r="CZ1100" s="339"/>
    </row>
    <row r="1101" s="834" customFormat="true" ht="17.1" customHeight="true" x14ac:dyDescent="0.2">
      <c r="A1101" s="836"/>
      <c r="B1101" s="825"/>
      <c r="BA1101" s="436"/>
      <c r="BB1101" s="363"/>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c r="BZ1101" s="339"/>
      <c r="CA1101" s="339"/>
      <c r="CB1101" s="339"/>
      <c r="CC1101" s="339"/>
      <c r="CD1101" s="339"/>
      <c r="CE1101" s="339"/>
      <c r="CF1101" s="339"/>
      <c r="CG1101" s="339"/>
      <c r="CH1101" s="339"/>
      <c r="CI1101" s="339"/>
      <c r="CJ1101" s="339"/>
      <c r="CK1101" s="339"/>
      <c r="CL1101" s="339"/>
      <c r="CM1101" s="339"/>
      <c r="CN1101" s="339"/>
      <c r="CO1101" s="339"/>
      <c r="CP1101" s="339"/>
      <c r="CQ1101" s="339"/>
      <c r="CR1101" s="339"/>
      <c r="CS1101" s="339"/>
      <c r="CT1101" s="339"/>
      <c r="CU1101" s="339"/>
      <c r="CV1101" s="339"/>
      <c r="CW1101" s="339"/>
      <c r="CX1101" s="339"/>
      <c r="CY1101" s="339"/>
      <c r="CZ1101" s="339"/>
    </row>
    <row r="1102" s="339" customFormat="true" ht="15" customHeight="true" x14ac:dyDescent="0.2">
      <c r="BA1102" s="436"/>
      <c r="BB1102" s="363"/>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39" customFormat="true" ht="15" customHeight="true" x14ac:dyDescent="0.2">
      <c r="BA1103" s="436"/>
      <c r="BB1103" s="363"/>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39" customFormat="true" ht="15" customHeight="true" x14ac:dyDescent="0.2">
      <c r="BA1104" s="436"/>
      <c r="BB1104" s="363"/>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39" customFormat="true" ht="15" customHeight="true" x14ac:dyDescent="0.2">
      <c r="BA1105" s="436"/>
      <c r="BB1105" s="363"/>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39" customFormat="true" ht="15" customHeight="true" x14ac:dyDescent="0.2">
      <c r="BA1106" s="436"/>
      <c r="BB1106" s="363"/>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39" customFormat="true" ht="15" customHeight="true" x14ac:dyDescent="0.2">
      <c r="BA1107" s="436"/>
      <c r="BB1107" s="363"/>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39" customFormat="true" ht="15" customHeight="true" x14ac:dyDescent="0.2">
      <c r="BA1108" s="436"/>
      <c r="BB1108" s="363"/>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39" customFormat="true" ht="15" customHeight="true" x14ac:dyDescent="0.2">
      <c r="BA1109" s="436"/>
      <c r="BB1109" s="363"/>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39" customFormat="true" ht="15" customHeight="true" x14ac:dyDescent="0.2">
      <c r="BA1110" s="436"/>
      <c r="BB1110" s="363"/>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39" customFormat="true" ht="15" customHeight="true" x14ac:dyDescent="0.2">
      <c r="BA1111" s="436"/>
      <c r="BB1111" s="363"/>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39" customFormat="true" ht="15" customHeight="true" x14ac:dyDescent="0.2">
      <c r="BA1112" s="436"/>
      <c r="BB1112" s="363"/>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39" customFormat="true" ht="15" customHeight="true" x14ac:dyDescent="0.2">
      <c r="BA1113" s="436"/>
      <c r="BB1113" s="363"/>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834" customFormat="true" ht="17.1" customHeight="true" x14ac:dyDescent="0.2">
      <c r="A1114" s="836"/>
      <c r="B1114" s="825"/>
      <c r="C1114" s="826"/>
      <c r="D1114" s="826"/>
      <c r="E1114" s="826"/>
      <c r="F1114" s="826"/>
      <c r="G1114" s="826"/>
      <c r="H1114" s="826"/>
      <c r="I1114" s="826"/>
      <c r="J1114" s="826"/>
      <c r="K1114" s="826"/>
      <c r="L1114" s="826"/>
      <c r="M1114" s="826"/>
      <c r="N1114" s="826"/>
      <c r="O1114" s="826"/>
      <c r="P1114" s="826"/>
      <c r="Q1114" s="826"/>
      <c r="R1114" s="826"/>
      <c r="S1114" s="826"/>
      <c r="T1114" s="826"/>
      <c r="U1114" s="826"/>
      <c r="V1114" s="826"/>
      <c r="W1114" s="826"/>
      <c r="X1114" s="826"/>
      <c r="Y1114" s="826"/>
      <c r="BA1114" s="436"/>
      <c r="BB1114" s="363"/>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c r="BZ1114" s="339"/>
      <c r="CA1114" s="339"/>
      <c r="CB1114" s="339"/>
      <c r="CC1114" s="339"/>
      <c r="CD1114" s="339"/>
      <c r="CE1114" s="339"/>
      <c r="CF1114" s="339"/>
      <c r="CG1114" s="339"/>
      <c r="CH1114" s="339"/>
      <c r="CI1114" s="339"/>
      <c r="CJ1114" s="339"/>
      <c r="CK1114" s="339"/>
      <c r="CL1114" s="339"/>
      <c r="CM1114" s="339"/>
      <c r="CN1114" s="339"/>
      <c r="CO1114" s="339"/>
      <c r="CP1114" s="339"/>
      <c r="CQ1114" s="339"/>
      <c r="CR1114" s="339"/>
      <c r="CS1114" s="339"/>
      <c r="CT1114" s="339"/>
      <c r="CU1114" s="339"/>
      <c r="CV1114" s="339"/>
      <c r="CW1114" s="339"/>
      <c r="CX1114" s="339"/>
      <c r="CY1114" s="339"/>
      <c r="CZ1114" s="339"/>
    </row>
    <row r="1115" s="834" customFormat="true" ht="17.1" customHeight="true" x14ac:dyDescent="0.2">
      <c r="A1115" s="836"/>
      <c r="B1115" s="825"/>
      <c r="C1115" s="826"/>
      <c r="D1115" s="826"/>
      <c r="E1115" s="826"/>
      <c r="F1115" s="826"/>
      <c r="G1115" s="826"/>
      <c r="H1115" s="826"/>
      <c r="I1115" s="826"/>
      <c r="J1115" s="826"/>
      <c r="K1115" s="826"/>
      <c r="L1115" s="826"/>
      <c r="M1115" s="826"/>
      <c r="N1115" s="826"/>
      <c r="O1115" s="826"/>
      <c r="P1115" s="826"/>
      <c r="Q1115" s="826"/>
      <c r="R1115" s="826"/>
      <c r="S1115" s="826"/>
      <c r="T1115" s="826"/>
      <c r="U1115" s="826"/>
      <c r="V1115" s="826"/>
      <c r="W1115" s="826"/>
      <c r="X1115" s="826"/>
      <c r="Y1115" s="826"/>
      <c r="BA1115" s="436"/>
      <c r="BB1115" s="363"/>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c r="BZ1115" s="339"/>
      <c r="CA1115" s="339"/>
      <c r="CB1115" s="339"/>
      <c r="CC1115" s="339"/>
      <c r="CD1115" s="339"/>
      <c r="CE1115" s="339"/>
      <c r="CF1115" s="339"/>
      <c r="CG1115" s="339"/>
      <c r="CH1115" s="339"/>
      <c r="CI1115" s="339"/>
      <c r="CJ1115" s="339"/>
      <c r="CK1115" s="339"/>
      <c r="CL1115" s="339"/>
      <c r="CM1115" s="339"/>
      <c r="CN1115" s="339"/>
      <c r="CO1115" s="339"/>
      <c r="CP1115" s="339"/>
      <c r="CQ1115" s="339"/>
      <c r="CR1115" s="339"/>
      <c r="CS1115" s="339"/>
      <c r="CT1115" s="339"/>
      <c r="CU1115" s="339"/>
      <c r="CV1115" s="339"/>
      <c r="CW1115" s="339"/>
      <c r="CX1115" s="339"/>
      <c r="CY1115" s="339"/>
      <c r="CZ1115" s="339"/>
    </row>
    <row r="1116" s="834" customFormat="true" ht="17.1" customHeight="true" x14ac:dyDescent="0.2">
      <c r="A1116" s="836"/>
      <c r="B1116" s="825"/>
      <c r="C1116" s="826"/>
      <c r="D1116" s="826"/>
      <c r="E1116" s="826"/>
      <c r="F1116" s="826"/>
      <c r="G1116" s="826"/>
      <c r="H1116" s="826"/>
      <c r="I1116" s="826"/>
      <c r="J1116" s="826"/>
      <c r="K1116" s="826"/>
      <c r="L1116" s="826"/>
      <c r="M1116" s="826"/>
      <c r="N1116" s="826"/>
      <c r="O1116" s="826"/>
      <c r="P1116" s="826"/>
      <c r="Q1116" s="826"/>
      <c r="R1116" s="826"/>
      <c r="S1116" s="826"/>
      <c r="T1116" s="826"/>
      <c r="U1116" s="826"/>
      <c r="V1116" s="826"/>
      <c r="W1116" s="826"/>
      <c r="X1116" s="826"/>
      <c r="Y1116" s="826"/>
      <c r="BA1116" s="436"/>
      <c r="BB1116" s="363"/>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c r="BZ1116" s="339"/>
      <c r="CA1116" s="339"/>
      <c r="CB1116" s="339"/>
      <c r="CC1116" s="339"/>
      <c r="CD1116" s="339"/>
      <c r="CE1116" s="339"/>
      <c r="CF1116" s="339"/>
      <c r="CG1116" s="339"/>
      <c r="CH1116" s="339"/>
      <c r="CI1116" s="339"/>
      <c r="CJ1116" s="339"/>
      <c r="CK1116" s="339"/>
      <c r="CL1116" s="339"/>
      <c r="CM1116" s="339"/>
      <c r="CN1116" s="339"/>
      <c r="CO1116" s="339"/>
      <c r="CP1116" s="339"/>
      <c r="CQ1116" s="339"/>
      <c r="CR1116" s="339"/>
      <c r="CS1116" s="339"/>
      <c r="CT1116" s="339"/>
      <c r="CU1116" s="339"/>
      <c r="CV1116" s="339"/>
      <c r="CW1116" s="339"/>
      <c r="CX1116" s="339"/>
      <c r="CY1116" s="339"/>
      <c r="CZ1116" s="339"/>
    </row>
    <row r="1117" s="834" customFormat="true" ht="17.1" customHeight="true" x14ac:dyDescent="0.2">
      <c r="A1117" s="837"/>
      <c r="B1117" s="827"/>
      <c r="C1117" s="828"/>
      <c r="D1117" s="828"/>
      <c r="E1117" s="828"/>
      <c r="F1117" s="828"/>
      <c r="G1117" s="828"/>
      <c r="H1117" s="828"/>
      <c r="I1117" s="828"/>
      <c r="J1117" s="828"/>
      <c r="K1117" s="828"/>
      <c r="L1117" s="828"/>
      <c r="M1117" s="828"/>
      <c r="N1117" s="828"/>
      <c r="O1117" s="828"/>
      <c r="P1117" s="828"/>
      <c r="Q1117" s="828"/>
      <c r="R1117" s="828"/>
      <c r="S1117" s="828"/>
      <c r="T1117" s="828"/>
      <c r="U1117" s="828"/>
      <c r="V1117" s="828"/>
      <c r="W1117" s="828"/>
      <c r="X1117" s="828"/>
      <c r="Y1117" s="828"/>
      <c r="BA1117" s="436"/>
      <c r="BB1117" s="363"/>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c r="BZ1117" s="339"/>
      <c r="CA1117" s="339"/>
      <c r="CB1117" s="339"/>
      <c r="CC1117" s="339"/>
      <c r="CD1117" s="339"/>
      <c r="CE1117" s="339"/>
      <c r="CF1117" s="339"/>
      <c r="CG1117" s="339"/>
      <c r="CH1117" s="339"/>
      <c r="CI1117" s="339"/>
      <c r="CJ1117" s="339"/>
      <c r="CK1117" s="339"/>
      <c r="CL1117" s="339"/>
      <c r="CM1117" s="339"/>
      <c r="CN1117" s="339"/>
      <c r="CO1117" s="339"/>
      <c r="CP1117" s="339"/>
      <c r="CQ1117" s="339"/>
      <c r="CR1117" s="339"/>
      <c r="CS1117" s="339"/>
      <c r="CT1117" s="339"/>
      <c r="CU1117" s="339"/>
      <c r="CV1117" s="339"/>
      <c r="CW1117" s="339"/>
      <c r="CX1117" s="339"/>
      <c r="CY1117" s="339"/>
      <c r="CZ1117" s="339"/>
    </row>
    <row r="1118" s="339" customFormat="true" ht="15" customHeight="true" x14ac:dyDescent="0.2">
      <c r="BA1118" s="436"/>
      <c r="BB1118" s="363"/>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39" customFormat="true" ht="15" customHeight="true" x14ac:dyDescent="0.2">
      <c r="BA1119" s="436"/>
      <c r="BB1119" s="363"/>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39" customFormat="true" ht="15" customHeight="true" x14ac:dyDescent="0.2">
      <c r="BA1120" s="436"/>
      <c r="BB1120" s="363"/>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39" customFormat="true" ht="15" customHeight="true" x14ac:dyDescent="0.2">
      <c r="BA1121" s="436"/>
      <c r="BB1121" s="363"/>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39" customFormat="true" ht="15" customHeight="true" x14ac:dyDescent="0.2">
      <c r="BA1122" s="436"/>
      <c r="BB1122" s="363"/>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39" customFormat="true" ht="15" customHeight="true" x14ac:dyDescent="0.2">
      <c r="BA1123" s="436"/>
      <c r="BB1123" s="363"/>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39" customFormat="true" ht="15" customHeight="true" x14ac:dyDescent="0.2">
      <c r="BA1124" s="436"/>
      <c r="BB1124" s="363"/>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39" customFormat="true" ht="15" customHeight="true" x14ac:dyDescent="0.2">
      <c r="BA1125" s="436"/>
      <c r="BB1125" s="363"/>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39" customFormat="true" ht="15" customHeight="true" x14ac:dyDescent="0.2">
      <c r="BA1126" s="436"/>
      <c r="BB1126" s="363"/>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39" customFormat="true" ht="15" customHeight="true" x14ac:dyDescent="0.2">
      <c r="BA1127" s="436"/>
      <c r="BB1127" s="363"/>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39" customFormat="true" ht="15" customHeight="true" x14ac:dyDescent="0.2">
      <c r="BA1128" s="436"/>
      <c r="BB1128" s="363"/>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39" customFormat="true" ht="15" customHeight="true" x14ac:dyDescent="0.2">
      <c r="BA1129" s="436"/>
      <c r="BB1129" s="363"/>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39" customFormat="true" ht="15" customHeight="true" x14ac:dyDescent="0.2">
      <c r="BA1130" s="436"/>
      <c r="BB1130" s="363"/>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39" customFormat="true" ht="15" customHeight="true" x14ac:dyDescent="0.2">
      <c r="BA1131" s="436"/>
      <c r="BB1131" s="363"/>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39" customFormat="true" ht="15" customHeight="true" x14ac:dyDescent="0.2">
      <c r="BA1132" s="436"/>
      <c r="BB1132" s="363"/>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39" customFormat="true" ht="15" customHeight="true" x14ac:dyDescent="0.2">
      <c r="BA1133" s="436"/>
      <c r="BB1133" s="363"/>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39" customFormat="true" ht="15" customHeight="true" x14ac:dyDescent="0.2">
      <c r="BA1134" s="436"/>
      <c r="BB1134" s="363"/>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39" customFormat="true" ht="15" customHeight="true" x14ac:dyDescent="0.2">
      <c r="BA1135" s="436"/>
      <c r="BB1135" s="363"/>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39" customFormat="true" ht="15" customHeight="true" x14ac:dyDescent="0.2">
      <c r="BA1136" s="436"/>
      <c r="BB1136" s="363"/>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39" customFormat="true" ht="15" customHeight="true" x14ac:dyDescent="0.2">
      <c r="BA1137" s="436"/>
      <c r="BB1137" s="363"/>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39" customFormat="true" ht="15" customHeight="true" x14ac:dyDescent="0.2">
      <c r="BA1138" s="436"/>
      <c r="BB1138" s="363"/>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39" customFormat="true" ht="15" customHeight="true" x14ac:dyDescent="0.2">
      <c r="BA1139" s="436"/>
      <c r="BB1139" s="363"/>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39" customFormat="true" ht="15" customHeight="true" x14ac:dyDescent="0.2">
      <c r="BA1140" s="436"/>
      <c r="BB1140" s="363"/>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39" customFormat="true" ht="15" customHeight="true" x14ac:dyDescent="0.2">
      <c r="BA1141" s="436"/>
      <c r="BB1141" s="363"/>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39" customFormat="true" ht="15" customHeight="true" x14ac:dyDescent="0.2">
      <c r="BA1142" s="436"/>
      <c r="BB1142" s="363"/>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39" customFormat="true" ht="15" customHeight="true" x14ac:dyDescent="0.2">
      <c r="BA1143" s="436"/>
      <c r="BB1143" s="363"/>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39" customFormat="true" ht="15" customHeight="true" x14ac:dyDescent="0.2">
      <c r="BA1144" s="436"/>
      <c r="BB1144" s="363"/>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39" customFormat="true" ht="15" customHeight="true" x14ac:dyDescent="0.2">
      <c r="BA1145" s="436"/>
      <c r="BB1145" s="363"/>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39" customFormat="true" ht="15" customHeight="true" x14ac:dyDescent="0.2">
      <c r="BA1146" s="436"/>
      <c r="BB1146" s="363"/>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39" customFormat="true" ht="15" customHeight="true" x14ac:dyDescent="0.2">
      <c r="BA1147" s="436"/>
      <c r="BB1147" s="363"/>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39" customFormat="true" ht="15" customHeight="true" x14ac:dyDescent="0.2">
      <c r="BA1148" s="436"/>
      <c r="BB1148" s="363"/>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39" customFormat="true" ht="15" customHeight="true" x14ac:dyDescent="0.2">
      <c r="BA1149" s="436"/>
      <c r="BB1149" s="363"/>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39" customFormat="true" ht="15" customHeight="true" x14ac:dyDescent="0.2">
      <c r="BA1150" s="436"/>
      <c r="BB1150" s="363"/>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39" customFormat="true" ht="15" customHeight="true" x14ac:dyDescent="0.2">
      <c r="BA1151" s="436"/>
      <c r="BB1151" s="363"/>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39" customFormat="true" ht="15" customHeight="true" x14ac:dyDescent="0.2">
      <c r="BA1152" s="436"/>
      <c r="BB1152" s="363"/>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39" customFormat="true" ht="15" customHeight="true" x14ac:dyDescent="0.2">
      <c r="BA1153" s="436"/>
      <c r="BB1153" s="363"/>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39" customFormat="true" ht="15" customHeight="true" x14ac:dyDescent="0.2">
      <c r="BA1154" s="436"/>
      <c r="BB1154" s="363"/>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39" customFormat="true" ht="15" customHeight="true" x14ac:dyDescent="0.2">
      <c r="BA1155" s="436"/>
      <c r="BB1155" s="363"/>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39" customFormat="true" ht="15" customHeight="true" x14ac:dyDescent="0.2">
      <c r="BA1156" s="436"/>
      <c r="BB1156" s="363"/>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39" customFormat="true" ht="15" customHeight="true" x14ac:dyDescent="0.2">
      <c r="BA1157" s="436"/>
      <c r="BB1157" s="363"/>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39" customFormat="true" ht="15" customHeight="true" x14ac:dyDescent="0.2">
      <c r="BA1158" s="436"/>
      <c r="BB1158" s="363"/>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39" customFormat="true" ht="15" customHeight="true" x14ac:dyDescent="0.2">
      <c r="BA1159" s="436"/>
      <c r="BB1159" s="363"/>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39" customFormat="true" ht="15" customHeight="true" x14ac:dyDescent="0.2">
      <c r="BA1160" s="436"/>
      <c r="BB1160" s="363"/>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39" customFormat="true" ht="15" customHeight="true" x14ac:dyDescent="0.2">
      <c r="BA1161" s="436"/>
      <c r="BB1161" s="363"/>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39" customFormat="true" ht="15" customHeight="true" x14ac:dyDescent="0.2">
      <c r="BA1162" s="436"/>
      <c r="BB1162" s="363"/>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39" customFormat="true" ht="15" customHeight="true" x14ac:dyDescent="0.2">
      <c r="BA1163" s="436"/>
      <c r="BB1163" s="363"/>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39" customFormat="true" ht="15" customHeight="true" x14ac:dyDescent="0.2">
      <c r="BA1164" s="436"/>
      <c r="BB1164" s="363"/>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39" customFormat="true" ht="15" customHeight="true" x14ac:dyDescent="0.2">
      <c r="BA1165" s="436"/>
      <c r="BB1165" s="363"/>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39" customFormat="true" ht="15" customHeight="true" x14ac:dyDescent="0.2">
      <c r="BA1166" s="436"/>
      <c r="BB1166" s="363"/>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39" customFormat="true" ht="15" customHeight="true" x14ac:dyDescent="0.2">
      <c r="BA1167" s="436"/>
      <c r="BB1167" s="363"/>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39" customFormat="true" ht="15" customHeight="true" x14ac:dyDescent="0.2">
      <c r="BA1168" s="436"/>
      <c r="BB1168" s="363"/>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39" customFormat="true" ht="15" customHeight="true" x14ac:dyDescent="0.2">
      <c r="BA1169" s="436"/>
      <c r="BB1169" s="363"/>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39" customFormat="true" ht="15" customHeight="true" x14ac:dyDescent="0.2">
      <c r="A1170" s="408"/>
      <c r="B1170" s="829"/>
      <c r="C1170" s="830"/>
      <c r="D1170" s="830"/>
      <c r="E1170" s="830"/>
      <c r="F1170" s="830"/>
      <c r="G1170" s="830"/>
      <c r="H1170" s="830"/>
      <c r="I1170" s="830"/>
      <c r="J1170" s="830"/>
      <c r="K1170" s="830"/>
      <c r="L1170" s="830"/>
      <c r="M1170" s="830"/>
      <c r="N1170" s="830"/>
      <c r="O1170" s="830"/>
      <c r="P1170" s="830"/>
      <c r="Q1170" s="830"/>
      <c r="R1170" s="830"/>
      <c r="S1170" s="830"/>
      <c r="T1170" s="830"/>
      <c r="U1170" s="830"/>
      <c r="V1170" s="830"/>
      <c r="W1170" s="830"/>
      <c r="X1170" s="830"/>
      <c r="Y1170" s="830"/>
      <c r="BA1170" s="436"/>
      <c r="BB1170" s="363"/>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39" customFormat="true" ht="15" customHeight="true" x14ac:dyDescent="0.2">
      <c r="A1171" s="408"/>
      <c r="B1171" s="829"/>
      <c r="C1171" s="830"/>
      <c r="D1171" s="830"/>
      <c r="E1171" s="830"/>
      <c r="F1171" s="830"/>
      <c r="G1171" s="830"/>
      <c r="H1171" s="830"/>
      <c r="I1171" s="830"/>
      <c r="J1171" s="830"/>
      <c r="K1171" s="830"/>
      <c r="L1171" s="830"/>
      <c r="M1171" s="830"/>
      <c r="N1171" s="830"/>
      <c r="O1171" s="830"/>
      <c r="P1171" s="830"/>
      <c r="Q1171" s="830"/>
      <c r="R1171" s="830"/>
      <c r="S1171" s="830"/>
      <c r="T1171" s="830"/>
      <c r="U1171" s="830"/>
      <c r="V1171" s="830"/>
      <c r="W1171" s="830"/>
      <c r="X1171" s="830"/>
      <c r="Y1171" s="830"/>
      <c r="BA1171" s="436"/>
      <c r="BB1171" s="363"/>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39" customFormat="true" ht="15" customHeight="true" x14ac:dyDescent="0.2">
      <c r="A1172" s="408"/>
      <c r="B1172" s="829"/>
      <c r="C1172" s="830"/>
      <c r="D1172" s="830"/>
      <c r="E1172" s="830"/>
      <c r="F1172" s="830"/>
      <c r="G1172" s="830"/>
      <c r="H1172" s="830"/>
      <c r="I1172" s="830"/>
      <c r="J1172" s="830"/>
      <c r="K1172" s="830"/>
      <c r="L1172" s="830"/>
      <c r="M1172" s="830"/>
      <c r="N1172" s="830"/>
      <c r="O1172" s="830"/>
      <c r="P1172" s="830"/>
      <c r="Q1172" s="830"/>
      <c r="R1172" s="830"/>
      <c r="S1172" s="830"/>
      <c r="T1172" s="830"/>
      <c r="U1172" s="830"/>
      <c r="V1172" s="830"/>
      <c r="W1172" s="830"/>
      <c r="X1172" s="830"/>
      <c r="Y1172" s="830"/>
      <c r="BA1172" s="436"/>
      <c r="BB1172" s="363"/>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39" customFormat="true" ht="15" customHeight="true" x14ac:dyDescent="0.2">
      <c r="A1173" s="408"/>
      <c r="B1173" s="829"/>
      <c r="C1173" s="830"/>
      <c r="D1173" s="830"/>
      <c r="E1173" s="830"/>
      <c r="F1173" s="830"/>
      <c r="G1173" s="830"/>
      <c r="H1173" s="830"/>
      <c r="I1173" s="830"/>
      <c r="J1173" s="830"/>
      <c r="K1173" s="830"/>
      <c r="L1173" s="830"/>
      <c r="M1173" s="830"/>
      <c r="N1173" s="830"/>
      <c r="O1173" s="830"/>
      <c r="P1173" s="830"/>
      <c r="Q1173" s="830"/>
      <c r="R1173" s="830"/>
      <c r="S1173" s="830"/>
      <c r="T1173" s="830"/>
      <c r="U1173" s="830"/>
      <c r="V1173" s="830"/>
      <c r="W1173" s="830"/>
      <c r="X1173" s="830"/>
      <c r="Y1173" s="830"/>
      <c r="BA1173" s="436"/>
      <c r="BB1173" s="363"/>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39" customFormat="true" ht="15" customHeight="true" x14ac:dyDescent="0.2">
      <c r="A1174" s="408"/>
      <c r="B1174" s="829"/>
      <c r="C1174" s="830"/>
      <c r="D1174" s="830"/>
      <c r="E1174" s="830"/>
      <c r="F1174" s="830"/>
      <c r="G1174" s="830"/>
      <c r="H1174" s="830"/>
      <c r="I1174" s="830"/>
      <c r="J1174" s="830"/>
      <c r="K1174" s="830"/>
      <c r="L1174" s="830"/>
      <c r="M1174" s="830"/>
      <c r="N1174" s="830"/>
      <c r="O1174" s="830"/>
      <c r="P1174" s="830"/>
      <c r="Q1174" s="830"/>
      <c r="R1174" s="830"/>
      <c r="S1174" s="830"/>
      <c r="T1174" s="830"/>
      <c r="U1174" s="830"/>
      <c r="V1174" s="830"/>
      <c r="W1174" s="830"/>
      <c r="X1174" s="830"/>
      <c r="Y1174" s="830"/>
      <c r="BA1174" s="436"/>
      <c r="BB1174" s="363"/>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39" customFormat="true" ht="15" customHeight="true" x14ac:dyDescent="0.2">
      <c r="A1175" s="408"/>
      <c r="B1175" s="829"/>
      <c r="C1175" s="830"/>
      <c r="D1175" s="830"/>
      <c r="E1175" s="830"/>
      <c r="F1175" s="830"/>
      <c r="G1175" s="830"/>
      <c r="H1175" s="830"/>
      <c r="I1175" s="830"/>
      <c r="J1175" s="830"/>
      <c r="K1175" s="830"/>
      <c r="L1175" s="830"/>
      <c r="M1175" s="830"/>
      <c r="N1175" s="830"/>
      <c r="O1175" s="830"/>
      <c r="P1175" s="830"/>
      <c r="Q1175" s="830"/>
      <c r="R1175" s="830"/>
      <c r="S1175" s="830"/>
      <c r="T1175" s="830"/>
      <c r="U1175" s="830"/>
      <c r="V1175" s="830"/>
      <c r="W1175" s="830"/>
      <c r="X1175" s="830"/>
      <c r="Y1175" s="830"/>
      <c r="BA1175" s="436"/>
      <c r="BB1175" s="363"/>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39" customFormat="true" ht="15" customHeight="true" x14ac:dyDescent="0.2">
      <c r="A1176" s="831"/>
      <c r="B1176" s="408"/>
      <c r="C1176" s="832"/>
      <c r="D1176" s="833"/>
      <c r="E1176" s="833"/>
      <c r="F1176" s="833"/>
      <c r="G1176" s="833"/>
      <c r="H1176" s="832"/>
      <c r="I1176" s="833"/>
      <c r="J1176" s="833"/>
      <c r="K1176" s="833"/>
      <c r="L1176" s="833"/>
      <c r="M1176" s="832"/>
      <c r="N1176" s="833"/>
      <c r="O1176" s="833"/>
      <c r="P1176" s="833"/>
      <c r="Q1176" s="833"/>
      <c r="R1176" s="832"/>
      <c r="S1176" s="833"/>
      <c r="T1176" s="833"/>
      <c r="U1176" s="833"/>
      <c r="BA1176" s="436"/>
      <c r="BB1176" s="363"/>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39" customFormat="true" ht="15" customHeight="true" x14ac:dyDescent="0.2">
      <c r="A1177" s="833"/>
      <c r="B1177" s="833"/>
      <c r="C1177" s="832"/>
      <c r="D1177" s="832"/>
      <c r="E1177" s="832"/>
      <c r="F1177" s="832"/>
      <c r="G1177" s="832"/>
      <c r="H1177" s="832"/>
      <c r="I1177" s="832"/>
      <c r="J1177" s="832"/>
      <c r="K1177" s="832"/>
      <c r="L1177" s="832"/>
      <c r="M1177" s="832"/>
      <c r="N1177" s="832"/>
      <c r="O1177" s="832"/>
      <c r="P1177" s="832"/>
      <c r="Q1177" s="832"/>
      <c r="R1177" s="832"/>
      <c r="S1177" s="832"/>
      <c r="T1177" s="832"/>
      <c r="U1177" s="832"/>
      <c r="BA1177" s="436"/>
      <c r="BB1177" s="363"/>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39" customFormat="true" ht="15" customHeight="true" x14ac:dyDescent="0.2">
      <c r="BA1178" s="436"/>
      <c r="BB1178" s="363"/>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39" customFormat="true" ht="15" customHeight="true" x14ac:dyDescent="0.2">
      <c r="BA1179" s="436"/>
      <c r="BB1179" s="363"/>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39" customFormat="true" ht="15" customHeight="true" x14ac:dyDescent="0.2">
      <c r="BA1180" s="436"/>
      <c r="BB1180" s="363"/>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39" customFormat="true" ht="15" customHeight="true" x14ac:dyDescent="0.2">
      <c r="BA1181" s="436"/>
      <c r="BB1181" s="363"/>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39" customFormat="true" ht="15" customHeight="true" x14ac:dyDescent="0.2">
      <c r="BA1182" s="436"/>
      <c r="BB1182" s="363"/>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39" customFormat="true" ht="15" customHeight="true" x14ac:dyDescent="0.2">
      <c r="BA1183" s="436"/>
      <c r="BB1183" s="363"/>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39" customFormat="true" ht="15" customHeight="true" x14ac:dyDescent="0.2">
      <c r="BA1184" s="436"/>
      <c r="BB1184" s="363"/>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39" customFormat="true" ht="15" customHeight="true" x14ac:dyDescent="0.2">
      <c r="BA1185" s="436"/>
      <c r="BB1185" s="363"/>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39" customFormat="true" ht="15" customHeight="true" x14ac:dyDescent="0.2">
      <c r="BA1186" s="436"/>
      <c r="BB1186" s="363"/>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39" customFormat="true" ht="15" customHeight="true" x14ac:dyDescent="0.2">
      <c r="BA1187" s="436"/>
      <c r="BB1187" s="363"/>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39" customFormat="true" ht="15" customHeight="true" x14ac:dyDescent="0.2">
      <c r="BA1188" s="436"/>
      <c r="BB1188" s="363"/>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39" customFormat="true" ht="15" customHeight="true" x14ac:dyDescent="0.2">
      <c r="BA1189" s="436"/>
      <c r="BB1189" s="363"/>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39" customFormat="true" ht="15" customHeight="true" x14ac:dyDescent="0.2">
      <c r="BA1190" s="436"/>
      <c r="BB1190" s="363"/>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39" customFormat="true" ht="15" customHeight="true" x14ac:dyDescent="0.2">
      <c r="BA1191" s="436"/>
      <c r="BB1191" s="363"/>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39" customFormat="true" ht="15" customHeight="true" x14ac:dyDescent="0.2">
      <c r="BA1192" s="436"/>
      <c r="BB1192" s="363"/>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39" customFormat="true" ht="15" customHeight="true" x14ac:dyDescent="0.2">
      <c r="BA1193" s="436"/>
      <c r="BB1193" s="363"/>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39" customFormat="true" ht="15" customHeight="true" x14ac:dyDescent="0.2">
      <c r="BA1194" s="436"/>
      <c r="BB1194" s="363"/>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39" customFormat="true" ht="15" customHeight="true" x14ac:dyDescent="0.2">
      <c r="BA1195" s="436"/>
      <c r="BB1195" s="363"/>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39" customFormat="true" ht="15" customHeight="true" x14ac:dyDescent="0.2">
      <c r="BA1196" s="436"/>
      <c r="BB1196" s="363"/>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39" customFormat="true" ht="15" customHeight="true" x14ac:dyDescent="0.2">
      <c r="BA1197" s="436"/>
      <c r="BB1197" s="363"/>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39" customFormat="true" ht="15" customHeight="true" x14ac:dyDescent="0.2">
      <c r="BA1198" s="436"/>
      <c r="BB1198" s="363"/>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39" customFormat="true" ht="15" customHeight="true" x14ac:dyDescent="0.2">
      <c r="BA1199" s="436"/>
      <c r="BB1199" s="363"/>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39" customFormat="true" ht="15" customHeight="true" x14ac:dyDescent="0.2">
      <c r="BA1200" s="436"/>
      <c r="BB1200" s="363"/>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1315">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E529"/>
    <mergeCell ref="H529:I529"/>
    <mergeCell ref="M529:N529"/>
    <mergeCell ref="C526:D526"/>
    <mergeCell ref="H526:I526"/>
    <mergeCell ref="M526:O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J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89:D490"/>
    <mergeCell ref="H489:I489"/>
    <mergeCell ref="M489:N489"/>
    <mergeCell ref="H490:I490"/>
    <mergeCell ref="M490:N490"/>
    <mergeCell ref="C491:D491"/>
    <mergeCell ref="H491:I491"/>
    <mergeCell ref="M491:N491"/>
    <mergeCell ref="C485:D485"/>
    <mergeCell ref="H485:I486"/>
    <mergeCell ref="M485:N485"/>
    <mergeCell ref="C486:D486"/>
    <mergeCell ref="M486:O486"/>
    <mergeCell ref="C487:D487"/>
    <mergeCell ref="H487:I487"/>
    <mergeCell ref="M487:N488"/>
    <mergeCell ref="C488:E488"/>
    <mergeCell ref="H488:I488"/>
    <mergeCell ref="C483:D484"/>
    <mergeCell ref="E483:G483"/>
    <mergeCell ref="H483:I483"/>
    <mergeCell ref="M483:N483"/>
    <mergeCell ref="H484:J484"/>
    <mergeCell ref="M484:N484"/>
    <mergeCell ref="C481:D481"/>
    <mergeCell ref="H481:I481"/>
    <mergeCell ref="M481:N482"/>
    <mergeCell ref="O481:Q481"/>
    <mergeCell ref="C482:G482"/>
    <mergeCell ref="H482:I482"/>
    <mergeCell ref="C478:D478"/>
    <mergeCell ref="H478:L478"/>
    <mergeCell ref="M478:N478"/>
    <mergeCell ref="C479:D479"/>
    <mergeCell ref="H479:I480"/>
    <mergeCell ref="J479:L479"/>
    <mergeCell ref="M479:N479"/>
    <mergeCell ref="C480:D480"/>
    <mergeCell ref="M480:Q480"/>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E442"/>
    <mergeCell ref="H442:I442"/>
    <mergeCell ref="M442:N442"/>
    <mergeCell ref="C443:D443"/>
    <mergeCell ref="H443:I443"/>
    <mergeCell ref="M443:N443"/>
    <mergeCell ref="C440:D440"/>
    <mergeCell ref="H440:J440"/>
    <mergeCell ref="M440:N440"/>
    <mergeCell ref="C441:D441"/>
    <mergeCell ref="H441:I441"/>
    <mergeCell ref="M441:O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A1031:A1033"/>
    <mergeCell ref="A1034:C1034"/>
    <mergeCell ref="C399:F399"/>
    <mergeCell ref="A222:A224"/>
    <mergeCell ref="A208:B208"/>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07:N407"/>
    <mergeCell ref="C416:D416"/>
    <mergeCell ref="H416:I416"/>
    <mergeCell ref="M416:N416"/>
    <mergeCell ref="A1025:C1025"/>
    <mergeCell ref="A1026:B1026"/>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A18:A21"/>
    <mergeCell ref="A22:A23"/>
    <mergeCell ref="A24:A26"/>
    <mergeCell ref="A108:B108"/>
    <mergeCell ref="C120:G120"/>
    <mergeCell ref="H120:L120"/>
    <mergeCell ref="A58:A71"/>
    <mergeCell ref="C56:G56"/>
    <mergeCell ref="H56:L56"/>
    <mergeCell ref="M56:Q56"/>
    <mergeCell ref="A47:A49"/>
    <mergeCell ref="A153:A159"/>
    <mergeCell ref="A202:A203"/>
    <mergeCell ref="C133:G133"/>
    <mergeCell ref="H133:L133"/>
    <mergeCell ref="M133:Q133"/>
    <mergeCell ref="A135:A139"/>
    <mergeCell ref="M120:Q120"/>
    <mergeCell ref="A122:A123"/>
    <mergeCell ref="A124:A127"/>
    <mergeCell ref="A128:A129"/>
    <mergeCell ref="A130:A132"/>
    <mergeCell ref="A151:A152"/>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341:BA342"/>
    <mergeCell ref="BA343:BA344"/>
    <mergeCell ref="BA345:BA346"/>
    <mergeCell ref="BA347:BA348"/>
    <mergeCell ref="BA349:BA350"/>
    <mergeCell ref="BA351:BA352"/>
    <mergeCell ref="BA353:BA354"/>
    <mergeCell ref="BA153:BA160"/>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180975</xdr:rowOff>
                  </from>
                  <to>
                    <xdr:col>1</xdr:col>
                    <xdr:colOff>1704975</xdr:colOff>
                    <xdr:row>400</xdr:row>
                    <xdr:rowOff>180975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8DEF8-BD0B-4490-BE34-E8D6075DDDA9}">
  <sheetPr codeName="Feuil7"/>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49" width="12.5703125" style="435" customWidth="true"/>
    <col min="50" max="52" width="12.5703125" style="339" customWidth="true"/>
    <col min="53" max="53" width="31.5703125" style="436" customWidth="true"/>
    <col min="54" max="54" width="41.5703125" style="363" customWidth="true"/>
    <col min="55" max="69" width="9.140625" style="436"/>
    <col min="70" max="77" width="12.5703125" style="436" customWidth="true"/>
    <col min="78" max="104" width="12.5703125" style="339" customWidth="true"/>
    <col min="105" max="16384" width="9.140625" style="435"/>
  </cols>
  <sheetData>
    <row r="1" s="296" customFormat="true" ht="18" customHeight="true" x14ac:dyDescent="0.2">
      <c r="AX1" s="339"/>
      <c r="AY1" s="339"/>
      <c r="AZ1" s="339"/>
      <c r="BB1" s="31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96" customFormat="true" ht="22.5" customHeight="true" x14ac:dyDescent="0.35">
      <c r="A2" s="353" t="str">
        <f>A1026</f>
        <v>Dominican Republic</v>
      </c>
      <c r="B2" s="354"/>
      <c r="AX2" s="339"/>
      <c r="AY2" s="339"/>
      <c r="AZ2" s="339"/>
      <c r="BB2" s="31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96" customFormat="true" ht="22.5" customHeight="true" x14ac:dyDescent="0.35">
      <c r="A3" s="323" t="str">
        <f>A1034</f>
        <v>2002</v>
      </c>
      <c r="B3" s="356"/>
      <c r="AX3" s="339"/>
      <c r="AY3" s="339"/>
      <c r="AZ3" s="339"/>
      <c r="BB3" s="31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96" customFormat="true" ht="22.5" customHeight="true" x14ac:dyDescent="0.35">
      <c r="A4" s="355" t="s">
        <v>95</v>
      </c>
      <c r="B4" s="356"/>
      <c r="AX4" s="339"/>
      <c r="AY4" s="339"/>
      <c r="AZ4" s="339"/>
      <c r="BB4" s="31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96" customFormat="true" ht="20.1" customHeight="true" x14ac:dyDescent="0.35">
      <c r="A5" s="355" t="s">
        <v>96</v>
      </c>
      <c r="B5" s="356"/>
      <c r="AX5" s="339"/>
      <c r="AY5" s="339"/>
      <c r="AZ5" s="339"/>
      <c r="BB5" s="31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96" customFormat="true" ht="15" customHeight="true" x14ac:dyDescent="0.2">
      <c r="A6" s="357" t="s">
        <v>97</v>
      </c>
      <c r="B6" s="358"/>
      <c r="AX6" s="339"/>
      <c r="AY6" s="339"/>
      <c r="AZ6" s="339"/>
      <c r="BB6" s="31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96" customFormat="true" ht="15" customHeight="true" x14ac:dyDescent="0.2">
      <c r="A7" s="359" t="s">
        <v>40</v>
      </c>
      <c r="B7" s="360"/>
      <c r="AX7" s="339"/>
      <c r="AY7" s="339"/>
      <c r="AZ7" s="339"/>
      <c r="BB7" s="31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96" customFormat="true" ht="15" customHeight="true" x14ac:dyDescent="0.2">
      <c r="A8" s="359" t="s">
        <v>39</v>
      </c>
      <c r="B8" s="360"/>
      <c r="AX8" s="339"/>
      <c r="AY8" s="339"/>
      <c r="AZ8" s="339"/>
      <c r="BB8" s="31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96" customFormat="true" ht="15" customHeight="true" x14ac:dyDescent="0.2">
      <c r="A9" s="359" t="s">
        <v>133</v>
      </c>
      <c r="B9" s="361" t="str">
        <f>A1025</f>
        <v>DHS02</v>
      </c>
      <c r="AX9" s="339"/>
      <c r="AY9" s="339"/>
      <c r="AZ9" s="339"/>
      <c r="BB9" s="31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96" customFormat="true" ht="15" customHeight="true" x14ac:dyDescent="0.2">
      <c r="A10" s="185" t="s">
        <v>244</v>
      </c>
      <c r="B10" s="184" t="s">
        <v>135</v>
      </c>
      <c r="AX10" s="339"/>
      <c r="AY10" s="339"/>
      <c r="AZ10" s="339"/>
      <c r="BB10" s="31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96" customFormat="true" ht="15" customHeight="true" x14ac:dyDescent="0.2">
      <c r="A11" s="185" t="s">
        <v>245</v>
      </c>
      <c r="B11" s="183" t="s">
        <v>135</v>
      </c>
      <c r="AX11" s="339"/>
      <c r="AY11" s="339"/>
      <c r="AZ11" s="339"/>
      <c r="BB11" s="31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96" customFormat="true" ht="18" customHeight="true" x14ac:dyDescent="0.2">
      <c r="A12" s="182"/>
      <c r="B12" s="184"/>
      <c r="AX12" s="339"/>
      <c r="AY12" s="339"/>
      <c r="AZ12" s="339"/>
      <c r="BB12" s="31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96" customFormat="true" ht="18" customHeight="true" x14ac:dyDescent="0.2">
      <c r="A13" s="181"/>
      <c r="B13" s="180"/>
      <c r="AX13" s="339"/>
      <c r="AY13" s="339"/>
      <c r="AZ13" s="339"/>
      <c r="BB13" s="31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320" customFormat="true" ht="15" customHeight="true" x14ac:dyDescent="0.2">
      <c r="A14" s="300" t="s">
        <v>95</v>
      </c>
      <c r="B14" s="336"/>
      <c r="C14" s="979" t="s">
        <v>114</v>
      </c>
      <c r="D14" s="980"/>
      <c r="E14" s="980"/>
      <c r="F14" s="980"/>
      <c r="G14" s="981"/>
      <c r="H14" s="982" t="s">
        <v>38</v>
      </c>
      <c r="I14" s="974"/>
      <c r="J14" s="974"/>
      <c r="K14" s="974"/>
      <c r="L14" s="976"/>
      <c r="M14" s="969" t="s">
        <v>37</v>
      </c>
      <c r="N14" s="970"/>
      <c r="O14" s="970"/>
      <c r="P14" s="970"/>
      <c r="Q14" s="972"/>
      <c r="R14" s="20" t="s">
        <v>138</v>
      </c>
      <c r="S14" s="398"/>
      <c r="T14" s="398"/>
      <c r="U14" s="398"/>
      <c r="V14" s="398"/>
      <c r="W14" s="398"/>
      <c r="X14" s="398"/>
      <c r="Y14" s="398"/>
      <c r="Z14" s="398"/>
      <c r="AA14" s="398"/>
      <c r="AB14" s="398"/>
      <c r="AC14" s="398"/>
      <c r="AD14" s="398"/>
      <c r="AE14" s="398"/>
      <c r="AF14" s="398"/>
      <c r="AG14" s="398"/>
      <c r="AH14" s="398"/>
      <c r="AI14" s="398"/>
      <c r="AJ14" s="398"/>
      <c r="AK14" s="398"/>
      <c r="AL14" s="398"/>
      <c r="AM14" s="398"/>
      <c r="AN14" s="398"/>
      <c r="AO14" s="398"/>
      <c r="AP14" s="398"/>
      <c r="AQ14" s="398"/>
      <c r="AR14" s="398"/>
      <c r="AS14" s="398"/>
      <c r="AT14" s="398"/>
      <c r="AU14" s="398"/>
      <c r="AV14" s="398"/>
      <c r="AW14" s="398"/>
      <c r="AX14" s="408"/>
      <c r="AY14" s="408"/>
      <c r="AZ14" s="875"/>
      <c r="BA14" s="345" t="s">
        <v>128</v>
      </c>
      <c r="BB14" s="300" t="s">
        <v>95</v>
      </c>
      <c r="BC14" s="969" t="s">
        <v>114</v>
      </c>
      <c r="BD14" s="970"/>
      <c r="BE14" s="970"/>
      <c r="BF14" s="970"/>
      <c r="BG14" s="971"/>
      <c r="BH14" s="969" t="s">
        <v>38</v>
      </c>
      <c r="BI14" s="970"/>
      <c r="BJ14" s="970"/>
      <c r="BK14" s="970"/>
      <c r="BL14" s="971"/>
      <c r="BM14" s="969" t="s">
        <v>37</v>
      </c>
      <c r="BN14" s="970"/>
      <c r="BO14" s="970"/>
      <c r="BP14" s="970"/>
      <c r="BQ14" s="972"/>
      <c r="BR14" s="19" t="s">
        <v>138</v>
      </c>
      <c r="BS14" s="398"/>
      <c r="BT14" s="398"/>
      <c r="BU14" s="398"/>
      <c r="BV14" s="398"/>
      <c r="BW14" s="398"/>
      <c r="BX14" s="398"/>
      <c r="BY14" s="398"/>
      <c r="BZ14" s="409"/>
      <c r="CA14" s="409"/>
      <c r="CB14" s="409"/>
      <c r="CC14" s="409"/>
      <c r="CD14" s="409"/>
      <c r="CE14" s="409"/>
      <c r="CF14" s="409"/>
      <c r="CG14" s="409"/>
      <c r="CH14" s="409"/>
      <c r="CI14" s="409"/>
      <c r="CJ14" s="409"/>
      <c r="CK14" s="409"/>
      <c r="CL14" s="409"/>
      <c r="CM14" s="409"/>
      <c r="CN14" s="409"/>
      <c r="CO14" s="409"/>
      <c r="CP14" s="409"/>
      <c r="CQ14" s="409"/>
      <c r="CR14" s="409"/>
      <c r="CS14" s="409"/>
      <c r="CT14" s="409"/>
      <c r="CU14" s="409"/>
      <c r="CV14" s="409"/>
      <c r="CW14" s="409"/>
      <c r="CX14" s="343"/>
      <c r="CY14" s="343"/>
      <c r="CZ14" s="343"/>
    </row>
    <row r="15" s="320" customFormat="true" ht="24" x14ac:dyDescent="0.2">
      <c r="A15" s="333" t="s">
        <v>87</v>
      </c>
      <c r="B15" s="367"/>
      <c r="C15" s="390" t="s">
        <v>0</v>
      </c>
      <c r="D15" s="545" t="s">
        <v>1</v>
      </c>
      <c r="E15" s="545" t="s">
        <v>2</v>
      </c>
      <c r="F15" s="545" t="s">
        <v>3</v>
      </c>
      <c r="G15" s="546" t="s">
        <v>4</v>
      </c>
      <c r="H15" s="372" t="s">
        <v>0</v>
      </c>
      <c r="I15" s="548" t="s">
        <v>1</v>
      </c>
      <c r="J15" s="548" t="s">
        <v>2</v>
      </c>
      <c r="K15" s="548" t="s">
        <v>3</v>
      </c>
      <c r="L15" s="549" t="s">
        <v>4</v>
      </c>
      <c r="M15" s="373" t="s">
        <v>0</v>
      </c>
      <c r="N15" s="548" t="s">
        <v>1</v>
      </c>
      <c r="O15" s="548" t="s">
        <v>2</v>
      </c>
      <c r="P15" s="548" t="s">
        <v>3</v>
      </c>
      <c r="Q15" s="544" t="s">
        <v>4</v>
      </c>
      <c r="R15" s="372" t="s">
        <v>246</v>
      </c>
      <c r="S15" s="548" t="s">
        <v>247</v>
      </c>
      <c r="T15" s="548" t="s">
        <v>248</v>
      </c>
      <c r="U15" s="548" t="s">
        <v>249</v>
      </c>
      <c r="V15" s="548" t="s">
        <v>250</v>
      </c>
      <c r="W15" s="548" t="s">
        <v>251</v>
      </c>
      <c r="X15" s="548" t="s">
        <v>252</v>
      </c>
      <c r="Y15" s="548" t="s">
        <v>253</v>
      </c>
      <c r="Z15" s="548" t="s">
        <v>254</v>
      </c>
      <c r="AA15" s="548" t="s">
        <v>255</v>
      </c>
      <c r="AB15" s="548" t="s">
        <v>256</v>
      </c>
      <c r="AC15" s="548" t="s">
        <v>257</v>
      </c>
      <c r="AD15" s="548" t="s">
        <v>258</v>
      </c>
      <c r="AE15" s="548" t="s">
        <v>259</v>
      </c>
      <c r="AF15" s="548" t="s">
        <v>260</v>
      </c>
      <c r="AG15" s="548" t="s">
        <v>261</v>
      </c>
      <c r="AH15" s="548" t="s">
        <v>262</v>
      </c>
      <c r="AI15" s="548" t="s">
        <v>263</v>
      </c>
      <c r="AJ15" s="548" t="s">
        <v>264</v>
      </c>
      <c r="AK15" s="548" t="s">
        <v>265</v>
      </c>
      <c r="AL15" s="548" t="s">
        <v>266</v>
      </c>
      <c r="AM15" s="548" t="s">
        <v>267</v>
      </c>
      <c r="AN15" s="548" t="s">
        <v>268</v>
      </c>
      <c r="AO15" s="548" t="s">
        <v>269</v>
      </c>
      <c r="AP15" s="548" t="s">
        <v>270</v>
      </c>
      <c r="AQ15" s="548" t="s">
        <v>271</v>
      </c>
      <c r="AR15" s="548" t="s">
        <v>272</v>
      </c>
      <c r="AS15" s="548" t="s">
        <v>273</v>
      </c>
      <c r="AT15" s="548" t="s">
        <v>274</v>
      </c>
      <c r="AU15" s="548" t="s">
        <v>275</v>
      </c>
      <c r="AV15" s="548" t="s">
        <v>276</v>
      </c>
      <c r="AW15" s="549" t="s">
        <v>277</v>
      </c>
      <c r="AX15" s="408"/>
      <c r="AY15" s="408"/>
      <c r="AZ15" s="875"/>
      <c r="BA15" s="333" t="s">
        <v>119</v>
      </c>
      <c r="BB15" s="332"/>
      <c r="BC15" s="422" t="s">
        <v>0</v>
      </c>
      <c r="BD15" s="521" t="s">
        <v>1</v>
      </c>
      <c r="BE15" s="521" t="s">
        <v>2</v>
      </c>
      <c r="BF15" s="521" t="s">
        <v>3</v>
      </c>
      <c r="BG15" s="423" t="s">
        <v>4</v>
      </c>
      <c r="BH15" s="422" t="s">
        <v>0</v>
      </c>
      <c r="BI15" s="521" t="s">
        <v>1</v>
      </c>
      <c r="BJ15" s="521" t="s">
        <v>2</v>
      </c>
      <c r="BK15" s="521" t="s">
        <v>3</v>
      </c>
      <c r="BL15" s="423" t="s">
        <v>4</v>
      </c>
      <c r="BM15" s="422" t="s">
        <v>0</v>
      </c>
      <c r="BN15" s="521" t="s">
        <v>1</v>
      </c>
      <c r="BO15" s="521" t="s">
        <v>2</v>
      </c>
      <c r="BP15" s="521" t="s">
        <v>3</v>
      </c>
      <c r="BQ15" s="423" t="s">
        <v>4</v>
      </c>
      <c r="BR15" s="422" t="s">
        <v>246</v>
      </c>
      <c r="BS15" s="521" t="s">
        <v>247</v>
      </c>
      <c r="BT15" s="521" t="s">
        <v>248</v>
      </c>
      <c r="BU15" s="521" t="s">
        <v>249</v>
      </c>
      <c r="BV15" s="521" t="s">
        <v>250</v>
      </c>
      <c r="BW15" s="521" t="s">
        <v>251</v>
      </c>
      <c r="BX15" s="521" t="s">
        <v>252</v>
      </c>
      <c r="BY15" s="522" t="s">
        <v>253</v>
      </c>
      <c r="BZ15" s="522" t="s">
        <v>254</v>
      </c>
      <c r="CA15" s="522" t="s">
        <v>255</v>
      </c>
      <c r="CB15" s="522" t="s">
        <v>256</v>
      </c>
      <c r="CC15" s="522" t="s">
        <v>257</v>
      </c>
      <c r="CD15" s="522" t="s">
        <v>258</v>
      </c>
      <c r="CE15" s="522" t="s">
        <v>259</v>
      </c>
      <c r="CF15" s="522" t="s">
        <v>260</v>
      </c>
      <c r="CG15" s="522" t="s">
        <v>261</v>
      </c>
      <c r="CH15" s="522" t="s">
        <v>262</v>
      </c>
      <c r="CI15" s="522" t="s">
        <v>263</v>
      </c>
      <c r="CJ15" s="522" t="s">
        <v>264</v>
      </c>
      <c r="CK15" s="522" t="s">
        <v>265</v>
      </c>
      <c r="CL15" s="522" t="s">
        <v>266</v>
      </c>
      <c r="CM15" s="522" t="s">
        <v>267</v>
      </c>
      <c r="CN15" s="522" t="s">
        <v>268</v>
      </c>
      <c r="CO15" s="522" t="s">
        <v>269</v>
      </c>
      <c r="CP15" s="522" t="s">
        <v>270</v>
      </c>
      <c r="CQ15" s="522" t="s">
        <v>271</v>
      </c>
      <c r="CR15" s="522" t="s">
        <v>272</v>
      </c>
      <c r="CS15" s="522" t="s">
        <v>273</v>
      </c>
      <c r="CT15" s="522" t="s">
        <v>274</v>
      </c>
      <c r="CU15" s="522" t="s">
        <v>275</v>
      </c>
      <c r="CV15" s="522" t="s">
        <v>276</v>
      </c>
      <c r="CW15" s="522" t="s">
        <v>277</v>
      </c>
      <c r="CX15" s="879"/>
      <c r="CY15" s="879"/>
      <c r="CZ15" s="879"/>
    </row>
    <row r="16" s="320" customFormat="true" ht="15" customHeight="true" x14ac:dyDescent="0.2">
      <c r="A16" s="983" t="s">
        <v>13</v>
      </c>
      <c r="B16" s="369" t="s">
        <v>14</v>
      </c>
      <c r="C16" s="132">
        <f>C58+C59+C62+C63+C64+C60*[1]MICS00!C24/100</f>
        <v>84.87693789049294</v>
      </c>
      <c r="D16" s="131">
        <f>D58+D59+D62+D63+D64+D60*[1]MICS00!D24/100</f>
        <v>97.793008609027069</v>
      </c>
      <c r="E16" s="131">
        <f>E58+E59+E62+E63+E64+E60*[1]MICS00!E24/100</f>
        <v>98.131866678022192</v>
      </c>
      <c r="F16" s="131">
        <f>F58+F59+F62+F63+F64+F60*[1]MICS00!F24/100</f>
        <v>99.293628811046986</v>
      </c>
      <c r="G16" s="130">
        <f>G58+G59+G62+G63+G64+G60*[1]MICS00!G24/100</f>
        <v>99.573519657976078</v>
      </c>
      <c r="H16" s="129">
        <f>H58+H59+H62+H63+H64+H60*[1]MICS00!H24/100</f>
        <v>98.987522660163336</v>
      </c>
      <c r="I16" s="131">
        <f>I58+I59+I62+I63+I64+I60*[1]MICS00!I24/100</f>
        <v>98.883568647714782</v>
      </c>
      <c r="J16" s="131">
        <f>J58+J59+J62+J63+J64+J60*[1]MICS00!J24/100</f>
        <v>99.571471921265669</v>
      </c>
      <c r="K16" s="131">
        <f>K58+K59+K62+K63+K64+K60*[1]MICS00!K24/100</f>
        <v>99.332099792771643</v>
      </c>
      <c r="L16" s="128">
        <f>L58+L59+L62+L63+L64+L60*[1]MICS00!L24/100</f>
        <v>99.578027561209197</v>
      </c>
      <c r="M16" s="132">
        <f>M58+M59+M62+M63+M64+M60*[1]MICS00!M24/100</f>
        <v>69.182568887999935</v>
      </c>
      <c r="N16" s="131">
        <f>N58+N59+N62+N63+N64+N60*[1]MICS00!N24/100</f>
        <v>89.629720286092976</v>
      </c>
      <c r="O16" s="131">
        <f>O58+O59+O62+O63+O64+O60*[1]MICS00!O24/100</f>
        <v>94.885076378011675</v>
      </c>
      <c r="P16" s="131">
        <f>P58+P59+P62+P63+P64+P60*[1]MICS00!P24/100</f>
        <v>95.309631679242429</v>
      </c>
      <c r="Q16" s="130">
        <f>Q58+Q59+Q62+Q63+Q64+Q60*[1]MICS00!Q24/100</f>
        <v>99.078274673329972</v>
      </c>
      <c r="R16" s="59" t="s">
        <v>35</v>
      </c>
      <c r="S16" s="65" t="s">
        <v>35</v>
      </c>
      <c r="T16" s="65" t="s">
        <v>35</v>
      </c>
      <c r="U16" s="65" t="s">
        <v>35</v>
      </c>
      <c r="V16" s="65" t="s">
        <v>35</v>
      </c>
      <c r="W16" s="65" t="s">
        <v>35</v>
      </c>
      <c r="X16" s="65" t="s">
        <v>35</v>
      </c>
      <c r="Y16" s="65" t="s">
        <v>35</v>
      </c>
      <c r="Z16" s="65" t="s">
        <v>35</v>
      </c>
      <c r="AA16" s="65" t="s">
        <v>35</v>
      </c>
      <c r="AB16" s="65" t="s">
        <v>35</v>
      </c>
      <c r="AC16" s="65" t="s">
        <v>35</v>
      </c>
      <c r="AD16" s="65" t="s">
        <v>35</v>
      </c>
      <c r="AE16" s="65" t="s">
        <v>35</v>
      </c>
      <c r="AF16" s="65" t="s">
        <v>35</v>
      </c>
      <c r="AG16" s="65" t="s">
        <v>35</v>
      </c>
      <c r="AH16" s="65" t="s">
        <v>35</v>
      </c>
      <c r="AI16" s="65" t="s">
        <v>35</v>
      </c>
      <c r="AJ16" s="65" t="s">
        <v>35</v>
      </c>
      <c r="AK16" s="65" t="s">
        <v>35</v>
      </c>
      <c r="AL16" s="65" t="s">
        <v>35</v>
      </c>
      <c r="AM16" s="65" t="s">
        <v>35</v>
      </c>
      <c r="AN16" s="65" t="s">
        <v>35</v>
      </c>
      <c r="AO16" s="65" t="s">
        <v>35</v>
      </c>
      <c r="AP16" s="65" t="s">
        <v>35</v>
      </c>
      <c r="AQ16" s="65" t="s">
        <v>35</v>
      </c>
      <c r="AR16" s="65" t="s">
        <v>35</v>
      </c>
      <c r="AS16" s="65" t="s">
        <v>35</v>
      </c>
      <c r="AT16" s="65" t="s">
        <v>35</v>
      </c>
      <c r="AU16" s="65" t="s">
        <v>35</v>
      </c>
      <c r="AV16" s="65" t="s">
        <v>35</v>
      </c>
      <c r="AW16" s="56" t="s">
        <v>35</v>
      </c>
      <c r="AX16" s="408"/>
      <c r="AY16" s="408"/>
      <c r="AZ16" s="875"/>
      <c r="BA16" s="968" t="s">
        <v>13</v>
      </c>
      <c r="BB16" s="553" t="s">
        <v>14</v>
      </c>
      <c r="BC16" s="55" t="s">
        <v>35</v>
      </c>
      <c r="BD16" s="51" t="s">
        <v>35</v>
      </c>
      <c r="BE16" s="51" t="s">
        <v>35</v>
      </c>
      <c r="BF16" s="51" t="s">
        <v>35</v>
      </c>
      <c r="BG16" s="46" t="s">
        <v>35</v>
      </c>
      <c r="BH16" s="55" t="s">
        <v>35</v>
      </c>
      <c r="BI16" s="51" t="s">
        <v>35</v>
      </c>
      <c r="BJ16" s="51" t="s">
        <v>35</v>
      </c>
      <c r="BK16" s="51" t="s">
        <v>35</v>
      </c>
      <c r="BL16" s="46" t="s">
        <v>35</v>
      </c>
      <c r="BM16" s="55" t="s">
        <v>35</v>
      </c>
      <c r="BN16" s="51" t="s">
        <v>35</v>
      </c>
      <c r="BO16" s="51" t="s">
        <v>35</v>
      </c>
      <c r="BP16" s="51" t="s">
        <v>35</v>
      </c>
      <c r="BQ16" s="46" t="s">
        <v>35</v>
      </c>
      <c r="BR16" s="55" t="s">
        <v>35</v>
      </c>
      <c r="BS16" s="51" t="s">
        <v>35</v>
      </c>
      <c r="BT16" s="51" t="s">
        <v>35</v>
      </c>
      <c r="BU16" s="51" t="s">
        <v>35</v>
      </c>
      <c r="BV16" s="51" t="s">
        <v>35</v>
      </c>
      <c r="BW16" s="51" t="s">
        <v>35</v>
      </c>
      <c r="BX16" s="51" t="s">
        <v>35</v>
      </c>
      <c r="BY16" s="40" t="s">
        <v>35</v>
      </c>
      <c r="BZ16" s="40" t="s">
        <v>35</v>
      </c>
      <c r="CA16" s="40" t="s">
        <v>35</v>
      </c>
      <c r="CB16" s="40" t="s">
        <v>35</v>
      </c>
      <c r="CC16" s="40" t="s">
        <v>35</v>
      </c>
      <c r="CD16" s="40" t="s">
        <v>35</v>
      </c>
      <c r="CE16" s="40" t="s">
        <v>35</v>
      </c>
      <c r="CF16" s="40" t="s">
        <v>35</v>
      </c>
      <c r="CG16" s="40" t="s">
        <v>35</v>
      </c>
      <c r="CH16" s="40" t="s">
        <v>35</v>
      </c>
      <c r="CI16" s="40" t="s">
        <v>35</v>
      </c>
      <c r="CJ16" s="40" t="s">
        <v>35</v>
      </c>
      <c r="CK16" s="40" t="s">
        <v>35</v>
      </c>
      <c r="CL16" s="40" t="s">
        <v>35</v>
      </c>
      <c r="CM16" s="40" t="s">
        <v>35</v>
      </c>
      <c r="CN16" s="40" t="s">
        <v>35</v>
      </c>
      <c r="CO16" s="40" t="s">
        <v>35</v>
      </c>
      <c r="CP16" s="40" t="s">
        <v>35</v>
      </c>
      <c r="CQ16" s="40" t="s">
        <v>35</v>
      </c>
      <c r="CR16" s="40" t="s">
        <v>35</v>
      </c>
      <c r="CS16" s="40" t="s">
        <v>35</v>
      </c>
      <c r="CT16" s="40" t="s">
        <v>35</v>
      </c>
      <c r="CU16" s="40" t="s">
        <v>35</v>
      </c>
      <c r="CV16" s="40" t="s">
        <v>35</v>
      </c>
      <c r="CW16" s="40" t="s">
        <v>35</v>
      </c>
      <c r="CX16" s="8"/>
      <c r="CY16" s="8"/>
      <c r="CZ16" s="8"/>
    </row>
    <row r="17" s="320" customFormat="true" ht="15" customHeight="true" x14ac:dyDescent="0.2">
      <c r="A17" s="977"/>
      <c r="B17" s="370" t="s">
        <v>51</v>
      </c>
      <c r="C17" s="127">
        <f>100-C16</f>
        <v>15.12306210950706</v>
      </c>
      <c r="D17" s="126">
        <f t="shared" ref="D17:Q17" si="0">100-D16</f>
        <v>2.2069913909729308</v>
      </c>
      <c r="E17" s="126">
        <f t="shared" si="0"/>
        <v>1.8681333219778082</v>
      </c>
      <c r="F17" s="126">
        <f t="shared" si="0"/>
        <v>0.70637118895301398</v>
      </c>
      <c r="G17" s="125">
        <f t="shared" si="0"/>
        <v>0.42648034202392182</v>
      </c>
      <c r="H17" s="124">
        <f t="shared" si="0"/>
        <v>1.0124773398366642</v>
      </c>
      <c r="I17" s="126">
        <f t="shared" si="0"/>
        <v>1.1164313522852183</v>
      </c>
      <c r="J17" s="126">
        <f t="shared" si="0"/>
        <v>0.42852807873433107</v>
      </c>
      <c r="K17" s="126">
        <f t="shared" si="0"/>
        <v>0.66790020722835663</v>
      </c>
      <c r="L17" s="123">
        <f t="shared" si="0"/>
        <v>0.42197243879080304</v>
      </c>
      <c r="M17" s="127">
        <f t="shared" si="0"/>
        <v>30.817431112000065</v>
      </c>
      <c r="N17" s="126">
        <f t="shared" si="0"/>
        <v>10.370279713907024</v>
      </c>
      <c r="O17" s="126">
        <f t="shared" si="0"/>
        <v>5.114923621988325</v>
      </c>
      <c r="P17" s="126">
        <f t="shared" si="0"/>
        <v>4.690368320757571</v>
      </c>
      <c r="Q17" s="125">
        <f t="shared" si="0"/>
        <v>0.92172532667002827</v>
      </c>
      <c r="R17" s="61" t="s">
        <v>35</v>
      </c>
      <c r="S17" s="67" t="s">
        <v>35</v>
      </c>
      <c r="T17" s="67" t="s">
        <v>35</v>
      </c>
      <c r="U17" s="67" t="s">
        <v>35</v>
      </c>
      <c r="V17" s="67" t="s">
        <v>35</v>
      </c>
      <c r="W17" s="67" t="s">
        <v>35</v>
      </c>
      <c r="X17" s="67" t="s">
        <v>35</v>
      </c>
      <c r="Y17" s="67" t="s">
        <v>35</v>
      </c>
      <c r="Z17" s="67" t="s">
        <v>35</v>
      </c>
      <c r="AA17" s="67" t="s">
        <v>35</v>
      </c>
      <c r="AB17" s="67" t="s">
        <v>35</v>
      </c>
      <c r="AC17" s="67" t="s">
        <v>35</v>
      </c>
      <c r="AD17" s="67" t="s">
        <v>35</v>
      </c>
      <c r="AE17" s="67" t="s">
        <v>35</v>
      </c>
      <c r="AF17" s="67" t="s">
        <v>35</v>
      </c>
      <c r="AG17" s="67" t="s">
        <v>35</v>
      </c>
      <c r="AH17" s="67" t="s">
        <v>35</v>
      </c>
      <c r="AI17" s="67" t="s">
        <v>35</v>
      </c>
      <c r="AJ17" s="67" t="s">
        <v>35</v>
      </c>
      <c r="AK17" s="67" t="s">
        <v>35</v>
      </c>
      <c r="AL17" s="67" t="s">
        <v>35</v>
      </c>
      <c r="AM17" s="67" t="s">
        <v>35</v>
      </c>
      <c r="AN17" s="67" t="s">
        <v>35</v>
      </c>
      <c r="AO17" s="67" t="s">
        <v>35</v>
      </c>
      <c r="AP17" s="67" t="s">
        <v>35</v>
      </c>
      <c r="AQ17" s="67" t="s">
        <v>35</v>
      </c>
      <c r="AR17" s="67" t="s">
        <v>35</v>
      </c>
      <c r="AS17" s="67" t="s">
        <v>35</v>
      </c>
      <c r="AT17" s="67" t="s">
        <v>35</v>
      </c>
      <c r="AU17" s="67" t="s">
        <v>35</v>
      </c>
      <c r="AV17" s="67" t="s">
        <v>35</v>
      </c>
      <c r="AW17" s="58" t="s">
        <v>35</v>
      </c>
      <c r="AX17" s="408"/>
      <c r="AY17" s="408"/>
      <c r="AZ17" s="875"/>
      <c r="BA17" s="965"/>
      <c r="BB17" s="552" t="s">
        <v>51</v>
      </c>
      <c r="BC17" s="54" t="s">
        <v>35</v>
      </c>
      <c r="BD17" s="50" t="s">
        <v>35</v>
      </c>
      <c r="BE17" s="50" t="s">
        <v>35</v>
      </c>
      <c r="BF17" s="50" t="s">
        <v>35</v>
      </c>
      <c r="BG17" s="45" t="s">
        <v>35</v>
      </c>
      <c r="BH17" s="54" t="s">
        <v>35</v>
      </c>
      <c r="BI17" s="50" t="s">
        <v>35</v>
      </c>
      <c r="BJ17" s="50" t="s">
        <v>35</v>
      </c>
      <c r="BK17" s="50" t="s">
        <v>35</v>
      </c>
      <c r="BL17" s="45" t="s">
        <v>35</v>
      </c>
      <c r="BM17" s="54" t="s">
        <v>35</v>
      </c>
      <c r="BN17" s="50" t="s">
        <v>35</v>
      </c>
      <c r="BO17" s="50" t="s">
        <v>35</v>
      </c>
      <c r="BP17" s="50" t="s">
        <v>35</v>
      </c>
      <c r="BQ17" s="45" t="s">
        <v>35</v>
      </c>
      <c r="BR17" s="54" t="s">
        <v>35</v>
      </c>
      <c r="BS17" s="50" t="s">
        <v>35</v>
      </c>
      <c r="BT17" s="50" t="s">
        <v>35</v>
      </c>
      <c r="BU17" s="50" t="s">
        <v>35</v>
      </c>
      <c r="BV17" s="50" t="s">
        <v>35</v>
      </c>
      <c r="BW17" s="50" t="s">
        <v>35</v>
      </c>
      <c r="BX17" s="50" t="s">
        <v>35</v>
      </c>
      <c r="BY17" s="39" t="s">
        <v>35</v>
      </c>
      <c r="BZ17" s="39" t="s">
        <v>35</v>
      </c>
      <c r="CA17" s="39" t="s">
        <v>35</v>
      </c>
      <c r="CB17" s="39" t="s">
        <v>35</v>
      </c>
      <c r="CC17" s="39" t="s">
        <v>35</v>
      </c>
      <c r="CD17" s="39" t="s">
        <v>35</v>
      </c>
      <c r="CE17" s="39" t="s">
        <v>35</v>
      </c>
      <c r="CF17" s="39" t="s">
        <v>35</v>
      </c>
      <c r="CG17" s="39" t="s">
        <v>35</v>
      </c>
      <c r="CH17" s="39" t="s">
        <v>35</v>
      </c>
      <c r="CI17" s="39" t="s">
        <v>35</v>
      </c>
      <c r="CJ17" s="39" t="s">
        <v>35</v>
      </c>
      <c r="CK17" s="39" t="s">
        <v>35</v>
      </c>
      <c r="CL17" s="39" t="s">
        <v>35</v>
      </c>
      <c r="CM17" s="39" t="s">
        <v>35</v>
      </c>
      <c r="CN17" s="39" t="s">
        <v>35</v>
      </c>
      <c r="CO17" s="39" t="s">
        <v>35</v>
      </c>
      <c r="CP17" s="39" t="s">
        <v>35</v>
      </c>
      <c r="CQ17" s="39" t="s">
        <v>35</v>
      </c>
      <c r="CR17" s="39" t="s">
        <v>35</v>
      </c>
      <c r="CS17" s="39" t="s">
        <v>35</v>
      </c>
      <c r="CT17" s="39" t="s">
        <v>35</v>
      </c>
      <c r="CU17" s="39" t="s">
        <v>35</v>
      </c>
      <c r="CV17" s="39" t="s">
        <v>35</v>
      </c>
      <c r="CW17" s="39" t="s">
        <v>35</v>
      </c>
      <c r="CX17" s="8"/>
      <c r="CY17" s="8"/>
      <c r="CZ17" s="8"/>
    </row>
    <row r="18" s="320" customFormat="true" ht="15" customHeight="true" x14ac:dyDescent="0.2">
      <c r="A18" s="977" t="s">
        <v>60</v>
      </c>
      <c r="B18" s="370" t="s">
        <v>15</v>
      </c>
      <c r="C18" s="127">
        <f>C16*[1]MICS00!C23/100</f>
        <v>81.582999380936741</v>
      </c>
      <c r="D18" s="126">
        <f>D16*[1]MICS00!D23/100</f>
        <v>94.911702685859197</v>
      </c>
      <c r="E18" s="126">
        <f>E16*[1]MICS00!E23/100</f>
        <v>97.271225697656988</v>
      </c>
      <c r="F18" s="126">
        <f>F16*[1]MICS00!F23/100</f>
        <v>98.817907494415351</v>
      </c>
      <c r="G18" s="125">
        <f>G16*[1]MICS00!G23/100</f>
        <v>98.715669772279313</v>
      </c>
      <c r="H18" s="124">
        <f>H16*[1]MICS00!H23/100</f>
        <v>95.976683965072311</v>
      </c>
      <c r="I18" s="126">
        <f>I16*[1]MICS00!I23/100</f>
        <v>98.548150578033358</v>
      </c>
      <c r="J18" s="126">
        <f>J16*[1]MICS00!J23/100</f>
        <v>99.327902150803055</v>
      </c>
      <c r="K18" s="126">
        <f>K16*[1]MICS00!K23/100</f>
        <v>98.574569474527834</v>
      </c>
      <c r="L18" s="123">
        <f>L16*[1]MICS00!L23/100</f>
        <v>98.753153884165457</v>
      </c>
      <c r="M18" s="127">
        <f>M16*[1]MICS00!M23/100</f>
        <v>64.600994340326508</v>
      </c>
      <c r="N18" s="126">
        <f>N16*[1]MICS00!N23/100</f>
        <v>87.043325901754656</v>
      </c>
      <c r="O18" s="126">
        <f>O16*[1]MICS00!O23/100</f>
        <v>92.021827279090118</v>
      </c>
      <c r="P18" s="126">
        <f>P16*[1]MICS00!P23/100</f>
        <v>94.201762881816634</v>
      </c>
      <c r="Q18" s="125">
        <f>Q16*[1]MICS00!Q23/100</f>
        <v>97.613539475949437</v>
      </c>
      <c r="R18" s="61" t="s">
        <v>35</v>
      </c>
      <c r="S18" s="67" t="s">
        <v>35</v>
      </c>
      <c r="T18" s="67" t="s">
        <v>35</v>
      </c>
      <c r="U18" s="67" t="s">
        <v>35</v>
      </c>
      <c r="V18" s="67" t="s">
        <v>35</v>
      </c>
      <c r="W18" s="67" t="s">
        <v>35</v>
      </c>
      <c r="X18" s="67" t="s">
        <v>35</v>
      </c>
      <c r="Y18" s="67" t="s">
        <v>35</v>
      </c>
      <c r="Z18" s="67" t="s">
        <v>35</v>
      </c>
      <c r="AA18" s="67" t="s">
        <v>35</v>
      </c>
      <c r="AB18" s="67" t="s">
        <v>35</v>
      </c>
      <c r="AC18" s="67" t="s">
        <v>35</v>
      </c>
      <c r="AD18" s="67" t="s">
        <v>35</v>
      </c>
      <c r="AE18" s="67" t="s">
        <v>35</v>
      </c>
      <c r="AF18" s="67" t="s">
        <v>35</v>
      </c>
      <c r="AG18" s="67" t="s">
        <v>35</v>
      </c>
      <c r="AH18" s="67" t="s">
        <v>35</v>
      </c>
      <c r="AI18" s="67" t="s">
        <v>35</v>
      </c>
      <c r="AJ18" s="67" t="s">
        <v>35</v>
      </c>
      <c r="AK18" s="67" t="s">
        <v>35</v>
      </c>
      <c r="AL18" s="67" t="s">
        <v>35</v>
      </c>
      <c r="AM18" s="67" t="s">
        <v>35</v>
      </c>
      <c r="AN18" s="67" t="s">
        <v>35</v>
      </c>
      <c r="AO18" s="67" t="s">
        <v>35</v>
      </c>
      <c r="AP18" s="67" t="s">
        <v>35</v>
      </c>
      <c r="AQ18" s="67" t="s">
        <v>35</v>
      </c>
      <c r="AR18" s="67" t="s">
        <v>35</v>
      </c>
      <c r="AS18" s="67" t="s">
        <v>35</v>
      </c>
      <c r="AT18" s="67" t="s">
        <v>35</v>
      </c>
      <c r="AU18" s="67" t="s">
        <v>35</v>
      </c>
      <c r="AV18" s="67" t="s">
        <v>35</v>
      </c>
      <c r="AW18" s="58" t="s">
        <v>35</v>
      </c>
      <c r="AX18" s="408"/>
      <c r="AY18" s="408"/>
      <c r="AZ18" s="875"/>
      <c r="BA18" s="965" t="s">
        <v>60</v>
      </c>
      <c r="BB18" s="552" t="s">
        <v>15</v>
      </c>
      <c r="BC18" s="54" t="s">
        <v>35</v>
      </c>
      <c r="BD18" s="50" t="s">
        <v>35</v>
      </c>
      <c r="BE18" s="50" t="s">
        <v>35</v>
      </c>
      <c r="BF18" s="50" t="s">
        <v>35</v>
      </c>
      <c r="BG18" s="45" t="s">
        <v>35</v>
      </c>
      <c r="BH18" s="54" t="s">
        <v>35</v>
      </c>
      <c r="BI18" s="50" t="s">
        <v>35</v>
      </c>
      <c r="BJ18" s="50" t="s">
        <v>35</v>
      </c>
      <c r="BK18" s="50" t="s">
        <v>35</v>
      </c>
      <c r="BL18" s="45" t="s">
        <v>35</v>
      </c>
      <c r="BM18" s="54" t="s">
        <v>35</v>
      </c>
      <c r="BN18" s="50" t="s">
        <v>35</v>
      </c>
      <c r="BO18" s="50" t="s">
        <v>35</v>
      </c>
      <c r="BP18" s="50" t="s">
        <v>35</v>
      </c>
      <c r="BQ18" s="45" t="s">
        <v>35</v>
      </c>
      <c r="BR18" s="54" t="s">
        <v>35</v>
      </c>
      <c r="BS18" s="50" t="s">
        <v>35</v>
      </c>
      <c r="BT18" s="50" t="s">
        <v>35</v>
      </c>
      <c r="BU18" s="50" t="s">
        <v>35</v>
      </c>
      <c r="BV18" s="50" t="s">
        <v>35</v>
      </c>
      <c r="BW18" s="50" t="s">
        <v>35</v>
      </c>
      <c r="BX18" s="50" t="s">
        <v>35</v>
      </c>
      <c r="BY18" s="39" t="s">
        <v>35</v>
      </c>
      <c r="BZ18" s="39" t="s">
        <v>35</v>
      </c>
      <c r="CA18" s="39" t="s">
        <v>35</v>
      </c>
      <c r="CB18" s="39" t="s">
        <v>35</v>
      </c>
      <c r="CC18" s="39" t="s">
        <v>35</v>
      </c>
      <c r="CD18" s="39" t="s">
        <v>35</v>
      </c>
      <c r="CE18" s="39" t="s">
        <v>35</v>
      </c>
      <c r="CF18" s="39" t="s">
        <v>35</v>
      </c>
      <c r="CG18" s="39" t="s">
        <v>35</v>
      </c>
      <c r="CH18" s="39" t="s">
        <v>35</v>
      </c>
      <c r="CI18" s="39" t="s">
        <v>35</v>
      </c>
      <c r="CJ18" s="39" t="s">
        <v>35</v>
      </c>
      <c r="CK18" s="39" t="s">
        <v>35</v>
      </c>
      <c r="CL18" s="39" t="s">
        <v>35</v>
      </c>
      <c r="CM18" s="39" t="s">
        <v>35</v>
      </c>
      <c r="CN18" s="39" t="s">
        <v>35</v>
      </c>
      <c r="CO18" s="39" t="s">
        <v>35</v>
      </c>
      <c r="CP18" s="39" t="s">
        <v>35</v>
      </c>
      <c r="CQ18" s="39" t="s">
        <v>35</v>
      </c>
      <c r="CR18" s="39" t="s">
        <v>35</v>
      </c>
      <c r="CS18" s="39" t="s">
        <v>35</v>
      </c>
      <c r="CT18" s="39" t="s">
        <v>35</v>
      </c>
      <c r="CU18" s="39" t="s">
        <v>35</v>
      </c>
      <c r="CV18" s="39" t="s">
        <v>35</v>
      </c>
      <c r="CW18" s="39" t="s">
        <v>35</v>
      </c>
      <c r="CX18" s="8"/>
      <c r="CY18" s="8"/>
      <c r="CZ18" s="8"/>
    </row>
    <row r="19" s="320" customFormat="true" ht="15" customHeight="true" x14ac:dyDescent="0.2">
      <c r="A19" s="977"/>
      <c r="B19" s="370" t="s">
        <v>16</v>
      </c>
      <c r="C19" s="127">
        <f>C16*[1]MICS00!C22/100</f>
        <v>3.2939385095562255</v>
      </c>
      <c r="D19" s="126">
        <f>D16*[1]MICS00!D22/100</f>
        <v>2.8813059231677136</v>
      </c>
      <c r="E19" s="126">
        <f>E16*[1]MICS00!E22/100</f>
        <v>0.86064098036521852</v>
      </c>
      <c r="F19" s="126">
        <f>F16*[1]MICS00!F22/100</f>
        <v>0.47572131663164458</v>
      </c>
      <c r="G19" s="125">
        <f>G16*[1]MICS00!G22/100</f>
        <v>0.85784988569676868</v>
      </c>
      <c r="H19" s="124">
        <f>H16*[1]MICS00!H22/100</f>
        <v>3.0108386950910808</v>
      </c>
      <c r="I19" s="126">
        <f>I16*[1]MICS00!I22/100</f>
        <v>0.33541806968142779</v>
      </c>
      <c r="J19" s="126">
        <f>J16*[1]MICS00!J22/100</f>
        <v>0.24356977046259451</v>
      </c>
      <c r="K19" s="126">
        <f>K16*[1]MICS00!K22/100</f>
        <v>0.75753031824381822</v>
      </c>
      <c r="L19" s="123">
        <f>L16*[1]MICS00!L22/100</f>
        <v>0.82487367704372461</v>
      </c>
      <c r="M19" s="127">
        <f>M16*[1]MICS00!M22/100</f>
        <v>4.5815745476733643</v>
      </c>
      <c r="N19" s="126">
        <f>N16*[1]MICS00!N22/100</f>
        <v>2.5863943843383645</v>
      </c>
      <c r="O19" s="126">
        <f>O16*[1]MICS00!O22/100</f>
        <v>2.8632490989215689</v>
      </c>
      <c r="P19" s="126">
        <f>P16*[1]MICS00!P22/100</f>
        <v>1.1078687974257952</v>
      </c>
      <c r="Q19" s="125">
        <f>Q16*[1]MICS00!Q22/100</f>
        <v>1.4647351973805454</v>
      </c>
      <c r="R19" s="61" t="s">
        <v>35</v>
      </c>
      <c r="S19" s="67" t="s">
        <v>35</v>
      </c>
      <c r="T19" s="67" t="s">
        <v>35</v>
      </c>
      <c r="U19" s="67" t="s">
        <v>35</v>
      </c>
      <c r="V19" s="67" t="s">
        <v>35</v>
      </c>
      <c r="W19" s="67" t="s">
        <v>35</v>
      </c>
      <c r="X19" s="67" t="s">
        <v>35</v>
      </c>
      <c r="Y19" s="67" t="s">
        <v>35</v>
      </c>
      <c r="Z19" s="67" t="s">
        <v>35</v>
      </c>
      <c r="AA19" s="67" t="s">
        <v>35</v>
      </c>
      <c r="AB19" s="67" t="s">
        <v>35</v>
      </c>
      <c r="AC19" s="67" t="s">
        <v>35</v>
      </c>
      <c r="AD19" s="67" t="s">
        <v>35</v>
      </c>
      <c r="AE19" s="67" t="s">
        <v>35</v>
      </c>
      <c r="AF19" s="67" t="s">
        <v>35</v>
      </c>
      <c r="AG19" s="67" t="s">
        <v>35</v>
      </c>
      <c r="AH19" s="67" t="s">
        <v>35</v>
      </c>
      <c r="AI19" s="67" t="s">
        <v>35</v>
      </c>
      <c r="AJ19" s="67" t="s">
        <v>35</v>
      </c>
      <c r="AK19" s="67" t="s">
        <v>35</v>
      </c>
      <c r="AL19" s="67" t="s">
        <v>35</v>
      </c>
      <c r="AM19" s="67" t="s">
        <v>35</v>
      </c>
      <c r="AN19" s="67" t="s">
        <v>35</v>
      </c>
      <c r="AO19" s="67" t="s">
        <v>35</v>
      </c>
      <c r="AP19" s="67" t="s">
        <v>35</v>
      </c>
      <c r="AQ19" s="67" t="s">
        <v>35</v>
      </c>
      <c r="AR19" s="67" t="s">
        <v>35</v>
      </c>
      <c r="AS19" s="67" t="s">
        <v>35</v>
      </c>
      <c r="AT19" s="67" t="s">
        <v>35</v>
      </c>
      <c r="AU19" s="67" t="s">
        <v>35</v>
      </c>
      <c r="AV19" s="67" t="s">
        <v>35</v>
      </c>
      <c r="AW19" s="58" t="s">
        <v>35</v>
      </c>
      <c r="AX19" s="408"/>
      <c r="AY19" s="408"/>
      <c r="AZ19" s="875"/>
      <c r="BA19" s="965"/>
      <c r="BB19" s="552" t="s">
        <v>16</v>
      </c>
      <c r="BC19" s="54" t="s">
        <v>35</v>
      </c>
      <c r="BD19" s="50" t="s">
        <v>35</v>
      </c>
      <c r="BE19" s="50" t="s">
        <v>35</v>
      </c>
      <c r="BF19" s="50" t="s">
        <v>35</v>
      </c>
      <c r="BG19" s="45" t="s">
        <v>35</v>
      </c>
      <c r="BH19" s="54" t="s">
        <v>35</v>
      </c>
      <c r="BI19" s="50" t="s">
        <v>35</v>
      </c>
      <c r="BJ19" s="50" t="s">
        <v>35</v>
      </c>
      <c r="BK19" s="50" t="s">
        <v>35</v>
      </c>
      <c r="BL19" s="45" t="s">
        <v>35</v>
      </c>
      <c r="BM19" s="54" t="s">
        <v>35</v>
      </c>
      <c r="BN19" s="50" t="s">
        <v>35</v>
      </c>
      <c r="BO19" s="50" t="s">
        <v>35</v>
      </c>
      <c r="BP19" s="50" t="s">
        <v>35</v>
      </c>
      <c r="BQ19" s="45" t="s">
        <v>35</v>
      </c>
      <c r="BR19" s="54" t="s">
        <v>35</v>
      </c>
      <c r="BS19" s="50" t="s">
        <v>35</v>
      </c>
      <c r="BT19" s="50" t="s">
        <v>35</v>
      </c>
      <c r="BU19" s="50" t="s">
        <v>35</v>
      </c>
      <c r="BV19" s="50" t="s">
        <v>35</v>
      </c>
      <c r="BW19" s="50" t="s">
        <v>35</v>
      </c>
      <c r="BX19" s="50" t="s">
        <v>35</v>
      </c>
      <c r="BY19" s="39" t="s">
        <v>35</v>
      </c>
      <c r="BZ19" s="39" t="s">
        <v>35</v>
      </c>
      <c r="CA19" s="39" t="s">
        <v>35</v>
      </c>
      <c r="CB19" s="39" t="s">
        <v>35</v>
      </c>
      <c r="CC19" s="39" t="s">
        <v>35</v>
      </c>
      <c r="CD19" s="39" t="s">
        <v>35</v>
      </c>
      <c r="CE19" s="39" t="s">
        <v>35</v>
      </c>
      <c r="CF19" s="39" t="s">
        <v>35</v>
      </c>
      <c r="CG19" s="39" t="s">
        <v>35</v>
      </c>
      <c r="CH19" s="39" t="s">
        <v>35</v>
      </c>
      <c r="CI19" s="39" t="s">
        <v>35</v>
      </c>
      <c r="CJ19" s="39" t="s">
        <v>35</v>
      </c>
      <c r="CK19" s="39" t="s">
        <v>35</v>
      </c>
      <c r="CL19" s="39" t="s">
        <v>35</v>
      </c>
      <c r="CM19" s="39" t="s">
        <v>35</v>
      </c>
      <c r="CN19" s="39" t="s">
        <v>35</v>
      </c>
      <c r="CO19" s="39" t="s">
        <v>35</v>
      </c>
      <c r="CP19" s="39" t="s">
        <v>35</v>
      </c>
      <c r="CQ19" s="39" t="s">
        <v>35</v>
      </c>
      <c r="CR19" s="39" t="s">
        <v>35</v>
      </c>
      <c r="CS19" s="39" t="s">
        <v>35</v>
      </c>
      <c r="CT19" s="39" t="s">
        <v>35</v>
      </c>
      <c r="CU19" s="39" t="s">
        <v>35</v>
      </c>
      <c r="CV19" s="39" t="s">
        <v>35</v>
      </c>
      <c r="CW19" s="39" t="s">
        <v>35</v>
      </c>
      <c r="CX19" s="8"/>
      <c r="CY19" s="8"/>
      <c r="CZ19" s="8"/>
    </row>
    <row r="20" s="320" customFormat="true" ht="15" customHeight="true" x14ac:dyDescent="0.2">
      <c r="A20" s="977"/>
      <c r="B20" s="370" t="s">
        <v>22</v>
      </c>
      <c r="C20" s="127">
        <f>100-C18-C19-C21</f>
        <v>3.6505330431241951</v>
      </c>
      <c r="D20" s="126">
        <f t="shared" ref="D20:Q20" si="1">100-D18-D19-D21</f>
        <v>0.64116071624715909</v>
      </c>
      <c r="E20" s="126">
        <f t="shared" si="1"/>
        <v>0.89727827874429666</v>
      </c>
      <c r="F20" s="126">
        <f t="shared" si="1"/>
        <v>0.12348196387911448</v>
      </c>
      <c r="G20" s="125">
        <f t="shared" si="1"/>
        <v>0.17628587352675013</v>
      </c>
      <c r="H20" s="124">
        <f t="shared" si="1"/>
        <v>0.55493293051938641</v>
      </c>
      <c r="I20" s="126">
        <f t="shared" si="1"/>
        <v>0.72349597087028716</v>
      </c>
      <c r="J20" s="126">
        <f t="shared" si="1"/>
        <v>3.8210328233165891E-2</v>
      </c>
      <c r="K20" s="126">
        <f t="shared" si="1"/>
        <v>7.1261384847809306E-2</v>
      </c>
      <c r="L20" s="123">
        <f t="shared" si="1"/>
        <v>0.24315962343699626</v>
      </c>
      <c r="M20" s="127">
        <f t="shared" si="1"/>
        <v>7.19214461137447</v>
      </c>
      <c r="N20" s="126">
        <f t="shared" si="1"/>
        <v>1.9593441154820681</v>
      </c>
      <c r="O20" s="126">
        <f t="shared" si="1"/>
        <v>1.5399993448593157</v>
      </c>
      <c r="P20" s="126">
        <f t="shared" si="1"/>
        <v>2.3249409263598917</v>
      </c>
      <c r="Q20" s="125">
        <f t="shared" si="1"/>
        <v>0.42728413831371104</v>
      </c>
      <c r="R20" s="61" t="s">
        <v>35</v>
      </c>
      <c r="S20" s="67" t="s">
        <v>35</v>
      </c>
      <c r="T20" s="67" t="s">
        <v>35</v>
      </c>
      <c r="U20" s="67" t="s">
        <v>35</v>
      </c>
      <c r="V20" s="67" t="s">
        <v>35</v>
      </c>
      <c r="W20" s="67" t="s">
        <v>35</v>
      </c>
      <c r="X20" s="67" t="s">
        <v>35</v>
      </c>
      <c r="Y20" s="67" t="s">
        <v>35</v>
      </c>
      <c r="Z20" s="67" t="s">
        <v>35</v>
      </c>
      <c r="AA20" s="67" t="s">
        <v>35</v>
      </c>
      <c r="AB20" s="67" t="s">
        <v>35</v>
      </c>
      <c r="AC20" s="67" t="s">
        <v>35</v>
      </c>
      <c r="AD20" s="67" t="s">
        <v>35</v>
      </c>
      <c r="AE20" s="67" t="s">
        <v>35</v>
      </c>
      <c r="AF20" s="67" t="s">
        <v>35</v>
      </c>
      <c r="AG20" s="67" t="s">
        <v>35</v>
      </c>
      <c r="AH20" s="67" t="s">
        <v>35</v>
      </c>
      <c r="AI20" s="67" t="s">
        <v>35</v>
      </c>
      <c r="AJ20" s="67" t="s">
        <v>35</v>
      </c>
      <c r="AK20" s="67" t="s">
        <v>35</v>
      </c>
      <c r="AL20" s="67" t="s">
        <v>35</v>
      </c>
      <c r="AM20" s="67" t="s">
        <v>35</v>
      </c>
      <c r="AN20" s="67" t="s">
        <v>35</v>
      </c>
      <c r="AO20" s="67" t="s">
        <v>35</v>
      </c>
      <c r="AP20" s="67" t="s">
        <v>35</v>
      </c>
      <c r="AQ20" s="67" t="s">
        <v>35</v>
      </c>
      <c r="AR20" s="67" t="s">
        <v>35</v>
      </c>
      <c r="AS20" s="67" t="s">
        <v>35</v>
      </c>
      <c r="AT20" s="67" t="s">
        <v>35</v>
      </c>
      <c r="AU20" s="67" t="s">
        <v>35</v>
      </c>
      <c r="AV20" s="67" t="s">
        <v>35</v>
      </c>
      <c r="AW20" s="58" t="s">
        <v>35</v>
      </c>
      <c r="AX20" s="408"/>
      <c r="AY20" s="408"/>
      <c r="AZ20" s="875"/>
      <c r="BA20" s="965"/>
      <c r="BB20" s="552" t="s">
        <v>22</v>
      </c>
      <c r="BC20" s="54" t="s">
        <v>35</v>
      </c>
      <c r="BD20" s="50" t="s">
        <v>35</v>
      </c>
      <c r="BE20" s="50" t="s">
        <v>35</v>
      </c>
      <c r="BF20" s="50" t="s">
        <v>35</v>
      </c>
      <c r="BG20" s="45" t="s">
        <v>35</v>
      </c>
      <c r="BH20" s="54" t="s">
        <v>35</v>
      </c>
      <c r="BI20" s="50" t="s">
        <v>35</v>
      </c>
      <c r="BJ20" s="50" t="s">
        <v>35</v>
      </c>
      <c r="BK20" s="50" t="s">
        <v>35</v>
      </c>
      <c r="BL20" s="45" t="s">
        <v>35</v>
      </c>
      <c r="BM20" s="54" t="s">
        <v>35</v>
      </c>
      <c r="BN20" s="50" t="s">
        <v>35</v>
      </c>
      <c r="BO20" s="50" t="s">
        <v>35</v>
      </c>
      <c r="BP20" s="50" t="s">
        <v>35</v>
      </c>
      <c r="BQ20" s="45" t="s">
        <v>35</v>
      </c>
      <c r="BR20" s="54" t="s">
        <v>35</v>
      </c>
      <c r="BS20" s="50" t="s">
        <v>35</v>
      </c>
      <c r="BT20" s="50" t="s">
        <v>35</v>
      </c>
      <c r="BU20" s="50" t="s">
        <v>35</v>
      </c>
      <c r="BV20" s="50" t="s">
        <v>35</v>
      </c>
      <c r="BW20" s="50" t="s">
        <v>35</v>
      </c>
      <c r="BX20" s="50" t="s">
        <v>35</v>
      </c>
      <c r="BY20" s="39" t="s">
        <v>35</v>
      </c>
      <c r="BZ20" s="39" t="s">
        <v>35</v>
      </c>
      <c r="CA20" s="39" t="s">
        <v>35</v>
      </c>
      <c r="CB20" s="39" t="s">
        <v>35</v>
      </c>
      <c r="CC20" s="39" t="s">
        <v>35</v>
      </c>
      <c r="CD20" s="39" t="s">
        <v>35</v>
      </c>
      <c r="CE20" s="39" t="s">
        <v>35</v>
      </c>
      <c r="CF20" s="39" t="s">
        <v>35</v>
      </c>
      <c r="CG20" s="39" t="s">
        <v>35</v>
      </c>
      <c r="CH20" s="39" t="s">
        <v>35</v>
      </c>
      <c r="CI20" s="39" t="s">
        <v>35</v>
      </c>
      <c r="CJ20" s="39" t="s">
        <v>35</v>
      </c>
      <c r="CK20" s="39" t="s">
        <v>35</v>
      </c>
      <c r="CL20" s="39" t="s">
        <v>35</v>
      </c>
      <c r="CM20" s="39" t="s">
        <v>35</v>
      </c>
      <c r="CN20" s="39" t="s">
        <v>35</v>
      </c>
      <c r="CO20" s="39" t="s">
        <v>35</v>
      </c>
      <c r="CP20" s="39" t="s">
        <v>35</v>
      </c>
      <c r="CQ20" s="39" t="s">
        <v>35</v>
      </c>
      <c r="CR20" s="39" t="s">
        <v>35</v>
      </c>
      <c r="CS20" s="39" t="s">
        <v>35</v>
      </c>
      <c r="CT20" s="39" t="s">
        <v>35</v>
      </c>
      <c r="CU20" s="39" t="s">
        <v>35</v>
      </c>
      <c r="CV20" s="39" t="s">
        <v>35</v>
      </c>
      <c r="CW20" s="39" t="s">
        <v>35</v>
      </c>
      <c r="CX20" s="8"/>
      <c r="CY20" s="8"/>
      <c r="CZ20" s="8"/>
    </row>
    <row r="21" s="320" customFormat="true" ht="15" customHeight="true" x14ac:dyDescent="0.2">
      <c r="A21" s="977"/>
      <c r="B21" s="370" t="s">
        <v>17</v>
      </c>
      <c r="C21" s="127">
        <f t="shared" ref="C21:Q21" si="2">C61</f>
        <v>11.472529066382839</v>
      </c>
      <c r="D21" s="126">
        <f t="shared" si="2"/>
        <v>1.5658306747259303</v>
      </c>
      <c r="E21" s="126">
        <f t="shared" si="2"/>
        <v>0.97085504323349736</v>
      </c>
      <c r="F21" s="126">
        <f t="shared" si="2"/>
        <v>0.58288922507388974</v>
      </c>
      <c r="G21" s="125">
        <f t="shared" si="2"/>
        <v>0.25019446849716859</v>
      </c>
      <c r="H21" s="124">
        <f t="shared" si="2"/>
        <v>0.45754440931722146</v>
      </c>
      <c r="I21" s="126">
        <f t="shared" si="2"/>
        <v>0.39293538141492734</v>
      </c>
      <c r="J21" s="126">
        <f t="shared" si="2"/>
        <v>0.39031775050118428</v>
      </c>
      <c r="K21" s="126">
        <f t="shared" si="2"/>
        <v>0.59663882238053823</v>
      </c>
      <c r="L21" s="123">
        <f t="shared" si="2"/>
        <v>0.17881281535382254</v>
      </c>
      <c r="M21" s="127">
        <f t="shared" si="2"/>
        <v>23.625286500625659</v>
      </c>
      <c r="N21" s="126">
        <f t="shared" si="2"/>
        <v>8.4109355984249117</v>
      </c>
      <c r="O21" s="126">
        <f t="shared" si="2"/>
        <v>3.5749242771289969</v>
      </c>
      <c r="P21" s="126">
        <f t="shared" si="2"/>
        <v>2.3654273943976785</v>
      </c>
      <c r="Q21" s="125">
        <f t="shared" si="2"/>
        <v>0.49444118835630613</v>
      </c>
      <c r="R21" s="61" t="s">
        <v>35</v>
      </c>
      <c r="S21" s="67" t="s">
        <v>35</v>
      </c>
      <c r="T21" s="67" t="s">
        <v>35</v>
      </c>
      <c r="U21" s="67" t="s">
        <v>35</v>
      </c>
      <c r="V21" s="67" t="s">
        <v>35</v>
      </c>
      <c r="W21" s="67" t="s">
        <v>35</v>
      </c>
      <c r="X21" s="67" t="s">
        <v>35</v>
      </c>
      <c r="Y21" s="67" t="s">
        <v>35</v>
      </c>
      <c r="Z21" s="67" t="s">
        <v>35</v>
      </c>
      <c r="AA21" s="67" t="s">
        <v>35</v>
      </c>
      <c r="AB21" s="67" t="s">
        <v>35</v>
      </c>
      <c r="AC21" s="67" t="s">
        <v>35</v>
      </c>
      <c r="AD21" s="67" t="s">
        <v>35</v>
      </c>
      <c r="AE21" s="67" t="s">
        <v>35</v>
      </c>
      <c r="AF21" s="67" t="s">
        <v>35</v>
      </c>
      <c r="AG21" s="67" t="s">
        <v>35</v>
      </c>
      <c r="AH21" s="67" t="s">
        <v>35</v>
      </c>
      <c r="AI21" s="67" t="s">
        <v>35</v>
      </c>
      <c r="AJ21" s="67" t="s">
        <v>35</v>
      </c>
      <c r="AK21" s="67" t="s">
        <v>35</v>
      </c>
      <c r="AL21" s="67" t="s">
        <v>35</v>
      </c>
      <c r="AM21" s="67" t="s">
        <v>35</v>
      </c>
      <c r="AN21" s="67" t="s">
        <v>35</v>
      </c>
      <c r="AO21" s="67" t="s">
        <v>35</v>
      </c>
      <c r="AP21" s="67" t="s">
        <v>35</v>
      </c>
      <c r="AQ21" s="67" t="s">
        <v>35</v>
      </c>
      <c r="AR21" s="67" t="s">
        <v>35</v>
      </c>
      <c r="AS21" s="67" t="s">
        <v>35</v>
      </c>
      <c r="AT21" s="67" t="s">
        <v>35</v>
      </c>
      <c r="AU21" s="67" t="s">
        <v>35</v>
      </c>
      <c r="AV21" s="67" t="s">
        <v>35</v>
      </c>
      <c r="AW21" s="58" t="s">
        <v>35</v>
      </c>
      <c r="AX21" s="408"/>
      <c r="AY21" s="408"/>
      <c r="AZ21" s="875"/>
      <c r="BA21" s="965"/>
      <c r="BB21" s="552" t="s">
        <v>17</v>
      </c>
      <c r="BC21" s="54" t="s">
        <v>35</v>
      </c>
      <c r="BD21" s="50" t="s">
        <v>35</v>
      </c>
      <c r="BE21" s="50" t="s">
        <v>35</v>
      </c>
      <c r="BF21" s="50" t="s">
        <v>35</v>
      </c>
      <c r="BG21" s="45" t="s">
        <v>35</v>
      </c>
      <c r="BH21" s="54" t="s">
        <v>35</v>
      </c>
      <c r="BI21" s="50" t="s">
        <v>35</v>
      </c>
      <c r="BJ21" s="50" t="s">
        <v>35</v>
      </c>
      <c r="BK21" s="50" t="s">
        <v>35</v>
      </c>
      <c r="BL21" s="45" t="s">
        <v>35</v>
      </c>
      <c r="BM21" s="54" t="s">
        <v>35</v>
      </c>
      <c r="BN21" s="50" t="s">
        <v>35</v>
      </c>
      <c r="BO21" s="50" t="s">
        <v>35</v>
      </c>
      <c r="BP21" s="50" t="s">
        <v>35</v>
      </c>
      <c r="BQ21" s="45" t="s">
        <v>35</v>
      </c>
      <c r="BR21" s="54" t="s">
        <v>35</v>
      </c>
      <c r="BS21" s="50" t="s">
        <v>35</v>
      </c>
      <c r="BT21" s="50" t="s">
        <v>35</v>
      </c>
      <c r="BU21" s="50" t="s">
        <v>35</v>
      </c>
      <c r="BV21" s="50" t="s">
        <v>35</v>
      </c>
      <c r="BW21" s="50" t="s">
        <v>35</v>
      </c>
      <c r="BX21" s="50" t="s">
        <v>35</v>
      </c>
      <c r="BY21" s="39" t="s">
        <v>35</v>
      </c>
      <c r="BZ21" s="39" t="s">
        <v>35</v>
      </c>
      <c r="CA21" s="39" t="s">
        <v>35</v>
      </c>
      <c r="CB21" s="39" t="s">
        <v>35</v>
      </c>
      <c r="CC21" s="39" t="s">
        <v>35</v>
      </c>
      <c r="CD21" s="39" t="s">
        <v>35</v>
      </c>
      <c r="CE21" s="39" t="s">
        <v>35</v>
      </c>
      <c r="CF21" s="39" t="s">
        <v>35</v>
      </c>
      <c r="CG21" s="39" t="s">
        <v>35</v>
      </c>
      <c r="CH21" s="39" t="s">
        <v>35</v>
      </c>
      <c r="CI21" s="39" t="s">
        <v>35</v>
      </c>
      <c r="CJ21" s="39" t="s">
        <v>35</v>
      </c>
      <c r="CK21" s="39" t="s">
        <v>35</v>
      </c>
      <c r="CL21" s="39" t="s">
        <v>35</v>
      </c>
      <c r="CM21" s="39" t="s">
        <v>35</v>
      </c>
      <c r="CN21" s="39" t="s">
        <v>35</v>
      </c>
      <c r="CO21" s="39" t="s">
        <v>35</v>
      </c>
      <c r="CP21" s="39" t="s">
        <v>35</v>
      </c>
      <c r="CQ21" s="39" t="s">
        <v>35</v>
      </c>
      <c r="CR21" s="39" t="s">
        <v>35</v>
      </c>
      <c r="CS21" s="39" t="s">
        <v>35</v>
      </c>
      <c r="CT21" s="39" t="s">
        <v>35</v>
      </c>
      <c r="CU21" s="39" t="s">
        <v>35</v>
      </c>
      <c r="CV21" s="39" t="s">
        <v>35</v>
      </c>
      <c r="CW21" s="39" t="s">
        <v>35</v>
      </c>
      <c r="CX21" s="8"/>
      <c r="CY21" s="8"/>
      <c r="CZ21" s="8"/>
    </row>
    <row r="22" s="320" customFormat="true" ht="15" customHeight="true" x14ac:dyDescent="0.2">
      <c r="A22" s="977" t="s">
        <v>54</v>
      </c>
      <c r="B22" s="370" t="s">
        <v>49</v>
      </c>
      <c r="C22" s="70" t="s">
        <v>35</v>
      </c>
      <c r="D22" s="67" t="s">
        <v>35</v>
      </c>
      <c r="E22" s="67" t="s">
        <v>35</v>
      </c>
      <c r="F22" s="67" t="s">
        <v>35</v>
      </c>
      <c r="G22" s="64" t="s">
        <v>35</v>
      </c>
      <c r="H22" s="61" t="s">
        <v>35</v>
      </c>
      <c r="I22" s="67" t="s">
        <v>35</v>
      </c>
      <c r="J22" s="67" t="s">
        <v>35</v>
      </c>
      <c r="K22" s="67" t="s">
        <v>35</v>
      </c>
      <c r="L22" s="58" t="s">
        <v>35</v>
      </c>
      <c r="M22" s="70" t="s">
        <v>35</v>
      </c>
      <c r="N22" s="67" t="s">
        <v>35</v>
      </c>
      <c r="O22" s="67" t="s">
        <v>35</v>
      </c>
      <c r="P22" s="67" t="s">
        <v>35</v>
      </c>
      <c r="Q22" s="64" t="s">
        <v>35</v>
      </c>
      <c r="R22" s="61" t="s">
        <v>35</v>
      </c>
      <c r="S22" s="67" t="s">
        <v>35</v>
      </c>
      <c r="T22" s="67" t="s">
        <v>35</v>
      </c>
      <c r="U22" s="67" t="s">
        <v>35</v>
      </c>
      <c r="V22" s="67" t="s">
        <v>35</v>
      </c>
      <c r="W22" s="67" t="s">
        <v>35</v>
      </c>
      <c r="X22" s="67" t="s">
        <v>35</v>
      </c>
      <c r="Y22" s="67" t="s">
        <v>35</v>
      </c>
      <c r="Z22" s="67" t="s">
        <v>35</v>
      </c>
      <c r="AA22" s="67" t="s">
        <v>35</v>
      </c>
      <c r="AB22" s="67" t="s">
        <v>35</v>
      </c>
      <c r="AC22" s="67" t="s">
        <v>35</v>
      </c>
      <c r="AD22" s="67" t="s">
        <v>35</v>
      </c>
      <c r="AE22" s="67" t="s">
        <v>35</v>
      </c>
      <c r="AF22" s="67" t="s">
        <v>35</v>
      </c>
      <c r="AG22" s="67" t="s">
        <v>35</v>
      </c>
      <c r="AH22" s="67" t="s">
        <v>35</v>
      </c>
      <c r="AI22" s="67" t="s">
        <v>35</v>
      </c>
      <c r="AJ22" s="67" t="s">
        <v>35</v>
      </c>
      <c r="AK22" s="67" t="s">
        <v>35</v>
      </c>
      <c r="AL22" s="67" t="s">
        <v>35</v>
      </c>
      <c r="AM22" s="67" t="s">
        <v>35</v>
      </c>
      <c r="AN22" s="67" t="s">
        <v>35</v>
      </c>
      <c r="AO22" s="67" t="s">
        <v>35</v>
      </c>
      <c r="AP22" s="67" t="s">
        <v>35</v>
      </c>
      <c r="AQ22" s="67" t="s">
        <v>35</v>
      </c>
      <c r="AR22" s="67" t="s">
        <v>35</v>
      </c>
      <c r="AS22" s="67" t="s">
        <v>35</v>
      </c>
      <c r="AT22" s="67" t="s">
        <v>35</v>
      </c>
      <c r="AU22" s="67" t="s">
        <v>35</v>
      </c>
      <c r="AV22" s="67" t="s">
        <v>35</v>
      </c>
      <c r="AW22" s="58" t="s">
        <v>35</v>
      </c>
      <c r="AX22" s="408"/>
      <c r="AY22" s="408"/>
      <c r="AZ22" s="875"/>
      <c r="BA22" s="965" t="s">
        <v>54</v>
      </c>
      <c r="BB22" s="552" t="s">
        <v>49</v>
      </c>
      <c r="BC22" s="54" t="s">
        <v>35</v>
      </c>
      <c r="BD22" s="50" t="s">
        <v>35</v>
      </c>
      <c r="BE22" s="50" t="s">
        <v>35</v>
      </c>
      <c r="BF22" s="50" t="s">
        <v>35</v>
      </c>
      <c r="BG22" s="45" t="s">
        <v>35</v>
      </c>
      <c r="BH22" s="54" t="s">
        <v>35</v>
      </c>
      <c r="BI22" s="50" t="s">
        <v>35</v>
      </c>
      <c r="BJ22" s="50" t="s">
        <v>35</v>
      </c>
      <c r="BK22" s="50" t="s">
        <v>35</v>
      </c>
      <c r="BL22" s="45" t="s">
        <v>35</v>
      </c>
      <c r="BM22" s="54" t="s">
        <v>35</v>
      </c>
      <c r="BN22" s="50" t="s">
        <v>35</v>
      </c>
      <c r="BO22" s="50" t="s">
        <v>35</v>
      </c>
      <c r="BP22" s="50" t="s">
        <v>35</v>
      </c>
      <c r="BQ22" s="45" t="s">
        <v>35</v>
      </c>
      <c r="BR22" s="54" t="s">
        <v>35</v>
      </c>
      <c r="BS22" s="50" t="s">
        <v>35</v>
      </c>
      <c r="BT22" s="50" t="s">
        <v>35</v>
      </c>
      <c r="BU22" s="50" t="s">
        <v>35</v>
      </c>
      <c r="BV22" s="50" t="s">
        <v>35</v>
      </c>
      <c r="BW22" s="50" t="s">
        <v>35</v>
      </c>
      <c r="BX22" s="50" t="s">
        <v>35</v>
      </c>
      <c r="BY22" s="39" t="s">
        <v>35</v>
      </c>
      <c r="BZ22" s="39" t="s">
        <v>35</v>
      </c>
      <c r="CA22" s="39" t="s">
        <v>35</v>
      </c>
      <c r="CB22" s="39" t="s">
        <v>35</v>
      </c>
      <c r="CC22" s="39" t="s">
        <v>35</v>
      </c>
      <c r="CD22" s="39" t="s">
        <v>35</v>
      </c>
      <c r="CE22" s="39" t="s">
        <v>35</v>
      </c>
      <c r="CF22" s="39" t="s">
        <v>35</v>
      </c>
      <c r="CG22" s="39" t="s">
        <v>35</v>
      </c>
      <c r="CH22" s="39" t="s">
        <v>35</v>
      </c>
      <c r="CI22" s="39" t="s">
        <v>35</v>
      </c>
      <c r="CJ22" s="39" t="s">
        <v>35</v>
      </c>
      <c r="CK22" s="39" t="s">
        <v>35</v>
      </c>
      <c r="CL22" s="39" t="s">
        <v>35</v>
      </c>
      <c r="CM22" s="39" t="s">
        <v>35</v>
      </c>
      <c r="CN22" s="39" t="s">
        <v>35</v>
      </c>
      <c r="CO22" s="39" t="s">
        <v>35</v>
      </c>
      <c r="CP22" s="39" t="s">
        <v>35</v>
      </c>
      <c r="CQ22" s="39" t="s">
        <v>35</v>
      </c>
      <c r="CR22" s="39" t="s">
        <v>35</v>
      </c>
      <c r="CS22" s="39" t="s">
        <v>35</v>
      </c>
      <c r="CT22" s="39" t="s">
        <v>35</v>
      </c>
      <c r="CU22" s="39" t="s">
        <v>35</v>
      </c>
      <c r="CV22" s="39" t="s">
        <v>35</v>
      </c>
      <c r="CW22" s="39" t="s">
        <v>35</v>
      </c>
      <c r="CX22" s="8"/>
      <c r="CY22" s="8"/>
      <c r="CZ22" s="8"/>
    </row>
    <row r="23" s="320" customFormat="true" ht="15" customHeight="true" x14ac:dyDescent="0.2">
      <c r="A23" s="978"/>
      <c r="B23" s="371" t="s">
        <v>48</v>
      </c>
      <c r="C23" s="69" t="s">
        <v>35</v>
      </c>
      <c r="D23" s="66" t="s">
        <v>35</v>
      </c>
      <c r="E23" s="66" t="s">
        <v>35</v>
      </c>
      <c r="F23" s="66" t="s">
        <v>35</v>
      </c>
      <c r="G23" s="63" t="s">
        <v>35</v>
      </c>
      <c r="H23" s="60" t="s">
        <v>35</v>
      </c>
      <c r="I23" s="66" t="s">
        <v>35</v>
      </c>
      <c r="J23" s="66" t="s">
        <v>35</v>
      </c>
      <c r="K23" s="66" t="s">
        <v>35</v>
      </c>
      <c r="L23" s="57" t="s">
        <v>35</v>
      </c>
      <c r="M23" s="69" t="s">
        <v>35</v>
      </c>
      <c r="N23" s="66" t="s">
        <v>35</v>
      </c>
      <c r="O23" s="66" t="s">
        <v>35</v>
      </c>
      <c r="P23" s="66" t="s">
        <v>35</v>
      </c>
      <c r="Q23" s="63" t="s">
        <v>35</v>
      </c>
      <c r="R23" s="60" t="s">
        <v>35</v>
      </c>
      <c r="S23" s="66" t="s">
        <v>35</v>
      </c>
      <c r="T23" s="66" t="s">
        <v>35</v>
      </c>
      <c r="U23" s="66" t="s">
        <v>35</v>
      </c>
      <c r="V23" s="66" t="s">
        <v>35</v>
      </c>
      <c r="W23" s="66" t="s">
        <v>35</v>
      </c>
      <c r="X23" s="66" t="s">
        <v>35</v>
      </c>
      <c r="Y23" s="66" t="s">
        <v>35</v>
      </c>
      <c r="Z23" s="66" t="s">
        <v>35</v>
      </c>
      <c r="AA23" s="66" t="s">
        <v>35</v>
      </c>
      <c r="AB23" s="66" t="s">
        <v>35</v>
      </c>
      <c r="AC23" s="66" t="s">
        <v>35</v>
      </c>
      <c r="AD23" s="66" t="s">
        <v>35</v>
      </c>
      <c r="AE23" s="66" t="s">
        <v>35</v>
      </c>
      <c r="AF23" s="66" t="s">
        <v>35</v>
      </c>
      <c r="AG23" s="66" t="s">
        <v>35</v>
      </c>
      <c r="AH23" s="66" t="s">
        <v>35</v>
      </c>
      <c r="AI23" s="66" t="s">
        <v>35</v>
      </c>
      <c r="AJ23" s="66" t="s">
        <v>35</v>
      </c>
      <c r="AK23" s="66" t="s">
        <v>35</v>
      </c>
      <c r="AL23" s="66" t="s">
        <v>35</v>
      </c>
      <c r="AM23" s="66" t="s">
        <v>35</v>
      </c>
      <c r="AN23" s="66" t="s">
        <v>35</v>
      </c>
      <c r="AO23" s="66" t="s">
        <v>35</v>
      </c>
      <c r="AP23" s="66" t="s">
        <v>35</v>
      </c>
      <c r="AQ23" s="66" t="s">
        <v>35</v>
      </c>
      <c r="AR23" s="66" t="s">
        <v>35</v>
      </c>
      <c r="AS23" s="66" t="s">
        <v>35</v>
      </c>
      <c r="AT23" s="66" t="s">
        <v>35</v>
      </c>
      <c r="AU23" s="66" t="s">
        <v>35</v>
      </c>
      <c r="AV23" s="66" t="s">
        <v>35</v>
      </c>
      <c r="AW23" s="57" t="s">
        <v>35</v>
      </c>
      <c r="AX23" s="408"/>
      <c r="AY23" s="408"/>
      <c r="AZ23" s="875"/>
      <c r="BA23" s="967"/>
      <c r="BB23" s="554" t="s">
        <v>48</v>
      </c>
      <c r="BC23" s="53" t="s">
        <v>35</v>
      </c>
      <c r="BD23" s="49" t="s">
        <v>35</v>
      </c>
      <c r="BE23" s="49" t="s">
        <v>35</v>
      </c>
      <c r="BF23" s="49" t="s">
        <v>35</v>
      </c>
      <c r="BG23" s="44" t="s">
        <v>35</v>
      </c>
      <c r="BH23" s="53" t="s">
        <v>35</v>
      </c>
      <c r="BI23" s="49" t="s">
        <v>35</v>
      </c>
      <c r="BJ23" s="49" t="s">
        <v>35</v>
      </c>
      <c r="BK23" s="49" t="s">
        <v>35</v>
      </c>
      <c r="BL23" s="44" t="s">
        <v>35</v>
      </c>
      <c r="BM23" s="53" t="s">
        <v>35</v>
      </c>
      <c r="BN23" s="49" t="s">
        <v>35</v>
      </c>
      <c r="BO23" s="49" t="s">
        <v>35</v>
      </c>
      <c r="BP23" s="49" t="s">
        <v>35</v>
      </c>
      <c r="BQ23" s="44" t="s">
        <v>35</v>
      </c>
      <c r="BR23" s="53" t="s">
        <v>35</v>
      </c>
      <c r="BS23" s="49" t="s">
        <v>35</v>
      </c>
      <c r="BT23" s="49" t="s">
        <v>35</v>
      </c>
      <c r="BU23" s="49" t="s">
        <v>35</v>
      </c>
      <c r="BV23" s="49" t="s">
        <v>35</v>
      </c>
      <c r="BW23" s="49" t="s">
        <v>35</v>
      </c>
      <c r="BX23" s="49" t="s">
        <v>35</v>
      </c>
      <c r="BY23" s="38" t="s">
        <v>35</v>
      </c>
      <c r="BZ23" s="38" t="s">
        <v>35</v>
      </c>
      <c r="CA23" s="38" t="s">
        <v>35</v>
      </c>
      <c r="CB23" s="38" t="s">
        <v>35</v>
      </c>
      <c r="CC23" s="38" t="s">
        <v>35</v>
      </c>
      <c r="CD23" s="38" t="s">
        <v>35</v>
      </c>
      <c r="CE23" s="38" t="s">
        <v>35</v>
      </c>
      <c r="CF23" s="38" t="s">
        <v>35</v>
      </c>
      <c r="CG23" s="38" t="s">
        <v>35</v>
      </c>
      <c r="CH23" s="38" t="s">
        <v>35</v>
      </c>
      <c r="CI23" s="38" t="s">
        <v>35</v>
      </c>
      <c r="CJ23" s="38" t="s">
        <v>35</v>
      </c>
      <c r="CK23" s="38" t="s">
        <v>35</v>
      </c>
      <c r="CL23" s="38" t="s">
        <v>35</v>
      </c>
      <c r="CM23" s="38" t="s">
        <v>35</v>
      </c>
      <c r="CN23" s="38" t="s">
        <v>35</v>
      </c>
      <c r="CO23" s="38" t="s">
        <v>35</v>
      </c>
      <c r="CP23" s="38" t="s">
        <v>35</v>
      </c>
      <c r="CQ23" s="38" t="s">
        <v>35</v>
      </c>
      <c r="CR23" s="38" t="s">
        <v>35</v>
      </c>
      <c r="CS23" s="38" t="s">
        <v>35</v>
      </c>
      <c r="CT23" s="38" t="s">
        <v>35</v>
      </c>
      <c r="CU23" s="38" t="s">
        <v>35</v>
      </c>
      <c r="CV23" s="38" t="s">
        <v>35</v>
      </c>
      <c r="CW23" s="38" t="s">
        <v>35</v>
      </c>
      <c r="CX23" s="8"/>
      <c r="CY23" s="8"/>
      <c r="CZ23" s="8"/>
    </row>
    <row r="24" s="316" customFormat="true" ht="15" hidden="true" customHeight="true" x14ac:dyDescent="0.2">
      <c r="A24" s="987" t="s">
        <v>47</v>
      </c>
      <c r="B24" s="368" t="s">
        <v>59</v>
      </c>
      <c r="C24" s="374"/>
      <c r="D24" s="375"/>
      <c r="E24" s="375"/>
      <c r="F24" s="375"/>
      <c r="G24" s="376"/>
      <c r="H24" s="377"/>
      <c r="I24" s="375"/>
      <c r="J24" s="375"/>
      <c r="K24" s="375"/>
      <c r="L24" s="378"/>
      <c r="M24" s="374"/>
      <c r="N24" s="375"/>
      <c r="O24" s="375"/>
      <c r="P24" s="375"/>
      <c r="Q24" s="376"/>
      <c r="R24" s="377"/>
      <c r="S24" s="375"/>
      <c r="T24" s="375"/>
      <c r="U24" s="375"/>
      <c r="V24" s="375"/>
      <c r="W24" s="375"/>
      <c r="X24" s="375"/>
      <c r="Y24" s="375"/>
      <c r="Z24" s="375"/>
      <c r="AA24" s="375"/>
      <c r="AB24" s="378"/>
      <c r="AC24" s="378"/>
      <c r="AD24" s="378"/>
      <c r="AE24" s="378"/>
      <c r="AF24" s="378"/>
      <c r="AG24" s="378"/>
      <c r="AH24" s="378"/>
      <c r="AI24" s="378"/>
      <c r="AJ24" s="378"/>
      <c r="AK24" s="378"/>
      <c r="AL24" s="378"/>
      <c r="AM24" s="378"/>
      <c r="AN24" s="378"/>
      <c r="AO24" s="378"/>
      <c r="AP24" s="378"/>
      <c r="AQ24" s="378"/>
      <c r="AR24" s="378"/>
      <c r="AS24" s="378"/>
      <c r="AT24" s="378"/>
      <c r="AU24" s="378"/>
      <c r="AV24" s="378"/>
      <c r="AW24" s="378"/>
      <c r="AX24" s="833"/>
      <c r="AY24" s="833"/>
      <c r="AZ24" s="344"/>
      <c r="BB24" s="318"/>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16" customFormat="true" ht="15" hidden="true" customHeight="true" x14ac:dyDescent="0.2">
      <c r="A25" s="988"/>
      <c r="B25" s="365" t="s">
        <v>58</v>
      </c>
      <c r="C25" s="379"/>
      <c r="D25" s="380"/>
      <c r="E25" s="380"/>
      <c r="F25" s="380"/>
      <c r="G25" s="381"/>
      <c r="H25" s="382"/>
      <c r="I25" s="380"/>
      <c r="J25" s="380"/>
      <c r="K25" s="380"/>
      <c r="L25" s="383"/>
      <c r="M25" s="379"/>
      <c r="N25" s="380"/>
      <c r="O25" s="380"/>
      <c r="P25" s="380"/>
      <c r="Q25" s="381"/>
      <c r="R25" s="382"/>
      <c r="S25" s="380"/>
      <c r="T25" s="380"/>
      <c r="U25" s="380"/>
      <c r="V25" s="380"/>
      <c r="W25" s="380"/>
      <c r="X25" s="380"/>
      <c r="Y25" s="380"/>
      <c r="Z25" s="380"/>
      <c r="AA25" s="380"/>
      <c r="AB25" s="383"/>
      <c r="AC25" s="383"/>
      <c r="AD25" s="383"/>
      <c r="AE25" s="383"/>
      <c r="AF25" s="383"/>
      <c r="AG25" s="383"/>
      <c r="AH25" s="383"/>
      <c r="AI25" s="383"/>
      <c r="AJ25" s="383"/>
      <c r="AK25" s="383"/>
      <c r="AL25" s="383"/>
      <c r="AM25" s="383"/>
      <c r="AN25" s="383"/>
      <c r="AO25" s="383"/>
      <c r="AP25" s="383"/>
      <c r="AQ25" s="383"/>
      <c r="AR25" s="383"/>
      <c r="AS25" s="383"/>
      <c r="AT25" s="383"/>
      <c r="AU25" s="383"/>
      <c r="AV25" s="383"/>
      <c r="AW25" s="383"/>
      <c r="AX25" s="833"/>
      <c r="AY25" s="833"/>
      <c r="AZ25" s="344"/>
      <c r="BB25" s="318"/>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16" customFormat="true" ht="15" hidden="true" customHeight="true" x14ac:dyDescent="0.2">
      <c r="A26" s="989"/>
      <c r="B26" s="366" t="s">
        <v>46</v>
      </c>
      <c r="C26" s="384"/>
      <c r="D26" s="385"/>
      <c r="E26" s="385"/>
      <c r="F26" s="385"/>
      <c r="G26" s="386"/>
      <c r="H26" s="387"/>
      <c r="I26" s="385"/>
      <c r="J26" s="385"/>
      <c r="K26" s="385"/>
      <c r="L26" s="388"/>
      <c r="M26" s="384"/>
      <c r="N26" s="385"/>
      <c r="O26" s="385"/>
      <c r="P26" s="385"/>
      <c r="Q26" s="386"/>
      <c r="R26" s="18"/>
      <c r="S26" s="17"/>
      <c r="T26" s="17"/>
      <c r="U26" s="17"/>
      <c r="V26" s="17"/>
      <c r="W26" s="17"/>
      <c r="X26" s="17"/>
      <c r="Y26" s="17"/>
      <c r="Z26" s="17"/>
      <c r="AA26" s="17"/>
      <c r="AB26" s="12"/>
      <c r="AC26" s="12"/>
      <c r="AD26" s="12"/>
      <c r="AE26" s="12"/>
      <c r="AF26" s="12"/>
      <c r="AG26" s="12"/>
      <c r="AH26" s="12"/>
      <c r="AI26" s="12"/>
      <c r="AJ26" s="12"/>
      <c r="AK26" s="12"/>
      <c r="AL26" s="12"/>
      <c r="AM26" s="12"/>
      <c r="AN26" s="12"/>
      <c r="AO26" s="12"/>
      <c r="AP26" s="12"/>
      <c r="AQ26" s="12"/>
      <c r="AR26" s="12"/>
      <c r="AS26" s="12"/>
      <c r="AT26" s="12"/>
      <c r="AU26" s="12"/>
      <c r="AV26" s="12"/>
      <c r="AW26" s="12"/>
      <c r="AX26" s="833"/>
      <c r="AY26" s="833"/>
      <c r="AZ26" s="344"/>
      <c r="BB26" s="318"/>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320" customFormat="true" ht="15" customHeight="true" x14ac:dyDescent="0.2">
      <c r="A27" s="315"/>
      <c r="B27" s="367"/>
      <c r="C27" s="984" t="s">
        <v>114</v>
      </c>
      <c r="D27" s="985"/>
      <c r="E27" s="985"/>
      <c r="F27" s="985"/>
      <c r="G27" s="986"/>
      <c r="H27" s="982" t="s">
        <v>38</v>
      </c>
      <c r="I27" s="974"/>
      <c r="J27" s="974"/>
      <c r="K27" s="974"/>
      <c r="L27" s="976"/>
      <c r="M27" s="973" t="s">
        <v>37</v>
      </c>
      <c r="N27" s="974"/>
      <c r="O27" s="974"/>
      <c r="P27" s="974"/>
      <c r="Q27" s="976"/>
      <c r="R27" s="20" t="s">
        <v>138</v>
      </c>
      <c r="S27" s="398"/>
      <c r="T27" s="398"/>
      <c r="U27" s="398"/>
      <c r="V27" s="398"/>
      <c r="W27" s="398"/>
      <c r="X27" s="398"/>
      <c r="Y27" s="398"/>
      <c r="Z27" s="398"/>
      <c r="AA27" s="398"/>
      <c r="AB27" s="398"/>
      <c r="AC27" s="398"/>
      <c r="AD27" s="398"/>
      <c r="AE27" s="398"/>
      <c r="AF27" s="398"/>
      <c r="AG27" s="398"/>
      <c r="AH27" s="398"/>
      <c r="AI27" s="398"/>
      <c r="AJ27" s="398"/>
      <c r="AK27" s="398"/>
      <c r="AL27" s="398"/>
      <c r="AM27" s="398"/>
      <c r="AN27" s="398"/>
      <c r="AO27" s="398"/>
      <c r="AP27" s="398"/>
      <c r="AQ27" s="398"/>
      <c r="AR27" s="398"/>
      <c r="AS27" s="398"/>
      <c r="AT27" s="398"/>
      <c r="AU27" s="398"/>
      <c r="AV27" s="398"/>
      <c r="AW27" s="398"/>
      <c r="AX27" s="408"/>
      <c r="AY27" s="408"/>
      <c r="AZ27" s="875"/>
      <c r="BA27" s="345" t="s">
        <v>128</v>
      </c>
      <c r="BB27" s="300" t="s">
        <v>95</v>
      </c>
      <c r="BC27" s="969" t="s">
        <v>114</v>
      </c>
      <c r="BD27" s="970"/>
      <c r="BE27" s="970"/>
      <c r="BF27" s="970"/>
      <c r="BG27" s="971"/>
      <c r="BH27" s="969" t="s">
        <v>38</v>
      </c>
      <c r="BI27" s="970"/>
      <c r="BJ27" s="970"/>
      <c r="BK27" s="970"/>
      <c r="BL27" s="971"/>
      <c r="BM27" s="969" t="s">
        <v>37</v>
      </c>
      <c r="BN27" s="970"/>
      <c r="BO27" s="970"/>
      <c r="BP27" s="970"/>
      <c r="BQ27" s="972"/>
      <c r="BR27" s="19" t="s">
        <v>138</v>
      </c>
      <c r="BS27" s="398"/>
      <c r="BT27" s="398"/>
      <c r="BU27" s="398"/>
      <c r="BV27" s="398"/>
      <c r="BW27" s="398"/>
      <c r="BX27" s="398"/>
      <c r="BY27" s="398"/>
      <c r="BZ27" s="409"/>
      <c r="CA27" s="409"/>
      <c r="CB27" s="409"/>
      <c r="CC27" s="409"/>
      <c r="CD27" s="409"/>
      <c r="CE27" s="409"/>
      <c r="CF27" s="409"/>
      <c r="CG27" s="409"/>
      <c r="CH27" s="409"/>
      <c r="CI27" s="409"/>
      <c r="CJ27" s="409"/>
      <c r="CK27" s="409"/>
      <c r="CL27" s="409"/>
      <c r="CM27" s="409"/>
      <c r="CN27" s="409"/>
      <c r="CO27" s="409"/>
      <c r="CP27" s="409"/>
      <c r="CQ27" s="409"/>
      <c r="CR27" s="409"/>
      <c r="CS27" s="409"/>
      <c r="CT27" s="409"/>
      <c r="CU27" s="409"/>
      <c r="CV27" s="409"/>
      <c r="CW27" s="409"/>
      <c r="CX27" s="343"/>
      <c r="CY27" s="343"/>
      <c r="CZ27" s="343"/>
    </row>
    <row r="28" s="320" customFormat="true" ht="24" x14ac:dyDescent="0.2">
      <c r="A28" s="333" t="s">
        <v>69</v>
      </c>
      <c r="B28" s="367"/>
      <c r="C28" s="390" t="s">
        <v>0</v>
      </c>
      <c r="D28" s="545" t="s">
        <v>1</v>
      </c>
      <c r="E28" s="545" t="s">
        <v>2</v>
      </c>
      <c r="F28" s="545" t="s">
        <v>3</v>
      </c>
      <c r="G28" s="546" t="s">
        <v>4</v>
      </c>
      <c r="H28" s="372" t="s">
        <v>0</v>
      </c>
      <c r="I28" s="548" t="s">
        <v>1</v>
      </c>
      <c r="J28" s="548" t="s">
        <v>2</v>
      </c>
      <c r="K28" s="548" t="s">
        <v>3</v>
      </c>
      <c r="L28" s="549" t="s">
        <v>4</v>
      </c>
      <c r="M28" s="373" t="s">
        <v>0</v>
      </c>
      <c r="N28" s="548" t="s">
        <v>1</v>
      </c>
      <c r="O28" s="548" t="s">
        <v>2</v>
      </c>
      <c r="P28" s="548" t="s">
        <v>3</v>
      </c>
      <c r="Q28" s="544" t="s">
        <v>4</v>
      </c>
      <c r="R28" s="372" t="s">
        <v>246</v>
      </c>
      <c r="S28" s="548" t="s">
        <v>247</v>
      </c>
      <c r="T28" s="548" t="s">
        <v>248</v>
      </c>
      <c r="U28" s="548" t="s">
        <v>249</v>
      </c>
      <c r="V28" s="548" t="s">
        <v>250</v>
      </c>
      <c r="W28" s="548" t="s">
        <v>251</v>
      </c>
      <c r="X28" s="548" t="s">
        <v>252</v>
      </c>
      <c r="Y28" s="548" t="s">
        <v>253</v>
      </c>
      <c r="Z28" s="548" t="s">
        <v>254</v>
      </c>
      <c r="AA28" s="548" t="s">
        <v>255</v>
      </c>
      <c r="AB28" s="548" t="s">
        <v>256</v>
      </c>
      <c r="AC28" s="548" t="s">
        <v>257</v>
      </c>
      <c r="AD28" s="548" t="s">
        <v>258</v>
      </c>
      <c r="AE28" s="548" t="s">
        <v>259</v>
      </c>
      <c r="AF28" s="548" t="s">
        <v>260</v>
      </c>
      <c r="AG28" s="548" t="s">
        <v>261</v>
      </c>
      <c r="AH28" s="548" t="s">
        <v>262</v>
      </c>
      <c r="AI28" s="548" t="s">
        <v>263</v>
      </c>
      <c r="AJ28" s="548" t="s">
        <v>264</v>
      </c>
      <c r="AK28" s="548" t="s">
        <v>265</v>
      </c>
      <c r="AL28" s="548" t="s">
        <v>266</v>
      </c>
      <c r="AM28" s="548" t="s">
        <v>267</v>
      </c>
      <c r="AN28" s="548" t="s">
        <v>268</v>
      </c>
      <c r="AO28" s="548" t="s">
        <v>269</v>
      </c>
      <c r="AP28" s="548" t="s">
        <v>270</v>
      </c>
      <c r="AQ28" s="548" t="s">
        <v>271</v>
      </c>
      <c r="AR28" s="548" t="s">
        <v>272</v>
      </c>
      <c r="AS28" s="548" t="s">
        <v>273</v>
      </c>
      <c r="AT28" s="548" t="s">
        <v>274</v>
      </c>
      <c r="AU28" s="548" t="s">
        <v>275</v>
      </c>
      <c r="AV28" s="548" t="s">
        <v>276</v>
      </c>
      <c r="AW28" s="549" t="s">
        <v>277</v>
      </c>
      <c r="AX28" s="408"/>
      <c r="AY28" s="408"/>
      <c r="AZ28" s="875"/>
      <c r="BA28" s="333" t="s">
        <v>119</v>
      </c>
      <c r="BB28" s="332"/>
      <c r="BC28" s="422" t="s">
        <v>0</v>
      </c>
      <c r="BD28" s="521" t="s">
        <v>1</v>
      </c>
      <c r="BE28" s="521" t="s">
        <v>2</v>
      </c>
      <c r="BF28" s="521" t="s">
        <v>3</v>
      </c>
      <c r="BG28" s="423" t="s">
        <v>4</v>
      </c>
      <c r="BH28" s="422" t="s">
        <v>0</v>
      </c>
      <c r="BI28" s="521" t="s">
        <v>1</v>
      </c>
      <c r="BJ28" s="521" t="s">
        <v>2</v>
      </c>
      <c r="BK28" s="521" t="s">
        <v>3</v>
      </c>
      <c r="BL28" s="423" t="s">
        <v>4</v>
      </c>
      <c r="BM28" s="422" t="s">
        <v>0</v>
      </c>
      <c r="BN28" s="521" t="s">
        <v>1</v>
      </c>
      <c r="BO28" s="521" t="s">
        <v>2</v>
      </c>
      <c r="BP28" s="521" t="s">
        <v>3</v>
      </c>
      <c r="BQ28" s="423" t="s">
        <v>4</v>
      </c>
      <c r="BR28" s="422" t="s">
        <v>246</v>
      </c>
      <c r="BS28" s="521" t="s">
        <v>247</v>
      </c>
      <c r="BT28" s="521" t="s">
        <v>248</v>
      </c>
      <c r="BU28" s="521" t="s">
        <v>249</v>
      </c>
      <c r="BV28" s="521" t="s">
        <v>250</v>
      </c>
      <c r="BW28" s="521" t="s">
        <v>251</v>
      </c>
      <c r="BX28" s="521" t="s">
        <v>252</v>
      </c>
      <c r="BY28" s="522" t="s">
        <v>253</v>
      </c>
      <c r="BZ28" s="522" t="s">
        <v>254</v>
      </c>
      <c r="CA28" s="522" t="s">
        <v>255</v>
      </c>
      <c r="CB28" s="522" t="s">
        <v>256</v>
      </c>
      <c r="CC28" s="522" t="s">
        <v>257</v>
      </c>
      <c r="CD28" s="522" t="s">
        <v>258</v>
      </c>
      <c r="CE28" s="522" t="s">
        <v>259</v>
      </c>
      <c r="CF28" s="522" t="s">
        <v>260</v>
      </c>
      <c r="CG28" s="522" t="s">
        <v>261</v>
      </c>
      <c r="CH28" s="522" t="s">
        <v>262</v>
      </c>
      <c r="CI28" s="522" t="s">
        <v>263</v>
      </c>
      <c r="CJ28" s="522" t="s">
        <v>264</v>
      </c>
      <c r="CK28" s="522" t="s">
        <v>265</v>
      </c>
      <c r="CL28" s="522" t="s">
        <v>266</v>
      </c>
      <c r="CM28" s="522" t="s">
        <v>267</v>
      </c>
      <c r="CN28" s="522" t="s">
        <v>268</v>
      </c>
      <c r="CO28" s="522" t="s">
        <v>269</v>
      </c>
      <c r="CP28" s="522" t="s">
        <v>270</v>
      </c>
      <c r="CQ28" s="522" t="s">
        <v>271</v>
      </c>
      <c r="CR28" s="522" t="s">
        <v>272</v>
      </c>
      <c r="CS28" s="522" t="s">
        <v>273</v>
      </c>
      <c r="CT28" s="522" t="s">
        <v>274</v>
      </c>
      <c r="CU28" s="522" t="s">
        <v>275</v>
      </c>
      <c r="CV28" s="522" t="s">
        <v>276</v>
      </c>
      <c r="CW28" s="522" t="s">
        <v>277</v>
      </c>
      <c r="CX28" s="879"/>
      <c r="CY28" s="879"/>
      <c r="CZ28" s="879"/>
    </row>
    <row r="29" s="320" customFormat="true" ht="15" customHeight="true" x14ac:dyDescent="0.2">
      <c r="A29" s="983" t="s">
        <v>57</v>
      </c>
      <c r="B29" s="369" t="s">
        <v>49</v>
      </c>
      <c r="C29" s="132">
        <f t="shared" ref="C29:AW29" si="3">C58+C59</f>
        <v>46.082718864840487</v>
      </c>
      <c r="D29" s="131">
        <f t="shared" si="3"/>
        <v>40.551194108433542</v>
      </c>
      <c r="E29" s="131">
        <f t="shared" si="3"/>
        <v>32.824555105093353</v>
      </c>
      <c r="F29" s="131">
        <f t="shared" si="3"/>
        <v>21.157116270148379</v>
      </c>
      <c r="G29" s="130">
        <f t="shared" si="3"/>
        <v>9.6171295778584849</v>
      </c>
      <c r="H29" s="129">
        <f t="shared" si="3"/>
        <v>51.834315272918289</v>
      </c>
      <c r="I29" s="131">
        <f t="shared" si="3"/>
        <v>36.969469326837711</v>
      </c>
      <c r="J29" s="131">
        <f t="shared" si="3"/>
        <v>29.408383111772828</v>
      </c>
      <c r="K29" s="131">
        <f t="shared" si="3"/>
        <v>16.149363837060022</v>
      </c>
      <c r="L29" s="128">
        <f t="shared" si="3"/>
        <v>9.3445678103949561</v>
      </c>
      <c r="M29" s="132">
        <f t="shared" si="3"/>
        <v>38.540893417033061</v>
      </c>
      <c r="N29" s="131">
        <f t="shared" si="3"/>
        <v>43.461569544452374</v>
      </c>
      <c r="O29" s="131">
        <f t="shared" si="3"/>
        <v>35.737560614179344</v>
      </c>
      <c r="P29" s="131">
        <f t="shared" si="3"/>
        <v>31.01079751085279</v>
      </c>
      <c r="Q29" s="130">
        <f t="shared" si="3"/>
        <v>13.533428071732306</v>
      </c>
      <c r="R29" s="129">
        <f t="shared" si="3"/>
        <v>65.291262135922437</v>
      </c>
      <c r="S29" s="131">
        <f t="shared" si="3"/>
        <v>60.953201263278714</v>
      </c>
      <c r="T29" s="131">
        <f t="shared" si="3"/>
        <v>62.217129762245861</v>
      </c>
      <c r="U29" s="131">
        <f t="shared" si="3"/>
        <v>66.37110016420344</v>
      </c>
      <c r="V29" s="131">
        <f t="shared" si="3"/>
        <v>22.326111744583944</v>
      </c>
      <c r="W29" s="131">
        <f t="shared" si="3"/>
        <v>18.470104091019106</v>
      </c>
      <c r="X29" s="131">
        <f t="shared" si="3"/>
        <v>35.322692574601106</v>
      </c>
      <c r="Y29" s="131">
        <f t="shared" si="3"/>
        <v>53.122058362095785</v>
      </c>
      <c r="Z29" s="131">
        <f t="shared" si="3"/>
        <v>41.762452107279252</v>
      </c>
      <c r="AA29" s="131">
        <f t="shared" si="3"/>
        <v>9.9326002128414199</v>
      </c>
      <c r="AB29" s="131">
        <f t="shared" si="3"/>
        <v>68.393782383419477</v>
      </c>
      <c r="AC29" s="131">
        <f t="shared" si="3"/>
        <v>13.080168776371307</v>
      </c>
      <c r="AD29" s="131">
        <f t="shared" si="3"/>
        <v>10.390268626457043</v>
      </c>
      <c r="AE29" s="131">
        <f t="shared" si="3"/>
        <v>35.751789976133892</v>
      </c>
      <c r="AF29" s="131">
        <f t="shared" si="3"/>
        <v>11.171662125340621</v>
      </c>
      <c r="AG29" s="131">
        <f t="shared" si="3"/>
        <v>65.112781954887552</v>
      </c>
      <c r="AH29" s="131">
        <f t="shared" si="3"/>
        <v>5.9496567505721032</v>
      </c>
      <c r="AI29" s="131">
        <f t="shared" si="3"/>
        <v>27.672359266287366</v>
      </c>
      <c r="AJ29" s="131">
        <f t="shared" si="3"/>
        <v>58.65447419986954</v>
      </c>
      <c r="AK29" s="131">
        <f t="shared" si="3"/>
        <v>43.143340857787614</v>
      </c>
      <c r="AL29" s="131">
        <f t="shared" si="3"/>
        <v>34.714119019837057</v>
      </c>
      <c r="AM29" s="131">
        <f t="shared" si="3"/>
        <v>37.729974525898285</v>
      </c>
      <c r="AN29" s="131">
        <f t="shared" si="3"/>
        <v>10.324483775811188</v>
      </c>
      <c r="AO29" s="131">
        <f t="shared" si="3"/>
        <v>19.779116465863382</v>
      </c>
      <c r="AP29" s="131">
        <f t="shared" si="3"/>
        <v>32.838250254323221</v>
      </c>
      <c r="AQ29" s="131">
        <f t="shared" si="3"/>
        <v>80.134680134679769</v>
      </c>
      <c r="AR29" s="131">
        <f t="shared" si="3"/>
        <v>56.073446327683477</v>
      </c>
      <c r="AS29" s="131">
        <f t="shared" si="3"/>
        <v>14.48055716773068</v>
      </c>
      <c r="AT29" s="131">
        <f t="shared" si="3"/>
        <v>43.204337259300715</v>
      </c>
      <c r="AU29" s="131">
        <f t="shared" si="3"/>
        <v>47.876738068395667</v>
      </c>
      <c r="AV29" s="131">
        <f t="shared" si="3"/>
        <v>11.396122968474616</v>
      </c>
      <c r="AW29" s="128">
        <f t="shared" si="3"/>
        <v>35.294117647058883</v>
      </c>
      <c r="AX29" s="408"/>
      <c r="AY29" s="408"/>
      <c r="AZ29" s="875"/>
      <c r="BA29" s="968" t="s">
        <v>57</v>
      </c>
      <c r="BB29" s="553" t="s">
        <v>49</v>
      </c>
      <c r="BC29" s="55" t="s">
        <v>35</v>
      </c>
      <c r="BD29" s="51" t="s">
        <v>35</v>
      </c>
      <c r="BE29" s="51" t="s">
        <v>35</v>
      </c>
      <c r="BF29" s="51" t="s">
        <v>35</v>
      </c>
      <c r="BG29" s="46" t="s">
        <v>35</v>
      </c>
      <c r="BH29" s="55" t="s">
        <v>35</v>
      </c>
      <c r="BI29" s="51" t="s">
        <v>35</v>
      </c>
      <c r="BJ29" s="51" t="s">
        <v>35</v>
      </c>
      <c r="BK29" s="51" t="s">
        <v>35</v>
      </c>
      <c r="BL29" s="46" t="s">
        <v>35</v>
      </c>
      <c r="BM29" s="55" t="s">
        <v>35</v>
      </c>
      <c r="BN29" s="51" t="s">
        <v>35</v>
      </c>
      <c r="BO29" s="51" t="s">
        <v>35</v>
      </c>
      <c r="BP29" s="51" t="s">
        <v>35</v>
      </c>
      <c r="BQ29" s="46" t="s">
        <v>35</v>
      </c>
      <c r="BR29" s="55" t="s">
        <v>35</v>
      </c>
      <c r="BS29" s="51" t="s">
        <v>35</v>
      </c>
      <c r="BT29" s="51" t="s">
        <v>35</v>
      </c>
      <c r="BU29" s="51" t="s">
        <v>35</v>
      </c>
      <c r="BV29" s="51" t="s">
        <v>35</v>
      </c>
      <c r="BW29" s="51" t="s">
        <v>35</v>
      </c>
      <c r="BX29" s="51" t="s">
        <v>35</v>
      </c>
      <c r="BY29" s="40" t="s">
        <v>35</v>
      </c>
      <c r="BZ29" s="40" t="s">
        <v>35</v>
      </c>
      <c r="CA29" s="40" t="s">
        <v>35</v>
      </c>
      <c r="CB29" s="40" t="s">
        <v>35</v>
      </c>
      <c r="CC29" s="40" t="s">
        <v>35</v>
      </c>
      <c r="CD29" s="40" t="s">
        <v>35</v>
      </c>
      <c r="CE29" s="40" t="s">
        <v>35</v>
      </c>
      <c r="CF29" s="40" t="s">
        <v>35</v>
      </c>
      <c r="CG29" s="40" t="s">
        <v>35</v>
      </c>
      <c r="CH29" s="40" t="s">
        <v>35</v>
      </c>
      <c r="CI29" s="40" t="s">
        <v>35</v>
      </c>
      <c r="CJ29" s="40" t="s">
        <v>35</v>
      </c>
      <c r="CK29" s="40" t="s">
        <v>35</v>
      </c>
      <c r="CL29" s="40" t="s">
        <v>35</v>
      </c>
      <c r="CM29" s="40" t="s">
        <v>35</v>
      </c>
      <c r="CN29" s="40" t="s">
        <v>35</v>
      </c>
      <c r="CO29" s="40" t="s">
        <v>35</v>
      </c>
      <c r="CP29" s="40" t="s">
        <v>35</v>
      </c>
      <c r="CQ29" s="40" t="s">
        <v>35</v>
      </c>
      <c r="CR29" s="40" t="s">
        <v>35</v>
      </c>
      <c r="CS29" s="40" t="s">
        <v>35</v>
      </c>
      <c r="CT29" s="40" t="s">
        <v>35</v>
      </c>
      <c r="CU29" s="40" t="s">
        <v>35</v>
      </c>
      <c r="CV29" s="40" t="s">
        <v>35</v>
      </c>
      <c r="CW29" s="40" t="s">
        <v>35</v>
      </c>
      <c r="CX29" s="8"/>
      <c r="CY29" s="8"/>
      <c r="CZ29" s="8"/>
    </row>
    <row r="30" s="320" customFormat="true" ht="15" customHeight="true" x14ac:dyDescent="0.2">
      <c r="A30" s="977"/>
      <c r="B30" s="370" t="s">
        <v>48</v>
      </c>
      <c r="C30" s="127">
        <f>100-C29</f>
        <v>53.917281135159513</v>
      </c>
      <c r="D30" s="126">
        <f t="shared" ref="D30:AW30" si="4">100-D29</f>
        <v>59.448805891566458</v>
      </c>
      <c r="E30" s="126">
        <f t="shared" si="4"/>
        <v>67.175444894906647</v>
      </c>
      <c r="F30" s="126">
        <f t="shared" si="4"/>
        <v>78.842883729851621</v>
      </c>
      <c r="G30" s="125">
        <f t="shared" si="4"/>
        <v>90.382870422141508</v>
      </c>
      <c r="H30" s="124">
        <f t="shared" si="4"/>
        <v>48.165684727081711</v>
      </c>
      <c r="I30" s="126">
        <f t="shared" si="4"/>
        <v>63.030530673162289</v>
      </c>
      <c r="J30" s="126">
        <f t="shared" si="4"/>
        <v>70.591616888227179</v>
      </c>
      <c r="K30" s="126">
        <f t="shared" si="4"/>
        <v>83.850636162939978</v>
      </c>
      <c r="L30" s="123">
        <f t="shared" si="4"/>
        <v>90.655432189605051</v>
      </c>
      <c r="M30" s="127">
        <f t="shared" si="4"/>
        <v>61.459106582966939</v>
      </c>
      <c r="N30" s="126">
        <f t="shared" si="4"/>
        <v>56.538430455547626</v>
      </c>
      <c r="O30" s="126">
        <f t="shared" si="4"/>
        <v>64.262439385820656</v>
      </c>
      <c r="P30" s="126">
        <f t="shared" si="4"/>
        <v>68.989202489147203</v>
      </c>
      <c r="Q30" s="125">
        <f t="shared" si="4"/>
        <v>86.466571928267697</v>
      </c>
      <c r="R30" s="124">
        <f t="shared" si="4"/>
        <v>34.708737864077563</v>
      </c>
      <c r="S30" s="126">
        <f t="shared" si="4"/>
        <v>39.046798736721286</v>
      </c>
      <c r="T30" s="126">
        <f t="shared" si="4"/>
        <v>37.782870237754139</v>
      </c>
      <c r="U30" s="126">
        <f t="shared" si="4"/>
        <v>33.62889983579656</v>
      </c>
      <c r="V30" s="126">
        <f t="shared" si="4"/>
        <v>77.67388825541606</v>
      </c>
      <c r="W30" s="126">
        <f t="shared" si="4"/>
        <v>81.52989590898089</v>
      </c>
      <c r="X30" s="126">
        <f t="shared" si="4"/>
        <v>64.677307425398894</v>
      </c>
      <c r="Y30" s="126">
        <f t="shared" si="4"/>
        <v>46.877941637904215</v>
      </c>
      <c r="Z30" s="126">
        <f t="shared" si="4"/>
        <v>58.237547892720748</v>
      </c>
      <c r="AA30" s="126">
        <f t="shared" si="4"/>
        <v>90.067399787158578</v>
      </c>
      <c r="AB30" s="126">
        <f t="shared" si="4"/>
        <v>31.606217616580523</v>
      </c>
      <c r="AC30" s="126">
        <f t="shared" si="4"/>
        <v>86.919831223628691</v>
      </c>
      <c r="AD30" s="126">
        <f t="shared" si="4"/>
        <v>89.609731373542957</v>
      </c>
      <c r="AE30" s="126">
        <f t="shared" si="4"/>
        <v>64.248210023866108</v>
      </c>
      <c r="AF30" s="126">
        <f t="shared" si="4"/>
        <v>88.828337874659383</v>
      </c>
      <c r="AG30" s="126">
        <f t="shared" si="4"/>
        <v>34.887218045112448</v>
      </c>
      <c r="AH30" s="126">
        <f t="shared" si="4"/>
        <v>94.050343249427897</v>
      </c>
      <c r="AI30" s="126">
        <f t="shared" si="4"/>
        <v>72.327640733712627</v>
      </c>
      <c r="AJ30" s="126">
        <f t="shared" si="4"/>
        <v>41.34552580013046</v>
      </c>
      <c r="AK30" s="126">
        <f t="shared" si="4"/>
        <v>56.856659142212386</v>
      </c>
      <c r="AL30" s="126">
        <f t="shared" si="4"/>
        <v>65.285880980162943</v>
      </c>
      <c r="AM30" s="126">
        <f t="shared" si="4"/>
        <v>62.270025474101715</v>
      </c>
      <c r="AN30" s="126">
        <f t="shared" si="4"/>
        <v>89.675516224188812</v>
      </c>
      <c r="AO30" s="126">
        <f t="shared" si="4"/>
        <v>80.220883534136618</v>
      </c>
      <c r="AP30" s="126">
        <f t="shared" si="4"/>
        <v>67.161749745676786</v>
      </c>
      <c r="AQ30" s="126">
        <f t="shared" si="4"/>
        <v>19.865319865320231</v>
      </c>
      <c r="AR30" s="126">
        <f t="shared" si="4"/>
        <v>43.926553672316523</v>
      </c>
      <c r="AS30" s="126">
        <f t="shared" si="4"/>
        <v>85.51944283226932</v>
      </c>
      <c r="AT30" s="126">
        <f t="shared" si="4"/>
        <v>56.795662740699285</v>
      </c>
      <c r="AU30" s="126">
        <f t="shared" si="4"/>
        <v>52.123261931604333</v>
      </c>
      <c r="AV30" s="126">
        <f t="shared" si="4"/>
        <v>88.603877031525386</v>
      </c>
      <c r="AW30" s="123">
        <f t="shared" si="4"/>
        <v>64.705882352941117</v>
      </c>
      <c r="AX30" s="408"/>
      <c r="AY30" s="408"/>
      <c r="AZ30" s="875"/>
      <c r="BA30" s="965"/>
      <c r="BB30" s="552" t="s">
        <v>48</v>
      </c>
      <c r="BC30" s="54" t="s">
        <v>35</v>
      </c>
      <c r="BD30" s="50" t="s">
        <v>35</v>
      </c>
      <c r="BE30" s="50" t="s">
        <v>35</v>
      </c>
      <c r="BF30" s="50" t="s">
        <v>35</v>
      </c>
      <c r="BG30" s="45" t="s">
        <v>35</v>
      </c>
      <c r="BH30" s="54" t="s">
        <v>35</v>
      </c>
      <c r="BI30" s="50" t="s">
        <v>35</v>
      </c>
      <c r="BJ30" s="50" t="s">
        <v>35</v>
      </c>
      <c r="BK30" s="50" t="s">
        <v>35</v>
      </c>
      <c r="BL30" s="45" t="s">
        <v>35</v>
      </c>
      <c r="BM30" s="54" t="s">
        <v>35</v>
      </c>
      <c r="BN30" s="50" t="s">
        <v>35</v>
      </c>
      <c r="BO30" s="50" t="s">
        <v>35</v>
      </c>
      <c r="BP30" s="50" t="s">
        <v>35</v>
      </c>
      <c r="BQ30" s="45" t="s">
        <v>35</v>
      </c>
      <c r="BR30" s="54" t="s">
        <v>35</v>
      </c>
      <c r="BS30" s="50" t="s">
        <v>35</v>
      </c>
      <c r="BT30" s="50" t="s">
        <v>35</v>
      </c>
      <c r="BU30" s="50" t="s">
        <v>35</v>
      </c>
      <c r="BV30" s="50" t="s">
        <v>35</v>
      </c>
      <c r="BW30" s="50" t="s">
        <v>35</v>
      </c>
      <c r="BX30" s="50" t="s">
        <v>35</v>
      </c>
      <c r="BY30" s="39" t="s">
        <v>35</v>
      </c>
      <c r="BZ30" s="39" t="s">
        <v>35</v>
      </c>
      <c r="CA30" s="39" t="s">
        <v>35</v>
      </c>
      <c r="CB30" s="39" t="s">
        <v>35</v>
      </c>
      <c r="CC30" s="39" t="s">
        <v>35</v>
      </c>
      <c r="CD30" s="39" t="s">
        <v>35</v>
      </c>
      <c r="CE30" s="39" t="s">
        <v>35</v>
      </c>
      <c r="CF30" s="39" t="s">
        <v>35</v>
      </c>
      <c r="CG30" s="39" t="s">
        <v>35</v>
      </c>
      <c r="CH30" s="39" t="s">
        <v>35</v>
      </c>
      <c r="CI30" s="39" t="s">
        <v>35</v>
      </c>
      <c r="CJ30" s="39" t="s">
        <v>35</v>
      </c>
      <c r="CK30" s="39" t="s">
        <v>35</v>
      </c>
      <c r="CL30" s="39" t="s">
        <v>35</v>
      </c>
      <c r="CM30" s="39" t="s">
        <v>35</v>
      </c>
      <c r="CN30" s="39" t="s">
        <v>35</v>
      </c>
      <c r="CO30" s="39" t="s">
        <v>35</v>
      </c>
      <c r="CP30" s="39" t="s">
        <v>35</v>
      </c>
      <c r="CQ30" s="39" t="s">
        <v>35</v>
      </c>
      <c r="CR30" s="39" t="s">
        <v>35</v>
      </c>
      <c r="CS30" s="39" t="s">
        <v>35</v>
      </c>
      <c r="CT30" s="39" t="s">
        <v>35</v>
      </c>
      <c r="CU30" s="39" t="s">
        <v>35</v>
      </c>
      <c r="CV30" s="39" t="s">
        <v>35</v>
      </c>
      <c r="CW30" s="39" t="s">
        <v>35</v>
      </c>
      <c r="CX30" s="8"/>
      <c r="CY30" s="8"/>
      <c r="CZ30" s="8"/>
    </row>
    <row r="31" s="315" customFormat="true" ht="15" customHeight="true" x14ac:dyDescent="0.2">
      <c r="A31" s="977" t="s">
        <v>103</v>
      </c>
      <c r="B31" s="370" t="s">
        <v>49</v>
      </c>
      <c r="C31" s="127">
        <v>45.984750458818318</v>
      </c>
      <c r="D31" s="126">
        <v>40.551194108433698</v>
      </c>
      <c r="E31" s="126">
        <v>32.824555105093459</v>
      </c>
      <c r="F31" s="126">
        <v>21.154603867587703</v>
      </c>
      <c r="G31" s="125">
        <v>9.6164883034894988</v>
      </c>
      <c r="H31" s="124">
        <v>51.713064402004669</v>
      </c>
      <c r="I31" s="126">
        <v>36.969469326837867</v>
      </c>
      <c r="J31" s="126">
        <v>29.402997940781333</v>
      </c>
      <c r="K31" s="126">
        <v>16.149363837060022</v>
      </c>
      <c r="L31" s="123">
        <v>9.3436070920763985</v>
      </c>
      <c r="M31" s="127">
        <v>38.52340752069609</v>
      </c>
      <c r="N31" s="126">
        <v>43.405998532185187</v>
      </c>
      <c r="O31" s="126">
        <v>35.737560614179444</v>
      </c>
      <c r="P31" s="126">
        <v>31.010797510852822</v>
      </c>
      <c r="Q31" s="125">
        <v>13.533428071732304</v>
      </c>
      <c r="R31" s="124">
        <v>65.291262135922537</v>
      </c>
      <c r="S31" s="126">
        <v>60.865825688073286</v>
      </c>
      <c r="T31" s="126">
        <v>62.14592274678111</v>
      </c>
      <c r="U31" s="126">
        <v>66.218872870248845</v>
      </c>
      <c r="V31" s="126">
        <v>22.32611174458394</v>
      </c>
      <c r="W31" s="126">
        <v>18.470104091019117</v>
      </c>
      <c r="X31" s="126">
        <v>35.322692574601113</v>
      </c>
      <c r="Y31" s="126">
        <v>53.122058362095871</v>
      </c>
      <c r="Z31" s="126">
        <v>41.762452107279294</v>
      </c>
      <c r="AA31" s="126">
        <v>9.9326002128414235</v>
      </c>
      <c r="AB31" s="126">
        <v>68.39378238341952</v>
      </c>
      <c r="AC31" s="126">
        <v>13.0801687763713</v>
      </c>
      <c r="AD31" s="126">
        <v>10.39026862645704</v>
      </c>
      <c r="AE31" s="126">
        <v>35.751789976133871</v>
      </c>
      <c r="AF31" s="126">
        <v>11.171662125340612</v>
      </c>
      <c r="AG31" s="126">
        <v>65.112781954887282</v>
      </c>
      <c r="AH31" s="126">
        <v>5.9496567505721032</v>
      </c>
      <c r="AI31" s="126">
        <v>27.672359266287376</v>
      </c>
      <c r="AJ31" s="126">
        <v>58.654474199869512</v>
      </c>
      <c r="AK31" s="126">
        <v>43.143340857787592</v>
      </c>
      <c r="AL31" s="126">
        <v>34.714119019837099</v>
      </c>
      <c r="AM31" s="126">
        <v>37.729974525898349</v>
      </c>
      <c r="AN31" s="126">
        <v>10.297482837528582</v>
      </c>
      <c r="AO31" s="126">
        <v>19.779116465863382</v>
      </c>
      <c r="AP31" s="126">
        <v>32.838250254323327</v>
      </c>
      <c r="AQ31" s="126">
        <v>80.134680134680025</v>
      </c>
      <c r="AR31" s="126">
        <v>56.073446327683463</v>
      </c>
      <c r="AS31" s="126">
        <v>14.480557167730687</v>
      </c>
      <c r="AT31" s="126">
        <v>43.196261682242969</v>
      </c>
      <c r="AU31" s="126">
        <v>47.876738068395518</v>
      </c>
      <c r="AV31" s="126">
        <v>11.376075058639545</v>
      </c>
      <c r="AW31" s="123">
        <v>35.269419174247773</v>
      </c>
      <c r="AX31" s="408"/>
      <c r="AY31" s="408"/>
      <c r="AZ31" s="875"/>
      <c r="BA31" s="965" t="s">
        <v>103</v>
      </c>
      <c r="BB31" s="552" t="s">
        <v>49</v>
      </c>
      <c r="BC31" s="54" t="s">
        <v>35</v>
      </c>
      <c r="BD31" s="50" t="s">
        <v>35</v>
      </c>
      <c r="BE31" s="50" t="s">
        <v>35</v>
      </c>
      <c r="BF31" s="50" t="s">
        <v>35</v>
      </c>
      <c r="BG31" s="45" t="s">
        <v>35</v>
      </c>
      <c r="BH31" s="54" t="s">
        <v>35</v>
      </c>
      <c r="BI31" s="50" t="s">
        <v>35</v>
      </c>
      <c r="BJ31" s="50" t="s">
        <v>35</v>
      </c>
      <c r="BK31" s="50" t="s">
        <v>35</v>
      </c>
      <c r="BL31" s="45" t="s">
        <v>35</v>
      </c>
      <c r="BM31" s="54" t="s">
        <v>35</v>
      </c>
      <c r="BN31" s="50" t="s">
        <v>35</v>
      </c>
      <c r="BO31" s="50" t="s">
        <v>35</v>
      </c>
      <c r="BP31" s="50" t="s">
        <v>35</v>
      </c>
      <c r="BQ31" s="45" t="s">
        <v>35</v>
      </c>
      <c r="BR31" s="54" t="s">
        <v>35</v>
      </c>
      <c r="BS31" s="50" t="s">
        <v>35</v>
      </c>
      <c r="BT31" s="50" t="s">
        <v>35</v>
      </c>
      <c r="BU31" s="50" t="s">
        <v>35</v>
      </c>
      <c r="BV31" s="50" t="s">
        <v>35</v>
      </c>
      <c r="BW31" s="50" t="s">
        <v>35</v>
      </c>
      <c r="BX31" s="50" t="s">
        <v>35</v>
      </c>
      <c r="BY31" s="39" t="s">
        <v>35</v>
      </c>
      <c r="BZ31" s="39" t="s">
        <v>35</v>
      </c>
      <c r="CA31" s="39" t="s">
        <v>35</v>
      </c>
      <c r="CB31" s="39" t="s">
        <v>35</v>
      </c>
      <c r="CC31" s="39" t="s">
        <v>35</v>
      </c>
      <c r="CD31" s="39" t="s">
        <v>35</v>
      </c>
      <c r="CE31" s="39" t="s">
        <v>35</v>
      </c>
      <c r="CF31" s="39" t="s">
        <v>35</v>
      </c>
      <c r="CG31" s="39" t="s">
        <v>35</v>
      </c>
      <c r="CH31" s="39" t="s">
        <v>35</v>
      </c>
      <c r="CI31" s="39" t="s">
        <v>35</v>
      </c>
      <c r="CJ31" s="39" t="s">
        <v>35</v>
      </c>
      <c r="CK31" s="39" t="s">
        <v>35</v>
      </c>
      <c r="CL31" s="39" t="s">
        <v>35</v>
      </c>
      <c r="CM31" s="39" t="s">
        <v>35</v>
      </c>
      <c r="CN31" s="39" t="s">
        <v>35</v>
      </c>
      <c r="CO31" s="39" t="s">
        <v>35</v>
      </c>
      <c r="CP31" s="39" t="s">
        <v>35</v>
      </c>
      <c r="CQ31" s="39" t="s">
        <v>35</v>
      </c>
      <c r="CR31" s="39" t="s">
        <v>35</v>
      </c>
      <c r="CS31" s="39" t="s">
        <v>35</v>
      </c>
      <c r="CT31" s="39" t="s">
        <v>35</v>
      </c>
      <c r="CU31" s="39" t="s">
        <v>35</v>
      </c>
      <c r="CV31" s="39" t="s">
        <v>35</v>
      </c>
      <c r="CW31" s="39" t="s">
        <v>35</v>
      </c>
      <c r="CX31" s="8"/>
      <c r="CY31" s="8"/>
      <c r="CZ31" s="8"/>
    </row>
    <row r="32" s="315" customFormat="true" ht="15" customHeight="true" x14ac:dyDescent="0.2">
      <c r="A32" s="977"/>
      <c r="B32" s="370" t="s">
        <v>48</v>
      </c>
      <c r="C32" s="127">
        <v>54.015249541183863</v>
      </c>
      <c r="D32" s="126">
        <v>59.448805891568234</v>
      </c>
      <c r="E32" s="126">
        <v>67.175444894908551</v>
      </c>
      <c r="F32" s="126">
        <v>78.845396132412986</v>
      </c>
      <c r="G32" s="125">
        <v>90.383511696510553</v>
      </c>
      <c r="H32" s="124">
        <v>48.286935597995345</v>
      </c>
      <c r="I32" s="126">
        <v>63.030530673162211</v>
      </c>
      <c r="J32" s="126">
        <v>70.597002059218582</v>
      </c>
      <c r="K32" s="126">
        <v>83.850636162940006</v>
      </c>
      <c r="L32" s="123">
        <v>90.656392907923603</v>
      </c>
      <c r="M32" s="127">
        <v>61.476592479303058</v>
      </c>
      <c r="N32" s="126">
        <v>56.594001467813946</v>
      </c>
      <c r="O32" s="126">
        <v>64.262439385820187</v>
      </c>
      <c r="P32" s="126">
        <v>68.989202489146734</v>
      </c>
      <c r="Q32" s="125">
        <v>86.466571928267584</v>
      </c>
      <c r="R32" s="124">
        <v>34.70873786407769</v>
      </c>
      <c r="S32" s="126">
        <v>39.134174311926571</v>
      </c>
      <c r="T32" s="126">
        <v>37.854077253218904</v>
      </c>
      <c r="U32" s="126">
        <v>33.781127129750907</v>
      </c>
      <c r="V32" s="126">
        <v>77.673888255416514</v>
      </c>
      <c r="W32" s="126">
        <v>81.529895908980819</v>
      </c>
      <c r="X32" s="126">
        <v>64.677307425399206</v>
      </c>
      <c r="Y32" s="126">
        <v>46.877941637903824</v>
      </c>
      <c r="Z32" s="126">
        <v>58.237547892720002</v>
      </c>
      <c r="AA32" s="126">
        <v>90.067399787158578</v>
      </c>
      <c r="AB32" s="126">
        <v>31.606217616580139</v>
      </c>
      <c r="AC32" s="126">
        <v>86.919831223628861</v>
      </c>
      <c r="AD32" s="126">
        <v>89.609731373542616</v>
      </c>
      <c r="AE32" s="126">
        <v>64.248210023866747</v>
      </c>
      <c r="AF32" s="126">
        <v>88.828337874659397</v>
      </c>
      <c r="AG32" s="126">
        <v>34.887218045113002</v>
      </c>
      <c r="AH32" s="126">
        <v>94.05034324942801</v>
      </c>
      <c r="AI32" s="126">
        <v>72.327640733713181</v>
      </c>
      <c r="AJ32" s="126">
        <v>41.345525800130709</v>
      </c>
      <c r="AK32" s="126">
        <v>56.856659142211882</v>
      </c>
      <c r="AL32" s="126">
        <v>65.285880980163881</v>
      </c>
      <c r="AM32" s="126">
        <v>62.270025474101089</v>
      </c>
      <c r="AN32" s="126">
        <v>89.702517162471281</v>
      </c>
      <c r="AO32" s="126">
        <v>80.220883534136391</v>
      </c>
      <c r="AP32" s="126">
        <v>67.161749745676218</v>
      </c>
      <c r="AQ32" s="126">
        <v>19.865319865319737</v>
      </c>
      <c r="AR32" s="126">
        <v>43.926553672316331</v>
      </c>
      <c r="AS32" s="126">
        <v>85.519442832269334</v>
      </c>
      <c r="AT32" s="126">
        <v>56.803738317757016</v>
      </c>
      <c r="AU32" s="126">
        <v>52.123261931604823</v>
      </c>
      <c r="AV32" s="126">
        <v>88.623924941360613</v>
      </c>
      <c r="AW32" s="123">
        <v>64.730580825752384</v>
      </c>
      <c r="AX32" s="408"/>
      <c r="AY32" s="408"/>
      <c r="AZ32" s="875"/>
      <c r="BA32" s="965"/>
      <c r="BB32" s="552" t="s">
        <v>48</v>
      </c>
      <c r="BC32" s="54" t="s">
        <v>35</v>
      </c>
      <c r="BD32" s="50" t="s">
        <v>35</v>
      </c>
      <c r="BE32" s="50" t="s">
        <v>35</v>
      </c>
      <c r="BF32" s="50" t="s">
        <v>35</v>
      </c>
      <c r="BG32" s="45" t="s">
        <v>35</v>
      </c>
      <c r="BH32" s="54" t="s">
        <v>35</v>
      </c>
      <c r="BI32" s="50" t="s">
        <v>35</v>
      </c>
      <c r="BJ32" s="50" t="s">
        <v>35</v>
      </c>
      <c r="BK32" s="50" t="s">
        <v>35</v>
      </c>
      <c r="BL32" s="45" t="s">
        <v>35</v>
      </c>
      <c r="BM32" s="54" t="s">
        <v>35</v>
      </c>
      <c r="BN32" s="50" t="s">
        <v>35</v>
      </c>
      <c r="BO32" s="50" t="s">
        <v>35</v>
      </c>
      <c r="BP32" s="50" t="s">
        <v>35</v>
      </c>
      <c r="BQ32" s="45" t="s">
        <v>35</v>
      </c>
      <c r="BR32" s="54" t="s">
        <v>35</v>
      </c>
      <c r="BS32" s="50" t="s">
        <v>35</v>
      </c>
      <c r="BT32" s="50" t="s">
        <v>35</v>
      </c>
      <c r="BU32" s="50" t="s">
        <v>35</v>
      </c>
      <c r="BV32" s="50" t="s">
        <v>35</v>
      </c>
      <c r="BW32" s="50" t="s">
        <v>35</v>
      </c>
      <c r="BX32" s="50" t="s">
        <v>35</v>
      </c>
      <c r="BY32" s="39" t="s">
        <v>35</v>
      </c>
      <c r="BZ32" s="39" t="s">
        <v>35</v>
      </c>
      <c r="CA32" s="39" t="s">
        <v>35</v>
      </c>
      <c r="CB32" s="39" t="s">
        <v>35</v>
      </c>
      <c r="CC32" s="39" t="s">
        <v>35</v>
      </c>
      <c r="CD32" s="39" t="s">
        <v>35</v>
      </c>
      <c r="CE32" s="39" t="s">
        <v>35</v>
      </c>
      <c r="CF32" s="39" t="s">
        <v>35</v>
      </c>
      <c r="CG32" s="39" t="s">
        <v>35</v>
      </c>
      <c r="CH32" s="39" t="s">
        <v>35</v>
      </c>
      <c r="CI32" s="39" t="s">
        <v>35</v>
      </c>
      <c r="CJ32" s="39" t="s">
        <v>35</v>
      </c>
      <c r="CK32" s="39" t="s">
        <v>35</v>
      </c>
      <c r="CL32" s="39" t="s">
        <v>35</v>
      </c>
      <c r="CM32" s="39" t="s">
        <v>35</v>
      </c>
      <c r="CN32" s="39" t="s">
        <v>35</v>
      </c>
      <c r="CO32" s="39" t="s">
        <v>35</v>
      </c>
      <c r="CP32" s="39" t="s">
        <v>35</v>
      </c>
      <c r="CQ32" s="39" t="s">
        <v>35</v>
      </c>
      <c r="CR32" s="39" t="s">
        <v>35</v>
      </c>
      <c r="CS32" s="39" t="s">
        <v>35</v>
      </c>
      <c r="CT32" s="39" t="s">
        <v>35</v>
      </c>
      <c r="CU32" s="39" t="s">
        <v>35</v>
      </c>
      <c r="CV32" s="39" t="s">
        <v>35</v>
      </c>
      <c r="CW32" s="39" t="s">
        <v>35</v>
      </c>
      <c r="CX32" s="8"/>
      <c r="CY32" s="8"/>
      <c r="CZ32" s="8"/>
    </row>
    <row r="33" s="315" customFormat="true" ht="15" customHeight="true" x14ac:dyDescent="0.2">
      <c r="A33" s="977" t="s">
        <v>104</v>
      </c>
      <c r="B33" s="370" t="s">
        <v>49</v>
      </c>
      <c r="C33" s="70" t="s">
        <v>35</v>
      </c>
      <c r="D33" s="67" t="s">
        <v>35</v>
      </c>
      <c r="E33" s="67" t="s">
        <v>35</v>
      </c>
      <c r="F33" s="67" t="s">
        <v>35</v>
      </c>
      <c r="G33" s="64" t="s">
        <v>35</v>
      </c>
      <c r="H33" s="61" t="s">
        <v>35</v>
      </c>
      <c r="I33" s="67" t="s">
        <v>35</v>
      </c>
      <c r="J33" s="67" t="s">
        <v>35</v>
      </c>
      <c r="K33" s="67" t="s">
        <v>35</v>
      </c>
      <c r="L33" s="58" t="s">
        <v>35</v>
      </c>
      <c r="M33" s="70" t="s">
        <v>35</v>
      </c>
      <c r="N33" s="67" t="s">
        <v>35</v>
      </c>
      <c r="O33" s="67" t="s">
        <v>35</v>
      </c>
      <c r="P33" s="67" t="s">
        <v>35</v>
      </c>
      <c r="Q33" s="64" t="s">
        <v>35</v>
      </c>
      <c r="R33" s="61" t="s">
        <v>35</v>
      </c>
      <c r="S33" s="67" t="s">
        <v>35</v>
      </c>
      <c r="T33" s="67" t="s">
        <v>35</v>
      </c>
      <c r="U33" s="67" t="s">
        <v>35</v>
      </c>
      <c r="V33" s="67" t="s">
        <v>35</v>
      </c>
      <c r="W33" s="67" t="s">
        <v>35</v>
      </c>
      <c r="X33" s="67" t="s">
        <v>35</v>
      </c>
      <c r="Y33" s="67" t="s">
        <v>35</v>
      </c>
      <c r="Z33" s="67" t="s">
        <v>35</v>
      </c>
      <c r="AA33" s="67" t="s">
        <v>35</v>
      </c>
      <c r="AB33" s="67" t="s">
        <v>35</v>
      </c>
      <c r="AC33" s="67" t="s">
        <v>35</v>
      </c>
      <c r="AD33" s="67" t="s">
        <v>35</v>
      </c>
      <c r="AE33" s="67" t="s">
        <v>35</v>
      </c>
      <c r="AF33" s="67" t="s">
        <v>35</v>
      </c>
      <c r="AG33" s="67" t="s">
        <v>35</v>
      </c>
      <c r="AH33" s="67" t="s">
        <v>35</v>
      </c>
      <c r="AI33" s="67" t="s">
        <v>35</v>
      </c>
      <c r="AJ33" s="67" t="s">
        <v>35</v>
      </c>
      <c r="AK33" s="67" t="s">
        <v>35</v>
      </c>
      <c r="AL33" s="67" t="s">
        <v>35</v>
      </c>
      <c r="AM33" s="67" t="s">
        <v>35</v>
      </c>
      <c r="AN33" s="67" t="s">
        <v>35</v>
      </c>
      <c r="AO33" s="67" t="s">
        <v>35</v>
      </c>
      <c r="AP33" s="67" t="s">
        <v>35</v>
      </c>
      <c r="AQ33" s="67" t="s">
        <v>35</v>
      </c>
      <c r="AR33" s="67" t="s">
        <v>35</v>
      </c>
      <c r="AS33" s="67" t="s">
        <v>35</v>
      </c>
      <c r="AT33" s="67" t="s">
        <v>35</v>
      </c>
      <c r="AU33" s="67" t="s">
        <v>35</v>
      </c>
      <c r="AV33" s="67" t="s">
        <v>35</v>
      </c>
      <c r="AW33" s="58" t="s">
        <v>35</v>
      </c>
      <c r="AX33" s="10"/>
      <c r="AY33" s="10"/>
      <c r="AZ33" s="343"/>
      <c r="BA33" s="965" t="s">
        <v>104</v>
      </c>
      <c r="BB33" s="552" t="s">
        <v>49</v>
      </c>
      <c r="BC33" s="54" t="s">
        <v>35</v>
      </c>
      <c r="BD33" s="50" t="s">
        <v>35</v>
      </c>
      <c r="BE33" s="50" t="s">
        <v>35</v>
      </c>
      <c r="BF33" s="50" t="s">
        <v>35</v>
      </c>
      <c r="BG33" s="45" t="s">
        <v>35</v>
      </c>
      <c r="BH33" s="54" t="s">
        <v>35</v>
      </c>
      <c r="BI33" s="50" t="s">
        <v>35</v>
      </c>
      <c r="BJ33" s="50" t="s">
        <v>35</v>
      </c>
      <c r="BK33" s="50" t="s">
        <v>35</v>
      </c>
      <c r="BL33" s="45" t="s">
        <v>35</v>
      </c>
      <c r="BM33" s="54" t="s">
        <v>35</v>
      </c>
      <c r="BN33" s="50" t="s">
        <v>35</v>
      </c>
      <c r="BO33" s="50" t="s">
        <v>35</v>
      </c>
      <c r="BP33" s="50" t="s">
        <v>35</v>
      </c>
      <c r="BQ33" s="45" t="s">
        <v>35</v>
      </c>
      <c r="BR33" s="54" t="s">
        <v>35</v>
      </c>
      <c r="BS33" s="50" t="s">
        <v>35</v>
      </c>
      <c r="BT33" s="50" t="s">
        <v>35</v>
      </c>
      <c r="BU33" s="50" t="s">
        <v>35</v>
      </c>
      <c r="BV33" s="50" t="s">
        <v>35</v>
      </c>
      <c r="BW33" s="50" t="s">
        <v>35</v>
      </c>
      <c r="BX33" s="50" t="s">
        <v>35</v>
      </c>
      <c r="BY33" s="39" t="s">
        <v>35</v>
      </c>
      <c r="BZ33" s="39" t="s">
        <v>35</v>
      </c>
      <c r="CA33" s="39" t="s">
        <v>35</v>
      </c>
      <c r="CB33" s="39" t="s">
        <v>35</v>
      </c>
      <c r="CC33" s="39" t="s">
        <v>35</v>
      </c>
      <c r="CD33" s="39" t="s">
        <v>35</v>
      </c>
      <c r="CE33" s="39" t="s">
        <v>35</v>
      </c>
      <c r="CF33" s="39" t="s">
        <v>35</v>
      </c>
      <c r="CG33" s="39" t="s">
        <v>35</v>
      </c>
      <c r="CH33" s="39" t="s">
        <v>35</v>
      </c>
      <c r="CI33" s="39" t="s">
        <v>35</v>
      </c>
      <c r="CJ33" s="39" t="s">
        <v>35</v>
      </c>
      <c r="CK33" s="39" t="s">
        <v>35</v>
      </c>
      <c r="CL33" s="39" t="s">
        <v>35</v>
      </c>
      <c r="CM33" s="39" t="s">
        <v>35</v>
      </c>
      <c r="CN33" s="39" t="s">
        <v>35</v>
      </c>
      <c r="CO33" s="39" t="s">
        <v>35</v>
      </c>
      <c r="CP33" s="39" t="s">
        <v>35</v>
      </c>
      <c r="CQ33" s="39" t="s">
        <v>35</v>
      </c>
      <c r="CR33" s="39" t="s">
        <v>35</v>
      </c>
      <c r="CS33" s="39" t="s">
        <v>35</v>
      </c>
      <c r="CT33" s="39" t="s">
        <v>35</v>
      </c>
      <c r="CU33" s="39" t="s">
        <v>35</v>
      </c>
      <c r="CV33" s="39" t="s">
        <v>35</v>
      </c>
      <c r="CW33" s="39" t="s">
        <v>35</v>
      </c>
      <c r="CX33" s="8"/>
      <c r="CY33" s="8"/>
      <c r="CZ33" s="8"/>
    </row>
    <row r="34" s="315" customFormat="true" ht="15" customHeight="true" x14ac:dyDescent="0.2">
      <c r="A34" s="977"/>
      <c r="B34" s="370" t="s">
        <v>48</v>
      </c>
      <c r="C34" s="70" t="s">
        <v>35</v>
      </c>
      <c r="D34" s="67" t="s">
        <v>35</v>
      </c>
      <c r="E34" s="67" t="s">
        <v>35</v>
      </c>
      <c r="F34" s="67" t="s">
        <v>35</v>
      </c>
      <c r="G34" s="64" t="s">
        <v>35</v>
      </c>
      <c r="H34" s="61" t="s">
        <v>35</v>
      </c>
      <c r="I34" s="67" t="s">
        <v>35</v>
      </c>
      <c r="J34" s="67" t="s">
        <v>35</v>
      </c>
      <c r="K34" s="67" t="s">
        <v>35</v>
      </c>
      <c r="L34" s="58" t="s">
        <v>35</v>
      </c>
      <c r="M34" s="70" t="s">
        <v>35</v>
      </c>
      <c r="N34" s="67" t="s">
        <v>35</v>
      </c>
      <c r="O34" s="67" t="s">
        <v>35</v>
      </c>
      <c r="P34" s="67" t="s">
        <v>35</v>
      </c>
      <c r="Q34" s="64" t="s">
        <v>35</v>
      </c>
      <c r="R34" s="61" t="s">
        <v>35</v>
      </c>
      <c r="S34" s="67" t="s">
        <v>35</v>
      </c>
      <c r="T34" s="67" t="s">
        <v>35</v>
      </c>
      <c r="U34" s="67" t="s">
        <v>35</v>
      </c>
      <c r="V34" s="67" t="s">
        <v>35</v>
      </c>
      <c r="W34" s="67" t="s">
        <v>35</v>
      </c>
      <c r="X34" s="67" t="s">
        <v>35</v>
      </c>
      <c r="Y34" s="67" t="s">
        <v>35</v>
      </c>
      <c r="Z34" s="67" t="s">
        <v>35</v>
      </c>
      <c r="AA34" s="67" t="s">
        <v>35</v>
      </c>
      <c r="AB34" s="67" t="s">
        <v>35</v>
      </c>
      <c r="AC34" s="67" t="s">
        <v>35</v>
      </c>
      <c r="AD34" s="67" t="s">
        <v>35</v>
      </c>
      <c r="AE34" s="67" t="s">
        <v>35</v>
      </c>
      <c r="AF34" s="67" t="s">
        <v>35</v>
      </c>
      <c r="AG34" s="67" t="s">
        <v>35</v>
      </c>
      <c r="AH34" s="67" t="s">
        <v>35</v>
      </c>
      <c r="AI34" s="67" t="s">
        <v>35</v>
      </c>
      <c r="AJ34" s="67" t="s">
        <v>35</v>
      </c>
      <c r="AK34" s="67" t="s">
        <v>35</v>
      </c>
      <c r="AL34" s="67" t="s">
        <v>35</v>
      </c>
      <c r="AM34" s="67" t="s">
        <v>35</v>
      </c>
      <c r="AN34" s="67" t="s">
        <v>35</v>
      </c>
      <c r="AO34" s="67" t="s">
        <v>35</v>
      </c>
      <c r="AP34" s="67" t="s">
        <v>35</v>
      </c>
      <c r="AQ34" s="67" t="s">
        <v>35</v>
      </c>
      <c r="AR34" s="67" t="s">
        <v>35</v>
      </c>
      <c r="AS34" s="67" t="s">
        <v>35</v>
      </c>
      <c r="AT34" s="67" t="s">
        <v>35</v>
      </c>
      <c r="AU34" s="67" t="s">
        <v>35</v>
      </c>
      <c r="AV34" s="67" t="s">
        <v>35</v>
      </c>
      <c r="AW34" s="58" t="s">
        <v>35</v>
      </c>
      <c r="AX34" s="10"/>
      <c r="AY34" s="10"/>
      <c r="AZ34" s="343"/>
      <c r="BA34" s="965"/>
      <c r="BB34" s="552" t="s">
        <v>48</v>
      </c>
      <c r="BC34" s="54" t="s">
        <v>35</v>
      </c>
      <c r="BD34" s="50" t="s">
        <v>35</v>
      </c>
      <c r="BE34" s="50" t="s">
        <v>35</v>
      </c>
      <c r="BF34" s="50" t="s">
        <v>35</v>
      </c>
      <c r="BG34" s="45" t="s">
        <v>35</v>
      </c>
      <c r="BH34" s="54" t="s">
        <v>35</v>
      </c>
      <c r="BI34" s="50" t="s">
        <v>35</v>
      </c>
      <c r="BJ34" s="50" t="s">
        <v>35</v>
      </c>
      <c r="BK34" s="50" t="s">
        <v>35</v>
      </c>
      <c r="BL34" s="45" t="s">
        <v>35</v>
      </c>
      <c r="BM34" s="54" t="s">
        <v>35</v>
      </c>
      <c r="BN34" s="50" t="s">
        <v>35</v>
      </c>
      <c r="BO34" s="50" t="s">
        <v>35</v>
      </c>
      <c r="BP34" s="50" t="s">
        <v>35</v>
      </c>
      <c r="BQ34" s="45" t="s">
        <v>35</v>
      </c>
      <c r="BR34" s="54" t="s">
        <v>35</v>
      </c>
      <c r="BS34" s="50" t="s">
        <v>35</v>
      </c>
      <c r="BT34" s="50" t="s">
        <v>35</v>
      </c>
      <c r="BU34" s="50" t="s">
        <v>35</v>
      </c>
      <c r="BV34" s="50" t="s">
        <v>35</v>
      </c>
      <c r="BW34" s="50" t="s">
        <v>35</v>
      </c>
      <c r="BX34" s="50" t="s">
        <v>35</v>
      </c>
      <c r="BY34" s="39" t="s">
        <v>35</v>
      </c>
      <c r="BZ34" s="39" t="s">
        <v>35</v>
      </c>
      <c r="CA34" s="39" t="s">
        <v>35</v>
      </c>
      <c r="CB34" s="39" t="s">
        <v>35</v>
      </c>
      <c r="CC34" s="39" t="s">
        <v>35</v>
      </c>
      <c r="CD34" s="39" t="s">
        <v>35</v>
      </c>
      <c r="CE34" s="39" t="s">
        <v>35</v>
      </c>
      <c r="CF34" s="39" t="s">
        <v>35</v>
      </c>
      <c r="CG34" s="39" t="s">
        <v>35</v>
      </c>
      <c r="CH34" s="39" t="s">
        <v>35</v>
      </c>
      <c r="CI34" s="39" t="s">
        <v>35</v>
      </c>
      <c r="CJ34" s="39" t="s">
        <v>35</v>
      </c>
      <c r="CK34" s="39" t="s">
        <v>35</v>
      </c>
      <c r="CL34" s="39" t="s">
        <v>35</v>
      </c>
      <c r="CM34" s="39" t="s">
        <v>35</v>
      </c>
      <c r="CN34" s="39" t="s">
        <v>35</v>
      </c>
      <c r="CO34" s="39" t="s">
        <v>35</v>
      </c>
      <c r="CP34" s="39" t="s">
        <v>35</v>
      </c>
      <c r="CQ34" s="39" t="s">
        <v>35</v>
      </c>
      <c r="CR34" s="39" t="s">
        <v>35</v>
      </c>
      <c r="CS34" s="39" t="s">
        <v>35</v>
      </c>
      <c r="CT34" s="39" t="s">
        <v>35</v>
      </c>
      <c r="CU34" s="39" t="s">
        <v>35</v>
      </c>
      <c r="CV34" s="39" t="s">
        <v>35</v>
      </c>
      <c r="CW34" s="39" t="s">
        <v>35</v>
      </c>
      <c r="CX34" s="8"/>
      <c r="CY34" s="8"/>
      <c r="CZ34" s="8"/>
    </row>
    <row r="35" s="320" customFormat="true" ht="15" customHeight="true" x14ac:dyDescent="0.2">
      <c r="A35" s="977" t="s">
        <v>55</v>
      </c>
      <c r="B35" s="370" t="s">
        <v>49</v>
      </c>
      <c r="C35" s="127">
        <v>66.004893845558428</v>
      </c>
      <c r="D35" s="126">
        <v>54.464794619104197</v>
      </c>
      <c r="E35" s="126">
        <v>42.954640509862905</v>
      </c>
      <c r="F35" s="126">
        <v>27.264657236133072</v>
      </c>
      <c r="G35" s="125">
        <v>11.020337710836763</v>
      </c>
      <c r="H35" s="124">
        <v>60.297559391874067</v>
      </c>
      <c r="I35" s="126">
        <v>42.9048481209146</v>
      </c>
      <c r="J35" s="126">
        <v>34.466927154886392</v>
      </c>
      <c r="K35" s="126">
        <v>18.788898310501121</v>
      </c>
      <c r="L35" s="123">
        <v>10.182751354403289</v>
      </c>
      <c r="M35" s="127">
        <v>61.872903425736972</v>
      </c>
      <c r="N35" s="126">
        <v>69.008961255556841</v>
      </c>
      <c r="O35" s="126">
        <v>61.969240647571041</v>
      </c>
      <c r="P35" s="126">
        <v>51.523778904122217</v>
      </c>
      <c r="Q35" s="125">
        <v>22.037777748048349</v>
      </c>
      <c r="R35" s="124">
        <v>67.556634304207336</v>
      </c>
      <c r="S35" s="126">
        <v>69.753440366972427</v>
      </c>
      <c r="T35" s="126">
        <v>70.958512160228906</v>
      </c>
      <c r="U35" s="126">
        <v>73.558322411533325</v>
      </c>
      <c r="V35" s="126">
        <v>22.7822120866592</v>
      </c>
      <c r="W35" s="126">
        <v>50.617283950617207</v>
      </c>
      <c r="X35" s="126">
        <v>56.210964607911308</v>
      </c>
      <c r="Y35" s="126">
        <v>55.349858801380478</v>
      </c>
      <c r="Z35" s="126">
        <v>62.260536398467138</v>
      </c>
      <c r="AA35" s="126">
        <v>53.565094004966227</v>
      </c>
      <c r="AB35" s="126">
        <v>70.283450167631642</v>
      </c>
      <c r="AC35" s="126">
        <v>26.125175808720108</v>
      </c>
      <c r="AD35" s="126">
        <v>14.064875823618673</v>
      </c>
      <c r="AE35" s="126">
        <v>61.551312649165048</v>
      </c>
      <c r="AF35" s="126">
        <v>51.464577656675758</v>
      </c>
      <c r="AG35" s="126">
        <v>70.285714285714349</v>
      </c>
      <c r="AH35" s="126">
        <v>43.325705568268738</v>
      </c>
      <c r="AI35" s="126">
        <v>52.941176470588566</v>
      </c>
      <c r="AJ35" s="126">
        <v>70.705421293272494</v>
      </c>
      <c r="AK35" s="126">
        <v>51.354401805868811</v>
      </c>
      <c r="AL35" s="126">
        <v>42.882147024504661</v>
      </c>
      <c r="AM35" s="126">
        <v>49.900934050381707</v>
      </c>
      <c r="AN35" s="126">
        <v>63.288656423667788</v>
      </c>
      <c r="AO35" s="126">
        <v>46.854082998661163</v>
      </c>
      <c r="AP35" s="126">
        <v>44.08952187182075</v>
      </c>
      <c r="AQ35" s="126">
        <v>83.464272353161178</v>
      </c>
      <c r="AR35" s="126">
        <v>58.559322033898155</v>
      </c>
      <c r="AS35" s="126">
        <v>19.384793964016225</v>
      </c>
      <c r="AT35" s="126">
        <v>49.383177570093437</v>
      </c>
      <c r="AU35" s="126">
        <v>56.933483652762284</v>
      </c>
      <c r="AV35" s="126">
        <v>14.405785770132901</v>
      </c>
      <c r="AW35" s="123">
        <v>43.2820153953814</v>
      </c>
      <c r="AX35" s="408"/>
      <c r="AY35" s="408"/>
      <c r="AZ35" s="875"/>
      <c r="BA35" s="965" t="s">
        <v>55</v>
      </c>
      <c r="BB35" s="552" t="s">
        <v>49</v>
      </c>
      <c r="BC35" s="54" t="s">
        <v>35</v>
      </c>
      <c r="BD35" s="50" t="s">
        <v>35</v>
      </c>
      <c r="BE35" s="50" t="s">
        <v>35</v>
      </c>
      <c r="BF35" s="50" t="s">
        <v>35</v>
      </c>
      <c r="BG35" s="45" t="s">
        <v>35</v>
      </c>
      <c r="BH35" s="54" t="s">
        <v>35</v>
      </c>
      <c r="BI35" s="50" t="s">
        <v>35</v>
      </c>
      <c r="BJ35" s="50" t="s">
        <v>35</v>
      </c>
      <c r="BK35" s="50" t="s">
        <v>35</v>
      </c>
      <c r="BL35" s="45" t="s">
        <v>35</v>
      </c>
      <c r="BM35" s="54" t="s">
        <v>35</v>
      </c>
      <c r="BN35" s="50" t="s">
        <v>35</v>
      </c>
      <c r="BO35" s="50" t="s">
        <v>35</v>
      </c>
      <c r="BP35" s="50" t="s">
        <v>35</v>
      </c>
      <c r="BQ35" s="45" t="s">
        <v>35</v>
      </c>
      <c r="BR35" s="54" t="s">
        <v>35</v>
      </c>
      <c r="BS35" s="50" t="s">
        <v>35</v>
      </c>
      <c r="BT35" s="50" t="s">
        <v>35</v>
      </c>
      <c r="BU35" s="50" t="s">
        <v>35</v>
      </c>
      <c r="BV35" s="50" t="s">
        <v>35</v>
      </c>
      <c r="BW35" s="50" t="s">
        <v>35</v>
      </c>
      <c r="BX35" s="50" t="s">
        <v>35</v>
      </c>
      <c r="BY35" s="39" t="s">
        <v>35</v>
      </c>
      <c r="BZ35" s="39" t="s">
        <v>35</v>
      </c>
      <c r="CA35" s="39" t="s">
        <v>35</v>
      </c>
      <c r="CB35" s="39" t="s">
        <v>35</v>
      </c>
      <c r="CC35" s="39" t="s">
        <v>35</v>
      </c>
      <c r="CD35" s="39" t="s">
        <v>35</v>
      </c>
      <c r="CE35" s="39" t="s">
        <v>35</v>
      </c>
      <c r="CF35" s="39" t="s">
        <v>35</v>
      </c>
      <c r="CG35" s="39" t="s">
        <v>35</v>
      </c>
      <c r="CH35" s="39" t="s">
        <v>35</v>
      </c>
      <c r="CI35" s="39" t="s">
        <v>35</v>
      </c>
      <c r="CJ35" s="39" t="s">
        <v>35</v>
      </c>
      <c r="CK35" s="39" t="s">
        <v>35</v>
      </c>
      <c r="CL35" s="39" t="s">
        <v>35</v>
      </c>
      <c r="CM35" s="39" t="s">
        <v>35</v>
      </c>
      <c r="CN35" s="39" t="s">
        <v>35</v>
      </c>
      <c r="CO35" s="39" t="s">
        <v>35</v>
      </c>
      <c r="CP35" s="39" t="s">
        <v>35</v>
      </c>
      <c r="CQ35" s="39" t="s">
        <v>35</v>
      </c>
      <c r="CR35" s="39" t="s">
        <v>35</v>
      </c>
      <c r="CS35" s="39" t="s">
        <v>35</v>
      </c>
      <c r="CT35" s="39" t="s">
        <v>35</v>
      </c>
      <c r="CU35" s="39" t="s">
        <v>35</v>
      </c>
      <c r="CV35" s="39" t="s">
        <v>35</v>
      </c>
      <c r="CW35" s="39" t="s">
        <v>35</v>
      </c>
      <c r="CX35" s="8"/>
      <c r="CY35" s="8"/>
      <c r="CZ35" s="8"/>
    </row>
    <row r="36" s="320" customFormat="true" ht="15" customHeight="true" x14ac:dyDescent="0.2">
      <c r="A36" s="977"/>
      <c r="B36" s="370" t="s">
        <v>48</v>
      </c>
      <c r="C36" s="127">
        <v>33.995106154442851</v>
      </c>
      <c r="D36" s="126">
        <v>45.535205380897416</v>
      </c>
      <c r="E36" s="126">
        <v>57.045359490139411</v>
      </c>
      <c r="F36" s="126">
        <v>72.735342763867763</v>
      </c>
      <c r="G36" s="125">
        <v>88.979662289163272</v>
      </c>
      <c r="H36" s="124">
        <v>39.702440608125997</v>
      </c>
      <c r="I36" s="126">
        <v>57.095151879085471</v>
      </c>
      <c r="J36" s="126">
        <v>65.533072845113395</v>
      </c>
      <c r="K36" s="126">
        <v>81.21110168949879</v>
      </c>
      <c r="L36" s="123">
        <v>89.817248645596734</v>
      </c>
      <c r="M36" s="127">
        <v>38.127096574262275</v>
      </c>
      <c r="N36" s="126">
        <v>30.991038744442928</v>
      </c>
      <c r="O36" s="126">
        <v>38.03075935242849</v>
      </c>
      <c r="P36" s="126">
        <v>48.476221095877406</v>
      </c>
      <c r="Q36" s="125">
        <v>77.962222251951601</v>
      </c>
      <c r="R36" s="124">
        <v>32.443365695792899</v>
      </c>
      <c r="S36" s="126">
        <v>30.246559633027498</v>
      </c>
      <c r="T36" s="126">
        <v>29.04148783977114</v>
      </c>
      <c r="U36" s="126">
        <v>26.441677588466511</v>
      </c>
      <c r="V36" s="126">
        <v>77.217787913341255</v>
      </c>
      <c r="W36" s="126">
        <v>49.38271604938268</v>
      </c>
      <c r="X36" s="126">
        <v>43.789035392088977</v>
      </c>
      <c r="Y36" s="126">
        <v>44.650141198619224</v>
      </c>
      <c r="Z36" s="126">
        <v>37.739463601532144</v>
      </c>
      <c r="AA36" s="126">
        <v>46.434905995033667</v>
      </c>
      <c r="AB36" s="126">
        <v>29.716549832368035</v>
      </c>
      <c r="AC36" s="126">
        <v>73.874824191280013</v>
      </c>
      <c r="AD36" s="126">
        <v>85.935124176380825</v>
      </c>
      <c r="AE36" s="126">
        <v>38.448687350835577</v>
      </c>
      <c r="AF36" s="126">
        <v>48.535422343324257</v>
      </c>
      <c r="AG36" s="126">
        <v>29.7142857142859</v>
      </c>
      <c r="AH36" s="126">
        <v>56.674294431731745</v>
      </c>
      <c r="AI36" s="126">
        <v>47.058823529412123</v>
      </c>
      <c r="AJ36" s="126">
        <v>29.294578706727698</v>
      </c>
      <c r="AK36" s="126">
        <v>48.64559819413067</v>
      </c>
      <c r="AL36" s="126">
        <v>57.117852975496518</v>
      </c>
      <c r="AM36" s="126">
        <v>50.099065949617518</v>
      </c>
      <c r="AN36" s="126">
        <v>36.711343576332041</v>
      </c>
      <c r="AO36" s="126">
        <v>53.145917001338496</v>
      </c>
      <c r="AP36" s="126">
        <v>55.910478128178795</v>
      </c>
      <c r="AQ36" s="126">
        <v>16.535727646838637</v>
      </c>
      <c r="AR36" s="126">
        <v>41.440677966101646</v>
      </c>
      <c r="AS36" s="126">
        <v>80.615206035983704</v>
      </c>
      <c r="AT36" s="126">
        <v>50.616822429906541</v>
      </c>
      <c r="AU36" s="126">
        <v>43.066516347238064</v>
      </c>
      <c r="AV36" s="126">
        <v>85.594214229867276</v>
      </c>
      <c r="AW36" s="123">
        <v>56.717984604618707</v>
      </c>
      <c r="AX36" s="408"/>
      <c r="AY36" s="408"/>
      <c r="AZ36" s="875"/>
      <c r="BA36" s="965"/>
      <c r="BB36" s="552" t="s">
        <v>48</v>
      </c>
      <c r="BC36" s="54" t="s">
        <v>35</v>
      </c>
      <c r="BD36" s="50" t="s">
        <v>35</v>
      </c>
      <c r="BE36" s="50" t="s">
        <v>35</v>
      </c>
      <c r="BF36" s="50" t="s">
        <v>35</v>
      </c>
      <c r="BG36" s="45" t="s">
        <v>35</v>
      </c>
      <c r="BH36" s="54" t="s">
        <v>35</v>
      </c>
      <c r="BI36" s="50" t="s">
        <v>35</v>
      </c>
      <c r="BJ36" s="50" t="s">
        <v>35</v>
      </c>
      <c r="BK36" s="50" t="s">
        <v>35</v>
      </c>
      <c r="BL36" s="45" t="s">
        <v>35</v>
      </c>
      <c r="BM36" s="54" t="s">
        <v>35</v>
      </c>
      <c r="BN36" s="50" t="s">
        <v>35</v>
      </c>
      <c r="BO36" s="50" t="s">
        <v>35</v>
      </c>
      <c r="BP36" s="50" t="s">
        <v>35</v>
      </c>
      <c r="BQ36" s="45" t="s">
        <v>35</v>
      </c>
      <c r="BR36" s="54" t="s">
        <v>35</v>
      </c>
      <c r="BS36" s="50" t="s">
        <v>35</v>
      </c>
      <c r="BT36" s="50" t="s">
        <v>35</v>
      </c>
      <c r="BU36" s="50" t="s">
        <v>35</v>
      </c>
      <c r="BV36" s="50" t="s">
        <v>35</v>
      </c>
      <c r="BW36" s="50" t="s">
        <v>35</v>
      </c>
      <c r="BX36" s="50" t="s">
        <v>35</v>
      </c>
      <c r="BY36" s="39" t="s">
        <v>35</v>
      </c>
      <c r="BZ36" s="39" t="s">
        <v>35</v>
      </c>
      <c r="CA36" s="39" t="s">
        <v>35</v>
      </c>
      <c r="CB36" s="39" t="s">
        <v>35</v>
      </c>
      <c r="CC36" s="39" t="s">
        <v>35</v>
      </c>
      <c r="CD36" s="39" t="s">
        <v>35</v>
      </c>
      <c r="CE36" s="39" t="s">
        <v>35</v>
      </c>
      <c r="CF36" s="39" t="s">
        <v>35</v>
      </c>
      <c r="CG36" s="39" t="s">
        <v>35</v>
      </c>
      <c r="CH36" s="39" t="s">
        <v>35</v>
      </c>
      <c r="CI36" s="39" t="s">
        <v>35</v>
      </c>
      <c r="CJ36" s="39" t="s">
        <v>35</v>
      </c>
      <c r="CK36" s="39" t="s">
        <v>35</v>
      </c>
      <c r="CL36" s="39" t="s">
        <v>35</v>
      </c>
      <c r="CM36" s="39" t="s">
        <v>35</v>
      </c>
      <c r="CN36" s="39" t="s">
        <v>35</v>
      </c>
      <c r="CO36" s="39" t="s">
        <v>35</v>
      </c>
      <c r="CP36" s="39" t="s">
        <v>35</v>
      </c>
      <c r="CQ36" s="39" t="s">
        <v>35</v>
      </c>
      <c r="CR36" s="39" t="s">
        <v>35</v>
      </c>
      <c r="CS36" s="39" t="s">
        <v>35</v>
      </c>
      <c r="CT36" s="39" t="s">
        <v>35</v>
      </c>
      <c r="CU36" s="39" t="s">
        <v>35</v>
      </c>
      <c r="CV36" s="39" t="s">
        <v>35</v>
      </c>
      <c r="CW36" s="39" t="s">
        <v>35</v>
      </c>
      <c r="CX36" s="8"/>
      <c r="CY36" s="8"/>
      <c r="CZ36" s="8"/>
    </row>
    <row r="37" s="320" customFormat="true" ht="15" customHeight="true" x14ac:dyDescent="0.2">
      <c r="A37" s="977" t="s">
        <v>155</v>
      </c>
      <c r="B37" s="370" t="s">
        <v>49</v>
      </c>
      <c r="C37" s="70" t="s">
        <v>35</v>
      </c>
      <c r="D37" s="67" t="s">
        <v>35</v>
      </c>
      <c r="E37" s="67" t="s">
        <v>35</v>
      </c>
      <c r="F37" s="67" t="s">
        <v>35</v>
      </c>
      <c r="G37" s="64" t="s">
        <v>35</v>
      </c>
      <c r="H37" s="61" t="s">
        <v>35</v>
      </c>
      <c r="I37" s="67" t="s">
        <v>35</v>
      </c>
      <c r="J37" s="67" t="s">
        <v>35</v>
      </c>
      <c r="K37" s="67" t="s">
        <v>35</v>
      </c>
      <c r="L37" s="58" t="s">
        <v>35</v>
      </c>
      <c r="M37" s="70" t="s">
        <v>35</v>
      </c>
      <c r="N37" s="67" t="s">
        <v>35</v>
      </c>
      <c r="O37" s="67" t="s">
        <v>35</v>
      </c>
      <c r="P37" s="67" t="s">
        <v>35</v>
      </c>
      <c r="Q37" s="64" t="s">
        <v>35</v>
      </c>
      <c r="R37" s="61" t="s">
        <v>35</v>
      </c>
      <c r="S37" s="67" t="s">
        <v>35</v>
      </c>
      <c r="T37" s="67" t="s">
        <v>35</v>
      </c>
      <c r="U37" s="67" t="s">
        <v>35</v>
      </c>
      <c r="V37" s="67" t="s">
        <v>35</v>
      </c>
      <c r="W37" s="67" t="s">
        <v>35</v>
      </c>
      <c r="X37" s="67" t="s">
        <v>35</v>
      </c>
      <c r="Y37" s="67" t="s">
        <v>35</v>
      </c>
      <c r="Z37" s="67" t="s">
        <v>35</v>
      </c>
      <c r="AA37" s="67" t="s">
        <v>35</v>
      </c>
      <c r="AB37" s="67" t="s">
        <v>35</v>
      </c>
      <c r="AC37" s="67" t="s">
        <v>35</v>
      </c>
      <c r="AD37" s="67" t="s">
        <v>35</v>
      </c>
      <c r="AE37" s="67" t="s">
        <v>35</v>
      </c>
      <c r="AF37" s="67" t="s">
        <v>35</v>
      </c>
      <c r="AG37" s="67" t="s">
        <v>35</v>
      </c>
      <c r="AH37" s="67" t="s">
        <v>35</v>
      </c>
      <c r="AI37" s="67" t="s">
        <v>35</v>
      </c>
      <c r="AJ37" s="67" t="s">
        <v>35</v>
      </c>
      <c r="AK37" s="67" t="s">
        <v>35</v>
      </c>
      <c r="AL37" s="67" t="s">
        <v>35</v>
      </c>
      <c r="AM37" s="67" t="s">
        <v>35</v>
      </c>
      <c r="AN37" s="67" t="s">
        <v>35</v>
      </c>
      <c r="AO37" s="67" t="s">
        <v>35</v>
      </c>
      <c r="AP37" s="67" t="s">
        <v>35</v>
      </c>
      <c r="AQ37" s="67" t="s">
        <v>35</v>
      </c>
      <c r="AR37" s="67" t="s">
        <v>35</v>
      </c>
      <c r="AS37" s="67" t="s">
        <v>35</v>
      </c>
      <c r="AT37" s="67" t="s">
        <v>35</v>
      </c>
      <c r="AU37" s="67" t="s">
        <v>35</v>
      </c>
      <c r="AV37" s="67" t="s">
        <v>35</v>
      </c>
      <c r="AW37" s="58" t="s">
        <v>35</v>
      </c>
      <c r="AX37" s="408"/>
      <c r="AY37" s="408"/>
      <c r="AZ37" s="875"/>
      <c r="BA37" s="965" t="s">
        <v>125</v>
      </c>
      <c r="BB37" s="552" t="s">
        <v>49</v>
      </c>
      <c r="BC37" s="54" t="s">
        <v>35</v>
      </c>
      <c r="BD37" s="50" t="s">
        <v>35</v>
      </c>
      <c r="BE37" s="50" t="s">
        <v>35</v>
      </c>
      <c r="BF37" s="50" t="s">
        <v>35</v>
      </c>
      <c r="BG37" s="45" t="s">
        <v>35</v>
      </c>
      <c r="BH37" s="54" t="s">
        <v>35</v>
      </c>
      <c r="BI37" s="50" t="s">
        <v>35</v>
      </c>
      <c r="BJ37" s="50" t="s">
        <v>35</v>
      </c>
      <c r="BK37" s="50" t="s">
        <v>35</v>
      </c>
      <c r="BL37" s="45" t="s">
        <v>35</v>
      </c>
      <c r="BM37" s="54" t="s">
        <v>35</v>
      </c>
      <c r="BN37" s="50" t="s">
        <v>35</v>
      </c>
      <c r="BO37" s="50" t="s">
        <v>35</v>
      </c>
      <c r="BP37" s="50" t="s">
        <v>35</v>
      </c>
      <c r="BQ37" s="45" t="s">
        <v>35</v>
      </c>
      <c r="BR37" s="54" t="s">
        <v>35</v>
      </c>
      <c r="BS37" s="50" t="s">
        <v>35</v>
      </c>
      <c r="BT37" s="50" t="s">
        <v>35</v>
      </c>
      <c r="BU37" s="50" t="s">
        <v>35</v>
      </c>
      <c r="BV37" s="50" t="s">
        <v>35</v>
      </c>
      <c r="BW37" s="50" t="s">
        <v>35</v>
      </c>
      <c r="BX37" s="50" t="s">
        <v>35</v>
      </c>
      <c r="BY37" s="39" t="s">
        <v>35</v>
      </c>
      <c r="BZ37" s="39" t="s">
        <v>35</v>
      </c>
      <c r="CA37" s="39" t="s">
        <v>35</v>
      </c>
      <c r="CB37" s="39" t="s">
        <v>35</v>
      </c>
      <c r="CC37" s="39" t="s">
        <v>35</v>
      </c>
      <c r="CD37" s="39" t="s">
        <v>35</v>
      </c>
      <c r="CE37" s="39" t="s">
        <v>35</v>
      </c>
      <c r="CF37" s="39" t="s">
        <v>35</v>
      </c>
      <c r="CG37" s="39" t="s">
        <v>35</v>
      </c>
      <c r="CH37" s="39" t="s">
        <v>35</v>
      </c>
      <c r="CI37" s="39" t="s">
        <v>35</v>
      </c>
      <c r="CJ37" s="39" t="s">
        <v>35</v>
      </c>
      <c r="CK37" s="39" t="s">
        <v>35</v>
      </c>
      <c r="CL37" s="39" t="s">
        <v>35</v>
      </c>
      <c r="CM37" s="39" t="s">
        <v>35</v>
      </c>
      <c r="CN37" s="39" t="s">
        <v>35</v>
      </c>
      <c r="CO37" s="39" t="s">
        <v>35</v>
      </c>
      <c r="CP37" s="39" t="s">
        <v>35</v>
      </c>
      <c r="CQ37" s="39" t="s">
        <v>35</v>
      </c>
      <c r="CR37" s="39" t="s">
        <v>35</v>
      </c>
      <c r="CS37" s="39" t="s">
        <v>35</v>
      </c>
      <c r="CT37" s="39" t="s">
        <v>35</v>
      </c>
      <c r="CU37" s="39" t="s">
        <v>35</v>
      </c>
      <c r="CV37" s="39" t="s">
        <v>35</v>
      </c>
      <c r="CW37" s="39" t="s">
        <v>35</v>
      </c>
      <c r="CX37" s="8"/>
      <c r="CY37" s="8"/>
      <c r="CZ37" s="8"/>
    </row>
    <row r="38" s="320" customFormat="true" ht="15" customHeight="true" x14ac:dyDescent="0.2">
      <c r="A38" s="977"/>
      <c r="B38" s="370" t="s">
        <v>48</v>
      </c>
      <c r="C38" s="70" t="s">
        <v>35</v>
      </c>
      <c r="D38" s="67" t="s">
        <v>35</v>
      </c>
      <c r="E38" s="67" t="s">
        <v>35</v>
      </c>
      <c r="F38" s="67" t="s">
        <v>35</v>
      </c>
      <c r="G38" s="64" t="s">
        <v>35</v>
      </c>
      <c r="H38" s="61" t="s">
        <v>35</v>
      </c>
      <c r="I38" s="67" t="s">
        <v>35</v>
      </c>
      <c r="J38" s="67" t="s">
        <v>35</v>
      </c>
      <c r="K38" s="67" t="s">
        <v>35</v>
      </c>
      <c r="L38" s="58" t="s">
        <v>35</v>
      </c>
      <c r="M38" s="70" t="s">
        <v>35</v>
      </c>
      <c r="N38" s="67" t="s">
        <v>35</v>
      </c>
      <c r="O38" s="67" t="s">
        <v>35</v>
      </c>
      <c r="P38" s="67" t="s">
        <v>35</v>
      </c>
      <c r="Q38" s="64" t="s">
        <v>35</v>
      </c>
      <c r="R38" s="61" t="s">
        <v>35</v>
      </c>
      <c r="S38" s="67" t="s">
        <v>35</v>
      </c>
      <c r="T38" s="67" t="s">
        <v>35</v>
      </c>
      <c r="U38" s="67" t="s">
        <v>35</v>
      </c>
      <c r="V38" s="67" t="s">
        <v>35</v>
      </c>
      <c r="W38" s="67" t="s">
        <v>35</v>
      </c>
      <c r="X38" s="67" t="s">
        <v>35</v>
      </c>
      <c r="Y38" s="67" t="s">
        <v>35</v>
      </c>
      <c r="Z38" s="67" t="s">
        <v>35</v>
      </c>
      <c r="AA38" s="67" t="s">
        <v>35</v>
      </c>
      <c r="AB38" s="67" t="s">
        <v>35</v>
      </c>
      <c r="AC38" s="67" t="s">
        <v>35</v>
      </c>
      <c r="AD38" s="67" t="s">
        <v>35</v>
      </c>
      <c r="AE38" s="67" t="s">
        <v>35</v>
      </c>
      <c r="AF38" s="67" t="s">
        <v>35</v>
      </c>
      <c r="AG38" s="67" t="s">
        <v>35</v>
      </c>
      <c r="AH38" s="67" t="s">
        <v>35</v>
      </c>
      <c r="AI38" s="67" t="s">
        <v>35</v>
      </c>
      <c r="AJ38" s="67" t="s">
        <v>35</v>
      </c>
      <c r="AK38" s="67" t="s">
        <v>35</v>
      </c>
      <c r="AL38" s="67" t="s">
        <v>35</v>
      </c>
      <c r="AM38" s="67" t="s">
        <v>35</v>
      </c>
      <c r="AN38" s="67" t="s">
        <v>35</v>
      </c>
      <c r="AO38" s="67" t="s">
        <v>35</v>
      </c>
      <c r="AP38" s="67" t="s">
        <v>35</v>
      </c>
      <c r="AQ38" s="67" t="s">
        <v>35</v>
      </c>
      <c r="AR38" s="67" t="s">
        <v>35</v>
      </c>
      <c r="AS38" s="67" t="s">
        <v>35</v>
      </c>
      <c r="AT38" s="67" t="s">
        <v>35</v>
      </c>
      <c r="AU38" s="67" t="s">
        <v>35</v>
      </c>
      <c r="AV38" s="67" t="s">
        <v>35</v>
      </c>
      <c r="AW38" s="58" t="s">
        <v>35</v>
      </c>
      <c r="AX38" s="408"/>
      <c r="AY38" s="408"/>
      <c r="AZ38" s="875"/>
      <c r="BA38" s="965"/>
      <c r="BB38" s="552" t="s">
        <v>48</v>
      </c>
      <c r="BC38" s="54" t="s">
        <v>35</v>
      </c>
      <c r="BD38" s="50" t="s">
        <v>35</v>
      </c>
      <c r="BE38" s="50" t="s">
        <v>35</v>
      </c>
      <c r="BF38" s="50" t="s">
        <v>35</v>
      </c>
      <c r="BG38" s="45" t="s">
        <v>35</v>
      </c>
      <c r="BH38" s="54" t="s">
        <v>35</v>
      </c>
      <c r="BI38" s="50" t="s">
        <v>35</v>
      </c>
      <c r="BJ38" s="50" t="s">
        <v>35</v>
      </c>
      <c r="BK38" s="50" t="s">
        <v>35</v>
      </c>
      <c r="BL38" s="45" t="s">
        <v>35</v>
      </c>
      <c r="BM38" s="54" t="s">
        <v>35</v>
      </c>
      <c r="BN38" s="50" t="s">
        <v>35</v>
      </c>
      <c r="BO38" s="50" t="s">
        <v>35</v>
      </c>
      <c r="BP38" s="50" t="s">
        <v>35</v>
      </c>
      <c r="BQ38" s="45" t="s">
        <v>35</v>
      </c>
      <c r="BR38" s="54" t="s">
        <v>35</v>
      </c>
      <c r="BS38" s="50" t="s">
        <v>35</v>
      </c>
      <c r="BT38" s="50" t="s">
        <v>35</v>
      </c>
      <c r="BU38" s="50" t="s">
        <v>35</v>
      </c>
      <c r="BV38" s="50" t="s">
        <v>35</v>
      </c>
      <c r="BW38" s="50" t="s">
        <v>35</v>
      </c>
      <c r="BX38" s="50" t="s">
        <v>35</v>
      </c>
      <c r="BY38" s="39" t="s">
        <v>35</v>
      </c>
      <c r="BZ38" s="39" t="s">
        <v>35</v>
      </c>
      <c r="CA38" s="39" t="s">
        <v>35</v>
      </c>
      <c r="CB38" s="39" t="s">
        <v>35</v>
      </c>
      <c r="CC38" s="39" t="s">
        <v>35</v>
      </c>
      <c r="CD38" s="39" t="s">
        <v>35</v>
      </c>
      <c r="CE38" s="39" t="s">
        <v>35</v>
      </c>
      <c r="CF38" s="39" t="s">
        <v>35</v>
      </c>
      <c r="CG38" s="39" t="s">
        <v>35</v>
      </c>
      <c r="CH38" s="39" t="s">
        <v>35</v>
      </c>
      <c r="CI38" s="39" t="s">
        <v>35</v>
      </c>
      <c r="CJ38" s="39" t="s">
        <v>35</v>
      </c>
      <c r="CK38" s="39" t="s">
        <v>35</v>
      </c>
      <c r="CL38" s="39" t="s">
        <v>35</v>
      </c>
      <c r="CM38" s="39" t="s">
        <v>35</v>
      </c>
      <c r="CN38" s="39" t="s">
        <v>35</v>
      </c>
      <c r="CO38" s="39" t="s">
        <v>35</v>
      </c>
      <c r="CP38" s="39" t="s">
        <v>35</v>
      </c>
      <c r="CQ38" s="39" t="s">
        <v>35</v>
      </c>
      <c r="CR38" s="39" t="s">
        <v>35</v>
      </c>
      <c r="CS38" s="39" t="s">
        <v>35</v>
      </c>
      <c r="CT38" s="39" t="s">
        <v>35</v>
      </c>
      <c r="CU38" s="39" t="s">
        <v>35</v>
      </c>
      <c r="CV38" s="39" t="s">
        <v>35</v>
      </c>
      <c r="CW38" s="39" t="s">
        <v>35</v>
      </c>
      <c r="CX38" s="8"/>
      <c r="CY38" s="8"/>
      <c r="CZ38" s="8"/>
    </row>
    <row r="39" s="315" customFormat="true" ht="15" customHeight="true" x14ac:dyDescent="0.2">
      <c r="A39" s="977" t="s">
        <v>122</v>
      </c>
      <c r="B39" s="370" t="s">
        <v>49</v>
      </c>
      <c r="C39" s="70" t="s">
        <v>35</v>
      </c>
      <c r="D39" s="67" t="s">
        <v>35</v>
      </c>
      <c r="E39" s="67" t="s">
        <v>35</v>
      </c>
      <c r="F39" s="67" t="s">
        <v>35</v>
      </c>
      <c r="G39" s="64" t="s">
        <v>35</v>
      </c>
      <c r="H39" s="61" t="s">
        <v>35</v>
      </c>
      <c r="I39" s="67" t="s">
        <v>35</v>
      </c>
      <c r="J39" s="67" t="s">
        <v>35</v>
      </c>
      <c r="K39" s="67" t="s">
        <v>35</v>
      </c>
      <c r="L39" s="58" t="s">
        <v>35</v>
      </c>
      <c r="M39" s="70" t="s">
        <v>35</v>
      </c>
      <c r="N39" s="67" t="s">
        <v>35</v>
      </c>
      <c r="O39" s="67" t="s">
        <v>35</v>
      </c>
      <c r="P39" s="67" t="s">
        <v>35</v>
      </c>
      <c r="Q39" s="64" t="s">
        <v>35</v>
      </c>
      <c r="R39" s="61" t="s">
        <v>35</v>
      </c>
      <c r="S39" s="67" t="s">
        <v>35</v>
      </c>
      <c r="T39" s="67" t="s">
        <v>35</v>
      </c>
      <c r="U39" s="67" t="s">
        <v>35</v>
      </c>
      <c r="V39" s="67" t="s">
        <v>35</v>
      </c>
      <c r="W39" s="67" t="s">
        <v>35</v>
      </c>
      <c r="X39" s="67" t="s">
        <v>35</v>
      </c>
      <c r="Y39" s="67" t="s">
        <v>35</v>
      </c>
      <c r="Z39" s="67" t="s">
        <v>35</v>
      </c>
      <c r="AA39" s="67" t="s">
        <v>35</v>
      </c>
      <c r="AB39" s="67" t="s">
        <v>35</v>
      </c>
      <c r="AC39" s="67" t="s">
        <v>35</v>
      </c>
      <c r="AD39" s="67" t="s">
        <v>35</v>
      </c>
      <c r="AE39" s="67" t="s">
        <v>35</v>
      </c>
      <c r="AF39" s="67" t="s">
        <v>35</v>
      </c>
      <c r="AG39" s="67" t="s">
        <v>35</v>
      </c>
      <c r="AH39" s="67" t="s">
        <v>35</v>
      </c>
      <c r="AI39" s="67" t="s">
        <v>35</v>
      </c>
      <c r="AJ39" s="67" t="s">
        <v>35</v>
      </c>
      <c r="AK39" s="67" t="s">
        <v>35</v>
      </c>
      <c r="AL39" s="67" t="s">
        <v>35</v>
      </c>
      <c r="AM39" s="67" t="s">
        <v>35</v>
      </c>
      <c r="AN39" s="67" t="s">
        <v>35</v>
      </c>
      <c r="AO39" s="67" t="s">
        <v>35</v>
      </c>
      <c r="AP39" s="67" t="s">
        <v>35</v>
      </c>
      <c r="AQ39" s="67" t="s">
        <v>35</v>
      </c>
      <c r="AR39" s="67" t="s">
        <v>35</v>
      </c>
      <c r="AS39" s="67" t="s">
        <v>35</v>
      </c>
      <c r="AT39" s="67" t="s">
        <v>35</v>
      </c>
      <c r="AU39" s="67" t="s">
        <v>35</v>
      </c>
      <c r="AV39" s="67" t="s">
        <v>35</v>
      </c>
      <c r="AW39" s="58" t="s">
        <v>35</v>
      </c>
      <c r="AX39" s="10"/>
      <c r="AY39" s="10"/>
      <c r="AZ39" s="343"/>
      <c r="BA39" s="965" t="s">
        <v>122</v>
      </c>
      <c r="BB39" s="552" t="s">
        <v>49</v>
      </c>
      <c r="BC39" s="54" t="s">
        <v>35</v>
      </c>
      <c r="BD39" s="50" t="s">
        <v>35</v>
      </c>
      <c r="BE39" s="50" t="s">
        <v>35</v>
      </c>
      <c r="BF39" s="50" t="s">
        <v>35</v>
      </c>
      <c r="BG39" s="45" t="s">
        <v>35</v>
      </c>
      <c r="BH39" s="54" t="s">
        <v>35</v>
      </c>
      <c r="BI39" s="50" t="s">
        <v>35</v>
      </c>
      <c r="BJ39" s="50" t="s">
        <v>35</v>
      </c>
      <c r="BK39" s="50" t="s">
        <v>35</v>
      </c>
      <c r="BL39" s="45" t="s">
        <v>35</v>
      </c>
      <c r="BM39" s="54" t="s">
        <v>35</v>
      </c>
      <c r="BN39" s="50" t="s">
        <v>35</v>
      </c>
      <c r="BO39" s="50" t="s">
        <v>35</v>
      </c>
      <c r="BP39" s="50" t="s">
        <v>35</v>
      </c>
      <c r="BQ39" s="45" t="s">
        <v>35</v>
      </c>
      <c r="BR39" s="54" t="s">
        <v>35</v>
      </c>
      <c r="BS39" s="50" t="s">
        <v>35</v>
      </c>
      <c r="BT39" s="50" t="s">
        <v>35</v>
      </c>
      <c r="BU39" s="50" t="s">
        <v>35</v>
      </c>
      <c r="BV39" s="50" t="s">
        <v>35</v>
      </c>
      <c r="BW39" s="50" t="s">
        <v>35</v>
      </c>
      <c r="BX39" s="50" t="s">
        <v>35</v>
      </c>
      <c r="BY39" s="39" t="s">
        <v>35</v>
      </c>
      <c r="BZ39" s="39" t="s">
        <v>35</v>
      </c>
      <c r="CA39" s="39" t="s">
        <v>35</v>
      </c>
      <c r="CB39" s="39" t="s">
        <v>35</v>
      </c>
      <c r="CC39" s="39" t="s">
        <v>35</v>
      </c>
      <c r="CD39" s="39" t="s">
        <v>35</v>
      </c>
      <c r="CE39" s="39" t="s">
        <v>35</v>
      </c>
      <c r="CF39" s="39" t="s">
        <v>35</v>
      </c>
      <c r="CG39" s="39" t="s">
        <v>35</v>
      </c>
      <c r="CH39" s="39" t="s">
        <v>35</v>
      </c>
      <c r="CI39" s="39" t="s">
        <v>35</v>
      </c>
      <c r="CJ39" s="39" t="s">
        <v>35</v>
      </c>
      <c r="CK39" s="39" t="s">
        <v>35</v>
      </c>
      <c r="CL39" s="39" t="s">
        <v>35</v>
      </c>
      <c r="CM39" s="39" t="s">
        <v>35</v>
      </c>
      <c r="CN39" s="39" t="s">
        <v>35</v>
      </c>
      <c r="CO39" s="39" t="s">
        <v>35</v>
      </c>
      <c r="CP39" s="39" t="s">
        <v>35</v>
      </c>
      <c r="CQ39" s="39" t="s">
        <v>35</v>
      </c>
      <c r="CR39" s="39" t="s">
        <v>35</v>
      </c>
      <c r="CS39" s="39" t="s">
        <v>35</v>
      </c>
      <c r="CT39" s="39" t="s">
        <v>35</v>
      </c>
      <c r="CU39" s="39" t="s">
        <v>35</v>
      </c>
      <c r="CV39" s="39" t="s">
        <v>35</v>
      </c>
      <c r="CW39" s="39" t="s">
        <v>35</v>
      </c>
      <c r="CX39" s="8"/>
      <c r="CY39" s="8"/>
      <c r="CZ39" s="8"/>
    </row>
    <row r="40" s="315" customFormat="true" ht="15" customHeight="true" x14ac:dyDescent="0.2">
      <c r="A40" s="977"/>
      <c r="B40" s="370" t="s">
        <v>48</v>
      </c>
      <c r="C40" s="70" t="s">
        <v>35</v>
      </c>
      <c r="D40" s="67" t="s">
        <v>35</v>
      </c>
      <c r="E40" s="67" t="s">
        <v>35</v>
      </c>
      <c r="F40" s="67" t="s">
        <v>35</v>
      </c>
      <c r="G40" s="64" t="s">
        <v>35</v>
      </c>
      <c r="H40" s="61" t="s">
        <v>35</v>
      </c>
      <c r="I40" s="67" t="s">
        <v>35</v>
      </c>
      <c r="J40" s="67" t="s">
        <v>35</v>
      </c>
      <c r="K40" s="67" t="s">
        <v>35</v>
      </c>
      <c r="L40" s="58" t="s">
        <v>35</v>
      </c>
      <c r="M40" s="70" t="s">
        <v>35</v>
      </c>
      <c r="N40" s="67" t="s">
        <v>35</v>
      </c>
      <c r="O40" s="67" t="s">
        <v>35</v>
      </c>
      <c r="P40" s="67" t="s">
        <v>35</v>
      </c>
      <c r="Q40" s="64" t="s">
        <v>35</v>
      </c>
      <c r="R40" s="61" t="s">
        <v>35</v>
      </c>
      <c r="S40" s="67" t="s">
        <v>35</v>
      </c>
      <c r="T40" s="67" t="s">
        <v>35</v>
      </c>
      <c r="U40" s="67" t="s">
        <v>35</v>
      </c>
      <c r="V40" s="67" t="s">
        <v>35</v>
      </c>
      <c r="W40" s="67" t="s">
        <v>35</v>
      </c>
      <c r="X40" s="67" t="s">
        <v>35</v>
      </c>
      <c r="Y40" s="67" t="s">
        <v>35</v>
      </c>
      <c r="Z40" s="67" t="s">
        <v>35</v>
      </c>
      <c r="AA40" s="67" t="s">
        <v>35</v>
      </c>
      <c r="AB40" s="67" t="s">
        <v>35</v>
      </c>
      <c r="AC40" s="67" t="s">
        <v>35</v>
      </c>
      <c r="AD40" s="67" t="s">
        <v>35</v>
      </c>
      <c r="AE40" s="67" t="s">
        <v>35</v>
      </c>
      <c r="AF40" s="67" t="s">
        <v>35</v>
      </c>
      <c r="AG40" s="67" t="s">
        <v>35</v>
      </c>
      <c r="AH40" s="67" t="s">
        <v>35</v>
      </c>
      <c r="AI40" s="67" t="s">
        <v>35</v>
      </c>
      <c r="AJ40" s="67" t="s">
        <v>35</v>
      </c>
      <c r="AK40" s="67" t="s">
        <v>35</v>
      </c>
      <c r="AL40" s="67" t="s">
        <v>35</v>
      </c>
      <c r="AM40" s="67" t="s">
        <v>35</v>
      </c>
      <c r="AN40" s="67" t="s">
        <v>35</v>
      </c>
      <c r="AO40" s="67" t="s">
        <v>35</v>
      </c>
      <c r="AP40" s="67" t="s">
        <v>35</v>
      </c>
      <c r="AQ40" s="67" t="s">
        <v>35</v>
      </c>
      <c r="AR40" s="67" t="s">
        <v>35</v>
      </c>
      <c r="AS40" s="67" t="s">
        <v>35</v>
      </c>
      <c r="AT40" s="67" t="s">
        <v>35</v>
      </c>
      <c r="AU40" s="67" t="s">
        <v>35</v>
      </c>
      <c r="AV40" s="67" t="s">
        <v>35</v>
      </c>
      <c r="AW40" s="58" t="s">
        <v>35</v>
      </c>
      <c r="AX40" s="10"/>
      <c r="AY40" s="10"/>
      <c r="AZ40" s="343"/>
      <c r="BA40" s="965"/>
      <c r="BB40" s="552" t="s">
        <v>48</v>
      </c>
      <c r="BC40" s="54" t="s">
        <v>35</v>
      </c>
      <c r="BD40" s="50" t="s">
        <v>35</v>
      </c>
      <c r="BE40" s="50" t="s">
        <v>35</v>
      </c>
      <c r="BF40" s="50" t="s">
        <v>35</v>
      </c>
      <c r="BG40" s="45" t="s">
        <v>35</v>
      </c>
      <c r="BH40" s="54" t="s">
        <v>35</v>
      </c>
      <c r="BI40" s="50" t="s">
        <v>35</v>
      </c>
      <c r="BJ40" s="50" t="s">
        <v>35</v>
      </c>
      <c r="BK40" s="50" t="s">
        <v>35</v>
      </c>
      <c r="BL40" s="45" t="s">
        <v>35</v>
      </c>
      <c r="BM40" s="54" t="s">
        <v>35</v>
      </c>
      <c r="BN40" s="50" t="s">
        <v>35</v>
      </c>
      <c r="BO40" s="50" t="s">
        <v>35</v>
      </c>
      <c r="BP40" s="50" t="s">
        <v>35</v>
      </c>
      <c r="BQ40" s="45" t="s">
        <v>35</v>
      </c>
      <c r="BR40" s="54" t="s">
        <v>35</v>
      </c>
      <c r="BS40" s="50" t="s">
        <v>35</v>
      </c>
      <c r="BT40" s="50" t="s">
        <v>35</v>
      </c>
      <c r="BU40" s="50" t="s">
        <v>35</v>
      </c>
      <c r="BV40" s="50" t="s">
        <v>35</v>
      </c>
      <c r="BW40" s="50" t="s">
        <v>35</v>
      </c>
      <c r="BX40" s="50" t="s">
        <v>35</v>
      </c>
      <c r="BY40" s="39" t="s">
        <v>35</v>
      </c>
      <c r="BZ40" s="39" t="s">
        <v>35</v>
      </c>
      <c r="CA40" s="39" t="s">
        <v>35</v>
      </c>
      <c r="CB40" s="39" t="s">
        <v>35</v>
      </c>
      <c r="CC40" s="39" t="s">
        <v>35</v>
      </c>
      <c r="CD40" s="39" t="s">
        <v>35</v>
      </c>
      <c r="CE40" s="39" t="s">
        <v>35</v>
      </c>
      <c r="CF40" s="39" t="s">
        <v>35</v>
      </c>
      <c r="CG40" s="39" t="s">
        <v>35</v>
      </c>
      <c r="CH40" s="39" t="s">
        <v>35</v>
      </c>
      <c r="CI40" s="39" t="s">
        <v>35</v>
      </c>
      <c r="CJ40" s="39" t="s">
        <v>35</v>
      </c>
      <c r="CK40" s="39" t="s">
        <v>35</v>
      </c>
      <c r="CL40" s="39" t="s">
        <v>35</v>
      </c>
      <c r="CM40" s="39" t="s">
        <v>35</v>
      </c>
      <c r="CN40" s="39" t="s">
        <v>35</v>
      </c>
      <c r="CO40" s="39" t="s">
        <v>35</v>
      </c>
      <c r="CP40" s="39" t="s">
        <v>35</v>
      </c>
      <c r="CQ40" s="39" t="s">
        <v>35</v>
      </c>
      <c r="CR40" s="39" t="s">
        <v>35</v>
      </c>
      <c r="CS40" s="39" t="s">
        <v>35</v>
      </c>
      <c r="CT40" s="39" t="s">
        <v>35</v>
      </c>
      <c r="CU40" s="39" t="s">
        <v>35</v>
      </c>
      <c r="CV40" s="39" t="s">
        <v>35</v>
      </c>
      <c r="CW40" s="39" t="s">
        <v>35</v>
      </c>
      <c r="CX40" s="8"/>
      <c r="CY40" s="8"/>
      <c r="CZ40" s="8"/>
    </row>
    <row r="41" s="320" customFormat="true" ht="15" customHeight="true" x14ac:dyDescent="0.2">
      <c r="A41" s="977" t="s">
        <v>56</v>
      </c>
      <c r="B41" s="370" t="s">
        <v>49</v>
      </c>
      <c r="C41" s="127">
        <v>4.2486554599779236</v>
      </c>
      <c r="D41" s="126">
        <v>0.81218835884580898</v>
      </c>
      <c r="E41" s="126">
        <v>0.62953382147708947</v>
      </c>
      <c r="F41" s="126">
        <v>1.0987495773754499</v>
      </c>
      <c r="G41" s="125">
        <v>0.35821729809756953</v>
      </c>
      <c r="H41" s="124">
        <v>0.36169936956217841</v>
      </c>
      <c r="I41" s="126">
        <v>0.55025982549156494</v>
      </c>
      <c r="J41" s="126">
        <v>0.33675599484105989</v>
      </c>
      <c r="K41" s="126">
        <v>0.58092843378710834</v>
      </c>
      <c r="L41" s="123">
        <v>0.37109165391019178</v>
      </c>
      <c r="M41" s="127">
        <v>7.5705160899072501</v>
      </c>
      <c r="N41" s="126">
        <v>3.0649197769709566</v>
      </c>
      <c r="O41" s="126">
        <v>1.4709315386158228</v>
      </c>
      <c r="P41" s="126">
        <v>1.1031367089706245</v>
      </c>
      <c r="Q41" s="125">
        <v>2.0655538341670576</v>
      </c>
      <c r="R41" s="124">
        <v>0.11437285550895897</v>
      </c>
      <c r="S41" s="126">
        <v>3.8956857694784306</v>
      </c>
      <c r="T41" s="126">
        <v>3.2686781609195519</v>
      </c>
      <c r="U41" s="126">
        <v>0.8603031544448978</v>
      </c>
      <c r="V41" s="126">
        <v>0</v>
      </c>
      <c r="W41" s="126">
        <v>0.76370170709793472</v>
      </c>
      <c r="X41" s="126">
        <v>3.8186157517899764</v>
      </c>
      <c r="Y41" s="126">
        <v>10.607117934403318</v>
      </c>
      <c r="Z41" s="126">
        <v>0.66382171645329269</v>
      </c>
      <c r="AA41" s="126">
        <v>1.2121212121212108</v>
      </c>
      <c r="AB41" s="126">
        <v>1.4678208505833628</v>
      </c>
      <c r="AC41" s="126">
        <v>3.7585421412300688</v>
      </c>
      <c r="AD41" s="126">
        <v>0</v>
      </c>
      <c r="AE41" s="126">
        <v>1.4720985963711062</v>
      </c>
      <c r="AF41" s="126">
        <v>0.40768782760629085</v>
      </c>
      <c r="AG41" s="126">
        <v>1.4214368036880596</v>
      </c>
      <c r="AH41" s="126">
        <v>0.40617384240454868</v>
      </c>
      <c r="AI41" s="126">
        <v>3.7021969080553392</v>
      </c>
      <c r="AJ41" s="126">
        <v>6.370192307692327</v>
      </c>
      <c r="AK41" s="126">
        <v>2.3535302954431705</v>
      </c>
      <c r="AL41" s="126">
        <v>4.1595441595441436</v>
      </c>
      <c r="AM41" s="126">
        <v>4.1592128801430892</v>
      </c>
      <c r="AN41" s="126">
        <v>1.0379061371841147</v>
      </c>
      <c r="AO41" s="126">
        <v>3.1712473572938666</v>
      </c>
      <c r="AP41" s="126">
        <v>2.8525512253917116</v>
      </c>
      <c r="AQ41" s="126">
        <v>0.17301038062283622</v>
      </c>
      <c r="AR41" s="126">
        <v>8.1117927743694445</v>
      </c>
      <c r="AS41" s="126">
        <v>1.4945652173913035</v>
      </c>
      <c r="AT41" s="126">
        <v>0.39215686274509742</v>
      </c>
      <c r="AU41" s="126">
        <v>2.8135990621336617</v>
      </c>
      <c r="AV41" s="126">
        <v>0</v>
      </c>
      <c r="AW41" s="123">
        <v>1.3600572655690784</v>
      </c>
      <c r="AX41" s="408"/>
      <c r="AY41" s="408"/>
      <c r="AZ41" s="875"/>
      <c r="BA41" s="965" t="s">
        <v>56</v>
      </c>
      <c r="BB41" s="552" t="s">
        <v>49</v>
      </c>
      <c r="BC41" s="54" t="s">
        <v>35</v>
      </c>
      <c r="BD41" s="50" t="s">
        <v>35</v>
      </c>
      <c r="BE41" s="50" t="s">
        <v>35</v>
      </c>
      <c r="BF41" s="50" t="s">
        <v>35</v>
      </c>
      <c r="BG41" s="45" t="s">
        <v>35</v>
      </c>
      <c r="BH41" s="54" t="s">
        <v>35</v>
      </c>
      <c r="BI41" s="50" t="s">
        <v>35</v>
      </c>
      <c r="BJ41" s="50" t="s">
        <v>35</v>
      </c>
      <c r="BK41" s="50" t="s">
        <v>35</v>
      </c>
      <c r="BL41" s="45" t="s">
        <v>35</v>
      </c>
      <c r="BM41" s="54" t="s">
        <v>35</v>
      </c>
      <c r="BN41" s="50" t="s">
        <v>35</v>
      </c>
      <c r="BO41" s="50" t="s">
        <v>35</v>
      </c>
      <c r="BP41" s="50" t="s">
        <v>35</v>
      </c>
      <c r="BQ41" s="45" t="s">
        <v>35</v>
      </c>
      <c r="BR41" s="54" t="s">
        <v>35</v>
      </c>
      <c r="BS41" s="50" t="s">
        <v>35</v>
      </c>
      <c r="BT41" s="50" t="s">
        <v>35</v>
      </c>
      <c r="BU41" s="50" t="s">
        <v>35</v>
      </c>
      <c r="BV41" s="50" t="s">
        <v>35</v>
      </c>
      <c r="BW41" s="50" t="s">
        <v>35</v>
      </c>
      <c r="BX41" s="50" t="s">
        <v>35</v>
      </c>
      <c r="BY41" s="39" t="s">
        <v>35</v>
      </c>
      <c r="BZ41" s="39" t="s">
        <v>35</v>
      </c>
      <c r="CA41" s="39" t="s">
        <v>35</v>
      </c>
      <c r="CB41" s="39" t="s">
        <v>35</v>
      </c>
      <c r="CC41" s="39" t="s">
        <v>35</v>
      </c>
      <c r="CD41" s="39" t="s">
        <v>35</v>
      </c>
      <c r="CE41" s="39" t="s">
        <v>35</v>
      </c>
      <c r="CF41" s="39" t="s">
        <v>35</v>
      </c>
      <c r="CG41" s="39" t="s">
        <v>35</v>
      </c>
      <c r="CH41" s="39" t="s">
        <v>35</v>
      </c>
      <c r="CI41" s="39" t="s">
        <v>35</v>
      </c>
      <c r="CJ41" s="39" t="s">
        <v>35</v>
      </c>
      <c r="CK41" s="39" t="s">
        <v>35</v>
      </c>
      <c r="CL41" s="39" t="s">
        <v>35</v>
      </c>
      <c r="CM41" s="39" t="s">
        <v>35</v>
      </c>
      <c r="CN41" s="39" t="s">
        <v>35</v>
      </c>
      <c r="CO41" s="39" t="s">
        <v>35</v>
      </c>
      <c r="CP41" s="39" t="s">
        <v>35</v>
      </c>
      <c r="CQ41" s="39" t="s">
        <v>35</v>
      </c>
      <c r="CR41" s="39" t="s">
        <v>35</v>
      </c>
      <c r="CS41" s="39" t="s">
        <v>35</v>
      </c>
      <c r="CT41" s="39" t="s">
        <v>35</v>
      </c>
      <c r="CU41" s="39" t="s">
        <v>35</v>
      </c>
      <c r="CV41" s="39" t="s">
        <v>35</v>
      </c>
      <c r="CW41" s="39" t="s">
        <v>35</v>
      </c>
      <c r="CX41" s="8"/>
      <c r="CY41" s="8"/>
      <c r="CZ41" s="8"/>
    </row>
    <row r="42" s="320" customFormat="true" ht="15" customHeight="true" x14ac:dyDescent="0.2">
      <c r="A42" s="977"/>
      <c r="B42" s="370" t="s">
        <v>48</v>
      </c>
      <c r="C42" s="127">
        <v>95.751344540021634</v>
      </c>
      <c r="D42" s="126">
        <v>99.18781164115417</v>
      </c>
      <c r="E42" s="126">
        <v>99.370466178522904</v>
      </c>
      <c r="F42" s="126">
        <v>98.901250422624557</v>
      </c>
      <c r="G42" s="125">
        <v>99.641782701902429</v>
      </c>
      <c r="H42" s="124">
        <v>99.63830063043784</v>
      </c>
      <c r="I42" s="126">
        <v>99.449740174508435</v>
      </c>
      <c r="J42" s="126">
        <v>99.66324400515893</v>
      </c>
      <c r="K42" s="126">
        <v>99.419071566212892</v>
      </c>
      <c r="L42" s="123">
        <v>99.628908346089815</v>
      </c>
      <c r="M42" s="127">
        <v>92.429483910092657</v>
      </c>
      <c r="N42" s="126">
        <v>96.93508022302909</v>
      </c>
      <c r="O42" s="126">
        <v>98.529068461384171</v>
      </c>
      <c r="P42" s="126">
        <v>98.896863291029305</v>
      </c>
      <c r="Q42" s="125">
        <v>97.934446165832938</v>
      </c>
      <c r="R42" s="124">
        <v>99.885627144491039</v>
      </c>
      <c r="S42" s="126">
        <v>96.104314230521581</v>
      </c>
      <c r="T42" s="126">
        <v>96.731321839080451</v>
      </c>
      <c r="U42" s="126">
        <v>99.139696845555079</v>
      </c>
      <c r="V42" s="126">
        <v>100</v>
      </c>
      <c r="W42" s="126">
        <v>99.236298292902063</v>
      </c>
      <c r="X42" s="126">
        <v>96.181384248210023</v>
      </c>
      <c r="Y42" s="126">
        <v>89.392882065596638</v>
      </c>
      <c r="Z42" s="126">
        <v>99.336178283546701</v>
      </c>
      <c r="AA42" s="126">
        <v>98.787878787878796</v>
      </c>
      <c r="AB42" s="126">
        <v>98.532179149416621</v>
      </c>
      <c r="AC42" s="126">
        <v>96.241457858769934</v>
      </c>
      <c r="AD42" s="126">
        <v>100</v>
      </c>
      <c r="AE42" s="126">
        <v>98.527901403628888</v>
      </c>
      <c r="AF42" s="126">
        <v>99.592312172393719</v>
      </c>
      <c r="AG42" s="126">
        <v>98.578563196311976</v>
      </c>
      <c r="AH42" s="126">
        <v>99.593826157595458</v>
      </c>
      <c r="AI42" s="126">
        <v>96.297803091944672</v>
      </c>
      <c r="AJ42" s="126">
        <v>93.629807692307708</v>
      </c>
      <c r="AK42" s="126">
        <v>97.646469704556836</v>
      </c>
      <c r="AL42" s="126">
        <v>95.840455840455846</v>
      </c>
      <c r="AM42" s="126">
        <v>95.840787119856856</v>
      </c>
      <c r="AN42" s="126">
        <v>98.962093862815905</v>
      </c>
      <c r="AO42" s="126">
        <v>96.828752642706121</v>
      </c>
      <c r="AP42" s="126">
        <v>97.147448774608335</v>
      </c>
      <c r="AQ42" s="126">
        <v>99.826989619377159</v>
      </c>
      <c r="AR42" s="126">
        <v>91.888207225630495</v>
      </c>
      <c r="AS42" s="126">
        <v>98.505434782608702</v>
      </c>
      <c r="AT42" s="126">
        <v>99.607843137254918</v>
      </c>
      <c r="AU42" s="126">
        <v>97.186400937866367</v>
      </c>
      <c r="AV42" s="126">
        <v>100</v>
      </c>
      <c r="AW42" s="123">
        <v>98.639942734430932</v>
      </c>
      <c r="AX42" s="408"/>
      <c r="AY42" s="408"/>
      <c r="AZ42" s="875"/>
      <c r="BA42" s="965"/>
      <c r="BB42" s="552" t="s">
        <v>48</v>
      </c>
      <c r="BC42" s="54" t="s">
        <v>35</v>
      </c>
      <c r="BD42" s="50" t="s">
        <v>35</v>
      </c>
      <c r="BE42" s="50" t="s">
        <v>35</v>
      </c>
      <c r="BF42" s="50" t="s">
        <v>35</v>
      </c>
      <c r="BG42" s="45" t="s">
        <v>35</v>
      </c>
      <c r="BH42" s="54" t="s">
        <v>35</v>
      </c>
      <c r="BI42" s="50" t="s">
        <v>35</v>
      </c>
      <c r="BJ42" s="50" t="s">
        <v>35</v>
      </c>
      <c r="BK42" s="50" t="s">
        <v>35</v>
      </c>
      <c r="BL42" s="45" t="s">
        <v>35</v>
      </c>
      <c r="BM42" s="54" t="s">
        <v>35</v>
      </c>
      <c r="BN42" s="50" t="s">
        <v>35</v>
      </c>
      <c r="BO42" s="50" t="s">
        <v>35</v>
      </c>
      <c r="BP42" s="50" t="s">
        <v>35</v>
      </c>
      <c r="BQ42" s="45" t="s">
        <v>35</v>
      </c>
      <c r="BR42" s="54" t="s">
        <v>35</v>
      </c>
      <c r="BS42" s="50" t="s">
        <v>35</v>
      </c>
      <c r="BT42" s="50" t="s">
        <v>35</v>
      </c>
      <c r="BU42" s="50" t="s">
        <v>35</v>
      </c>
      <c r="BV42" s="50" t="s">
        <v>35</v>
      </c>
      <c r="BW42" s="50" t="s">
        <v>35</v>
      </c>
      <c r="BX42" s="50" t="s">
        <v>35</v>
      </c>
      <c r="BY42" s="39" t="s">
        <v>35</v>
      </c>
      <c r="BZ42" s="39" t="s">
        <v>35</v>
      </c>
      <c r="CA42" s="39" t="s">
        <v>35</v>
      </c>
      <c r="CB42" s="39" t="s">
        <v>35</v>
      </c>
      <c r="CC42" s="39" t="s">
        <v>35</v>
      </c>
      <c r="CD42" s="39" t="s">
        <v>35</v>
      </c>
      <c r="CE42" s="39" t="s">
        <v>35</v>
      </c>
      <c r="CF42" s="39" t="s">
        <v>35</v>
      </c>
      <c r="CG42" s="39" t="s">
        <v>35</v>
      </c>
      <c r="CH42" s="39" t="s">
        <v>35</v>
      </c>
      <c r="CI42" s="39" t="s">
        <v>35</v>
      </c>
      <c r="CJ42" s="39" t="s">
        <v>35</v>
      </c>
      <c r="CK42" s="39" t="s">
        <v>35</v>
      </c>
      <c r="CL42" s="39" t="s">
        <v>35</v>
      </c>
      <c r="CM42" s="39" t="s">
        <v>35</v>
      </c>
      <c r="CN42" s="39" t="s">
        <v>35</v>
      </c>
      <c r="CO42" s="39" t="s">
        <v>35</v>
      </c>
      <c r="CP42" s="39" t="s">
        <v>35</v>
      </c>
      <c r="CQ42" s="39" t="s">
        <v>35</v>
      </c>
      <c r="CR42" s="39" t="s">
        <v>35</v>
      </c>
      <c r="CS42" s="39" t="s">
        <v>35</v>
      </c>
      <c r="CT42" s="39" t="s">
        <v>35</v>
      </c>
      <c r="CU42" s="39" t="s">
        <v>35</v>
      </c>
      <c r="CV42" s="39" t="s">
        <v>35</v>
      </c>
      <c r="CW42" s="39" t="s">
        <v>35</v>
      </c>
      <c r="CX42" s="8"/>
      <c r="CY42" s="8"/>
      <c r="CZ42" s="8"/>
    </row>
    <row r="43" s="320" customFormat="true" ht="15" customHeight="true" x14ac:dyDescent="0.2">
      <c r="A43" s="977" t="s">
        <v>53</v>
      </c>
      <c r="B43" s="370" t="s">
        <v>49</v>
      </c>
      <c r="C43" s="70" t="s">
        <v>35</v>
      </c>
      <c r="D43" s="67" t="s">
        <v>35</v>
      </c>
      <c r="E43" s="67" t="s">
        <v>35</v>
      </c>
      <c r="F43" s="67" t="s">
        <v>35</v>
      </c>
      <c r="G43" s="64" t="s">
        <v>35</v>
      </c>
      <c r="H43" s="61" t="s">
        <v>35</v>
      </c>
      <c r="I43" s="67" t="s">
        <v>35</v>
      </c>
      <c r="J43" s="67" t="s">
        <v>35</v>
      </c>
      <c r="K43" s="67" t="s">
        <v>35</v>
      </c>
      <c r="L43" s="58" t="s">
        <v>35</v>
      </c>
      <c r="M43" s="70" t="s">
        <v>35</v>
      </c>
      <c r="N43" s="67" t="s">
        <v>35</v>
      </c>
      <c r="O43" s="67" t="s">
        <v>35</v>
      </c>
      <c r="P43" s="67" t="s">
        <v>35</v>
      </c>
      <c r="Q43" s="64" t="s">
        <v>35</v>
      </c>
      <c r="R43" s="61" t="s">
        <v>35</v>
      </c>
      <c r="S43" s="67" t="s">
        <v>35</v>
      </c>
      <c r="T43" s="67" t="s">
        <v>35</v>
      </c>
      <c r="U43" s="67" t="s">
        <v>35</v>
      </c>
      <c r="V43" s="67" t="s">
        <v>35</v>
      </c>
      <c r="W43" s="67" t="s">
        <v>35</v>
      </c>
      <c r="X43" s="67" t="s">
        <v>35</v>
      </c>
      <c r="Y43" s="67" t="s">
        <v>35</v>
      </c>
      <c r="Z43" s="67" t="s">
        <v>35</v>
      </c>
      <c r="AA43" s="67" t="s">
        <v>35</v>
      </c>
      <c r="AB43" s="67" t="s">
        <v>35</v>
      </c>
      <c r="AC43" s="67" t="s">
        <v>35</v>
      </c>
      <c r="AD43" s="67" t="s">
        <v>35</v>
      </c>
      <c r="AE43" s="67" t="s">
        <v>35</v>
      </c>
      <c r="AF43" s="67" t="s">
        <v>35</v>
      </c>
      <c r="AG43" s="67" t="s">
        <v>35</v>
      </c>
      <c r="AH43" s="67" t="s">
        <v>35</v>
      </c>
      <c r="AI43" s="67" t="s">
        <v>35</v>
      </c>
      <c r="AJ43" s="67" t="s">
        <v>35</v>
      </c>
      <c r="AK43" s="67" t="s">
        <v>35</v>
      </c>
      <c r="AL43" s="67" t="s">
        <v>35</v>
      </c>
      <c r="AM43" s="67" t="s">
        <v>35</v>
      </c>
      <c r="AN43" s="67" t="s">
        <v>35</v>
      </c>
      <c r="AO43" s="67" t="s">
        <v>35</v>
      </c>
      <c r="AP43" s="67" t="s">
        <v>35</v>
      </c>
      <c r="AQ43" s="67" t="s">
        <v>35</v>
      </c>
      <c r="AR43" s="67" t="s">
        <v>35</v>
      </c>
      <c r="AS43" s="67" t="s">
        <v>35</v>
      </c>
      <c r="AT43" s="67" t="s">
        <v>35</v>
      </c>
      <c r="AU43" s="67" t="s">
        <v>35</v>
      </c>
      <c r="AV43" s="67" t="s">
        <v>35</v>
      </c>
      <c r="AW43" s="58" t="s">
        <v>35</v>
      </c>
      <c r="AX43" s="408"/>
      <c r="AY43" s="408"/>
      <c r="AZ43" s="875"/>
      <c r="BA43" s="965" t="s">
        <v>53</v>
      </c>
      <c r="BB43" s="552" t="s">
        <v>49</v>
      </c>
      <c r="BC43" s="54" t="s">
        <v>35</v>
      </c>
      <c r="BD43" s="50" t="s">
        <v>35</v>
      </c>
      <c r="BE43" s="50" t="s">
        <v>35</v>
      </c>
      <c r="BF43" s="50" t="s">
        <v>35</v>
      </c>
      <c r="BG43" s="45" t="s">
        <v>35</v>
      </c>
      <c r="BH43" s="54" t="s">
        <v>35</v>
      </c>
      <c r="BI43" s="50" t="s">
        <v>35</v>
      </c>
      <c r="BJ43" s="50" t="s">
        <v>35</v>
      </c>
      <c r="BK43" s="50" t="s">
        <v>35</v>
      </c>
      <c r="BL43" s="45" t="s">
        <v>35</v>
      </c>
      <c r="BM43" s="54" t="s">
        <v>35</v>
      </c>
      <c r="BN43" s="50" t="s">
        <v>35</v>
      </c>
      <c r="BO43" s="50" t="s">
        <v>35</v>
      </c>
      <c r="BP43" s="50" t="s">
        <v>35</v>
      </c>
      <c r="BQ43" s="45" t="s">
        <v>35</v>
      </c>
      <c r="BR43" s="54" t="s">
        <v>35</v>
      </c>
      <c r="BS43" s="50" t="s">
        <v>35</v>
      </c>
      <c r="BT43" s="50" t="s">
        <v>35</v>
      </c>
      <c r="BU43" s="50" t="s">
        <v>35</v>
      </c>
      <c r="BV43" s="50" t="s">
        <v>35</v>
      </c>
      <c r="BW43" s="50" t="s">
        <v>35</v>
      </c>
      <c r="BX43" s="50" t="s">
        <v>35</v>
      </c>
      <c r="BY43" s="39" t="s">
        <v>35</v>
      </c>
      <c r="BZ43" s="39" t="s">
        <v>35</v>
      </c>
      <c r="CA43" s="39" t="s">
        <v>35</v>
      </c>
      <c r="CB43" s="39" t="s">
        <v>35</v>
      </c>
      <c r="CC43" s="39" t="s">
        <v>35</v>
      </c>
      <c r="CD43" s="39" t="s">
        <v>35</v>
      </c>
      <c r="CE43" s="39" t="s">
        <v>35</v>
      </c>
      <c r="CF43" s="39" t="s">
        <v>35</v>
      </c>
      <c r="CG43" s="39" t="s">
        <v>35</v>
      </c>
      <c r="CH43" s="39" t="s">
        <v>35</v>
      </c>
      <c r="CI43" s="39" t="s">
        <v>35</v>
      </c>
      <c r="CJ43" s="39" t="s">
        <v>35</v>
      </c>
      <c r="CK43" s="39" t="s">
        <v>35</v>
      </c>
      <c r="CL43" s="39" t="s">
        <v>35</v>
      </c>
      <c r="CM43" s="39" t="s">
        <v>35</v>
      </c>
      <c r="CN43" s="39" t="s">
        <v>35</v>
      </c>
      <c r="CO43" s="39" t="s">
        <v>35</v>
      </c>
      <c r="CP43" s="39" t="s">
        <v>35</v>
      </c>
      <c r="CQ43" s="39" t="s">
        <v>35</v>
      </c>
      <c r="CR43" s="39" t="s">
        <v>35</v>
      </c>
      <c r="CS43" s="39" t="s">
        <v>35</v>
      </c>
      <c r="CT43" s="39" t="s">
        <v>35</v>
      </c>
      <c r="CU43" s="39" t="s">
        <v>35</v>
      </c>
      <c r="CV43" s="39" t="s">
        <v>35</v>
      </c>
      <c r="CW43" s="39" t="s">
        <v>35</v>
      </c>
      <c r="CX43" s="8"/>
      <c r="CY43" s="8"/>
      <c r="CZ43" s="8"/>
    </row>
    <row r="44" s="320" customFormat="true" ht="15" customHeight="true" x14ac:dyDescent="0.2">
      <c r="A44" s="977"/>
      <c r="B44" s="370" t="s">
        <v>48</v>
      </c>
      <c r="C44" s="70" t="s">
        <v>35</v>
      </c>
      <c r="D44" s="67" t="s">
        <v>35</v>
      </c>
      <c r="E44" s="67" t="s">
        <v>35</v>
      </c>
      <c r="F44" s="67" t="s">
        <v>35</v>
      </c>
      <c r="G44" s="64" t="s">
        <v>35</v>
      </c>
      <c r="H44" s="61" t="s">
        <v>35</v>
      </c>
      <c r="I44" s="67" t="s">
        <v>35</v>
      </c>
      <c r="J44" s="67" t="s">
        <v>35</v>
      </c>
      <c r="K44" s="67" t="s">
        <v>35</v>
      </c>
      <c r="L44" s="58" t="s">
        <v>35</v>
      </c>
      <c r="M44" s="70" t="s">
        <v>35</v>
      </c>
      <c r="N44" s="67" t="s">
        <v>35</v>
      </c>
      <c r="O44" s="67" t="s">
        <v>35</v>
      </c>
      <c r="P44" s="67" t="s">
        <v>35</v>
      </c>
      <c r="Q44" s="64" t="s">
        <v>35</v>
      </c>
      <c r="R44" s="61" t="s">
        <v>35</v>
      </c>
      <c r="S44" s="67" t="s">
        <v>35</v>
      </c>
      <c r="T44" s="67" t="s">
        <v>35</v>
      </c>
      <c r="U44" s="67" t="s">
        <v>35</v>
      </c>
      <c r="V44" s="67" t="s">
        <v>35</v>
      </c>
      <c r="W44" s="67" t="s">
        <v>35</v>
      </c>
      <c r="X44" s="67" t="s">
        <v>35</v>
      </c>
      <c r="Y44" s="67" t="s">
        <v>35</v>
      </c>
      <c r="Z44" s="67" t="s">
        <v>35</v>
      </c>
      <c r="AA44" s="67" t="s">
        <v>35</v>
      </c>
      <c r="AB44" s="67" t="s">
        <v>35</v>
      </c>
      <c r="AC44" s="67" t="s">
        <v>35</v>
      </c>
      <c r="AD44" s="67" t="s">
        <v>35</v>
      </c>
      <c r="AE44" s="67" t="s">
        <v>35</v>
      </c>
      <c r="AF44" s="67" t="s">
        <v>35</v>
      </c>
      <c r="AG44" s="67" t="s">
        <v>35</v>
      </c>
      <c r="AH44" s="67" t="s">
        <v>35</v>
      </c>
      <c r="AI44" s="67" t="s">
        <v>35</v>
      </c>
      <c r="AJ44" s="67" t="s">
        <v>35</v>
      </c>
      <c r="AK44" s="67" t="s">
        <v>35</v>
      </c>
      <c r="AL44" s="67" t="s">
        <v>35</v>
      </c>
      <c r="AM44" s="67" t="s">
        <v>35</v>
      </c>
      <c r="AN44" s="67" t="s">
        <v>35</v>
      </c>
      <c r="AO44" s="67" t="s">
        <v>35</v>
      </c>
      <c r="AP44" s="67" t="s">
        <v>35</v>
      </c>
      <c r="AQ44" s="67" t="s">
        <v>35</v>
      </c>
      <c r="AR44" s="67" t="s">
        <v>35</v>
      </c>
      <c r="AS44" s="67" t="s">
        <v>35</v>
      </c>
      <c r="AT44" s="67" t="s">
        <v>35</v>
      </c>
      <c r="AU44" s="67" t="s">
        <v>35</v>
      </c>
      <c r="AV44" s="67" t="s">
        <v>35</v>
      </c>
      <c r="AW44" s="58" t="s">
        <v>35</v>
      </c>
      <c r="AX44" s="408"/>
      <c r="AY44" s="408"/>
      <c r="AZ44" s="875"/>
      <c r="BA44" s="965"/>
      <c r="BB44" s="552" t="s">
        <v>48</v>
      </c>
      <c r="BC44" s="54" t="s">
        <v>35</v>
      </c>
      <c r="BD44" s="50" t="s">
        <v>35</v>
      </c>
      <c r="BE44" s="50" t="s">
        <v>35</v>
      </c>
      <c r="BF44" s="50" t="s">
        <v>35</v>
      </c>
      <c r="BG44" s="45" t="s">
        <v>35</v>
      </c>
      <c r="BH44" s="54" t="s">
        <v>35</v>
      </c>
      <c r="BI44" s="50" t="s">
        <v>35</v>
      </c>
      <c r="BJ44" s="50" t="s">
        <v>35</v>
      </c>
      <c r="BK44" s="50" t="s">
        <v>35</v>
      </c>
      <c r="BL44" s="45" t="s">
        <v>35</v>
      </c>
      <c r="BM44" s="54" t="s">
        <v>35</v>
      </c>
      <c r="BN44" s="50" t="s">
        <v>35</v>
      </c>
      <c r="BO44" s="50" t="s">
        <v>35</v>
      </c>
      <c r="BP44" s="50" t="s">
        <v>35</v>
      </c>
      <c r="BQ44" s="45" t="s">
        <v>35</v>
      </c>
      <c r="BR44" s="54" t="s">
        <v>35</v>
      </c>
      <c r="BS44" s="50" t="s">
        <v>35</v>
      </c>
      <c r="BT44" s="50" t="s">
        <v>35</v>
      </c>
      <c r="BU44" s="50" t="s">
        <v>35</v>
      </c>
      <c r="BV44" s="50" t="s">
        <v>35</v>
      </c>
      <c r="BW44" s="50" t="s">
        <v>35</v>
      </c>
      <c r="BX44" s="50" t="s">
        <v>35</v>
      </c>
      <c r="BY44" s="39" t="s">
        <v>35</v>
      </c>
      <c r="BZ44" s="39" t="s">
        <v>35</v>
      </c>
      <c r="CA44" s="39" t="s">
        <v>35</v>
      </c>
      <c r="CB44" s="39" t="s">
        <v>35</v>
      </c>
      <c r="CC44" s="39" t="s">
        <v>35</v>
      </c>
      <c r="CD44" s="39" t="s">
        <v>35</v>
      </c>
      <c r="CE44" s="39" t="s">
        <v>35</v>
      </c>
      <c r="CF44" s="39" t="s">
        <v>35</v>
      </c>
      <c r="CG44" s="39" t="s">
        <v>35</v>
      </c>
      <c r="CH44" s="39" t="s">
        <v>35</v>
      </c>
      <c r="CI44" s="39" t="s">
        <v>35</v>
      </c>
      <c r="CJ44" s="39" t="s">
        <v>35</v>
      </c>
      <c r="CK44" s="39" t="s">
        <v>35</v>
      </c>
      <c r="CL44" s="39" t="s">
        <v>35</v>
      </c>
      <c r="CM44" s="39" t="s">
        <v>35</v>
      </c>
      <c r="CN44" s="39" t="s">
        <v>35</v>
      </c>
      <c r="CO44" s="39" t="s">
        <v>35</v>
      </c>
      <c r="CP44" s="39" t="s">
        <v>35</v>
      </c>
      <c r="CQ44" s="39" t="s">
        <v>35</v>
      </c>
      <c r="CR44" s="39" t="s">
        <v>35</v>
      </c>
      <c r="CS44" s="39" t="s">
        <v>35</v>
      </c>
      <c r="CT44" s="39" t="s">
        <v>35</v>
      </c>
      <c r="CU44" s="39" t="s">
        <v>35</v>
      </c>
      <c r="CV44" s="39" t="s">
        <v>35</v>
      </c>
      <c r="CW44" s="39" t="s">
        <v>35</v>
      </c>
      <c r="CX44" s="8"/>
      <c r="CY44" s="8"/>
      <c r="CZ44" s="8"/>
    </row>
    <row r="45" s="320" customFormat="true" ht="15" customHeight="true" x14ac:dyDescent="0.2">
      <c r="A45" s="977" t="s">
        <v>52</v>
      </c>
      <c r="B45" s="370" t="s">
        <v>49</v>
      </c>
      <c r="C45" s="70" t="s">
        <v>35</v>
      </c>
      <c r="D45" s="67" t="s">
        <v>35</v>
      </c>
      <c r="E45" s="67" t="s">
        <v>35</v>
      </c>
      <c r="F45" s="67" t="s">
        <v>35</v>
      </c>
      <c r="G45" s="64" t="s">
        <v>35</v>
      </c>
      <c r="H45" s="61" t="s">
        <v>35</v>
      </c>
      <c r="I45" s="67" t="s">
        <v>35</v>
      </c>
      <c r="J45" s="67" t="s">
        <v>35</v>
      </c>
      <c r="K45" s="67" t="s">
        <v>35</v>
      </c>
      <c r="L45" s="58" t="s">
        <v>35</v>
      </c>
      <c r="M45" s="70" t="s">
        <v>35</v>
      </c>
      <c r="N45" s="67" t="s">
        <v>35</v>
      </c>
      <c r="O45" s="67" t="s">
        <v>35</v>
      </c>
      <c r="P45" s="67" t="s">
        <v>35</v>
      </c>
      <c r="Q45" s="64" t="s">
        <v>35</v>
      </c>
      <c r="R45" s="61" t="s">
        <v>35</v>
      </c>
      <c r="S45" s="67" t="s">
        <v>35</v>
      </c>
      <c r="T45" s="67" t="s">
        <v>35</v>
      </c>
      <c r="U45" s="67" t="s">
        <v>35</v>
      </c>
      <c r="V45" s="67" t="s">
        <v>35</v>
      </c>
      <c r="W45" s="67" t="s">
        <v>35</v>
      </c>
      <c r="X45" s="67" t="s">
        <v>35</v>
      </c>
      <c r="Y45" s="67" t="s">
        <v>35</v>
      </c>
      <c r="Z45" s="67" t="s">
        <v>35</v>
      </c>
      <c r="AA45" s="67" t="s">
        <v>35</v>
      </c>
      <c r="AB45" s="67" t="s">
        <v>35</v>
      </c>
      <c r="AC45" s="67" t="s">
        <v>35</v>
      </c>
      <c r="AD45" s="67" t="s">
        <v>35</v>
      </c>
      <c r="AE45" s="67" t="s">
        <v>35</v>
      </c>
      <c r="AF45" s="67" t="s">
        <v>35</v>
      </c>
      <c r="AG45" s="67" t="s">
        <v>35</v>
      </c>
      <c r="AH45" s="67" t="s">
        <v>35</v>
      </c>
      <c r="AI45" s="67" t="s">
        <v>35</v>
      </c>
      <c r="AJ45" s="67" t="s">
        <v>35</v>
      </c>
      <c r="AK45" s="67" t="s">
        <v>35</v>
      </c>
      <c r="AL45" s="67" t="s">
        <v>35</v>
      </c>
      <c r="AM45" s="67" t="s">
        <v>35</v>
      </c>
      <c r="AN45" s="67" t="s">
        <v>35</v>
      </c>
      <c r="AO45" s="67" t="s">
        <v>35</v>
      </c>
      <c r="AP45" s="67" t="s">
        <v>35</v>
      </c>
      <c r="AQ45" s="67" t="s">
        <v>35</v>
      </c>
      <c r="AR45" s="67" t="s">
        <v>35</v>
      </c>
      <c r="AS45" s="67" t="s">
        <v>35</v>
      </c>
      <c r="AT45" s="67" t="s">
        <v>35</v>
      </c>
      <c r="AU45" s="67" t="s">
        <v>35</v>
      </c>
      <c r="AV45" s="67" t="s">
        <v>35</v>
      </c>
      <c r="AW45" s="58" t="s">
        <v>35</v>
      </c>
      <c r="AX45" s="408"/>
      <c r="AY45" s="408"/>
      <c r="AZ45" s="875"/>
      <c r="BA45" s="965" t="s">
        <v>52</v>
      </c>
      <c r="BB45" s="552" t="s">
        <v>49</v>
      </c>
      <c r="BC45" s="54" t="s">
        <v>35</v>
      </c>
      <c r="BD45" s="50" t="s">
        <v>35</v>
      </c>
      <c r="BE45" s="50" t="s">
        <v>35</v>
      </c>
      <c r="BF45" s="50" t="s">
        <v>35</v>
      </c>
      <c r="BG45" s="45" t="s">
        <v>35</v>
      </c>
      <c r="BH45" s="54" t="s">
        <v>35</v>
      </c>
      <c r="BI45" s="50" t="s">
        <v>35</v>
      </c>
      <c r="BJ45" s="50" t="s">
        <v>35</v>
      </c>
      <c r="BK45" s="50" t="s">
        <v>35</v>
      </c>
      <c r="BL45" s="45" t="s">
        <v>35</v>
      </c>
      <c r="BM45" s="54" t="s">
        <v>35</v>
      </c>
      <c r="BN45" s="50" t="s">
        <v>35</v>
      </c>
      <c r="BO45" s="50" t="s">
        <v>35</v>
      </c>
      <c r="BP45" s="50" t="s">
        <v>35</v>
      </c>
      <c r="BQ45" s="45" t="s">
        <v>35</v>
      </c>
      <c r="BR45" s="54" t="s">
        <v>35</v>
      </c>
      <c r="BS45" s="50" t="s">
        <v>35</v>
      </c>
      <c r="BT45" s="50" t="s">
        <v>35</v>
      </c>
      <c r="BU45" s="50" t="s">
        <v>35</v>
      </c>
      <c r="BV45" s="50" t="s">
        <v>35</v>
      </c>
      <c r="BW45" s="50" t="s">
        <v>35</v>
      </c>
      <c r="BX45" s="50" t="s">
        <v>35</v>
      </c>
      <c r="BY45" s="39" t="s">
        <v>35</v>
      </c>
      <c r="BZ45" s="39" t="s">
        <v>35</v>
      </c>
      <c r="CA45" s="39" t="s">
        <v>35</v>
      </c>
      <c r="CB45" s="39" t="s">
        <v>35</v>
      </c>
      <c r="CC45" s="39" t="s">
        <v>35</v>
      </c>
      <c r="CD45" s="39" t="s">
        <v>35</v>
      </c>
      <c r="CE45" s="39" t="s">
        <v>35</v>
      </c>
      <c r="CF45" s="39" t="s">
        <v>35</v>
      </c>
      <c r="CG45" s="39" t="s">
        <v>35</v>
      </c>
      <c r="CH45" s="39" t="s">
        <v>35</v>
      </c>
      <c r="CI45" s="39" t="s">
        <v>35</v>
      </c>
      <c r="CJ45" s="39" t="s">
        <v>35</v>
      </c>
      <c r="CK45" s="39" t="s">
        <v>35</v>
      </c>
      <c r="CL45" s="39" t="s">
        <v>35</v>
      </c>
      <c r="CM45" s="39" t="s">
        <v>35</v>
      </c>
      <c r="CN45" s="39" t="s">
        <v>35</v>
      </c>
      <c r="CO45" s="39" t="s">
        <v>35</v>
      </c>
      <c r="CP45" s="39" t="s">
        <v>35</v>
      </c>
      <c r="CQ45" s="39" t="s">
        <v>35</v>
      </c>
      <c r="CR45" s="39" t="s">
        <v>35</v>
      </c>
      <c r="CS45" s="39" t="s">
        <v>35</v>
      </c>
      <c r="CT45" s="39" t="s">
        <v>35</v>
      </c>
      <c r="CU45" s="39" t="s">
        <v>35</v>
      </c>
      <c r="CV45" s="39" t="s">
        <v>35</v>
      </c>
      <c r="CW45" s="39" t="s">
        <v>35</v>
      </c>
      <c r="CX45" s="8"/>
      <c r="CY45" s="8"/>
      <c r="CZ45" s="8"/>
    </row>
    <row r="46" s="320" customFormat="true" ht="15" customHeight="true" x14ac:dyDescent="0.2">
      <c r="A46" s="977"/>
      <c r="B46" s="370" t="s">
        <v>48</v>
      </c>
      <c r="C46" s="70" t="s">
        <v>35</v>
      </c>
      <c r="D46" s="67" t="s">
        <v>35</v>
      </c>
      <c r="E46" s="67" t="s">
        <v>35</v>
      </c>
      <c r="F46" s="67" t="s">
        <v>35</v>
      </c>
      <c r="G46" s="64" t="s">
        <v>35</v>
      </c>
      <c r="H46" s="61" t="s">
        <v>35</v>
      </c>
      <c r="I46" s="67" t="s">
        <v>35</v>
      </c>
      <c r="J46" s="67" t="s">
        <v>35</v>
      </c>
      <c r="K46" s="67" t="s">
        <v>35</v>
      </c>
      <c r="L46" s="58" t="s">
        <v>35</v>
      </c>
      <c r="M46" s="70" t="s">
        <v>35</v>
      </c>
      <c r="N46" s="67" t="s">
        <v>35</v>
      </c>
      <c r="O46" s="67" t="s">
        <v>35</v>
      </c>
      <c r="P46" s="67" t="s">
        <v>35</v>
      </c>
      <c r="Q46" s="64" t="s">
        <v>35</v>
      </c>
      <c r="R46" s="61" t="s">
        <v>35</v>
      </c>
      <c r="S46" s="67" t="s">
        <v>35</v>
      </c>
      <c r="T46" s="67" t="s">
        <v>35</v>
      </c>
      <c r="U46" s="67" t="s">
        <v>35</v>
      </c>
      <c r="V46" s="67" t="s">
        <v>35</v>
      </c>
      <c r="W46" s="67" t="s">
        <v>35</v>
      </c>
      <c r="X46" s="67" t="s">
        <v>35</v>
      </c>
      <c r="Y46" s="67" t="s">
        <v>35</v>
      </c>
      <c r="Z46" s="67" t="s">
        <v>35</v>
      </c>
      <c r="AA46" s="67" t="s">
        <v>35</v>
      </c>
      <c r="AB46" s="67" t="s">
        <v>35</v>
      </c>
      <c r="AC46" s="67" t="s">
        <v>35</v>
      </c>
      <c r="AD46" s="67" t="s">
        <v>35</v>
      </c>
      <c r="AE46" s="67" t="s">
        <v>35</v>
      </c>
      <c r="AF46" s="67" t="s">
        <v>35</v>
      </c>
      <c r="AG46" s="67" t="s">
        <v>35</v>
      </c>
      <c r="AH46" s="67" t="s">
        <v>35</v>
      </c>
      <c r="AI46" s="67" t="s">
        <v>35</v>
      </c>
      <c r="AJ46" s="67" t="s">
        <v>35</v>
      </c>
      <c r="AK46" s="67" t="s">
        <v>35</v>
      </c>
      <c r="AL46" s="67" t="s">
        <v>35</v>
      </c>
      <c r="AM46" s="67" t="s">
        <v>35</v>
      </c>
      <c r="AN46" s="67" t="s">
        <v>35</v>
      </c>
      <c r="AO46" s="67" t="s">
        <v>35</v>
      </c>
      <c r="AP46" s="67" t="s">
        <v>35</v>
      </c>
      <c r="AQ46" s="67" t="s">
        <v>35</v>
      </c>
      <c r="AR46" s="67" t="s">
        <v>35</v>
      </c>
      <c r="AS46" s="67" t="s">
        <v>35</v>
      </c>
      <c r="AT46" s="67" t="s">
        <v>35</v>
      </c>
      <c r="AU46" s="67" t="s">
        <v>35</v>
      </c>
      <c r="AV46" s="67" t="s">
        <v>35</v>
      </c>
      <c r="AW46" s="58" t="s">
        <v>35</v>
      </c>
      <c r="AX46" s="408"/>
      <c r="AY46" s="408"/>
      <c r="AZ46" s="875"/>
      <c r="BA46" s="965"/>
      <c r="BB46" s="552" t="s">
        <v>48</v>
      </c>
      <c r="BC46" s="54" t="s">
        <v>35</v>
      </c>
      <c r="BD46" s="50" t="s">
        <v>35</v>
      </c>
      <c r="BE46" s="50" t="s">
        <v>35</v>
      </c>
      <c r="BF46" s="50" t="s">
        <v>35</v>
      </c>
      <c r="BG46" s="45" t="s">
        <v>35</v>
      </c>
      <c r="BH46" s="54" t="s">
        <v>35</v>
      </c>
      <c r="BI46" s="50" t="s">
        <v>35</v>
      </c>
      <c r="BJ46" s="50" t="s">
        <v>35</v>
      </c>
      <c r="BK46" s="50" t="s">
        <v>35</v>
      </c>
      <c r="BL46" s="45" t="s">
        <v>35</v>
      </c>
      <c r="BM46" s="54" t="s">
        <v>35</v>
      </c>
      <c r="BN46" s="50" t="s">
        <v>35</v>
      </c>
      <c r="BO46" s="50" t="s">
        <v>35</v>
      </c>
      <c r="BP46" s="50" t="s">
        <v>35</v>
      </c>
      <c r="BQ46" s="45" t="s">
        <v>35</v>
      </c>
      <c r="BR46" s="54" t="s">
        <v>35</v>
      </c>
      <c r="BS46" s="50" t="s">
        <v>35</v>
      </c>
      <c r="BT46" s="50" t="s">
        <v>35</v>
      </c>
      <c r="BU46" s="50" t="s">
        <v>35</v>
      </c>
      <c r="BV46" s="50" t="s">
        <v>35</v>
      </c>
      <c r="BW46" s="50" t="s">
        <v>35</v>
      </c>
      <c r="BX46" s="50" t="s">
        <v>35</v>
      </c>
      <c r="BY46" s="39" t="s">
        <v>35</v>
      </c>
      <c r="BZ46" s="39" t="s">
        <v>35</v>
      </c>
      <c r="CA46" s="39" t="s">
        <v>35</v>
      </c>
      <c r="CB46" s="39" t="s">
        <v>35</v>
      </c>
      <c r="CC46" s="39" t="s">
        <v>35</v>
      </c>
      <c r="CD46" s="39" t="s">
        <v>35</v>
      </c>
      <c r="CE46" s="39" t="s">
        <v>35</v>
      </c>
      <c r="CF46" s="39" t="s">
        <v>35</v>
      </c>
      <c r="CG46" s="39" t="s">
        <v>35</v>
      </c>
      <c r="CH46" s="39" t="s">
        <v>35</v>
      </c>
      <c r="CI46" s="39" t="s">
        <v>35</v>
      </c>
      <c r="CJ46" s="39" t="s">
        <v>35</v>
      </c>
      <c r="CK46" s="39" t="s">
        <v>35</v>
      </c>
      <c r="CL46" s="39" t="s">
        <v>35</v>
      </c>
      <c r="CM46" s="39" t="s">
        <v>35</v>
      </c>
      <c r="CN46" s="39" t="s">
        <v>35</v>
      </c>
      <c r="CO46" s="39" t="s">
        <v>35</v>
      </c>
      <c r="CP46" s="39" t="s">
        <v>35</v>
      </c>
      <c r="CQ46" s="39" t="s">
        <v>35</v>
      </c>
      <c r="CR46" s="39" t="s">
        <v>35</v>
      </c>
      <c r="CS46" s="39" t="s">
        <v>35</v>
      </c>
      <c r="CT46" s="39" t="s">
        <v>35</v>
      </c>
      <c r="CU46" s="39" t="s">
        <v>35</v>
      </c>
      <c r="CV46" s="39" t="s">
        <v>35</v>
      </c>
      <c r="CW46" s="39" t="s">
        <v>35</v>
      </c>
      <c r="CX46" s="8"/>
      <c r="CY46" s="8"/>
      <c r="CZ46" s="8"/>
    </row>
    <row r="47" s="315" customFormat="true" ht="15" customHeight="true" x14ac:dyDescent="0.2">
      <c r="A47" s="977" t="s">
        <v>101</v>
      </c>
      <c r="B47" s="370" t="s">
        <v>100</v>
      </c>
      <c r="C47" s="70" t="s">
        <v>35</v>
      </c>
      <c r="D47" s="67" t="s">
        <v>35</v>
      </c>
      <c r="E47" s="67" t="s">
        <v>35</v>
      </c>
      <c r="F47" s="67" t="s">
        <v>35</v>
      </c>
      <c r="G47" s="64" t="s">
        <v>35</v>
      </c>
      <c r="H47" s="61" t="s">
        <v>35</v>
      </c>
      <c r="I47" s="67" t="s">
        <v>35</v>
      </c>
      <c r="J47" s="67" t="s">
        <v>35</v>
      </c>
      <c r="K47" s="67" t="s">
        <v>35</v>
      </c>
      <c r="L47" s="58" t="s">
        <v>35</v>
      </c>
      <c r="M47" s="70" t="s">
        <v>35</v>
      </c>
      <c r="N47" s="67" t="s">
        <v>35</v>
      </c>
      <c r="O47" s="67" t="s">
        <v>35</v>
      </c>
      <c r="P47" s="67" t="s">
        <v>35</v>
      </c>
      <c r="Q47" s="64" t="s">
        <v>35</v>
      </c>
      <c r="R47" s="61" t="s">
        <v>35</v>
      </c>
      <c r="S47" s="67" t="s">
        <v>35</v>
      </c>
      <c r="T47" s="67" t="s">
        <v>35</v>
      </c>
      <c r="U47" s="67" t="s">
        <v>35</v>
      </c>
      <c r="V47" s="67" t="s">
        <v>35</v>
      </c>
      <c r="W47" s="67" t="s">
        <v>35</v>
      </c>
      <c r="X47" s="67" t="s">
        <v>35</v>
      </c>
      <c r="Y47" s="67" t="s">
        <v>35</v>
      </c>
      <c r="Z47" s="67" t="s">
        <v>35</v>
      </c>
      <c r="AA47" s="67" t="s">
        <v>35</v>
      </c>
      <c r="AB47" s="67" t="s">
        <v>35</v>
      </c>
      <c r="AC47" s="67" t="s">
        <v>35</v>
      </c>
      <c r="AD47" s="67" t="s">
        <v>35</v>
      </c>
      <c r="AE47" s="67" t="s">
        <v>35</v>
      </c>
      <c r="AF47" s="67" t="s">
        <v>35</v>
      </c>
      <c r="AG47" s="67" t="s">
        <v>35</v>
      </c>
      <c r="AH47" s="67" t="s">
        <v>35</v>
      </c>
      <c r="AI47" s="67" t="s">
        <v>35</v>
      </c>
      <c r="AJ47" s="67" t="s">
        <v>35</v>
      </c>
      <c r="AK47" s="67" t="s">
        <v>35</v>
      </c>
      <c r="AL47" s="67" t="s">
        <v>35</v>
      </c>
      <c r="AM47" s="67" t="s">
        <v>35</v>
      </c>
      <c r="AN47" s="67" t="s">
        <v>35</v>
      </c>
      <c r="AO47" s="67" t="s">
        <v>35</v>
      </c>
      <c r="AP47" s="67" t="s">
        <v>35</v>
      </c>
      <c r="AQ47" s="67" t="s">
        <v>35</v>
      </c>
      <c r="AR47" s="67" t="s">
        <v>35</v>
      </c>
      <c r="AS47" s="67" t="s">
        <v>35</v>
      </c>
      <c r="AT47" s="67" t="s">
        <v>35</v>
      </c>
      <c r="AU47" s="67" t="s">
        <v>35</v>
      </c>
      <c r="AV47" s="67" t="s">
        <v>35</v>
      </c>
      <c r="AW47" s="58" t="s">
        <v>35</v>
      </c>
      <c r="AX47" s="10"/>
      <c r="AY47" s="10"/>
      <c r="AZ47" s="343"/>
      <c r="BA47" s="965" t="s">
        <v>101</v>
      </c>
      <c r="BB47" s="552" t="s">
        <v>100</v>
      </c>
      <c r="BC47" s="54" t="s">
        <v>35</v>
      </c>
      <c r="BD47" s="50" t="s">
        <v>35</v>
      </c>
      <c r="BE47" s="50" t="s">
        <v>35</v>
      </c>
      <c r="BF47" s="50" t="s">
        <v>35</v>
      </c>
      <c r="BG47" s="45" t="s">
        <v>35</v>
      </c>
      <c r="BH47" s="54" t="s">
        <v>35</v>
      </c>
      <c r="BI47" s="50" t="s">
        <v>35</v>
      </c>
      <c r="BJ47" s="50" t="s">
        <v>35</v>
      </c>
      <c r="BK47" s="50" t="s">
        <v>35</v>
      </c>
      <c r="BL47" s="45" t="s">
        <v>35</v>
      </c>
      <c r="BM47" s="54" t="s">
        <v>35</v>
      </c>
      <c r="BN47" s="50" t="s">
        <v>35</v>
      </c>
      <c r="BO47" s="50" t="s">
        <v>35</v>
      </c>
      <c r="BP47" s="50" t="s">
        <v>35</v>
      </c>
      <c r="BQ47" s="45" t="s">
        <v>35</v>
      </c>
      <c r="BR47" s="54" t="s">
        <v>35</v>
      </c>
      <c r="BS47" s="50" t="s">
        <v>35</v>
      </c>
      <c r="BT47" s="50" t="s">
        <v>35</v>
      </c>
      <c r="BU47" s="50" t="s">
        <v>35</v>
      </c>
      <c r="BV47" s="50" t="s">
        <v>35</v>
      </c>
      <c r="BW47" s="50" t="s">
        <v>35</v>
      </c>
      <c r="BX47" s="50" t="s">
        <v>35</v>
      </c>
      <c r="BY47" s="39" t="s">
        <v>35</v>
      </c>
      <c r="BZ47" s="39" t="s">
        <v>35</v>
      </c>
      <c r="CA47" s="39" t="s">
        <v>35</v>
      </c>
      <c r="CB47" s="39" t="s">
        <v>35</v>
      </c>
      <c r="CC47" s="39" t="s">
        <v>35</v>
      </c>
      <c r="CD47" s="39" t="s">
        <v>35</v>
      </c>
      <c r="CE47" s="39" t="s">
        <v>35</v>
      </c>
      <c r="CF47" s="39" t="s">
        <v>35</v>
      </c>
      <c r="CG47" s="39" t="s">
        <v>35</v>
      </c>
      <c r="CH47" s="39" t="s">
        <v>35</v>
      </c>
      <c r="CI47" s="39" t="s">
        <v>35</v>
      </c>
      <c r="CJ47" s="39" t="s">
        <v>35</v>
      </c>
      <c r="CK47" s="39" t="s">
        <v>35</v>
      </c>
      <c r="CL47" s="39" t="s">
        <v>35</v>
      </c>
      <c r="CM47" s="39" t="s">
        <v>35</v>
      </c>
      <c r="CN47" s="39" t="s">
        <v>35</v>
      </c>
      <c r="CO47" s="39" t="s">
        <v>35</v>
      </c>
      <c r="CP47" s="39" t="s">
        <v>35</v>
      </c>
      <c r="CQ47" s="39" t="s">
        <v>35</v>
      </c>
      <c r="CR47" s="39" t="s">
        <v>35</v>
      </c>
      <c r="CS47" s="39" t="s">
        <v>35</v>
      </c>
      <c r="CT47" s="39" t="s">
        <v>35</v>
      </c>
      <c r="CU47" s="39" t="s">
        <v>35</v>
      </c>
      <c r="CV47" s="39" t="s">
        <v>35</v>
      </c>
      <c r="CW47" s="39" t="s">
        <v>35</v>
      </c>
      <c r="CX47" s="8"/>
      <c r="CY47" s="8"/>
      <c r="CZ47" s="8"/>
    </row>
    <row r="48" s="315" customFormat="true" ht="15" customHeight="true" x14ac:dyDescent="0.2">
      <c r="A48" s="977"/>
      <c r="B48" s="370" t="s">
        <v>99</v>
      </c>
      <c r="C48" s="70" t="s">
        <v>35</v>
      </c>
      <c r="D48" s="67" t="s">
        <v>35</v>
      </c>
      <c r="E48" s="67" t="s">
        <v>35</v>
      </c>
      <c r="F48" s="67" t="s">
        <v>35</v>
      </c>
      <c r="G48" s="64" t="s">
        <v>35</v>
      </c>
      <c r="H48" s="61" t="s">
        <v>35</v>
      </c>
      <c r="I48" s="67" t="s">
        <v>35</v>
      </c>
      <c r="J48" s="67" t="s">
        <v>35</v>
      </c>
      <c r="K48" s="67" t="s">
        <v>35</v>
      </c>
      <c r="L48" s="58" t="s">
        <v>35</v>
      </c>
      <c r="M48" s="70" t="s">
        <v>35</v>
      </c>
      <c r="N48" s="67" t="s">
        <v>35</v>
      </c>
      <c r="O48" s="67" t="s">
        <v>35</v>
      </c>
      <c r="P48" s="67" t="s">
        <v>35</v>
      </c>
      <c r="Q48" s="64" t="s">
        <v>35</v>
      </c>
      <c r="R48" s="61" t="s">
        <v>35</v>
      </c>
      <c r="S48" s="67" t="s">
        <v>35</v>
      </c>
      <c r="T48" s="67" t="s">
        <v>35</v>
      </c>
      <c r="U48" s="67" t="s">
        <v>35</v>
      </c>
      <c r="V48" s="67" t="s">
        <v>35</v>
      </c>
      <c r="W48" s="67" t="s">
        <v>35</v>
      </c>
      <c r="X48" s="67" t="s">
        <v>35</v>
      </c>
      <c r="Y48" s="67" t="s">
        <v>35</v>
      </c>
      <c r="Z48" s="67" t="s">
        <v>35</v>
      </c>
      <c r="AA48" s="67" t="s">
        <v>35</v>
      </c>
      <c r="AB48" s="67" t="s">
        <v>35</v>
      </c>
      <c r="AC48" s="67" t="s">
        <v>35</v>
      </c>
      <c r="AD48" s="67" t="s">
        <v>35</v>
      </c>
      <c r="AE48" s="67" t="s">
        <v>35</v>
      </c>
      <c r="AF48" s="67" t="s">
        <v>35</v>
      </c>
      <c r="AG48" s="67" t="s">
        <v>35</v>
      </c>
      <c r="AH48" s="67" t="s">
        <v>35</v>
      </c>
      <c r="AI48" s="67" t="s">
        <v>35</v>
      </c>
      <c r="AJ48" s="67" t="s">
        <v>35</v>
      </c>
      <c r="AK48" s="67" t="s">
        <v>35</v>
      </c>
      <c r="AL48" s="67" t="s">
        <v>35</v>
      </c>
      <c r="AM48" s="67" t="s">
        <v>35</v>
      </c>
      <c r="AN48" s="67" t="s">
        <v>35</v>
      </c>
      <c r="AO48" s="67" t="s">
        <v>35</v>
      </c>
      <c r="AP48" s="67" t="s">
        <v>35</v>
      </c>
      <c r="AQ48" s="67" t="s">
        <v>35</v>
      </c>
      <c r="AR48" s="67" t="s">
        <v>35</v>
      </c>
      <c r="AS48" s="67" t="s">
        <v>35</v>
      </c>
      <c r="AT48" s="67" t="s">
        <v>35</v>
      </c>
      <c r="AU48" s="67" t="s">
        <v>35</v>
      </c>
      <c r="AV48" s="67" t="s">
        <v>35</v>
      </c>
      <c r="AW48" s="58" t="s">
        <v>35</v>
      </c>
      <c r="AX48" s="10"/>
      <c r="AY48" s="10"/>
      <c r="AZ48" s="343"/>
      <c r="BA48" s="965"/>
      <c r="BB48" s="552" t="s">
        <v>99</v>
      </c>
      <c r="BC48" s="54" t="s">
        <v>35</v>
      </c>
      <c r="BD48" s="50" t="s">
        <v>35</v>
      </c>
      <c r="BE48" s="50" t="s">
        <v>35</v>
      </c>
      <c r="BF48" s="50" t="s">
        <v>35</v>
      </c>
      <c r="BG48" s="45" t="s">
        <v>35</v>
      </c>
      <c r="BH48" s="54" t="s">
        <v>35</v>
      </c>
      <c r="BI48" s="50" t="s">
        <v>35</v>
      </c>
      <c r="BJ48" s="50" t="s">
        <v>35</v>
      </c>
      <c r="BK48" s="50" t="s">
        <v>35</v>
      </c>
      <c r="BL48" s="45" t="s">
        <v>35</v>
      </c>
      <c r="BM48" s="54" t="s">
        <v>35</v>
      </c>
      <c r="BN48" s="50" t="s">
        <v>35</v>
      </c>
      <c r="BO48" s="50" t="s">
        <v>35</v>
      </c>
      <c r="BP48" s="50" t="s">
        <v>35</v>
      </c>
      <c r="BQ48" s="45" t="s">
        <v>35</v>
      </c>
      <c r="BR48" s="54" t="s">
        <v>35</v>
      </c>
      <c r="BS48" s="50" t="s">
        <v>35</v>
      </c>
      <c r="BT48" s="50" t="s">
        <v>35</v>
      </c>
      <c r="BU48" s="50" t="s">
        <v>35</v>
      </c>
      <c r="BV48" s="50" t="s">
        <v>35</v>
      </c>
      <c r="BW48" s="50" t="s">
        <v>35</v>
      </c>
      <c r="BX48" s="50" t="s">
        <v>35</v>
      </c>
      <c r="BY48" s="39" t="s">
        <v>35</v>
      </c>
      <c r="BZ48" s="39" t="s">
        <v>35</v>
      </c>
      <c r="CA48" s="39" t="s">
        <v>35</v>
      </c>
      <c r="CB48" s="39" t="s">
        <v>35</v>
      </c>
      <c r="CC48" s="39" t="s">
        <v>35</v>
      </c>
      <c r="CD48" s="39" t="s">
        <v>35</v>
      </c>
      <c r="CE48" s="39" t="s">
        <v>35</v>
      </c>
      <c r="CF48" s="39" t="s">
        <v>35</v>
      </c>
      <c r="CG48" s="39" t="s">
        <v>35</v>
      </c>
      <c r="CH48" s="39" t="s">
        <v>35</v>
      </c>
      <c r="CI48" s="39" t="s">
        <v>35</v>
      </c>
      <c r="CJ48" s="39" t="s">
        <v>35</v>
      </c>
      <c r="CK48" s="39" t="s">
        <v>35</v>
      </c>
      <c r="CL48" s="39" t="s">
        <v>35</v>
      </c>
      <c r="CM48" s="39" t="s">
        <v>35</v>
      </c>
      <c r="CN48" s="39" t="s">
        <v>35</v>
      </c>
      <c r="CO48" s="39" t="s">
        <v>35</v>
      </c>
      <c r="CP48" s="39" t="s">
        <v>35</v>
      </c>
      <c r="CQ48" s="39" t="s">
        <v>35</v>
      </c>
      <c r="CR48" s="39" t="s">
        <v>35</v>
      </c>
      <c r="CS48" s="39" t="s">
        <v>35</v>
      </c>
      <c r="CT48" s="39" t="s">
        <v>35</v>
      </c>
      <c r="CU48" s="39" t="s">
        <v>35</v>
      </c>
      <c r="CV48" s="39" t="s">
        <v>35</v>
      </c>
      <c r="CW48" s="39" t="s">
        <v>35</v>
      </c>
      <c r="CX48" s="8"/>
      <c r="CY48" s="8"/>
      <c r="CZ48" s="8"/>
    </row>
    <row r="49" s="315" customFormat="true" ht="15" customHeight="true" x14ac:dyDescent="0.2">
      <c r="A49" s="977"/>
      <c r="B49" s="370" t="s">
        <v>68</v>
      </c>
      <c r="C49" s="70" t="s">
        <v>35</v>
      </c>
      <c r="D49" s="67" t="s">
        <v>35</v>
      </c>
      <c r="E49" s="67" t="s">
        <v>35</v>
      </c>
      <c r="F49" s="67" t="s">
        <v>35</v>
      </c>
      <c r="G49" s="64" t="s">
        <v>35</v>
      </c>
      <c r="H49" s="61" t="s">
        <v>35</v>
      </c>
      <c r="I49" s="67" t="s">
        <v>35</v>
      </c>
      <c r="J49" s="67" t="s">
        <v>35</v>
      </c>
      <c r="K49" s="67" t="s">
        <v>35</v>
      </c>
      <c r="L49" s="58" t="s">
        <v>35</v>
      </c>
      <c r="M49" s="70" t="s">
        <v>35</v>
      </c>
      <c r="N49" s="67" t="s">
        <v>35</v>
      </c>
      <c r="O49" s="67" t="s">
        <v>35</v>
      </c>
      <c r="P49" s="67" t="s">
        <v>35</v>
      </c>
      <c r="Q49" s="64" t="s">
        <v>35</v>
      </c>
      <c r="R49" s="61" t="s">
        <v>35</v>
      </c>
      <c r="S49" s="67" t="s">
        <v>35</v>
      </c>
      <c r="T49" s="67" t="s">
        <v>35</v>
      </c>
      <c r="U49" s="67" t="s">
        <v>35</v>
      </c>
      <c r="V49" s="67" t="s">
        <v>35</v>
      </c>
      <c r="W49" s="67" t="s">
        <v>35</v>
      </c>
      <c r="X49" s="67" t="s">
        <v>35</v>
      </c>
      <c r="Y49" s="67" t="s">
        <v>35</v>
      </c>
      <c r="Z49" s="67" t="s">
        <v>35</v>
      </c>
      <c r="AA49" s="67" t="s">
        <v>35</v>
      </c>
      <c r="AB49" s="67" t="s">
        <v>35</v>
      </c>
      <c r="AC49" s="67" t="s">
        <v>35</v>
      </c>
      <c r="AD49" s="67" t="s">
        <v>35</v>
      </c>
      <c r="AE49" s="67" t="s">
        <v>35</v>
      </c>
      <c r="AF49" s="67" t="s">
        <v>35</v>
      </c>
      <c r="AG49" s="67" t="s">
        <v>35</v>
      </c>
      <c r="AH49" s="67" t="s">
        <v>35</v>
      </c>
      <c r="AI49" s="67" t="s">
        <v>35</v>
      </c>
      <c r="AJ49" s="67" t="s">
        <v>35</v>
      </c>
      <c r="AK49" s="67" t="s">
        <v>35</v>
      </c>
      <c r="AL49" s="67" t="s">
        <v>35</v>
      </c>
      <c r="AM49" s="67" t="s">
        <v>35</v>
      </c>
      <c r="AN49" s="67" t="s">
        <v>35</v>
      </c>
      <c r="AO49" s="67" t="s">
        <v>35</v>
      </c>
      <c r="AP49" s="67" t="s">
        <v>35</v>
      </c>
      <c r="AQ49" s="67" t="s">
        <v>35</v>
      </c>
      <c r="AR49" s="67" t="s">
        <v>35</v>
      </c>
      <c r="AS49" s="67" t="s">
        <v>35</v>
      </c>
      <c r="AT49" s="67" t="s">
        <v>35</v>
      </c>
      <c r="AU49" s="67" t="s">
        <v>35</v>
      </c>
      <c r="AV49" s="67" t="s">
        <v>35</v>
      </c>
      <c r="AW49" s="58" t="s">
        <v>35</v>
      </c>
      <c r="AX49" s="10"/>
      <c r="AY49" s="10"/>
      <c r="AZ49" s="343"/>
      <c r="BA49" s="965"/>
      <c r="BB49" s="552" t="s">
        <v>68</v>
      </c>
      <c r="BC49" s="54" t="s">
        <v>35</v>
      </c>
      <c r="BD49" s="50" t="s">
        <v>35</v>
      </c>
      <c r="BE49" s="50" t="s">
        <v>35</v>
      </c>
      <c r="BF49" s="50" t="s">
        <v>35</v>
      </c>
      <c r="BG49" s="45" t="s">
        <v>35</v>
      </c>
      <c r="BH49" s="54" t="s">
        <v>35</v>
      </c>
      <c r="BI49" s="50" t="s">
        <v>35</v>
      </c>
      <c r="BJ49" s="50" t="s">
        <v>35</v>
      </c>
      <c r="BK49" s="50" t="s">
        <v>35</v>
      </c>
      <c r="BL49" s="45" t="s">
        <v>35</v>
      </c>
      <c r="BM49" s="54" t="s">
        <v>35</v>
      </c>
      <c r="BN49" s="50" t="s">
        <v>35</v>
      </c>
      <c r="BO49" s="50" t="s">
        <v>35</v>
      </c>
      <c r="BP49" s="50" t="s">
        <v>35</v>
      </c>
      <c r="BQ49" s="45" t="s">
        <v>35</v>
      </c>
      <c r="BR49" s="54" t="s">
        <v>35</v>
      </c>
      <c r="BS49" s="50" t="s">
        <v>35</v>
      </c>
      <c r="BT49" s="50" t="s">
        <v>35</v>
      </c>
      <c r="BU49" s="50" t="s">
        <v>35</v>
      </c>
      <c r="BV49" s="50" t="s">
        <v>35</v>
      </c>
      <c r="BW49" s="50" t="s">
        <v>35</v>
      </c>
      <c r="BX49" s="50" t="s">
        <v>35</v>
      </c>
      <c r="BY49" s="39" t="s">
        <v>35</v>
      </c>
      <c r="BZ49" s="39" t="s">
        <v>35</v>
      </c>
      <c r="CA49" s="39" t="s">
        <v>35</v>
      </c>
      <c r="CB49" s="39" t="s">
        <v>35</v>
      </c>
      <c r="CC49" s="39" t="s">
        <v>35</v>
      </c>
      <c r="CD49" s="39" t="s">
        <v>35</v>
      </c>
      <c r="CE49" s="39" t="s">
        <v>35</v>
      </c>
      <c r="CF49" s="39" t="s">
        <v>35</v>
      </c>
      <c r="CG49" s="39" t="s">
        <v>35</v>
      </c>
      <c r="CH49" s="39" t="s">
        <v>35</v>
      </c>
      <c r="CI49" s="39" t="s">
        <v>35</v>
      </c>
      <c r="CJ49" s="39" t="s">
        <v>35</v>
      </c>
      <c r="CK49" s="39" t="s">
        <v>35</v>
      </c>
      <c r="CL49" s="39" t="s">
        <v>35</v>
      </c>
      <c r="CM49" s="39" t="s">
        <v>35</v>
      </c>
      <c r="CN49" s="39" t="s">
        <v>35</v>
      </c>
      <c r="CO49" s="39" t="s">
        <v>35</v>
      </c>
      <c r="CP49" s="39" t="s">
        <v>35</v>
      </c>
      <c r="CQ49" s="39" t="s">
        <v>35</v>
      </c>
      <c r="CR49" s="39" t="s">
        <v>35</v>
      </c>
      <c r="CS49" s="39" t="s">
        <v>35</v>
      </c>
      <c r="CT49" s="39" t="s">
        <v>35</v>
      </c>
      <c r="CU49" s="39" t="s">
        <v>35</v>
      </c>
      <c r="CV49" s="39" t="s">
        <v>35</v>
      </c>
      <c r="CW49" s="39" t="s">
        <v>35</v>
      </c>
      <c r="CX49" s="8"/>
      <c r="CY49" s="8"/>
      <c r="CZ49" s="8"/>
    </row>
    <row r="50" s="315" customFormat="true" ht="15" customHeight="true" x14ac:dyDescent="0.2">
      <c r="A50" s="977" t="s">
        <v>102</v>
      </c>
      <c r="B50" s="370" t="s">
        <v>100</v>
      </c>
      <c r="C50" s="70" t="s">
        <v>35</v>
      </c>
      <c r="D50" s="67" t="s">
        <v>35</v>
      </c>
      <c r="E50" s="67" t="s">
        <v>35</v>
      </c>
      <c r="F50" s="67" t="s">
        <v>35</v>
      </c>
      <c r="G50" s="64" t="s">
        <v>35</v>
      </c>
      <c r="H50" s="61" t="s">
        <v>35</v>
      </c>
      <c r="I50" s="67" t="s">
        <v>35</v>
      </c>
      <c r="J50" s="67" t="s">
        <v>35</v>
      </c>
      <c r="K50" s="67" t="s">
        <v>35</v>
      </c>
      <c r="L50" s="58" t="s">
        <v>35</v>
      </c>
      <c r="M50" s="70" t="s">
        <v>35</v>
      </c>
      <c r="N50" s="67" t="s">
        <v>35</v>
      </c>
      <c r="O50" s="67" t="s">
        <v>35</v>
      </c>
      <c r="P50" s="67" t="s">
        <v>35</v>
      </c>
      <c r="Q50" s="64" t="s">
        <v>35</v>
      </c>
      <c r="R50" s="61" t="s">
        <v>35</v>
      </c>
      <c r="S50" s="67" t="s">
        <v>35</v>
      </c>
      <c r="T50" s="67" t="s">
        <v>35</v>
      </c>
      <c r="U50" s="67" t="s">
        <v>35</v>
      </c>
      <c r="V50" s="67" t="s">
        <v>35</v>
      </c>
      <c r="W50" s="67" t="s">
        <v>35</v>
      </c>
      <c r="X50" s="67" t="s">
        <v>35</v>
      </c>
      <c r="Y50" s="67" t="s">
        <v>35</v>
      </c>
      <c r="Z50" s="67" t="s">
        <v>35</v>
      </c>
      <c r="AA50" s="67" t="s">
        <v>35</v>
      </c>
      <c r="AB50" s="67" t="s">
        <v>35</v>
      </c>
      <c r="AC50" s="67" t="s">
        <v>35</v>
      </c>
      <c r="AD50" s="67" t="s">
        <v>35</v>
      </c>
      <c r="AE50" s="67" t="s">
        <v>35</v>
      </c>
      <c r="AF50" s="67" t="s">
        <v>35</v>
      </c>
      <c r="AG50" s="67" t="s">
        <v>35</v>
      </c>
      <c r="AH50" s="67" t="s">
        <v>35</v>
      </c>
      <c r="AI50" s="67" t="s">
        <v>35</v>
      </c>
      <c r="AJ50" s="67" t="s">
        <v>35</v>
      </c>
      <c r="AK50" s="67" t="s">
        <v>35</v>
      </c>
      <c r="AL50" s="67" t="s">
        <v>35</v>
      </c>
      <c r="AM50" s="67" t="s">
        <v>35</v>
      </c>
      <c r="AN50" s="67" t="s">
        <v>35</v>
      </c>
      <c r="AO50" s="67" t="s">
        <v>35</v>
      </c>
      <c r="AP50" s="67" t="s">
        <v>35</v>
      </c>
      <c r="AQ50" s="67" t="s">
        <v>35</v>
      </c>
      <c r="AR50" s="67" t="s">
        <v>35</v>
      </c>
      <c r="AS50" s="67" t="s">
        <v>35</v>
      </c>
      <c r="AT50" s="67" t="s">
        <v>35</v>
      </c>
      <c r="AU50" s="67" t="s">
        <v>35</v>
      </c>
      <c r="AV50" s="67" t="s">
        <v>35</v>
      </c>
      <c r="AW50" s="58" t="s">
        <v>35</v>
      </c>
      <c r="AX50" s="10"/>
      <c r="AY50" s="10"/>
      <c r="AZ50" s="343"/>
      <c r="BA50" s="965" t="s">
        <v>102</v>
      </c>
      <c r="BB50" s="552" t="s">
        <v>100</v>
      </c>
      <c r="BC50" s="54" t="s">
        <v>35</v>
      </c>
      <c r="BD50" s="50" t="s">
        <v>35</v>
      </c>
      <c r="BE50" s="50" t="s">
        <v>35</v>
      </c>
      <c r="BF50" s="50" t="s">
        <v>35</v>
      </c>
      <c r="BG50" s="45" t="s">
        <v>35</v>
      </c>
      <c r="BH50" s="54" t="s">
        <v>35</v>
      </c>
      <c r="BI50" s="50" t="s">
        <v>35</v>
      </c>
      <c r="BJ50" s="50" t="s">
        <v>35</v>
      </c>
      <c r="BK50" s="50" t="s">
        <v>35</v>
      </c>
      <c r="BL50" s="45" t="s">
        <v>35</v>
      </c>
      <c r="BM50" s="54" t="s">
        <v>35</v>
      </c>
      <c r="BN50" s="50" t="s">
        <v>35</v>
      </c>
      <c r="BO50" s="50" t="s">
        <v>35</v>
      </c>
      <c r="BP50" s="50" t="s">
        <v>35</v>
      </c>
      <c r="BQ50" s="45" t="s">
        <v>35</v>
      </c>
      <c r="BR50" s="54" t="s">
        <v>35</v>
      </c>
      <c r="BS50" s="50" t="s">
        <v>35</v>
      </c>
      <c r="BT50" s="50" t="s">
        <v>35</v>
      </c>
      <c r="BU50" s="50" t="s">
        <v>35</v>
      </c>
      <c r="BV50" s="50" t="s">
        <v>35</v>
      </c>
      <c r="BW50" s="50" t="s">
        <v>35</v>
      </c>
      <c r="BX50" s="50" t="s">
        <v>35</v>
      </c>
      <c r="BY50" s="39" t="s">
        <v>35</v>
      </c>
      <c r="BZ50" s="39" t="s">
        <v>35</v>
      </c>
      <c r="CA50" s="39" t="s">
        <v>35</v>
      </c>
      <c r="CB50" s="39" t="s">
        <v>35</v>
      </c>
      <c r="CC50" s="39" t="s">
        <v>35</v>
      </c>
      <c r="CD50" s="39" t="s">
        <v>35</v>
      </c>
      <c r="CE50" s="39" t="s">
        <v>35</v>
      </c>
      <c r="CF50" s="39" t="s">
        <v>35</v>
      </c>
      <c r="CG50" s="39" t="s">
        <v>35</v>
      </c>
      <c r="CH50" s="39" t="s">
        <v>35</v>
      </c>
      <c r="CI50" s="39" t="s">
        <v>35</v>
      </c>
      <c r="CJ50" s="39" t="s">
        <v>35</v>
      </c>
      <c r="CK50" s="39" t="s">
        <v>35</v>
      </c>
      <c r="CL50" s="39" t="s">
        <v>35</v>
      </c>
      <c r="CM50" s="39" t="s">
        <v>35</v>
      </c>
      <c r="CN50" s="39" t="s">
        <v>35</v>
      </c>
      <c r="CO50" s="39" t="s">
        <v>35</v>
      </c>
      <c r="CP50" s="39" t="s">
        <v>35</v>
      </c>
      <c r="CQ50" s="39" t="s">
        <v>35</v>
      </c>
      <c r="CR50" s="39" t="s">
        <v>35</v>
      </c>
      <c r="CS50" s="39" t="s">
        <v>35</v>
      </c>
      <c r="CT50" s="39" t="s">
        <v>35</v>
      </c>
      <c r="CU50" s="39" t="s">
        <v>35</v>
      </c>
      <c r="CV50" s="39" t="s">
        <v>35</v>
      </c>
      <c r="CW50" s="39" t="s">
        <v>35</v>
      </c>
      <c r="CX50" s="8"/>
      <c r="CY50" s="8"/>
      <c r="CZ50" s="8"/>
    </row>
    <row r="51" s="315" customFormat="true" ht="15" customHeight="true" x14ac:dyDescent="0.2">
      <c r="A51" s="977"/>
      <c r="B51" s="370" t="s">
        <v>99</v>
      </c>
      <c r="C51" s="70" t="s">
        <v>35</v>
      </c>
      <c r="D51" s="67" t="s">
        <v>35</v>
      </c>
      <c r="E51" s="67" t="s">
        <v>35</v>
      </c>
      <c r="F51" s="67" t="s">
        <v>35</v>
      </c>
      <c r="G51" s="64" t="s">
        <v>35</v>
      </c>
      <c r="H51" s="61" t="s">
        <v>35</v>
      </c>
      <c r="I51" s="67" t="s">
        <v>35</v>
      </c>
      <c r="J51" s="67" t="s">
        <v>35</v>
      </c>
      <c r="K51" s="67" t="s">
        <v>35</v>
      </c>
      <c r="L51" s="58" t="s">
        <v>35</v>
      </c>
      <c r="M51" s="70" t="s">
        <v>35</v>
      </c>
      <c r="N51" s="67" t="s">
        <v>35</v>
      </c>
      <c r="O51" s="67" t="s">
        <v>35</v>
      </c>
      <c r="P51" s="67" t="s">
        <v>35</v>
      </c>
      <c r="Q51" s="64" t="s">
        <v>35</v>
      </c>
      <c r="R51" s="61" t="s">
        <v>35</v>
      </c>
      <c r="S51" s="67" t="s">
        <v>35</v>
      </c>
      <c r="T51" s="67" t="s">
        <v>35</v>
      </c>
      <c r="U51" s="67" t="s">
        <v>35</v>
      </c>
      <c r="V51" s="67" t="s">
        <v>35</v>
      </c>
      <c r="W51" s="67" t="s">
        <v>35</v>
      </c>
      <c r="X51" s="67" t="s">
        <v>35</v>
      </c>
      <c r="Y51" s="67" t="s">
        <v>35</v>
      </c>
      <c r="Z51" s="67" t="s">
        <v>35</v>
      </c>
      <c r="AA51" s="67" t="s">
        <v>35</v>
      </c>
      <c r="AB51" s="67" t="s">
        <v>35</v>
      </c>
      <c r="AC51" s="67" t="s">
        <v>35</v>
      </c>
      <c r="AD51" s="67" t="s">
        <v>35</v>
      </c>
      <c r="AE51" s="67" t="s">
        <v>35</v>
      </c>
      <c r="AF51" s="67" t="s">
        <v>35</v>
      </c>
      <c r="AG51" s="67" t="s">
        <v>35</v>
      </c>
      <c r="AH51" s="67" t="s">
        <v>35</v>
      </c>
      <c r="AI51" s="67" t="s">
        <v>35</v>
      </c>
      <c r="AJ51" s="67" t="s">
        <v>35</v>
      </c>
      <c r="AK51" s="67" t="s">
        <v>35</v>
      </c>
      <c r="AL51" s="67" t="s">
        <v>35</v>
      </c>
      <c r="AM51" s="67" t="s">
        <v>35</v>
      </c>
      <c r="AN51" s="67" t="s">
        <v>35</v>
      </c>
      <c r="AO51" s="67" t="s">
        <v>35</v>
      </c>
      <c r="AP51" s="67" t="s">
        <v>35</v>
      </c>
      <c r="AQ51" s="67" t="s">
        <v>35</v>
      </c>
      <c r="AR51" s="67" t="s">
        <v>35</v>
      </c>
      <c r="AS51" s="67" t="s">
        <v>35</v>
      </c>
      <c r="AT51" s="67" t="s">
        <v>35</v>
      </c>
      <c r="AU51" s="67" t="s">
        <v>35</v>
      </c>
      <c r="AV51" s="67" t="s">
        <v>35</v>
      </c>
      <c r="AW51" s="58" t="s">
        <v>35</v>
      </c>
      <c r="AX51" s="10"/>
      <c r="AY51" s="10"/>
      <c r="AZ51" s="343"/>
      <c r="BA51" s="965"/>
      <c r="BB51" s="552" t="s">
        <v>99</v>
      </c>
      <c r="BC51" s="54" t="s">
        <v>35</v>
      </c>
      <c r="BD51" s="50" t="s">
        <v>35</v>
      </c>
      <c r="BE51" s="50" t="s">
        <v>35</v>
      </c>
      <c r="BF51" s="50" t="s">
        <v>35</v>
      </c>
      <c r="BG51" s="45" t="s">
        <v>35</v>
      </c>
      <c r="BH51" s="54" t="s">
        <v>35</v>
      </c>
      <c r="BI51" s="50" t="s">
        <v>35</v>
      </c>
      <c r="BJ51" s="50" t="s">
        <v>35</v>
      </c>
      <c r="BK51" s="50" t="s">
        <v>35</v>
      </c>
      <c r="BL51" s="45" t="s">
        <v>35</v>
      </c>
      <c r="BM51" s="54" t="s">
        <v>35</v>
      </c>
      <c r="BN51" s="50" t="s">
        <v>35</v>
      </c>
      <c r="BO51" s="50" t="s">
        <v>35</v>
      </c>
      <c r="BP51" s="50" t="s">
        <v>35</v>
      </c>
      <c r="BQ51" s="45" t="s">
        <v>35</v>
      </c>
      <c r="BR51" s="54" t="s">
        <v>35</v>
      </c>
      <c r="BS51" s="50" t="s">
        <v>35</v>
      </c>
      <c r="BT51" s="50" t="s">
        <v>35</v>
      </c>
      <c r="BU51" s="50" t="s">
        <v>35</v>
      </c>
      <c r="BV51" s="50" t="s">
        <v>35</v>
      </c>
      <c r="BW51" s="50" t="s">
        <v>35</v>
      </c>
      <c r="BX51" s="50" t="s">
        <v>35</v>
      </c>
      <c r="BY51" s="39" t="s">
        <v>35</v>
      </c>
      <c r="BZ51" s="39" t="s">
        <v>35</v>
      </c>
      <c r="CA51" s="39" t="s">
        <v>35</v>
      </c>
      <c r="CB51" s="39" t="s">
        <v>35</v>
      </c>
      <c r="CC51" s="39" t="s">
        <v>35</v>
      </c>
      <c r="CD51" s="39" t="s">
        <v>35</v>
      </c>
      <c r="CE51" s="39" t="s">
        <v>35</v>
      </c>
      <c r="CF51" s="39" t="s">
        <v>35</v>
      </c>
      <c r="CG51" s="39" t="s">
        <v>35</v>
      </c>
      <c r="CH51" s="39" t="s">
        <v>35</v>
      </c>
      <c r="CI51" s="39" t="s">
        <v>35</v>
      </c>
      <c r="CJ51" s="39" t="s">
        <v>35</v>
      </c>
      <c r="CK51" s="39" t="s">
        <v>35</v>
      </c>
      <c r="CL51" s="39" t="s">
        <v>35</v>
      </c>
      <c r="CM51" s="39" t="s">
        <v>35</v>
      </c>
      <c r="CN51" s="39" t="s">
        <v>35</v>
      </c>
      <c r="CO51" s="39" t="s">
        <v>35</v>
      </c>
      <c r="CP51" s="39" t="s">
        <v>35</v>
      </c>
      <c r="CQ51" s="39" t="s">
        <v>35</v>
      </c>
      <c r="CR51" s="39" t="s">
        <v>35</v>
      </c>
      <c r="CS51" s="39" t="s">
        <v>35</v>
      </c>
      <c r="CT51" s="39" t="s">
        <v>35</v>
      </c>
      <c r="CU51" s="39" t="s">
        <v>35</v>
      </c>
      <c r="CV51" s="39" t="s">
        <v>35</v>
      </c>
      <c r="CW51" s="39" t="s">
        <v>35</v>
      </c>
      <c r="CX51" s="8"/>
      <c r="CY51" s="8"/>
      <c r="CZ51" s="8"/>
    </row>
    <row r="52" s="315" customFormat="true" ht="15" customHeight="true" x14ac:dyDescent="0.2">
      <c r="A52" s="977"/>
      <c r="B52" s="370" t="s">
        <v>68</v>
      </c>
      <c r="C52" s="70" t="s">
        <v>35</v>
      </c>
      <c r="D52" s="67" t="s">
        <v>35</v>
      </c>
      <c r="E52" s="67" t="s">
        <v>35</v>
      </c>
      <c r="F52" s="67" t="s">
        <v>35</v>
      </c>
      <c r="G52" s="64" t="s">
        <v>35</v>
      </c>
      <c r="H52" s="61" t="s">
        <v>35</v>
      </c>
      <c r="I52" s="67" t="s">
        <v>35</v>
      </c>
      <c r="J52" s="67" t="s">
        <v>35</v>
      </c>
      <c r="K52" s="67" t="s">
        <v>35</v>
      </c>
      <c r="L52" s="58" t="s">
        <v>35</v>
      </c>
      <c r="M52" s="70" t="s">
        <v>35</v>
      </c>
      <c r="N52" s="67" t="s">
        <v>35</v>
      </c>
      <c r="O52" s="67" t="s">
        <v>35</v>
      </c>
      <c r="P52" s="67" t="s">
        <v>35</v>
      </c>
      <c r="Q52" s="64" t="s">
        <v>35</v>
      </c>
      <c r="R52" s="61" t="s">
        <v>35</v>
      </c>
      <c r="S52" s="67" t="s">
        <v>35</v>
      </c>
      <c r="T52" s="67" t="s">
        <v>35</v>
      </c>
      <c r="U52" s="67" t="s">
        <v>35</v>
      </c>
      <c r="V52" s="67" t="s">
        <v>35</v>
      </c>
      <c r="W52" s="67" t="s">
        <v>35</v>
      </c>
      <c r="X52" s="67" t="s">
        <v>35</v>
      </c>
      <c r="Y52" s="67" t="s">
        <v>35</v>
      </c>
      <c r="Z52" s="67" t="s">
        <v>35</v>
      </c>
      <c r="AA52" s="67" t="s">
        <v>35</v>
      </c>
      <c r="AB52" s="67" t="s">
        <v>35</v>
      </c>
      <c r="AC52" s="67" t="s">
        <v>35</v>
      </c>
      <c r="AD52" s="67" t="s">
        <v>35</v>
      </c>
      <c r="AE52" s="67" t="s">
        <v>35</v>
      </c>
      <c r="AF52" s="67" t="s">
        <v>35</v>
      </c>
      <c r="AG52" s="67" t="s">
        <v>35</v>
      </c>
      <c r="AH52" s="67" t="s">
        <v>35</v>
      </c>
      <c r="AI52" s="67" t="s">
        <v>35</v>
      </c>
      <c r="AJ52" s="67" t="s">
        <v>35</v>
      </c>
      <c r="AK52" s="67" t="s">
        <v>35</v>
      </c>
      <c r="AL52" s="67" t="s">
        <v>35</v>
      </c>
      <c r="AM52" s="67" t="s">
        <v>35</v>
      </c>
      <c r="AN52" s="67" t="s">
        <v>35</v>
      </c>
      <c r="AO52" s="67" t="s">
        <v>35</v>
      </c>
      <c r="AP52" s="67" t="s">
        <v>35</v>
      </c>
      <c r="AQ52" s="67" t="s">
        <v>35</v>
      </c>
      <c r="AR52" s="67" t="s">
        <v>35</v>
      </c>
      <c r="AS52" s="67" t="s">
        <v>35</v>
      </c>
      <c r="AT52" s="67" t="s">
        <v>35</v>
      </c>
      <c r="AU52" s="67" t="s">
        <v>35</v>
      </c>
      <c r="AV52" s="67" t="s">
        <v>35</v>
      </c>
      <c r="AW52" s="58" t="s">
        <v>35</v>
      </c>
      <c r="AX52" s="10"/>
      <c r="AY52" s="10"/>
      <c r="AZ52" s="343"/>
      <c r="BA52" s="965"/>
      <c r="BB52" s="552" t="s">
        <v>68</v>
      </c>
      <c r="BC52" s="54" t="s">
        <v>35</v>
      </c>
      <c r="BD52" s="50" t="s">
        <v>35</v>
      </c>
      <c r="BE52" s="50" t="s">
        <v>35</v>
      </c>
      <c r="BF52" s="50" t="s">
        <v>35</v>
      </c>
      <c r="BG52" s="45" t="s">
        <v>35</v>
      </c>
      <c r="BH52" s="54" t="s">
        <v>35</v>
      </c>
      <c r="BI52" s="50" t="s">
        <v>35</v>
      </c>
      <c r="BJ52" s="50" t="s">
        <v>35</v>
      </c>
      <c r="BK52" s="50" t="s">
        <v>35</v>
      </c>
      <c r="BL52" s="45" t="s">
        <v>35</v>
      </c>
      <c r="BM52" s="54" t="s">
        <v>35</v>
      </c>
      <c r="BN52" s="50" t="s">
        <v>35</v>
      </c>
      <c r="BO52" s="50" t="s">
        <v>35</v>
      </c>
      <c r="BP52" s="50" t="s">
        <v>35</v>
      </c>
      <c r="BQ52" s="45" t="s">
        <v>35</v>
      </c>
      <c r="BR52" s="54" t="s">
        <v>35</v>
      </c>
      <c r="BS52" s="50" t="s">
        <v>35</v>
      </c>
      <c r="BT52" s="50" t="s">
        <v>35</v>
      </c>
      <c r="BU52" s="50" t="s">
        <v>35</v>
      </c>
      <c r="BV52" s="50" t="s">
        <v>35</v>
      </c>
      <c r="BW52" s="50" t="s">
        <v>35</v>
      </c>
      <c r="BX52" s="50" t="s">
        <v>35</v>
      </c>
      <c r="BY52" s="39" t="s">
        <v>35</v>
      </c>
      <c r="BZ52" s="39" t="s">
        <v>35</v>
      </c>
      <c r="CA52" s="39" t="s">
        <v>35</v>
      </c>
      <c r="CB52" s="39" t="s">
        <v>35</v>
      </c>
      <c r="CC52" s="39" t="s">
        <v>35</v>
      </c>
      <c r="CD52" s="39" t="s">
        <v>35</v>
      </c>
      <c r="CE52" s="39" t="s">
        <v>35</v>
      </c>
      <c r="CF52" s="39" t="s">
        <v>35</v>
      </c>
      <c r="CG52" s="39" t="s">
        <v>35</v>
      </c>
      <c r="CH52" s="39" t="s">
        <v>35</v>
      </c>
      <c r="CI52" s="39" t="s">
        <v>35</v>
      </c>
      <c r="CJ52" s="39" t="s">
        <v>35</v>
      </c>
      <c r="CK52" s="39" t="s">
        <v>35</v>
      </c>
      <c r="CL52" s="39" t="s">
        <v>35</v>
      </c>
      <c r="CM52" s="39" t="s">
        <v>35</v>
      </c>
      <c r="CN52" s="39" t="s">
        <v>35</v>
      </c>
      <c r="CO52" s="39" t="s">
        <v>35</v>
      </c>
      <c r="CP52" s="39" t="s">
        <v>35</v>
      </c>
      <c r="CQ52" s="39" t="s">
        <v>35</v>
      </c>
      <c r="CR52" s="39" t="s">
        <v>35</v>
      </c>
      <c r="CS52" s="39" t="s">
        <v>35</v>
      </c>
      <c r="CT52" s="39" t="s">
        <v>35</v>
      </c>
      <c r="CU52" s="39" t="s">
        <v>35</v>
      </c>
      <c r="CV52" s="39" t="s">
        <v>35</v>
      </c>
      <c r="CW52" s="39" t="s">
        <v>35</v>
      </c>
      <c r="CX52" s="8"/>
      <c r="CY52" s="8"/>
      <c r="CZ52" s="8"/>
    </row>
    <row r="53" s="315" customFormat="true" ht="15" customHeight="true" x14ac:dyDescent="0.2">
      <c r="A53" s="977" t="s">
        <v>105</v>
      </c>
      <c r="B53" s="370" t="s">
        <v>100</v>
      </c>
      <c r="C53" s="70" t="s">
        <v>35</v>
      </c>
      <c r="D53" s="67" t="s">
        <v>35</v>
      </c>
      <c r="E53" s="67" t="s">
        <v>35</v>
      </c>
      <c r="F53" s="67" t="s">
        <v>35</v>
      </c>
      <c r="G53" s="64" t="s">
        <v>35</v>
      </c>
      <c r="H53" s="61" t="s">
        <v>35</v>
      </c>
      <c r="I53" s="67" t="s">
        <v>35</v>
      </c>
      <c r="J53" s="67" t="s">
        <v>35</v>
      </c>
      <c r="K53" s="67" t="s">
        <v>35</v>
      </c>
      <c r="L53" s="58" t="s">
        <v>35</v>
      </c>
      <c r="M53" s="70" t="s">
        <v>35</v>
      </c>
      <c r="N53" s="67" t="s">
        <v>35</v>
      </c>
      <c r="O53" s="67" t="s">
        <v>35</v>
      </c>
      <c r="P53" s="67" t="s">
        <v>35</v>
      </c>
      <c r="Q53" s="64" t="s">
        <v>35</v>
      </c>
      <c r="R53" s="61" t="s">
        <v>35</v>
      </c>
      <c r="S53" s="67" t="s">
        <v>35</v>
      </c>
      <c r="T53" s="67" t="s">
        <v>35</v>
      </c>
      <c r="U53" s="67" t="s">
        <v>35</v>
      </c>
      <c r="V53" s="67" t="s">
        <v>35</v>
      </c>
      <c r="W53" s="67" t="s">
        <v>35</v>
      </c>
      <c r="X53" s="67" t="s">
        <v>35</v>
      </c>
      <c r="Y53" s="67" t="s">
        <v>35</v>
      </c>
      <c r="Z53" s="67" t="s">
        <v>35</v>
      </c>
      <c r="AA53" s="67" t="s">
        <v>35</v>
      </c>
      <c r="AB53" s="67" t="s">
        <v>35</v>
      </c>
      <c r="AC53" s="67" t="s">
        <v>35</v>
      </c>
      <c r="AD53" s="67" t="s">
        <v>35</v>
      </c>
      <c r="AE53" s="67" t="s">
        <v>35</v>
      </c>
      <c r="AF53" s="67" t="s">
        <v>35</v>
      </c>
      <c r="AG53" s="67" t="s">
        <v>35</v>
      </c>
      <c r="AH53" s="67" t="s">
        <v>35</v>
      </c>
      <c r="AI53" s="67" t="s">
        <v>35</v>
      </c>
      <c r="AJ53" s="67" t="s">
        <v>35</v>
      </c>
      <c r="AK53" s="67" t="s">
        <v>35</v>
      </c>
      <c r="AL53" s="67" t="s">
        <v>35</v>
      </c>
      <c r="AM53" s="67" t="s">
        <v>35</v>
      </c>
      <c r="AN53" s="67" t="s">
        <v>35</v>
      </c>
      <c r="AO53" s="67" t="s">
        <v>35</v>
      </c>
      <c r="AP53" s="67" t="s">
        <v>35</v>
      </c>
      <c r="AQ53" s="67" t="s">
        <v>35</v>
      </c>
      <c r="AR53" s="67" t="s">
        <v>35</v>
      </c>
      <c r="AS53" s="67" t="s">
        <v>35</v>
      </c>
      <c r="AT53" s="67" t="s">
        <v>35</v>
      </c>
      <c r="AU53" s="67" t="s">
        <v>35</v>
      </c>
      <c r="AV53" s="67" t="s">
        <v>35</v>
      </c>
      <c r="AW53" s="58" t="s">
        <v>35</v>
      </c>
      <c r="AX53" s="10"/>
      <c r="AY53" s="10"/>
      <c r="AZ53" s="343"/>
      <c r="BA53" s="965" t="s">
        <v>105</v>
      </c>
      <c r="BB53" s="552" t="s">
        <v>100</v>
      </c>
      <c r="BC53" s="54" t="s">
        <v>35</v>
      </c>
      <c r="BD53" s="50" t="s">
        <v>35</v>
      </c>
      <c r="BE53" s="50" t="s">
        <v>35</v>
      </c>
      <c r="BF53" s="50" t="s">
        <v>35</v>
      </c>
      <c r="BG53" s="45" t="s">
        <v>35</v>
      </c>
      <c r="BH53" s="54" t="s">
        <v>35</v>
      </c>
      <c r="BI53" s="50" t="s">
        <v>35</v>
      </c>
      <c r="BJ53" s="50" t="s">
        <v>35</v>
      </c>
      <c r="BK53" s="50" t="s">
        <v>35</v>
      </c>
      <c r="BL53" s="45" t="s">
        <v>35</v>
      </c>
      <c r="BM53" s="54" t="s">
        <v>35</v>
      </c>
      <c r="BN53" s="50" t="s">
        <v>35</v>
      </c>
      <c r="BO53" s="50" t="s">
        <v>35</v>
      </c>
      <c r="BP53" s="50" t="s">
        <v>35</v>
      </c>
      <c r="BQ53" s="45" t="s">
        <v>35</v>
      </c>
      <c r="BR53" s="54" t="s">
        <v>35</v>
      </c>
      <c r="BS53" s="50" t="s">
        <v>35</v>
      </c>
      <c r="BT53" s="50" t="s">
        <v>35</v>
      </c>
      <c r="BU53" s="50" t="s">
        <v>35</v>
      </c>
      <c r="BV53" s="50" t="s">
        <v>35</v>
      </c>
      <c r="BW53" s="50" t="s">
        <v>35</v>
      </c>
      <c r="BX53" s="50" t="s">
        <v>35</v>
      </c>
      <c r="BY53" s="39" t="s">
        <v>35</v>
      </c>
      <c r="BZ53" s="39" t="s">
        <v>35</v>
      </c>
      <c r="CA53" s="39" t="s">
        <v>35</v>
      </c>
      <c r="CB53" s="39" t="s">
        <v>35</v>
      </c>
      <c r="CC53" s="39" t="s">
        <v>35</v>
      </c>
      <c r="CD53" s="39" t="s">
        <v>35</v>
      </c>
      <c r="CE53" s="39" t="s">
        <v>35</v>
      </c>
      <c r="CF53" s="39" t="s">
        <v>35</v>
      </c>
      <c r="CG53" s="39" t="s">
        <v>35</v>
      </c>
      <c r="CH53" s="39" t="s">
        <v>35</v>
      </c>
      <c r="CI53" s="39" t="s">
        <v>35</v>
      </c>
      <c r="CJ53" s="39" t="s">
        <v>35</v>
      </c>
      <c r="CK53" s="39" t="s">
        <v>35</v>
      </c>
      <c r="CL53" s="39" t="s">
        <v>35</v>
      </c>
      <c r="CM53" s="39" t="s">
        <v>35</v>
      </c>
      <c r="CN53" s="39" t="s">
        <v>35</v>
      </c>
      <c r="CO53" s="39" t="s">
        <v>35</v>
      </c>
      <c r="CP53" s="39" t="s">
        <v>35</v>
      </c>
      <c r="CQ53" s="39" t="s">
        <v>35</v>
      </c>
      <c r="CR53" s="39" t="s">
        <v>35</v>
      </c>
      <c r="CS53" s="39" t="s">
        <v>35</v>
      </c>
      <c r="CT53" s="39" t="s">
        <v>35</v>
      </c>
      <c r="CU53" s="39" t="s">
        <v>35</v>
      </c>
      <c r="CV53" s="39" t="s">
        <v>35</v>
      </c>
      <c r="CW53" s="39" t="s">
        <v>35</v>
      </c>
      <c r="CX53" s="8"/>
      <c r="CY53" s="8"/>
      <c r="CZ53" s="8"/>
    </row>
    <row r="54" s="315" customFormat="true" ht="15" customHeight="true" x14ac:dyDescent="0.2">
      <c r="A54" s="977"/>
      <c r="B54" s="370" t="s">
        <v>99</v>
      </c>
      <c r="C54" s="70" t="s">
        <v>35</v>
      </c>
      <c r="D54" s="67" t="s">
        <v>35</v>
      </c>
      <c r="E54" s="67" t="s">
        <v>35</v>
      </c>
      <c r="F54" s="67" t="s">
        <v>35</v>
      </c>
      <c r="G54" s="64" t="s">
        <v>35</v>
      </c>
      <c r="H54" s="61" t="s">
        <v>35</v>
      </c>
      <c r="I54" s="67" t="s">
        <v>35</v>
      </c>
      <c r="J54" s="67" t="s">
        <v>35</v>
      </c>
      <c r="K54" s="67" t="s">
        <v>35</v>
      </c>
      <c r="L54" s="58" t="s">
        <v>35</v>
      </c>
      <c r="M54" s="70" t="s">
        <v>35</v>
      </c>
      <c r="N54" s="67" t="s">
        <v>35</v>
      </c>
      <c r="O54" s="67" t="s">
        <v>35</v>
      </c>
      <c r="P54" s="67" t="s">
        <v>35</v>
      </c>
      <c r="Q54" s="64" t="s">
        <v>35</v>
      </c>
      <c r="R54" s="61" t="s">
        <v>35</v>
      </c>
      <c r="S54" s="67" t="s">
        <v>35</v>
      </c>
      <c r="T54" s="67" t="s">
        <v>35</v>
      </c>
      <c r="U54" s="67" t="s">
        <v>35</v>
      </c>
      <c r="V54" s="67" t="s">
        <v>35</v>
      </c>
      <c r="W54" s="67" t="s">
        <v>35</v>
      </c>
      <c r="X54" s="67" t="s">
        <v>35</v>
      </c>
      <c r="Y54" s="67" t="s">
        <v>35</v>
      </c>
      <c r="Z54" s="67" t="s">
        <v>35</v>
      </c>
      <c r="AA54" s="67" t="s">
        <v>35</v>
      </c>
      <c r="AB54" s="67" t="s">
        <v>35</v>
      </c>
      <c r="AC54" s="67" t="s">
        <v>35</v>
      </c>
      <c r="AD54" s="67" t="s">
        <v>35</v>
      </c>
      <c r="AE54" s="67" t="s">
        <v>35</v>
      </c>
      <c r="AF54" s="67" t="s">
        <v>35</v>
      </c>
      <c r="AG54" s="67" t="s">
        <v>35</v>
      </c>
      <c r="AH54" s="67" t="s">
        <v>35</v>
      </c>
      <c r="AI54" s="67" t="s">
        <v>35</v>
      </c>
      <c r="AJ54" s="67" t="s">
        <v>35</v>
      </c>
      <c r="AK54" s="67" t="s">
        <v>35</v>
      </c>
      <c r="AL54" s="67" t="s">
        <v>35</v>
      </c>
      <c r="AM54" s="67" t="s">
        <v>35</v>
      </c>
      <c r="AN54" s="67" t="s">
        <v>35</v>
      </c>
      <c r="AO54" s="67" t="s">
        <v>35</v>
      </c>
      <c r="AP54" s="67" t="s">
        <v>35</v>
      </c>
      <c r="AQ54" s="67" t="s">
        <v>35</v>
      </c>
      <c r="AR54" s="67" t="s">
        <v>35</v>
      </c>
      <c r="AS54" s="67" t="s">
        <v>35</v>
      </c>
      <c r="AT54" s="67" t="s">
        <v>35</v>
      </c>
      <c r="AU54" s="67" t="s">
        <v>35</v>
      </c>
      <c r="AV54" s="67" t="s">
        <v>35</v>
      </c>
      <c r="AW54" s="58" t="s">
        <v>35</v>
      </c>
      <c r="AX54" s="10"/>
      <c r="AY54" s="10"/>
      <c r="AZ54" s="343"/>
      <c r="BA54" s="965"/>
      <c r="BB54" s="552" t="s">
        <v>99</v>
      </c>
      <c r="BC54" s="54" t="s">
        <v>35</v>
      </c>
      <c r="BD54" s="50" t="s">
        <v>35</v>
      </c>
      <c r="BE54" s="50" t="s">
        <v>35</v>
      </c>
      <c r="BF54" s="50" t="s">
        <v>35</v>
      </c>
      <c r="BG54" s="45" t="s">
        <v>35</v>
      </c>
      <c r="BH54" s="54" t="s">
        <v>35</v>
      </c>
      <c r="BI54" s="50" t="s">
        <v>35</v>
      </c>
      <c r="BJ54" s="50" t="s">
        <v>35</v>
      </c>
      <c r="BK54" s="50" t="s">
        <v>35</v>
      </c>
      <c r="BL54" s="45" t="s">
        <v>35</v>
      </c>
      <c r="BM54" s="54" t="s">
        <v>35</v>
      </c>
      <c r="BN54" s="50" t="s">
        <v>35</v>
      </c>
      <c r="BO54" s="50" t="s">
        <v>35</v>
      </c>
      <c r="BP54" s="50" t="s">
        <v>35</v>
      </c>
      <c r="BQ54" s="45" t="s">
        <v>35</v>
      </c>
      <c r="BR54" s="54" t="s">
        <v>35</v>
      </c>
      <c r="BS54" s="50" t="s">
        <v>35</v>
      </c>
      <c r="BT54" s="50" t="s">
        <v>35</v>
      </c>
      <c r="BU54" s="50" t="s">
        <v>35</v>
      </c>
      <c r="BV54" s="50" t="s">
        <v>35</v>
      </c>
      <c r="BW54" s="50" t="s">
        <v>35</v>
      </c>
      <c r="BX54" s="50" t="s">
        <v>35</v>
      </c>
      <c r="BY54" s="39" t="s">
        <v>35</v>
      </c>
      <c r="BZ54" s="39" t="s">
        <v>35</v>
      </c>
      <c r="CA54" s="39" t="s">
        <v>35</v>
      </c>
      <c r="CB54" s="39" t="s">
        <v>35</v>
      </c>
      <c r="CC54" s="39" t="s">
        <v>35</v>
      </c>
      <c r="CD54" s="39" t="s">
        <v>35</v>
      </c>
      <c r="CE54" s="39" t="s">
        <v>35</v>
      </c>
      <c r="CF54" s="39" t="s">
        <v>35</v>
      </c>
      <c r="CG54" s="39" t="s">
        <v>35</v>
      </c>
      <c r="CH54" s="39" t="s">
        <v>35</v>
      </c>
      <c r="CI54" s="39" t="s">
        <v>35</v>
      </c>
      <c r="CJ54" s="39" t="s">
        <v>35</v>
      </c>
      <c r="CK54" s="39" t="s">
        <v>35</v>
      </c>
      <c r="CL54" s="39" t="s">
        <v>35</v>
      </c>
      <c r="CM54" s="39" t="s">
        <v>35</v>
      </c>
      <c r="CN54" s="39" t="s">
        <v>35</v>
      </c>
      <c r="CO54" s="39" t="s">
        <v>35</v>
      </c>
      <c r="CP54" s="39" t="s">
        <v>35</v>
      </c>
      <c r="CQ54" s="39" t="s">
        <v>35</v>
      </c>
      <c r="CR54" s="39" t="s">
        <v>35</v>
      </c>
      <c r="CS54" s="39" t="s">
        <v>35</v>
      </c>
      <c r="CT54" s="39" t="s">
        <v>35</v>
      </c>
      <c r="CU54" s="39" t="s">
        <v>35</v>
      </c>
      <c r="CV54" s="39" t="s">
        <v>35</v>
      </c>
      <c r="CW54" s="39" t="s">
        <v>35</v>
      </c>
      <c r="CX54" s="8"/>
      <c r="CY54" s="8"/>
      <c r="CZ54" s="8"/>
    </row>
    <row r="55" s="315" customFormat="true" ht="15" customHeight="true" x14ac:dyDescent="0.2">
      <c r="A55" s="978"/>
      <c r="B55" s="371" t="s">
        <v>68</v>
      </c>
      <c r="C55" s="69" t="s">
        <v>35</v>
      </c>
      <c r="D55" s="66" t="s">
        <v>35</v>
      </c>
      <c r="E55" s="66" t="s">
        <v>35</v>
      </c>
      <c r="F55" s="66" t="s">
        <v>35</v>
      </c>
      <c r="G55" s="63" t="s">
        <v>35</v>
      </c>
      <c r="H55" s="60" t="s">
        <v>35</v>
      </c>
      <c r="I55" s="66" t="s">
        <v>35</v>
      </c>
      <c r="J55" s="66" t="s">
        <v>35</v>
      </c>
      <c r="K55" s="66" t="s">
        <v>35</v>
      </c>
      <c r="L55" s="57" t="s">
        <v>35</v>
      </c>
      <c r="M55" s="69" t="s">
        <v>35</v>
      </c>
      <c r="N55" s="66" t="s">
        <v>35</v>
      </c>
      <c r="O55" s="66" t="s">
        <v>35</v>
      </c>
      <c r="P55" s="66" t="s">
        <v>35</v>
      </c>
      <c r="Q55" s="63" t="s">
        <v>35</v>
      </c>
      <c r="R55" s="16" t="s">
        <v>35</v>
      </c>
      <c r="S55" s="15" t="s">
        <v>35</v>
      </c>
      <c r="T55" s="15" t="s">
        <v>35</v>
      </c>
      <c r="U55" s="15" t="s">
        <v>35</v>
      </c>
      <c r="V55" s="15" t="s">
        <v>35</v>
      </c>
      <c r="W55" s="15" t="s">
        <v>35</v>
      </c>
      <c r="X55" s="15" t="s">
        <v>35</v>
      </c>
      <c r="Y55" s="15" t="s">
        <v>35</v>
      </c>
      <c r="Z55" s="15" t="s">
        <v>35</v>
      </c>
      <c r="AA55" s="15" t="s">
        <v>35</v>
      </c>
      <c r="AB55" s="15" t="s">
        <v>35</v>
      </c>
      <c r="AC55" s="15" t="s">
        <v>35</v>
      </c>
      <c r="AD55" s="15" t="s">
        <v>35</v>
      </c>
      <c r="AE55" s="15" t="s">
        <v>35</v>
      </c>
      <c r="AF55" s="15" t="s">
        <v>35</v>
      </c>
      <c r="AG55" s="15" t="s">
        <v>35</v>
      </c>
      <c r="AH55" s="15" t="s">
        <v>35</v>
      </c>
      <c r="AI55" s="15" t="s">
        <v>35</v>
      </c>
      <c r="AJ55" s="15" t="s">
        <v>35</v>
      </c>
      <c r="AK55" s="15" t="s">
        <v>35</v>
      </c>
      <c r="AL55" s="15" t="s">
        <v>35</v>
      </c>
      <c r="AM55" s="15" t="s">
        <v>35</v>
      </c>
      <c r="AN55" s="15" t="s">
        <v>35</v>
      </c>
      <c r="AO55" s="15" t="s">
        <v>35</v>
      </c>
      <c r="AP55" s="15" t="s">
        <v>35</v>
      </c>
      <c r="AQ55" s="15" t="s">
        <v>35</v>
      </c>
      <c r="AR55" s="15" t="s">
        <v>35</v>
      </c>
      <c r="AS55" s="15" t="s">
        <v>35</v>
      </c>
      <c r="AT55" s="15" t="s">
        <v>35</v>
      </c>
      <c r="AU55" s="15" t="s">
        <v>35</v>
      </c>
      <c r="AV55" s="15" t="s">
        <v>35</v>
      </c>
      <c r="AW55" s="11" t="s">
        <v>35</v>
      </c>
      <c r="AX55" s="10"/>
      <c r="AY55" s="10"/>
      <c r="AZ55" s="343"/>
      <c r="BA55" s="967"/>
      <c r="BB55" s="554" t="s">
        <v>68</v>
      </c>
      <c r="BC55" s="52" t="s">
        <v>35</v>
      </c>
      <c r="BD55" s="48" t="s">
        <v>35</v>
      </c>
      <c r="BE55" s="48" t="s">
        <v>35</v>
      </c>
      <c r="BF55" s="48" t="s">
        <v>35</v>
      </c>
      <c r="BG55" s="43" t="s">
        <v>35</v>
      </c>
      <c r="BH55" s="52" t="s">
        <v>35</v>
      </c>
      <c r="BI55" s="48" t="s">
        <v>35</v>
      </c>
      <c r="BJ55" s="48" t="s">
        <v>35</v>
      </c>
      <c r="BK55" s="48" t="s">
        <v>35</v>
      </c>
      <c r="BL55" s="43" t="s">
        <v>35</v>
      </c>
      <c r="BM55" s="52" t="s">
        <v>35</v>
      </c>
      <c r="BN55" s="48" t="s">
        <v>35</v>
      </c>
      <c r="BO55" s="48" t="s">
        <v>35</v>
      </c>
      <c r="BP55" s="48" t="s">
        <v>35</v>
      </c>
      <c r="BQ55" s="43" t="s">
        <v>35</v>
      </c>
      <c r="BR55" s="14" t="s">
        <v>35</v>
      </c>
      <c r="BS55" s="13" t="s">
        <v>35</v>
      </c>
      <c r="BT55" s="13" t="s">
        <v>35</v>
      </c>
      <c r="BU55" s="13" t="s">
        <v>35</v>
      </c>
      <c r="BV55" s="13" t="s">
        <v>35</v>
      </c>
      <c r="BW55" s="13" t="s">
        <v>35</v>
      </c>
      <c r="BX55" s="13" t="s">
        <v>35</v>
      </c>
      <c r="BY55" s="13" t="s">
        <v>35</v>
      </c>
      <c r="BZ55" s="41" t="s">
        <v>35</v>
      </c>
      <c r="CA55" s="41" t="s">
        <v>35</v>
      </c>
      <c r="CB55" s="41" t="s">
        <v>35</v>
      </c>
      <c r="CC55" s="41" t="s">
        <v>35</v>
      </c>
      <c r="CD55" s="41" t="s">
        <v>35</v>
      </c>
      <c r="CE55" s="41" t="s">
        <v>35</v>
      </c>
      <c r="CF55" s="41" t="s">
        <v>35</v>
      </c>
      <c r="CG55" s="41" t="s">
        <v>35</v>
      </c>
      <c r="CH55" s="41" t="s">
        <v>35</v>
      </c>
      <c r="CI55" s="41" t="s">
        <v>35</v>
      </c>
      <c r="CJ55" s="41" t="s">
        <v>35</v>
      </c>
      <c r="CK55" s="41" t="s">
        <v>35</v>
      </c>
      <c r="CL55" s="41" t="s">
        <v>35</v>
      </c>
      <c r="CM55" s="41" t="s">
        <v>35</v>
      </c>
      <c r="CN55" s="41" t="s">
        <v>35</v>
      </c>
      <c r="CO55" s="41" t="s">
        <v>35</v>
      </c>
      <c r="CP55" s="41" t="s">
        <v>35</v>
      </c>
      <c r="CQ55" s="41" t="s">
        <v>35</v>
      </c>
      <c r="CR55" s="41" t="s">
        <v>35</v>
      </c>
      <c r="CS55" s="41" t="s">
        <v>35</v>
      </c>
      <c r="CT55" s="41" t="s">
        <v>35</v>
      </c>
      <c r="CU55" s="41" t="s">
        <v>35</v>
      </c>
      <c r="CV55" s="41" t="s">
        <v>35</v>
      </c>
      <c r="CW55" s="41" t="s">
        <v>35</v>
      </c>
      <c r="CX55" s="8"/>
      <c r="CY55" s="8"/>
      <c r="CZ55" s="8"/>
    </row>
    <row r="56" s="320" customFormat="true" ht="15" customHeight="true" x14ac:dyDescent="0.2">
      <c r="A56" s="317"/>
      <c r="B56" s="367"/>
      <c r="C56" s="984" t="s">
        <v>114</v>
      </c>
      <c r="D56" s="985"/>
      <c r="E56" s="985"/>
      <c r="F56" s="985"/>
      <c r="G56" s="986"/>
      <c r="H56" s="982" t="s">
        <v>38</v>
      </c>
      <c r="I56" s="974"/>
      <c r="J56" s="974"/>
      <c r="K56" s="974"/>
      <c r="L56" s="976"/>
      <c r="M56" s="973" t="s">
        <v>37</v>
      </c>
      <c r="N56" s="974"/>
      <c r="O56" s="974"/>
      <c r="P56" s="974"/>
      <c r="Q56" s="976"/>
      <c r="R56" s="20" t="s">
        <v>138</v>
      </c>
      <c r="S56" s="398"/>
      <c r="T56" s="398"/>
      <c r="U56" s="398"/>
      <c r="V56" s="398"/>
      <c r="W56" s="398"/>
      <c r="X56" s="398"/>
      <c r="Y56" s="398"/>
      <c r="Z56" s="398"/>
      <c r="AA56" s="398"/>
      <c r="AB56" s="398"/>
      <c r="AC56" s="398"/>
      <c r="AD56" s="398"/>
      <c r="AE56" s="398"/>
      <c r="AF56" s="398"/>
      <c r="AG56" s="398"/>
      <c r="AH56" s="398"/>
      <c r="AI56" s="398"/>
      <c r="AJ56" s="398"/>
      <c r="AK56" s="398"/>
      <c r="AL56" s="398"/>
      <c r="AM56" s="398"/>
      <c r="AN56" s="398"/>
      <c r="AO56" s="398"/>
      <c r="AP56" s="398"/>
      <c r="AQ56" s="398"/>
      <c r="AR56" s="398"/>
      <c r="AS56" s="398"/>
      <c r="AT56" s="398"/>
      <c r="AU56" s="398"/>
      <c r="AV56" s="398"/>
      <c r="AW56" s="398"/>
      <c r="AX56" s="408"/>
      <c r="AY56" s="408"/>
      <c r="AZ56" s="875"/>
      <c r="BA56" s="345" t="s">
        <v>128</v>
      </c>
      <c r="BB56" s="300" t="s">
        <v>95</v>
      </c>
      <c r="BC56" s="973" t="s">
        <v>114</v>
      </c>
      <c r="BD56" s="974"/>
      <c r="BE56" s="974"/>
      <c r="BF56" s="974"/>
      <c r="BG56" s="975"/>
      <c r="BH56" s="973" t="s">
        <v>38</v>
      </c>
      <c r="BI56" s="974"/>
      <c r="BJ56" s="974"/>
      <c r="BK56" s="974"/>
      <c r="BL56" s="975"/>
      <c r="BM56" s="973" t="s">
        <v>37</v>
      </c>
      <c r="BN56" s="974"/>
      <c r="BO56" s="974"/>
      <c r="BP56" s="974"/>
      <c r="BQ56" s="976"/>
      <c r="BR56" s="19" t="s">
        <v>138</v>
      </c>
      <c r="BS56" s="398"/>
      <c r="BT56" s="398"/>
      <c r="BU56" s="398"/>
      <c r="BV56" s="398"/>
      <c r="BW56" s="398"/>
      <c r="BX56" s="398"/>
      <c r="BY56" s="398"/>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320" customFormat="true" ht="24" x14ac:dyDescent="0.2">
      <c r="A57" s="333" t="s">
        <v>69</v>
      </c>
      <c r="B57" s="367"/>
      <c r="C57" s="390" t="s">
        <v>0</v>
      </c>
      <c r="D57" s="545" t="s">
        <v>1</v>
      </c>
      <c r="E57" s="545" t="s">
        <v>2</v>
      </c>
      <c r="F57" s="545" t="s">
        <v>3</v>
      </c>
      <c r="G57" s="546" t="s">
        <v>4</v>
      </c>
      <c r="H57" s="372" t="s">
        <v>0</v>
      </c>
      <c r="I57" s="548" t="s">
        <v>1</v>
      </c>
      <c r="J57" s="548" t="s">
        <v>2</v>
      </c>
      <c r="K57" s="548" t="s">
        <v>3</v>
      </c>
      <c r="L57" s="549" t="s">
        <v>4</v>
      </c>
      <c r="M57" s="373" t="s">
        <v>0</v>
      </c>
      <c r="N57" s="548" t="s">
        <v>1</v>
      </c>
      <c r="O57" s="548" t="s">
        <v>2</v>
      </c>
      <c r="P57" s="548" t="s">
        <v>3</v>
      </c>
      <c r="Q57" s="544" t="s">
        <v>4</v>
      </c>
      <c r="R57" s="372" t="s">
        <v>246</v>
      </c>
      <c r="S57" s="548" t="s">
        <v>247</v>
      </c>
      <c r="T57" s="548" t="s">
        <v>248</v>
      </c>
      <c r="U57" s="548" t="s">
        <v>249</v>
      </c>
      <c r="V57" s="548" t="s">
        <v>250</v>
      </c>
      <c r="W57" s="548" t="s">
        <v>251</v>
      </c>
      <c r="X57" s="548" t="s">
        <v>252</v>
      </c>
      <c r="Y57" s="548" t="s">
        <v>253</v>
      </c>
      <c r="Z57" s="548" t="s">
        <v>254</v>
      </c>
      <c r="AA57" s="548" t="s">
        <v>255</v>
      </c>
      <c r="AB57" s="548" t="s">
        <v>256</v>
      </c>
      <c r="AC57" s="548" t="s">
        <v>257</v>
      </c>
      <c r="AD57" s="548" t="s">
        <v>258</v>
      </c>
      <c r="AE57" s="548" t="s">
        <v>259</v>
      </c>
      <c r="AF57" s="548" t="s">
        <v>260</v>
      </c>
      <c r="AG57" s="548" t="s">
        <v>261</v>
      </c>
      <c r="AH57" s="548" t="s">
        <v>262</v>
      </c>
      <c r="AI57" s="548" t="s">
        <v>263</v>
      </c>
      <c r="AJ57" s="548" t="s">
        <v>264</v>
      </c>
      <c r="AK57" s="548" t="s">
        <v>265</v>
      </c>
      <c r="AL57" s="548" t="s">
        <v>266</v>
      </c>
      <c r="AM57" s="548" t="s">
        <v>267</v>
      </c>
      <c r="AN57" s="548" t="s">
        <v>268</v>
      </c>
      <c r="AO57" s="548" t="s">
        <v>269</v>
      </c>
      <c r="AP57" s="548" t="s">
        <v>270</v>
      </c>
      <c r="AQ57" s="548" t="s">
        <v>271</v>
      </c>
      <c r="AR57" s="548" t="s">
        <v>272</v>
      </c>
      <c r="AS57" s="548" t="s">
        <v>273</v>
      </c>
      <c r="AT57" s="548" t="s">
        <v>274</v>
      </c>
      <c r="AU57" s="548" t="s">
        <v>275</v>
      </c>
      <c r="AV57" s="548" t="s">
        <v>276</v>
      </c>
      <c r="AW57" s="549" t="s">
        <v>277</v>
      </c>
      <c r="AX57" s="408"/>
      <c r="AY57" s="408"/>
      <c r="AZ57" s="875"/>
      <c r="BA57" s="333" t="s">
        <v>119</v>
      </c>
      <c r="BB57" s="332"/>
      <c r="BC57" s="422" t="s">
        <v>0</v>
      </c>
      <c r="BD57" s="521" t="s">
        <v>1</v>
      </c>
      <c r="BE57" s="521" t="s">
        <v>2</v>
      </c>
      <c r="BF57" s="521" t="s">
        <v>3</v>
      </c>
      <c r="BG57" s="423" t="s">
        <v>4</v>
      </c>
      <c r="BH57" s="422" t="s">
        <v>0</v>
      </c>
      <c r="BI57" s="521" t="s">
        <v>1</v>
      </c>
      <c r="BJ57" s="521" t="s">
        <v>2</v>
      </c>
      <c r="BK57" s="521" t="s">
        <v>3</v>
      </c>
      <c r="BL57" s="423" t="s">
        <v>4</v>
      </c>
      <c r="BM57" s="422" t="s">
        <v>0</v>
      </c>
      <c r="BN57" s="521" t="s">
        <v>1</v>
      </c>
      <c r="BO57" s="521" t="s">
        <v>2</v>
      </c>
      <c r="BP57" s="521" t="s">
        <v>3</v>
      </c>
      <c r="BQ57" s="423" t="s">
        <v>4</v>
      </c>
      <c r="BR57" s="422" t="s">
        <v>246</v>
      </c>
      <c r="BS57" s="521" t="s">
        <v>247</v>
      </c>
      <c r="BT57" s="521" t="s">
        <v>248</v>
      </c>
      <c r="BU57" s="521" t="s">
        <v>249</v>
      </c>
      <c r="BV57" s="521" t="s">
        <v>250</v>
      </c>
      <c r="BW57" s="521" t="s">
        <v>251</v>
      </c>
      <c r="BX57" s="521" t="s">
        <v>252</v>
      </c>
      <c r="BY57" s="522" t="s">
        <v>253</v>
      </c>
      <c r="BZ57" s="522" t="s">
        <v>254</v>
      </c>
      <c r="CA57" s="522" t="s">
        <v>255</v>
      </c>
      <c r="CB57" s="522" t="s">
        <v>256</v>
      </c>
      <c r="CC57" s="522" t="s">
        <v>257</v>
      </c>
      <c r="CD57" s="522" t="s">
        <v>258</v>
      </c>
      <c r="CE57" s="522" t="s">
        <v>259</v>
      </c>
      <c r="CF57" s="522" t="s">
        <v>260</v>
      </c>
      <c r="CG57" s="522" t="s">
        <v>261</v>
      </c>
      <c r="CH57" s="522" t="s">
        <v>262</v>
      </c>
      <c r="CI57" s="522" t="s">
        <v>263</v>
      </c>
      <c r="CJ57" s="522" t="s">
        <v>264</v>
      </c>
      <c r="CK57" s="522" t="s">
        <v>265</v>
      </c>
      <c r="CL57" s="522" t="s">
        <v>266</v>
      </c>
      <c r="CM57" s="522" t="s">
        <v>267</v>
      </c>
      <c r="CN57" s="522" t="s">
        <v>268</v>
      </c>
      <c r="CO57" s="522" t="s">
        <v>269</v>
      </c>
      <c r="CP57" s="522" t="s">
        <v>270</v>
      </c>
      <c r="CQ57" s="522" t="s">
        <v>271</v>
      </c>
      <c r="CR57" s="522" t="s">
        <v>272</v>
      </c>
      <c r="CS57" s="522" t="s">
        <v>273</v>
      </c>
      <c r="CT57" s="522" t="s">
        <v>274</v>
      </c>
      <c r="CU57" s="522" t="s">
        <v>275</v>
      </c>
      <c r="CV57" s="522" t="s">
        <v>276</v>
      </c>
      <c r="CW57" s="522" t="s">
        <v>277</v>
      </c>
      <c r="CX57" s="879"/>
      <c r="CY57" s="879"/>
      <c r="CZ57" s="879"/>
    </row>
    <row r="58" s="320" customFormat="true" ht="15" customHeight="true" x14ac:dyDescent="0.2">
      <c r="A58" s="983" t="s">
        <v>278</v>
      </c>
      <c r="B58" s="369" t="s">
        <v>279</v>
      </c>
      <c r="C58" s="132">
        <v>5.1167749853608946</v>
      </c>
      <c r="D58" s="131">
        <v>8.6881856272672806</v>
      </c>
      <c r="E58" s="131">
        <v>13.965781253062238</v>
      </c>
      <c r="F58" s="131">
        <v>13.071682479493319</v>
      </c>
      <c r="G58" s="130">
        <v>8.4384125837364223</v>
      </c>
      <c r="H58" s="129">
        <v>7.8871825840882241</v>
      </c>
      <c r="I58" s="131">
        <v>13.437103363584264</v>
      </c>
      <c r="J58" s="131">
        <v>15.74059163837496</v>
      </c>
      <c r="K58" s="131">
        <v>11.940683723047636</v>
      </c>
      <c r="L58" s="128">
        <v>8.4390795654921451</v>
      </c>
      <c r="M58" s="132">
        <v>3.3925273806397973</v>
      </c>
      <c r="N58" s="131">
        <v>4.4731139307162788</v>
      </c>
      <c r="O58" s="131">
        <v>7.0096087710174508</v>
      </c>
      <c r="P58" s="131">
        <v>10.33776286483277</v>
      </c>
      <c r="Q58" s="130">
        <v>9.0053193478515627</v>
      </c>
      <c r="R58" s="129">
        <v>12.432578209277244</v>
      </c>
      <c r="S58" s="131">
        <v>11.943726672408845</v>
      </c>
      <c r="T58" s="131">
        <v>18.733887138355822</v>
      </c>
      <c r="U58" s="131">
        <v>26.535303776683012</v>
      </c>
      <c r="V58" s="131">
        <v>7.7993158494869324</v>
      </c>
      <c r="W58" s="131">
        <v>4.0668119099491618</v>
      </c>
      <c r="X58" s="131">
        <v>7.0090215128383191</v>
      </c>
      <c r="Y58" s="131">
        <v>11.201757138374607</v>
      </c>
      <c r="Z58" s="131">
        <v>16.634738186462155</v>
      </c>
      <c r="AA58" s="131">
        <v>2.8024122029088283</v>
      </c>
      <c r="AB58" s="131">
        <v>14.416336482779595</v>
      </c>
      <c r="AC58" s="131">
        <v>2.6019690576652583</v>
      </c>
      <c r="AD58" s="131">
        <v>3.0157121135326546</v>
      </c>
      <c r="AE58" s="131">
        <v>10.381861575179069</v>
      </c>
      <c r="AF58" s="131">
        <v>3.4059945504087268</v>
      </c>
      <c r="AG58" s="131">
        <v>29.293233082706944</v>
      </c>
      <c r="AH58" s="131">
        <v>1.2967200610221252</v>
      </c>
      <c r="AI58" s="131">
        <v>2.6249209361164025</v>
      </c>
      <c r="AJ58" s="131">
        <v>16.688438928804764</v>
      </c>
      <c r="AK58" s="131">
        <v>14.475169300225673</v>
      </c>
      <c r="AL58" s="131">
        <v>11.406067677946448</v>
      </c>
      <c r="AM58" s="131">
        <v>10.076422303990839</v>
      </c>
      <c r="AN58" s="131">
        <v>1.6388069485414591</v>
      </c>
      <c r="AO58" s="131">
        <v>5.9571619812583494</v>
      </c>
      <c r="AP58" s="131">
        <v>7.6297049847405125</v>
      </c>
      <c r="AQ58" s="131">
        <v>23.718668163112476</v>
      </c>
      <c r="AR58" s="131">
        <v>9.3220338983050564</v>
      </c>
      <c r="AS58" s="131">
        <v>3.8595473012187944</v>
      </c>
      <c r="AT58" s="131">
        <v>23.686670405683262</v>
      </c>
      <c r="AU58" s="131">
        <v>20.518602029312451</v>
      </c>
      <c r="AV58" s="131">
        <v>3.7987076561582067</v>
      </c>
      <c r="AW58" s="128">
        <v>9.5588235294117734</v>
      </c>
      <c r="AX58" s="408"/>
      <c r="AY58" s="408"/>
      <c r="AZ58" s="875"/>
      <c r="BA58" s="551"/>
      <c r="BB58" s="553"/>
      <c r="BC58" s="412"/>
      <c r="BD58" s="401"/>
      <c r="BE58" s="401"/>
      <c r="BF58" s="401"/>
      <c r="BG58" s="413"/>
      <c r="BH58" s="412"/>
      <c r="BI58" s="401"/>
      <c r="BJ58" s="401"/>
      <c r="BK58" s="401"/>
      <c r="BL58" s="413"/>
      <c r="BM58" s="412"/>
      <c r="BN58" s="401"/>
      <c r="BO58" s="401"/>
      <c r="BP58" s="401"/>
      <c r="BQ58" s="413"/>
      <c r="BR58" s="412"/>
      <c r="BS58" s="401"/>
      <c r="BT58" s="401"/>
      <c r="BU58" s="401"/>
      <c r="BV58" s="401"/>
      <c r="BW58" s="401"/>
      <c r="BX58" s="401"/>
      <c r="BY58" s="402"/>
      <c r="BZ58" s="402"/>
      <c r="CA58" s="402"/>
      <c r="CB58" s="402"/>
      <c r="CC58" s="402"/>
      <c r="CD58" s="402"/>
      <c r="CE58" s="402"/>
      <c r="CF58" s="402"/>
      <c r="CG58" s="402"/>
      <c r="CH58" s="402"/>
      <c r="CI58" s="402"/>
      <c r="CJ58" s="402"/>
      <c r="CK58" s="402"/>
      <c r="CL58" s="402"/>
      <c r="CM58" s="402"/>
      <c r="CN58" s="402"/>
      <c r="CO58" s="402"/>
      <c r="CP58" s="402"/>
      <c r="CQ58" s="402"/>
      <c r="CR58" s="402"/>
      <c r="CS58" s="402"/>
      <c r="CT58" s="402"/>
      <c r="CU58" s="402"/>
      <c r="CV58" s="402"/>
      <c r="CW58" s="402"/>
      <c r="CX58" s="7"/>
      <c r="CY58" s="7"/>
      <c r="CZ58" s="7"/>
    </row>
    <row r="59" s="320" customFormat="true" ht="15" customHeight="true" x14ac:dyDescent="0.2">
      <c r="A59" s="977"/>
      <c r="B59" s="370" t="s">
        <v>280</v>
      </c>
      <c r="C59" s="127">
        <v>40.965943879479589</v>
      </c>
      <c r="D59" s="126">
        <v>31.863008481166261</v>
      </c>
      <c r="E59" s="126">
        <v>18.858773852031117</v>
      </c>
      <c r="F59" s="126">
        <v>8.0854337906550615</v>
      </c>
      <c r="G59" s="125">
        <v>1.1787169941220632</v>
      </c>
      <c r="H59" s="124">
        <v>43.947132688830067</v>
      </c>
      <c r="I59" s="126">
        <v>23.532365963253447</v>
      </c>
      <c r="J59" s="126">
        <v>13.667791473397866</v>
      </c>
      <c r="K59" s="126">
        <v>4.2086801140123873</v>
      </c>
      <c r="L59" s="123">
        <v>0.90548824490281066</v>
      </c>
      <c r="M59" s="127">
        <v>35.148366036393263</v>
      </c>
      <c r="N59" s="126">
        <v>38.988455613736093</v>
      </c>
      <c r="O59" s="126">
        <v>28.727951843161893</v>
      </c>
      <c r="P59" s="126">
        <v>20.673034646020021</v>
      </c>
      <c r="Q59" s="125">
        <v>4.5281087238807434</v>
      </c>
      <c r="R59" s="124">
        <v>52.858683926645192</v>
      </c>
      <c r="S59" s="126">
        <v>49.009474590869871</v>
      </c>
      <c r="T59" s="126">
        <v>43.483242623890042</v>
      </c>
      <c r="U59" s="126">
        <v>39.835796387520425</v>
      </c>
      <c r="V59" s="126">
        <v>14.526795895097012</v>
      </c>
      <c r="W59" s="126">
        <v>14.403292181069945</v>
      </c>
      <c r="X59" s="126">
        <v>28.313671061762786</v>
      </c>
      <c r="Y59" s="126">
        <v>41.920301223721175</v>
      </c>
      <c r="Z59" s="126">
        <v>25.127713920817097</v>
      </c>
      <c r="AA59" s="126">
        <v>7.1301880099325921</v>
      </c>
      <c r="AB59" s="126">
        <v>53.977445900639879</v>
      </c>
      <c r="AC59" s="126">
        <v>10.478199718706049</v>
      </c>
      <c r="AD59" s="126">
        <v>7.3745565129243893</v>
      </c>
      <c r="AE59" s="126">
        <v>25.369928400954823</v>
      </c>
      <c r="AF59" s="126">
        <v>7.7656675749318946</v>
      </c>
      <c r="AG59" s="126">
        <v>35.819548872180611</v>
      </c>
      <c r="AH59" s="126">
        <v>4.6529366895499784</v>
      </c>
      <c r="AI59" s="126">
        <v>25.047438330170962</v>
      </c>
      <c r="AJ59" s="126">
        <v>41.966035271064776</v>
      </c>
      <c r="AK59" s="126">
        <v>28.668171557561941</v>
      </c>
      <c r="AL59" s="126">
        <v>23.308051341890607</v>
      </c>
      <c r="AM59" s="126">
        <v>27.65355222190745</v>
      </c>
      <c r="AN59" s="126">
        <v>8.6856768272697291</v>
      </c>
      <c r="AO59" s="126">
        <v>13.821954484605033</v>
      </c>
      <c r="AP59" s="126">
        <v>25.208545269582711</v>
      </c>
      <c r="AQ59" s="126">
        <v>56.416011971567293</v>
      </c>
      <c r="AR59" s="126">
        <v>46.751412429378419</v>
      </c>
      <c r="AS59" s="126">
        <v>10.621009866511885</v>
      </c>
      <c r="AT59" s="126">
        <v>19.517666853617452</v>
      </c>
      <c r="AU59" s="126">
        <v>27.35813603908322</v>
      </c>
      <c r="AV59" s="126">
        <v>7.597415312316409</v>
      </c>
      <c r="AW59" s="123">
        <v>25.735294117647108</v>
      </c>
      <c r="AX59" s="408"/>
      <c r="AY59" s="408"/>
      <c r="AZ59" s="875"/>
      <c r="BA59" s="878"/>
      <c r="BB59" s="552"/>
      <c r="BC59" s="415"/>
      <c r="BD59" s="405"/>
      <c r="BE59" s="405"/>
      <c r="BF59" s="405"/>
      <c r="BG59" s="419"/>
      <c r="BH59" s="415"/>
      <c r="BI59" s="405"/>
      <c r="BJ59" s="405"/>
      <c r="BK59" s="405"/>
      <c r="BL59" s="419"/>
      <c r="BM59" s="415"/>
      <c r="BN59" s="405"/>
      <c r="BO59" s="405"/>
      <c r="BP59" s="405"/>
      <c r="BQ59" s="419"/>
      <c r="BR59" s="415"/>
      <c r="BS59" s="405"/>
      <c r="BT59" s="405"/>
      <c r="BU59" s="405"/>
      <c r="BV59" s="405"/>
      <c r="BW59" s="405"/>
      <c r="BX59" s="405"/>
      <c r="BY59" s="406"/>
      <c r="BZ59" s="406"/>
      <c r="CA59" s="406"/>
      <c r="CB59" s="406"/>
      <c r="CC59" s="406"/>
      <c r="CD59" s="406"/>
      <c r="CE59" s="406"/>
      <c r="CF59" s="406"/>
      <c r="CG59" s="406"/>
      <c r="CH59" s="406"/>
      <c r="CI59" s="406"/>
      <c r="CJ59" s="406"/>
      <c r="CK59" s="406"/>
      <c r="CL59" s="406"/>
      <c r="CM59" s="406"/>
      <c r="CN59" s="406"/>
      <c r="CO59" s="406"/>
      <c r="CP59" s="406"/>
      <c r="CQ59" s="406"/>
      <c r="CR59" s="406"/>
      <c r="CS59" s="406"/>
      <c r="CT59" s="406"/>
      <c r="CU59" s="406"/>
      <c r="CV59" s="406"/>
      <c r="CW59" s="406"/>
      <c r="CX59" s="7"/>
      <c r="CY59" s="7"/>
      <c r="CZ59" s="7"/>
    </row>
    <row r="60" s="320" customFormat="true" ht="15" customHeight="true" x14ac:dyDescent="0.2">
      <c r="A60" s="977"/>
      <c r="B60" s="370" t="s">
        <v>281</v>
      </c>
      <c r="C60" s="127">
        <v>8.2239588564418558</v>
      </c>
      <c r="D60" s="126">
        <v>2.3886978053712702</v>
      </c>
      <c r="E60" s="126">
        <v>1.5525892059211297</v>
      </c>
      <c r="F60" s="126">
        <v>0.54977365031516567</v>
      </c>
      <c r="G60" s="125">
        <v>8.4416408781083432E-2</v>
      </c>
      <c r="H60" s="124">
        <v>1.896299387135546</v>
      </c>
      <c r="I60" s="126">
        <v>0.60666916143808547</v>
      </c>
      <c r="J60" s="126">
        <v>0.20850168642499736</v>
      </c>
      <c r="K60" s="126">
        <v>0.11626195152450766</v>
      </c>
      <c r="L60" s="123">
        <v>5.8048456040756022E-2</v>
      </c>
      <c r="M60" s="127">
        <v>13.620273476693493</v>
      </c>
      <c r="N60" s="126">
        <v>7.6206155256978203</v>
      </c>
      <c r="O60" s="126">
        <v>4.6791818193760344</v>
      </c>
      <c r="P60" s="126">
        <v>4.144085970977021</v>
      </c>
      <c r="Q60" s="125">
        <v>1.0061703224571903</v>
      </c>
      <c r="R60" s="124">
        <v>0.83603020496224467</v>
      </c>
      <c r="S60" s="126">
        <v>9.2449038185472272</v>
      </c>
      <c r="T60" s="126">
        <v>1.1458034947006634</v>
      </c>
      <c r="U60" s="126">
        <v>5.35303776683085</v>
      </c>
      <c r="V60" s="126">
        <v>0</v>
      </c>
      <c r="W60" s="126">
        <v>2.5175502299685295</v>
      </c>
      <c r="X60" s="126">
        <v>12.803608605135347</v>
      </c>
      <c r="Y60" s="126">
        <v>4.5497332914966906</v>
      </c>
      <c r="Z60" s="126">
        <v>1.2132822477649963</v>
      </c>
      <c r="AA60" s="126">
        <v>6.5626108549130784</v>
      </c>
      <c r="AB60" s="126">
        <v>5.1508686376104693</v>
      </c>
      <c r="AC60" s="126">
        <v>5.7313642756680743</v>
      </c>
      <c r="AD60" s="126">
        <v>3.0917384693359975</v>
      </c>
      <c r="AE60" s="126">
        <v>1.1455847255370004</v>
      </c>
      <c r="AF60" s="126">
        <v>3.3378746594005517</v>
      </c>
      <c r="AG60" s="126">
        <v>3.5187969924812199</v>
      </c>
      <c r="AH60" s="126">
        <v>0.15255530129672062</v>
      </c>
      <c r="AI60" s="126">
        <v>24.446552814674437</v>
      </c>
      <c r="AJ60" s="126">
        <v>1.9921619856303152</v>
      </c>
      <c r="AK60" s="126">
        <v>1.8905191873589109</v>
      </c>
      <c r="AL60" s="126">
        <v>3.6756126021003865</v>
      </c>
      <c r="AM60" s="126">
        <v>10.472686102462388</v>
      </c>
      <c r="AN60" s="126">
        <v>0.49164208456243758</v>
      </c>
      <c r="AO60" s="126">
        <v>4.4176706827309102</v>
      </c>
      <c r="AP60" s="126">
        <v>1.2817904374364073</v>
      </c>
      <c r="AQ60" s="126">
        <v>2.2072577628133025</v>
      </c>
      <c r="AR60" s="126">
        <v>13.813559322033866</v>
      </c>
      <c r="AS60" s="126">
        <v>1.8862449216482828</v>
      </c>
      <c r="AT60" s="126">
        <v>3.7390166386240355E-2</v>
      </c>
      <c r="AU60" s="126">
        <v>0.30063885757234354</v>
      </c>
      <c r="AV60" s="126">
        <v>0.11748580379870743</v>
      </c>
      <c r="AW60" s="123">
        <v>0.24509803921568671</v>
      </c>
      <c r="AX60" s="408"/>
      <c r="AY60" s="408"/>
      <c r="AZ60" s="875"/>
      <c r="BA60" s="878"/>
      <c r="BB60" s="552"/>
      <c r="BC60" s="415"/>
      <c r="BD60" s="405"/>
      <c r="BE60" s="405"/>
      <c r="BF60" s="405"/>
      <c r="BG60" s="419"/>
      <c r="BH60" s="415"/>
      <c r="BI60" s="405"/>
      <c r="BJ60" s="405"/>
      <c r="BK60" s="405"/>
      <c r="BL60" s="419"/>
      <c r="BM60" s="415"/>
      <c r="BN60" s="405"/>
      <c r="BO60" s="405"/>
      <c r="BP60" s="405"/>
      <c r="BQ60" s="419"/>
      <c r="BR60" s="415"/>
      <c r="BS60" s="405"/>
      <c r="BT60" s="405"/>
      <c r="BU60" s="405"/>
      <c r="BV60" s="405"/>
      <c r="BW60" s="405"/>
      <c r="BX60" s="405"/>
      <c r="BY60" s="406"/>
      <c r="BZ60" s="406"/>
      <c r="CA60" s="406"/>
      <c r="CB60" s="406"/>
      <c r="CC60" s="406"/>
      <c r="CD60" s="406"/>
      <c r="CE60" s="406"/>
      <c r="CF60" s="406"/>
      <c r="CG60" s="406"/>
      <c r="CH60" s="406"/>
      <c r="CI60" s="406"/>
      <c r="CJ60" s="406"/>
      <c r="CK60" s="406"/>
      <c r="CL60" s="406"/>
      <c r="CM60" s="406"/>
      <c r="CN60" s="406"/>
      <c r="CO60" s="406"/>
      <c r="CP60" s="406"/>
      <c r="CQ60" s="406"/>
      <c r="CR60" s="406"/>
      <c r="CS60" s="406"/>
      <c r="CT60" s="406"/>
      <c r="CU60" s="406"/>
      <c r="CV60" s="406"/>
      <c r="CW60" s="406"/>
      <c r="CX60" s="7"/>
      <c r="CY60" s="7"/>
      <c r="CZ60" s="7"/>
    </row>
    <row r="61" s="320" customFormat="true" ht="15" customHeight="true" x14ac:dyDescent="0.2">
      <c r="A61" s="977"/>
      <c r="B61" s="370" t="s">
        <v>282</v>
      </c>
      <c r="C61" s="127">
        <v>11.472529066382839</v>
      </c>
      <c r="D61" s="126">
        <v>1.5658306747259303</v>
      </c>
      <c r="E61" s="126">
        <v>0.97085504323349736</v>
      </c>
      <c r="F61" s="126">
        <v>0.58288922507388974</v>
      </c>
      <c r="G61" s="125">
        <v>0.25019446849716859</v>
      </c>
      <c r="H61" s="124">
        <v>0.45754440931722146</v>
      </c>
      <c r="I61" s="126">
        <v>0.39293538141492734</v>
      </c>
      <c r="J61" s="126">
        <v>0.39031775050118428</v>
      </c>
      <c r="K61" s="126">
        <v>0.59663882238053823</v>
      </c>
      <c r="L61" s="123">
        <v>0.17881281535382254</v>
      </c>
      <c r="M61" s="127">
        <v>23.625286500625659</v>
      </c>
      <c r="N61" s="126">
        <v>8.4109355984249117</v>
      </c>
      <c r="O61" s="126">
        <v>3.5749242771289969</v>
      </c>
      <c r="P61" s="126">
        <v>2.3654273943976785</v>
      </c>
      <c r="Q61" s="125">
        <v>0.49444118835630613</v>
      </c>
      <c r="R61" s="124">
        <v>2.3732470334412112</v>
      </c>
      <c r="S61" s="126">
        <v>11.312087281079535</v>
      </c>
      <c r="T61" s="126">
        <v>3.3801203093669576</v>
      </c>
      <c r="U61" s="126">
        <v>2.9556650246305316</v>
      </c>
      <c r="V61" s="126">
        <v>0</v>
      </c>
      <c r="W61" s="126">
        <v>1.984991527475187</v>
      </c>
      <c r="X61" s="126">
        <v>6.80083275503124</v>
      </c>
      <c r="Y61" s="126">
        <v>31.816755569500909</v>
      </c>
      <c r="Z61" s="126">
        <v>3.1928480204342002</v>
      </c>
      <c r="AA61" s="126">
        <v>3.7956722241929706</v>
      </c>
      <c r="AB61" s="126">
        <v>6.2480950929594439</v>
      </c>
      <c r="AC61" s="126">
        <v>1.1954992967651188</v>
      </c>
      <c r="AD61" s="126">
        <v>0</v>
      </c>
      <c r="AE61" s="126">
        <v>6.157517899761376</v>
      </c>
      <c r="AF61" s="126">
        <v>1.2261580381471415</v>
      </c>
      <c r="AG61" s="126">
        <v>6.7969924812030387</v>
      </c>
      <c r="AH61" s="126">
        <v>0.26697177726926113</v>
      </c>
      <c r="AI61" s="126">
        <v>6.5148640101202231</v>
      </c>
      <c r="AJ61" s="126">
        <v>5.8458523840627281</v>
      </c>
      <c r="AK61" s="126">
        <v>1.5237020316027048</v>
      </c>
      <c r="AL61" s="126">
        <v>6.3010501750292338</v>
      </c>
      <c r="AM61" s="126">
        <v>4.6702519105575524</v>
      </c>
      <c r="AN61" s="126">
        <v>0.75385119632907105</v>
      </c>
      <c r="AO61" s="126">
        <v>13.654618473895544</v>
      </c>
      <c r="AP61" s="126">
        <v>5.2085452695828582</v>
      </c>
      <c r="AQ61" s="126">
        <v>4.1900486344930483</v>
      </c>
      <c r="AR61" s="126">
        <v>11.242937853107312</v>
      </c>
      <c r="AS61" s="126">
        <v>0.17411491584445693</v>
      </c>
      <c r="AT61" s="126">
        <v>1.8882034025051386</v>
      </c>
      <c r="AU61" s="126">
        <v>11.198797444569793</v>
      </c>
      <c r="AV61" s="126">
        <v>0</v>
      </c>
      <c r="AW61" s="123">
        <v>2.1708683473389399</v>
      </c>
      <c r="AX61" s="408"/>
      <c r="AY61" s="408"/>
      <c r="AZ61" s="875"/>
      <c r="BA61" s="878"/>
      <c r="BB61" s="552"/>
      <c r="BC61" s="415"/>
      <c r="BD61" s="405"/>
      <c r="BE61" s="405"/>
      <c r="BF61" s="405"/>
      <c r="BG61" s="419"/>
      <c r="BH61" s="415"/>
      <c r="BI61" s="405"/>
      <c r="BJ61" s="405"/>
      <c r="BK61" s="405"/>
      <c r="BL61" s="419"/>
      <c r="BM61" s="415"/>
      <c r="BN61" s="405"/>
      <c r="BO61" s="405"/>
      <c r="BP61" s="405"/>
      <c r="BQ61" s="419"/>
      <c r="BR61" s="415"/>
      <c r="BS61" s="405"/>
      <c r="BT61" s="405"/>
      <c r="BU61" s="405"/>
      <c r="BV61" s="405"/>
      <c r="BW61" s="405"/>
      <c r="BX61" s="405"/>
      <c r="BY61" s="406"/>
      <c r="BZ61" s="406"/>
      <c r="CA61" s="406"/>
      <c r="CB61" s="406"/>
      <c r="CC61" s="406"/>
      <c r="CD61" s="406"/>
      <c r="CE61" s="406"/>
      <c r="CF61" s="406"/>
      <c r="CG61" s="406"/>
      <c r="CH61" s="406"/>
      <c r="CI61" s="406"/>
      <c r="CJ61" s="406"/>
      <c r="CK61" s="406"/>
      <c r="CL61" s="406"/>
      <c r="CM61" s="406"/>
      <c r="CN61" s="406"/>
      <c r="CO61" s="406"/>
      <c r="CP61" s="406"/>
      <c r="CQ61" s="406"/>
      <c r="CR61" s="406"/>
      <c r="CS61" s="406"/>
      <c r="CT61" s="406"/>
      <c r="CU61" s="406"/>
      <c r="CV61" s="406"/>
      <c r="CW61" s="406"/>
      <c r="CX61" s="7"/>
      <c r="CY61" s="7"/>
      <c r="CZ61" s="7"/>
    </row>
    <row r="62" s="320" customFormat="true" ht="15" customHeight="true" x14ac:dyDescent="0.2">
      <c r="A62" s="977"/>
      <c r="B62" s="370" t="s">
        <v>283</v>
      </c>
      <c r="C62" s="127">
        <v>15.991753510359837</v>
      </c>
      <c r="D62" s="126">
        <v>11.829638200844105</v>
      </c>
      <c r="E62" s="126">
        <v>8.9212292609494348</v>
      </c>
      <c r="F62" s="126">
        <v>5.2941842089792939</v>
      </c>
      <c r="G62" s="125">
        <v>1.1989888859071822</v>
      </c>
      <c r="H62" s="124">
        <v>5.8603904163709002</v>
      </c>
      <c r="I62" s="126">
        <v>4.7629542667211862</v>
      </c>
      <c r="J62" s="126">
        <v>3.9982528921582792</v>
      </c>
      <c r="K62" s="126">
        <v>1.926583182154332</v>
      </c>
      <c r="L62" s="123">
        <v>0.59940237680237529</v>
      </c>
      <c r="M62" s="127">
        <v>18.181559225218745</v>
      </c>
      <c r="N62" s="126">
        <v>21.866882863062589</v>
      </c>
      <c r="O62" s="126">
        <v>23.728153376419975</v>
      </c>
      <c r="P62" s="126">
        <v>18.590926782652186</v>
      </c>
      <c r="Q62" s="125">
        <v>8.9785837750255997</v>
      </c>
      <c r="R62" s="124">
        <v>0.64724919093851208</v>
      </c>
      <c r="S62" s="126">
        <v>0.86132644272179149</v>
      </c>
      <c r="T62" s="126">
        <v>2.4921226009739441</v>
      </c>
      <c r="U62" s="126">
        <v>2.8243021346469517</v>
      </c>
      <c r="V62" s="126">
        <v>0.15963511972634073</v>
      </c>
      <c r="W62" s="126">
        <v>30.307431614621134</v>
      </c>
      <c r="X62" s="126">
        <v>17.765440666204057</v>
      </c>
      <c r="Y62" s="126">
        <v>0.18826482585503546</v>
      </c>
      <c r="Z62" s="126">
        <v>20.977011494252654</v>
      </c>
      <c r="AA62" s="126">
        <v>44.448385952465358</v>
      </c>
      <c r="AB62" s="126">
        <v>0.60957025297165313</v>
      </c>
      <c r="AC62" s="126">
        <v>12.30661040787623</v>
      </c>
      <c r="AD62" s="126">
        <v>1.9513431322858352</v>
      </c>
      <c r="AE62" s="126">
        <v>25.465393794749584</v>
      </c>
      <c r="AF62" s="126">
        <v>44.209809264305186</v>
      </c>
      <c r="AG62" s="126">
        <v>1.0526315789473737</v>
      </c>
      <c r="AH62" s="126">
        <v>15.865751334858944</v>
      </c>
      <c r="AI62" s="126">
        <v>20.746363061353744</v>
      </c>
      <c r="AJ62" s="126">
        <v>1.7308948399738802</v>
      </c>
      <c r="AK62" s="126">
        <v>1.185101580135437</v>
      </c>
      <c r="AL62" s="126">
        <v>6.6802800466745182</v>
      </c>
      <c r="AM62" s="126">
        <v>10.416076988395032</v>
      </c>
      <c r="AN62" s="126">
        <v>61.750245821042213</v>
      </c>
      <c r="AO62" s="126">
        <v>25.870147255689318</v>
      </c>
      <c r="AP62" s="126">
        <v>8.8911495422176046</v>
      </c>
      <c r="AQ62" s="126">
        <v>0.14964459408903749</v>
      </c>
      <c r="AR62" s="126">
        <v>0.19774011299434971</v>
      </c>
      <c r="AS62" s="126">
        <v>5.281485780615192</v>
      </c>
      <c r="AT62" s="126">
        <v>5.3654888764254887</v>
      </c>
      <c r="AU62" s="126">
        <v>2.4802705749718346</v>
      </c>
      <c r="AV62" s="126">
        <v>1.9972586645780259</v>
      </c>
      <c r="AW62" s="123">
        <v>6.7577030812325054</v>
      </c>
      <c r="AX62" s="408"/>
      <c r="AY62" s="408"/>
      <c r="AZ62" s="875"/>
      <c r="BA62" s="878"/>
      <c r="BB62" s="552"/>
      <c r="BC62" s="415"/>
      <c r="BD62" s="405"/>
      <c r="BE62" s="405"/>
      <c r="BF62" s="405"/>
      <c r="BG62" s="419"/>
      <c r="BH62" s="415"/>
      <c r="BI62" s="405"/>
      <c r="BJ62" s="405"/>
      <c r="BK62" s="405"/>
      <c r="BL62" s="419"/>
      <c r="BM62" s="415"/>
      <c r="BN62" s="405"/>
      <c r="BO62" s="405"/>
      <c r="BP62" s="405"/>
      <c r="BQ62" s="419"/>
      <c r="BR62" s="415"/>
      <c r="BS62" s="405"/>
      <c r="BT62" s="405"/>
      <c r="BU62" s="405"/>
      <c r="BV62" s="405"/>
      <c r="BW62" s="405"/>
      <c r="BX62" s="405"/>
      <c r="BY62" s="406"/>
      <c r="BZ62" s="406"/>
      <c r="CA62" s="406"/>
      <c r="CB62" s="406"/>
      <c r="CC62" s="406"/>
      <c r="CD62" s="406"/>
      <c r="CE62" s="406"/>
      <c r="CF62" s="406"/>
      <c r="CG62" s="406"/>
      <c r="CH62" s="406"/>
      <c r="CI62" s="406"/>
      <c r="CJ62" s="406"/>
      <c r="CK62" s="406"/>
      <c r="CL62" s="406"/>
      <c r="CM62" s="406"/>
      <c r="CN62" s="406"/>
      <c r="CO62" s="406"/>
      <c r="CP62" s="406"/>
      <c r="CQ62" s="406"/>
      <c r="CR62" s="406"/>
      <c r="CS62" s="406"/>
      <c r="CT62" s="406"/>
      <c r="CU62" s="406"/>
      <c r="CV62" s="406"/>
      <c r="CW62" s="406"/>
      <c r="CX62" s="7"/>
      <c r="CY62" s="7"/>
      <c r="CZ62" s="7"/>
    </row>
    <row r="63" s="320" customFormat="true" ht="15" customHeight="true" x14ac:dyDescent="0.2">
      <c r="A63" s="977"/>
      <c r="B63" s="370" t="s">
        <v>284</v>
      </c>
      <c r="C63" s="127">
        <v>3.7631531770638076</v>
      </c>
      <c r="D63" s="126">
        <v>2.8853953086784601</v>
      </c>
      <c r="E63" s="126">
        <v>1.8515033296992622</v>
      </c>
      <c r="F63" s="126">
        <v>1.169426134546792</v>
      </c>
      <c r="G63" s="125">
        <v>0.25690917721735845</v>
      </c>
      <c r="H63" s="124">
        <v>3.5958780850417891</v>
      </c>
      <c r="I63" s="126">
        <v>1.7083603870190547</v>
      </c>
      <c r="J63" s="126">
        <v>1.4082994174213617</v>
      </c>
      <c r="K63" s="126">
        <v>0.84565581224811337</v>
      </c>
      <c r="L63" s="123">
        <v>0.22952890539054807</v>
      </c>
      <c r="M63" s="127">
        <v>3.0230461753539251</v>
      </c>
      <c r="N63" s="126">
        <v>4.042966917236245</v>
      </c>
      <c r="O63" s="126">
        <v>3.6811609826163396</v>
      </c>
      <c r="P63" s="126">
        <v>2.6511461873994633</v>
      </c>
      <c r="Q63" s="125">
        <v>0.47295414757092474</v>
      </c>
      <c r="R63" s="124">
        <v>0.88996763754045416</v>
      </c>
      <c r="S63" s="126">
        <v>6.6322136089577928</v>
      </c>
      <c r="T63" s="126">
        <v>9.7966198796906792</v>
      </c>
      <c r="U63" s="126">
        <v>2.3645320197044257</v>
      </c>
      <c r="V63" s="126">
        <v>0.27366020524515555</v>
      </c>
      <c r="W63" s="126">
        <v>0.58097312999273765</v>
      </c>
      <c r="X63" s="126">
        <v>0.13879250520471922</v>
      </c>
      <c r="Y63" s="126">
        <v>0</v>
      </c>
      <c r="Z63" s="126">
        <v>0.47892720306513009</v>
      </c>
      <c r="AA63" s="126">
        <v>7.0947144377438709E-2</v>
      </c>
      <c r="AB63" s="126">
        <v>0.54861322767448784</v>
      </c>
      <c r="AC63" s="126">
        <v>0.42194092827004193</v>
      </c>
      <c r="AD63" s="126">
        <v>1.0136847440445897</v>
      </c>
      <c r="AE63" s="126">
        <v>1.479713603818626</v>
      </c>
      <c r="AF63" s="126">
        <v>0.54495912806539626</v>
      </c>
      <c r="AG63" s="126">
        <v>1.8646616541353473</v>
      </c>
      <c r="AH63" s="126">
        <v>25.934401220442549</v>
      </c>
      <c r="AI63" s="126">
        <v>0</v>
      </c>
      <c r="AJ63" s="126">
        <v>13.749183540169888</v>
      </c>
      <c r="AK63" s="126">
        <v>9.2550790067719753</v>
      </c>
      <c r="AL63" s="126">
        <v>0.35005834305717964</v>
      </c>
      <c r="AM63" s="126">
        <v>0.56609114067364275</v>
      </c>
      <c r="AN63" s="126">
        <v>0.68829891838741264</v>
      </c>
      <c r="AO63" s="126">
        <v>0</v>
      </c>
      <c r="AP63" s="126">
        <v>2.3804679552390415</v>
      </c>
      <c r="AQ63" s="126">
        <v>0</v>
      </c>
      <c r="AR63" s="126">
        <v>0.93220338983050577</v>
      </c>
      <c r="AS63" s="126">
        <v>2.9019152640742819E-2</v>
      </c>
      <c r="AT63" s="126">
        <v>2.9351280613198676</v>
      </c>
      <c r="AU63" s="126">
        <v>2.2923712889891199</v>
      </c>
      <c r="AV63" s="126">
        <v>1.2336009398864283</v>
      </c>
      <c r="AW63" s="123">
        <v>4.5868347338935651</v>
      </c>
      <c r="AX63" s="408"/>
      <c r="AY63" s="408"/>
      <c r="AZ63" s="875"/>
      <c r="BA63" s="878"/>
      <c r="BB63" s="552"/>
      <c r="BC63" s="415"/>
      <c r="BD63" s="405"/>
      <c r="BE63" s="405"/>
      <c r="BF63" s="405"/>
      <c r="BG63" s="419"/>
      <c r="BH63" s="415"/>
      <c r="BI63" s="405"/>
      <c r="BJ63" s="405"/>
      <c r="BK63" s="405"/>
      <c r="BL63" s="419"/>
      <c r="BM63" s="415"/>
      <c r="BN63" s="405"/>
      <c r="BO63" s="405"/>
      <c r="BP63" s="405"/>
      <c r="BQ63" s="419"/>
      <c r="BR63" s="415"/>
      <c r="BS63" s="405"/>
      <c r="BT63" s="405"/>
      <c r="BU63" s="405"/>
      <c r="BV63" s="405"/>
      <c r="BW63" s="405"/>
      <c r="BX63" s="405"/>
      <c r="BY63" s="406"/>
      <c r="BZ63" s="406"/>
      <c r="CA63" s="406"/>
      <c r="CB63" s="406"/>
      <c r="CC63" s="406"/>
      <c r="CD63" s="406"/>
      <c r="CE63" s="406"/>
      <c r="CF63" s="406"/>
      <c r="CG63" s="406"/>
      <c r="CH63" s="406"/>
      <c r="CI63" s="406"/>
      <c r="CJ63" s="406"/>
      <c r="CK63" s="406"/>
      <c r="CL63" s="406"/>
      <c r="CM63" s="406"/>
      <c r="CN63" s="406"/>
      <c r="CO63" s="406"/>
      <c r="CP63" s="406"/>
      <c r="CQ63" s="406"/>
      <c r="CR63" s="406"/>
      <c r="CS63" s="406"/>
      <c r="CT63" s="406"/>
      <c r="CU63" s="406"/>
      <c r="CV63" s="406"/>
      <c r="CW63" s="406"/>
      <c r="CX63" s="7"/>
      <c r="CY63" s="7"/>
      <c r="CZ63" s="7"/>
    </row>
    <row r="64" s="320" customFormat="true" ht="15" customHeight="true" x14ac:dyDescent="0.2">
      <c r="A64" s="977"/>
      <c r="B64" s="370" t="s">
        <v>285</v>
      </c>
      <c r="C64" s="127">
        <v>14.070843528235525</v>
      </c>
      <c r="D64" s="126">
        <v>40.638881675383374</v>
      </c>
      <c r="E64" s="126">
        <v>53.834807478430605</v>
      </c>
      <c r="F64" s="126">
        <v>71.175598863105392</v>
      </c>
      <c r="G64" s="125">
        <v>88.416075608211969</v>
      </c>
      <c r="H64" s="124">
        <v>36.101000360582418</v>
      </c>
      <c r="I64" s="126">
        <v>55.442784667136827</v>
      </c>
      <c r="J64" s="126">
        <v>64.548034813488215</v>
      </c>
      <c r="K64" s="126">
        <v>80.294235009784671</v>
      </c>
      <c r="L64" s="123">
        <v>89.346480012580571</v>
      </c>
      <c r="M64" s="127">
        <v>2.4222268980164121</v>
      </c>
      <c r="N64" s="126">
        <v>14.429422029081751</v>
      </c>
      <c r="O64" s="126">
        <v>28.45611625572176</v>
      </c>
      <c r="P64" s="126">
        <v>41.170954727708256</v>
      </c>
      <c r="Q64" s="125">
        <v>75.4614717911752</v>
      </c>
      <c r="R64" s="124">
        <v>29.261057173678562</v>
      </c>
      <c r="S64" s="126">
        <v>10.508182601205856</v>
      </c>
      <c r="T64" s="126">
        <v>20.051561157261574</v>
      </c>
      <c r="U64" s="126">
        <v>20.065681444991739</v>
      </c>
      <c r="V64" s="126">
        <v>76.898517673888591</v>
      </c>
      <c r="W64" s="126">
        <v>45.751633986928077</v>
      </c>
      <c r="X64" s="126">
        <v>27.029840388619057</v>
      </c>
      <c r="Y64" s="126">
        <v>10.07216818324439</v>
      </c>
      <c r="Z64" s="126">
        <v>32.3754789272027</v>
      </c>
      <c r="AA64" s="126">
        <v>35.189783611209599</v>
      </c>
      <c r="AB64" s="126">
        <v>18.835720816824082</v>
      </c>
      <c r="AC64" s="126">
        <v>67.264416315049303</v>
      </c>
      <c r="AD64" s="126">
        <v>83.426254434870415</v>
      </c>
      <c r="AE64" s="126">
        <v>29.976133651551518</v>
      </c>
      <c r="AF64" s="126">
        <v>39.475476839237068</v>
      </c>
      <c r="AG64" s="126">
        <v>21.654135338345977</v>
      </c>
      <c r="AH64" s="126">
        <v>51.830663615560916</v>
      </c>
      <c r="AI64" s="126">
        <v>20.619860847564979</v>
      </c>
      <c r="AJ64" s="126">
        <v>18.027433050293983</v>
      </c>
      <c r="AK64" s="126">
        <v>42.974040632053949</v>
      </c>
      <c r="AL64" s="126">
        <v>48.249708284714785</v>
      </c>
      <c r="AM64" s="126">
        <v>36.144919332012151</v>
      </c>
      <c r="AN64" s="126">
        <v>25.991478203867512</v>
      </c>
      <c r="AO64" s="126">
        <v>36.244979919678521</v>
      </c>
      <c r="AP64" s="126">
        <v>48.870803662258183</v>
      </c>
      <c r="AQ64" s="126">
        <v>13.318368873924333</v>
      </c>
      <c r="AR64" s="126">
        <v>16.977401129943463</v>
      </c>
      <c r="AS64" s="126">
        <v>78.148578061520595</v>
      </c>
      <c r="AT64" s="126">
        <v>46.56945223406241</v>
      </c>
      <c r="AU64" s="126">
        <v>35.550544907929549</v>
      </c>
      <c r="AV64" s="126">
        <v>85.255531623262399</v>
      </c>
      <c r="AW64" s="123">
        <v>50.630252100840437</v>
      </c>
      <c r="AX64" s="408"/>
      <c r="AY64" s="408"/>
      <c r="AZ64" s="875"/>
      <c r="BA64" s="878"/>
      <c r="BB64" s="552"/>
      <c r="BC64" s="415"/>
      <c r="BD64" s="405"/>
      <c r="BE64" s="405"/>
      <c r="BF64" s="405"/>
      <c r="BG64" s="419"/>
      <c r="BH64" s="415"/>
      <c r="BI64" s="405"/>
      <c r="BJ64" s="405"/>
      <c r="BK64" s="405"/>
      <c r="BL64" s="419"/>
      <c r="BM64" s="415"/>
      <c r="BN64" s="405"/>
      <c r="BO64" s="405"/>
      <c r="BP64" s="405"/>
      <c r="BQ64" s="419"/>
      <c r="BR64" s="415"/>
      <c r="BS64" s="405"/>
      <c r="BT64" s="405"/>
      <c r="BU64" s="405"/>
      <c r="BV64" s="405"/>
      <c r="BW64" s="405"/>
      <c r="BX64" s="405"/>
      <c r="BY64" s="406"/>
      <c r="BZ64" s="406"/>
      <c r="CA64" s="406"/>
      <c r="CB64" s="406"/>
      <c r="CC64" s="406"/>
      <c r="CD64" s="406"/>
      <c r="CE64" s="406"/>
      <c r="CF64" s="406"/>
      <c r="CG64" s="406"/>
      <c r="CH64" s="406"/>
      <c r="CI64" s="406"/>
      <c r="CJ64" s="406"/>
      <c r="CK64" s="406"/>
      <c r="CL64" s="406"/>
      <c r="CM64" s="406"/>
      <c r="CN64" s="406"/>
      <c r="CO64" s="406"/>
      <c r="CP64" s="406"/>
      <c r="CQ64" s="406"/>
      <c r="CR64" s="406"/>
      <c r="CS64" s="406"/>
      <c r="CT64" s="406"/>
      <c r="CU64" s="406"/>
      <c r="CV64" s="406"/>
      <c r="CW64" s="406"/>
      <c r="CX64" s="7"/>
      <c r="CY64" s="7"/>
      <c r="CZ64" s="7"/>
    </row>
    <row r="65" s="320" customFormat="true" ht="15" customHeight="true" x14ac:dyDescent="0.2">
      <c r="A65" s="977"/>
      <c r="B65" s="370" t="s">
        <v>286</v>
      </c>
      <c r="C65" s="127">
        <v>0.39504299667670317</v>
      </c>
      <c r="D65" s="126">
        <v>0.14036222656447209</v>
      </c>
      <c r="E65" s="126">
        <v>4.4460576674525389E-2</v>
      </c>
      <c r="F65" s="126">
        <v>7.1011647831869515E-2</v>
      </c>
      <c r="G65" s="125">
        <v>0.17628587352680047</v>
      </c>
      <c r="H65" s="124">
        <v>0.25457206863331056</v>
      </c>
      <c r="I65" s="126">
        <v>0.11682680943203197</v>
      </c>
      <c r="J65" s="126">
        <v>3.8210328232865139E-2</v>
      </c>
      <c r="K65" s="126">
        <v>7.126138484767125E-2</v>
      </c>
      <c r="L65" s="123">
        <v>0.24315962343697692</v>
      </c>
      <c r="M65" s="127">
        <v>0.58671430705758398</v>
      </c>
      <c r="N65" s="126">
        <v>0.16760752204354884</v>
      </c>
      <c r="O65" s="126">
        <v>0.14290267455703962</v>
      </c>
      <c r="P65" s="126">
        <v>6.6661426012275343E-2</v>
      </c>
      <c r="Q65" s="125">
        <v>5.2950703682367803E-2</v>
      </c>
      <c r="R65" s="124">
        <v>0.70118662351672134</v>
      </c>
      <c r="S65" s="126">
        <v>0.48808498420901514</v>
      </c>
      <c r="T65" s="126">
        <v>0.91664279576053076</v>
      </c>
      <c r="U65" s="126">
        <v>6.56814449917896E-2</v>
      </c>
      <c r="V65" s="126">
        <v>0.34207525655644444</v>
      </c>
      <c r="W65" s="126">
        <v>0.38731541999515839</v>
      </c>
      <c r="X65" s="126">
        <v>0.13879250520471922</v>
      </c>
      <c r="Y65" s="126">
        <v>0.25101976780671392</v>
      </c>
      <c r="Z65" s="126">
        <v>0</v>
      </c>
      <c r="AA65" s="126">
        <v>0</v>
      </c>
      <c r="AB65" s="126">
        <v>0.2133495885400786</v>
      </c>
      <c r="AC65" s="126">
        <v>0</v>
      </c>
      <c r="AD65" s="126">
        <v>0.12671059300557372</v>
      </c>
      <c r="AE65" s="126">
        <v>2.386634844868751E-2</v>
      </c>
      <c r="AF65" s="126">
        <v>3.4059945504087266E-2</v>
      </c>
      <c r="AG65" s="126">
        <v>0</v>
      </c>
      <c r="AH65" s="126">
        <v>0</v>
      </c>
      <c r="AI65" s="126">
        <v>0</v>
      </c>
      <c r="AJ65" s="126">
        <v>0</v>
      </c>
      <c r="AK65" s="126">
        <v>2.8216704288938972E-2</v>
      </c>
      <c r="AL65" s="126">
        <v>2.9171528588098301E-2</v>
      </c>
      <c r="AM65" s="126">
        <v>0</v>
      </c>
      <c r="AN65" s="126">
        <v>0</v>
      </c>
      <c r="AO65" s="126">
        <v>3.3467202141900833E-2</v>
      </c>
      <c r="AP65" s="126">
        <v>0.52899287894200941</v>
      </c>
      <c r="AQ65" s="126">
        <v>0</v>
      </c>
      <c r="AR65" s="126">
        <v>0.76271186440677763</v>
      </c>
      <c r="AS65" s="126">
        <v>0</v>
      </c>
      <c r="AT65" s="126">
        <v>0</v>
      </c>
      <c r="AU65" s="126">
        <v>0.30063885757234354</v>
      </c>
      <c r="AV65" s="126">
        <v>0</v>
      </c>
      <c r="AW65" s="123">
        <v>0.31512605042016861</v>
      </c>
      <c r="AX65" s="408"/>
      <c r="AY65" s="408"/>
      <c r="AZ65" s="875"/>
      <c r="BA65" s="878"/>
      <c r="BB65" s="552"/>
      <c r="BC65" s="415"/>
      <c r="BD65" s="405"/>
      <c r="BE65" s="405"/>
      <c r="BF65" s="405"/>
      <c r="BG65" s="419"/>
      <c r="BH65" s="415"/>
      <c r="BI65" s="405"/>
      <c r="BJ65" s="405"/>
      <c r="BK65" s="405"/>
      <c r="BL65" s="419"/>
      <c r="BM65" s="415"/>
      <c r="BN65" s="405"/>
      <c r="BO65" s="405"/>
      <c r="BP65" s="405"/>
      <c r="BQ65" s="419"/>
      <c r="BR65" s="415"/>
      <c r="BS65" s="405"/>
      <c r="BT65" s="405"/>
      <c r="BU65" s="405"/>
      <c r="BV65" s="405"/>
      <c r="BW65" s="405"/>
      <c r="BX65" s="405"/>
      <c r="BY65" s="406"/>
      <c r="BZ65" s="406"/>
      <c r="CA65" s="406"/>
      <c r="CB65" s="406"/>
      <c r="CC65" s="406"/>
      <c r="CD65" s="406"/>
      <c r="CE65" s="406"/>
      <c r="CF65" s="406"/>
      <c r="CG65" s="406"/>
      <c r="CH65" s="406"/>
      <c r="CI65" s="406"/>
      <c r="CJ65" s="406"/>
      <c r="CK65" s="406"/>
      <c r="CL65" s="406"/>
      <c r="CM65" s="406"/>
      <c r="CN65" s="406"/>
      <c r="CO65" s="406"/>
      <c r="CP65" s="406"/>
      <c r="CQ65" s="406"/>
      <c r="CR65" s="406"/>
      <c r="CS65" s="406"/>
      <c r="CT65" s="406"/>
      <c r="CU65" s="406"/>
      <c r="CV65" s="406"/>
      <c r="CW65" s="406"/>
      <c r="CX65" s="7"/>
      <c r="CY65" s="7"/>
      <c r="CZ65" s="7"/>
    </row>
    <row r="66" s="320" customFormat="true" ht="15" customHeight="true" x14ac:dyDescent="0.2">
      <c r="A66" s="149"/>
      <c r="B66" s="144"/>
      <c r="C66" s="127"/>
      <c r="D66" s="126"/>
      <c r="E66" s="126"/>
      <c r="F66" s="126"/>
      <c r="G66" s="125"/>
      <c r="H66" s="124"/>
      <c r="I66" s="126"/>
      <c r="J66" s="126"/>
      <c r="K66" s="126"/>
      <c r="L66" s="123"/>
      <c r="M66" s="127"/>
      <c r="N66" s="126"/>
      <c r="O66" s="126"/>
      <c r="P66" s="126"/>
      <c r="Q66" s="125"/>
      <c r="R66" s="124"/>
      <c r="S66" s="126"/>
      <c r="T66" s="126"/>
      <c r="U66" s="126"/>
      <c r="V66" s="126"/>
      <c r="W66" s="126"/>
      <c r="X66" s="126"/>
      <c r="Y66" s="126"/>
      <c r="Z66" s="126"/>
      <c r="AA66" s="126"/>
      <c r="AB66" s="126"/>
      <c r="AC66" s="126"/>
      <c r="AD66" s="126"/>
      <c r="AE66" s="126"/>
      <c r="AF66" s="126"/>
      <c r="AG66" s="126"/>
      <c r="AH66" s="126"/>
      <c r="AI66" s="126"/>
      <c r="AJ66" s="126"/>
      <c r="AK66" s="126"/>
      <c r="AL66" s="126"/>
      <c r="AM66" s="126"/>
      <c r="AN66" s="126"/>
      <c r="AO66" s="126"/>
      <c r="AP66" s="126"/>
      <c r="AQ66" s="126"/>
      <c r="AR66" s="126"/>
      <c r="AS66" s="126"/>
      <c r="AT66" s="126"/>
      <c r="AU66" s="126"/>
      <c r="AV66" s="126"/>
      <c r="AW66" s="123"/>
      <c r="AX66" s="408"/>
      <c r="AY66" s="408"/>
      <c r="AZ66" s="875"/>
      <c r="BA66" s="878"/>
      <c r="BB66" s="552"/>
      <c r="BC66" s="415"/>
      <c r="BD66" s="405"/>
      <c r="BE66" s="405"/>
      <c r="BF66" s="405"/>
      <c r="BG66" s="419"/>
      <c r="BH66" s="415"/>
      <c r="BI66" s="405"/>
      <c r="BJ66" s="405"/>
      <c r="BK66" s="405"/>
      <c r="BL66" s="419"/>
      <c r="BM66" s="415"/>
      <c r="BN66" s="405"/>
      <c r="BO66" s="405"/>
      <c r="BP66" s="405"/>
      <c r="BQ66" s="419"/>
      <c r="BR66" s="415"/>
      <c r="BS66" s="405"/>
      <c r="BT66" s="405"/>
      <c r="BU66" s="405"/>
      <c r="BV66" s="405"/>
      <c r="BW66" s="405"/>
      <c r="BX66" s="405"/>
      <c r="BY66" s="406"/>
      <c r="BZ66" s="406"/>
      <c r="CA66" s="406"/>
      <c r="CB66" s="406"/>
      <c r="CC66" s="406"/>
      <c r="CD66" s="406"/>
      <c r="CE66" s="406"/>
      <c r="CF66" s="406"/>
      <c r="CG66" s="406"/>
      <c r="CH66" s="406"/>
      <c r="CI66" s="406"/>
      <c r="CJ66" s="406"/>
      <c r="CK66" s="406"/>
      <c r="CL66" s="406"/>
      <c r="CM66" s="406"/>
      <c r="CN66" s="406"/>
      <c r="CO66" s="406"/>
      <c r="CP66" s="406"/>
      <c r="CQ66" s="406"/>
      <c r="CR66" s="406"/>
      <c r="CS66" s="406"/>
      <c r="CT66" s="406"/>
      <c r="CU66" s="406"/>
      <c r="CV66" s="406"/>
      <c r="CW66" s="406"/>
      <c r="CX66" s="7"/>
      <c r="CY66" s="7"/>
      <c r="CZ66" s="7"/>
    </row>
    <row r="67" s="320" customFormat="true" ht="15" customHeight="true" x14ac:dyDescent="0.2">
      <c r="A67" s="149"/>
      <c r="B67" s="144"/>
      <c r="C67" s="127"/>
      <c r="D67" s="126"/>
      <c r="E67" s="126"/>
      <c r="F67" s="126"/>
      <c r="G67" s="125"/>
      <c r="H67" s="124"/>
      <c r="I67" s="126"/>
      <c r="J67" s="126"/>
      <c r="K67" s="126"/>
      <c r="L67" s="123"/>
      <c r="M67" s="127"/>
      <c r="N67" s="126"/>
      <c r="O67" s="126"/>
      <c r="P67" s="126"/>
      <c r="Q67" s="125"/>
      <c r="R67" s="124"/>
      <c r="S67" s="126"/>
      <c r="T67" s="126"/>
      <c r="U67" s="126"/>
      <c r="V67" s="126"/>
      <c r="W67" s="126"/>
      <c r="X67" s="126"/>
      <c r="Y67" s="126"/>
      <c r="Z67" s="126"/>
      <c r="AA67" s="126"/>
      <c r="AB67" s="126"/>
      <c r="AC67" s="126"/>
      <c r="AD67" s="126"/>
      <c r="AE67" s="126"/>
      <c r="AF67" s="126"/>
      <c r="AG67" s="126"/>
      <c r="AH67" s="126"/>
      <c r="AI67" s="126"/>
      <c r="AJ67" s="126"/>
      <c r="AK67" s="126"/>
      <c r="AL67" s="126"/>
      <c r="AM67" s="126"/>
      <c r="AN67" s="126"/>
      <c r="AO67" s="126"/>
      <c r="AP67" s="126"/>
      <c r="AQ67" s="126"/>
      <c r="AR67" s="126"/>
      <c r="AS67" s="126"/>
      <c r="AT67" s="126"/>
      <c r="AU67" s="126"/>
      <c r="AV67" s="126"/>
      <c r="AW67" s="123"/>
      <c r="AX67" s="408"/>
      <c r="AY67" s="408"/>
      <c r="AZ67" s="875"/>
      <c r="BA67" s="878"/>
      <c r="BB67" s="552"/>
      <c r="BC67" s="415"/>
      <c r="BD67" s="405"/>
      <c r="BE67" s="405"/>
      <c r="BF67" s="405"/>
      <c r="BG67" s="419"/>
      <c r="BH67" s="415"/>
      <c r="BI67" s="405"/>
      <c r="BJ67" s="405"/>
      <c r="BK67" s="405"/>
      <c r="BL67" s="419"/>
      <c r="BM67" s="415"/>
      <c r="BN67" s="405"/>
      <c r="BO67" s="405"/>
      <c r="BP67" s="405"/>
      <c r="BQ67" s="419"/>
      <c r="BR67" s="415"/>
      <c r="BS67" s="405"/>
      <c r="BT67" s="405"/>
      <c r="BU67" s="405"/>
      <c r="BV67" s="405"/>
      <c r="BW67" s="405"/>
      <c r="BX67" s="405"/>
      <c r="BY67" s="406"/>
      <c r="BZ67" s="406"/>
      <c r="CA67" s="406"/>
      <c r="CB67" s="406"/>
      <c r="CC67" s="406"/>
      <c r="CD67" s="406"/>
      <c r="CE67" s="406"/>
      <c r="CF67" s="406"/>
      <c r="CG67" s="406"/>
      <c r="CH67" s="406"/>
      <c r="CI67" s="406"/>
      <c r="CJ67" s="406"/>
      <c r="CK67" s="406"/>
      <c r="CL67" s="406"/>
      <c r="CM67" s="406"/>
      <c r="CN67" s="406"/>
      <c r="CO67" s="406"/>
      <c r="CP67" s="406"/>
      <c r="CQ67" s="406"/>
      <c r="CR67" s="406"/>
      <c r="CS67" s="406"/>
      <c r="CT67" s="406"/>
      <c r="CU67" s="406"/>
      <c r="CV67" s="406"/>
      <c r="CW67" s="406"/>
      <c r="CX67" s="7"/>
      <c r="CY67" s="7"/>
      <c r="CZ67" s="7"/>
    </row>
    <row r="68" s="320" customFormat="true" ht="15" customHeight="true" x14ac:dyDescent="0.2">
      <c r="A68" s="149"/>
      <c r="B68" s="144"/>
      <c r="C68" s="127"/>
      <c r="D68" s="126"/>
      <c r="E68" s="126"/>
      <c r="F68" s="126"/>
      <c r="G68" s="125"/>
      <c r="H68" s="124"/>
      <c r="I68" s="126"/>
      <c r="J68" s="126"/>
      <c r="K68" s="126"/>
      <c r="L68" s="123"/>
      <c r="M68" s="127"/>
      <c r="N68" s="126"/>
      <c r="O68" s="126"/>
      <c r="P68" s="126"/>
      <c r="Q68" s="125"/>
      <c r="R68" s="124"/>
      <c r="S68" s="126"/>
      <c r="T68" s="126"/>
      <c r="U68" s="126"/>
      <c r="V68" s="126"/>
      <c r="W68" s="126"/>
      <c r="X68" s="126"/>
      <c r="Y68" s="126"/>
      <c r="Z68" s="126"/>
      <c r="AA68" s="126"/>
      <c r="AB68" s="126"/>
      <c r="AC68" s="126"/>
      <c r="AD68" s="126"/>
      <c r="AE68" s="126"/>
      <c r="AF68" s="126"/>
      <c r="AG68" s="126"/>
      <c r="AH68" s="126"/>
      <c r="AI68" s="126"/>
      <c r="AJ68" s="126"/>
      <c r="AK68" s="126"/>
      <c r="AL68" s="126"/>
      <c r="AM68" s="126"/>
      <c r="AN68" s="126"/>
      <c r="AO68" s="126"/>
      <c r="AP68" s="126"/>
      <c r="AQ68" s="126"/>
      <c r="AR68" s="126"/>
      <c r="AS68" s="126"/>
      <c r="AT68" s="126"/>
      <c r="AU68" s="126"/>
      <c r="AV68" s="126"/>
      <c r="AW68" s="123"/>
      <c r="AX68" s="408"/>
      <c r="AY68" s="408"/>
      <c r="AZ68" s="875"/>
      <c r="BA68" s="878"/>
      <c r="BB68" s="552"/>
      <c r="BC68" s="415"/>
      <c r="BD68" s="405"/>
      <c r="BE68" s="405"/>
      <c r="BF68" s="405"/>
      <c r="BG68" s="419"/>
      <c r="BH68" s="415"/>
      <c r="BI68" s="405"/>
      <c r="BJ68" s="405"/>
      <c r="BK68" s="405"/>
      <c r="BL68" s="419"/>
      <c r="BM68" s="415"/>
      <c r="BN68" s="405"/>
      <c r="BO68" s="405"/>
      <c r="BP68" s="405"/>
      <c r="BQ68" s="419"/>
      <c r="BR68" s="415"/>
      <c r="BS68" s="405"/>
      <c r="BT68" s="405"/>
      <c r="BU68" s="405"/>
      <c r="BV68" s="405"/>
      <c r="BW68" s="405"/>
      <c r="BX68" s="405"/>
      <c r="BY68" s="406"/>
      <c r="BZ68" s="406"/>
      <c r="CA68" s="406"/>
      <c r="CB68" s="406"/>
      <c r="CC68" s="406"/>
      <c r="CD68" s="406"/>
      <c r="CE68" s="406"/>
      <c r="CF68" s="406"/>
      <c r="CG68" s="406"/>
      <c r="CH68" s="406"/>
      <c r="CI68" s="406"/>
      <c r="CJ68" s="406"/>
      <c r="CK68" s="406"/>
      <c r="CL68" s="406"/>
      <c r="CM68" s="406"/>
      <c r="CN68" s="406"/>
      <c r="CO68" s="406"/>
      <c r="CP68" s="406"/>
      <c r="CQ68" s="406"/>
      <c r="CR68" s="406"/>
      <c r="CS68" s="406"/>
      <c r="CT68" s="406"/>
      <c r="CU68" s="406"/>
      <c r="CV68" s="406"/>
      <c r="CW68" s="406"/>
      <c r="CX68" s="7"/>
      <c r="CY68" s="7"/>
      <c r="CZ68" s="7"/>
    </row>
    <row r="69" s="320" customFormat="true" ht="15" customHeight="true" x14ac:dyDescent="0.2">
      <c r="A69" s="149"/>
      <c r="B69" s="144"/>
      <c r="C69" s="127"/>
      <c r="D69" s="126"/>
      <c r="E69" s="126"/>
      <c r="F69" s="126"/>
      <c r="G69" s="125"/>
      <c r="H69" s="124"/>
      <c r="I69" s="126"/>
      <c r="J69" s="126"/>
      <c r="K69" s="126"/>
      <c r="L69" s="123"/>
      <c r="M69" s="127"/>
      <c r="N69" s="126"/>
      <c r="O69" s="126"/>
      <c r="P69" s="126"/>
      <c r="Q69" s="125"/>
      <c r="R69" s="124"/>
      <c r="S69" s="126"/>
      <c r="T69" s="126"/>
      <c r="U69" s="126"/>
      <c r="V69" s="126"/>
      <c r="W69" s="126"/>
      <c r="X69" s="126"/>
      <c r="Y69" s="126"/>
      <c r="Z69" s="126"/>
      <c r="AA69" s="126"/>
      <c r="AB69" s="126"/>
      <c r="AC69" s="126"/>
      <c r="AD69" s="126"/>
      <c r="AE69" s="126"/>
      <c r="AF69" s="126"/>
      <c r="AG69" s="126"/>
      <c r="AH69" s="126"/>
      <c r="AI69" s="126"/>
      <c r="AJ69" s="126"/>
      <c r="AK69" s="126"/>
      <c r="AL69" s="126"/>
      <c r="AM69" s="126"/>
      <c r="AN69" s="126"/>
      <c r="AO69" s="126"/>
      <c r="AP69" s="126"/>
      <c r="AQ69" s="126"/>
      <c r="AR69" s="126"/>
      <c r="AS69" s="126"/>
      <c r="AT69" s="126"/>
      <c r="AU69" s="126"/>
      <c r="AV69" s="126"/>
      <c r="AW69" s="123"/>
      <c r="AX69" s="408"/>
      <c r="AY69" s="408"/>
      <c r="AZ69" s="875"/>
      <c r="BA69" s="878"/>
      <c r="BB69" s="552"/>
      <c r="BC69" s="415"/>
      <c r="BD69" s="405"/>
      <c r="BE69" s="405"/>
      <c r="BF69" s="405"/>
      <c r="BG69" s="419"/>
      <c r="BH69" s="415"/>
      <c r="BI69" s="405"/>
      <c r="BJ69" s="405"/>
      <c r="BK69" s="405"/>
      <c r="BL69" s="419"/>
      <c r="BM69" s="415"/>
      <c r="BN69" s="405"/>
      <c r="BO69" s="405"/>
      <c r="BP69" s="405"/>
      <c r="BQ69" s="419"/>
      <c r="BR69" s="415"/>
      <c r="BS69" s="405"/>
      <c r="BT69" s="405"/>
      <c r="BU69" s="405"/>
      <c r="BV69" s="405"/>
      <c r="BW69" s="405"/>
      <c r="BX69" s="405"/>
      <c r="BY69" s="406"/>
      <c r="BZ69" s="406"/>
      <c r="CA69" s="406"/>
      <c r="CB69" s="406"/>
      <c r="CC69" s="406"/>
      <c r="CD69" s="406"/>
      <c r="CE69" s="406"/>
      <c r="CF69" s="406"/>
      <c r="CG69" s="406"/>
      <c r="CH69" s="406"/>
      <c r="CI69" s="406"/>
      <c r="CJ69" s="406"/>
      <c r="CK69" s="406"/>
      <c r="CL69" s="406"/>
      <c r="CM69" s="406"/>
      <c r="CN69" s="406"/>
      <c r="CO69" s="406"/>
      <c r="CP69" s="406"/>
      <c r="CQ69" s="406"/>
      <c r="CR69" s="406"/>
      <c r="CS69" s="406"/>
      <c r="CT69" s="406"/>
      <c r="CU69" s="406"/>
      <c r="CV69" s="406"/>
      <c r="CW69" s="406"/>
      <c r="CX69" s="7"/>
      <c r="CY69" s="7"/>
      <c r="CZ69" s="7"/>
    </row>
    <row r="70" s="320" customFormat="true" ht="15" customHeight="true" x14ac:dyDescent="0.2">
      <c r="A70" s="149"/>
      <c r="B70" s="144"/>
      <c r="C70" s="127"/>
      <c r="D70" s="126"/>
      <c r="E70" s="126"/>
      <c r="F70" s="126"/>
      <c r="G70" s="125"/>
      <c r="H70" s="124"/>
      <c r="I70" s="126"/>
      <c r="J70" s="126"/>
      <c r="K70" s="126"/>
      <c r="L70" s="123"/>
      <c r="M70" s="127"/>
      <c r="N70" s="126"/>
      <c r="O70" s="126"/>
      <c r="P70" s="126"/>
      <c r="Q70" s="125"/>
      <c r="R70" s="124"/>
      <c r="S70" s="126"/>
      <c r="T70" s="126"/>
      <c r="U70" s="126"/>
      <c r="V70" s="126"/>
      <c r="W70" s="126"/>
      <c r="X70" s="126"/>
      <c r="Y70" s="126"/>
      <c r="Z70" s="126"/>
      <c r="AA70" s="126"/>
      <c r="AB70" s="126"/>
      <c r="AC70" s="126"/>
      <c r="AD70" s="126"/>
      <c r="AE70" s="126"/>
      <c r="AF70" s="126"/>
      <c r="AG70" s="126"/>
      <c r="AH70" s="126"/>
      <c r="AI70" s="126"/>
      <c r="AJ70" s="126"/>
      <c r="AK70" s="126"/>
      <c r="AL70" s="126"/>
      <c r="AM70" s="126"/>
      <c r="AN70" s="126"/>
      <c r="AO70" s="126"/>
      <c r="AP70" s="126"/>
      <c r="AQ70" s="126"/>
      <c r="AR70" s="126"/>
      <c r="AS70" s="126"/>
      <c r="AT70" s="126"/>
      <c r="AU70" s="126"/>
      <c r="AV70" s="126"/>
      <c r="AW70" s="123"/>
      <c r="AX70" s="408"/>
      <c r="AY70" s="408"/>
      <c r="AZ70" s="875"/>
      <c r="BA70" s="878"/>
      <c r="BB70" s="552"/>
      <c r="BC70" s="415"/>
      <c r="BD70" s="405"/>
      <c r="BE70" s="405"/>
      <c r="BF70" s="405"/>
      <c r="BG70" s="419"/>
      <c r="BH70" s="415"/>
      <c r="BI70" s="405"/>
      <c r="BJ70" s="405"/>
      <c r="BK70" s="405"/>
      <c r="BL70" s="419"/>
      <c r="BM70" s="415"/>
      <c r="BN70" s="405"/>
      <c r="BO70" s="405"/>
      <c r="BP70" s="405"/>
      <c r="BQ70" s="419"/>
      <c r="BR70" s="415"/>
      <c r="BS70" s="405"/>
      <c r="BT70" s="405"/>
      <c r="BU70" s="405"/>
      <c r="BV70" s="405"/>
      <c r="BW70" s="405"/>
      <c r="BX70" s="405"/>
      <c r="BY70" s="406"/>
      <c r="BZ70" s="406"/>
      <c r="CA70" s="406"/>
      <c r="CB70" s="406"/>
      <c r="CC70" s="406"/>
      <c r="CD70" s="406"/>
      <c r="CE70" s="406"/>
      <c r="CF70" s="406"/>
      <c r="CG70" s="406"/>
      <c r="CH70" s="406"/>
      <c r="CI70" s="406"/>
      <c r="CJ70" s="406"/>
      <c r="CK70" s="406"/>
      <c r="CL70" s="406"/>
      <c r="CM70" s="406"/>
      <c r="CN70" s="406"/>
      <c r="CO70" s="406"/>
      <c r="CP70" s="406"/>
      <c r="CQ70" s="406"/>
      <c r="CR70" s="406"/>
      <c r="CS70" s="406"/>
      <c r="CT70" s="406"/>
      <c r="CU70" s="406"/>
      <c r="CV70" s="406"/>
      <c r="CW70" s="406"/>
      <c r="CX70" s="7"/>
      <c r="CY70" s="7"/>
      <c r="CZ70" s="7"/>
    </row>
    <row r="71" s="320" customFormat="true" ht="15" customHeight="true" x14ac:dyDescent="0.2">
      <c r="A71" s="149"/>
      <c r="B71" s="144"/>
      <c r="C71" s="127"/>
      <c r="D71" s="126"/>
      <c r="E71" s="126"/>
      <c r="F71" s="126"/>
      <c r="G71" s="125"/>
      <c r="H71" s="124"/>
      <c r="I71" s="126"/>
      <c r="J71" s="126"/>
      <c r="K71" s="126"/>
      <c r="L71" s="123"/>
      <c r="M71" s="127"/>
      <c r="N71" s="126"/>
      <c r="O71" s="126"/>
      <c r="P71" s="126"/>
      <c r="Q71" s="125"/>
      <c r="R71" s="124"/>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c r="AR71" s="126"/>
      <c r="AS71" s="126"/>
      <c r="AT71" s="126"/>
      <c r="AU71" s="126"/>
      <c r="AV71" s="126"/>
      <c r="AW71" s="123"/>
      <c r="AX71" s="408"/>
      <c r="AY71" s="408"/>
      <c r="AZ71" s="875"/>
      <c r="BA71" s="878"/>
      <c r="BB71" s="552"/>
      <c r="BC71" s="415"/>
      <c r="BD71" s="405"/>
      <c r="BE71" s="405"/>
      <c r="BF71" s="405"/>
      <c r="BG71" s="419"/>
      <c r="BH71" s="415"/>
      <c r="BI71" s="405"/>
      <c r="BJ71" s="405"/>
      <c r="BK71" s="405"/>
      <c r="BL71" s="419"/>
      <c r="BM71" s="415"/>
      <c r="BN71" s="405"/>
      <c r="BO71" s="405"/>
      <c r="BP71" s="405"/>
      <c r="BQ71" s="419"/>
      <c r="BR71" s="415"/>
      <c r="BS71" s="405"/>
      <c r="BT71" s="405"/>
      <c r="BU71" s="405"/>
      <c r="BV71" s="405"/>
      <c r="BW71" s="405"/>
      <c r="BX71" s="405"/>
      <c r="BY71" s="406"/>
      <c r="BZ71" s="406"/>
      <c r="CA71" s="406"/>
      <c r="CB71" s="406"/>
      <c r="CC71" s="406"/>
      <c r="CD71" s="406"/>
      <c r="CE71" s="406"/>
      <c r="CF71" s="406"/>
      <c r="CG71" s="406"/>
      <c r="CH71" s="406"/>
      <c r="CI71" s="406"/>
      <c r="CJ71" s="406"/>
      <c r="CK71" s="406"/>
      <c r="CL71" s="406"/>
      <c r="CM71" s="406"/>
      <c r="CN71" s="406"/>
      <c r="CO71" s="406"/>
      <c r="CP71" s="406"/>
      <c r="CQ71" s="406"/>
      <c r="CR71" s="406"/>
      <c r="CS71" s="406"/>
      <c r="CT71" s="406"/>
      <c r="CU71" s="406"/>
      <c r="CV71" s="406"/>
      <c r="CW71" s="406"/>
      <c r="CX71" s="7"/>
      <c r="CY71" s="7"/>
      <c r="CZ71" s="7"/>
    </row>
    <row r="72" s="320" customFormat="true" ht="15" customHeight="true" x14ac:dyDescent="0.2">
      <c r="A72" s="149"/>
      <c r="B72" s="144"/>
      <c r="C72" s="127"/>
      <c r="D72" s="126"/>
      <c r="E72" s="126"/>
      <c r="F72" s="126"/>
      <c r="G72" s="125"/>
      <c r="H72" s="124"/>
      <c r="I72" s="126"/>
      <c r="J72" s="126"/>
      <c r="K72" s="126"/>
      <c r="L72" s="123"/>
      <c r="M72" s="127"/>
      <c r="N72" s="126"/>
      <c r="O72" s="126"/>
      <c r="P72" s="126"/>
      <c r="Q72" s="125"/>
      <c r="R72" s="124"/>
      <c r="S72" s="126"/>
      <c r="T72" s="126"/>
      <c r="U72" s="126"/>
      <c r="V72" s="126"/>
      <c r="W72" s="126"/>
      <c r="X72" s="126"/>
      <c r="Y72" s="126"/>
      <c r="Z72" s="126"/>
      <c r="AA72" s="126"/>
      <c r="AB72" s="126"/>
      <c r="AC72" s="126"/>
      <c r="AD72" s="126"/>
      <c r="AE72" s="126"/>
      <c r="AF72" s="126"/>
      <c r="AG72" s="126"/>
      <c r="AH72" s="126"/>
      <c r="AI72" s="126"/>
      <c r="AJ72" s="126"/>
      <c r="AK72" s="126"/>
      <c r="AL72" s="126"/>
      <c r="AM72" s="126"/>
      <c r="AN72" s="126"/>
      <c r="AO72" s="126"/>
      <c r="AP72" s="126"/>
      <c r="AQ72" s="126"/>
      <c r="AR72" s="126"/>
      <c r="AS72" s="126"/>
      <c r="AT72" s="126"/>
      <c r="AU72" s="126"/>
      <c r="AV72" s="126"/>
      <c r="AW72" s="123"/>
      <c r="AX72" s="408"/>
      <c r="AY72" s="408"/>
      <c r="AZ72" s="875"/>
      <c r="BA72" s="878"/>
      <c r="BB72" s="552"/>
      <c r="BC72" s="415"/>
      <c r="BD72" s="405"/>
      <c r="BE72" s="405"/>
      <c r="BF72" s="405"/>
      <c r="BG72" s="419"/>
      <c r="BH72" s="415"/>
      <c r="BI72" s="405"/>
      <c r="BJ72" s="405"/>
      <c r="BK72" s="405"/>
      <c r="BL72" s="419"/>
      <c r="BM72" s="415"/>
      <c r="BN72" s="405"/>
      <c r="BO72" s="405"/>
      <c r="BP72" s="405"/>
      <c r="BQ72" s="419"/>
      <c r="BR72" s="415"/>
      <c r="BS72" s="405"/>
      <c r="BT72" s="405"/>
      <c r="BU72" s="405"/>
      <c r="BV72" s="405"/>
      <c r="BW72" s="405"/>
      <c r="BX72" s="405"/>
      <c r="BY72" s="406"/>
      <c r="BZ72" s="406"/>
      <c r="CA72" s="406"/>
      <c r="CB72" s="406"/>
      <c r="CC72" s="406"/>
      <c r="CD72" s="406"/>
      <c r="CE72" s="406"/>
      <c r="CF72" s="406"/>
      <c r="CG72" s="406"/>
      <c r="CH72" s="406"/>
      <c r="CI72" s="406"/>
      <c r="CJ72" s="406"/>
      <c r="CK72" s="406"/>
      <c r="CL72" s="406"/>
      <c r="CM72" s="406"/>
      <c r="CN72" s="406"/>
      <c r="CO72" s="406"/>
      <c r="CP72" s="406"/>
      <c r="CQ72" s="406"/>
      <c r="CR72" s="406"/>
      <c r="CS72" s="406"/>
      <c r="CT72" s="406"/>
      <c r="CU72" s="406"/>
      <c r="CV72" s="406"/>
      <c r="CW72" s="406"/>
      <c r="CX72" s="7"/>
      <c r="CY72" s="7"/>
      <c r="CZ72" s="7"/>
    </row>
    <row r="73" s="320" customFormat="true" ht="15" customHeight="true" x14ac:dyDescent="0.2">
      <c r="A73" s="149"/>
      <c r="B73" s="144"/>
      <c r="C73" s="127"/>
      <c r="D73" s="126"/>
      <c r="E73" s="126"/>
      <c r="F73" s="126"/>
      <c r="G73" s="125"/>
      <c r="H73" s="124"/>
      <c r="I73" s="126"/>
      <c r="J73" s="126"/>
      <c r="K73" s="126"/>
      <c r="L73" s="123"/>
      <c r="M73" s="127"/>
      <c r="N73" s="126"/>
      <c r="O73" s="126"/>
      <c r="P73" s="126"/>
      <c r="Q73" s="125"/>
      <c r="R73" s="124"/>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3"/>
      <c r="AX73" s="408"/>
      <c r="AY73" s="408"/>
      <c r="AZ73" s="875"/>
      <c r="BA73" s="878"/>
      <c r="BB73" s="552"/>
      <c r="BC73" s="415"/>
      <c r="BD73" s="405"/>
      <c r="BE73" s="405"/>
      <c r="BF73" s="405"/>
      <c r="BG73" s="419"/>
      <c r="BH73" s="415"/>
      <c r="BI73" s="405"/>
      <c r="BJ73" s="405"/>
      <c r="BK73" s="405"/>
      <c r="BL73" s="419"/>
      <c r="BM73" s="415"/>
      <c r="BN73" s="405"/>
      <c r="BO73" s="405"/>
      <c r="BP73" s="405"/>
      <c r="BQ73" s="419"/>
      <c r="BR73" s="415"/>
      <c r="BS73" s="405"/>
      <c r="BT73" s="405"/>
      <c r="BU73" s="405"/>
      <c r="BV73" s="405"/>
      <c r="BW73" s="405"/>
      <c r="BX73" s="405"/>
      <c r="BY73" s="406"/>
      <c r="BZ73" s="406"/>
      <c r="CA73" s="406"/>
      <c r="CB73" s="406"/>
      <c r="CC73" s="406"/>
      <c r="CD73" s="406"/>
      <c r="CE73" s="406"/>
      <c r="CF73" s="406"/>
      <c r="CG73" s="406"/>
      <c r="CH73" s="406"/>
      <c r="CI73" s="406"/>
      <c r="CJ73" s="406"/>
      <c r="CK73" s="406"/>
      <c r="CL73" s="406"/>
      <c r="CM73" s="406"/>
      <c r="CN73" s="406"/>
      <c r="CO73" s="406"/>
      <c r="CP73" s="406"/>
      <c r="CQ73" s="406"/>
      <c r="CR73" s="406"/>
      <c r="CS73" s="406"/>
      <c r="CT73" s="406"/>
      <c r="CU73" s="406"/>
      <c r="CV73" s="406"/>
      <c r="CW73" s="406"/>
      <c r="CX73" s="7"/>
      <c r="CY73" s="7"/>
      <c r="CZ73" s="7"/>
    </row>
    <row r="74" s="320" customFormat="true" ht="15" customHeight="true" x14ac:dyDescent="0.2">
      <c r="A74" s="149"/>
      <c r="B74" s="144"/>
      <c r="C74" s="127"/>
      <c r="D74" s="126"/>
      <c r="E74" s="126"/>
      <c r="F74" s="126"/>
      <c r="G74" s="125"/>
      <c r="H74" s="124"/>
      <c r="I74" s="126"/>
      <c r="J74" s="126"/>
      <c r="K74" s="126"/>
      <c r="L74" s="123"/>
      <c r="M74" s="127"/>
      <c r="N74" s="126"/>
      <c r="O74" s="126"/>
      <c r="P74" s="126"/>
      <c r="Q74" s="125"/>
      <c r="R74" s="124"/>
      <c r="S74" s="126"/>
      <c r="T74" s="126"/>
      <c r="U74" s="126"/>
      <c r="V74" s="126"/>
      <c r="W74" s="126"/>
      <c r="X74" s="126"/>
      <c r="Y74" s="126"/>
      <c r="Z74" s="126"/>
      <c r="AA74" s="126"/>
      <c r="AB74" s="126"/>
      <c r="AC74" s="126"/>
      <c r="AD74" s="126"/>
      <c r="AE74" s="126"/>
      <c r="AF74" s="126"/>
      <c r="AG74" s="126"/>
      <c r="AH74" s="126"/>
      <c r="AI74" s="126"/>
      <c r="AJ74" s="126"/>
      <c r="AK74" s="126"/>
      <c r="AL74" s="126"/>
      <c r="AM74" s="126"/>
      <c r="AN74" s="126"/>
      <c r="AO74" s="126"/>
      <c r="AP74" s="126"/>
      <c r="AQ74" s="126"/>
      <c r="AR74" s="126"/>
      <c r="AS74" s="126"/>
      <c r="AT74" s="126"/>
      <c r="AU74" s="126"/>
      <c r="AV74" s="126"/>
      <c r="AW74" s="123"/>
      <c r="AX74" s="408"/>
      <c r="AY74" s="408"/>
      <c r="AZ74" s="875"/>
      <c r="BA74" s="878"/>
      <c r="BB74" s="552"/>
      <c r="BC74" s="415"/>
      <c r="BD74" s="405"/>
      <c r="BE74" s="405"/>
      <c r="BF74" s="405"/>
      <c r="BG74" s="419"/>
      <c r="BH74" s="415"/>
      <c r="BI74" s="405"/>
      <c r="BJ74" s="405"/>
      <c r="BK74" s="405"/>
      <c r="BL74" s="419"/>
      <c r="BM74" s="415"/>
      <c r="BN74" s="405"/>
      <c r="BO74" s="405"/>
      <c r="BP74" s="405"/>
      <c r="BQ74" s="419"/>
      <c r="BR74" s="415"/>
      <c r="BS74" s="405"/>
      <c r="BT74" s="405"/>
      <c r="BU74" s="405"/>
      <c r="BV74" s="405"/>
      <c r="BW74" s="405"/>
      <c r="BX74" s="405"/>
      <c r="BY74" s="406"/>
      <c r="BZ74" s="406"/>
      <c r="CA74" s="406"/>
      <c r="CB74" s="406"/>
      <c r="CC74" s="406"/>
      <c r="CD74" s="406"/>
      <c r="CE74" s="406"/>
      <c r="CF74" s="406"/>
      <c r="CG74" s="406"/>
      <c r="CH74" s="406"/>
      <c r="CI74" s="406"/>
      <c r="CJ74" s="406"/>
      <c r="CK74" s="406"/>
      <c r="CL74" s="406"/>
      <c r="CM74" s="406"/>
      <c r="CN74" s="406"/>
      <c r="CO74" s="406"/>
      <c r="CP74" s="406"/>
      <c r="CQ74" s="406"/>
      <c r="CR74" s="406"/>
      <c r="CS74" s="406"/>
      <c r="CT74" s="406"/>
      <c r="CU74" s="406"/>
      <c r="CV74" s="406"/>
      <c r="CW74" s="406"/>
      <c r="CX74" s="7"/>
      <c r="CY74" s="7"/>
      <c r="CZ74" s="7"/>
    </row>
    <row r="75" s="320" customFormat="true" ht="15" customHeight="true" x14ac:dyDescent="0.2">
      <c r="A75" s="149"/>
      <c r="B75" s="144"/>
      <c r="C75" s="127"/>
      <c r="D75" s="126"/>
      <c r="E75" s="126"/>
      <c r="F75" s="126"/>
      <c r="G75" s="125"/>
      <c r="H75" s="124"/>
      <c r="I75" s="126"/>
      <c r="J75" s="126"/>
      <c r="K75" s="126"/>
      <c r="L75" s="123"/>
      <c r="M75" s="127"/>
      <c r="N75" s="126"/>
      <c r="O75" s="126"/>
      <c r="P75" s="126"/>
      <c r="Q75" s="125"/>
      <c r="R75" s="124"/>
      <c r="S75" s="126"/>
      <c r="T75" s="126"/>
      <c r="U75" s="126"/>
      <c r="V75" s="126"/>
      <c r="W75" s="126"/>
      <c r="X75" s="126"/>
      <c r="Y75" s="126"/>
      <c r="Z75" s="126"/>
      <c r="AA75" s="126"/>
      <c r="AB75" s="126"/>
      <c r="AC75" s="126"/>
      <c r="AD75" s="126"/>
      <c r="AE75" s="126"/>
      <c r="AF75" s="126"/>
      <c r="AG75" s="126"/>
      <c r="AH75" s="126"/>
      <c r="AI75" s="126"/>
      <c r="AJ75" s="126"/>
      <c r="AK75" s="126"/>
      <c r="AL75" s="126"/>
      <c r="AM75" s="126"/>
      <c r="AN75" s="126"/>
      <c r="AO75" s="126"/>
      <c r="AP75" s="126"/>
      <c r="AQ75" s="126"/>
      <c r="AR75" s="126"/>
      <c r="AS75" s="126"/>
      <c r="AT75" s="126"/>
      <c r="AU75" s="126"/>
      <c r="AV75" s="126"/>
      <c r="AW75" s="123"/>
      <c r="AX75" s="408"/>
      <c r="AY75" s="408"/>
      <c r="AZ75" s="875"/>
      <c r="BA75" s="878"/>
      <c r="BB75" s="552"/>
      <c r="BC75" s="415"/>
      <c r="BD75" s="405"/>
      <c r="BE75" s="405"/>
      <c r="BF75" s="405"/>
      <c r="BG75" s="419"/>
      <c r="BH75" s="415"/>
      <c r="BI75" s="405"/>
      <c r="BJ75" s="405"/>
      <c r="BK75" s="405"/>
      <c r="BL75" s="419"/>
      <c r="BM75" s="415"/>
      <c r="BN75" s="405"/>
      <c r="BO75" s="405"/>
      <c r="BP75" s="405"/>
      <c r="BQ75" s="419"/>
      <c r="BR75" s="415"/>
      <c r="BS75" s="405"/>
      <c r="BT75" s="405"/>
      <c r="BU75" s="405"/>
      <c r="BV75" s="405"/>
      <c r="BW75" s="405"/>
      <c r="BX75" s="405"/>
      <c r="BY75" s="406"/>
      <c r="BZ75" s="406"/>
      <c r="CA75" s="406"/>
      <c r="CB75" s="406"/>
      <c r="CC75" s="406"/>
      <c r="CD75" s="406"/>
      <c r="CE75" s="406"/>
      <c r="CF75" s="406"/>
      <c r="CG75" s="406"/>
      <c r="CH75" s="406"/>
      <c r="CI75" s="406"/>
      <c r="CJ75" s="406"/>
      <c r="CK75" s="406"/>
      <c r="CL75" s="406"/>
      <c r="CM75" s="406"/>
      <c r="CN75" s="406"/>
      <c r="CO75" s="406"/>
      <c r="CP75" s="406"/>
      <c r="CQ75" s="406"/>
      <c r="CR75" s="406"/>
      <c r="CS75" s="406"/>
      <c r="CT75" s="406"/>
      <c r="CU75" s="406"/>
      <c r="CV75" s="406"/>
      <c r="CW75" s="406"/>
      <c r="CX75" s="7"/>
      <c r="CY75" s="7"/>
      <c r="CZ75" s="7"/>
    </row>
    <row r="76" s="320" customFormat="true" ht="15" customHeight="true" x14ac:dyDescent="0.2">
      <c r="A76" s="149"/>
      <c r="B76" s="144"/>
      <c r="C76" s="127"/>
      <c r="D76" s="126"/>
      <c r="E76" s="126"/>
      <c r="F76" s="126"/>
      <c r="G76" s="125"/>
      <c r="H76" s="124"/>
      <c r="I76" s="126"/>
      <c r="J76" s="126"/>
      <c r="K76" s="126"/>
      <c r="L76" s="123"/>
      <c r="M76" s="127"/>
      <c r="N76" s="126"/>
      <c r="O76" s="126"/>
      <c r="P76" s="126"/>
      <c r="Q76" s="125"/>
      <c r="R76" s="124"/>
      <c r="S76" s="126"/>
      <c r="T76" s="126"/>
      <c r="U76" s="126"/>
      <c r="V76" s="126"/>
      <c r="W76" s="126"/>
      <c r="X76" s="126"/>
      <c r="Y76" s="126"/>
      <c r="Z76" s="126"/>
      <c r="AA76" s="126"/>
      <c r="AB76" s="126"/>
      <c r="AC76" s="126"/>
      <c r="AD76" s="126"/>
      <c r="AE76" s="126"/>
      <c r="AF76" s="126"/>
      <c r="AG76" s="126"/>
      <c r="AH76" s="126"/>
      <c r="AI76" s="126"/>
      <c r="AJ76" s="126"/>
      <c r="AK76" s="126"/>
      <c r="AL76" s="126"/>
      <c r="AM76" s="126"/>
      <c r="AN76" s="126"/>
      <c r="AO76" s="126"/>
      <c r="AP76" s="126"/>
      <c r="AQ76" s="126"/>
      <c r="AR76" s="126"/>
      <c r="AS76" s="126"/>
      <c r="AT76" s="126"/>
      <c r="AU76" s="126"/>
      <c r="AV76" s="126"/>
      <c r="AW76" s="123"/>
      <c r="AX76" s="408"/>
      <c r="AY76" s="408"/>
      <c r="AZ76" s="875"/>
      <c r="BA76" s="878"/>
      <c r="BB76" s="552"/>
      <c r="BC76" s="415"/>
      <c r="BD76" s="405"/>
      <c r="BE76" s="405"/>
      <c r="BF76" s="405"/>
      <c r="BG76" s="419"/>
      <c r="BH76" s="415"/>
      <c r="BI76" s="405"/>
      <c r="BJ76" s="405"/>
      <c r="BK76" s="405"/>
      <c r="BL76" s="419"/>
      <c r="BM76" s="415"/>
      <c r="BN76" s="405"/>
      <c r="BO76" s="405"/>
      <c r="BP76" s="405"/>
      <c r="BQ76" s="419"/>
      <c r="BR76" s="415"/>
      <c r="BS76" s="405"/>
      <c r="BT76" s="405"/>
      <c r="BU76" s="405"/>
      <c r="BV76" s="405"/>
      <c r="BW76" s="405"/>
      <c r="BX76" s="405"/>
      <c r="BY76" s="406"/>
      <c r="BZ76" s="406"/>
      <c r="CA76" s="406"/>
      <c r="CB76" s="406"/>
      <c r="CC76" s="406"/>
      <c r="CD76" s="406"/>
      <c r="CE76" s="406"/>
      <c r="CF76" s="406"/>
      <c r="CG76" s="406"/>
      <c r="CH76" s="406"/>
      <c r="CI76" s="406"/>
      <c r="CJ76" s="406"/>
      <c r="CK76" s="406"/>
      <c r="CL76" s="406"/>
      <c r="CM76" s="406"/>
      <c r="CN76" s="406"/>
      <c r="CO76" s="406"/>
      <c r="CP76" s="406"/>
      <c r="CQ76" s="406"/>
      <c r="CR76" s="406"/>
      <c r="CS76" s="406"/>
      <c r="CT76" s="406"/>
      <c r="CU76" s="406"/>
      <c r="CV76" s="406"/>
      <c r="CW76" s="406"/>
      <c r="CX76" s="7"/>
      <c r="CY76" s="7"/>
      <c r="CZ76" s="7"/>
    </row>
    <row r="77" s="320" customFormat="true" ht="15" customHeight="true" x14ac:dyDescent="0.2">
      <c r="A77" s="172"/>
      <c r="B77" s="143"/>
      <c r="C77" s="91"/>
      <c r="D77" s="163"/>
      <c r="E77" s="163"/>
      <c r="F77" s="163"/>
      <c r="G77" s="152"/>
      <c r="H77" s="90"/>
      <c r="I77" s="163"/>
      <c r="J77" s="163"/>
      <c r="K77" s="163"/>
      <c r="L77" s="158"/>
      <c r="M77" s="91"/>
      <c r="N77" s="163"/>
      <c r="O77" s="163"/>
      <c r="P77" s="163"/>
      <c r="Q77" s="152"/>
      <c r="R77" s="90"/>
      <c r="S77" s="163"/>
      <c r="T77" s="163"/>
      <c r="U77" s="163"/>
      <c r="V77" s="163"/>
      <c r="W77" s="163"/>
      <c r="X77" s="163"/>
      <c r="Y77" s="163"/>
      <c r="Z77" s="163"/>
      <c r="AA77" s="163"/>
      <c r="AB77" s="163"/>
      <c r="AC77" s="163"/>
      <c r="AD77" s="163"/>
      <c r="AE77" s="163"/>
      <c r="AF77" s="163"/>
      <c r="AG77" s="163"/>
      <c r="AH77" s="163"/>
      <c r="AI77" s="163"/>
      <c r="AJ77" s="163"/>
      <c r="AK77" s="163"/>
      <c r="AL77" s="163"/>
      <c r="AM77" s="163"/>
      <c r="AN77" s="163"/>
      <c r="AO77" s="163"/>
      <c r="AP77" s="163"/>
      <c r="AQ77" s="163"/>
      <c r="AR77" s="163"/>
      <c r="AS77" s="163"/>
      <c r="AT77" s="163"/>
      <c r="AU77" s="163"/>
      <c r="AV77" s="163"/>
      <c r="AW77" s="158"/>
      <c r="AX77" s="408"/>
      <c r="AY77" s="408"/>
      <c r="AZ77" s="875"/>
      <c r="BA77" s="878"/>
      <c r="BB77" s="552"/>
      <c r="BC77" s="415"/>
      <c r="BD77" s="405"/>
      <c r="BE77" s="405"/>
      <c r="BF77" s="405"/>
      <c r="BG77" s="419"/>
      <c r="BH77" s="415"/>
      <c r="BI77" s="405"/>
      <c r="BJ77" s="405"/>
      <c r="BK77" s="405"/>
      <c r="BL77" s="419"/>
      <c r="BM77" s="415"/>
      <c r="BN77" s="405"/>
      <c r="BO77" s="405"/>
      <c r="BP77" s="405"/>
      <c r="BQ77" s="419"/>
      <c r="BR77" s="415"/>
      <c r="BS77" s="405"/>
      <c r="BT77" s="405"/>
      <c r="BU77" s="405"/>
      <c r="BV77" s="405"/>
      <c r="BW77" s="405"/>
      <c r="BX77" s="405"/>
      <c r="BY77" s="406"/>
      <c r="BZ77" s="406"/>
      <c r="CA77" s="406"/>
      <c r="CB77" s="406"/>
      <c r="CC77" s="406"/>
      <c r="CD77" s="406"/>
      <c r="CE77" s="406"/>
      <c r="CF77" s="406"/>
      <c r="CG77" s="406"/>
      <c r="CH77" s="406"/>
      <c r="CI77" s="406"/>
      <c r="CJ77" s="406"/>
      <c r="CK77" s="406"/>
      <c r="CL77" s="406"/>
      <c r="CM77" s="406"/>
      <c r="CN77" s="406"/>
      <c r="CO77" s="406"/>
      <c r="CP77" s="406"/>
      <c r="CQ77" s="406"/>
      <c r="CR77" s="406"/>
      <c r="CS77" s="406"/>
      <c r="CT77" s="406"/>
      <c r="CU77" s="406"/>
      <c r="CV77" s="406"/>
      <c r="CW77" s="406"/>
      <c r="CX77" s="7"/>
      <c r="CY77" s="7"/>
      <c r="CZ77" s="7"/>
    </row>
    <row r="78" s="489" customFormat="true" ht="15" customHeight="true" x14ac:dyDescent="0.2">
      <c r="A78" s="149"/>
      <c r="B78" s="144"/>
      <c r="C78" s="113"/>
      <c r="D78" s="112"/>
      <c r="E78" s="112"/>
      <c r="F78" s="112"/>
      <c r="G78" s="111"/>
      <c r="H78" s="110"/>
      <c r="I78" s="112"/>
      <c r="J78" s="112"/>
      <c r="K78" s="112"/>
      <c r="L78" s="109"/>
      <c r="M78" s="113"/>
      <c r="N78" s="112"/>
      <c r="O78" s="112"/>
      <c r="P78" s="112"/>
      <c r="Q78" s="111"/>
      <c r="R78" s="110"/>
      <c r="S78" s="112"/>
      <c r="T78" s="112"/>
      <c r="U78" s="112"/>
      <c r="V78" s="112"/>
      <c r="W78" s="112"/>
      <c r="X78" s="112"/>
      <c r="Y78" s="112"/>
      <c r="Z78" s="112"/>
      <c r="AA78" s="112"/>
      <c r="AB78" s="112"/>
      <c r="AC78" s="108"/>
      <c r="AD78" s="108"/>
      <c r="AE78" s="108"/>
      <c r="AF78" s="108"/>
      <c r="AG78" s="108"/>
      <c r="AH78" s="108"/>
      <c r="AI78" s="108"/>
      <c r="AJ78" s="108"/>
      <c r="AK78" s="108"/>
      <c r="AL78" s="108"/>
      <c r="AM78" s="108"/>
      <c r="AN78" s="108"/>
      <c r="AO78" s="108"/>
      <c r="AP78" s="108"/>
      <c r="AQ78" s="108"/>
      <c r="AR78" s="108"/>
      <c r="AS78" s="108"/>
      <c r="AT78" s="108"/>
      <c r="AU78" s="108"/>
      <c r="AV78" s="108"/>
      <c r="AW78" s="104"/>
      <c r="AX78" s="833"/>
      <c r="AY78" s="833"/>
      <c r="AZ78" s="344"/>
      <c r="BA78" s="878"/>
      <c r="BB78" s="552"/>
      <c r="BC78" s="415"/>
      <c r="BD78" s="405"/>
      <c r="BE78" s="405"/>
      <c r="BF78" s="405"/>
      <c r="BG78" s="419"/>
      <c r="BH78" s="415"/>
      <c r="BI78" s="405"/>
      <c r="BJ78" s="405"/>
      <c r="BK78" s="405"/>
      <c r="BL78" s="419"/>
      <c r="BM78" s="415"/>
      <c r="BN78" s="405"/>
      <c r="BO78" s="405"/>
      <c r="BP78" s="405"/>
      <c r="BQ78" s="419"/>
      <c r="BR78" s="415"/>
      <c r="BS78" s="405"/>
      <c r="BT78" s="405"/>
      <c r="BU78" s="405"/>
      <c r="BV78" s="405"/>
      <c r="BW78" s="405"/>
      <c r="BX78" s="405"/>
      <c r="BY78" s="406"/>
      <c r="BZ78" s="406"/>
      <c r="CA78" s="406"/>
      <c r="CB78" s="406"/>
      <c r="CC78" s="406"/>
      <c r="CD78" s="406"/>
      <c r="CE78" s="406"/>
      <c r="CF78" s="406"/>
      <c r="CG78" s="406"/>
      <c r="CH78" s="406"/>
      <c r="CI78" s="406"/>
      <c r="CJ78" s="406"/>
      <c r="CK78" s="406"/>
      <c r="CL78" s="406"/>
      <c r="CM78" s="406"/>
      <c r="CN78" s="406"/>
      <c r="CO78" s="406"/>
      <c r="CP78" s="406"/>
      <c r="CQ78" s="406"/>
      <c r="CR78" s="406"/>
      <c r="CS78" s="406"/>
      <c r="CT78" s="406"/>
      <c r="CU78" s="406"/>
      <c r="CV78" s="406"/>
      <c r="CW78" s="406"/>
      <c r="CX78" s="7"/>
      <c r="CY78" s="7"/>
      <c r="CZ78" s="7"/>
    </row>
    <row r="79" s="489" customFormat="true" ht="15" customHeight="true" x14ac:dyDescent="0.2">
      <c r="A79" s="149"/>
      <c r="B79" s="144"/>
      <c r="C79" s="113"/>
      <c r="D79" s="112"/>
      <c r="E79" s="112"/>
      <c r="F79" s="112"/>
      <c r="G79" s="111"/>
      <c r="H79" s="110"/>
      <c r="I79" s="112"/>
      <c r="J79" s="112"/>
      <c r="K79" s="112"/>
      <c r="L79" s="109"/>
      <c r="M79" s="113"/>
      <c r="N79" s="112"/>
      <c r="O79" s="112"/>
      <c r="P79" s="112"/>
      <c r="Q79" s="111"/>
      <c r="R79" s="110"/>
      <c r="S79" s="112"/>
      <c r="T79" s="112"/>
      <c r="U79" s="112"/>
      <c r="V79" s="112"/>
      <c r="W79" s="112"/>
      <c r="X79" s="112"/>
      <c r="Y79" s="112"/>
      <c r="Z79" s="112"/>
      <c r="AA79" s="112"/>
      <c r="AB79" s="112"/>
      <c r="AC79" s="108"/>
      <c r="AD79" s="108"/>
      <c r="AE79" s="108"/>
      <c r="AF79" s="108"/>
      <c r="AG79" s="108"/>
      <c r="AH79" s="108"/>
      <c r="AI79" s="108"/>
      <c r="AJ79" s="108"/>
      <c r="AK79" s="108"/>
      <c r="AL79" s="108"/>
      <c r="AM79" s="108"/>
      <c r="AN79" s="108"/>
      <c r="AO79" s="108"/>
      <c r="AP79" s="108"/>
      <c r="AQ79" s="108"/>
      <c r="AR79" s="108"/>
      <c r="AS79" s="108"/>
      <c r="AT79" s="108"/>
      <c r="AU79" s="108"/>
      <c r="AV79" s="108"/>
      <c r="AW79" s="104"/>
      <c r="AX79" s="833"/>
      <c r="AY79" s="833"/>
      <c r="AZ79" s="344"/>
      <c r="BA79" s="878"/>
      <c r="BB79" s="552"/>
      <c r="BC79" s="415"/>
      <c r="BD79" s="405"/>
      <c r="BE79" s="405"/>
      <c r="BF79" s="405"/>
      <c r="BG79" s="419"/>
      <c r="BH79" s="415"/>
      <c r="BI79" s="405"/>
      <c r="BJ79" s="405"/>
      <c r="BK79" s="405"/>
      <c r="BL79" s="419"/>
      <c r="BM79" s="415"/>
      <c r="BN79" s="405"/>
      <c r="BO79" s="405"/>
      <c r="BP79" s="405"/>
      <c r="BQ79" s="419"/>
      <c r="BR79" s="415"/>
      <c r="BS79" s="405"/>
      <c r="BT79" s="405"/>
      <c r="BU79" s="405"/>
      <c r="BV79" s="405"/>
      <c r="BW79" s="405"/>
      <c r="BX79" s="405"/>
      <c r="BY79" s="406"/>
      <c r="BZ79" s="406"/>
      <c r="CA79" s="406"/>
      <c r="CB79" s="406"/>
      <c r="CC79" s="406"/>
      <c r="CD79" s="406"/>
      <c r="CE79" s="406"/>
      <c r="CF79" s="406"/>
      <c r="CG79" s="406"/>
      <c r="CH79" s="406"/>
      <c r="CI79" s="406"/>
      <c r="CJ79" s="406"/>
      <c r="CK79" s="406"/>
      <c r="CL79" s="406"/>
      <c r="CM79" s="406"/>
      <c r="CN79" s="406"/>
      <c r="CO79" s="406"/>
      <c r="CP79" s="406"/>
      <c r="CQ79" s="406"/>
      <c r="CR79" s="406"/>
      <c r="CS79" s="406"/>
      <c r="CT79" s="406"/>
      <c r="CU79" s="406"/>
      <c r="CV79" s="406"/>
      <c r="CW79" s="406"/>
      <c r="CX79" s="7"/>
      <c r="CY79" s="7"/>
      <c r="CZ79" s="7"/>
    </row>
    <row r="80" s="489" customFormat="true" ht="15" customHeight="true" x14ac:dyDescent="0.2">
      <c r="A80" s="149"/>
      <c r="B80" s="144"/>
      <c r="C80" s="113"/>
      <c r="D80" s="112"/>
      <c r="E80" s="112"/>
      <c r="F80" s="112"/>
      <c r="G80" s="111"/>
      <c r="H80" s="110"/>
      <c r="I80" s="112"/>
      <c r="J80" s="112"/>
      <c r="K80" s="112"/>
      <c r="L80" s="109"/>
      <c r="M80" s="113"/>
      <c r="N80" s="112"/>
      <c r="O80" s="112"/>
      <c r="P80" s="112"/>
      <c r="Q80" s="111"/>
      <c r="R80" s="110"/>
      <c r="S80" s="112"/>
      <c r="T80" s="112"/>
      <c r="U80" s="112"/>
      <c r="V80" s="112"/>
      <c r="W80" s="112"/>
      <c r="X80" s="112"/>
      <c r="Y80" s="112"/>
      <c r="Z80" s="112"/>
      <c r="AA80" s="112"/>
      <c r="AB80" s="112"/>
      <c r="AC80" s="108"/>
      <c r="AD80" s="108"/>
      <c r="AE80" s="108"/>
      <c r="AF80" s="108"/>
      <c r="AG80" s="108"/>
      <c r="AH80" s="108"/>
      <c r="AI80" s="108"/>
      <c r="AJ80" s="108"/>
      <c r="AK80" s="108"/>
      <c r="AL80" s="108"/>
      <c r="AM80" s="108"/>
      <c r="AN80" s="108"/>
      <c r="AO80" s="108"/>
      <c r="AP80" s="108"/>
      <c r="AQ80" s="108"/>
      <c r="AR80" s="108"/>
      <c r="AS80" s="108"/>
      <c r="AT80" s="108"/>
      <c r="AU80" s="108"/>
      <c r="AV80" s="108"/>
      <c r="AW80" s="104"/>
      <c r="AX80" s="833"/>
      <c r="AY80" s="833"/>
      <c r="AZ80" s="344"/>
      <c r="BA80" s="878"/>
      <c r="BB80" s="552"/>
      <c r="BC80" s="415"/>
      <c r="BD80" s="405"/>
      <c r="BE80" s="405"/>
      <c r="BF80" s="405"/>
      <c r="BG80" s="419"/>
      <c r="BH80" s="415"/>
      <c r="BI80" s="405"/>
      <c r="BJ80" s="405"/>
      <c r="BK80" s="405"/>
      <c r="BL80" s="419"/>
      <c r="BM80" s="415"/>
      <c r="BN80" s="405"/>
      <c r="BO80" s="405"/>
      <c r="BP80" s="405"/>
      <c r="BQ80" s="419"/>
      <c r="BR80" s="415"/>
      <c r="BS80" s="405"/>
      <c r="BT80" s="405"/>
      <c r="BU80" s="405"/>
      <c r="BV80" s="405"/>
      <c r="BW80" s="405"/>
      <c r="BX80" s="405"/>
      <c r="BY80" s="406"/>
      <c r="BZ80" s="406"/>
      <c r="CA80" s="406"/>
      <c r="CB80" s="406"/>
      <c r="CC80" s="406"/>
      <c r="CD80" s="406"/>
      <c r="CE80" s="406"/>
      <c r="CF80" s="406"/>
      <c r="CG80" s="406"/>
      <c r="CH80" s="406"/>
      <c r="CI80" s="406"/>
      <c r="CJ80" s="406"/>
      <c r="CK80" s="406"/>
      <c r="CL80" s="406"/>
      <c r="CM80" s="406"/>
      <c r="CN80" s="406"/>
      <c r="CO80" s="406"/>
      <c r="CP80" s="406"/>
      <c r="CQ80" s="406"/>
      <c r="CR80" s="406"/>
      <c r="CS80" s="406"/>
      <c r="CT80" s="406"/>
      <c r="CU80" s="406"/>
      <c r="CV80" s="406"/>
      <c r="CW80" s="406"/>
      <c r="CX80" s="7"/>
      <c r="CY80" s="7"/>
      <c r="CZ80" s="7"/>
    </row>
    <row r="81" s="489" customFormat="true" ht="15" customHeight="true" x14ac:dyDescent="0.2">
      <c r="A81" s="149"/>
      <c r="B81" s="144"/>
      <c r="C81" s="113"/>
      <c r="D81" s="112"/>
      <c r="E81" s="112"/>
      <c r="F81" s="112"/>
      <c r="G81" s="111"/>
      <c r="H81" s="110"/>
      <c r="I81" s="112"/>
      <c r="J81" s="112"/>
      <c r="K81" s="112"/>
      <c r="L81" s="109"/>
      <c r="M81" s="113"/>
      <c r="N81" s="112"/>
      <c r="O81" s="112"/>
      <c r="P81" s="112"/>
      <c r="Q81" s="111"/>
      <c r="R81" s="110"/>
      <c r="S81" s="112"/>
      <c r="T81" s="112"/>
      <c r="U81" s="112"/>
      <c r="V81" s="112"/>
      <c r="W81" s="112"/>
      <c r="X81" s="112"/>
      <c r="Y81" s="112"/>
      <c r="Z81" s="112"/>
      <c r="AA81" s="112"/>
      <c r="AB81" s="112"/>
      <c r="AC81" s="108"/>
      <c r="AD81" s="108"/>
      <c r="AE81" s="108"/>
      <c r="AF81" s="108"/>
      <c r="AG81" s="108"/>
      <c r="AH81" s="108"/>
      <c r="AI81" s="108"/>
      <c r="AJ81" s="108"/>
      <c r="AK81" s="108"/>
      <c r="AL81" s="108"/>
      <c r="AM81" s="108"/>
      <c r="AN81" s="108"/>
      <c r="AO81" s="108"/>
      <c r="AP81" s="108"/>
      <c r="AQ81" s="108"/>
      <c r="AR81" s="108"/>
      <c r="AS81" s="108"/>
      <c r="AT81" s="108"/>
      <c r="AU81" s="108"/>
      <c r="AV81" s="108"/>
      <c r="AW81" s="104"/>
      <c r="AX81" s="833"/>
      <c r="AY81" s="833"/>
      <c r="AZ81" s="344"/>
      <c r="BA81" s="878"/>
      <c r="BB81" s="552"/>
      <c r="BC81" s="415"/>
      <c r="BD81" s="405"/>
      <c r="BE81" s="405"/>
      <c r="BF81" s="405"/>
      <c r="BG81" s="419"/>
      <c r="BH81" s="415"/>
      <c r="BI81" s="405"/>
      <c r="BJ81" s="405"/>
      <c r="BK81" s="405"/>
      <c r="BL81" s="419"/>
      <c r="BM81" s="415"/>
      <c r="BN81" s="405"/>
      <c r="BO81" s="405"/>
      <c r="BP81" s="405"/>
      <c r="BQ81" s="419"/>
      <c r="BR81" s="415"/>
      <c r="BS81" s="405"/>
      <c r="BT81" s="405"/>
      <c r="BU81" s="405"/>
      <c r="BV81" s="405"/>
      <c r="BW81" s="405"/>
      <c r="BX81" s="405"/>
      <c r="BY81" s="406"/>
      <c r="BZ81" s="406"/>
      <c r="CA81" s="406"/>
      <c r="CB81" s="406"/>
      <c r="CC81" s="406"/>
      <c r="CD81" s="406"/>
      <c r="CE81" s="406"/>
      <c r="CF81" s="406"/>
      <c r="CG81" s="406"/>
      <c r="CH81" s="406"/>
      <c r="CI81" s="406"/>
      <c r="CJ81" s="406"/>
      <c r="CK81" s="406"/>
      <c r="CL81" s="406"/>
      <c r="CM81" s="406"/>
      <c r="CN81" s="406"/>
      <c r="CO81" s="406"/>
      <c r="CP81" s="406"/>
      <c r="CQ81" s="406"/>
      <c r="CR81" s="406"/>
      <c r="CS81" s="406"/>
      <c r="CT81" s="406"/>
      <c r="CU81" s="406"/>
      <c r="CV81" s="406"/>
      <c r="CW81" s="406"/>
      <c r="CX81" s="7"/>
      <c r="CY81" s="7"/>
      <c r="CZ81" s="7"/>
    </row>
    <row r="82" s="489" customFormat="true" ht="15" customHeight="true" x14ac:dyDescent="0.2">
      <c r="A82" s="149"/>
      <c r="B82" s="144"/>
      <c r="C82" s="113"/>
      <c r="D82" s="112"/>
      <c r="E82" s="112"/>
      <c r="F82" s="112"/>
      <c r="G82" s="111"/>
      <c r="H82" s="110"/>
      <c r="I82" s="112"/>
      <c r="J82" s="112"/>
      <c r="K82" s="112"/>
      <c r="L82" s="109"/>
      <c r="M82" s="113"/>
      <c r="N82" s="112"/>
      <c r="O82" s="112"/>
      <c r="P82" s="112"/>
      <c r="Q82" s="111"/>
      <c r="R82" s="110"/>
      <c r="S82" s="112"/>
      <c r="T82" s="112"/>
      <c r="U82" s="112"/>
      <c r="V82" s="112"/>
      <c r="W82" s="112"/>
      <c r="X82" s="112"/>
      <c r="Y82" s="112"/>
      <c r="Z82" s="112"/>
      <c r="AA82" s="112"/>
      <c r="AB82" s="112"/>
      <c r="AC82" s="108"/>
      <c r="AD82" s="108"/>
      <c r="AE82" s="108"/>
      <c r="AF82" s="108"/>
      <c r="AG82" s="108"/>
      <c r="AH82" s="108"/>
      <c r="AI82" s="108"/>
      <c r="AJ82" s="108"/>
      <c r="AK82" s="108"/>
      <c r="AL82" s="108"/>
      <c r="AM82" s="108"/>
      <c r="AN82" s="108"/>
      <c r="AO82" s="108"/>
      <c r="AP82" s="108"/>
      <c r="AQ82" s="108"/>
      <c r="AR82" s="108"/>
      <c r="AS82" s="108"/>
      <c r="AT82" s="108"/>
      <c r="AU82" s="108"/>
      <c r="AV82" s="108"/>
      <c r="AW82" s="104"/>
      <c r="AX82" s="833"/>
      <c r="AY82" s="833"/>
      <c r="AZ82" s="344"/>
      <c r="BA82" s="878"/>
      <c r="BB82" s="552"/>
      <c r="BC82" s="415"/>
      <c r="BD82" s="405"/>
      <c r="BE82" s="405"/>
      <c r="BF82" s="405"/>
      <c r="BG82" s="419"/>
      <c r="BH82" s="415"/>
      <c r="BI82" s="405"/>
      <c r="BJ82" s="405"/>
      <c r="BK82" s="405"/>
      <c r="BL82" s="419"/>
      <c r="BM82" s="415"/>
      <c r="BN82" s="405"/>
      <c r="BO82" s="405"/>
      <c r="BP82" s="405"/>
      <c r="BQ82" s="419"/>
      <c r="BR82" s="415"/>
      <c r="BS82" s="405"/>
      <c r="BT82" s="405"/>
      <c r="BU82" s="405"/>
      <c r="BV82" s="405"/>
      <c r="BW82" s="405"/>
      <c r="BX82" s="405"/>
      <c r="BY82" s="406"/>
      <c r="BZ82" s="406"/>
      <c r="CA82" s="406"/>
      <c r="CB82" s="406"/>
      <c r="CC82" s="406"/>
      <c r="CD82" s="406"/>
      <c r="CE82" s="406"/>
      <c r="CF82" s="406"/>
      <c r="CG82" s="406"/>
      <c r="CH82" s="406"/>
      <c r="CI82" s="406"/>
      <c r="CJ82" s="406"/>
      <c r="CK82" s="406"/>
      <c r="CL82" s="406"/>
      <c r="CM82" s="406"/>
      <c r="CN82" s="406"/>
      <c r="CO82" s="406"/>
      <c r="CP82" s="406"/>
      <c r="CQ82" s="406"/>
      <c r="CR82" s="406"/>
      <c r="CS82" s="406"/>
      <c r="CT82" s="406"/>
      <c r="CU82" s="406"/>
      <c r="CV82" s="406"/>
      <c r="CW82" s="406"/>
      <c r="CX82" s="7"/>
      <c r="CY82" s="7"/>
      <c r="CZ82" s="7"/>
    </row>
    <row r="83" s="489" customFormat="true" ht="15" customHeight="true" x14ac:dyDescent="0.2">
      <c r="A83" s="149"/>
      <c r="B83" s="144"/>
      <c r="C83" s="113"/>
      <c r="D83" s="112"/>
      <c r="E83" s="112"/>
      <c r="F83" s="112"/>
      <c r="G83" s="111"/>
      <c r="H83" s="110"/>
      <c r="I83" s="112"/>
      <c r="J83" s="112"/>
      <c r="K83" s="112"/>
      <c r="L83" s="109"/>
      <c r="M83" s="113"/>
      <c r="N83" s="112"/>
      <c r="O83" s="112"/>
      <c r="P83" s="112"/>
      <c r="Q83" s="111"/>
      <c r="R83" s="110"/>
      <c r="S83" s="112"/>
      <c r="T83" s="112"/>
      <c r="U83" s="112"/>
      <c r="V83" s="112"/>
      <c r="W83" s="112"/>
      <c r="X83" s="112"/>
      <c r="Y83" s="112"/>
      <c r="Z83" s="112"/>
      <c r="AA83" s="112"/>
      <c r="AB83" s="112"/>
      <c r="AC83" s="108"/>
      <c r="AD83" s="108"/>
      <c r="AE83" s="108"/>
      <c r="AF83" s="108"/>
      <c r="AG83" s="108"/>
      <c r="AH83" s="108"/>
      <c r="AI83" s="108"/>
      <c r="AJ83" s="108"/>
      <c r="AK83" s="108"/>
      <c r="AL83" s="108"/>
      <c r="AM83" s="108"/>
      <c r="AN83" s="108"/>
      <c r="AO83" s="108"/>
      <c r="AP83" s="108"/>
      <c r="AQ83" s="108"/>
      <c r="AR83" s="108"/>
      <c r="AS83" s="108"/>
      <c r="AT83" s="108"/>
      <c r="AU83" s="108"/>
      <c r="AV83" s="108"/>
      <c r="AW83" s="104"/>
      <c r="AX83" s="833"/>
      <c r="AY83" s="833"/>
      <c r="AZ83" s="344"/>
      <c r="BA83" s="878"/>
      <c r="BB83" s="552"/>
      <c r="BC83" s="415"/>
      <c r="BD83" s="405"/>
      <c r="BE83" s="405"/>
      <c r="BF83" s="405"/>
      <c r="BG83" s="419"/>
      <c r="BH83" s="415"/>
      <c r="BI83" s="405"/>
      <c r="BJ83" s="405"/>
      <c r="BK83" s="405"/>
      <c r="BL83" s="419"/>
      <c r="BM83" s="415"/>
      <c r="BN83" s="405"/>
      <c r="BO83" s="405"/>
      <c r="BP83" s="405"/>
      <c r="BQ83" s="419"/>
      <c r="BR83" s="415"/>
      <c r="BS83" s="405"/>
      <c r="BT83" s="405"/>
      <c r="BU83" s="405"/>
      <c r="BV83" s="405"/>
      <c r="BW83" s="405"/>
      <c r="BX83" s="405"/>
      <c r="BY83" s="406"/>
      <c r="BZ83" s="406"/>
      <c r="CA83" s="406"/>
      <c r="CB83" s="406"/>
      <c r="CC83" s="406"/>
      <c r="CD83" s="406"/>
      <c r="CE83" s="406"/>
      <c r="CF83" s="406"/>
      <c r="CG83" s="406"/>
      <c r="CH83" s="406"/>
      <c r="CI83" s="406"/>
      <c r="CJ83" s="406"/>
      <c r="CK83" s="406"/>
      <c r="CL83" s="406"/>
      <c r="CM83" s="406"/>
      <c r="CN83" s="406"/>
      <c r="CO83" s="406"/>
      <c r="CP83" s="406"/>
      <c r="CQ83" s="406"/>
      <c r="CR83" s="406"/>
      <c r="CS83" s="406"/>
      <c r="CT83" s="406"/>
      <c r="CU83" s="406"/>
      <c r="CV83" s="406"/>
      <c r="CW83" s="406"/>
      <c r="CX83" s="7"/>
      <c r="CY83" s="7"/>
      <c r="CZ83" s="7"/>
    </row>
    <row r="84" s="489" customFormat="true" ht="15" customHeight="true" x14ac:dyDescent="0.2">
      <c r="A84" s="149"/>
      <c r="B84" s="144"/>
      <c r="C84" s="113"/>
      <c r="D84" s="112"/>
      <c r="E84" s="112"/>
      <c r="F84" s="112"/>
      <c r="G84" s="111"/>
      <c r="H84" s="110"/>
      <c r="I84" s="112"/>
      <c r="J84" s="112"/>
      <c r="K84" s="112"/>
      <c r="L84" s="109"/>
      <c r="M84" s="113"/>
      <c r="N84" s="112"/>
      <c r="O84" s="112"/>
      <c r="P84" s="112"/>
      <c r="Q84" s="111"/>
      <c r="R84" s="110"/>
      <c r="S84" s="112"/>
      <c r="T84" s="112"/>
      <c r="U84" s="112"/>
      <c r="V84" s="112"/>
      <c r="W84" s="112"/>
      <c r="X84" s="112"/>
      <c r="Y84" s="112"/>
      <c r="Z84" s="112"/>
      <c r="AA84" s="112"/>
      <c r="AB84" s="112"/>
      <c r="AC84" s="108"/>
      <c r="AD84" s="108"/>
      <c r="AE84" s="108"/>
      <c r="AF84" s="108"/>
      <c r="AG84" s="108"/>
      <c r="AH84" s="108"/>
      <c r="AI84" s="108"/>
      <c r="AJ84" s="108"/>
      <c r="AK84" s="108"/>
      <c r="AL84" s="108"/>
      <c r="AM84" s="108"/>
      <c r="AN84" s="108"/>
      <c r="AO84" s="108"/>
      <c r="AP84" s="108"/>
      <c r="AQ84" s="108"/>
      <c r="AR84" s="108"/>
      <c r="AS84" s="108"/>
      <c r="AT84" s="108"/>
      <c r="AU84" s="108"/>
      <c r="AV84" s="108"/>
      <c r="AW84" s="104"/>
      <c r="AX84" s="833"/>
      <c r="AY84" s="833"/>
      <c r="AZ84" s="344"/>
      <c r="BA84" s="878"/>
      <c r="BB84" s="552"/>
      <c r="BC84" s="415"/>
      <c r="BD84" s="405"/>
      <c r="BE84" s="405"/>
      <c r="BF84" s="405"/>
      <c r="BG84" s="419"/>
      <c r="BH84" s="415"/>
      <c r="BI84" s="405"/>
      <c r="BJ84" s="405"/>
      <c r="BK84" s="405"/>
      <c r="BL84" s="419"/>
      <c r="BM84" s="415"/>
      <c r="BN84" s="405"/>
      <c r="BO84" s="405"/>
      <c r="BP84" s="405"/>
      <c r="BQ84" s="419"/>
      <c r="BR84" s="415"/>
      <c r="BS84" s="405"/>
      <c r="BT84" s="405"/>
      <c r="BU84" s="405"/>
      <c r="BV84" s="405"/>
      <c r="BW84" s="405"/>
      <c r="BX84" s="405"/>
      <c r="BY84" s="406"/>
      <c r="BZ84" s="406"/>
      <c r="CA84" s="406"/>
      <c r="CB84" s="406"/>
      <c r="CC84" s="406"/>
      <c r="CD84" s="406"/>
      <c r="CE84" s="406"/>
      <c r="CF84" s="406"/>
      <c r="CG84" s="406"/>
      <c r="CH84" s="406"/>
      <c r="CI84" s="406"/>
      <c r="CJ84" s="406"/>
      <c r="CK84" s="406"/>
      <c r="CL84" s="406"/>
      <c r="CM84" s="406"/>
      <c r="CN84" s="406"/>
      <c r="CO84" s="406"/>
      <c r="CP84" s="406"/>
      <c r="CQ84" s="406"/>
      <c r="CR84" s="406"/>
      <c r="CS84" s="406"/>
      <c r="CT84" s="406"/>
      <c r="CU84" s="406"/>
      <c r="CV84" s="406"/>
      <c r="CW84" s="406"/>
      <c r="CX84" s="7"/>
      <c r="CY84" s="7"/>
      <c r="CZ84" s="7"/>
    </row>
    <row r="85" s="489" customFormat="true" ht="15" customHeight="true" x14ac:dyDescent="0.2">
      <c r="A85" s="149"/>
      <c r="B85" s="144"/>
      <c r="C85" s="113"/>
      <c r="D85" s="112"/>
      <c r="E85" s="112"/>
      <c r="F85" s="112"/>
      <c r="G85" s="111"/>
      <c r="H85" s="110"/>
      <c r="I85" s="112"/>
      <c r="J85" s="112"/>
      <c r="K85" s="112"/>
      <c r="L85" s="109"/>
      <c r="M85" s="113"/>
      <c r="N85" s="112"/>
      <c r="O85" s="112"/>
      <c r="P85" s="112"/>
      <c r="Q85" s="111"/>
      <c r="R85" s="110"/>
      <c r="S85" s="112"/>
      <c r="T85" s="112"/>
      <c r="U85" s="112"/>
      <c r="V85" s="112"/>
      <c r="W85" s="112"/>
      <c r="X85" s="112"/>
      <c r="Y85" s="112"/>
      <c r="Z85" s="112"/>
      <c r="AA85" s="112"/>
      <c r="AB85" s="112"/>
      <c r="AC85" s="108"/>
      <c r="AD85" s="108"/>
      <c r="AE85" s="108"/>
      <c r="AF85" s="108"/>
      <c r="AG85" s="108"/>
      <c r="AH85" s="108"/>
      <c r="AI85" s="108"/>
      <c r="AJ85" s="108"/>
      <c r="AK85" s="108"/>
      <c r="AL85" s="108"/>
      <c r="AM85" s="108"/>
      <c r="AN85" s="108"/>
      <c r="AO85" s="108"/>
      <c r="AP85" s="108"/>
      <c r="AQ85" s="108"/>
      <c r="AR85" s="108"/>
      <c r="AS85" s="108"/>
      <c r="AT85" s="108"/>
      <c r="AU85" s="108"/>
      <c r="AV85" s="108"/>
      <c r="AW85" s="104"/>
      <c r="AX85" s="833"/>
      <c r="AY85" s="833"/>
      <c r="AZ85" s="344"/>
      <c r="BA85" s="878"/>
      <c r="BB85" s="552"/>
      <c r="BC85" s="415"/>
      <c r="BD85" s="405"/>
      <c r="BE85" s="405"/>
      <c r="BF85" s="405"/>
      <c r="BG85" s="419"/>
      <c r="BH85" s="415"/>
      <c r="BI85" s="405"/>
      <c r="BJ85" s="405"/>
      <c r="BK85" s="405"/>
      <c r="BL85" s="419"/>
      <c r="BM85" s="415"/>
      <c r="BN85" s="405"/>
      <c r="BO85" s="405"/>
      <c r="BP85" s="405"/>
      <c r="BQ85" s="419"/>
      <c r="BR85" s="415"/>
      <c r="BS85" s="405"/>
      <c r="BT85" s="405"/>
      <c r="BU85" s="405"/>
      <c r="BV85" s="405"/>
      <c r="BW85" s="405"/>
      <c r="BX85" s="405"/>
      <c r="BY85" s="406"/>
      <c r="BZ85" s="406"/>
      <c r="CA85" s="406"/>
      <c r="CB85" s="406"/>
      <c r="CC85" s="406"/>
      <c r="CD85" s="406"/>
      <c r="CE85" s="406"/>
      <c r="CF85" s="406"/>
      <c r="CG85" s="406"/>
      <c r="CH85" s="406"/>
      <c r="CI85" s="406"/>
      <c r="CJ85" s="406"/>
      <c r="CK85" s="406"/>
      <c r="CL85" s="406"/>
      <c r="CM85" s="406"/>
      <c r="CN85" s="406"/>
      <c r="CO85" s="406"/>
      <c r="CP85" s="406"/>
      <c r="CQ85" s="406"/>
      <c r="CR85" s="406"/>
      <c r="CS85" s="406"/>
      <c r="CT85" s="406"/>
      <c r="CU85" s="406"/>
      <c r="CV85" s="406"/>
      <c r="CW85" s="406"/>
      <c r="CX85" s="7"/>
      <c r="CY85" s="7"/>
      <c r="CZ85" s="7"/>
    </row>
    <row r="86" s="489" customFormat="true" ht="15" customHeight="true" x14ac:dyDescent="0.2">
      <c r="A86" s="149"/>
      <c r="B86" s="144"/>
      <c r="C86" s="113"/>
      <c r="D86" s="112"/>
      <c r="E86" s="112"/>
      <c r="F86" s="112"/>
      <c r="G86" s="111"/>
      <c r="H86" s="110"/>
      <c r="I86" s="112"/>
      <c r="J86" s="112"/>
      <c r="K86" s="112"/>
      <c r="L86" s="109"/>
      <c r="M86" s="113"/>
      <c r="N86" s="112"/>
      <c r="O86" s="112"/>
      <c r="P86" s="112"/>
      <c r="Q86" s="111"/>
      <c r="R86" s="110"/>
      <c r="S86" s="112"/>
      <c r="T86" s="112"/>
      <c r="U86" s="112"/>
      <c r="V86" s="112"/>
      <c r="W86" s="112"/>
      <c r="X86" s="112"/>
      <c r="Y86" s="112"/>
      <c r="Z86" s="112"/>
      <c r="AA86" s="112"/>
      <c r="AB86" s="112"/>
      <c r="AC86" s="108"/>
      <c r="AD86" s="108"/>
      <c r="AE86" s="108"/>
      <c r="AF86" s="108"/>
      <c r="AG86" s="108"/>
      <c r="AH86" s="108"/>
      <c r="AI86" s="108"/>
      <c r="AJ86" s="108"/>
      <c r="AK86" s="108"/>
      <c r="AL86" s="108"/>
      <c r="AM86" s="108"/>
      <c r="AN86" s="108"/>
      <c r="AO86" s="108"/>
      <c r="AP86" s="108"/>
      <c r="AQ86" s="108"/>
      <c r="AR86" s="108"/>
      <c r="AS86" s="108"/>
      <c r="AT86" s="108"/>
      <c r="AU86" s="108"/>
      <c r="AV86" s="108"/>
      <c r="AW86" s="104"/>
      <c r="AX86" s="833"/>
      <c r="AY86" s="833"/>
      <c r="AZ86" s="344"/>
      <c r="BA86" s="878"/>
      <c r="BB86" s="552"/>
      <c r="BC86" s="415"/>
      <c r="BD86" s="405"/>
      <c r="BE86" s="405"/>
      <c r="BF86" s="405"/>
      <c r="BG86" s="419"/>
      <c r="BH86" s="415"/>
      <c r="BI86" s="405"/>
      <c r="BJ86" s="405"/>
      <c r="BK86" s="405"/>
      <c r="BL86" s="419"/>
      <c r="BM86" s="415"/>
      <c r="BN86" s="405"/>
      <c r="BO86" s="405"/>
      <c r="BP86" s="405"/>
      <c r="BQ86" s="419"/>
      <c r="BR86" s="415"/>
      <c r="BS86" s="405"/>
      <c r="BT86" s="405"/>
      <c r="BU86" s="405"/>
      <c r="BV86" s="405"/>
      <c r="BW86" s="405"/>
      <c r="BX86" s="405"/>
      <c r="BY86" s="406"/>
      <c r="BZ86" s="406"/>
      <c r="CA86" s="406"/>
      <c r="CB86" s="406"/>
      <c r="CC86" s="406"/>
      <c r="CD86" s="406"/>
      <c r="CE86" s="406"/>
      <c r="CF86" s="406"/>
      <c r="CG86" s="406"/>
      <c r="CH86" s="406"/>
      <c r="CI86" s="406"/>
      <c r="CJ86" s="406"/>
      <c r="CK86" s="406"/>
      <c r="CL86" s="406"/>
      <c r="CM86" s="406"/>
      <c r="CN86" s="406"/>
      <c r="CO86" s="406"/>
      <c r="CP86" s="406"/>
      <c r="CQ86" s="406"/>
      <c r="CR86" s="406"/>
      <c r="CS86" s="406"/>
      <c r="CT86" s="406"/>
      <c r="CU86" s="406"/>
      <c r="CV86" s="406"/>
      <c r="CW86" s="406"/>
      <c r="CX86" s="7"/>
      <c r="CY86" s="7"/>
      <c r="CZ86" s="7"/>
    </row>
    <row r="87" s="489" customFormat="true" ht="15" customHeight="true" x14ac:dyDescent="0.2">
      <c r="A87" s="149"/>
      <c r="B87" s="144"/>
      <c r="C87" s="113"/>
      <c r="D87" s="112"/>
      <c r="E87" s="112"/>
      <c r="F87" s="112"/>
      <c r="G87" s="111"/>
      <c r="H87" s="110"/>
      <c r="I87" s="112"/>
      <c r="J87" s="112"/>
      <c r="K87" s="112"/>
      <c r="L87" s="109"/>
      <c r="M87" s="113"/>
      <c r="N87" s="112"/>
      <c r="O87" s="112"/>
      <c r="P87" s="112"/>
      <c r="Q87" s="111"/>
      <c r="R87" s="110"/>
      <c r="S87" s="112"/>
      <c r="T87" s="112"/>
      <c r="U87" s="112"/>
      <c r="V87" s="112"/>
      <c r="W87" s="112"/>
      <c r="X87" s="112"/>
      <c r="Y87" s="112"/>
      <c r="Z87" s="112"/>
      <c r="AA87" s="112"/>
      <c r="AB87" s="112"/>
      <c r="AC87" s="108"/>
      <c r="AD87" s="108"/>
      <c r="AE87" s="108"/>
      <c r="AF87" s="108"/>
      <c r="AG87" s="108"/>
      <c r="AH87" s="108"/>
      <c r="AI87" s="108"/>
      <c r="AJ87" s="108"/>
      <c r="AK87" s="108"/>
      <c r="AL87" s="108"/>
      <c r="AM87" s="108"/>
      <c r="AN87" s="108"/>
      <c r="AO87" s="108"/>
      <c r="AP87" s="108"/>
      <c r="AQ87" s="108"/>
      <c r="AR87" s="108"/>
      <c r="AS87" s="108"/>
      <c r="AT87" s="108"/>
      <c r="AU87" s="108"/>
      <c r="AV87" s="108"/>
      <c r="AW87" s="104"/>
      <c r="AX87" s="833"/>
      <c r="AY87" s="833"/>
      <c r="AZ87" s="344"/>
      <c r="BA87" s="878"/>
      <c r="BB87" s="552"/>
      <c r="BC87" s="415"/>
      <c r="BD87" s="405"/>
      <c r="BE87" s="405"/>
      <c r="BF87" s="405"/>
      <c r="BG87" s="419"/>
      <c r="BH87" s="415"/>
      <c r="BI87" s="405"/>
      <c r="BJ87" s="405"/>
      <c r="BK87" s="405"/>
      <c r="BL87" s="419"/>
      <c r="BM87" s="415"/>
      <c r="BN87" s="405"/>
      <c r="BO87" s="405"/>
      <c r="BP87" s="405"/>
      <c r="BQ87" s="419"/>
      <c r="BR87" s="415"/>
      <c r="BS87" s="405"/>
      <c r="BT87" s="405"/>
      <c r="BU87" s="405"/>
      <c r="BV87" s="405"/>
      <c r="BW87" s="405"/>
      <c r="BX87" s="405"/>
      <c r="BY87" s="406"/>
      <c r="BZ87" s="406"/>
      <c r="CA87" s="406"/>
      <c r="CB87" s="406"/>
      <c r="CC87" s="406"/>
      <c r="CD87" s="406"/>
      <c r="CE87" s="406"/>
      <c r="CF87" s="406"/>
      <c r="CG87" s="406"/>
      <c r="CH87" s="406"/>
      <c r="CI87" s="406"/>
      <c r="CJ87" s="406"/>
      <c r="CK87" s="406"/>
      <c r="CL87" s="406"/>
      <c r="CM87" s="406"/>
      <c r="CN87" s="406"/>
      <c r="CO87" s="406"/>
      <c r="CP87" s="406"/>
      <c r="CQ87" s="406"/>
      <c r="CR87" s="406"/>
      <c r="CS87" s="406"/>
      <c r="CT87" s="406"/>
      <c r="CU87" s="406"/>
      <c r="CV87" s="406"/>
      <c r="CW87" s="406"/>
      <c r="CX87" s="7"/>
      <c r="CY87" s="7"/>
      <c r="CZ87" s="7"/>
    </row>
    <row r="88" s="489" customFormat="true" ht="15" customHeight="true" x14ac:dyDescent="0.2">
      <c r="A88" s="149"/>
      <c r="B88" s="144"/>
      <c r="C88" s="113"/>
      <c r="D88" s="112"/>
      <c r="E88" s="112"/>
      <c r="F88" s="112"/>
      <c r="G88" s="111"/>
      <c r="H88" s="110"/>
      <c r="I88" s="112"/>
      <c r="J88" s="112"/>
      <c r="K88" s="112"/>
      <c r="L88" s="109"/>
      <c r="M88" s="113"/>
      <c r="N88" s="112"/>
      <c r="O88" s="112"/>
      <c r="P88" s="112"/>
      <c r="Q88" s="111"/>
      <c r="R88" s="110"/>
      <c r="S88" s="112"/>
      <c r="T88" s="112"/>
      <c r="U88" s="112"/>
      <c r="V88" s="112"/>
      <c r="W88" s="112"/>
      <c r="X88" s="112"/>
      <c r="Y88" s="112"/>
      <c r="Z88" s="112"/>
      <c r="AA88" s="112"/>
      <c r="AB88" s="112"/>
      <c r="AC88" s="108"/>
      <c r="AD88" s="108"/>
      <c r="AE88" s="108"/>
      <c r="AF88" s="108"/>
      <c r="AG88" s="108"/>
      <c r="AH88" s="108"/>
      <c r="AI88" s="108"/>
      <c r="AJ88" s="108"/>
      <c r="AK88" s="108"/>
      <c r="AL88" s="108"/>
      <c r="AM88" s="108"/>
      <c r="AN88" s="108"/>
      <c r="AO88" s="108"/>
      <c r="AP88" s="108"/>
      <c r="AQ88" s="108"/>
      <c r="AR88" s="108"/>
      <c r="AS88" s="108"/>
      <c r="AT88" s="108"/>
      <c r="AU88" s="108"/>
      <c r="AV88" s="108"/>
      <c r="AW88" s="104"/>
      <c r="AX88" s="833"/>
      <c r="AY88" s="833"/>
      <c r="AZ88" s="344"/>
      <c r="BA88" s="878"/>
      <c r="BB88" s="552"/>
      <c r="BC88" s="415"/>
      <c r="BD88" s="405"/>
      <c r="BE88" s="405"/>
      <c r="BF88" s="405"/>
      <c r="BG88" s="419"/>
      <c r="BH88" s="415"/>
      <c r="BI88" s="405"/>
      <c r="BJ88" s="405"/>
      <c r="BK88" s="405"/>
      <c r="BL88" s="419"/>
      <c r="BM88" s="415"/>
      <c r="BN88" s="405"/>
      <c r="BO88" s="405"/>
      <c r="BP88" s="405"/>
      <c r="BQ88" s="419"/>
      <c r="BR88" s="415"/>
      <c r="BS88" s="405"/>
      <c r="BT88" s="405"/>
      <c r="BU88" s="405"/>
      <c r="BV88" s="405"/>
      <c r="BW88" s="405"/>
      <c r="BX88" s="405"/>
      <c r="BY88" s="406"/>
      <c r="BZ88" s="406"/>
      <c r="CA88" s="406"/>
      <c r="CB88" s="406"/>
      <c r="CC88" s="406"/>
      <c r="CD88" s="406"/>
      <c r="CE88" s="406"/>
      <c r="CF88" s="406"/>
      <c r="CG88" s="406"/>
      <c r="CH88" s="406"/>
      <c r="CI88" s="406"/>
      <c r="CJ88" s="406"/>
      <c r="CK88" s="406"/>
      <c r="CL88" s="406"/>
      <c r="CM88" s="406"/>
      <c r="CN88" s="406"/>
      <c r="CO88" s="406"/>
      <c r="CP88" s="406"/>
      <c r="CQ88" s="406"/>
      <c r="CR88" s="406"/>
      <c r="CS88" s="406"/>
      <c r="CT88" s="406"/>
      <c r="CU88" s="406"/>
      <c r="CV88" s="406"/>
      <c r="CW88" s="406"/>
      <c r="CX88" s="7"/>
      <c r="CY88" s="7"/>
      <c r="CZ88" s="7"/>
    </row>
    <row r="89" s="489" customFormat="true" ht="15" customHeight="true" x14ac:dyDescent="0.2">
      <c r="A89" s="149"/>
      <c r="B89" s="144"/>
      <c r="C89" s="113"/>
      <c r="D89" s="112"/>
      <c r="E89" s="112"/>
      <c r="F89" s="112"/>
      <c r="G89" s="111"/>
      <c r="H89" s="110"/>
      <c r="I89" s="112"/>
      <c r="J89" s="112"/>
      <c r="K89" s="112"/>
      <c r="L89" s="109"/>
      <c r="M89" s="113"/>
      <c r="N89" s="112"/>
      <c r="O89" s="112"/>
      <c r="P89" s="112"/>
      <c r="Q89" s="111"/>
      <c r="R89" s="110"/>
      <c r="S89" s="112"/>
      <c r="T89" s="112"/>
      <c r="U89" s="112"/>
      <c r="V89" s="112"/>
      <c r="W89" s="112"/>
      <c r="X89" s="112"/>
      <c r="Y89" s="112"/>
      <c r="Z89" s="112"/>
      <c r="AA89" s="112"/>
      <c r="AB89" s="112"/>
      <c r="AC89" s="108"/>
      <c r="AD89" s="108"/>
      <c r="AE89" s="108"/>
      <c r="AF89" s="108"/>
      <c r="AG89" s="108"/>
      <c r="AH89" s="108"/>
      <c r="AI89" s="108"/>
      <c r="AJ89" s="108"/>
      <c r="AK89" s="108"/>
      <c r="AL89" s="108"/>
      <c r="AM89" s="108"/>
      <c r="AN89" s="108"/>
      <c r="AO89" s="108"/>
      <c r="AP89" s="108"/>
      <c r="AQ89" s="108"/>
      <c r="AR89" s="108"/>
      <c r="AS89" s="108"/>
      <c r="AT89" s="108"/>
      <c r="AU89" s="108"/>
      <c r="AV89" s="108"/>
      <c r="AW89" s="104"/>
      <c r="AX89" s="833"/>
      <c r="AY89" s="833"/>
      <c r="AZ89" s="344"/>
      <c r="BA89" s="878"/>
      <c r="BB89" s="552"/>
      <c r="BC89" s="415"/>
      <c r="BD89" s="405"/>
      <c r="BE89" s="405"/>
      <c r="BF89" s="405"/>
      <c r="BG89" s="419"/>
      <c r="BH89" s="415"/>
      <c r="BI89" s="405"/>
      <c r="BJ89" s="405"/>
      <c r="BK89" s="405"/>
      <c r="BL89" s="419"/>
      <c r="BM89" s="415"/>
      <c r="BN89" s="405"/>
      <c r="BO89" s="405"/>
      <c r="BP89" s="405"/>
      <c r="BQ89" s="419"/>
      <c r="BR89" s="415"/>
      <c r="BS89" s="405"/>
      <c r="BT89" s="405"/>
      <c r="BU89" s="405"/>
      <c r="BV89" s="405"/>
      <c r="BW89" s="405"/>
      <c r="BX89" s="405"/>
      <c r="BY89" s="406"/>
      <c r="BZ89" s="406"/>
      <c r="CA89" s="406"/>
      <c r="CB89" s="406"/>
      <c r="CC89" s="406"/>
      <c r="CD89" s="406"/>
      <c r="CE89" s="406"/>
      <c r="CF89" s="406"/>
      <c r="CG89" s="406"/>
      <c r="CH89" s="406"/>
      <c r="CI89" s="406"/>
      <c r="CJ89" s="406"/>
      <c r="CK89" s="406"/>
      <c r="CL89" s="406"/>
      <c r="CM89" s="406"/>
      <c r="CN89" s="406"/>
      <c r="CO89" s="406"/>
      <c r="CP89" s="406"/>
      <c r="CQ89" s="406"/>
      <c r="CR89" s="406"/>
      <c r="CS89" s="406"/>
      <c r="CT89" s="406"/>
      <c r="CU89" s="406"/>
      <c r="CV89" s="406"/>
      <c r="CW89" s="406"/>
      <c r="CX89" s="7"/>
      <c r="CY89" s="7"/>
      <c r="CZ89" s="7"/>
    </row>
    <row r="90" s="489" customFormat="true" ht="15" customHeight="true" x14ac:dyDescent="0.2">
      <c r="A90" s="149"/>
      <c r="B90" s="144"/>
      <c r="C90" s="113"/>
      <c r="D90" s="112"/>
      <c r="E90" s="112"/>
      <c r="F90" s="112"/>
      <c r="G90" s="111"/>
      <c r="H90" s="110"/>
      <c r="I90" s="112"/>
      <c r="J90" s="112"/>
      <c r="K90" s="112"/>
      <c r="L90" s="109"/>
      <c r="M90" s="113"/>
      <c r="N90" s="112"/>
      <c r="O90" s="112"/>
      <c r="P90" s="112"/>
      <c r="Q90" s="111"/>
      <c r="R90" s="110"/>
      <c r="S90" s="112"/>
      <c r="T90" s="112"/>
      <c r="U90" s="112"/>
      <c r="V90" s="112"/>
      <c r="W90" s="112"/>
      <c r="X90" s="112"/>
      <c r="Y90" s="112"/>
      <c r="Z90" s="112"/>
      <c r="AA90" s="112"/>
      <c r="AB90" s="112"/>
      <c r="AC90" s="108"/>
      <c r="AD90" s="108"/>
      <c r="AE90" s="108"/>
      <c r="AF90" s="108"/>
      <c r="AG90" s="108"/>
      <c r="AH90" s="108"/>
      <c r="AI90" s="108"/>
      <c r="AJ90" s="108"/>
      <c r="AK90" s="108"/>
      <c r="AL90" s="108"/>
      <c r="AM90" s="108"/>
      <c r="AN90" s="108"/>
      <c r="AO90" s="108"/>
      <c r="AP90" s="108"/>
      <c r="AQ90" s="108"/>
      <c r="AR90" s="108"/>
      <c r="AS90" s="108"/>
      <c r="AT90" s="108"/>
      <c r="AU90" s="108"/>
      <c r="AV90" s="108"/>
      <c r="AW90" s="104"/>
      <c r="AX90" s="833"/>
      <c r="AY90" s="833"/>
      <c r="AZ90" s="344"/>
      <c r="BA90" s="878"/>
      <c r="BB90" s="552"/>
      <c r="BC90" s="415"/>
      <c r="BD90" s="405"/>
      <c r="BE90" s="405"/>
      <c r="BF90" s="405"/>
      <c r="BG90" s="419"/>
      <c r="BH90" s="415"/>
      <c r="BI90" s="405"/>
      <c r="BJ90" s="405"/>
      <c r="BK90" s="405"/>
      <c r="BL90" s="419"/>
      <c r="BM90" s="415"/>
      <c r="BN90" s="405"/>
      <c r="BO90" s="405"/>
      <c r="BP90" s="405"/>
      <c r="BQ90" s="419"/>
      <c r="BR90" s="415"/>
      <c r="BS90" s="405"/>
      <c r="BT90" s="405"/>
      <c r="BU90" s="405"/>
      <c r="BV90" s="405"/>
      <c r="BW90" s="405"/>
      <c r="BX90" s="405"/>
      <c r="BY90" s="406"/>
      <c r="BZ90" s="406"/>
      <c r="CA90" s="406"/>
      <c r="CB90" s="406"/>
      <c r="CC90" s="406"/>
      <c r="CD90" s="406"/>
      <c r="CE90" s="406"/>
      <c r="CF90" s="406"/>
      <c r="CG90" s="406"/>
      <c r="CH90" s="406"/>
      <c r="CI90" s="406"/>
      <c r="CJ90" s="406"/>
      <c r="CK90" s="406"/>
      <c r="CL90" s="406"/>
      <c r="CM90" s="406"/>
      <c r="CN90" s="406"/>
      <c r="CO90" s="406"/>
      <c r="CP90" s="406"/>
      <c r="CQ90" s="406"/>
      <c r="CR90" s="406"/>
      <c r="CS90" s="406"/>
      <c r="CT90" s="406"/>
      <c r="CU90" s="406"/>
      <c r="CV90" s="406"/>
      <c r="CW90" s="406"/>
      <c r="CX90" s="7"/>
      <c r="CY90" s="7"/>
      <c r="CZ90" s="7"/>
    </row>
    <row r="91" s="489" customFormat="true" ht="15" customHeight="true" x14ac:dyDescent="0.2">
      <c r="A91" s="172"/>
      <c r="B91" s="143"/>
      <c r="C91" s="106"/>
      <c r="D91" s="108"/>
      <c r="E91" s="108"/>
      <c r="F91" s="108"/>
      <c r="G91" s="107"/>
      <c r="H91" s="105"/>
      <c r="I91" s="108"/>
      <c r="J91" s="108"/>
      <c r="K91" s="108"/>
      <c r="L91" s="104"/>
      <c r="M91" s="106"/>
      <c r="N91" s="108"/>
      <c r="O91" s="108"/>
      <c r="P91" s="108"/>
      <c r="Q91" s="107"/>
      <c r="R91" s="105"/>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c r="AQ91" s="108"/>
      <c r="AR91" s="108"/>
      <c r="AS91" s="108"/>
      <c r="AT91" s="108"/>
      <c r="AU91" s="108"/>
      <c r="AV91" s="108"/>
      <c r="AW91" s="104"/>
      <c r="AX91" s="833"/>
      <c r="AY91" s="833"/>
      <c r="AZ91" s="344"/>
      <c r="BA91" s="878"/>
      <c r="BB91" s="552"/>
      <c r="BC91" s="415"/>
      <c r="BD91" s="405"/>
      <c r="BE91" s="405"/>
      <c r="BF91" s="405"/>
      <c r="BG91" s="419"/>
      <c r="BH91" s="415"/>
      <c r="BI91" s="405"/>
      <c r="BJ91" s="405"/>
      <c r="BK91" s="405"/>
      <c r="BL91" s="419"/>
      <c r="BM91" s="415"/>
      <c r="BN91" s="405"/>
      <c r="BO91" s="405"/>
      <c r="BP91" s="405"/>
      <c r="BQ91" s="419"/>
      <c r="BR91" s="415"/>
      <c r="BS91" s="405"/>
      <c r="BT91" s="405"/>
      <c r="BU91" s="405"/>
      <c r="BV91" s="405"/>
      <c r="BW91" s="405"/>
      <c r="BX91" s="405"/>
      <c r="BY91" s="406"/>
      <c r="BZ91" s="406"/>
      <c r="CA91" s="406"/>
      <c r="CB91" s="406"/>
      <c r="CC91" s="406"/>
      <c r="CD91" s="406"/>
      <c r="CE91" s="406"/>
      <c r="CF91" s="406"/>
      <c r="CG91" s="406"/>
      <c r="CH91" s="406"/>
      <c r="CI91" s="406"/>
      <c r="CJ91" s="406"/>
      <c r="CK91" s="406"/>
      <c r="CL91" s="406"/>
      <c r="CM91" s="406"/>
      <c r="CN91" s="406"/>
      <c r="CO91" s="406"/>
      <c r="CP91" s="406"/>
      <c r="CQ91" s="406"/>
      <c r="CR91" s="406"/>
      <c r="CS91" s="406"/>
      <c r="CT91" s="406"/>
      <c r="CU91" s="406"/>
      <c r="CV91" s="406"/>
      <c r="CW91" s="406"/>
      <c r="CX91" s="7"/>
      <c r="CY91" s="7"/>
      <c r="CZ91" s="7"/>
    </row>
    <row r="92" s="489" customFormat="true" ht="15" customHeight="true" x14ac:dyDescent="0.2">
      <c r="A92" s="172"/>
      <c r="B92" s="143"/>
      <c r="C92" s="106"/>
      <c r="D92" s="108"/>
      <c r="E92" s="108"/>
      <c r="F92" s="108"/>
      <c r="G92" s="107"/>
      <c r="H92" s="105"/>
      <c r="I92" s="108"/>
      <c r="J92" s="108"/>
      <c r="K92" s="108"/>
      <c r="L92" s="104"/>
      <c r="M92" s="106"/>
      <c r="N92" s="108"/>
      <c r="O92" s="108"/>
      <c r="P92" s="108"/>
      <c r="Q92" s="107"/>
      <c r="R92" s="105"/>
      <c r="S92" s="108"/>
      <c r="T92" s="108"/>
      <c r="U92" s="108"/>
      <c r="V92" s="108"/>
      <c r="W92" s="108"/>
      <c r="X92" s="108"/>
      <c r="Y92" s="108"/>
      <c r="Z92" s="108"/>
      <c r="AA92" s="108"/>
      <c r="AB92" s="108"/>
      <c r="AC92" s="108"/>
      <c r="AD92" s="108"/>
      <c r="AE92" s="108"/>
      <c r="AF92" s="108"/>
      <c r="AG92" s="108"/>
      <c r="AH92" s="108"/>
      <c r="AI92" s="108"/>
      <c r="AJ92" s="108"/>
      <c r="AK92" s="108"/>
      <c r="AL92" s="108"/>
      <c r="AM92" s="108"/>
      <c r="AN92" s="108"/>
      <c r="AO92" s="108"/>
      <c r="AP92" s="108"/>
      <c r="AQ92" s="108"/>
      <c r="AR92" s="108"/>
      <c r="AS92" s="108"/>
      <c r="AT92" s="108"/>
      <c r="AU92" s="108"/>
      <c r="AV92" s="108"/>
      <c r="AW92" s="104"/>
      <c r="AX92" s="833"/>
      <c r="AY92" s="833"/>
      <c r="AZ92" s="344"/>
      <c r="BA92" s="878"/>
      <c r="BB92" s="552"/>
      <c r="BC92" s="415"/>
      <c r="BD92" s="405"/>
      <c r="BE92" s="405"/>
      <c r="BF92" s="405"/>
      <c r="BG92" s="419"/>
      <c r="BH92" s="415"/>
      <c r="BI92" s="405"/>
      <c r="BJ92" s="405"/>
      <c r="BK92" s="405"/>
      <c r="BL92" s="419"/>
      <c r="BM92" s="415"/>
      <c r="BN92" s="405"/>
      <c r="BO92" s="405"/>
      <c r="BP92" s="405"/>
      <c r="BQ92" s="419"/>
      <c r="BR92" s="415"/>
      <c r="BS92" s="405"/>
      <c r="BT92" s="405"/>
      <c r="BU92" s="405"/>
      <c r="BV92" s="405"/>
      <c r="BW92" s="405"/>
      <c r="BX92" s="405"/>
      <c r="BY92" s="406"/>
      <c r="BZ92" s="406"/>
      <c r="CA92" s="406"/>
      <c r="CB92" s="406"/>
      <c r="CC92" s="406"/>
      <c r="CD92" s="406"/>
      <c r="CE92" s="406"/>
      <c r="CF92" s="406"/>
      <c r="CG92" s="406"/>
      <c r="CH92" s="406"/>
      <c r="CI92" s="406"/>
      <c r="CJ92" s="406"/>
      <c r="CK92" s="406"/>
      <c r="CL92" s="406"/>
      <c r="CM92" s="406"/>
      <c r="CN92" s="406"/>
      <c r="CO92" s="406"/>
      <c r="CP92" s="406"/>
      <c r="CQ92" s="406"/>
      <c r="CR92" s="406"/>
      <c r="CS92" s="406"/>
      <c r="CT92" s="406"/>
      <c r="CU92" s="406"/>
      <c r="CV92" s="406"/>
      <c r="CW92" s="406"/>
      <c r="CX92" s="7"/>
      <c r="CY92" s="7"/>
      <c r="CZ92" s="7"/>
    </row>
    <row r="93" s="489" customFormat="true" ht="15" customHeight="true" x14ac:dyDescent="0.2">
      <c r="A93" s="148"/>
      <c r="B93" s="142"/>
      <c r="C93" s="164"/>
      <c r="D93" s="163"/>
      <c r="E93" s="163"/>
      <c r="F93" s="163"/>
      <c r="G93" s="152"/>
      <c r="H93" s="154"/>
      <c r="I93" s="163"/>
      <c r="J93" s="163"/>
      <c r="K93" s="163"/>
      <c r="L93" s="158"/>
      <c r="M93" s="164"/>
      <c r="N93" s="163"/>
      <c r="O93" s="163"/>
      <c r="P93" s="163"/>
      <c r="Q93" s="152"/>
      <c r="R93" s="154"/>
      <c r="S93" s="163"/>
      <c r="T93" s="163"/>
      <c r="U93" s="163"/>
      <c r="V93" s="163"/>
      <c r="W93" s="163"/>
      <c r="X93" s="163"/>
      <c r="Y93" s="163"/>
      <c r="Z93" s="163"/>
      <c r="AA93" s="163"/>
      <c r="AB93" s="163"/>
      <c r="AC93" s="108"/>
      <c r="AD93" s="108"/>
      <c r="AE93" s="108"/>
      <c r="AF93" s="108"/>
      <c r="AG93" s="108"/>
      <c r="AH93" s="108"/>
      <c r="AI93" s="108"/>
      <c r="AJ93" s="108"/>
      <c r="AK93" s="108"/>
      <c r="AL93" s="108"/>
      <c r="AM93" s="108"/>
      <c r="AN93" s="108"/>
      <c r="AO93" s="108"/>
      <c r="AP93" s="108"/>
      <c r="AQ93" s="108"/>
      <c r="AR93" s="108"/>
      <c r="AS93" s="108"/>
      <c r="AT93" s="108"/>
      <c r="AU93" s="108"/>
      <c r="AV93" s="108"/>
      <c r="AW93" s="104"/>
      <c r="AX93" s="833"/>
      <c r="AY93" s="833"/>
      <c r="AZ93" s="344"/>
      <c r="BA93" s="878"/>
      <c r="BB93" s="552"/>
      <c r="BC93" s="415"/>
      <c r="BD93" s="405"/>
      <c r="BE93" s="405"/>
      <c r="BF93" s="405"/>
      <c r="BG93" s="419"/>
      <c r="BH93" s="415"/>
      <c r="BI93" s="405"/>
      <c r="BJ93" s="405"/>
      <c r="BK93" s="405"/>
      <c r="BL93" s="419"/>
      <c r="BM93" s="415"/>
      <c r="BN93" s="405"/>
      <c r="BO93" s="405"/>
      <c r="BP93" s="405"/>
      <c r="BQ93" s="419"/>
      <c r="BR93" s="415"/>
      <c r="BS93" s="405"/>
      <c r="BT93" s="405"/>
      <c r="BU93" s="405"/>
      <c r="BV93" s="405"/>
      <c r="BW93" s="405"/>
      <c r="BX93" s="405"/>
      <c r="BY93" s="406"/>
      <c r="BZ93" s="406"/>
      <c r="CA93" s="406"/>
      <c r="CB93" s="406"/>
      <c r="CC93" s="406"/>
      <c r="CD93" s="406"/>
      <c r="CE93" s="406"/>
      <c r="CF93" s="406"/>
      <c r="CG93" s="406"/>
      <c r="CH93" s="406"/>
      <c r="CI93" s="406"/>
      <c r="CJ93" s="406"/>
      <c r="CK93" s="406"/>
      <c r="CL93" s="406"/>
      <c r="CM93" s="406"/>
      <c r="CN93" s="406"/>
      <c r="CO93" s="406"/>
      <c r="CP93" s="406"/>
      <c r="CQ93" s="406"/>
      <c r="CR93" s="406"/>
      <c r="CS93" s="406"/>
      <c r="CT93" s="406"/>
      <c r="CU93" s="406"/>
      <c r="CV93" s="406"/>
      <c r="CW93" s="406"/>
      <c r="CX93" s="7"/>
      <c r="CY93" s="7"/>
      <c r="CZ93" s="7"/>
    </row>
    <row r="94" s="489" customFormat="true" ht="15" customHeight="true" x14ac:dyDescent="0.2">
      <c r="A94" s="71"/>
      <c r="B94" s="142"/>
      <c r="C94" s="164"/>
      <c r="D94" s="162"/>
      <c r="E94" s="162"/>
      <c r="F94" s="162"/>
      <c r="G94" s="151"/>
      <c r="H94" s="154"/>
      <c r="I94" s="162"/>
      <c r="J94" s="162"/>
      <c r="K94" s="162"/>
      <c r="L94" s="157"/>
      <c r="M94" s="164"/>
      <c r="N94" s="162"/>
      <c r="O94" s="162"/>
      <c r="P94" s="162"/>
      <c r="Q94" s="151"/>
      <c r="R94" s="154"/>
      <c r="S94" s="162"/>
      <c r="T94" s="162"/>
      <c r="U94" s="162"/>
      <c r="V94" s="162"/>
      <c r="W94" s="162"/>
      <c r="X94" s="162"/>
      <c r="Y94" s="162"/>
      <c r="Z94" s="162"/>
      <c r="AA94" s="162"/>
      <c r="AB94" s="162"/>
      <c r="AC94" s="108"/>
      <c r="AD94" s="108"/>
      <c r="AE94" s="108"/>
      <c r="AF94" s="108"/>
      <c r="AG94" s="108"/>
      <c r="AH94" s="108"/>
      <c r="AI94" s="108"/>
      <c r="AJ94" s="108"/>
      <c r="AK94" s="108"/>
      <c r="AL94" s="108"/>
      <c r="AM94" s="108"/>
      <c r="AN94" s="108"/>
      <c r="AO94" s="108"/>
      <c r="AP94" s="108"/>
      <c r="AQ94" s="108"/>
      <c r="AR94" s="108"/>
      <c r="AS94" s="108"/>
      <c r="AT94" s="108"/>
      <c r="AU94" s="108"/>
      <c r="AV94" s="108"/>
      <c r="AW94" s="104"/>
      <c r="AX94" s="833"/>
      <c r="AY94" s="833"/>
      <c r="AZ94" s="344"/>
      <c r="BA94" s="878"/>
      <c r="BB94" s="552"/>
      <c r="BC94" s="415"/>
      <c r="BD94" s="405"/>
      <c r="BE94" s="405"/>
      <c r="BF94" s="405"/>
      <c r="BG94" s="419"/>
      <c r="BH94" s="415"/>
      <c r="BI94" s="405"/>
      <c r="BJ94" s="405"/>
      <c r="BK94" s="405"/>
      <c r="BL94" s="419"/>
      <c r="BM94" s="415"/>
      <c r="BN94" s="405"/>
      <c r="BO94" s="405"/>
      <c r="BP94" s="405"/>
      <c r="BQ94" s="419"/>
      <c r="BR94" s="415"/>
      <c r="BS94" s="405"/>
      <c r="BT94" s="405"/>
      <c r="BU94" s="405"/>
      <c r="BV94" s="405"/>
      <c r="BW94" s="405"/>
      <c r="BX94" s="405"/>
      <c r="BY94" s="406"/>
      <c r="BZ94" s="406"/>
      <c r="CA94" s="406"/>
      <c r="CB94" s="406"/>
      <c r="CC94" s="406"/>
      <c r="CD94" s="406"/>
      <c r="CE94" s="406"/>
      <c r="CF94" s="406"/>
      <c r="CG94" s="406"/>
      <c r="CH94" s="406"/>
      <c r="CI94" s="406"/>
      <c r="CJ94" s="406"/>
      <c r="CK94" s="406"/>
      <c r="CL94" s="406"/>
      <c r="CM94" s="406"/>
      <c r="CN94" s="406"/>
      <c r="CO94" s="406"/>
      <c r="CP94" s="406"/>
      <c r="CQ94" s="406"/>
      <c r="CR94" s="406"/>
      <c r="CS94" s="406"/>
      <c r="CT94" s="406"/>
      <c r="CU94" s="406"/>
      <c r="CV94" s="406"/>
      <c r="CW94" s="406"/>
      <c r="CX94" s="7"/>
      <c r="CY94" s="7"/>
      <c r="CZ94" s="7"/>
    </row>
    <row r="95" s="489" customFormat="true" ht="15" customHeight="true" x14ac:dyDescent="0.2">
      <c r="A95" s="148"/>
      <c r="B95" s="141"/>
      <c r="C95" s="103"/>
      <c r="D95" s="102"/>
      <c r="E95" s="102"/>
      <c r="F95" s="102"/>
      <c r="G95" s="101"/>
      <c r="H95" s="100"/>
      <c r="I95" s="102"/>
      <c r="J95" s="102"/>
      <c r="K95" s="102"/>
      <c r="L95" s="99"/>
      <c r="M95" s="103"/>
      <c r="N95" s="102"/>
      <c r="O95" s="102"/>
      <c r="P95" s="102"/>
      <c r="Q95" s="101"/>
      <c r="R95" s="100"/>
      <c r="S95" s="102"/>
      <c r="T95" s="102"/>
      <c r="U95" s="102"/>
      <c r="V95" s="102"/>
      <c r="W95" s="102"/>
      <c r="X95" s="102"/>
      <c r="Y95" s="102"/>
      <c r="Z95" s="102"/>
      <c r="AA95" s="102"/>
      <c r="AB95" s="102"/>
      <c r="AC95" s="108"/>
      <c r="AD95" s="108"/>
      <c r="AE95" s="108"/>
      <c r="AF95" s="108"/>
      <c r="AG95" s="108"/>
      <c r="AH95" s="108"/>
      <c r="AI95" s="108"/>
      <c r="AJ95" s="108"/>
      <c r="AK95" s="108"/>
      <c r="AL95" s="108"/>
      <c r="AM95" s="108"/>
      <c r="AN95" s="108"/>
      <c r="AO95" s="108"/>
      <c r="AP95" s="108"/>
      <c r="AQ95" s="108"/>
      <c r="AR95" s="108"/>
      <c r="AS95" s="108"/>
      <c r="AT95" s="108"/>
      <c r="AU95" s="108"/>
      <c r="AV95" s="108"/>
      <c r="AW95" s="104"/>
      <c r="AX95" s="833"/>
      <c r="AY95" s="833"/>
      <c r="AZ95" s="344"/>
      <c r="BA95" s="878"/>
      <c r="BB95" s="552"/>
      <c r="BC95" s="415"/>
      <c r="BD95" s="405"/>
      <c r="BE95" s="405"/>
      <c r="BF95" s="405"/>
      <c r="BG95" s="419"/>
      <c r="BH95" s="415"/>
      <c r="BI95" s="405"/>
      <c r="BJ95" s="405"/>
      <c r="BK95" s="405"/>
      <c r="BL95" s="419"/>
      <c r="BM95" s="415"/>
      <c r="BN95" s="405"/>
      <c r="BO95" s="405"/>
      <c r="BP95" s="405"/>
      <c r="BQ95" s="419"/>
      <c r="BR95" s="415"/>
      <c r="BS95" s="405"/>
      <c r="BT95" s="405"/>
      <c r="BU95" s="405"/>
      <c r="BV95" s="405"/>
      <c r="BW95" s="405"/>
      <c r="BX95" s="405"/>
      <c r="BY95" s="406"/>
      <c r="BZ95" s="406"/>
      <c r="CA95" s="406"/>
      <c r="CB95" s="406"/>
      <c r="CC95" s="406"/>
      <c r="CD95" s="406"/>
      <c r="CE95" s="406"/>
      <c r="CF95" s="406"/>
      <c r="CG95" s="406"/>
      <c r="CH95" s="406"/>
      <c r="CI95" s="406"/>
      <c r="CJ95" s="406"/>
      <c r="CK95" s="406"/>
      <c r="CL95" s="406"/>
      <c r="CM95" s="406"/>
      <c r="CN95" s="406"/>
      <c r="CO95" s="406"/>
      <c r="CP95" s="406"/>
      <c r="CQ95" s="406"/>
      <c r="CR95" s="406"/>
      <c r="CS95" s="406"/>
      <c r="CT95" s="406"/>
      <c r="CU95" s="406"/>
      <c r="CV95" s="406"/>
      <c r="CW95" s="406"/>
      <c r="CX95" s="7"/>
      <c r="CY95" s="7"/>
      <c r="CZ95" s="7"/>
    </row>
    <row r="96" s="316" customFormat="true" ht="15" customHeight="true" x14ac:dyDescent="0.2">
      <c r="A96" s="71"/>
      <c r="B96" s="141"/>
      <c r="C96" s="103"/>
      <c r="D96" s="102"/>
      <c r="E96" s="102"/>
      <c r="F96" s="102"/>
      <c r="G96" s="101"/>
      <c r="H96" s="100"/>
      <c r="I96" s="102"/>
      <c r="J96" s="102"/>
      <c r="K96" s="102"/>
      <c r="L96" s="99"/>
      <c r="M96" s="103"/>
      <c r="N96" s="102"/>
      <c r="O96" s="102"/>
      <c r="P96" s="102"/>
      <c r="Q96" s="101"/>
      <c r="R96" s="100"/>
      <c r="S96" s="102"/>
      <c r="T96" s="102"/>
      <c r="U96" s="102"/>
      <c r="V96" s="102"/>
      <c r="W96" s="102"/>
      <c r="X96" s="102"/>
      <c r="Y96" s="102"/>
      <c r="Z96" s="102"/>
      <c r="AA96" s="102"/>
      <c r="AB96" s="102"/>
      <c r="AC96" s="108"/>
      <c r="AD96" s="108"/>
      <c r="AE96" s="108"/>
      <c r="AF96" s="108"/>
      <c r="AG96" s="108"/>
      <c r="AH96" s="108"/>
      <c r="AI96" s="108"/>
      <c r="AJ96" s="108"/>
      <c r="AK96" s="108"/>
      <c r="AL96" s="108"/>
      <c r="AM96" s="108"/>
      <c r="AN96" s="108"/>
      <c r="AO96" s="108"/>
      <c r="AP96" s="108"/>
      <c r="AQ96" s="108"/>
      <c r="AR96" s="108"/>
      <c r="AS96" s="108"/>
      <c r="AT96" s="108"/>
      <c r="AU96" s="108"/>
      <c r="AV96" s="108"/>
      <c r="AW96" s="104"/>
      <c r="AX96" s="833"/>
      <c r="AY96" s="833"/>
      <c r="AZ96" s="344"/>
      <c r="BA96" s="878"/>
      <c r="BB96" s="552"/>
      <c r="BC96" s="415"/>
      <c r="BD96" s="405"/>
      <c r="BE96" s="405"/>
      <c r="BF96" s="405"/>
      <c r="BG96" s="419"/>
      <c r="BH96" s="415"/>
      <c r="BI96" s="405"/>
      <c r="BJ96" s="405"/>
      <c r="BK96" s="405"/>
      <c r="BL96" s="419"/>
      <c r="BM96" s="415"/>
      <c r="BN96" s="405"/>
      <c r="BO96" s="405"/>
      <c r="BP96" s="405"/>
      <c r="BQ96" s="419"/>
      <c r="BR96" s="415"/>
      <c r="BS96" s="405"/>
      <c r="BT96" s="405"/>
      <c r="BU96" s="405"/>
      <c r="BV96" s="405"/>
      <c r="BW96" s="405"/>
      <c r="BX96" s="405"/>
      <c r="BY96" s="406"/>
      <c r="BZ96" s="406"/>
      <c r="CA96" s="406"/>
      <c r="CB96" s="406"/>
      <c r="CC96" s="406"/>
      <c r="CD96" s="406"/>
      <c r="CE96" s="406"/>
      <c r="CF96" s="406"/>
      <c r="CG96" s="406"/>
      <c r="CH96" s="406"/>
      <c r="CI96" s="406"/>
      <c r="CJ96" s="406"/>
      <c r="CK96" s="406"/>
      <c r="CL96" s="406"/>
      <c r="CM96" s="406"/>
      <c r="CN96" s="406"/>
      <c r="CO96" s="406"/>
      <c r="CP96" s="406"/>
      <c r="CQ96" s="406"/>
      <c r="CR96" s="406"/>
      <c r="CS96" s="406"/>
      <c r="CT96" s="406"/>
      <c r="CU96" s="406"/>
      <c r="CV96" s="406"/>
      <c r="CW96" s="406"/>
      <c r="CX96" s="7"/>
      <c r="CY96" s="7"/>
      <c r="CZ96" s="7"/>
    </row>
    <row r="97" s="316" customFormat="true" ht="15" customHeight="true" x14ac:dyDescent="0.2">
      <c r="A97" s="148"/>
      <c r="B97" s="141"/>
      <c r="C97" s="103"/>
      <c r="D97" s="102"/>
      <c r="E97" s="102"/>
      <c r="F97" s="102"/>
      <c r="G97" s="101"/>
      <c r="H97" s="100"/>
      <c r="I97" s="102"/>
      <c r="J97" s="102"/>
      <c r="K97" s="102"/>
      <c r="L97" s="99"/>
      <c r="M97" s="103"/>
      <c r="N97" s="102"/>
      <c r="O97" s="102"/>
      <c r="P97" s="102"/>
      <c r="Q97" s="101"/>
      <c r="R97" s="100"/>
      <c r="S97" s="102"/>
      <c r="T97" s="102"/>
      <c r="U97" s="102"/>
      <c r="V97" s="102"/>
      <c r="W97" s="102"/>
      <c r="X97" s="102"/>
      <c r="Y97" s="102"/>
      <c r="Z97" s="102"/>
      <c r="AA97" s="102"/>
      <c r="AB97" s="102"/>
      <c r="AC97" s="108"/>
      <c r="AD97" s="108"/>
      <c r="AE97" s="108"/>
      <c r="AF97" s="108"/>
      <c r="AG97" s="108"/>
      <c r="AH97" s="108"/>
      <c r="AI97" s="108"/>
      <c r="AJ97" s="108"/>
      <c r="AK97" s="108"/>
      <c r="AL97" s="108"/>
      <c r="AM97" s="108"/>
      <c r="AN97" s="108"/>
      <c r="AO97" s="108"/>
      <c r="AP97" s="108"/>
      <c r="AQ97" s="108"/>
      <c r="AR97" s="108"/>
      <c r="AS97" s="108"/>
      <c r="AT97" s="108"/>
      <c r="AU97" s="108"/>
      <c r="AV97" s="108"/>
      <c r="AW97" s="104"/>
      <c r="AX97" s="833"/>
      <c r="AY97" s="833"/>
      <c r="AZ97" s="344"/>
      <c r="BA97" s="878"/>
      <c r="BB97" s="552"/>
      <c r="BC97" s="415"/>
      <c r="BD97" s="405"/>
      <c r="BE97" s="405"/>
      <c r="BF97" s="405"/>
      <c r="BG97" s="419"/>
      <c r="BH97" s="415"/>
      <c r="BI97" s="405"/>
      <c r="BJ97" s="405"/>
      <c r="BK97" s="405"/>
      <c r="BL97" s="419"/>
      <c r="BM97" s="415"/>
      <c r="BN97" s="405"/>
      <c r="BO97" s="405"/>
      <c r="BP97" s="405"/>
      <c r="BQ97" s="419"/>
      <c r="BR97" s="415"/>
      <c r="BS97" s="405"/>
      <c r="BT97" s="405"/>
      <c r="BU97" s="405"/>
      <c r="BV97" s="405"/>
      <c r="BW97" s="405"/>
      <c r="BX97" s="405"/>
      <c r="BY97" s="406"/>
      <c r="BZ97" s="406"/>
      <c r="CA97" s="406"/>
      <c r="CB97" s="406"/>
      <c r="CC97" s="406"/>
      <c r="CD97" s="406"/>
      <c r="CE97" s="406"/>
      <c r="CF97" s="406"/>
      <c r="CG97" s="406"/>
      <c r="CH97" s="406"/>
      <c r="CI97" s="406"/>
      <c r="CJ97" s="406"/>
      <c r="CK97" s="406"/>
      <c r="CL97" s="406"/>
      <c r="CM97" s="406"/>
      <c r="CN97" s="406"/>
      <c r="CO97" s="406"/>
      <c r="CP97" s="406"/>
      <c r="CQ97" s="406"/>
      <c r="CR97" s="406"/>
      <c r="CS97" s="406"/>
      <c r="CT97" s="406"/>
      <c r="CU97" s="406"/>
      <c r="CV97" s="406"/>
      <c r="CW97" s="406"/>
      <c r="CX97" s="7"/>
      <c r="CY97" s="7"/>
      <c r="CZ97" s="7"/>
    </row>
    <row r="98" s="316" customFormat="true" ht="15" customHeight="true" x14ac:dyDescent="0.2">
      <c r="A98" s="71"/>
      <c r="B98" s="141"/>
      <c r="C98" s="103"/>
      <c r="D98" s="102"/>
      <c r="E98" s="102"/>
      <c r="F98" s="102"/>
      <c r="G98" s="101"/>
      <c r="H98" s="100"/>
      <c r="I98" s="102"/>
      <c r="J98" s="102"/>
      <c r="K98" s="102"/>
      <c r="L98" s="99"/>
      <c r="M98" s="103"/>
      <c r="N98" s="102"/>
      <c r="O98" s="102"/>
      <c r="P98" s="102"/>
      <c r="Q98" s="101"/>
      <c r="R98" s="100"/>
      <c r="S98" s="102"/>
      <c r="T98" s="102"/>
      <c r="U98" s="102"/>
      <c r="V98" s="102"/>
      <c r="W98" s="102"/>
      <c r="X98" s="102"/>
      <c r="Y98" s="102"/>
      <c r="Z98" s="102"/>
      <c r="AA98" s="102"/>
      <c r="AB98" s="102"/>
      <c r="AC98" s="108"/>
      <c r="AD98" s="108"/>
      <c r="AE98" s="108"/>
      <c r="AF98" s="108"/>
      <c r="AG98" s="108"/>
      <c r="AH98" s="108"/>
      <c r="AI98" s="108"/>
      <c r="AJ98" s="108"/>
      <c r="AK98" s="108"/>
      <c r="AL98" s="108"/>
      <c r="AM98" s="108"/>
      <c r="AN98" s="108"/>
      <c r="AO98" s="108"/>
      <c r="AP98" s="108"/>
      <c r="AQ98" s="108"/>
      <c r="AR98" s="108"/>
      <c r="AS98" s="108"/>
      <c r="AT98" s="108"/>
      <c r="AU98" s="108"/>
      <c r="AV98" s="108"/>
      <c r="AW98" s="104"/>
      <c r="AX98" s="833"/>
      <c r="AY98" s="833"/>
      <c r="AZ98" s="344"/>
      <c r="BA98" s="878"/>
      <c r="BB98" s="552"/>
      <c r="BC98" s="415"/>
      <c r="BD98" s="405"/>
      <c r="BE98" s="405"/>
      <c r="BF98" s="405"/>
      <c r="BG98" s="419"/>
      <c r="BH98" s="415"/>
      <c r="BI98" s="405"/>
      <c r="BJ98" s="405"/>
      <c r="BK98" s="405"/>
      <c r="BL98" s="419"/>
      <c r="BM98" s="415"/>
      <c r="BN98" s="405"/>
      <c r="BO98" s="405"/>
      <c r="BP98" s="405"/>
      <c r="BQ98" s="419"/>
      <c r="BR98" s="415"/>
      <c r="BS98" s="405"/>
      <c r="BT98" s="405"/>
      <c r="BU98" s="405"/>
      <c r="BV98" s="405"/>
      <c r="BW98" s="405"/>
      <c r="BX98" s="405"/>
      <c r="BY98" s="406"/>
      <c r="BZ98" s="406"/>
      <c r="CA98" s="406"/>
      <c r="CB98" s="406"/>
      <c r="CC98" s="406"/>
      <c r="CD98" s="406"/>
      <c r="CE98" s="406"/>
      <c r="CF98" s="406"/>
      <c r="CG98" s="406"/>
      <c r="CH98" s="406"/>
      <c r="CI98" s="406"/>
      <c r="CJ98" s="406"/>
      <c r="CK98" s="406"/>
      <c r="CL98" s="406"/>
      <c r="CM98" s="406"/>
      <c r="CN98" s="406"/>
      <c r="CO98" s="406"/>
      <c r="CP98" s="406"/>
      <c r="CQ98" s="406"/>
      <c r="CR98" s="406"/>
      <c r="CS98" s="406"/>
      <c r="CT98" s="406"/>
      <c r="CU98" s="406"/>
      <c r="CV98" s="406"/>
      <c r="CW98" s="406"/>
      <c r="CX98" s="7"/>
      <c r="CY98" s="7"/>
      <c r="CZ98" s="7"/>
    </row>
    <row r="99" s="316" customFormat="true" ht="15" customHeight="true" x14ac:dyDescent="0.2">
      <c r="A99" s="71"/>
      <c r="B99" s="141"/>
      <c r="C99" s="103"/>
      <c r="D99" s="102"/>
      <c r="E99" s="102"/>
      <c r="F99" s="102"/>
      <c r="G99" s="101"/>
      <c r="H99" s="100"/>
      <c r="I99" s="102"/>
      <c r="J99" s="102"/>
      <c r="K99" s="102"/>
      <c r="L99" s="99"/>
      <c r="M99" s="103"/>
      <c r="N99" s="102"/>
      <c r="O99" s="102"/>
      <c r="P99" s="102"/>
      <c r="Q99" s="101"/>
      <c r="R99" s="100"/>
      <c r="S99" s="102"/>
      <c r="T99" s="102"/>
      <c r="U99" s="102"/>
      <c r="V99" s="102"/>
      <c r="W99" s="102"/>
      <c r="X99" s="102"/>
      <c r="Y99" s="102"/>
      <c r="Z99" s="102"/>
      <c r="AA99" s="102"/>
      <c r="AB99" s="102"/>
      <c r="AC99" s="108"/>
      <c r="AD99" s="108"/>
      <c r="AE99" s="108"/>
      <c r="AF99" s="108"/>
      <c r="AG99" s="108"/>
      <c r="AH99" s="108"/>
      <c r="AI99" s="108"/>
      <c r="AJ99" s="108"/>
      <c r="AK99" s="108"/>
      <c r="AL99" s="108"/>
      <c r="AM99" s="108"/>
      <c r="AN99" s="108"/>
      <c r="AO99" s="108"/>
      <c r="AP99" s="108"/>
      <c r="AQ99" s="108"/>
      <c r="AR99" s="108"/>
      <c r="AS99" s="108"/>
      <c r="AT99" s="108"/>
      <c r="AU99" s="108"/>
      <c r="AV99" s="108"/>
      <c r="AW99" s="104"/>
      <c r="AX99" s="833"/>
      <c r="AY99" s="833"/>
      <c r="AZ99" s="344"/>
      <c r="BA99" s="878"/>
      <c r="BB99" s="552"/>
      <c r="BC99" s="415"/>
      <c r="BD99" s="405"/>
      <c r="BE99" s="405"/>
      <c r="BF99" s="405"/>
      <c r="BG99" s="419"/>
      <c r="BH99" s="415"/>
      <c r="BI99" s="405"/>
      <c r="BJ99" s="405"/>
      <c r="BK99" s="405"/>
      <c r="BL99" s="419"/>
      <c r="BM99" s="415"/>
      <c r="BN99" s="405"/>
      <c r="BO99" s="405"/>
      <c r="BP99" s="405"/>
      <c r="BQ99" s="419"/>
      <c r="BR99" s="415"/>
      <c r="BS99" s="405"/>
      <c r="BT99" s="405"/>
      <c r="BU99" s="405"/>
      <c r="BV99" s="405"/>
      <c r="BW99" s="405"/>
      <c r="BX99" s="405"/>
      <c r="BY99" s="406"/>
      <c r="BZ99" s="406"/>
      <c r="CA99" s="406"/>
      <c r="CB99" s="406"/>
      <c r="CC99" s="406"/>
      <c r="CD99" s="406"/>
      <c r="CE99" s="406"/>
      <c r="CF99" s="406"/>
      <c r="CG99" s="406"/>
      <c r="CH99" s="406"/>
      <c r="CI99" s="406"/>
      <c r="CJ99" s="406"/>
      <c r="CK99" s="406"/>
      <c r="CL99" s="406"/>
      <c r="CM99" s="406"/>
      <c r="CN99" s="406"/>
      <c r="CO99" s="406"/>
      <c r="CP99" s="406"/>
      <c r="CQ99" s="406"/>
      <c r="CR99" s="406"/>
      <c r="CS99" s="406"/>
      <c r="CT99" s="406"/>
      <c r="CU99" s="406"/>
      <c r="CV99" s="406"/>
      <c r="CW99" s="406"/>
      <c r="CX99" s="7"/>
      <c r="CY99" s="7"/>
      <c r="CZ99" s="7"/>
    </row>
    <row r="100" s="316" customFormat="true" ht="15" customHeight="true" x14ac:dyDescent="0.2">
      <c r="A100" s="71"/>
      <c r="B100" s="141"/>
      <c r="C100" s="103"/>
      <c r="D100" s="102"/>
      <c r="E100" s="102"/>
      <c r="F100" s="102"/>
      <c r="G100" s="101"/>
      <c r="H100" s="100"/>
      <c r="I100" s="102"/>
      <c r="J100" s="102"/>
      <c r="K100" s="102"/>
      <c r="L100" s="99"/>
      <c r="M100" s="103"/>
      <c r="N100" s="102"/>
      <c r="O100" s="102"/>
      <c r="P100" s="102"/>
      <c r="Q100" s="101"/>
      <c r="R100" s="100"/>
      <c r="S100" s="102"/>
      <c r="T100" s="102"/>
      <c r="U100" s="102"/>
      <c r="V100" s="102"/>
      <c r="W100" s="102"/>
      <c r="X100" s="102"/>
      <c r="Y100" s="102"/>
      <c r="Z100" s="102"/>
      <c r="AA100" s="102"/>
      <c r="AB100" s="102"/>
      <c r="AC100" s="108"/>
      <c r="AD100" s="108"/>
      <c r="AE100" s="108"/>
      <c r="AF100" s="108"/>
      <c r="AG100" s="108"/>
      <c r="AH100" s="108"/>
      <c r="AI100" s="108"/>
      <c r="AJ100" s="108"/>
      <c r="AK100" s="108"/>
      <c r="AL100" s="108"/>
      <c r="AM100" s="108"/>
      <c r="AN100" s="108"/>
      <c r="AO100" s="108"/>
      <c r="AP100" s="108"/>
      <c r="AQ100" s="108"/>
      <c r="AR100" s="108"/>
      <c r="AS100" s="108"/>
      <c r="AT100" s="108"/>
      <c r="AU100" s="108"/>
      <c r="AV100" s="108"/>
      <c r="AW100" s="104"/>
      <c r="AX100" s="833"/>
      <c r="AY100" s="833"/>
      <c r="AZ100" s="344"/>
      <c r="BA100" s="878"/>
      <c r="BB100" s="552"/>
      <c r="BC100" s="415"/>
      <c r="BD100" s="405"/>
      <c r="BE100" s="405"/>
      <c r="BF100" s="405"/>
      <c r="BG100" s="419"/>
      <c r="BH100" s="415"/>
      <c r="BI100" s="405"/>
      <c r="BJ100" s="405"/>
      <c r="BK100" s="405"/>
      <c r="BL100" s="419"/>
      <c r="BM100" s="415"/>
      <c r="BN100" s="405"/>
      <c r="BO100" s="405"/>
      <c r="BP100" s="405"/>
      <c r="BQ100" s="419"/>
      <c r="BR100" s="415"/>
      <c r="BS100" s="405"/>
      <c r="BT100" s="405"/>
      <c r="BU100" s="405"/>
      <c r="BV100" s="405"/>
      <c r="BW100" s="405"/>
      <c r="BX100" s="405"/>
      <c r="BY100" s="406"/>
      <c r="BZ100" s="406"/>
      <c r="CA100" s="406"/>
      <c r="CB100" s="406"/>
      <c r="CC100" s="406"/>
      <c r="CD100" s="406"/>
      <c r="CE100" s="406"/>
      <c r="CF100" s="406"/>
      <c r="CG100" s="406"/>
      <c r="CH100" s="406"/>
      <c r="CI100" s="406"/>
      <c r="CJ100" s="406"/>
      <c r="CK100" s="406"/>
      <c r="CL100" s="406"/>
      <c r="CM100" s="406"/>
      <c r="CN100" s="406"/>
      <c r="CO100" s="406"/>
      <c r="CP100" s="406"/>
      <c r="CQ100" s="406"/>
      <c r="CR100" s="406"/>
      <c r="CS100" s="406"/>
      <c r="CT100" s="406"/>
      <c r="CU100" s="406"/>
      <c r="CV100" s="406"/>
      <c r="CW100" s="406"/>
      <c r="CX100" s="7"/>
      <c r="CY100" s="7"/>
      <c r="CZ100" s="7"/>
    </row>
    <row r="101" s="316" customFormat="true" ht="15" customHeight="true" x14ac:dyDescent="0.2">
      <c r="A101" s="148"/>
      <c r="B101" s="141"/>
      <c r="C101" s="103"/>
      <c r="D101" s="102"/>
      <c r="E101" s="102"/>
      <c r="F101" s="102"/>
      <c r="G101" s="101"/>
      <c r="H101" s="100"/>
      <c r="I101" s="102"/>
      <c r="J101" s="102"/>
      <c r="K101" s="102"/>
      <c r="L101" s="99"/>
      <c r="M101" s="103"/>
      <c r="N101" s="102"/>
      <c r="O101" s="102"/>
      <c r="P101" s="102"/>
      <c r="Q101" s="101"/>
      <c r="R101" s="100"/>
      <c r="S101" s="102"/>
      <c r="T101" s="102"/>
      <c r="U101" s="102"/>
      <c r="V101" s="102"/>
      <c r="W101" s="102"/>
      <c r="X101" s="102"/>
      <c r="Y101" s="102"/>
      <c r="Z101" s="102"/>
      <c r="AA101" s="102"/>
      <c r="AB101" s="102"/>
      <c r="AC101" s="108"/>
      <c r="AD101" s="108"/>
      <c r="AE101" s="108"/>
      <c r="AF101" s="108"/>
      <c r="AG101" s="108"/>
      <c r="AH101" s="108"/>
      <c r="AI101" s="108"/>
      <c r="AJ101" s="108"/>
      <c r="AK101" s="108"/>
      <c r="AL101" s="108"/>
      <c r="AM101" s="108"/>
      <c r="AN101" s="108"/>
      <c r="AO101" s="108"/>
      <c r="AP101" s="108"/>
      <c r="AQ101" s="108"/>
      <c r="AR101" s="108"/>
      <c r="AS101" s="108"/>
      <c r="AT101" s="108"/>
      <c r="AU101" s="108"/>
      <c r="AV101" s="108"/>
      <c r="AW101" s="104"/>
      <c r="AX101" s="833"/>
      <c r="AY101" s="833"/>
      <c r="AZ101" s="344"/>
      <c r="BA101" s="878"/>
      <c r="BB101" s="552"/>
      <c r="BC101" s="415"/>
      <c r="BD101" s="405"/>
      <c r="BE101" s="405"/>
      <c r="BF101" s="405"/>
      <c r="BG101" s="419"/>
      <c r="BH101" s="415"/>
      <c r="BI101" s="405"/>
      <c r="BJ101" s="405"/>
      <c r="BK101" s="405"/>
      <c r="BL101" s="419"/>
      <c r="BM101" s="415"/>
      <c r="BN101" s="405"/>
      <c r="BO101" s="405"/>
      <c r="BP101" s="405"/>
      <c r="BQ101" s="419"/>
      <c r="BR101" s="415"/>
      <c r="BS101" s="405"/>
      <c r="BT101" s="405"/>
      <c r="BU101" s="405"/>
      <c r="BV101" s="405"/>
      <c r="BW101" s="405"/>
      <c r="BX101" s="405"/>
      <c r="BY101" s="406"/>
      <c r="BZ101" s="406"/>
      <c r="CA101" s="406"/>
      <c r="CB101" s="406"/>
      <c r="CC101" s="406"/>
      <c r="CD101" s="406"/>
      <c r="CE101" s="406"/>
      <c r="CF101" s="406"/>
      <c r="CG101" s="406"/>
      <c r="CH101" s="406"/>
      <c r="CI101" s="406"/>
      <c r="CJ101" s="406"/>
      <c r="CK101" s="406"/>
      <c r="CL101" s="406"/>
      <c r="CM101" s="406"/>
      <c r="CN101" s="406"/>
      <c r="CO101" s="406"/>
      <c r="CP101" s="406"/>
      <c r="CQ101" s="406"/>
      <c r="CR101" s="406"/>
      <c r="CS101" s="406"/>
      <c r="CT101" s="406"/>
      <c r="CU101" s="406"/>
      <c r="CV101" s="406"/>
      <c r="CW101" s="406"/>
      <c r="CX101" s="7"/>
      <c r="CY101" s="7"/>
      <c r="CZ101" s="7"/>
    </row>
    <row r="102" s="316" customFormat="true" ht="15" customHeight="true" x14ac:dyDescent="0.2">
      <c r="A102" s="71"/>
      <c r="B102" s="141"/>
      <c r="C102" s="103"/>
      <c r="D102" s="102"/>
      <c r="E102" s="102"/>
      <c r="F102" s="102"/>
      <c r="G102" s="101"/>
      <c r="H102" s="100"/>
      <c r="I102" s="102"/>
      <c r="J102" s="102"/>
      <c r="K102" s="102"/>
      <c r="L102" s="99"/>
      <c r="M102" s="103"/>
      <c r="N102" s="102"/>
      <c r="O102" s="102"/>
      <c r="P102" s="102"/>
      <c r="Q102" s="101"/>
      <c r="R102" s="100"/>
      <c r="S102" s="102"/>
      <c r="T102" s="102"/>
      <c r="U102" s="102"/>
      <c r="V102" s="102"/>
      <c r="W102" s="102"/>
      <c r="X102" s="102"/>
      <c r="Y102" s="102"/>
      <c r="Z102" s="102"/>
      <c r="AA102" s="102"/>
      <c r="AB102" s="102"/>
      <c r="AC102" s="108"/>
      <c r="AD102" s="108"/>
      <c r="AE102" s="108"/>
      <c r="AF102" s="108"/>
      <c r="AG102" s="108"/>
      <c r="AH102" s="108"/>
      <c r="AI102" s="108"/>
      <c r="AJ102" s="108"/>
      <c r="AK102" s="108"/>
      <c r="AL102" s="108"/>
      <c r="AM102" s="108"/>
      <c r="AN102" s="108"/>
      <c r="AO102" s="108"/>
      <c r="AP102" s="108"/>
      <c r="AQ102" s="108"/>
      <c r="AR102" s="108"/>
      <c r="AS102" s="108"/>
      <c r="AT102" s="108"/>
      <c r="AU102" s="108"/>
      <c r="AV102" s="108"/>
      <c r="AW102" s="104"/>
      <c r="AX102" s="833"/>
      <c r="AY102" s="833"/>
      <c r="AZ102" s="344"/>
      <c r="BA102" s="878"/>
      <c r="BB102" s="552"/>
      <c r="BC102" s="415"/>
      <c r="BD102" s="405"/>
      <c r="BE102" s="405"/>
      <c r="BF102" s="405"/>
      <c r="BG102" s="419"/>
      <c r="BH102" s="415"/>
      <c r="BI102" s="405"/>
      <c r="BJ102" s="405"/>
      <c r="BK102" s="405"/>
      <c r="BL102" s="419"/>
      <c r="BM102" s="415"/>
      <c r="BN102" s="405"/>
      <c r="BO102" s="405"/>
      <c r="BP102" s="405"/>
      <c r="BQ102" s="419"/>
      <c r="BR102" s="415"/>
      <c r="BS102" s="405"/>
      <c r="BT102" s="405"/>
      <c r="BU102" s="405"/>
      <c r="BV102" s="405"/>
      <c r="BW102" s="405"/>
      <c r="BX102" s="405"/>
      <c r="BY102" s="406"/>
      <c r="BZ102" s="406"/>
      <c r="CA102" s="406"/>
      <c r="CB102" s="406"/>
      <c r="CC102" s="406"/>
      <c r="CD102" s="406"/>
      <c r="CE102" s="406"/>
      <c r="CF102" s="406"/>
      <c r="CG102" s="406"/>
      <c r="CH102" s="406"/>
      <c r="CI102" s="406"/>
      <c r="CJ102" s="406"/>
      <c r="CK102" s="406"/>
      <c r="CL102" s="406"/>
      <c r="CM102" s="406"/>
      <c r="CN102" s="406"/>
      <c r="CO102" s="406"/>
      <c r="CP102" s="406"/>
      <c r="CQ102" s="406"/>
      <c r="CR102" s="406"/>
      <c r="CS102" s="406"/>
      <c r="CT102" s="406"/>
      <c r="CU102" s="406"/>
      <c r="CV102" s="406"/>
      <c r="CW102" s="406"/>
      <c r="CX102" s="7"/>
      <c r="CY102" s="7"/>
      <c r="CZ102" s="7"/>
    </row>
    <row r="103" s="316" customFormat="true" ht="15" customHeight="true" x14ac:dyDescent="0.2">
      <c r="A103" s="71"/>
      <c r="B103" s="141"/>
      <c r="C103" s="103"/>
      <c r="D103" s="102"/>
      <c r="E103" s="102"/>
      <c r="F103" s="102"/>
      <c r="G103" s="101"/>
      <c r="H103" s="100"/>
      <c r="I103" s="102"/>
      <c r="J103" s="102"/>
      <c r="K103" s="102"/>
      <c r="L103" s="99"/>
      <c r="M103" s="103"/>
      <c r="N103" s="102"/>
      <c r="O103" s="102"/>
      <c r="P103" s="102"/>
      <c r="Q103" s="101"/>
      <c r="R103" s="100"/>
      <c r="S103" s="102"/>
      <c r="T103" s="102"/>
      <c r="U103" s="102"/>
      <c r="V103" s="102"/>
      <c r="W103" s="102"/>
      <c r="X103" s="102"/>
      <c r="Y103" s="102"/>
      <c r="Z103" s="102"/>
      <c r="AA103" s="102"/>
      <c r="AB103" s="102"/>
      <c r="AC103" s="108"/>
      <c r="AD103" s="108"/>
      <c r="AE103" s="108"/>
      <c r="AF103" s="108"/>
      <c r="AG103" s="108"/>
      <c r="AH103" s="108"/>
      <c r="AI103" s="108"/>
      <c r="AJ103" s="108"/>
      <c r="AK103" s="108"/>
      <c r="AL103" s="108"/>
      <c r="AM103" s="108"/>
      <c r="AN103" s="108"/>
      <c r="AO103" s="108"/>
      <c r="AP103" s="108"/>
      <c r="AQ103" s="108"/>
      <c r="AR103" s="108"/>
      <c r="AS103" s="108"/>
      <c r="AT103" s="108"/>
      <c r="AU103" s="108"/>
      <c r="AV103" s="108"/>
      <c r="AW103" s="104"/>
      <c r="AX103" s="833"/>
      <c r="AY103" s="833"/>
      <c r="AZ103" s="344"/>
      <c r="BA103" s="878"/>
      <c r="BB103" s="552"/>
      <c r="BC103" s="415"/>
      <c r="BD103" s="405"/>
      <c r="BE103" s="405"/>
      <c r="BF103" s="405"/>
      <c r="BG103" s="419"/>
      <c r="BH103" s="415"/>
      <c r="BI103" s="405"/>
      <c r="BJ103" s="405"/>
      <c r="BK103" s="405"/>
      <c r="BL103" s="419"/>
      <c r="BM103" s="415"/>
      <c r="BN103" s="405"/>
      <c r="BO103" s="405"/>
      <c r="BP103" s="405"/>
      <c r="BQ103" s="419"/>
      <c r="BR103" s="415"/>
      <c r="BS103" s="405"/>
      <c r="BT103" s="405"/>
      <c r="BU103" s="405"/>
      <c r="BV103" s="405"/>
      <c r="BW103" s="405"/>
      <c r="BX103" s="405"/>
      <c r="BY103" s="406"/>
      <c r="BZ103" s="406"/>
      <c r="CA103" s="406"/>
      <c r="CB103" s="406"/>
      <c r="CC103" s="406"/>
      <c r="CD103" s="406"/>
      <c r="CE103" s="406"/>
      <c r="CF103" s="406"/>
      <c r="CG103" s="406"/>
      <c r="CH103" s="406"/>
      <c r="CI103" s="406"/>
      <c r="CJ103" s="406"/>
      <c r="CK103" s="406"/>
      <c r="CL103" s="406"/>
      <c r="CM103" s="406"/>
      <c r="CN103" s="406"/>
      <c r="CO103" s="406"/>
      <c r="CP103" s="406"/>
      <c r="CQ103" s="406"/>
      <c r="CR103" s="406"/>
      <c r="CS103" s="406"/>
      <c r="CT103" s="406"/>
      <c r="CU103" s="406"/>
      <c r="CV103" s="406"/>
      <c r="CW103" s="406"/>
      <c r="CX103" s="7"/>
      <c r="CY103" s="7"/>
      <c r="CZ103" s="7"/>
    </row>
    <row r="104" s="316" customFormat="true" ht="15" customHeight="true" x14ac:dyDescent="0.2">
      <c r="A104" s="71"/>
      <c r="B104" s="141"/>
      <c r="C104" s="103"/>
      <c r="D104" s="102"/>
      <c r="E104" s="102"/>
      <c r="F104" s="102"/>
      <c r="G104" s="101"/>
      <c r="H104" s="100"/>
      <c r="I104" s="102"/>
      <c r="J104" s="102"/>
      <c r="K104" s="102"/>
      <c r="L104" s="99"/>
      <c r="M104" s="103"/>
      <c r="N104" s="102"/>
      <c r="O104" s="102"/>
      <c r="P104" s="102"/>
      <c r="Q104" s="101"/>
      <c r="R104" s="100"/>
      <c r="S104" s="102"/>
      <c r="T104" s="102"/>
      <c r="U104" s="102"/>
      <c r="V104" s="102"/>
      <c r="W104" s="102"/>
      <c r="X104" s="102"/>
      <c r="Y104" s="102"/>
      <c r="Z104" s="102"/>
      <c r="AA104" s="102"/>
      <c r="AB104" s="102"/>
      <c r="AC104" s="108"/>
      <c r="AD104" s="108"/>
      <c r="AE104" s="108"/>
      <c r="AF104" s="108"/>
      <c r="AG104" s="108"/>
      <c r="AH104" s="108"/>
      <c r="AI104" s="108"/>
      <c r="AJ104" s="108"/>
      <c r="AK104" s="108"/>
      <c r="AL104" s="108"/>
      <c r="AM104" s="108"/>
      <c r="AN104" s="108"/>
      <c r="AO104" s="108"/>
      <c r="AP104" s="108"/>
      <c r="AQ104" s="108"/>
      <c r="AR104" s="108"/>
      <c r="AS104" s="108"/>
      <c r="AT104" s="108"/>
      <c r="AU104" s="108"/>
      <c r="AV104" s="108"/>
      <c r="AW104" s="104"/>
      <c r="AX104" s="833"/>
      <c r="AY104" s="833"/>
      <c r="AZ104" s="344"/>
      <c r="BA104" s="878"/>
      <c r="BB104" s="552"/>
      <c r="BC104" s="415"/>
      <c r="BD104" s="405"/>
      <c r="BE104" s="405"/>
      <c r="BF104" s="405"/>
      <c r="BG104" s="419"/>
      <c r="BH104" s="415"/>
      <c r="BI104" s="405"/>
      <c r="BJ104" s="405"/>
      <c r="BK104" s="405"/>
      <c r="BL104" s="419"/>
      <c r="BM104" s="415"/>
      <c r="BN104" s="405"/>
      <c r="BO104" s="405"/>
      <c r="BP104" s="405"/>
      <c r="BQ104" s="419"/>
      <c r="BR104" s="415"/>
      <c r="BS104" s="405"/>
      <c r="BT104" s="405"/>
      <c r="BU104" s="405"/>
      <c r="BV104" s="405"/>
      <c r="BW104" s="405"/>
      <c r="BX104" s="405"/>
      <c r="BY104" s="406"/>
      <c r="BZ104" s="406"/>
      <c r="CA104" s="406"/>
      <c r="CB104" s="406"/>
      <c r="CC104" s="406"/>
      <c r="CD104" s="406"/>
      <c r="CE104" s="406"/>
      <c r="CF104" s="406"/>
      <c r="CG104" s="406"/>
      <c r="CH104" s="406"/>
      <c r="CI104" s="406"/>
      <c r="CJ104" s="406"/>
      <c r="CK104" s="406"/>
      <c r="CL104" s="406"/>
      <c r="CM104" s="406"/>
      <c r="CN104" s="406"/>
      <c r="CO104" s="406"/>
      <c r="CP104" s="406"/>
      <c r="CQ104" s="406"/>
      <c r="CR104" s="406"/>
      <c r="CS104" s="406"/>
      <c r="CT104" s="406"/>
      <c r="CU104" s="406"/>
      <c r="CV104" s="406"/>
      <c r="CW104" s="406"/>
      <c r="CX104" s="7"/>
      <c r="CY104" s="7"/>
      <c r="CZ104" s="7"/>
    </row>
    <row r="105" s="316" customFormat="true" ht="15" customHeight="true" x14ac:dyDescent="0.2">
      <c r="A105" s="145"/>
      <c r="B105" s="140"/>
      <c r="C105" s="98"/>
      <c r="D105" s="97"/>
      <c r="E105" s="97"/>
      <c r="F105" s="97"/>
      <c r="G105" s="96"/>
      <c r="H105" s="95"/>
      <c r="I105" s="97"/>
      <c r="J105" s="97"/>
      <c r="K105" s="97"/>
      <c r="L105" s="94"/>
      <c r="M105" s="98"/>
      <c r="N105" s="97"/>
      <c r="O105" s="97"/>
      <c r="P105" s="97"/>
      <c r="Q105" s="96"/>
      <c r="R105" s="95"/>
      <c r="S105" s="97"/>
      <c r="T105" s="97"/>
      <c r="U105" s="97"/>
      <c r="V105" s="97"/>
      <c r="W105" s="97"/>
      <c r="X105" s="97"/>
      <c r="Y105" s="97"/>
      <c r="Z105" s="97"/>
      <c r="AA105" s="97"/>
      <c r="AB105" s="97"/>
      <c r="AC105" s="93"/>
      <c r="AD105" s="93"/>
      <c r="AE105" s="93"/>
      <c r="AF105" s="93"/>
      <c r="AG105" s="93"/>
      <c r="AH105" s="93"/>
      <c r="AI105" s="93"/>
      <c r="AJ105" s="93"/>
      <c r="AK105" s="93"/>
      <c r="AL105" s="93"/>
      <c r="AM105" s="93"/>
      <c r="AN105" s="93"/>
      <c r="AO105" s="93"/>
      <c r="AP105" s="93"/>
      <c r="AQ105" s="93"/>
      <c r="AR105" s="93"/>
      <c r="AS105" s="93"/>
      <c r="AT105" s="93"/>
      <c r="AU105" s="93"/>
      <c r="AV105" s="93"/>
      <c r="AW105" s="77"/>
      <c r="AX105" s="833"/>
      <c r="AY105" s="833"/>
      <c r="AZ105" s="344"/>
      <c r="BA105" s="878"/>
      <c r="BB105" s="552"/>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420"/>
      <c r="CA105" s="420"/>
      <c r="CB105" s="420"/>
      <c r="CC105" s="420"/>
      <c r="CD105" s="420"/>
      <c r="CE105" s="420"/>
      <c r="CF105" s="420"/>
      <c r="CG105" s="420"/>
      <c r="CH105" s="420"/>
      <c r="CI105" s="420"/>
      <c r="CJ105" s="420"/>
      <c r="CK105" s="420"/>
      <c r="CL105" s="420"/>
      <c r="CM105" s="420"/>
      <c r="CN105" s="420"/>
      <c r="CO105" s="420"/>
      <c r="CP105" s="420"/>
      <c r="CQ105" s="420"/>
      <c r="CR105" s="420"/>
      <c r="CS105" s="420"/>
      <c r="CT105" s="420"/>
      <c r="CU105" s="420"/>
      <c r="CV105" s="420"/>
      <c r="CW105" s="420"/>
      <c r="CX105" s="7"/>
      <c r="CY105" s="7"/>
      <c r="CZ105" s="7"/>
    </row>
    <row r="106" s="316" customFormat="true" ht="250.15" customHeight="true" x14ac:dyDescent="0.2">
      <c r="A106" s="439"/>
      <c r="B106" s="177"/>
      <c r="C106" s="176"/>
      <c r="D106" s="176"/>
      <c r="E106" s="176"/>
      <c r="F106" s="176"/>
      <c r="G106" s="176"/>
      <c r="H106" s="176"/>
      <c r="I106" s="176"/>
      <c r="J106" s="176"/>
      <c r="K106" s="176"/>
      <c r="L106" s="176"/>
      <c r="M106" s="176"/>
      <c r="N106" s="176"/>
      <c r="O106" s="176"/>
      <c r="P106" s="176"/>
      <c r="Q106" s="176"/>
      <c r="R106" s="176"/>
      <c r="S106" s="176"/>
      <c r="T106" s="176"/>
      <c r="U106" s="176"/>
      <c r="V106" s="176"/>
      <c r="W106" s="176"/>
      <c r="X106" s="176"/>
      <c r="Y106" s="176"/>
      <c r="Z106" s="176"/>
      <c r="AA106" s="176"/>
      <c r="AB106" s="176"/>
      <c r="AX106" s="344"/>
      <c r="AY106" s="344"/>
      <c r="AZ106" s="344"/>
      <c r="BA106" s="399"/>
      <c r="BB106" s="400"/>
      <c r="BC106" s="400"/>
      <c r="BD106" s="400"/>
      <c r="BE106" s="400"/>
      <c r="BF106" s="400"/>
      <c r="BG106" s="400"/>
      <c r="BH106" s="400"/>
      <c r="BI106" s="400"/>
      <c r="BJ106" s="400"/>
      <c r="BK106" s="400"/>
      <c r="BL106" s="400"/>
      <c r="BM106" s="400"/>
      <c r="BN106" s="400"/>
      <c r="BO106" s="400"/>
      <c r="BP106" s="400"/>
      <c r="BQ106" s="400"/>
      <c r="BR106" s="400"/>
      <c r="BS106" s="400"/>
      <c r="BT106" s="400"/>
      <c r="BU106" s="400"/>
      <c r="BV106" s="400"/>
      <c r="BW106" s="400"/>
      <c r="BX106" s="400"/>
      <c r="BY106" s="399"/>
      <c r="BZ106" s="399"/>
      <c r="CA106" s="399"/>
      <c r="CB106" s="399"/>
      <c r="CC106" s="399"/>
      <c r="CD106" s="399"/>
      <c r="CE106" s="399"/>
      <c r="CF106" s="399"/>
      <c r="CG106" s="399"/>
      <c r="CH106" s="399"/>
      <c r="CI106" s="399"/>
      <c r="CJ106" s="399"/>
      <c r="CK106" s="399"/>
      <c r="CL106" s="399"/>
      <c r="CM106" s="399"/>
      <c r="CN106" s="399"/>
      <c r="CO106" s="399"/>
      <c r="CP106" s="399"/>
      <c r="CQ106" s="399"/>
      <c r="CR106" s="399"/>
      <c r="CS106" s="399"/>
      <c r="CT106" s="399"/>
      <c r="CU106" s="399"/>
      <c r="CV106" s="399"/>
      <c r="CW106" s="399"/>
      <c r="CX106" s="343"/>
      <c r="CY106" s="343"/>
      <c r="CZ106" s="343"/>
    </row>
    <row r="107" s="296" customFormat="true" ht="18" customHeight="true" x14ac:dyDescent="0.2">
      <c r="A107" s="439"/>
      <c r="B107" s="297"/>
      <c r="C107" s="389"/>
      <c r="D107" s="389"/>
      <c r="E107" s="389"/>
      <c r="F107" s="389"/>
      <c r="G107" s="389"/>
      <c r="H107" s="389"/>
      <c r="I107" s="389"/>
      <c r="J107" s="389"/>
      <c r="K107" s="389"/>
      <c r="L107" s="389"/>
      <c r="M107" s="389"/>
      <c r="N107" s="389"/>
      <c r="O107" s="389"/>
      <c r="P107" s="389"/>
      <c r="Q107" s="389"/>
      <c r="R107" s="389"/>
      <c r="S107" s="389"/>
      <c r="T107" s="389"/>
      <c r="U107" s="389"/>
      <c r="V107" s="389"/>
      <c r="W107" s="389"/>
      <c r="X107" s="389"/>
      <c r="Y107" s="389"/>
      <c r="Z107" s="389"/>
      <c r="AA107" s="389"/>
      <c r="AB107" s="389"/>
      <c r="AX107" s="339"/>
      <c r="AY107" s="339"/>
      <c r="AZ107" s="339"/>
      <c r="BB107" s="31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96" customFormat="true" ht="22.5" customHeight="true" x14ac:dyDescent="0.35">
      <c r="A108" s="990" t="str">
        <f>A1026</f>
        <v>Dominican Republic</v>
      </c>
      <c r="B108" s="991"/>
      <c r="C108" s="298"/>
      <c r="D108" s="298"/>
      <c r="E108" s="298"/>
      <c r="F108" s="298"/>
      <c r="G108" s="298"/>
      <c r="H108" s="298"/>
      <c r="I108" s="298"/>
      <c r="J108" s="298"/>
      <c r="K108" s="298"/>
      <c r="L108" s="298"/>
      <c r="M108" s="298"/>
      <c r="N108" s="298"/>
      <c r="O108" s="298"/>
      <c r="P108" s="298"/>
      <c r="Q108" s="298"/>
      <c r="R108" s="298"/>
      <c r="S108" s="298"/>
      <c r="T108" s="298"/>
      <c r="U108" s="298"/>
      <c r="AX108" s="339"/>
      <c r="AY108" s="339"/>
      <c r="AZ108" s="339"/>
      <c r="BB108" s="31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96" customFormat="true" ht="22.5" customHeight="true" x14ac:dyDescent="0.35">
      <c r="A109" s="323" t="str">
        <f>A1034</f>
        <v>2002</v>
      </c>
      <c r="B109" s="324"/>
      <c r="C109" s="298"/>
      <c r="D109" s="298"/>
      <c r="E109" s="298"/>
      <c r="F109" s="298"/>
      <c r="G109" s="298"/>
      <c r="H109" s="298"/>
      <c r="I109" s="298"/>
      <c r="J109" s="298"/>
      <c r="K109" s="298"/>
      <c r="L109" s="298"/>
      <c r="M109" s="298"/>
      <c r="N109" s="298"/>
      <c r="O109" s="298"/>
      <c r="P109" s="298"/>
      <c r="Q109" s="298"/>
      <c r="R109" s="298"/>
      <c r="S109" s="298"/>
      <c r="T109" s="298"/>
      <c r="U109" s="298"/>
      <c r="AX109" s="339"/>
      <c r="AY109" s="339"/>
      <c r="AZ109" s="339"/>
      <c r="BB109" s="31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96" customFormat="true" ht="22.5" customHeight="true" x14ac:dyDescent="0.35">
      <c r="A110" s="325" t="s">
        <v>98</v>
      </c>
      <c r="B110" s="326"/>
      <c r="C110" s="298"/>
      <c r="D110" s="298"/>
      <c r="E110" s="298"/>
      <c r="F110" s="298"/>
      <c r="G110" s="298"/>
      <c r="H110" s="298"/>
      <c r="I110" s="298"/>
      <c r="J110" s="298"/>
      <c r="K110" s="298"/>
      <c r="L110" s="298"/>
      <c r="M110" s="298"/>
      <c r="N110" s="298"/>
      <c r="O110" s="298"/>
      <c r="P110" s="298"/>
      <c r="Q110" s="298"/>
      <c r="R110" s="298"/>
      <c r="S110" s="298"/>
      <c r="T110" s="298"/>
      <c r="U110" s="298"/>
      <c r="AX110" s="339"/>
      <c r="AY110" s="339"/>
      <c r="AZ110" s="339"/>
      <c r="BB110" s="31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96" customFormat="true" ht="20.1" customHeight="true" x14ac:dyDescent="0.35">
      <c r="A111" s="327" t="s">
        <v>96</v>
      </c>
      <c r="B111" s="324"/>
      <c r="C111" s="298"/>
      <c r="D111" s="298"/>
      <c r="E111" s="298"/>
      <c r="F111" s="298"/>
      <c r="G111" s="298"/>
      <c r="H111" s="298"/>
      <c r="I111" s="298"/>
      <c r="J111" s="298"/>
      <c r="K111" s="298"/>
      <c r="L111" s="298"/>
      <c r="M111" s="298"/>
      <c r="N111" s="298"/>
      <c r="O111" s="298"/>
      <c r="P111" s="298"/>
      <c r="Q111" s="298"/>
      <c r="R111" s="298"/>
      <c r="S111" s="298"/>
      <c r="T111" s="298"/>
      <c r="U111" s="298"/>
      <c r="AX111" s="339"/>
      <c r="AY111" s="339"/>
      <c r="AZ111" s="339"/>
      <c r="BB111" s="31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96" customFormat="true" ht="15" customHeight="true" x14ac:dyDescent="0.2">
      <c r="A112" s="550" t="s">
        <v>97</v>
      </c>
      <c r="B112" s="350"/>
      <c r="C112" s="298"/>
      <c r="D112" s="298"/>
      <c r="E112" s="298"/>
      <c r="F112" s="298"/>
      <c r="G112" s="298"/>
      <c r="H112" s="298"/>
      <c r="I112" s="298"/>
      <c r="J112" s="298"/>
      <c r="K112" s="298"/>
      <c r="L112" s="298"/>
      <c r="M112" s="298"/>
      <c r="N112" s="298"/>
      <c r="O112" s="298"/>
      <c r="P112" s="298"/>
      <c r="Q112" s="298"/>
      <c r="R112" s="298"/>
      <c r="S112" s="298"/>
      <c r="T112" s="298"/>
      <c r="U112" s="298"/>
      <c r="AX112" s="339"/>
      <c r="AY112" s="339"/>
      <c r="AZ112" s="339"/>
      <c r="BB112" s="31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96" customFormat="true" ht="15" customHeight="true" x14ac:dyDescent="0.2">
      <c r="A113" s="331" t="s">
        <v>40</v>
      </c>
      <c r="B113" s="330"/>
      <c r="C113" s="298"/>
      <c r="D113" s="298"/>
      <c r="E113" s="298"/>
      <c r="F113" s="298"/>
      <c r="G113" s="298"/>
      <c r="H113" s="298"/>
      <c r="I113" s="298"/>
      <c r="J113" s="298"/>
      <c r="K113" s="298"/>
      <c r="L113" s="298"/>
      <c r="M113" s="298"/>
      <c r="N113" s="298"/>
      <c r="O113" s="298"/>
      <c r="P113" s="298"/>
      <c r="Q113" s="298"/>
      <c r="R113" s="298"/>
      <c r="S113" s="298"/>
      <c r="T113" s="298"/>
      <c r="U113" s="298"/>
      <c r="AX113" s="339"/>
      <c r="AY113" s="339"/>
      <c r="AZ113" s="339"/>
      <c r="BB113" s="31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96" customFormat="true" ht="15" customHeight="true" x14ac:dyDescent="0.2">
      <c r="A114" s="329" t="s">
        <v>39</v>
      </c>
      <c r="B114" s="330"/>
      <c r="C114" s="298"/>
      <c r="D114" s="298"/>
      <c r="E114" s="298"/>
      <c r="F114" s="298"/>
      <c r="G114" s="298"/>
      <c r="H114" s="298"/>
      <c r="I114" s="298"/>
      <c r="J114" s="298"/>
      <c r="K114" s="298"/>
      <c r="L114" s="298"/>
      <c r="M114" s="298"/>
      <c r="N114" s="298"/>
      <c r="O114" s="298"/>
      <c r="P114" s="298"/>
      <c r="Q114" s="298"/>
      <c r="R114" s="298"/>
      <c r="S114" s="298"/>
      <c r="T114" s="298"/>
      <c r="U114" s="298"/>
      <c r="AX114" s="339"/>
      <c r="AY114" s="339"/>
      <c r="AZ114" s="339"/>
      <c r="BB114" s="31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96" customFormat="true" ht="15" customHeight="true" x14ac:dyDescent="0.2">
      <c r="A115" s="329" t="s">
        <v>133</v>
      </c>
      <c r="B115" s="349" t="str">
        <f>A1025</f>
        <v>DHS02</v>
      </c>
      <c r="C115" s="298"/>
      <c r="D115" s="298"/>
      <c r="E115" s="298"/>
      <c r="F115" s="298"/>
      <c r="G115" s="298"/>
      <c r="H115" s="298"/>
      <c r="I115" s="298"/>
      <c r="J115" s="298"/>
      <c r="K115" s="298"/>
      <c r="L115" s="298"/>
      <c r="M115" s="298"/>
      <c r="N115" s="298"/>
      <c r="O115" s="298"/>
      <c r="P115" s="298"/>
      <c r="Q115" s="298"/>
      <c r="R115" s="298"/>
      <c r="S115" s="298"/>
      <c r="T115" s="298"/>
      <c r="U115" s="298"/>
      <c r="AX115" s="339"/>
      <c r="AY115" s="339"/>
      <c r="AZ115" s="339"/>
      <c r="BB115" s="31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96" customFormat="true" ht="15" customHeight="true" x14ac:dyDescent="0.2">
      <c r="A116" s="185"/>
      <c r="B116" s="184"/>
      <c r="C116" s="298"/>
      <c r="D116" s="298"/>
      <c r="E116" s="298"/>
      <c r="F116" s="298"/>
      <c r="G116" s="298"/>
      <c r="H116" s="298"/>
      <c r="I116" s="298"/>
      <c r="J116" s="298"/>
      <c r="K116" s="298"/>
      <c r="L116" s="298"/>
      <c r="M116" s="298"/>
      <c r="N116" s="298"/>
      <c r="O116" s="298"/>
      <c r="P116" s="298"/>
      <c r="Q116" s="298"/>
      <c r="R116" s="298"/>
      <c r="S116" s="298"/>
      <c r="T116" s="298"/>
      <c r="U116" s="298"/>
      <c r="AX116" s="339"/>
      <c r="AY116" s="339"/>
      <c r="AZ116" s="339"/>
      <c r="BB116" s="31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96" customFormat="true" ht="15" customHeight="true" x14ac:dyDescent="0.2">
      <c r="A117" s="185"/>
      <c r="B117" s="183"/>
      <c r="C117" s="298"/>
      <c r="D117" s="298"/>
      <c r="E117" s="298"/>
      <c r="F117" s="298"/>
      <c r="G117" s="298"/>
      <c r="H117" s="298"/>
      <c r="I117" s="298"/>
      <c r="J117" s="298"/>
      <c r="K117" s="298"/>
      <c r="L117" s="298"/>
      <c r="M117" s="298"/>
      <c r="N117" s="298"/>
      <c r="O117" s="298"/>
      <c r="P117" s="298"/>
      <c r="Q117" s="298"/>
      <c r="R117" s="298"/>
      <c r="S117" s="298"/>
      <c r="T117" s="298"/>
      <c r="U117" s="298"/>
      <c r="AX117" s="339"/>
      <c r="AY117" s="339"/>
      <c r="AZ117" s="339"/>
      <c r="BB117" s="31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96" customFormat="true" ht="21" customHeight="true" x14ac:dyDescent="0.2">
      <c r="A118" s="182"/>
      <c r="B118" s="184"/>
      <c r="C118" s="298"/>
      <c r="D118" s="298"/>
      <c r="E118" s="298"/>
      <c r="F118" s="298"/>
      <c r="G118" s="298"/>
      <c r="H118" s="298"/>
      <c r="I118" s="298"/>
      <c r="J118" s="298"/>
      <c r="K118" s="298"/>
      <c r="L118" s="298"/>
      <c r="M118" s="298"/>
      <c r="N118" s="298"/>
      <c r="O118" s="298"/>
      <c r="P118" s="298"/>
      <c r="Q118" s="298"/>
      <c r="R118" s="298"/>
      <c r="S118" s="298"/>
      <c r="T118" s="298"/>
      <c r="U118" s="298"/>
      <c r="AX118" s="339"/>
      <c r="AY118" s="339"/>
      <c r="AZ118" s="339"/>
      <c r="BB118" s="31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96" customFormat="true" ht="15" customHeight="true" x14ac:dyDescent="0.2">
      <c r="A119" s="181"/>
      <c r="B119" s="180"/>
      <c r="C119" s="298"/>
      <c r="D119" s="298"/>
      <c r="E119" s="298"/>
      <c r="F119" s="298"/>
      <c r="G119" s="298"/>
      <c r="H119" s="298"/>
      <c r="I119" s="298"/>
      <c r="J119" s="298"/>
      <c r="K119" s="298"/>
      <c r="L119" s="298"/>
      <c r="M119" s="298"/>
      <c r="N119" s="298"/>
      <c r="O119" s="298"/>
      <c r="P119" s="298"/>
      <c r="Q119" s="298"/>
      <c r="R119" s="298"/>
      <c r="S119" s="298"/>
      <c r="T119" s="298"/>
      <c r="U119" s="298"/>
      <c r="AX119" s="339"/>
      <c r="AY119" s="339"/>
      <c r="AZ119" s="339"/>
      <c r="BB119" s="31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320" customFormat="true" ht="15" customHeight="true" x14ac:dyDescent="0.2">
      <c r="A120" s="301" t="s">
        <v>98</v>
      </c>
      <c r="B120" s="335"/>
      <c r="C120" s="979" t="s">
        <v>114</v>
      </c>
      <c r="D120" s="980"/>
      <c r="E120" s="980"/>
      <c r="F120" s="980"/>
      <c r="G120" s="981"/>
      <c r="H120" s="982" t="s">
        <v>38</v>
      </c>
      <c r="I120" s="974"/>
      <c r="J120" s="974"/>
      <c r="K120" s="974"/>
      <c r="L120" s="976"/>
      <c r="M120" s="969" t="s">
        <v>37</v>
      </c>
      <c r="N120" s="970"/>
      <c r="O120" s="970"/>
      <c r="P120" s="970"/>
      <c r="Q120" s="972"/>
      <c r="R120" s="20" t="s">
        <v>138</v>
      </c>
      <c r="S120" s="398"/>
      <c r="T120" s="398"/>
      <c r="U120" s="398"/>
      <c r="V120" s="398"/>
      <c r="W120" s="398"/>
      <c r="X120" s="398"/>
      <c r="Y120" s="398"/>
      <c r="Z120" s="398"/>
      <c r="AA120" s="398"/>
      <c r="AB120" s="398"/>
      <c r="AC120" s="398"/>
      <c r="AD120" s="398"/>
      <c r="AE120" s="398"/>
      <c r="AF120" s="398"/>
      <c r="AG120" s="398"/>
      <c r="AH120" s="398"/>
      <c r="AI120" s="398"/>
      <c r="AJ120" s="398"/>
      <c r="AK120" s="398"/>
      <c r="AL120" s="398"/>
      <c r="AM120" s="398"/>
      <c r="AN120" s="398"/>
      <c r="AO120" s="398"/>
      <c r="AP120" s="398"/>
      <c r="AQ120" s="398"/>
      <c r="AR120" s="398"/>
      <c r="AS120" s="398"/>
      <c r="AT120" s="398"/>
      <c r="AU120" s="398"/>
      <c r="AV120" s="398"/>
      <c r="AW120" s="398"/>
      <c r="AX120" s="408"/>
      <c r="AY120" s="408"/>
      <c r="AZ120" s="875"/>
      <c r="BA120" s="345" t="s">
        <v>128</v>
      </c>
      <c r="BB120" s="301" t="s">
        <v>98</v>
      </c>
      <c r="BC120" s="969" t="s">
        <v>114</v>
      </c>
      <c r="BD120" s="970"/>
      <c r="BE120" s="970"/>
      <c r="BF120" s="970"/>
      <c r="BG120" s="971"/>
      <c r="BH120" s="969" t="s">
        <v>38</v>
      </c>
      <c r="BI120" s="970"/>
      <c r="BJ120" s="970"/>
      <c r="BK120" s="970"/>
      <c r="BL120" s="971"/>
      <c r="BM120" s="969" t="s">
        <v>37</v>
      </c>
      <c r="BN120" s="970"/>
      <c r="BO120" s="970"/>
      <c r="BP120" s="970"/>
      <c r="BQ120" s="972"/>
      <c r="BR120" s="19" t="s">
        <v>138</v>
      </c>
      <c r="BS120" s="398"/>
      <c r="BT120" s="398"/>
      <c r="BU120" s="398"/>
      <c r="BV120" s="398"/>
      <c r="BW120" s="398"/>
      <c r="BX120" s="398"/>
      <c r="BY120" s="398"/>
      <c r="BZ120" s="409"/>
      <c r="CA120" s="409"/>
      <c r="CB120" s="409"/>
      <c r="CC120" s="409"/>
      <c r="CD120" s="409"/>
      <c r="CE120" s="409"/>
      <c r="CF120" s="409"/>
      <c r="CG120" s="409"/>
      <c r="CH120" s="409"/>
      <c r="CI120" s="409"/>
      <c r="CJ120" s="409"/>
      <c r="CK120" s="409"/>
      <c r="CL120" s="409"/>
      <c r="CM120" s="409"/>
      <c r="CN120" s="409"/>
      <c r="CO120" s="409"/>
      <c r="CP120" s="409"/>
      <c r="CQ120" s="409"/>
      <c r="CR120" s="409"/>
      <c r="CS120" s="409"/>
      <c r="CT120" s="409"/>
      <c r="CU120" s="409"/>
      <c r="CV120" s="409"/>
      <c r="CW120" s="409"/>
      <c r="CX120" s="343"/>
      <c r="CY120" s="343"/>
      <c r="CZ120" s="343"/>
    </row>
    <row r="121" s="320" customFormat="true" ht="24" x14ac:dyDescent="0.2">
      <c r="A121" s="333" t="s">
        <v>87</v>
      </c>
      <c r="B121" s="367"/>
      <c r="C121" s="390" t="s">
        <v>0</v>
      </c>
      <c r="D121" s="545" t="s">
        <v>1</v>
      </c>
      <c r="E121" s="545" t="s">
        <v>2</v>
      </c>
      <c r="F121" s="545" t="s">
        <v>3</v>
      </c>
      <c r="G121" s="546" t="s">
        <v>4</v>
      </c>
      <c r="H121" s="372" t="s">
        <v>0</v>
      </c>
      <c r="I121" s="548" t="s">
        <v>1</v>
      </c>
      <c r="J121" s="548" t="s">
        <v>2</v>
      </c>
      <c r="K121" s="548" t="s">
        <v>3</v>
      </c>
      <c r="L121" s="549" t="s">
        <v>4</v>
      </c>
      <c r="M121" s="373" t="s">
        <v>0</v>
      </c>
      <c r="N121" s="548" t="s">
        <v>1</v>
      </c>
      <c r="O121" s="548" t="s">
        <v>2</v>
      </c>
      <c r="P121" s="548" t="s">
        <v>3</v>
      </c>
      <c r="Q121" s="544" t="s">
        <v>4</v>
      </c>
      <c r="R121" s="372" t="s">
        <v>246</v>
      </c>
      <c r="S121" s="548" t="s">
        <v>247</v>
      </c>
      <c r="T121" s="548" t="s">
        <v>248</v>
      </c>
      <c r="U121" s="548" t="s">
        <v>249</v>
      </c>
      <c r="V121" s="548" t="s">
        <v>250</v>
      </c>
      <c r="W121" s="548" t="s">
        <v>251</v>
      </c>
      <c r="X121" s="548" t="s">
        <v>252</v>
      </c>
      <c r="Y121" s="548" t="s">
        <v>253</v>
      </c>
      <c r="Z121" s="548" t="s">
        <v>254</v>
      </c>
      <c r="AA121" s="548" t="s">
        <v>255</v>
      </c>
      <c r="AB121" s="548" t="s">
        <v>256</v>
      </c>
      <c r="AC121" s="548" t="s">
        <v>257</v>
      </c>
      <c r="AD121" s="548" t="s">
        <v>258</v>
      </c>
      <c r="AE121" s="548" t="s">
        <v>259</v>
      </c>
      <c r="AF121" s="548" t="s">
        <v>260</v>
      </c>
      <c r="AG121" s="548" t="s">
        <v>261</v>
      </c>
      <c r="AH121" s="548" t="s">
        <v>262</v>
      </c>
      <c r="AI121" s="548" t="s">
        <v>263</v>
      </c>
      <c r="AJ121" s="548" t="s">
        <v>264</v>
      </c>
      <c r="AK121" s="548" t="s">
        <v>265</v>
      </c>
      <c r="AL121" s="548" t="s">
        <v>266</v>
      </c>
      <c r="AM121" s="548" t="s">
        <v>267</v>
      </c>
      <c r="AN121" s="548" t="s">
        <v>268</v>
      </c>
      <c r="AO121" s="548" t="s">
        <v>269</v>
      </c>
      <c r="AP121" s="548" t="s">
        <v>270</v>
      </c>
      <c r="AQ121" s="548" t="s">
        <v>271</v>
      </c>
      <c r="AR121" s="548" t="s">
        <v>272</v>
      </c>
      <c r="AS121" s="548" t="s">
        <v>273</v>
      </c>
      <c r="AT121" s="548" t="s">
        <v>274</v>
      </c>
      <c r="AU121" s="548" t="s">
        <v>275</v>
      </c>
      <c r="AV121" s="548" t="s">
        <v>276</v>
      </c>
      <c r="AW121" s="549" t="s">
        <v>277</v>
      </c>
      <c r="AX121" s="408"/>
      <c r="AY121" s="408"/>
      <c r="AZ121" s="875"/>
      <c r="BA121" s="333" t="s">
        <v>116</v>
      </c>
      <c r="BB121" s="332"/>
      <c r="BC121" s="422" t="s">
        <v>0</v>
      </c>
      <c r="BD121" s="521" t="s">
        <v>1</v>
      </c>
      <c r="BE121" s="521" t="s">
        <v>2</v>
      </c>
      <c r="BF121" s="521" t="s">
        <v>3</v>
      </c>
      <c r="BG121" s="423" t="s">
        <v>4</v>
      </c>
      <c r="BH121" s="422" t="s">
        <v>0</v>
      </c>
      <c r="BI121" s="521" t="s">
        <v>1</v>
      </c>
      <c r="BJ121" s="521" t="s">
        <v>2</v>
      </c>
      <c r="BK121" s="521" t="s">
        <v>3</v>
      </c>
      <c r="BL121" s="423" t="s">
        <v>4</v>
      </c>
      <c r="BM121" s="422" t="s">
        <v>0</v>
      </c>
      <c r="BN121" s="521" t="s">
        <v>1</v>
      </c>
      <c r="BO121" s="521" t="s">
        <v>2</v>
      </c>
      <c r="BP121" s="521" t="s">
        <v>3</v>
      </c>
      <c r="BQ121" s="423" t="s">
        <v>4</v>
      </c>
      <c r="BR121" s="422" t="s">
        <v>246</v>
      </c>
      <c r="BS121" s="521" t="s">
        <v>247</v>
      </c>
      <c r="BT121" s="521" t="s">
        <v>248</v>
      </c>
      <c r="BU121" s="521" t="s">
        <v>249</v>
      </c>
      <c r="BV121" s="521" t="s">
        <v>250</v>
      </c>
      <c r="BW121" s="521" t="s">
        <v>251</v>
      </c>
      <c r="BX121" s="521" t="s">
        <v>252</v>
      </c>
      <c r="BY121" s="522" t="s">
        <v>253</v>
      </c>
      <c r="BZ121" s="522" t="s">
        <v>254</v>
      </c>
      <c r="CA121" s="522" t="s">
        <v>255</v>
      </c>
      <c r="CB121" s="522" t="s">
        <v>256</v>
      </c>
      <c r="CC121" s="522" t="s">
        <v>257</v>
      </c>
      <c r="CD121" s="522" t="s">
        <v>258</v>
      </c>
      <c r="CE121" s="522" t="s">
        <v>259</v>
      </c>
      <c r="CF121" s="522" t="s">
        <v>260</v>
      </c>
      <c r="CG121" s="522" t="s">
        <v>261</v>
      </c>
      <c r="CH121" s="522" t="s">
        <v>262</v>
      </c>
      <c r="CI121" s="522" t="s">
        <v>263</v>
      </c>
      <c r="CJ121" s="522" t="s">
        <v>264</v>
      </c>
      <c r="CK121" s="522" t="s">
        <v>265</v>
      </c>
      <c r="CL121" s="522" t="s">
        <v>266</v>
      </c>
      <c r="CM121" s="522" t="s">
        <v>267</v>
      </c>
      <c r="CN121" s="522" t="s">
        <v>268</v>
      </c>
      <c r="CO121" s="522" t="s">
        <v>269</v>
      </c>
      <c r="CP121" s="522" t="s">
        <v>270</v>
      </c>
      <c r="CQ121" s="522" t="s">
        <v>271</v>
      </c>
      <c r="CR121" s="522" t="s">
        <v>272</v>
      </c>
      <c r="CS121" s="522" t="s">
        <v>273</v>
      </c>
      <c r="CT121" s="522" t="s">
        <v>274</v>
      </c>
      <c r="CU121" s="522" t="s">
        <v>275</v>
      </c>
      <c r="CV121" s="522" t="s">
        <v>276</v>
      </c>
      <c r="CW121" s="522" t="s">
        <v>277</v>
      </c>
      <c r="CX121" s="879"/>
      <c r="CY121" s="879"/>
      <c r="CZ121" s="879"/>
    </row>
    <row r="122" s="320" customFormat="true" ht="15" customHeight="true" x14ac:dyDescent="0.2">
      <c r="A122" s="983" t="s">
        <v>18</v>
      </c>
      <c r="B122" s="369" t="s">
        <v>14</v>
      </c>
      <c r="C122" s="132">
        <f>C153+C154+C155+C157</f>
        <v>75.72079157296065</v>
      </c>
      <c r="D122" s="131">
        <f t="shared" ref="D122:AW122" si="5">D153+D154+D155+D157</f>
        <v>89.059989463928787</v>
      </c>
      <c r="E122" s="131">
        <f t="shared" si="5"/>
        <v>95.409319256666919</v>
      </c>
      <c r="F122" s="131">
        <f t="shared" si="5"/>
        <v>98.266973423861359</v>
      </c>
      <c r="G122" s="130">
        <f t="shared" si="5"/>
        <v>99.736096013094354</v>
      </c>
      <c r="H122" s="129">
        <f t="shared" si="5"/>
        <v>82.38645235952005</v>
      </c>
      <c r="I122" s="131">
        <f t="shared" si="5"/>
        <v>93.69606713156</v>
      </c>
      <c r="J122" s="131">
        <f t="shared" si="5"/>
        <v>97.488217028443344</v>
      </c>
      <c r="K122" s="131">
        <f t="shared" si="5"/>
        <v>99.362153477960391</v>
      </c>
      <c r="L122" s="128">
        <f t="shared" si="5"/>
        <v>99.853651638131865</v>
      </c>
      <c r="M122" s="132">
        <f t="shared" si="5"/>
        <v>67.232064791524692</v>
      </c>
      <c r="N122" s="131">
        <f t="shared" si="5"/>
        <v>83.272566114597879</v>
      </c>
      <c r="O122" s="131">
        <f t="shared" si="5"/>
        <v>89.787985781653205</v>
      </c>
      <c r="P122" s="131">
        <f t="shared" si="5"/>
        <v>92.637093595185746</v>
      </c>
      <c r="Q122" s="130">
        <f t="shared" si="5"/>
        <v>98.365661685389654</v>
      </c>
      <c r="R122" s="129">
        <f t="shared" si="5"/>
        <v>85.086299892125183</v>
      </c>
      <c r="S122" s="131">
        <f t="shared" si="5"/>
        <v>66.293103448275843</v>
      </c>
      <c r="T122" s="131">
        <f t="shared" si="5"/>
        <v>79.169054441260883</v>
      </c>
      <c r="U122" s="131">
        <f t="shared" si="5"/>
        <v>95.314547837483389</v>
      </c>
      <c r="V122" s="131">
        <f t="shared" si="5"/>
        <v>96.803652968037056</v>
      </c>
      <c r="W122" s="131">
        <f t="shared" si="5"/>
        <v>93.721212121212048</v>
      </c>
      <c r="X122" s="131">
        <f t="shared" si="5"/>
        <v>72.866065232477609</v>
      </c>
      <c r="Y122" s="131">
        <f t="shared" si="5"/>
        <v>72.201257861634971</v>
      </c>
      <c r="Z122" s="131">
        <f t="shared" si="5"/>
        <v>95.877277085329894</v>
      </c>
      <c r="AA122" s="131">
        <f t="shared" si="5"/>
        <v>83.540262504434139</v>
      </c>
      <c r="AB122" s="131">
        <f t="shared" si="5"/>
        <v>76.196281621456549</v>
      </c>
      <c r="AC122" s="131">
        <f t="shared" si="5"/>
        <v>89.444053483462341</v>
      </c>
      <c r="AD122" s="131">
        <f t="shared" si="5"/>
        <v>90.420679168777468</v>
      </c>
      <c r="AE122" s="131">
        <f t="shared" si="5"/>
        <v>90.334128878282229</v>
      </c>
      <c r="AF122" s="131">
        <f t="shared" si="5"/>
        <v>89.611716621253436</v>
      </c>
      <c r="AG122" s="131">
        <f t="shared" si="5"/>
        <v>92.842105263158345</v>
      </c>
      <c r="AH122" s="131">
        <f t="shared" si="5"/>
        <v>89.067278287462159</v>
      </c>
      <c r="AI122" s="131">
        <f t="shared" si="5"/>
        <v>80.538827258320666</v>
      </c>
      <c r="AJ122" s="131">
        <f t="shared" si="5"/>
        <v>77.629000653168092</v>
      </c>
      <c r="AK122" s="131">
        <f t="shared" si="5"/>
        <v>90.095936794581945</v>
      </c>
      <c r="AL122" s="131">
        <f t="shared" si="5"/>
        <v>96.820303383898576</v>
      </c>
      <c r="AM122" s="131">
        <f t="shared" si="5"/>
        <v>89.131050099065149</v>
      </c>
      <c r="AN122" s="131">
        <f t="shared" si="5"/>
        <v>95.220949263502277</v>
      </c>
      <c r="AO122" s="131">
        <f t="shared" si="5"/>
        <v>87.068676716917594</v>
      </c>
      <c r="AP122" s="131">
        <f t="shared" si="5"/>
        <v>90.700040700040049</v>
      </c>
      <c r="AQ122" s="131">
        <f t="shared" si="5"/>
        <v>87.874251497005559</v>
      </c>
      <c r="AR122" s="131">
        <f t="shared" si="5"/>
        <v>79.745762711864174</v>
      </c>
      <c r="AS122" s="131">
        <f t="shared" si="5"/>
        <v>86.054619407321269</v>
      </c>
      <c r="AT122" s="131">
        <f t="shared" si="5"/>
        <v>95.756216115161649</v>
      </c>
      <c r="AU122" s="131">
        <f t="shared" si="5"/>
        <v>92.17456734386802</v>
      </c>
      <c r="AV122" s="131">
        <f t="shared" si="5"/>
        <v>96.746373970991883</v>
      </c>
      <c r="AW122" s="128">
        <f t="shared" si="5"/>
        <v>91.847445766270283</v>
      </c>
      <c r="AX122" s="408"/>
      <c r="AY122" s="408"/>
      <c r="AZ122" s="875"/>
      <c r="BA122" s="968" t="s">
        <v>18</v>
      </c>
      <c r="BB122" s="553" t="s">
        <v>14</v>
      </c>
      <c r="BC122" s="55" t="s">
        <v>35</v>
      </c>
      <c r="BD122" s="51" t="s">
        <v>35</v>
      </c>
      <c r="BE122" s="51" t="s">
        <v>35</v>
      </c>
      <c r="BF122" s="51" t="s">
        <v>35</v>
      </c>
      <c r="BG122" s="46" t="s">
        <v>35</v>
      </c>
      <c r="BH122" s="55" t="s">
        <v>35</v>
      </c>
      <c r="BI122" s="51" t="s">
        <v>35</v>
      </c>
      <c r="BJ122" s="51" t="s">
        <v>35</v>
      </c>
      <c r="BK122" s="51" t="s">
        <v>35</v>
      </c>
      <c r="BL122" s="46" t="s">
        <v>35</v>
      </c>
      <c r="BM122" s="55" t="s">
        <v>35</v>
      </c>
      <c r="BN122" s="51" t="s">
        <v>35</v>
      </c>
      <c r="BO122" s="51" t="s">
        <v>35</v>
      </c>
      <c r="BP122" s="51" t="s">
        <v>35</v>
      </c>
      <c r="BQ122" s="46" t="s">
        <v>35</v>
      </c>
      <c r="BR122" s="55" t="s">
        <v>35</v>
      </c>
      <c r="BS122" s="51" t="s">
        <v>35</v>
      </c>
      <c r="BT122" s="51" t="s">
        <v>35</v>
      </c>
      <c r="BU122" s="51" t="s">
        <v>35</v>
      </c>
      <c r="BV122" s="51" t="s">
        <v>35</v>
      </c>
      <c r="BW122" s="51" t="s">
        <v>35</v>
      </c>
      <c r="BX122" s="51" t="s">
        <v>35</v>
      </c>
      <c r="BY122" s="40" t="s">
        <v>35</v>
      </c>
      <c r="BZ122" s="40" t="s">
        <v>35</v>
      </c>
      <c r="CA122" s="40" t="s">
        <v>35</v>
      </c>
      <c r="CB122" s="40" t="s">
        <v>35</v>
      </c>
      <c r="CC122" s="40" t="s">
        <v>35</v>
      </c>
      <c r="CD122" s="40" t="s">
        <v>35</v>
      </c>
      <c r="CE122" s="40" t="s">
        <v>35</v>
      </c>
      <c r="CF122" s="40" t="s">
        <v>35</v>
      </c>
      <c r="CG122" s="40" t="s">
        <v>35</v>
      </c>
      <c r="CH122" s="40" t="s">
        <v>35</v>
      </c>
      <c r="CI122" s="40" t="s">
        <v>35</v>
      </c>
      <c r="CJ122" s="40" t="s">
        <v>35</v>
      </c>
      <c r="CK122" s="40" t="s">
        <v>35</v>
      </c>
      <c r="CL122" s="40" t="s">
        <v>35</v>
      </c>
      <c r="CM122" s="40" t="s">
        <v>35</v>
      </c>
      <c r="CN122" s="40" t="s">
        <v>35</v>
      </c>
      <c r="CO122" s="40" t="s">
        <v>35</v>
      </c>
      <c r="CP122" s="40" t="s">
        <v>35</v>
      </c>
      <c r="CQ122" s="40" t="s">
        <v>35</v>
      </c>
      <c r="CR122" s="40" t="s">
        <v>35</v>
      </c>
      <c r="CS122" s="40" t="s">
        <v>35</v>
      </c>
      <c r="CT122" s="40" t="s">
        <v>35</v>
      </c>
      <c r="CU122" s="40" t="s">
        <v>35</v>
      </c>
      <c r="CV122" s="40" t="s">
        <v>35</v>
      </c>
      <c r="CW122" s="40" t="s">
        <v>35</v>
      </c>
      <c r="CX122" s="8"/>
      <c r="CY122" s="8"/>
      <c r="CZ122" s="8"/>
    </row>
    <row r="123" s="320" customFormat="true" ht="15" customHeight="true" x14ac:dyDescent="0.2">
      <c r="A123" s="977"/>
      <c r="B123" s="370" t="s">
        <v>51</v>
      </c>
      <c r="C123" s="127">
        <f>100-C122</f>
        <v>24.27920842703935</v>
      </c>
      <c r="D123" s="126">
        <f t="shared" ref="D123:AW123" si="6">100-D122</f>
        <v>10.940010536071213</v>
      </c>
      <c r="E123" s="126">
        <f t="shared" si="6"/>
        <v>4.5906807433330812</v>
      </c>
      <c r="F123" s="126">
        <f t="shared" si="6"/>
        <v>1.7330265761386414</v>
      </c>
      <c r="G123" s="125">
        <f t="shared" si="6"/>
        <v>0.26390398690564609</v>
      </c>
      <c r="H123" s="124">
        <f t="shared" si="6"/>
        <v>17.61354764047995</v>
      </c>
      <c r="I123" s="126">
        <f t="shared" si="6"/>
        <v>6.3039328684400004</v>
      </c>
      <c r="J123" s="126">
        <f t="shared" si="6"/>
        <v>2.5117829715566558</v>
      </c>
      <c r="K123" s="126">
        <f t="shared" si="6"/>
        <v>0.63784652203960945</v>
      </c>
      <c r="L123" s="123">
        <f t="shared" si="6"/>
        <v>0.14634836186813516</v>
      </c>
      <c r="M123" s="127">
        <f t="shared" si="6"/>
        <v>32.767935208475308</v>
      </c>
      <c r="N123" s="126">
        <f t="shared" si="6"/>
        <v>16.727433885402121</v>
      </c>
      <c r="O123" s="126">
        <f t="shared" si="6"/>
        <v>10.212014218346795</v>
      </c>
      <c r="P123" s="126">
        <f t="shared" si="6"/>
        <v>7.3629064048142538</v>
      </c>
      <c r="Q123" s="125">
        <f t="shared" si="6"/>
        <v>1.6343383146103463</v>
      </c>
      <c r="R123" s="124">
        <f t="shared" si="6"/>
        <v>14.913700107874817</v>
      </c>
      <c r="S123" s="126">
        <f t="shared" si="6"/>
        <v>33.706896551724157</v>
      </c>
      <c r="T123" s="126">
        <f t="shared" si="6"/>
        <v>20.830945558739117</v>
      </c>
      <c r="U123" s="126">
        <f t="shared" si="6"/>
        <v>4.6854521625166115</v>
      </c>
      <c r="V123" s="126">
        <f t="shared" si="6"/>
        <v>3.1963470319629437</v>
      </c>
      <c r="W123" s="126">
        <f t="shared" si="6"/>
        <v>6.2787878787879521</v>
      </c>
      <c r="X123" s="126">
        <f t="shared" si="6"/>
        <v>27.133934767522391</v>
      </c>
      <c r="Y123" s="126">
        <f t="shared" si="6"/>
        <v>27.798742138365029</v>
      </c>
      <c r="Z123" s="126">
        <f t="shared" si="6"/>
        <v>4.1227229146701063</v>
      </c>
      <c r="AA123" s="126">
        <f t="shared" si="6"/>
        <v>16.459737495565861</v>
      </c>
      <c r="AB123" s="126">
        <f t="shared" si="6"/>
        <v>23.803718378543451</v>
      </c>
      <c r="AC123" s="126">
        <f t="shared" si="6"/>
        <v>10.555946516537659</v>
      </c>
      <c r="AD123" s="126">
        <f t="shared" si="6"/>
        <v>9.5793208312225318</v>
      </c>
      <c r="AE123" s="126">
        <f t="shared" si="6"/>
        <v>9.6658711217177711</v>
      </c>
      <c r="AF123" s="126">
        <f t="shared" si="6"/>
        <v>10.388283378746564</v>
      </c>
      <c r="AG123" s="126">
        <f t="shared" si="6"/>
        <v>7.157894736841655</v>
      </c>
      <c r="AH123" s="126">
        <f t="shared" si="6"/>
        <v>10.932721712537841</v>
      </c>
      <c r="AI123" s="126">
        <f t="shared" si="6"/>
        <v>19.461172741679334</v>
      </c>
      <c r="AJ123" s="126">
        <f t="shared" si="6"/>
        <v>22.370999346831908</v>
      </c>
      <c r="AK123" s="126">
        <f t="shared" si="6"/>
        <v>9.9040632054180548</v>
      </c>
      <c r="AL123" s="126">
        <f t="shared" si="6"/>
        <v>3.179696616101424</v>
      </c>
      <c r="AM123" s="126">
        <f t="shared" si="6"/>
        <v>10.868949900934851</v>
      </c>
      <c r="AN123" s="126">
        <f t="shared" si="6"/>
        <v>4.7790507364977231</v>
      </c>
      <c r="AO123" s="126">
        <f t="shared" si="6"/>
        <v>12.931323283082406</v>
      </c>
      <c r="AP123" s="126">
        <f t="shared" si="6"/>
        <v>9.2999592999599514</v>
      </c>
      <c r="AQ123" s="126">
        <f t="shared" si="6"/>
        <v>12.125748502994441</v>
      </c>
      <c r="AR123" s="126">
        <f t="shared" si="6"/>
        <v>20.254237288135826</v>
      </c>
      <c r="AS123" s="126">
        <f t="shared" si="6"/>
        <v>13.945380592678731</v>
      </c>
      <c r="AT123" s="126">
        <f t="shared" si="6"/>
        <v>4.2437838848383507</v>
      </c>
      <c r="AU123" s="126">
        <f t="shared" si="6"/>
        <v>7.82543265613198</v>
      </c>
      <c r="AV123" s="126">
        <f t="shared" si="6"/>
        <v>3.2536260290081174</v>
      </c>
      <c r="AW123" s="123">
        <f t="shared" si="6"/>
        <v>8.1525542337297168</v>
      </c>
      <c r="AX123" s="408"/>
      <c r="AY123" s="408"/>
      <c r="AZ123" s="875"/>
      <c r="BA123" s="965"/>
      <c r="BB123" s="552" t="s">
        <v>51</v>
      </c>
      <c r="BC123" s="54" t="s">
        <v>35</v>
      </c>
      <c r="BD123" s="50" t="s">
        <v>35</v>
      </c>
      <c r="BE123" s="50" t="s">
        <v>35</v>
      </c>
      <c r="BF123" s="50" t="s">
        <v>35</v>
      </c>
      <c r="BG123" s="45" t="s">
        <v>35</v>
      </c>
      <c r="BH123" s="54" t="s">
        <v>35</v>
      </c>
      <c r="BI123" s="50" t="s">
        <v>35</v>
      </c>
      <c r="BJ123" s="50" t="s">
        <v>35</v>
      </c>
      <c r="BK123" s="50" t="s">
        <v>35</v>
      </c>
      <c r="BL123" s="45" t="s">
        <v>35</v>
      </c>
      <c r="BM123" s="54" t="s">
        <v>35</v>
      </c>
      <c r="BN123" s="50" t="s">
        <v>35</v>
      </c>
      <c r="BO123" s="50" t="s">
        <v>35</v>
      </c>
      <c r="BP123" s="50" t="s">
        <v>35</v>
      </c>
      <c r="BQ123" s="45" t="s">
        <v>35</v>
      </c>
      <c r="BR123" s="54" t="s">
        <v>35</v>
      </c>
      <c r="BS123" s="50" t="s">
        <v>35</v>
      </c>
      <c r="BT123" s="50" t="s">
        <v>35</v>
      </c>
      <c r="BU123" s="50" t="s">
        <v>35</v>
      </c>
      <c r="BV123" s="50" t="s">
        <v>35</v>
      </c>
      <c r="BW123" s="50" t="s">
        <v>35</v>
      </c>
      <c r="BX123" s="50" t="s">
        <v>35</v>
      </c>
      <c r="BY123" s="39" t="s">
        <v>35</v>
      </c>
      <c r="BZ123" s="39" t="s">
        <v>35</v>
      </c>
      <c r="CA123" s="39" t="s">
        <v>35</v>
      </c>
      <c r="CB123" s="39" t="s">
        <v>35</v>
      </c>
      <c r="CC123" s="39" t="s">
        <v>35</v>
      </c>
      <c r="CD123" s="39" t="s">
        <v>35</v>
      </c>
      <c r="CE123" s="39" t="s">
        <v>35</v>
      </c>
      <c r="CF123" s="39" t="s">
        <v>35</v>
      </c>
      <c r="CG123" s="39" t="s">
        <v>35</v>
      </c>
      <c r="CH123" s="39" t="s">
        <v>35</v>
      </c>
      <c r="CI123" s="39" t="s">
        <v>35</v>
      </c>
      <c r="CJ123" s="39" t="s">
        <v>35</v>
      </c>
      <c r="CK123" s="39" t="s">
        <v>35</v>
      </c>
      <c r="CL123" s="39" t="s">
        <v>35</v>
      </c>
      <c r="CM123" s="39" t="s">
        <v>35</v>
      </c>
      <c r="CN123" s="39" t="s">
        <v>35</v>
      </c>
      <c r="CO123" s="39" t="s">
        <v>35</v>
      </c>
      <c r="CP123" s="39" t="s">
        <v>35</v>
      </c>
      <c r="CQ123" s="39" t="s">
        <v>35</v>
      </c>
      <c r="CR123" s="39" t="s">
        <v>35</v>
      </c>
      <c r="CS123" s="39" t="s">
        <v>35</v>
      </c>
      <c r="CT123" s="39" t="s">
        <v>35</v>
      </c>
      <c r="CU123" s="39" t="s">
        <v>35</v>
      </c>
      <c r="CV123" s="39" t="s">
        <v>35</v>
      </c>
      <c r="CW123" s="39" t="s">
        <v>35</v>
      </c>
      <c r="CX123" s="8"/>
      <c r="CY123" s="8"/>
      <c r="CZ123" s="8"/>
    </row>
    <row r="124" s="320" customFormat="true" ht="15" customHeight="true" x14ac:dyDescent="0.2">
      <c r="A124" s="977" t="s">
        <v>50</v>
      </c>
      <c r="B124" s="370" t="s">
        <v>15</v>
      </c>
      <c r="C124" s="127">
        <f>C153+C155</f>
        <v>55.625955623299433</v>
      </c>
      <c r="D124" s="126">
        <f t="shared" ref="D124:AW124" si="7">D153+D155</f>
        <v>64.78696421734675</v>
      </c>
      <c r="E124" s="126">
        <f t="shared" si="7"/>
        <v>79.572256616591091</v>
      </c>
      <c r="F124" s="126">
        <f t="shared" si="7"/>
        <v>92.31651113203516</v>
      </c>
      <c r="G124" s="125">
        <f t="shared" si="7"/>
        <v>98.769613334474599</v>
      </c>
      <c r="H124" s="124">
        <f t="shared" si="7"/>
        <v>52.036389542645736</v>
      </c>
      <c r="I124" s="126">
        <f t="shared" si="7"/>
        <v>72.154392601141268</v>
      </c>
      <c r="J124" s="126">
        <f t="shared" si="7"/>
        <v>86.821407046419935</v>
      </c>
      <c r="K124" s="126">
        <f t="shared" si="7"/>
        <v>95.576018591702734</v>
      </c>
      <c r="L124" s="123">
        <f t="shared" si="7"/>
        <v>99.43572513592477</v>
      </c>
      <c r="M124" s="127">
        <f t="shared" si="7"/>
        <v>54.605781648558676</v>
      </c>
      <c r="N124" s="126">
        <f t="shared" si="7"/>
        <v>64.875923178010865</v>
      </c>
      <c r="O124" s="126">
        <f t="shared" si="7"/>
        <v>70.795202611083027</v>
      </c>
      <c r="P124" s="126">
        <f t="shared" si="7"/>
        <v>78.843973490462957</v>
      </c>
      <c r="Q124" s="125">
        <f t="shared" si="7"/>
        <v>94.372768557365916</v>
      </c>
      <c r="R124" s="124">
        <f t="shared" si="7"/>
        <v>70.280474649406727</v>
      </c>
      <c r="S124" s="126">
        <f t="shared" si="7"/>
        <v>56.350574712643656</v>
      </c>
      <c r="T124" s="126">
        <f t="shared" si="7"/>
        <v>64.641833810888329</v>
      </c>
      <c r="U124" s="126">
        <f t="shared" si="7"/>
        <v>88.302752293577782</v>
      </c>
      <c r="V124" s="126">
        <f t="shared" si="7"/>
        <v>82.831050228310943</v>
      </c>
      <c r="W124" s="126">
        <f t="shared" si="7"/>
        <v>86.93333333333328</v>
      </c>
      <c r="X124" s="126">
        <f t="shared" si="7"/>
        <v>58.605135322692703</v>
      </c>
      <c r="Y124" s="126">
        <f t="shared" si="7"/>
        <v>63.270440251572111</v>
      </c>
      <c r="Z124" s="126">
        <f t="shared" si="7"/>
        <v>82.774049217001476</v>
      </c>
      <c r="AA124" s="126">
        <f t="shared" si="7"/>
        <v>74.139765874423503</v>
      </c>
      <c r="AB124" s="126">
        <f t="shared" si="7"/>
        <v>65.58975921974978</v>
      </c>
      <c r="AC124" s="126">
        <f t="shared" si="7"/>
        <v>70.689655172413779</v>
      </c>
      <c r="AD124" s="126">
        <f t="shared" si="7"/>
        <v>66.244298023314002</v>
      </c>
      <c r="AE124" s="126">
        <f t="shared" si="7"/>
        <v>77.94749403341342</v>
      </c>
      <c r="AF124" s="126">
        <f t="shared" si="7"/>
        <v>79.155313351498663</v>
      </c>
      <c r="AG124" s="126">
        <f t="shared" si="7"/>
        <v>83.007518796992883</v>
      </c>
      <c r="AH124" s="126">
        <f t="shared" si="7"/>
        <v>78.402140672783219</v>
      </c>
      <c r="AI124" s="126">
        <f t="shared" si="7"/>
        <v>71.061806656101894</v>
      </c>
      <c r="AJ124" s="126">
        <f t="shared" si="7"/>
        <v>67.341606792945953</v>
      </c>
      <c r="AK124" s="126">
        <f t="shared" si="7"/>
        <v>74.83069977426598</v>
      </c>
      <c r="AL124" s="126">
        <f t="shared" si="7"/>
        <v>84.130688448075801</v>
      </c>
      <c r="AM124" s="126">
        <f t="shared" si="7"/>
        <v>77.809227285592286</v>
      </c>
      <c r="AN124" s="126">
        <f t="shared" si="7"/>
        <v>86.48117839607184</v>
      </c>
      <c r="AO124" s="126">
        <f t="shared" si="7"/>
        <v>68.1742043551086</v>
      </c>
      <c r="AP124" s="126">
        <f t="shared" si="7"/>
        <v>69.922669922669485</v>
      </c>
      <c r="AQ124" s="126">
        <f t="shared" si="7"/>
        <v>73.241017964071546</v>
      </c>
      <c r="AR124" s="126">
        <f t="shared" si="7"/>
        <v>70.310734463276631</v>
      </c>
      <c r="AS124" s="126">
        <f t="shared" si="7"/>
        <v>66.676350958744905</v>
      </c>
      <c r="AT124" s="126">
        <f t="shared" si="7"/>
        <v>84.744812114413861</v>
      </c>
      <c r="AU124" s="126">
        <f t="shared" si="7"/>
        <v>83.634311512415749</v>
      </c>
      <c r="AV124" s="126">
        <f t="shared" si="7"/>
        <v>83.67306938455522</v>
      </c>
      <c r="AW124" s="123">
        <f t="shared" si="7"/>
        <v>77.396780965710434</v>
      </c>
      <c r="AX124" s="408"/>
      <c r="AY124" s="408"/>
      <c r="AZ124" s="875"/>
      <c r="BA124" s="965" t="s">
        <v>50</v>
      </c>
      <c r="BB124" s="552" t="s">
        <v>15</v>
      </c>
      <c r="BC124" s="54" t="s">
        <v>35</v>
      </c>
      <c r="BD124" s="50" t="s">
        <v>35</v>
      </c>
      <c r="BE124" s="50" t="s">
        <v>35</v>
      </c>
      <c r="BF124" s="50" t="s">
        <v>35</v>
      </c>
      <c r="BG124" s="45" t="s">
        <v>35</v>
      </c>
      <c r="BH124" s="54" t="s">
        <v>35</v>
      </c>
      <c r="BI124" s="50" t="s">
        <v>35</v>
      </c>
      <c r="BJ124" s="50" t="s">
        <v>35</v>
      </c>
      <c r="BK124" s="50" t="s">
        <v>35</v>
      </c>
      <c r="BL124" s="45" t="s">
        <v>35</v>
      </c>
      <c r="BM124" s="54" t="s">
        <v>35</v>
      </c>
      <c r="BN124" s="50" t="s">
        <v>35</v>
      </c>
      <c r="BO124" s="50" t="s">
        <v>35</v>
      </c>
      <c r="BP124" s="50" t="s">
        <v>35</v>
      </c>
      <c r="BQ124" s="45" t="s">
        <v>35</v>
      </c>
      <c r="BR124" s="54" t="s">
        <v>35</v>
      </c>
      <c r="BS124" s="50" t="s">
        <v>35</v>
      </c>
      <c r="BT124" s="50" t="s">
        <v>35</v>
      </c>
      <c r="BU124" s="50" t="s">
        <v>35</v>
      </c>
      <c r="BV124" s="50" t="s">
        <v>35</v>
      </c>
      <c r="BW124" s="50" t="s">
        <v>35</v>
      </c>
      <c r="BX124" s="50" t="s">
        <v>35</v>
      </c>
      <c r="BY124" s="39" t="s">
        <v>35</v>
      </c>
      <c r="BZ124" s="39" t="s">
        <v>35</v>
      </c>
      <c r="CA124" s="39" t="s">
        <v>35</v>
      </c>
      <c r="CB124" s="39" t="s">
        <v>35</v>
      </c>
      <c r="CC124" s="39" t="s">
        <v>35</v>
      </c>
      <c r="CD124" s="39" t="s">
        <v>35</v>
      </c>
      <c r="CE124" s="39" t="s">
        <v>35</v>
      </c>
      <c r="CF124" s="39" t="s">
        <v>35</v>
      </c>
      <c r="CG124" s="39" t="s">
        <v>35</v>
      </c>
      <c r="CH124" s="39" t="s">
        <v>35</v>
      </c>
      <c r="CI124" s="39" t="s">
        <v>35</v>
      </c>
      <c r="CJ124" s="39" t="s">
        <v>35</v>
      </c>
      <c r="CK124" s="39" t="s">
        <v>35</v>
      </c>
      <c r="CL124" s="39" t="s">
        <v>35</v>
      </c>
      <c r="CM124" s="39" t="s">
        <v>35</v>
      </c>
      <c r="CN124" s="39" t="s">
        <v>35</v>
      </c>
      <c r="CO124" s="39" t="s">
        <v>35</v>
      </c>
      <c r="CP124" s="39" t="s">
        <v>35</v>
      </c>
      <c r="CQ124" s="39" t="s">
        <v>35</v>
      </c>
      <c r="CR124" s="39" t="s">
        <v>35</v>
      </c>
      <c r="CS124" s="39" t="s">
        <v>35</v>
      </c>
      <c r="CT124" s="39" t="s">
        <v>35</v>
      </c>
      <c r="CU124" s="39" t="s">
        <v>35</v>
      </c>
      <c r="CV124" s="39" t="s">
        <v>35</v>
      </c>
      <c r="CW124" s="39" t="s">
        <v>35</v>
      </c>
      <c r="CX124" s="8"/>
      <c r="CY124" s="8"/>
      <c r="CZ124" s="8"/>
    </row>
    <row r="125" s="320" customFormat="true" ht="15" customHeight="true" x14ac:dyDescent="0.2">
      <c r="A125" s="977"/>
      <c r="B125" s="370" t="s">
        <v>16</v>
      </c>
      <c r="C125" s="127">
        <f>C154+C157</f>
        <v>20.094835949661217</v>
      </c>
      <c r="D125" s="126">
        <f t="shared" ref="D125:AW125" si="8">D154+D157</f>
        <v>24.273025246582041</v>
      </c>
      <c r="E125" s="126">
        <f t="shared" si="8"/>
        <v>15.837062640075825</v>
      </c>
      <c r="F125" s="126">
        <f t="shared" si="8"/>
        <v>5.9504622918261987</v>
      </c>
      <c r="G125" s="125">
        <f t="shared" si="8"/>
        <v>0.9664826786197549</v>
      </c>
      <c r="H125" s="124">
        <f t="shared" si="8"/>
        <v>30.350062816874313</v>
      </c>
      <c r="I125" s="126">
        <f t="shared" si="8"/>
        <v>21.541674530418742</v>
      </c>
      <c r="J125" s="126">
        <f t="shared" si="8"/>
        <v>10.666809982023409</v>
      </c>
      <c r="K125" s="126">
        <f t="shared" si="8"/>
        <v>3.7861348862576598</v>
      </c>
      <c r="L125" s="123">
        <f t="shared" si="8"/>
        <v>0.41792650220708977</v>
      </c>
      <c r="M125" s="127">
        <f t="shared" si="8"/>
        <v>12.626283142966013</v>
      </c>
      <c r="N125" s="126">
        <f t="shared" si="8"/>
        <v>18.396642936587025</v>
      </c>
      <c r="O125" s="126">
        <f t="shared" si="8"/>
        <v>18.992783170570185</v>
      </c>
      <c r="P125" s="126">
        <f t="shared" si="8"/>
        <v>13.793120104722789</v>
      </c>
      <c r="Q125" s="125">
        <f t="shared" si="8"/>
        <v>3.9928931280237294</v>
      </c>
      <c r="R125" s="124">
        <f t="shared" si="8"/>
        <v>14.805825242718456</v>
      </c>
      <c r="S125" s="126">
        <f t="shared" si="8"/>
        <v>9.9425287356321839</v>
      </c>
      <c r="T125" s="126">
        <f t="shared" si="8"/>
        <v>14.527220630372554</v>
      </c>
      <c r="U125" s="126">
        <f t="shared" si="8"/>
        <v>7.0117955439056079</v>
      </c>
      <c r="V125" s="126">
        <f t="shared" si="8"/>
        <v>13.97260273972611</v>
      </c>
      <c r="W125" s="126">
        <f t="shared" si="8"/>
        <v>6.7878787878787774</v>
      </c>
      <c r="X125" s="126">
        <f t="shared" si="8"/>
        <v>14.260929909784901</v>
      </c>
      <c r="Y125" s="126">
        <f t="shared" si="8"/>
        <v>8.93081761006286</v>
      </c>
      <c r="Z125" s="126">
        <f t="shared" si="8"/>
        <v>13.103227868328425</v>
      </c>
      <c r="AA125" s="126">
        <f t="shared" si="8"/>
        <v>9.400496630010629</v>
      </c>
      <c r="AB125" s="126">
        <f t="shared" si="8"/>
        <v>10.606522401706764</v>
      </c>
      <c r="AC125" s="126">
        <f t="shared" si="8"/>
        <v>18.754398311048561</v>
      </c>
      <c r="AD125" s="126">
        <f t="shared" si="8"/>
        <v>24.176381145463459</v>
      </c>
      <c r="AE125" s="126">
        <f t="shared" si="8"/>
        <v>12.386634844868817</v>
      </c>
      <c r="AF125" s="126">
        <f t="shared" si="8"/>
        <v>10.45640326975478</v>
      </c>
      <c r="AG125" s="126">
        <f t="shared" si="8"/>
        <v>9.8345864661654598</v>
      </c>
      <c r="AH125" s="126">
        <f t="shared" si="8"/>
        <v>10.66513761467894</v>
      </c>
      <c r="AI125" s="126">
        <f t="shared" si="8"/>
        <v>9.4770206022187633</v>
      </c>
      <c r="AJ125" s="126">
        <f t="shared" si="8"/>
        <v>10.287393860222124</v>
      </c>
      <c r="AK125" s="126">
        <f t="shared" si="8"/>
        <v>15.265237020315968</v>
      </c>
      <c r="AL125" s="126">
        <f t="shared" si="8"/>
        <v>12.689614935822771</v>
      </c>
      <c r="AM125" s="126">
        <f t="shared" si="8"/>
        <v>11.321822813472856</v>
      </c>
      <c r="AN125" s="126">
        <f t="shared" si="8"/>
        <v>8.7397708674304226</v>
      </c>
      <c r="AO125" s="126">
        <f t="shared" si="8"/>
        <v>18.894472361808994</v>
      </c>
      <c r="AP125" s="126">
        <f t="shared" si="8"/>
        <v>20.77737077737055</v>
      </c>
      <c r="AQ125" s="126">
        <f t="shared" si="8"/>
        <v>14.633233532934028</v>
      </c>
      <c r="AR125" s="126">
        <f t="shared" si="8"/>
        <v>9.4350282485875443</v>
      </c>
      <c r="AS125" s="126">
        <f t="shared" si="8"/>
        <v>19.378268448576378</v>
      </c>
      <c r="AT125" s="126">
        <f t="shared" si="8"/>
        <v>11.011404000747781</v>
      </c>
      <c r="AU125" s="126">
        <f t="shared" si="8"/>
        <v>8.5402558314522832</v>
      </c>
      <c r="AV125" s="126">
        <f t="shared" si="8"/>
        <v>13.073304586436659</v>
      </c>
      <c r="AW125" s="123">
        <f t="shared" si="8"/>
        <v>14.450664800559853</v>
      </c>
      <c r="AX125" s="408"/>
      <c r="AY125" s="408"/>
      <c r="AZ125" s="875"/>
      <c r="BA125" s="965"/>
      <c r="BB125" s="552" t="s">
        <v>16</v>
      </c>
      <c r="BC125" s="54" t="s">
        <v>35</v>
      </c>
      <c r="BD125" s="50" t="s">
        <v>35</v>
      </c>
      <c r="BE125" s="50" t="s">
        <v>35</v>
      </c>
      <c r="BF125" s="50" t="s">
        <v>35</v>
      </c>
      <c r="BG125" s="45" t="s">
        <v>35</v>
      </c>
      <c r="BH125" s="54" t="s">
        <v>35</v>
      </c>
      <c r="BI125" s="50" t="s">
        <v>35</v>
      </c>
      <c r="BJ125" s="50" t="s">
        <v>35</v>
      </c>
      <c r="BK125" s="50" t="s">
        <v>35</v>
      </c>
      <c r="BL125" s="45" t="s">
        <v>35</v>
      </c>
      <c r="BM125" s="54" t="s">
        <v>35</v>
      </c>
      <c r="BN125" s="50" t="s">
        <v>35</v>
      </c>
      <c r="BO125" s="50" t="s">
        <v>35</v>
      </c>
      <c r="BP125" s="50" t="s">
        <v>35</v>
      </c>
      <c r="BQ125" s="45" t="s">
        <v>35</v>
      </c>
      <c r="BR125" s="54" t="s">
        <v>35</v>
      </c>
      <c r="BS125" s="50" t="s">
        <v>35</v>
      </c>
      <c r="BT125" s="50" t="s">
        <v>35</v>
      </c>
      <c r="BU125" s="50" t="s">
        <v>35</v>
      </c>
      <c r="BV125" s="50" t="s">
        <v>35</v>
      </c>
      <c r="BW125" s="50" t="s">
        <v>35</v>
      </c>
      <c r="BX125" s="50" t="s">
        <v>35</v>
      </c>
      <c r="BY125" s="39" t="s">
        <v>35</v>
      </c>
      <c r="BZ125" s="39" t="s">
        <v>35</v>
      </c>
      <c r="CA125" s="39" t="s">
        <v>35</v>
      </c>
      <c r="CB125" s="39" t="s">
        <v>35</v>
      </c>
      <c r="CC125" s="39" t="s">
        <v>35</v>
      </c>
      <c r="CD125" s="39" t="s">
        <v>35</v>
      </c>
      <c r="CE125" s="39" t="s">
        <v>35</v>
      </c>
      <c r="CF125" s="39" t="s">
        <v>35</v>
      </c>
      <c r="CG125" s="39" t="s">
        <v>35</v>
      </c>
      <c r="CH125" s="39" t="s">
        <v>35</v>
      </c>
      <c r="CI125" s="39" t="s">
        <v>35</v>
      </c>
      <c r="CJ125" s="39" t="s">
        <v>35</v>
      </c>
      <c r="CK125" s="39" t="s">
        <v>35</v>
      </c>
      <c r="CL125" s="39" t="s">
        <v>35</v>
      </c>
      <c r="CM125" s="39" t="s">
        <v>35</v>
      </c>
      <c r="CN125" s="39" t="s">
        <v>35</v>
      </c>
      <c r="CO125" s="39" t="s">
        <v>35</v>
      </c>
      <c r="CP125" s="39" t="s">
        <v>35</v>
      </c>
      <c r="CQ125" s="39" t="s">
        <v>35</v>
      </c>
      <c r="CR125" s="39" t="s">
        <v>35</v>
      </c>
      <c r="CS125" s="39" t="s">
        <v>35</v>
      </c>
      <c r="CT125" s="39" t="s">
        <v>35</v>
      </c>
      <c r="CU125" s="39" t="s">
        <v>35</v>
      </c>
      <c r="CV125" s="39" t="s">
        <v>35</v>
      </c>
      <c r="CW125" s="39" t="s">
        <v>35</v>
      </c>
      <c r="CX125" s="8"/>
      <c r="CY125" s="8"/>
      <c r="CZ125" s="8"/>
    </row>
    <row r="126" s="320" customFormat="true" ht="15" customHeight="true" x14ac:dyDescent="0.2">
      <c r="A126" s="977"/>
      <c r="B126" s="370" t="s">
        <v>22</v>
      </c>
      <c r="C126" s="127">
        <f>100-C124-C125-C127</f>
        <v>7.6923993921371157</v>
      </c>
      <c r="D126" s="126">
        <f t="shared" ref="D126:AW126" si="9">100-D124-D125-D127</f>
        <v>5.1289982667225518</v>
      </c>
      <c r="E126" s="126">
        <f t="shared" si="9"/>
        <v>3.0607449953085881</v>
      </c>
      <c r="F126" s="126">
        <f t="shared" si="9"/>
        <v>0.9642450220669655</v>
      </c>
      <c r="G126" s="125">
        <f t="shared" si="9"/>
        <v>0.26390398690564632</v>
      </c>
      <c r="H126" s="124">
        <f t="shared" si="9"/>
        <v>6.7083195404823162</v>
      </c>
      <c r="I126" s="126">
        <f t="shared" si="9"/>
        <v>3.3353138361084249</v>
      </c>
      <c r="J126" s="126">
        <f t="shared" si="9"/>
        <v>1.6057866590596335</v>
      </c>
      <c r="K126" s="126">
        <f t="shared" si="9"/>
        <v>0.38578193734366634</v>
      </c>
      <c r="L126" s="123">
        <f t="shared" si="9"/>
        <v>0.14634836186814043</v>
      </c>
      <c r="M126" s="127">
        <f t="shared" si="9"/>
        <v>8.6542192502515114</v>
      </c>
      <c r="N126" s="126">
        <f t="shared" si="9"/>
        <v>6.7758301701704404</v>
      </c>
      <c r="O126" s="126">
        <f t="shared" si="9"/>
        <v>4.7897401614792532</v>
      </c>
      <c r="P126" s="126">
        <f t="shared" si="9"/>
        <v>5.032541511895932</v>
      </c>
      <c r="Q126" s="125">
        <f t="shared" si="9"/>
        <v>0.94399149772111712</v>
      </c>
      <c r="R126" s="124">
        <f t="shared" si="9"/>
        <v>6.4724919093850612</v>
      </c>
      <c r="S126" s="126">
        <f t="shared" si="9"/>
        <v>10.459770114942561</v>
      </c>
      <c r="T126" s="126">
        <f t="shared" si="9"/>
        <v>10.200573065902393</v>
      </c>
      <c r="U126" s="126">
        <f t="shared" si="9"/>
        <v>2.522935779816748</v>
      </c>
      <c r="V126" s="126">
        <f t="shared" si="9"/>
        <v>0.73059360730539957</v>
      </c>
      <c r="W126" s="126">
        <f t="shared" si="9"/>
        <v>2.1090909090909777</v>
      </c>
      <c r="X126" s="126">
        <f t="shared" si="9"/>
        <v>6.453851492019222</v>
      </c>
      <c r="Y126" s="126">
        <f t="shared" si="9"/>
        <v>9.779874213836802</v>
      </c>
      <c r="Z126" s="126">
        <f t="shared" si="9"/>
        <v>1.1824864173866469</v>
      </c>
      <c r="AA126" s="126">
        <f t="shared" si="9"/>
        <v>5.356509400496698</v>
      </c>
      <c r="AB126" s="126">
        <f t="shared" si="9"/>
        <v>7.2538860103630789</v>
      </c>
      <c r="AC126" s="126">
        <f t="shared" si="9"/>
        <v>3.3427163969035947</v>
      </c>
      <c r="AD126" s="126">
        <f t="shared" si="9"/>
        <v>3.1170805879382808</v>
      </c>
      <c r="AE126" s="126">
        <f t="shared" si="9"/>
        <v>6.181384248209385</v>
      </c>
      <c r="AF126" s="126">
        <f t="shared" si="9"/>
        <v>3.6784741144413697</v>
      </c>
      <c r="AG126" s="126">
        <f t="shared" si="9"/>
        <v>4.0601503759393864</v>
      </c>
      <c r="AH126" s="126">
        <f t="shared" si="9"/>
        <v>3.3256880733940806</v>
      </c>
      <c r="AI126" s="126">
        <f t="shared" si="9"/>
        <v>4.5958795562592627</v>
      </c>
      <c r="AJ126" s="126">
        <f t="shared" si="9"/>
        <v>9.2096668843890104</v>
      </c>
      <c r="AK126" s="126">
        <f t="shared" si="9"/>
        <v>7.0541760722352134</v>
      </c>
      <c r="AL126" s="126">
        <f t="shared" si="9"/>
        <v>1.0210035005821529</v>
      </c>
      <c r="AM126" s="126">
        <f t="shared" si="9"/>
        <v>6.3119162185120361</v>
      </c>
      <c r="AN126" s="126">
        <f t="shared" si="9"/>
        <v>1.9967266775779389</v>
      </c>
      <c r="AO126" s="126">
        <f t="shared" si="9"/>
        <v>6.2311557788948262</v>
      </c>
      <c r="AP126" s="126">
        <f t="shared" si="9"/>
        <v>5.2096052096059138</v>
      </c>
      <c r="AQ126" s="126">
        <f t="shared" si="9"/>
        <v>3.2559880239525736</v>
      </c>
      <c r="AR126" s="126">
        <f t="shared" si="9"/>
        <v>7.8248587570624082</v>
      </c>
      <c r="AS126" s="126">
        <f t="shared" si="9"/>
        <v>4.1545613015689042</v>
      </c>
      <c r="AT126" s="126">
        <f t="shared" si="9"/>
        <v>2.0003739016639361</v>
      </c>
      <c r="AU126" s="126">
        <f t="shared" si="9"/>
        <v>5.1542513167790496</v>
      </c>
      <c r="AV126" s="126">
        <f t="shared" si="9"/>
        <v>1.3132105056839374</v>
      </c>
      <c r="AW126" s="123">
        <f t="shared" si="9"/>
        <v>5.5283414975505618</v>
      </c>
      <c r="AX126" s="408"/>
      <c r="AY126" s="408"/>
      <c r="AZ126" s="875"/>
      <c r="BA126" s="965"/>
      <c r="BB126" s="552" t="s">
        <v>22</v>
      </c>
      <c r="BC126" s="54" t="s">
        <v>35</v>
      </c>
      <c r="BD126" s="50" t="s">
        <v>35</v>
      </c>
      <c r="BE126" s="50" t="s">
        <v>35</v>
      </c>
      <c r="BF126" s="50" t="s">
        <v>35</v>
      </c>
      <c r="BG126" s="45" t="s">
        <v>35</v>
      </c>
      <c r="BH126" s="54" t="s">
        <v>35</v>
      </c>
      <c r="BI126" s="50" t="s">
        <v>35</v>
      </c>
      <c r="BJ126" s="50" t="s">
        <v>35</v>
      </c>
      <c r="BK126" s="50" t="s">
        <v>35</v>
      </c>
      <c r="BL126" s="45" t="s">
        <v>35</v>
      </c>
      <c r="BM126" s="54" t="s">
        <v>35</v>
      </c>
      <c r="BN126" s="50" t="s">
        <v>35</v>
      </c>
      <c r="BO126" s="50" t="s">
        <v>35</v>
      </c>
      <c r="BP126" s="50" t="s">
        <v>35</v>
      </c>
      <c r="BQ126" s="45" t="s">
        <v>35</v>
      </c>
      <c r="BR126" s="54" t="s">
        <v>35</v>
      </c>
      <c r="BS126" s="50" t="s">
        <v>35</v>
      </c>
      <c r="BT126" s="50" t="s">
        <v>35</v>
      </c>
      <c r="BU126" s="50" t="s">
        <v>35</v>
      </c>
      <c r="BV126" s="50" t="s">
        <v>35</v>
      </c>
      <c r="BW126" s="50" t="s">
        <v>35</v>
      </c>
      <c r="BX126" s="50" t="s">
        <v>35</v>
      </c>
      <c r="BY126" s="39" t="s">
        <v>35</v>
      </c>
      <c r="BZ126" s="39" t="s">
        <v>35</v>
      </c>
      <c r="CA126" s="39" t="s">
        <v>35</v>
      </c>
      <c r="CB126" s="39" t="s">
        <v>35</v>
      </c>
      <c r="CC126" s="39" t="s">
        <v>35</v>
      </c>
      <c r="CD126" s="39" t="s">
        <v>35</v>
      </c>
      <c r="CE126" s="39" t="s">
        <v>35</v>
      </c>
      <c r="CF126" s="39" t="s">
        <v>35</v>
      </c>
      <c r="CG126" s="39" t="s">
        <v>35</v>
      </c>
      <c r="CH126" s="39" t="s">
        <v>35</v>
      </c>
      <c r="CI126" s="39" t="s">
        <v>35</v>
      </c>
      <c r="CJ126" s="39" t="s">
        <v>35</v>
      </c>
      <c r="CK126" s="39" t="s">
        <v>35</v>
      </c>
      <c r="CL126" s="39" t="s">
        <v>35</v>
      </c>
      <c r="CM126" s="39" t="s">
        <v>35</v>
      </c>
      <c r="CN126" s="39" t="s">
        <v>35</v>
      </c>
      <c r="CO126" s="39" t="s">
        <v>35</v>
      </c>
      <c r="CP126" s="39" t="s">
        <v>35</v>
      </c>
      <c r="CQ126" s="39" t="s">
        <v>35</v>
      </c>
      <c r="CR126" s="39" t="s">
        <v>35</v>
      </c>
      <c r="CS126" s="39" t="s">
        <v>35</v>
      </c>
      <c r="CT126" s="39" t="s">
        <v>35</v>
      </c>
      <c r="CU126" s="39" t="s">
        <v>35</v>
      </c>
      <c r="CV126" s="39" t="s">
        <v>35</v>
      </c>
      <c r="CW126" s="39" t="s">
        <v>35</v>
      </c>
      <c r="CX126" s="8"/>
      <c r="CY126" s="8"/>
      <c r="CZ126" s="8"/>
    </row>
    <row r="127" s="320" customFormat="true" ht="15" customHeight="true" x14ac:dyDescent="0.2">
      <c r="A127" s="977"/>
      <c r="B127" s="370" t="s">
        <v>19</v>
      </c>
      <c r="C127" s="127">
        <f>C159</f>
        <v>16.586809034902235</v>
      </c>
      <c r="D127" s="126">
        <f t="shared" ref="D127:AW127" si="10">D159</f>
        <v>5.8110122693486579</v>
      </c>
      <c r="E127" s="126">
        <f t="shared" si="10"/>
        <v>1.5299357480244964</v>
      </c>
      <c r="F127" s="126">
        <f t="shared" si="10"/>
        <v>0.76878155407167592</v>
      </c>
      <c r="G127" s="125">
        <f t="shared" si="10"/>
        <v>0</v>
      </c>
      <c r="H127" s="124">
        <f t="shared" si="10"/>
        <v>10.905228099997634</v>
      </c>
      <c r="I127" s="126">
        <f t="shared" si="10"/>
        <v>2.9686190323315649</v>
      </c>
      <c r="J127" s="126">
        <f t="shared" si="10"/>
        <v>0.90599631249702228</v>
      </c>
      <c r="K127" s="126">
        <f t="shared" si="10"/>
        <v>0.25206458469593956</v>
      </c>
      <c r="L127" s="123">
        <f t="shared" si="10"/>
        <v>0</v>
      </c>
      <c r="M127" s="127">
        <f t="shared" si="10"/>
        <v>24.113715958223796</v>
      </c>
      <c r="N127" s="126">
        <f t="shared" si="10"/>
        <v>9.9516037152316699</v>
      </c>
      <c r="O127" s="126">
        <f t="shared" si="10"/>
        <v>5.4222740568675345</v>
      </c>
      <c r="P127" s="126">
        <f t="shared" si="10"/>
        <v>2.3303648929183214</v>
      </c>
      <c r="Q127" s="125">
        <f t="shared" si="10"/>
        <v>0.6903468168892376</v>
      </c>
      <c r="R127" s="124">
        <f t="shared" si="10"/>
        <v>8.4412081984897558</v>
      </c>
      <c r="S127" s="126">
        <f t="shared" si="10"/>
        <v>23.247126436781596</v>
      </c>
      <c r="T127" s="126">
        <f t="shared" si="10"/>
        <v>10.630372492836724</v>
      </c>
      <c r="U127" s="126">
        <f t="shared" si="10"/>
        <v>2.1625163826998617</v>
      </c>
      <c r="V127" s="126">
        <f t="shared" si="10"/>
        <v>2.4657534246575477</v>
      </c>
      <c r="W127" s="126">
        <f t="shared" si="10"/>
        <v>4.1696969696969646</v>
      </c>
      <c r="X127" s="126">
        <f t="shared" si="10"/>
        <v>20.680083275503176</v>
      </c>
      <c r="Y127" s="126">
        <f t="shared" si="10"/>
        <v>18.018867924528227</v>
      </c>
      <c r="Z127" s="126">
        <f t="shared" si="10"/>
        <v>2.9402364972834523</v>
      </c>
      <c r="AA127" s="126">
        <f t="shared" si="10"/>
        <v>11.10322809506917</v>
      </c>
      <c r="AB127" s="126">
        <f t="shared" si="10"/>
        <v>16.549832368180379</v>
      </c>
      <c r="AC127" s="126">
        <f t="shared" si="10"/>
        <v>7.2132301196340647</v>
      </c>
      <c r="AD127" s="126">
        <f t="shared" si="10"/>
        <v>6.4622402432842581</v>
      </c>
      <c r="AE127" s="126">
        <f t="shared" si="10"/>
        <v>3.4844868735083767</v>
      </c>
      <c r="AF127" s="126">
        <f t="shared" si="10"/>
        <v>6.7098092643051874</v>
      </c>
      <c r="AG127" s="126">
        <f t="shared" si="10"/>
        <v>3.0977443609022703</v>
      </c>
      <c r="AH127" s="126">
        <f t="shared" si="10"/>
        <v>7.6070336391437605</v>
      </c>
      <c r="AI127" s="126">
        <f t="shared" si="10"/>
        <v>14.865293185420079</v>
      </c>
      <c r="AJ127" s="126">
        <f t="shared" si="10"/>
        <v>13.161332462442912</v>
      </c>
      <c r="AK127" s="126">
        <f t="shared" si="10"/>
        <v>2.8498871331828379</v>
      </c>
      <c r="AL127" s="126">
        <f t="shared" si="10"/>
        <v>2.1586931155192746</v>
      </c>
      <c r="AM127" s="126">
        <f t="shared" si="10"/>
        <v>4.5570336824228219</v>
      </c>
      <c r="AN127" s="126">
        <f t="shared" si="10"/>
        <v>2.7823240589197984</v>
      </c>
      <c r="AO127" s="126">
        <f t="shared" si="10"/>
        <v>6.7001675041875801</v>
      </c>
      <c r="AP127" s="126">
        <f t="shared" si="10"/>
        <v>4.0903540903540518</v>
      </c>
      <c r="AQ127" s="126">
        <f t="shared" si="10"/>
        <v>8.8697604790418527</v>
      </c>
      <c r="AR127" s="126">
        <f t="shared" si="10"/>
        <v>12.429378531073418</v>
      </c>
      <c r="AS127" s="126">
        <f t="shared" si="10"/>
        <v>9.7908192911098126</v>
      </c>
      <c r="AT127" s="126">
        <f t="shared" si="10"/>
        <v>2.2434099831744216</v>
      </c>
      <c r="AU127" s="126">
        <f t="shared" si="10"/>
        <v>2.6711813393529176</v>
      </c>
      <c r="AV127" s="126">
        <f t="shared" si="10"/>
        <v>1.9404155233241835</v>
      </c>
      <c r="AW127" s="123">
        <f t="shared" si="10"/>
        <v>2.6242127361791514</v>
      </c>
      <c r="AX127" s="408"/>
      <c r="AY127" s="408"/>
      <c r="AZ127" s="875"/>
      <c r="BA127" s="965"/>
      <c r="BB127" s="552" t="s">
        <v>19</v>
      </c>
      <c r="BC127" s="54" t="s">
        <v>35</v>
      </c>
      <c r="BD127" s="50" t="s">
        <v>35</v>
      </c>
      <c r="BE127" s="50" t="s">
        <v>35</v>
      </c>
      <c r="BF127" s="50" t="s">
        <v>35</v>
      </c>
      <c r="BG127" s="45" t="s">
        <v>35</v>
      </c>
      <c r="BH127" s="54" t="s">
        <v>35</v>
      </c>
      <c r="BI127" s="50" t="s">
        <v>35</v>
      </c>
      <c r="BJ127" s="50" t="s">
        <v>35</v>
      </c>
      <c r="BK127" s="50" t="s">
        <v>35</v>
      </c>
      <c r="BL127" s="45" t="s">
        <v>35</v>
      </c>
      <c r="BM127" s="54" t="s">
        <v>35</v>
      </c>
      <c r="BN127" s="50" t="s">
        <v>35</v>
      </c>
      <c r="BO127" s="50" t="s">
        <v>35</v>
      </c>
      <c r="BP127" s="50" t="s">
        <v>35</v>
      </c>
      <c r="BQ127" s="45" t="s">
        <v>35</v>
      </c>
      <c r="BR127" s="54" t="s">
        <v>35</v>
      </c>
      <c r="BS127" s="50" t="s">
        <v>35</v>
      </c>
      <c r="BT127" s="50" t="s">
        <v>35</v>
      </c>
      <c r="BU127" s="50" t="s">
        <v>35</v>
      </c>
      <c r="BV127" s="50" t="s">
        <v>35</v>
      </c>
      <c r="BW127" s="50" t="s">
        <v>35</v>
      </c>
      <c r="BX127" s="50" t="s">
        <v>35</v>
      </c>
      <c r="BY127" s="39" t="s">
        <v>35</v>
      </c>
      <c r="BZ127" s="39" t="s">
        <v>35</v>
      </c>
      <c r="CA127" s="39" t="s">
        <v>35</v>
      </c>
      <c r="CB127" s="39" t="s">
        <v>35</v>
      </c>
      <c r="CC127" s="39" t="s">
        <v>35</v>
      </c>
      <c r="CD127" s="39" t="s">
        <v>35</v>
      </c>
      <c r="CE127" s="39" t="s">
        <v>35</v>
      </c>
      <c r="CF127" s="39" t="s">
        <v>35</v>
      </c>
      <c r="CG127" s="39" t="s">
        <v>35</v>
      </c>
      <c r="CH127" s="39" t="s">
        <v>35</v>
      </c>
      <c r="CI127" s="39" t="s">
        <v>35</v>
      </c>
      <c r="CJ127" s="39" t="s">
        <v>35</v>
      </c>
      <c r="CK127" s="39" t="s">
        <v>35</v>
      </c>
      <c r="CL127" s="39" t="s">
        <v>35</v>
      </c>
      <c r="CM127" s="39" t="s">
        <v>35</v>
      </c>
      <c r="CN127" s="39" t="s">
        <v>35</v>
      </c>
      <c r="CO127" s="39" t="s">
        <v>35</v>
      </c>
      <c r="CP127" s="39" t="s">
        <v>35</v>
      </c>
      <c r="CQ127" s="39" t="s">
        <v>35</v>
      </c>
      <c r="CR127" s="39" t="s">
        <v>35</v>
      </c>
      <c r="CS127" s="39" t="s">
        <v>35</v>
      </c>
      <c r="CT127" s="39" t="s">
        <v>35</v>
      </c>
      <c r="CU127" s="39" t="s">
        <v>35</v>
      </c>
      <c r="CV127" s="39" t="s">
        <v>35</v>
      </c>
      <c r="CW127" s="39" t="s">
        <v>35</v>
      </c>
      <c r="CX127" s="8"/>
      <c r="CY127" s="8"/>
      <c r="CZ127" s="8"/>
    </row>
    <row r="128" s="320" customFormat="true" ht="15" customHeight="true" x14ac:dyDescent="0.2">
      <c r="A128" s="977" t="s">
        <v>173</v>
      </c>
      <c r="B128" s="370" t="s">
        <v>49</v>
      </c>
      <c r="C128" s="70" t="s">
        <v>35</v>
      </c>
      <c r="D128" s="67" t="s">
        <v>35</v>
      </c>
      <c r="E128" s="67" t="s">
        <v>35</v>
      </c>
      <c r="F128" s="67" t="s">
        <v>35</v>
      </c>
      <c r="G128" s="64" t="s">
        <v>35</v>
      </c>
      <c r="H128" s="61" t="s">
        <v>35</v>
      </c>
      <c r="I128" s="67" t="s">
        <v>35</v>
      </c>
      <c r="J128" s="67" t="s">
        <v>35</v>
      </c>
      <c r="K128" s="67" t="s">
        <v>35</v>
      </c>
      <c r="L128" s="58" t="s">
        <v>35</v>
      </c>
      <c r="M128" s="70" t="s">
        <v>35</v>
      </c>
      <c r="N128" s="67" t="s">
        <v>35</v>
      </c>
      <c r="O128" s="67" t="s">
        <v>35</v>
      </c>
      <c r="P128" s="67" t="s">
        <v>35</v>
      </c>
      <c r="Q128" s="64" t="s">
        <v>35</v>
      </c>
      <c r="R128" s="61" t="s">
        <v>35</v>
      </c>
      <c r="S128" s="67" t="s">
        <v>35</v>
      </c>
      <c r="T128" s="67" t="s">
        <v>35</v>
      </c>
      <c r="U128" s="67" t="s">
        <v>35</v>
      </c>
      <c r="V128" s="67" t="s">
        <v>35</v>
      </c>
      <c r="W128" s="67" t="s">
        <v>35</v>
      </c>
      <c r="X128" s="67" t="s">
        <v>35</v>
      </c>
      <c r="Y128" s="67" t="s">
        <v>35</v>
      </c>
      <c r="Z128" s="67" t="s">
        <v>35</v>
      </c>
      <c r="AA128" s="67" t="s">
        <v>35</v>
      </c>
      <c r="AB128" s="67" t="s">
        <v>35</v>
      </c>
      <c r="AC128" s="67" t="s">
        <v>35</v>
      </c>
      <c r="AD128" s="67" t="s">
        <v>35</v>
      </c>
      <c r="AE128" s="67" t="s">
        <v>35</v>
      </c>
      <c r="AF128" s="67" t="s">
        <v>35</v>
      </c>
      <c r="AG128" s="67" t="s">
        <v>35</v>
      </c>
      <c r="AH128" s="67" t="s">
        <v>35</v>
      </c>
      <c r="AI128" s="67" t="s">
        <v>35</v>
      </c>
      <c r="AJ128" s="67" t="s">
        <v>35</v>
      </c>
      <c r="AK128" s="67" t="s">
        <v>35</v>
      </c>
      <c r="AL128" s="67" t="s">
        <v>35</v>
      </c>
      <c r="AM128" s="67" t="s">
        <v>35</v>
      </c>
      <c r="AN128" s="67" t="s">
        <v>35</v>
      </c>
      <c r="AO128" s="67" t="s">
        <v>35</v>
      </c>
      <c r="AP128" s="67" t="s">
        <v>35</v>
      </c>
      <c r="AQ128" s="67" t="s">
        <v>35</v>
      </c>
      <c r="AR128" s="67" t="s">
        <v>35</v>
      </c>
      <c r="AS128" s="67" t="s">
        <v>35</v>
      </c>
      <c r="AT128" s="67" t="s">
        <v>35</v>
      </c>
      <c r="AU128" s="67" t="s">
        <v>35</v>
      </c>
      <c r="AV128" s="67" t="s">
        <v>35</v>
      </c>
      <c r="AW128" s="58" t="s">
        <v>35</v>
      </c>
      <c r="AX128" s="408"/>
      <c r="AY128" s="408"/>
      <c r="AZ128" s="875"/>
      <c r="BA128" s="965" t="s">
        <v>108</v>
      </c>
      <c r="BB128" s="552" t="s">
        <v>49</v>
      </c>
      <c r="BC128" s="54" t="s">
        <v>35</v>
      </c>
      <c r="BD128" s="50" t="s">
        <v>35</v>
      </c>
      <c r="BE128" s="50" t="s">
        <v>35</v>
      </c>
      <c r="BF128" s="50" t="s">
        <v>35</v>
      </c>
      <c r="BG128" s="45" t="s">
        <v>35</v>
      </c>
      <c r="BH128" s="54" t="s">
        <v>35</v>
      </c>
      <c r="BI128" s="50" t="s">
        <v>35</v>
      </c>
      <c r="BJ128" s="50" t="s">
        <v>35</v>
      </c>
      <c r="BK128" s="50" t="s">
        <v>35</v>
      </c>
      <c r="BL128" s="45" t="s">
        <v>35</v>
      </c>
      <c r="BM128" s="54" t="s">
        <v>35</v>
      </c>
      <c r="BN128" s="50" t="s">
        <v>35</v>
      </c>
      <c r="BO128" s="50" t="s">
        <v>35</v>
      </c>
      <c r="BP128" s="50" t="s">
        <v>35</v>
      </c>
      <c r="BQ128" s="45" t="s">
        <v>35</v>
      </c>
      <c r="BR128" s="54" t="s">
        <v>35</v>
      </c>
      <c r="BS128" s="50" t="s">
        <v>35</v>
      </c>
      <c r="BT128" s="50" t="s">
        <v>35</v>
      </c>
      <c r="BU128" s="50" t="s">
        <v>35</v>
      </c>
      <c r="BV128" s="50" t="s">
        <v>35</v>
      </c>
      <c r="BW128" s="50" t="s">
        <v>35</v>
      </c>
      <c r="BX128" s="50" t="s">
        <v>35</v>
      </c>
      <c r="BY128" s="39" t="s">
        <v>35</v>
      </c>
      <c r="BZ128" s="39" t="s">
        <v>35</v>
      </c>
      <c r="CA128" s="39" t="s">
        <v>35</v>
      </c>
      <c r="CB128" s="39" t="s">
        <v>35</v>
      </c>
      <c r="CC128" s="39" t="s">
        <v>35</v>
      </c>
      <c r="CD128" s="39" t="s">
        <v>35</v>
      </c>
      <c r="CE128" s="39" t="s">
        <v>35</v>
      </c>
      <c r="CF128" s="39" t="s">
        <v>35</v>
      </c>
      <c r="CG128" s="39" t="s">
        <v>35</v>
      </c>
      <c r="CH128" s="39" t="s">
        <v>35</v>
      </c>
      <c r="CI128" s="39" t="s">
        <v>35</v>
      </c>
      <c r="CJ128" s="39" t="s">
        <v>35</v>
      </c>
      <c r="CK128" s="39" t="s">
        <v>35</v>
      </c>
      <c r="CL128" s="39" t="s">
        <v>35</v>
      </c>
      <c r="CM128" s="39" t="s">
        <v>35</v>
      </c>
      <c r="CN128" s="39" t="s">
        <v>35</v>
      </c>
      <c r="CO128" s="39" t="s">
        <v>35</v>
      </c>
      <c r="CP128" s="39" t="s">
        <v>35</v>
      </c>
      <c r="CQ128" s="39" t="s">
        <v>35</v>
      </c>
      <c r="CR128" s="39" t="s">
        <v>35</v>
      </c>
      <c r="CS128" s="39" t="s">
        <v>35</v>
      </c>
      <c r="CT128" s="39" t="s">
        <v>35</v>
      </c>
      <c r="CU128" s="39" t="s">
        <v>35</v>
      </c>
      <c r="CV128" s="39" t="s">
        <v>35</v>
      </c>
      <c r="CW128" s="39" t="s">
        <v>35</v>
      </c>
      <c r="CX128" s="8"/>
      <c r="CY128" s="8"/>
      <c r="CZ128" s="8"/>
    </row>
    <row r="129" s="320" customFormat="true" ht="15" customHeight="true" x14ac:dyDescent="0.2">
      <c r="A129" s="978"/>
      <c r="B129" s="371" t="s">
        <v>48</v>
      </c>
      <c r="C129" s="69" t="s">
        <v>35</v>
      </c>
      <c r="D129" s="66" t="s">
        <v>35</v>
      </c>
      <c r="E129" s="66" t="s">
        <v>35</v>
      </c>
      <c r="F129" s="66" t="s">
        <v>35</v>
      </c>
      <c r="G129" s="63" t="s">
        <v>35</v>
      </c>
      <c r="H129" s="60" t="s">
        <v>35</v>
      </c>
      <c r="I129" s="66" t="s">
        <v>35</v>
      </c>
      <c r="J129" s="66" t="s">
        <v>35</v>
      </c>
      <c r="K129" s="66" t="s">
        <v>35</v>
      </c>
      <c r="L129" s="57" t="s">
        <v>35</v>
      </c>
      <c r="M129" s="69" t="s">
        <v>35</v>
      </c>
      <c r="N129" s="66" t="s">
        <v>35</v>
      </c>
      <c r="O129" s="66" t="s">
        <v>35</v>
      </c>
      <c r="P129" s="66" t="s">
        <v>35</v>
      </c>
      <c r="Q129" s="63" t="s">
        <v>35</v>
      </c>
      <c r="R129" s="60" t="s">
        <v>35</v>
      </c>
      <c r="S129" s="66" t="s">
        <v>35</v>
      </c>
      <c r="T129" s="66" t="s">
        <v>35</v>
      </c>
      <c r="U129" s="66" t="s">
        <v>35</v>
      </c>
      <c r="V129" s="66" t="s">
        <v>35</v>
      </c>
      <c r="W129" s="66" t="s">
        <v>35</v>
      </c>
      <c r="X129" s="66" t="s">
        <v>35</v>
      </c>
      <c r="Y129" s="66" t="s">
        <v>35</v>
      </c>
      <c r="Z129" s="66" t="s">
        <v>35</v>
      </c>
      <c r="AA129" s="66" t="s">
        <v>35</v>
      </c>
      <c r="AB129" s="66" t="s">
        <v>35</v>
      </c>
      <c r="AC129" s="66" t="s">
        <v>35</v>
      </c>
      <c r="AD129" s="66" t="s">
        <v>35</v>
      </c>
      <c r="AE129" s="66" t="s">
        <v>35</v>
      </c>
      <c r="AF129" s="66" t="s">
        <v>35</v>
      </c>
      <c r="AG129" s="66" t="s">
        <v>35</v>
      </c>
      <c r="AH129" s="66" t="s">
        <v>35</v>
      </c>
      <c r="AI129" s="66" t="s">
        <v>35</v>
      </c>
      <c r="AJ129" s="66" t="s">
        <v>35</v>
      </c>
      <c r="AK129" s="66" t="s">
        <v>35</v>
      </c>
      <c r="AL129" s="66" t="s">
        <v>35</v>
      </c>
      <c r="AM129" s="66" t="s">
        <v>35</v>
      </c>
      <c r="AN129" s="66" t="s">
        <v>35</v>
      </c>
      <c r="AO129" s="66" t="s">
        <v>35</v>
      </c>
      <c r="AP129" s="66" t="s">
        <v>35</v>
      </c>
      <c r="AQ129" s="66" t="s">
        <v>35</v>
      </c>
      <c r="AR129" s="66" t="s">
        <v>35</v>
      </c>
      <c r="AS129" s="66" t="s">
        <v>35</v>
      </c>
      <c r="AT129" s="66" t="s">
        <v>35</v>
      </c>
      <c r="AU129" s="66" t="s">
        <v>35</v>
      </c>
      <c r="AV129" s="66" t="s">
        <v>35</v>
      </c>
      <c r="AW129" s="57" t="s">
        <v>35</v>
      </c>
      <c r="AX129" s="408"/>
      <c r="AY129" s="408"/>
      <c r="AZ129" s="875"/>
      <c r="BA129" s="967"/>
      <c r="BB129" s="554" t="s">
        <v>48</v>
      </c>
      <c r="BC129" s="53" t="s">
        <v>35</v>
      </c>
      <c r="BD129" s="49" t="s">
        <v>35</v>
      </c>
      <c r="BE129" s="49" t="s">
        <v>35</v>
      </c>
      <c r="BF129" s="49" t="s">
        <v>35</v>
      </c>
      <c r="BG129" s="44" t="s">
        <v>35</v>
      </c>
      <c r="BH129" s="53" t="s">
        <v>35</v>
      </c>
      <c r="BI129" s="49" t="s">
        <v>35</v>
      </c>
      <c r="BJ129" s="49" t="s">
        <v>35</v>
      </c>
      <c r="BK129" s="49" t="s">
        <v>35</v>
      </c>
      <c r="BL129" s="44" t="s">
        <v>35</v>
      </c>
      <c r="BM129" s="53" t="s">
        <v>35</v>
      </c>
      <c r="BN129" s="49" t="s">
        <v>35</v>
      </c>
      <c r="BO129" s="49" t="s">
        <v>35</v>
      </c>
      <c r="BP129" s="49" t="s">
        <v>35</v>
      </c>
      <c r="BQ129" s="44" t="s">
        <v>35</v>
      </c>
      <c r="BR129" s="53" t="s">
        <v>35</v>
      </c>
      <c r="BS129" s="49" t="s">
        <v>35</v>
      </c>
      <c r="BT129" s="49" t="s">
        <v>35</v>
      </c>
      <c r="BU129" s="49" t="s">
        <v>35</v>
      </c>
      <c r="BV129" s="49" t="s">
        <v>35</v>
      </c>
      <c r="BW129" s="49" t="s">
        <v>35</v>
      </c>
      <c r="BX129" s="49" t="s">
        <v>35</v>
      </c>
      <c r="BY129" s="38" t="s">
        <v>35</v>
      </c>
      <c r="BZ129" s="38" t="s">
        <v>35</v>
      </c>
      <c r="CA129" s="38" t="s">
        <v>35</v>
      </c>
      <c r="CB129" s="38" t="s">
        <v>35</v>
      </c>
      <c r="CC129" s="38" t="s">
        <v>35</v>
      </c>
      <c r="CD129" s="38" t="s">
        <v>35</v>
      </c>
      <c r="CE129" s="38" t="s">
        <v>35</v>
      </c>
      <c r="CF129" s="38" t="s">
        <v>35</v>
      </c>
      <c r="CG129" s="38" t="s">
        <v>35</v>
      </c>
      <c r="CH129" s="38" t="s">
        <v>35</v>
      </c>
      <c r="CI129" s="38" t="s">
        <v>35</v>
      </c>
      <c r="CJ129" s="38" t="s">
        <v>35</v>
      </c>
      <c r="CK129" s="38" t="s">
        <v>35</v>
      </c>
      <c r="CL129" s="38" t="s">
        <v>35</v>
      </c>
      <c r="CM129" s="38" t="s">
        <v>35</v>
      </c>
      <c r="CN129" s="38" t="s">
        <v>35</v>
      </c>
      <c r="CO129" s="38" t="s">
        <v>35</v>
      </c>
      <c r="CP129" s="38" t="s">
        <v>35</v>
      </c>
      <c r="CQ129" s="38" t="s">
        <v>35</v>
      </c>
      <c r="CR129" s="38" t="s">
        <v>35</v>
      </c>
      <c r="CS129" s="38" t="s">
        <v>35</v>
      </c>
      <c r="CT129" s="38" t="s">
        <v>35</v>
      </c>
      <c r="CU129" s="38" t="s">
        <v>35</v>
      </c>
      <c r="CV129" s="38" t="s">
        <v>35</v>
      </c>
      <c r="CW129" s="38" t="s">
        <v>35</v>
      </c>
      <c r="CX129" s="8"/>
      <c r="CY129" s="8"/>
      <c r="CZ129" s="8"/>
    </row>
    <row r="130" s="316" customFormat="true" ht="15" customHeight="true" x14ac:dyDescent="0.2">
      <c r="A130" s="987" t="s">
        <v>47</v>
      </c>
      <c r="B130" s="368" t="s">
        <v>42</v>
      </c>
      <c r="C130" s="374">
        <f>(C155+C157)/(C155+C156+C157+C158)*100</f>
        <v>89.793826154417872</v>
      </c>
      <c r="D130" s="375">
        <f t="shared" ref="D130:AW130" si="11">(D155+D157)/(D155+D156+D157+D158)*100</f>
        <v>91.956197286677494</v>
      </c>
      <c r="E130" s="375">
        <f t="shared" si="11"/>
        <v>93.197098141022295</v>
      </c>
      <c r="F130" s="375">
        <f t="shared" si="11"/>
        <v>93.824819327667825</v>
      </c>
      <c r="G130" s="376">
        <f t="shared" si="11"/>
        <v>87.714176103150592</v>
      </c>
      <c r="H130" s="377">
        <f t="shared" si="11"/>
        <v>89.511342802795227</v>
      </c>
      <c r="I130" s="375">
        <f t="shared" si="11"/>
        <v>92.647496708702988</v>
      </c>
      <c r="J130" s="375">
        <f t="shared" si="11"/>
        <v>93.213902684065545</v>
      </c>
      <c r="K130" s="375">
        <f t="shared" si="11"/>
        <v>93.46434051333344</v>
      </c>
      <c r="L130" s="378">
        <f t="shared" si="11"/>
        <v>74.127496939489745</v>
      </c>
      <c r="M130" s="374">
        <f t="shared" si="11"/>
        <v>88.76616748830682</v>
      </c>
      <c r="N130" s="375">
        <f t="shared" si="11"/>
        <v>91.728210409998454</v>
      </c>
      <c r="O130" s="375">
        <f t="shared" si="11"/>
        <v>93.725836997349845</v>
      </c>
      <c r="P130" s="375">
        <f t="shared" si="11"/>
        <v>91.945617396758124</v>
      </c>
      <c r="Q130" s="376">
        <f t="shared" si="11"/>
        <v>95.043564257258879</v>
      </c>
      <c r="R130" s="377">
        <f t="shared" si="11"/>
        <v>89.10576486609169</v>
      </c>
      <c r="S130" s="375">
        <f t="shared" si="11"/>
        <v>82.710053423992235</v>
      </c>
      <c r="T130" s="375">
        <f t="shared" si="11"/>
        <v>81.878850102669375</v>
      </c>
      <c r="U130" s="375">
        <f t="shared" si="11"/>
        <v>96.256684491978632</v>
      </c>
      <c r="V130" s="375">
        <f t="shared" si="11"/>
        <v>91.83673469387756</v>
      </c>
      <c r="W130" s="375">
        <f t="shared" si="11"/>
        <v>96.148678907299583</v>
      </c>
      <c r="X130" s="375">
        <f t="shared" si="11"/>
        <v>88.956680902989632</v>
      </c>
      <c r="Y130" s="375">
        <f t="shared" si="11"/>
        <v>85.870080606922699</v>
      </c>
      <c r="Z130" s="375">
        <f t="shared" si="11"/>
        <v>97.907239819004516</v>
      </c>
      <c r="AA130" s="375">
        <f t="shared" si="11"/>
        <v>90.781440781440793</v>
      </c>
      <c r="AB130" s="375">
        <f t="shared" si="11"/>
        <v>87.860082304526742</v>
      </c>
      <c r="AC130" s="375">
        <f t="shared" si="11"/>
        <v>92.868589743589752</v>
      </c>
      <c r="AD130" s="375">
        <f t="shared" si="11"/>
        <v>93.395597064709804</v>
      </c>
      <c r="AE130" s="375">
        <f t="shared" si="11"/>
        <v>89.025423728813564</v>
      </c>
      <c r="AF130" s="375">
        <f t="shared" si="11"/>
        <v>94.398682042833599</v>
      </c>
      <c r="AG130" s="375">
        <f t="shared" si="11"/>
        <v>91.176470588235304</v>
      </c>
      <c r="AH130" s="375">
        <f t="shared" si="11"/>
        <v>94.845971563981053</v>
      </c>
      <c r="AI130" s="375">
        <f t="shared" si="11"/>
        <v>92.944038929440396</v>
      </c>
      <c r="AJ130" s="375">
        <f t="shared" si="11"/>
        <v>82.386363636363598</v>
      </c>
      <c r="AK130" s="375">
        <f t="shared" si="11"/>
        <v>84.605597964376557</v>
      </c>
      <c r="AL130" s="375">
        <f t="shared" si="11"/>
        <v>97.91044776119405</v>
      </c>
      <c r="AM130" s="375">
        <f t="shared" si="11"/>
        <v>90.219298245614056</v>
      </c>
      <c r="AN130" s="375">
        <f t="shared" si="11"/>
        <v>97.014194811551633</v>
      </c>
      <c r="AO130" s="375">
        <f t="shared" si="11"/>
        <v>90.854572713643179</v>
      </c>
      <c r="AP130" s="375">
        <f t="shared" si="11"/>
        <v>88.421528720036193</v>
      </c>
      <c r="AQ130" s="375">
        <f t="shared" si="11"/>
        <v>94.582814445828163</v>
      </c>
      <c r="AR130" s="375">
        <f t="shared" si="11"/>
        <v>87.746858168761221</v>
      </c>
      <c r="AS130" s="375">
        <f t="shared" si="11"/>
        <v>90.501519756838917</v>
      </c>
      <c r="AT130" s="375">
        <f t="shared" si="11"/>
        <v>93.354838709677409</v>
      </c>
      <c r="AU130" s="375">
        <f t="shared" si="11"/>
        <v>91.945914168136369</v>
      </c>
      <c r="AV130" s="375">
        <f t="shared" si="11"/>
        <v>92.692307692307679</v>
      </c>
      <c r="AW130" s="378">
        <f t="shared" si="11"/>
        <v>92.257415786827551</v>
      </c>
      <c r="AX130" s="833"/>
      <c r="AY130" s="833"/>
      <c r="AZ130" s="344"/>
      <c r="BB130" s="318"/>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16" customFormat="true" ht="15" customHeight="true" x14ac:dyDescent="0.2">
      <c r="A131" s="988"/>
      <c r="B131" s="365" t="s">
        <v>46</v>
      </c>
      <c r="C131" s="379"/>
      <c r="D131" s="380"/>
      <c r="E131" s="380"/>
      <c r="F131" s="380"/>
      <c r="G131" s="381"/>
      <c r="H131" s="382"/>
      <c r="I131" s="380"/>
      <c r="J131" s="380"/>
      <c r="K131" s="380"/>
      <c r="L131" s="383"/>
      <c r="M131" s="379"/>
      <c r="N131" s="380"/>
      <c r="O131" s="380"/>
      <c r="P131" s="380"/>
      <c r="Q131" s="381"/>
      <c r="R131" s="382"/>
      <c r="S131" s="380"/>
      <c r="T131" s="380"/>
      <c r="U131" s="380"/>
      <c r="V131" s="380"/>
      <c r="W131" s="380"/>
      <c r="X131" s="380"/>
      <c r="Y131" s="380"/>
      <c r="Z131" s="380"/>
      <c r="AA131" s="380"/>
      <c r="AB131" s="383"/>
      <c r="AC131" s="383"/>
      <c r="AD131" s="383"/>
      <c r="AE131" s="383"/>
      <c r="AF131" s="383"/>
      <c r="AG131" s="383"/>
      <c r="AH131" s="383"/>
      <c r="AI131" s="383"/>
      <c r="AJ131" s="383"/>
      <c r="AK131" s="383"/>
      <c r="AL131" s="383"/>
      <c r="AM131" s="383"/>
      <c r="AN131" s="383"/>
      <c r="AO131" s="383"/>
      <c r="AP131" s="383"/>
      <c r="AQ131" s="383"/>
      <c r="AR131" s="383"/>
      <c r="AS131" s="383"/>
      <c r="AT131" s="383"/>
      <c r="AU131" s="383"/>
      <c r="AV131" s="383"/>
      <c r="AW131" s="383"/>
      <c r="AX131" s="833"/>
      <c r="AY131" s="833"/>
      <c r="AZ131" s="344"/>
      <c r="BB131" s="318"/>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16" customFormat="true" ht="15" customHeight="true" x14ac:dyDescent="0.2">
      <c r="A132" s="989"/>
      <c r="B132" s="366" t="s">
        <v>46</v>
      </c>
      <c r="C132" s="384"/>
      <c r="D132" s="385"/>
      <c r="E132" s="385"/>
      <c r="F132" s="385"/>
      <c r="G132" s="386"/>
      <c r="H132" s="387"/>
      <c r="I132" s="385"/>
      <c r="J132" s="385"/>
      <c r="K132" s="385"/>
      <c r="L132" s="388"/>
      <c r="M132" s="384"/>
      <c r="N132" s="385"/>
      <c r="O132" s="385"/>
      <c r="P132" s="385"/>
      <c r="Q132" s="386"/>
      <c r="R132" s="18"/>
      <c r="S132" s="17"/>
      <c r="T132" s="17"/>
      <c r="U132" s="17"/>
      <c r="V132" s="17"/>
      <c r="W132" s="17"/>
      <c r="X132" s="17"/>
      <c r="Y132" s="17"/>
      <c r="Z132" s="17"/>
      <c r="AA132" s="17"/>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833"/>
      <c r="AY132" s="833"/>
      <c r="AZ132" s="344"/>
      <c r="BB132" s="318"/>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320" customFormat="true" ht="15" customHeight="true" x14ac:dyDescent="0.2">
      <c r="A133" s="315"/>
      <c r="B133" s="367"/>
      <c r="C133" s="984" t="s">
        <v>114</v>
      </c>
      <c r="D133" s="985"/>
      <c r="E133" s="985"/>
      <c r="F133" s="985"/>
      <c r="G133" s="986"/>
      <c r="H133" s="982" t="s">
        <v>38</v>
      </c>
      <c r="I133" s="974"/>
      <c r="J133" s="974"/>
      <c r="K133" s="974"/>
      <c r="L133" s="976"/>
      <c r="M133" s="973" t="s">
        <v>37</v>
      </c>
      <c r="N133" s="974"/>
      <c r="O133" s="974"/>
      <c r="P133" s="974"/>
      <c r="Q133" s="976"/>
      <c r="R133" s="20" t="s">
        <v>138</v>
      </c>
      <c r="S133" s="398"/>
      <c r="T133" s="398"/>
      <c r="U133" s="398"/>
      <c r="V133" s="398"/>
      <c r="W133" s="398"/>
      <c r="X133" s="398"/>
      <c r="Y133" s="398"/>
      <c r="Z133" s="398"/>
      <c r="AA133" s="398"/>
      <c r="AB133" s="398"/>
      <c r="AC133" s="398"/>
      <c r="AD133" s="398"/>
      <c r="AE133" s="398"/>
      <c r="AF133" s="398"/>
      <c r="AG133" s="398"/>
      <c r="AH133" s="398"/>
      <c r="AI133" s="398"/>
      <c r="AJ133" s="398"/>
      <c r="AK133" s="398"/>
      <c r="AL133" s="398"/>
      <c r="AM133" s="398"/>
      <c r="AN133" s="398"/>
      <c r="AO133" s="398"/>
      <c r="AP133" s="398"/>
      <c r="AQ133" s="398"/>
      <c r="AR133" s="398"/>
      <c r="AS133" s="398"/>
      <c r="AT133" s="398"/>
      <c r="AU133" s="398"/>
      <c r="AV133" s="398"/>
      <c r="AW133" s="398"/>
      <c r="AX133" s="408"/>
      <c r="AY133" s="408"/>
      <c r="AZ133" s="875"/>
      <c r="BA133" s="345" t="s">
        <v>128</v>
      </c>
      <c r="BB133" s="301" t="s">
        <v>98</v>
      </c>
      <c r="BC133" s="969" t="s">
        <v>114</v>
      </c>
      <c r="BD133" s="970"/>
      <c r="BE133" s="970"/>
      <c r="BF133" s="970"/>
      <c r="BG133" s="971"/>
      <c r="BH133" s="969" t="s">
        <v>38</v>
      </c>
      <c r="BI133" s="970"/>
      <c r="BJ133" s="970"/>
      <c r="BK133" s="970"/>
      <c r="BL133" s="971"/>
      <c r="BM133" s="969" t="s">
        <v>37</v>
      </c>
      <c r="BN133" s="970"/>
      <c r="BO133" s="970"/>
      <c r="BP133" s="970"/>
      <c r="BQ133" s="972"/>
      <c r="BR133" s="19" t="s">
        <v>138</v>
      </c>
      <c r="BS133" s="398"/>
      <c r="BT133" s="398"/>
      <c r="BU133" s="398"/>
      <c r="BV133" s="398"/>
      <c r="BW133" s="398"/>
      <c r="BX133" s="398"/>
      <c r="BY133" s="398"/>
      <c r="BZ133" s="409"/>
      <c r="CA133" s="409"/>
      <c r="CB133" s="409"/>
      <c r="CC133" s="409"/>
      <c r="CD133" s="409"/>
      <c r="CE133" s="409"/>
      <c r="CF133" s="409"/>
      <c r="CG133" s="409"/>
      <c r="CH133" s="409"/>
      <c r="CI133" s="409"/>
      <c r="CJ133" s="409"/>
      <c r="CK133" s="409"/>
      <c r="CL133" s="409"/>
      <c r="CM133" s="409"/>
      <c r="CN133" s="409"/>
      <c r="CO133" s="409"/>
      <c r="CP133" s="409"/>
      <c r="CQ133" s="409"/>
      <c r="CR133" s="409"/>
      <c r="CS133" s="409"/>
      <c r="CT133" s="409"/>
      <c r="CU133" s="409"/>
      <c r="CV133" s="409"/>
      <c r="CW133" s="409"/>
      <c r="CX133" s="343"/>
      <c r="CY133" s="343"/>
      <c r="CZ133" s="343"/>
    </row>
    <row r="134" s="320" customFormat="true" ht="24" x14ac:dyDescent="0.2">
      <c r="A134" s="333" t="s">
        <v>69</v>
      </c>
      <c r="B134" s="367"/>
      <c r="C134" s="390" t="s">
        <v>0</v>
      </c>
      <c r="D134" s="545" t="s">
        <v>1</v>
      </c>
      <c r="E134" s="545" t="s">
        <v>2</v>
      </c>
      <c r="F134" s="545" t="s">
        <v>3</v>
      </c>
      <c r="G134" s="546" t="s">
        <v>4</v>
      </c>
      <c r="H134" s="372" t="s">
        <v>0</v>
      </c>
      <c r="I134" s="548" t="s">
        <v>1</v>
      </c>
      <c r="J134" s="548" t="s">
        <v>2</v>
      </c>
      <c r="K134" s="548" t="s">
        <v>3</v>
      </c>
      <c r="L134" s="549" t="s">
        <v>4</v>
      </c>
      <c r="M134" s="373" t="s">
        <v>0</v>
      </c>
      <c r="N134" s="548" t="s">
        <v>1</v>
      </c>
      <c r="O134" s="548" t="s">
        <v>2</v>
      </c>
      <c r="P134" s="548" t="s">
        <v>3</v>
      </c>
      <c r="Q134" s="544" t="s">
        <v>4</v>
      </c>
      <c r="R134" s="372" t="s">
        <v>246</v>
      </c>
      <c r="S134" s="548" t="s">
        <v>247</v>
      </c>
      <c r="T134" s="548" t="s">
        <v>248</v>
      </c>
      <c r="U134" s="548" t="s">
        <v>249</v>
      </c>
      <c r="V134" s="548" t="s">
        <v>250</v>
      </c>
      <c r="W134" s="548" t="s">
        <v>251</v>
      </c>
      <c r="X134" s="548" t="s">
        <v>252</v>
      </c>
      <c r="Y134" s="548" t="s">
        <v>253</v>
      </c>
      <c r="Z134" s="548" t="s">
        <v>254</v>
      </c>
      <c r="AA134" s="548" t="s">
        <v>255</v>
      </c>
      <c r="AB134" s="548" t="s">
        <v>256</v>
      </c>
      <c r="AC134" s="548" t="s">
        <v>257</v>
      </c>
      <c r="AD134" s="548" t="s">
        <v>258</v>
      </c>
      <c r="AE134" s="548" t="s">
        <v>259</v>
      </c>
      <c r="AF134" s="548" t="s">
        <v>260</v>
      </c>
      <c r="AG134" s="548" t="s">
        <v>261</v>
      </c>
      <c r="AH134" s="548" t="s">
        <v>262</v>
      </c>
      <c r="AI134" s="548" t="s">
        <v>263</v>
      </c>
      <c r="AJ134" s="548" t="s">
        <v>264</v>
      </c>
      <c r="AK134" s="548" t="s">
        <v>265</v>
      </c>
      <c r="AL134" s="548" t="s">
        <v>266</v>
      </c>
      <c r="AM134" s="548" t="s">
        <v>267</v>
      </c>
      <c r="AN134" s="548" t="s">
        <v>268</v>
      </c>
      <c r="AO134" s="548" t="s">
        <v>269</v>
      </c>
      <c r="AP134" s="548" t="s">
        <v>270</v>
      </c>
      <c r="AQ134" s="548" t="s">
        <v>271</v>
      </c>
      <c r="AR134" s="548" t="s">
        <v>272</v>
      </c>
      <c r="AS134" s="548" t="s">
        <v>273</v>
      </c>
      <c r="AT134" s="548" t="s">
        <v>274</v>
      </c>
      <c r="AU134" s="548" t="s">
        <v>275</v>
      </c>
      <c r="AV134" s="548" t="s">
        <v>276</v>
      </c>
      <c r="AW134" s="549" t="s">
        <v>277</v>
      </c>
      <c r="AX134" s="408"/>
      <c r="AY134" s="408"/>
      <c r="AZ134" s="875"/>
      <c r="BA134" s="333" t="s">
        <v>116</v>
      </c>
      <c r="BB134" s="332"/>
      <c r="BC134" s="422" t="s">
        <v>0</v>
      </c>
      <c r="BD134" s="521" t="s">
        <v>1</v>
      </c>
      <c r="BE134" s="521" t="s">
        <v>2</v>
      </c>
      <c r="BF134" s="521" t="s">
        <v>3</v>
      </c>
      <c r="BG134" s="423" t="s">
        <v>4</v>
      </c>
      <c r="BH134" s="422" t="s">
        <v>0</v>
      </c>
      <c r="BI134" s="521" t="s">
        <v>1</v>
      </c>
      <c r="BJ134" s="521" t="s">
        <v>2</v>
      </c>
      <c r="BK134" s="521" t="s">
        <v>3</v>
      </c>
      <c r="BL134" s="423" t="s">
        <v>4</v>
      </c>
      <c r="BM134" s="422" t="s">
        <v>0</v>
      </c>
      <c r="BN134" s="521" t="s">
        <v>1</v>
      </c>
      <c r="BO134" s="521" t="s">
        <v>2</v>
      </c>
      <c r="BP134" s="521" t="s">
        <v>3</v>
      </c>
      <c r="BQ134" s="423" t="s">
        <v>4</v>
      </c>
      <c r="BR134" s="422" t="s">
        <v>246</v>
      </c>
      <c r="BS134" s="521" t="s">
        <v>247</v>
      </c>
      <c r="BT134" s="521" t="s">
        <v>248</v>
      </c>
      <c r="BU134" s="521" t="s">
        <v>249</v>
      </c>
      <c r="BV134" s="521" t="s">
        <v>250</v>
      </c>
      <c r="BW134" s="521" t="s">
        <v>251</v>
      </c>
      <c r="BX134" s="521" t="s">
        <v>252</v>
      </c>
      <c r="BY134" s="522" t="s">
        <v>253</v>
      </c>
      <c r="BZ134" s="522" t="s">
        <v>254</v>
      </c>
      <c r="CA134" s="522" t="s">
        <v>255</v>
      </c>
      <c r="CB134" s="522" t="s">
        <v>256</v>
      </c>
      <c r="CC134" s="522" t="s">
        <v>257</v>
      </c>
      <c r="CD134" s="522" t="s">
        <v>258</v>
      </c>
      <c r="CE134" s="522" t="s">
        <v>259</v>
      </c>
      <c r="CF134" s="522" t="s">
        <v>260</v>
      </c>
      <c r="CG134" s="522" t="s">
        <v>261</v>
      </c>
      <c r="CH134" s="522" t="s">
        <v>262</v>
      </c>
      <c r="CI134" s="522" t="s">
        <v>263</v>
      </c>
      <c r="CJ134" s="522" t="s">
        <v>264</v>
      </c>
      <c r="CK134" s="522" t="s">
        <v>265</v>
      </c>
      <c r="CL134" s="522" t="s">
        <v>266</v>
      </c>
      <c r="CM134" s="522" t="s">
        <v>267</v>
      </c>
      <c r="CN134" s="522" t="s">
        <v>268</v>
      </c>
      <c r="CO134" s="522" t="s">
        <v>269</v>
      </c>
      <c r="CP134" s="522" t="s">
        <v>270</v>
      </c>
      <c r="CQ134" s="522" t="s">
        <v>271</v>
      </c>
      <c r="CR134" s="522" t="s">
        <v>272</v>
      </c>
      <c r="CS134" s="522" t="s">
        <v>273</v>
      </c>
      <c r="CT134" s="522" t="s">
        <v>274</v>
      </c>
      <c r="CU134" s="522" t="s">
        <v>275</v>
      </c>
      <c r="CV134" s="522" t="s">
        <v>276</v>
      </c>
      <c r="CW134" s="522" t="s">
        <v>277</v>
      </c>
      <c r="CX134" s="879"/>
      <c r="CY134" s="879"/>
      <c r="CZ134" s="879"/>
    </row>
    <row r="135" s="320" customFormat="true" ht="15" customHeight="true" x14ac:dyDescent="0.2">
      <c r="A135" s="983" t="s">
        <v>45</v>
      </c>
      <c r="B135" s="369" t="s">
        <v>44</v>
      </c>
      <c r="C135" s="68" t="s">
        <v>35</v>
      </c>
      <c r="D135" s="65" t="s">
        <v>35</v>
      </c>
      <c r="E135" s="65" t="s">
        <v>35</v>
      </c>
      <c r="F135" s="65" t="s">
        <v>35</v>
      </c>
      <c r="G135" s="62" t="s">
        <v>35</v>
      </c>
      <c r="H135" s="59" t="s">
        <v>35</v>
      </c>
      <c r="I135" s="65" t="s">
        <v>35</v>
      </c>
      <c r="J135" s="65" t="s">
        <v>35</v>
      </c>
      <c r="K135" s="65" t="s">
        <v>35</v>
      </c>
      <c r="L135" s="56" t="s">
        <v>35</v>
      </c>
      <c r="M135" s="68" t="s">
        <v>35</v>
      </c>
      <c r="N135" s="65" t="s">
        <v>35</v>
      </c>
      <c r="O135" s="65" t="s">
        <v>35</v>
      </c>
      <c r="P135" s="65" t="s">
        <v>35</v>
      </c>
      <c r="Q135" s="62" t="s">
        <v>35</v>
      </c>
      <c r="R135" s="59" t="s">
        <v>35</v>
      </c>
      <c r="S135" s="65" t="s">
        <v>35</v>
      </c>
      <c r="T135" s="65" t="s">
        <v>35</v>
      </c>
      <c r="U135" s="65" t="s">
        <v>35</v>
      </c>
      <c r="V135" s="65" t="s">
        <v>35</v>
      </c>
      <c r="W135" s="65" t="s">
        <v>35</v>
      </c>
      <c r="X135" s="65" t="s">
        <v>35</v>
      </c>
      <c r="Y135" s="65" t="s">
        <v>35</v>
      </c>
      <c r="Z135" s="65" t="s">
        <v>35</v>
      </c>
      <c r="AA135" s="65" t="s">
        <v>35</v>
      </c>
      <c r="AB135" s="65" t="s">
        <v>35</v>
      </c>
      <c r="AC135" s="65" t="s">
        <v>35</v>
      </c>
      <c r="AD135" s="65" t="s">
        <v>35</v>
      </c>
      <c r="AE135" s="65" t="s">
        <v>35</v>
      </c>
      <c r="AF135" s="65" t="s">
        <v>35</v>
      </c>
      <c r="AG135" s="65" t="s">
        <v>35</v>
      </c>
      <c r="AH135" s="65" t="s">
        <v>35</v>
      </c>
      <c r="AI135" s="65" t="s">
        <v>35</v>
      </c>
      <c r="AJ135" s="65" t="s">
        <v>35</v>
      </c>
      <c r="AK135" s="65" t="s">
        <v>35</v>
      </c>
      <c r="AL135" s="65" t="s">
        <v>35</v>
      </c>
      <c r="AM135" s="65" t="s">
        <v>35</v>
      </c>
      <c r="AN135" s="65" t="s">
        <v>35</v>
      </c>
      <c r="AO135" s="65" t="s">
        <v>35</v>
      </c>
      <c r="AP135" s="65" t="s">
        <v>35</v>
      </c>
      <c r="AQ135" s="65" t="s">
        <v>35</v>
      </c>
      <c r="AR135" s="65" t="s">
        <v>35</v>
      </c>
      <c r="AS135" s="65" t="s">
        <v>35</v>
      </c>
      <c r="AT135" s="65" t="s">
        <v>35</v>
      </c>
      <c r="AU135" s="65" t="s">
        <v>35</v>
      </c>
      <c r="AV135" s="65" t="s">
        <v>35</v>
      </c>
      <c r="AW135" s="56" t="s">
        <v>35</v>
      </c>
      <c r="AX135" s="408"/>
      <c r="AY135" s="408"/>
      <c r="AZ135" s="875"/>
      <c r="BA135" s="968" t="s">
        <v>45</v>
      </c>
      <c r="BB135" s="553" t="s">
        <v>44</v>
      </c>
      <c r="BC135" s="55" t="s">
        <v>35</v>
      </c>
      <c r="BD135" s="51" t="s">
        <v>35</v>
      </c>
      <c r="BE135" s="51" t="s">
        <v>35</v>
      </c>
      <c r="BF135" s="51" t="s">
        <v>35</v>
      </c>
      <c r="BG135" s="46" t="s">
        <v>35</v>
      </c>
      <c r="BH135" s="55" t="s">
        <v>35</v>
      </c>
      <c r="BI135" s="51" t="s">
        <v>35</v>
      </c>
      <c r="BJ135" s="51" t="s">
        <v>35</v>
      </c>
      <c r="BK135" s="51" t="s">
        <v>35</v>
      </c>
      <c r="BL135" s="46" t="s">
        <v>35</v>
      </c>
      <c r="BM135" s="55" t="s">
        <v>35</v>
      </c>
      <c r="BN135" s="51" t="s">
        <v>35</v>
      </c>
      <c r="BO135" s="51" t="s">
        <v>35</v>
      </c>
      <c r="BP135" s="51" t="s">
        <v>35</v>
      </c>
      <c r="BQ135" s="46" t="s">
        <v>35</v>
      </c>
      <c r="BR135" s="55" t="s">
        <v>35</v>
      </c>
      <c r="BS135" s="51" t="s">
        <v>35</v>
      </c>
      <c r="BT135" s="51" t="s">
        <v>35</v>
      </c>
      <c r="BU135" s="51" t="s">
        <v>35</v>
      </c>
      <c r="BV135" s="51" t="s">
        <v>35</v>
      </c>
      <c r="BW135" s="51" t="s">
        <v>35</v>
      </c>
      <c r="BX135" s="51" t="s">
        <v>35</v>
      </c>
      <c r="BY135" s="40" t="s">
        <v>35</v>
      </c>
      <c r="BZ135" s="40" t="s">
        <v>35</v>
      </c>
      <c r="CA135" s="40" t="s">
        <v>35</v>
      </c>
      <c r="CB135" s="40" t="s">
        <v>35</v>
      </c>
      <c r="CC135" s="40" t="s">
        <v>35</v>
      </c>
      <c r="CD135" s="40" t="s">
        <v>35</v>
      </c>
      <c r="CE135" s="40" t="s">
        <v>35</v>
      </c>
      <c r="CF135" s="40" t="s">
        <v>35</v>
      </c>
      <c r="CG135" s="40" t="s">
        <v>35</v>
      </c>
      <c r="CH135" s="40" t="s">
        <v>35</v>
      </c>
      <c r="CI135" s="40" t="s">
        <v>35</v>
      </c>
      <c r="CJ135" s="40" t="s">
        <v>35</v>
      </c>
      <c r="CK135" s="40" t="s">
        <v>35</v>
      </c>
      <c r="CL135" s="40" t="s">
        <v>35</v>
      </c>
      <c r="CM135" s="40" t="s">
        <v>35</v>
      </c>
      <c r="CN135" s="40" t="s">
        <v>35</v>
      </c>
      <c r="CO135" s="40" t="s">
        <v>35</v>
      </c>
      <c r="CP135" s="40" t="s">
        <v>35</v>
      </c>
      <c r="CQ135" s="40" t="s">
        <v>35</v>
      </c>
      <c r="CR135" s="40" t="s">
        <v>35</v>
      </c>
      <c r="CS135" s="40" t="s">
        <v>35</v>
      </c>
      <c r="CT135" s="40" t="s">
        <v>35</v>
      </c>
      <c r="CU135" s="40" t="s">
        <v>35</v>
      </c>
      <c r="CV135" s="40" t="s">
        <v>35</v>
      </c>
      <c r="CW135" s="40" t="s">
        <v>35</v>
      </c>
      <c r="CX135" s="8"/>
      <c r="CY135" s="8"/>
      <c r="CZ135" s="8"/>
    </row>
    <row r="136" s="320" customFormat="true" ht="15" customHeight="true" x14ac:dyDescent="0.2">
      <c r="A136" s="977"/>
      <c r="B136" s="370" t="s">
        <v>43</v>
      </c>
      <c r="C136" s="70" t="s">
        <v>35</v>
      </c>
      <c r="D136" s="67" t="s">
        <v>35</v>
      </c>
      <c r="E136" s="67" t="s">
        <v>35</v>
      </c>
      <c r="F136" s="67" t="s">
        <v>35</v>
      </c>
      <c r="G136" s="64" t="s">
        <v>35</v>
      </c>
      <c r="H136" s="61" t="s">
        <v>35</v>
      </c>
      <c r="I136" s="67" t="s">
        <v>35</v>
      </c>
      <c r="J136" s="67" t="s">
        <v>35</v>
      </c>
      <c r="K136" s="67" t="s">
        <v>35</v>
      </c>
      <c r="L136" s="58" t="s">
        <v>35</v>
      </c>
      <c r="M136" s="70" t="s">
        <v>35</v>
      </c>
      <c r="N136" s="67" t="s">
        <v>35</v>
      </c>
      <c r="O136" s="67" t="s">
        <v>35</v>
      </c>
      <c r="P136" s="67" t="s">
        <v>35</v>
      </c>
      <c r="Q136" s="64" t="s">
        <v>35</v>
      </c>
      <c r="R136" s="61" t="s">
        <v>35</v>
      </c>
      <c r="S136" s="67" t="s">
        <v>35</v>
      </c>
      <c r="T136" s="67" t="s">
        <v>35</v>
      </c>
      <c r="U136" s="67" t="s">
        <v>35</v>
      </c>
      <c r="V136" s="67" t="s">
        <v>35</v>
      </c>
      <c r="W136" s="67" t="s">
        <v>35</v>
      </c>
      <c r="X136" s="67" t="s">
        <v>35</v>
      </c>
      <c r="Y136" s="67" t="s">
        <v>35</v>
      </c>
      <c r="Z136" s="67" t="s">
        <v>35</v>
      </c>
      <c r="AA136" s="67" t="s">
        <v>35</v>
      </c>
      <c r="AB136" s="67" t="s">
        <v>35</v>
      </c>
      <c r="AC136" s="67" t="s">
        <v>35</v>
      </c>
      <c r="AD136" s="67" t="s">
        <v>35</v>
      </c>
      <c r="AE136" s="67" t="s">
        <v>35</v>
      </c>
      <c r="AF136" s="67" t="s">
        <v>35</v>
      </c>
      <c r="AG136" s="67" t="s">
        <v>35</v>
      </c>
      <c r="AH136" s="67" t="s">
        <v>35</v>
      </c>
      <c r="AI136" s="67" t="s">
        <v>35</v>
      </c>
      <c r="AJ136" s="67" t="s">
        <v>35</v>
      </c>
      <c r="AK136" s="67" t="s">
        <v>35</v>
      </c>
      <c r="AL136" s="67" t="s">
        <v>35</v>
      </c>
      <c r="AM136" s="67" t="s">
        <v>35</v>
      </c>
      <c r="AN136" s="67" t="s">
        <v>35</v>
      </c>
      <c r="AO136" s="67" t="s">
        <v>35</v>
      </c>
      <c r="AP136" s="67" t="s">
        <v>35</v>
      </c>
      <c r="AQ136" s="67" t="s">
        <v>35</v>
      </c>
      <c r="AR136" s="67" t="s">
        <v>35</v>
      </c>
      <c r="AS136" s="67" t="s">
        <v>35</v>
      </c>
      <c r="AT136" s="67" t="s">
        <v>35</v>
      </c>
      <c r="AU136" s="67" t="s">
        <v>35</v>
      </c>
      <c r="AV136" s="67" t="s">
        <v>35</v>
      </c>
      <c r="AW136" s="58" t="s">
        <v>35</v>
      </c>
      <c r="AX136" s="408"/>
      <c r="AY136" s="408"/>
      <c r="AZ136" s="875"/>
      <c r="BA136" s="965"/>
      <c r="BB136" s="552" t="s">
        <v>43</v>
      </c>
      <c r="BC136" s="54" t="s">
        <v>35</v>
      </c>
      <c r="BD136" s="50" t="s">
        <v>35</v>
      </c>
      <c r="BE136" s="50" t="s">
        <v>35</v>
      </c>
      <c r="BF136" s="50" t="s">
        <v>35</v>
      </c>
      <c r="BG136" s="45" t="s">
        <v>35</v>
      </c>
      <c r="BH136" s="54" t="s">
        <v>35</v>
      </c>
      <c r="BI136" s="50" t="s">
        <v>35</v>
      </c>
      <c r="BJ136" s="50" t="s">
        <v>35</v>
      </c>
      <c r="BK136" s="50" t="s">
        <v>35</v>
      </c>
      <c r="BL136" s="45" t="s">
        <v>35</v>
      </c>
      <c r="BM136" s="54" t="s">
        <v>35</v>
      </c>
      <c r="BN136" s="50" t="s">
        <v>35</v>
      </c>
      <c r="BO136" s="50" t="s">
        <v>35</v>
      </c>
      <c r="BP136" s="50" t="s">
        <v>35</v>
      </c>
      <c r="BQ136" s="45" t="s">
        <v>35</v>
      </c>
      <c r="BR136" s="54" t="s">
        <v>35</v>
      </c>
      <c r="BS136" s="50" t="s">
        <v>35</v>
      </c>
      <c r="BT136" s="50" t="s">
        <v>35</v>
      </c>
      <c r="BU136" s="50" t="s">
        <v>35</v>
      </c>
      <c r="BV136" s="50" t="s">
        <v>35</v>
      </c>
      <c r="BW136" s="50" t="s">
        <v>35</v>
      </c>
      <c r="BX136" s="50" t="s">
        <v>35</v>
      </c>
      <c r="BY136" s="39" t="s">
        <v>35</v>
      </c>
      <c r="BZ136" s="39" t="s">
        <v>35</v>
      </c>
      <c r="CA136" s="39" t="s">
        <v>35</v>
      </c>
      <c r="CB136" s="39" t="s">
        <v>35</v>
      </c>
      <c r="CC136" s="39" t="s">
        <v>35</v>
      </c>
      <c r="CD136" s="39" t="s">
        <v>35</v>
      </c>
      <c r="CE136" s="39" t="s">
        <v>35</v>
      </c>
      <c r="CF136" s="39" t="s">
        <v>35</v>
      </c>
      <c r="CG136" s="39" t="s">
        <v>35</v>
      </c>
      <c r="CH136" s="39" t="s">
        <v>35</v>
      </c>
      <c r="CI136" s="39" t="s">
        <v>35</v>
      </c>
      <c r="CJ136" s="39" t="s">
        <v>35</v>
      </c>
      <c r="CK136" s="39" t="s">
        <v>35</v>
      </c>
      <c r="CL136" s="39" t="s">
        <v>35</v>
      </c>
      <c r="CM136" s="39" t="s">
        <v>35</v>
      </c>
      <c r="CN136" s="39" t="s">
        <v>35</v>
      </c>
      <c r="CO136" s="39" t="s">
        <v>35</v>
      </c>
      <c r="CP136" s="39" t="s">
        <v>35</v>
      </c>
      <c r="CQ136" s="39" t="s">
        <v>35</v>
      </c>
      <c r="CR136" s="39" t="s">
        <v>35</v>
      </c>
      <c r="CS136" s="39" t="s">
        <v>35</v>
      </c>
      <c r="CT136" s="39" t="s">
        <v>35</v>
      </c>
      <c r="CU136" s="39" t="s">
        <v>35</v>
      </c>
      <c r="CV136" s="39" t="s">
        <v>35</v>
      </c>
      <c r="CW136" s="39" t="s">
        <v>35</v>
      </c>
      <c r="CX136" s="8"/>
      <c r="CY136" s="8"/>
      <c r="CZ136" s="8"/>
    </row>
    <row r="137" s="320" customFormat="true" ht="15" customHeight="true" x14ac:dyDescent="0.2">
      <c r="A137" s="977"/>
      <c r="B137" s="370" t="s">
        <v>42</v>
      </c>
      <c r="C137" s="70" t="s">
        <v>35</v>
      </c>
      <c r="D137" s="67" t="s">
        <v>35</v>
      </c>
      <c r="E137" s="67" t="s">
        <v>35</v>
      </c>
      <c r="F137" s="67" t="s">
        <v>35</v>
      </c>
      <c r="G137" s="64" t="s">
        <v>35</v>
      </c>
      <c r="H137" s="61" t="s">
        <v>35</v>
      </c>
      <c r="I137" s="67" t="s">
        <v>35</v>
      </c>
      <c r="J137" s="67" t="s">
        <v>35</v>
      </c>
      <c r="K137" s="67" t="s">
        <v>35</v>
      </c>
      <c r="L137" s="58" t="s">
        <v>35</v>
      </c>
      <c r="M137" s="70" t="s">
        <v>35</v>
      </c>
      <c r="N137" s="67" t="s">
        <v>35</v>
      </c>
      <c r="O137" s="67" t="s">
        <v>35</v>
      </c>
      <c r="P137" s="67" t="s">
        <v>35</v>
      </c>
      <c r="Q137" s="64" t="s">
        <v>35</v>
      </c>
      <c r="R137" s="61" t="s">
        <v>35</v>
      </c>
      <c r="S137" s="67" t="s">
        <v>35</v>
      </c>
      <c r="T137" s="67" t="s">
        <v>35</v>
      </c>
      <c r="U137" s="67" t="s">
        <v>35</v>
      </c>
      <c r="V137" s="67" t="s">
        <v>35</v>
      </c>
      <c r="W137" s="67" t="s">
        <v>35</v>
      </c>
      <c r="X137" s="67" t="s">
        <v>35</v>
      </c>
      <c r="Y137" s="67" t="s">
        <v>35</v>
      </c>
      <c r="Z137" s="67" t="s">
        <v>35</v>
      </c>
      <c r="AA137" s="67" t="s">
        <v>35</v>
      </c>
      <c r="AB137" s="67" t="s">
        <v>35</v>
      </c>
      <c r="AC137" s="67" t="s">
        <v>35</v>
      </c>
      <c r="AD137" s="67" t="s">
        <v>35</v>
      </c>
      <c r="AE137" s="67" t="s">
        <v>35</v>
      </c>
      <c r="AF137" s="67" t="s">
        <v>35</v>
      </c>
      <c r="AG137" s="67" t="s">
        <v>35</v>
      </c>
      <c r="AH137" s="67" t="s">
        <v>35</v>
      </c>
      <c r="AI137" s="67" t="s">
        <v>35</v>
      </c>
      <c r="AJ137" s="67" t="s">
        <v>35</v>
      </c>
      <c r="AK137" s="67" t="s">
        <v>35</v>
      </c>
      <c r="AL137" s="67" t="s">
        <v>35</v>
      </c>
      <c r="AM137" s="67" t="s">
        <v>35</v>
      </c>
      <c r="AN137" s="67" t="s">
        <v>35</v>
      </c>
      <c r="AO137" s="67" t="s">
        <v>35</v>
      </c>
      <c r="AP137" s="67" t="s">
        <v>35</v>
      </c>
      <c r="AQ137" s="67" t="s">
        <v>35</v>
      </c>
      <c r="AR137" s="67" t="s">
        <v>35</v>
      </c>
      <c r="AS137" s="67" t="s">
        <v>35</v>
      </c>
      <c r="AT137" s="67" t="s">
        <v>35</v>
      </c>
      <c r="AU137" s="67" t="s">
        <v>35</v>
      </c>
      <c r="AV137" s="67" t="s">
        <v>35</v>
      </c>
      <c r="AW137" s="58" t="s">
        <v>35</v>
      </c>
      <c r="AX137" s="408"/>
      <c r="AY137" s="408"/>
      <c r="AZ137" s="875"/>
      <c r="BA137" s="965"/>
      <c r="BB137" s="552" t="s">
        <v>42</v>
      </c>
      <c r="BC137" s="54" t="s">
        <v>35</v>
      </c>
      <c r="BD137" s="50" t="s">
        <v>35</v>
      </c>
      <c r="BE137" s="50" t="s">
        <v>35</v>
      </c>
      <c r="BF137" s="50" t="s">
        <v>35</v>
      </c>
      <c r="BG137" s="45" t="s">
        <v>35</v>
      </c>
      <c r="BH137" s="54" t="s">
        <v>35</v>
      </c>
      <c r="BI137" s="50" t="s">
        <v>35</v>
      </c>
      <c r="BJ137" s="50" t="s">
        <v>35</v>
      </c>
      <c r="BK137" s="50" t="s">
        <v>35</v>
      </c>
      <c r="BL137" s="45" t="s">
        <v>35</v>
      </c>
      <c r="BM137" s="54" t="s">
        <v>35</v>
      </c>
      <c r="BN137" s="50" t="s">
        <v>35</v>
      </c>
      <c r="BO137" s="50" t="s">
        <v>35</v>
      </c>
      <c r="BP137" s="50" t="s">
        <v>35</v>
      </c>
      <c r="BQ137" s="45" t="s">
        <v>35</v>
      </c>
      <c r="BR137" s="54" t="s">
        <v>35</v>
      </c>
      <c r="BS137" s="50" t="s">
        <v>35</v>
      </c>
      <c r="BT137" s="50" t="s">
        <v>35</v>
      </c>
      <c r="BU137" s="50" t="s">
        <v>35</v>
      </c>
      <c r="BV137" s="50" t="s">
        <v>35</v>
      </c>
      <c r="BW137" s="50" t="s">
        <v>35</v>
      </c>
      <c r="BX137" s="50" t="s">
        <v>35</v>
      </c>
      <c r="BY137" s="39" t="s">
        <v>35</v>
      </c>
      <c r="BZ137" s="39" t="s">
        <v>35</v>
      </c>
      <c r="CA137" s="39" t="s">
        <v>35</v>
      </c>
      <c r="CB137" s="39" t="s">
        <v>35</v>
      </c>
      <c r="CC137" s="39" t="s">
        <v>35</v>
      </c>
      <c r="CD137" s="39" t="s">
        <v>35</v>
      </c>
      <c r="CE137" s="39" t="s">
        <v>35</v>
      </c>
      <c r="CF137" s="39" t="s">
        <v>35</v>
      </c>
      <c r="CG137" s="39" t="s">
        <v>35</v>
      </c>
      <c r="CH137" s="39" t="s">
        <v>35</v>
      </c>
      <c r="CI137" s="39" t="s">
        <v>35</v>
      </c>
      <c r="CJ137" s="39" t="s">
        <v>35</v>
      </c>
      <c r="CK137" s="39" t="s">
        <v>35</v>
      </c>
      <c r="CL137" s="39" t="s">
        <v>35</v>
      </c>
      <c r="CM137" s="39" t="s">
        <v>35</v>
      </c>
      <c r="CN137" s="39" t="s">
        <v>35</v>
      </c>
      <c r="CO137" s="39" t="s">
        <v>35</v>
      </c>
      <c r="CP137" s="39" t="s">
        <v>35</v>
      </c>
      <c r="CQ137" s="39" t="s">
        <v>35</v>
      </c>
      <c r="CR137" s="39" t="s">
        <v>35</v>
      </c>
      <c r="CS137" s="39" t="s">
        <v>35</v>
      </c>
      <c r="CT137" s="39" t="s">
        <v>35</v>
      </c>
      <c r="CU137" s="39" t="s">
        <v>35</v>
      </c>
      <c r="CV137" s="39" t="s">
        <v>35</v>
      </c>
      <c r="CW137" s="39" t="s">
        <v>35</v>
      </c>
      <c r="CX137" s="8"/>
      <c r="CY137" s="8"/>
      <c r="CZ137" s="8"/>
    </row>
    <row r="138" s="320" customFormat="true" ht="15" customHeight="true" x14ac:dyDescent="0.2">
      <c r="A138" s="977"/>
      <c r="B138" s="370" t="s">
        <v>41</v>
      </c>
      <c r="C138" s="70" t="s">
        <v>35</v>
      </c>
      <c r="D138" s="67" t="s">
        <v>35</v>
      </c>
      <c r="E138" s="67" t="s">
        <v>35</v>
      </c>
      <c r="F138" s="67" t="s">
        <v>35</v>
      </c>
      <c r="G138" s="64" t="s">
        <v>35</v>
      </c>
      <c r="H138" s="61" t="s">
        <v>35</v>
      </c>
      <c r="I138" s="67" t="s">
        <v>35</v>
      </c>
      <c r="J138" s="67" t="s">
        <v>35</v>
      </c>
      <c r="K138" s="67" t="s">
        <v>35</v>
      </c>
      <c r="L138" s="58" t="s">
        <v>35</v>
      </c>
      <c r="M138" s="70" t="s">
        <v>35</v>
      </c>
      <c r="N138" s="67" t="s">
        <v>35</v>
      </c>
      <c r="O138" s="67" t="s">
        <v>35</v>
      </c>
      <c r="P138" s="67" t="s">
        <v>35</v>
      </c>
      <c r="Q138" s="64" t="s">
        <v>35</v>
      </c>
      <c r="R138" s="61" t="s">
        <v>35</v>
      </c>
      <c r="S138" s="67" t="s">
        <v>35</v>
      </c>
      <c r="T138" s="67" t="s">
        <v>35</v>
      </c>
      <c r="U138" s="67" t="s">
        <v>35</v>
      </c>
      <c r="V138" s="67" t="s">
        <v>35</v>
      </c>
      <c r="W138" s="67" t="s">
        <v>35</v>
      </c>
      <c r="X138" s="67" t="s">
        <v>35</v>
      </c>
      <c r="Y138" s="67" t="s">
        <v>35</v>
      </c>
      <c r="Z138" s="67" t="s">
        <v>35</v>
      </c>
      <c r="AA138" s="67" t="s">
        <v>35</v>
      </c>
      <c r="AB138" s="67" t="s">
        <v>35</v>
      </c>
      <c r="AC138" s="67" t="s">
        <v>35</v>
      </c>
      <c r="AD138" s="67" t="s">
        <v>35</v>
      </c>
      <c r="AE138" s="67" t="s">
        <v>35</v>
      </c>
      <c r="AF138" s="67" t="s">
        <v>35</v>
      </c>
      <c r="AG138" s="67" t="s">
        <v>35</v>
      </c>
      <c r="AH138" s="67" t="s">
        <v>35</v>
      </c>
      <c r="AI138" s="67" t="s">
        <v>35</v>
      </c>
      <c r="AJ138" s="67" t="s">
        <v>35</v>
      </c>
      <c r="AK138" s="67" t="s">
        <v>35</v>
      </c>
      <c r="AL138" s="67" t="s">
        <v>35</v>
      </c>
      <c r="AM138" s="67" t="s">
        <v>35</v>
      </c>
      <c r="AN138" s="67" t="s">
        <v>35</v>
      </c>
      <c r="AO138" s="67" t="s">
        <v>35</v>
      </c>
      <c r="AP138" s="67" t="s">
        <v>35</v>
      </c>
      <c r="AQ138" s="67" t="s">
        <v>35</v>
      </c>
      <c r="AR138" s="67" t="s">
        <v>35</v>
      </c>
      <c r="AS138" s="67" t="s">
        <v>35</v>
      </c>
      <c r="AT138" s="67" t="s">
        <v>35</v>
      </c>
      <c r="AU138" s="67" t="s">
        <v>35</v>
      </c>
      <c r="AV138" s="67" t="s">
        <v>35</v>
      </c>
      <c r="AW138" s="58" t="s">
        <v>35</v>
      </c>
      <c r="AX138" s="408"/>
      <c r="AY138" s="408"/>
      <c r="AZ138" s="875"/>
      <c r="BA138" s="965"/>
      <c r="BB138" s="552" t="s">
        <v>41</v>
      </c>
      <c r="BC138" s="54" t="s">
        <v>35</v>
      </c>
      <c r="BD138" s="50" t="s">
        <v>35</v>
      </c>
      <c r="BE138" s="50" t="s">
        <v>35</v>
      </c>
      <c r="BF138" s="50" t="s">
        <v>35</v>
      </c>
      <c r="BG138" s="45" t="s">
        <v>35</v>
      </c>
      <c r="BH138" s="54" t="s">
        <v>35</v>
      </c>
      <c r="BI138" s="50" t="s">
        <v>35</v>
      </c>
      <c r="BJ138" s="50" t="s">
        <v>35</v>
      </c>
      <c r="BK138" s="50" t="s">
        <v>35</v>
      </c>
      <c r="BL138" s="45" t="s">
        <v>35</v>
      </c>
      <c r="BM138" s="54" t="s">
        <v>35</v>
      </c>
      <c r="BN138" s="50" t="s">
        <v>35</v>
      </c>
      <c r="BO138" s="50" t="s">
        <v>35</v>
      </c>
      <c r="BP138" s="50" t="s">
        <v>35</v>
      </c>
      <c r="BQ138" s="45" t="s">
        <v>35</v>
      </c>
      <c r="BR138" s="54" t="s">
        <v>35</v>
      </c>
      <c r="BS138" s="50" t="s">
        <v>35</v>
      </c>
      <c r="BT138" s="50" t="s">
        <v>35</v>
      </c>
      <c r="BU138" s="50" t="s">
        <v>35</v>
      </c>
      <c r="BV138" s="50" t="s">
        <v>35</v>
      </c>
      <c r="BW138" s="50" t="s">
        <v>35</v>
      </c>
      <c r="BX138" s="50" t="s">
        <v>35</v>
      </c>
      <c r="BY138" s="39" t="s">
        <v>35</v>
      </c>
      <c r="BZ138" s="39" t="s">
        <v>35</v>
      </c>
      <c r="CA138" s="39" t="s">
        <v>35</v>
      </c>
      <c r="CB138" s="39" t="s">
        <v>35</v>
      </c>
      <c r="CC138" s="39" t="s">
        <v>35</v>
      </c>
      <c r="CD138" s="39" t="s">
        <v>35</v>
      </c>
      <c r="CE138" s="39" t="s">
        <v>35</v>
      </c>
      <c r="CF138" s="39" t="s">
        <v>35</v>
      </c>
      <c r="CG138" s="39" t="s">
        <v>35</v>
      </c>
      <c r="CH138" s="39" t="s">
        <v>35</v>
      </c>
      <c r="CI138" s="39" t="s">
        <v>35</v>
      </c>
      <c r="CJ138" s="39" t="s">
        <v>35</v>
      </c>
      <c r="CK138" s="39" t="s">
        <v>35</v>
      </c>
      <c r="CL138" s="39" t="s">
        <v>35</v>
      </c>
      <c r="CM138" s="39" t="s">
        <v>35</v>
      </c>
      <c r="CN138" s="39" t="s">
        <v>35</v>
      </c>
      <c r="CO138" s="39" t="s">
        <v>35</v>
      </c>
      <c r="CP138" s="39" t="s">
        <v>35</v>
      </c>
      <c r="CQ138" s="39" t="s">
        <v>35</v>
      </c>
      <c r="CR138" s="39" t="s">
        <v>35</v>
      </c>
      <c r="CS138" s="39" t="s">
        <v>35</v>
      </c>
      <c r="CT138" s="39" t="s">
        <v>35</v>
      </c>
      <c r="CU138" s="39" t="s">
        <v>35</v>
      </c>
      <c r="CV138" s="39" t="s">
        <v>35</v>
      </c>
      <c r="CW138" s="39" t="s">
        <v>35</v>
      </c>
      <c r="CX138" s="8"/>
      <c r="CY138" s="8"/>
      <c r="CZ138" s="8"/>
    </row>
    <row r="139" s="320" customFormat="true" ht="15" customHeight="true" x14ac:dyDescent="0.2">
      <c r="A139" s="977"/>
      <c r="B139" s="370" t="s">
        <v>19</v>
      </c>
      <c r="C139" s="127">
        <v>16.549339927155714</v>
      </c>
      <c r="D139" s="126">
        <v>5.806916631165647</v>
      </c>
      <c r="E139" s="126">
        <v>1.5288211277090138</v>
      </c>
      <c r="F139" s="126">
        <v>0.76831248193084545</v>
      </c>
      <c r="G139" s="125">
        <v>0</v>
      </c>
      <c r="H139" s="124">
        <v>10.875909787632597</v>
      </c>
      <c r="I139" s="126">
        <v>2.9676716427612577</v>
      </c>
      <c r="J139" s="126">
        <v>0.90482307379195592</v>
      </c>
      <c r="K139" s="126">
        <v>0.2520117346751618</v>
      </c>
      <c r="L139" s="123">
        <v>0</v>
      </c>
      <c r="M139" s="127">
        <v>24.097895530975777</v>
      </c>
      <c r="N139" s="126">
        <v>9.9388793544243335</v>
      </c>
      <c r="O139" s="126">
        <v>5.4171299812348392</v>
      </c>
      <c r="P139" s="126">
        <v>2.3301072966014087</v>
      </c>
      <c r="Q139" s="125">
        <v>0.68944490268309422</v>
      </c>
      <c r="R139" s="124">
        <v>8.4412081984897558</v>
      </c>
      <c r="S139" s="126">
        <v>23.193807339449528</v>
      </c>
      <c r="T139" s="126">
        <v>10.615164520743967</v>
      </c>
      <c r="U139" s="126">
        <v>2.1625163826998617</v>
      </c>
      <c r="V139" s="126">
        <v>2.4629418472063991</v>
      </c>
      <c r="W139" s="126">
        <v>4.1636407649479494</v>
      </c>
      <c r="X139" s="126">
        <v>20.680083275503176</v>
      </c>
      <c r="Y139" s="126">
        <v>17.979290869155868</v>
      </c>
      <c r="Z139" s="126">
        <v>2.937420178799464</v>
      </c>
      <c r="AA139" s="126">
        <v>11.10322809506917</v>
      </c>
      <c r="AB139" s="126">
        <v>16.549832368180379</v>
      </c>
      <c r="AC139" s="126">
        <v>7.2081575246132248</v>
      </c>
      <c r="AD139" s="126">
        <v>6.4622402432842581</v>
      </c>
      <c r="AE139" s="126">
        <v>3.4844868735083767</v>
      </c>
      <c r="AF139" s="126">
        <v>6.7098092643051874</v>
      </c>
      <c r="AG139" s="126">
        <v>3.0977443609022703</v>
      </c>
      <c r="AH139" s="126">
        <v>7.589626239511853</v>
      </c>
      <c r="AI139" s="126">
        <v>14.832384566730033</v>
      </c>
      <c r="AJ139" s="126">
        <v>13.161332462442912</v>
      </c>
      <c r="AK139" s="126">
        <v>2.8498871331828379</v>
      </c>
      <c r="AL139" s="126">
        <v>2.1586931155192746</v>
      </c>
      <c r="AM139" s="126">
        <v>4.5570336824228219</v>
      </c>
      <c r="AN139" s="126">
        <v>2.7786858450473959</v>
      </c>
      <c r="AO139" s="126">
        <v>6.6934404283801623</v>
      </c>
      <c r="AP139" s="126">
        <v>4.0895218718209181</v>
      </c>
      <c r="AQ139" s="126">
        <v>8.8664421997754683</v>
      </c>
      <c r="AR139" s="126">
        <v>12.429378531073418</v>
      </c>
      <c r="AS139" s="126">
        <v>9.7794544399303458</v>
      </c>
      <c r="AT139" s="126">
        <v>2.2429906542056033</v>
      </c>
      <c r="AU139" s="126">
        <v>2.6681698609545488</v>
      </c>
      <c r="AV139" s="126">
        <v>1.9351055512118815</v>
      </c>
      <c r="AW139" s="123">
        <v>2.6242127361791514</v>
      </c>
      <c r="AX139" s="408"/>
      <c r="AY139" s="408"/>
      <c r="AZ139" s="875"/>
      <c r="BA139" s="965"/>
      <c r="BB139" s="552" t="s">
        <v>19</v>
      </c>
      <c r="BC139" s="54" t="s">
        <v>35</v>
      </c>
      <c r="BD139" s="50" t="s">
        <v>35</v>
      </c>
      <c r="BE139" s="50" t="s">
        <v>35</v>
      </c>
      <c r="BF139" s="50" t="s">
        <v>35</v>
      </c>
      <c r="BG139" s="45" t="s">
        <v>35</v>
      </c>
      <c r="BH139" s="54" t="s">
        <v>35</v>
      </c>
      <c r="BI139" s="50" t="s">
        <v>35</v>
      </c>
      <c r="BJ139" s="50" t="s">
        <v>35</v>
      </c>
      <c r="BK139" s="50" t="s">
        <v>35</v>
      </c>
      <c r="BL139" s="45" t="s">
        <v>35</v>
      </c>
      <c r="BM139" s="54" t="s">
        <v>35</v>
      </c>
      <c r="BN139" s="50" t="s">
        <v>35</v>
      </c>
      <c r="BO139" s="50" t="s">
        <v>35</v>
      </c>
      <c r="BP139" s="50" t="s">
        <v>35</v>
      </c>
      <c r="BQ139" s="45" t="s">
        <v>35</v>
      </c>
      <c r="BR139" s="54" t="s">
        <v>35</v>
      </c>
      <c r="BS139" s="50" t="s">
        <v>35</v>
      </c>
      <c r="BT139" s="50" t="s">
        <v>35</v>
      </c>
      <c r="BU139" s="50" t="s">
        <v>35</v>
      </c>
      <c r="BV139" s="50" t="s">
        <v>35</v>
      </c>
      <c r="BW139" s="50" t="s">
        <v>35</v>
      </c>
      <c r="BX139" s="50" t="s">
        <v>35</v>
      </c>
      <c r="BY139" s="39" t="s">
        <v>35</v>
      </c>
      <c r="BZ139" s="39" t="s">
        <v>35</v>
      </c>
      <c r="CA139" s="39" t="s">
        <v>35</v>
      </c>
      <c r="CB139" s="39" t="s">
        <v>35</v>
      </c>
      <c r="CC139" s="39" t="s">
        <v>35</v>
      </c>
      <c r="CD139" s="39" t="s">
        <v>35</v>
      </c>
      <c r="CE139" s="39" t="s">
        <v>35</v>
      </c>
      <c r="CF139" s="39" t="s">
        <v>35</v>
      </c>
      <c r="CG139" s="39" t="s">
        <v>35</v>
      </c>
      <c r="CH139" s="39" t="s">
        <v>35</v>
      </c>
      <c r="CI139" s="39" t="s">
        <v>35</v>
      </c>
      <c r="CJ139" s="39" t="s">
        <v>35</v>
      </c>
      <c r="CK139" s="39" t="s">
        <v>35</v>
      </c>
      <c r="CL139" s="39" t="s">
        <v>35</v>
      </c>
      <c r="CM139" s="39" t="s">
        <v>35</v>
      </c>
      <c r="CN139" s="39" t="s">
        <v>35</v>
      </c>
      <c r="CO139" s="39" t="s">
        <v>35</v>
      </c>
      <c r="CP139" s="39" t="s">
        <v>35</v>
      </c>
      <c r="CQ139" s="39" t="s">
        <v>35</v>
      </c>
      <c r="CR139" s="39" t="s">
        <v>35</v>
      </c>
      <c r="CS139" s="39" t="s">
        <v>35</v>
      </c>
      <c r="CT139" s="39" t="s">
        <v>35</v>
      </c>
      <c r="CU139" s="39" t="s">
        <v>35</v>
      </c>
      <c r="CV139" s="39" t="s">
        <v>35</v>
      </c>
      <c r="CW139" s="39" t="s">
        <v>35</v>
      </c>
      <c r="CX139" s="8"/>
      <c r="CY139" s="8"/>
      <c r="CZ139" s="8"/>
    </row>
    <row r="140" s="315" customFormat="true" ht="15" customHeight="true" x14ac:dyDescent="0.2">
      <c r="A140" s="977" t="s">
        <v>106</v>
      </c>
      <c r="B140" s="370" t="s">
        <v>64</v>
      </c>
      <c r="C140" s="70" t="s">
        <v>35</v>
      </c>
      <c r="D140" s="67" t="s">
        <v>35</v>
      </c>
      <c r="E140" s="67" t="s">
        <v>35</v>
      </c>
      <c r="F140" s="67" t="s">
        <v>35</v>
      </c>
      <c r="G140" s="64" t="s">
        <v>35</v>
      </c>
      <c r="H140" s="61" t="s">
        <v>35</v>
      </c>
      <c r="I140" s="67" t="s">
        <v>35</v>
      </c>
      <c r="J140" s="67" t="s">
        <v>35</v>
      </c>
      <c r="K140" s="67" t="s">
        <v>35</v>
      </c>
      <c r="L140" s="58" t="s">
        <v>35</v>
      </c>
      <c r="M140" s="70" t="s">
        <v>35</v>
      </c>
      <c r="N140" s="67" t="s">
        <v>35</v>
      </c>
      <c r="O140" s="67" t="s">
        <v>35</v>
      </c>
      <c r="P140" s="67" t="s">
        <v>35</v>
      </c>
      <c r="Q140" s="64" t="s">
        <v>35</v>
      </c>
      <c r="R140" s="61" t="s">
        <v>35</v>
      </c>
      <c r="S140" s="67" t="s">
        <v>35</v>
      </c>
      <c r="T140" s="67" t="s">
        <v>35</v>
      </c>
      <c r="U140" s="67" t="s">
        <v>35</v>
      </c>
      <c r="V140" s="67" t="s">
        <v>35</v>
      </c>
      <c r="W140" s="67" t="s">
        <v>35</v>
      </c>
      <c r="X140" s="67" t="s">
        <v>35</v>
      </c>
      <c r="Y140" s="67" t="s">
        <v>35</v>
      </c>
      <c r="Z140" s="67" t="s">
        <v>35</v>
      </c>
      <c r="AA140" s="67" t="s">
        <v>35</v>
      </c>
      <c r="AB140" s="67" t="s">
        <v>35</v>
      </c>
      <c r="AC140" s="67" t="s">
        <v>35</v>
      </c>
      <c r="AD140" s="67" t="s">
        <v>35</v>
      </c>
      <c r="AE140" s="67" t="s">
        <v>35</v>
      </c>
      <c r="AF140" s="67" t="s">
        <v>35</v>
      </c>
      <c r="AG140" s="67" t="s">
        <v>35</v>
      </c>
      <c r="AH140" s="67" t="s">
        <v>35</v>
      </c>
      <c r="AI140" s="67" t="s">
        <v>35</v>
      </c>
      <c r="AJ140" s="67" t="s">
        <v>35</v>
      </c>
      <c r="AK140" s="67" t="s">
        <v>35</v>
      </c>
      <c r="AL140" s="67" t="s">
        <v>35</v>
      </c>
      <c r="AM140" s="67" t="s">
        <v>35</v>
      </c>
      <c r="AN140" s="67" t="s">
        <v>35</v>
      </c>
      <c r="AO140" s="67" t="s">
        <v>35</v>
      </c>
      <c r="AP140" s="67" t="s">
        <v>35</v>
      </c>
      <c r="AQ140" s="67" t="s">
        <v>35</v>
      </c>
      <c r="AR140" s="67" t="s">
        <v>35</v>
      </c>
      <c r="AS140" s="67" t="s">
        <v>35</v>
      </c>
      <c r="AT140" s="67" t="s">
        <v>35</v>
      </c>
      <c r="AU140" s="67" t="s">
        <v>35</v>
      </c>
      <c r="AV140" s="67" t="s">
        <v>35</v>
      </c>
      <c r="AW140" s="58" t="s">
        <v>35</v>
      </c>
      <c r="AX140" s="10"/>
      <c r="AY140" s="10"/>
      <c r="AZ140" s="343"/>
      <c r="BA140" s="965" t="s">
        <v>106</v>
      </c>
      <c r="BB140" s="552" t="s">
        <v>64</v>
      </c>
      <c r="BC140" s="54" t="s">
        <v>35</v>
      </c>
      <c r="BD140" s="50" t="s">
        <v>35</v>
      </c>
      <c r="BE140" s="50" t="s">
        <v>35</v>
      </c>
      <c r="BF140" s="50" t="s">
        <v>35</v>
      </c>
      <c r="BG140" s="45" t="s">
        <v>35</v>
      </c>
      <c r="BH140" s="54" t="s">
        <v>35</v>
      </c>
      <c r="BI140" s="50" t="s">
        <v>35</v>
      </c>
      <c r="BJ140" s="50" t="s">
        <v>35</v>
      </c>
      <c r="BK140" s="50" t="s">
        <v>35</v>
      </c>
      <c r="BL140" s="45" t="s">
        <v>35</v>
      </c>
      <c r="BM140" s="54" t="s">
        <v>35</v>
      </c>
      <c r="BN140" s="50" t="s">
        <v>35</v>
      </c>
      <c r="BO140" s="50" t="s">
        <v>35</v>
      </c>
      <c r="BP140" s="50" t="s">
        <v>35</v>
      </c>
      <c r="BQ140" s="45" t="s">
        <v>35</v>
      </c>
      <c r="BR140" s="54" t="s">
        <v>35</v>
      </c>
      <c r="BS140" s="50" t="s">
        <v>35</v>
      </c>
      <c r="BT140" s="50" t="s">
        <v>35</v>
      </c>
      <c r="BU140" s="50" t="s">
        <v>35</v>
      </c>
      <c r="BV140" s="50" t="s">
        <v>35</v>
      </c>
      <c r="BW140" s="50" t="s">
        <v>35</v>
      </c>
      <c r="BX140" s="50" t="s">
        <v>35</v>
      </c>
      <c r="BY140" s="39" t="s">
        <v>35</v>
      </c>
      <c r="BZ140" s="39" t="s">
        <v>35</v>
      </c>
      <c r="CA140" s="39" t="s">
        <v>35</v>
      </c>
      <c r="CB140" s="39" t="s">
        <v>35</v>
      </c>
      <c r="CC140" s="39" t="s">
        <v>35</v>
      </c>
      <c r="CD140" s="39" t="s">
        <v>35</v>
      </c>
      <c r="CE140" s="39" t="s">
        <v>35</v>
      </c>
      <c r="CF140" s="39" t="s">
        <v>35</v>
      </c>
      <c r="CG140" s="39" t="s">
        <v>35</v>
      </c>
      <c r="CH140" s="39" t="s">
        <v>35</v>
      </c>
      <c r="CI140" s="39" t="s">
        <v>35</v>
      </c>
      <c r="CJ140" s="39" t="s">
        <v>35</v>
      </c>
      <c r="CK140" s="39" t="s">
        <v>35</v>
      </c>
      <c r="CL140" s="39" t="s">
        <v>35</v>
      </c>
      <c r="CM140" s="39" t="s">
        <v>35</v>
      </c>
      <c r="CN140" s="39" t="s">
        <v>35</v>
      </c>
      <c r="CO140" s="39" t="s">
        <v>35</v>
      </c>
      <c r="CP140" s="39" t="s">
        <v>35</v>
      </c>
      <c r="CQ140" s="39" t="s">
        <v>35</v>
      </c>
      <c r="CR140" s="39" t="s">
        <v>35</v>
      </c>
      <c r="CS140" s="39" t="s">
        <v>35</v>
      </c>
      <c r="CT140" s="39" t="s">
        <v>35</v>
      </c>
      <c r="CU140" s="39" t="s">
        <v>35</v>
      </c>
      <c r="CV140" s="39" t="s">
        <v>35</v>
      </c>
      <c r="CW140" s="39" t="s">
        <v>35</v>
      </c>
      <c r="CX140" s="8"/>
      <c r="CY140" s="8"/>
      <c r="CZ140" s="8"/>
    </row>
    <row r="141" s="315" customFormat="true" ht="15" customHeight="true" x14ac:dyDescent="0.2">
      <c r="A141" s="977"/>
      <c r="B141" s="370" t="s">
        <v>65</v>
      </c>
      <c r="C141" s="70" t="s">
        <v>35</v>
      </c>
      <c r="D141" s="67" t="s">
        <v>35</v>
      </c>
      <c r="E141" s="67" t="s">
        <v>35</v>
      </c>
      <c r="F141" s="67" t="s">
        <v>35</v>
      </c>
      <c r="G141" s="64" t="s">
        <v>35</v>
      </c>
      <c r="H141" s="61" t="s">
        <v>35</v>
      </c>
      <c r="I141" s="67" t="s">
        <v>35</v>
      </c>
      <c r="J141" s="67" t="s">
        <v>35</v>
      </c>
      <c r="K141" s="67" t="s">
        <v>35</v>
      </c>
      <c r="L141" s="58" t="s">
        <v>35</v>
      </c>
      <c r="M141" s="70" t="s">
        <v>35</v>
      </c>
      <c r="N141" s="67" t="s">
        <v>35</v>
      </c>
      <c r="O141" s="67" t="s">
        <v>35</v>
      </c>
      <c r="P141" s="67" t="s">
        <v>35</v>
      </c>
      <c r="Q141" s="64" t="s">
        <v>35</v>
      </c>
      <c r="R141" s="61" t="s">
        <v>35</v>
      </c>
      <c r="S141" s="67" t="s">
        <v>35</v>
      </c>
      <c r="T141" s="67" t="s">
        <v>35</v>
      </c>
      <c r="U141" s="67" t="s">
        <v>35</v>
      </c>
      <c r="V141" s="67" t="s">
        <v>35</v>
      </c>
      <c r="W141" s="67" t="s">
        <v>35</v>
      </c>
      <c r="X141" s="67" t="s">
        <v>35</v>
      </c>
      <c r="Y141" s="67" t="s">
        <v>35</v>
      </c>
      <c r="Z141" s="67" t="s">
        <v>35</v>
      </c>
      <c r="AA141" s="67" t="s">
        <v>35</v>
      </c>
      <c r="AB141" s="67" t="s">
        <v>35</v>
      </c>
      <c r="AC141" s="67" t="s">
        <v>35</v>
      </c>
      <c r="AD141" s="67" t="s">
        <v>35</v>
      </c>
      <c r="AE141" s="67" t="s">
        <v>35</v>
      </c>
      <c r="AF141" s="67" t="s">
        <v>35</v>
      </c>
      <c r="AG141" s="67" t="s">
        <v>35</v>
      </c>
      <c r="AH141" s="67" t="s">
        <v>35</v>
      </c>
      <c r="AI141" s="67" t="s">
        <v>35</v>
      </c>
      <c r="AJ141" s="67" t="s">
        <v>35</v>
      </c>
      <c r="AK141" s="67" t="s">
        <v>35</v>
      </c>
      <c r="AL141" s="67" t="s">
        <v>35</v>
      </c>
      <c r="AM141" s="67" t="s">
        <v>35</v>
      </c>
      <c r="AN141" s="67" t="s">
        <v>35</v>
      </c>
      <c r="AO141" s="67" t="s">
        <v>35</v>
      </c>
      <c r="AP141" s="67" t="s">
        <v>35</v>
      </c>
      <c r="AQ141" s="67" t="s">
        <v>35</v>
      </c>
      <c r="AR141" s="67" t="s">
        <v>35</v>
      </c>
      <c r="AS141" s="67" t="s">
        <v>35</v>
      </c>
      <c r="AT141" s="67" t="s">
        <v>35</v>
      </c>
      <c r="AU141" s="67" t="s">
        <v>35</v>
      </c>
      <c r="AV141" s="67" t="s">
        <v>35</v>
      </c>
      <c r="AW141" s="58" t="s">
        <v>35</v>
      </c>
      <c r="AX141" s="10"/>
      <c r="AY141" s="10"/>
      <c r="AZ141" s="343"/>
      <c r="BA141" s="965"/>
      <c r="BB141" s="552" t="s">
        <v>65</v>
      </c>
      <c r="BC141" s="54" t="s">
        <v>35</v>
      </c>
      <c r="BD141" s="50" t="s">
        <v>35</v>
      </c>
      <c r="BE141" s="50" t="s">
        <v>35</v>
      </c>
      <c r="BF141" s="50" t="s">
        <v>35</v>
      </c>
      <c r="BG141" s="45" t="s">
        <v>35</v>
      </c>
      <c r="BH141" s="54" t="s">
        <v>35</v>
      </c>
      <c r="BI141" s="50" t="s">
        <v>35</v>
      </c>
      <c r="BJ141" s="50" t="s">
        <v>35</v>
      </c>
      <c r="BK141" s="50" t="s">
        <v>35</v>
      </c>
      <c r="BL141" s="45" t="s">
        <v>35</v>
      </c>
      <c r="BM141" s="54" t="s">
        <v>35</v>
      </c>
      <c r="BN141" s="50" t="s">
        <v>35</v>
      </c>
      <c r="BO141" s="50" t="s">
        <v>35</v>
      </c>
      <c r="BP141" s="50" t="s">
        <v>35</v>
      </c>
      <c r="BQ141" s="45" t="s">
        <v>35</v>
      </c>
      <c r="BR141" s="54" t="s">
        <v>35</v>
      </c>
      <c r="BS141" s="50" t="s">
        <v>35</v>
      </c>
      <c r="BT141" s="50" t="s">
        <v>35</v>
      </c>
      <c r="BU141" s="50" t="s">
        <v>35</v>
      </c>
      <c r="BV141" s="50" t="s">
        <v>35</v>
      </c>
      <c r="BW141" s="50" t="s">
        <v>35</v>
      </c>
      <c r="BX141" s="50" t="s">
        <v>35</v>
      </c>
      <c r="BY141" s="39" t="s">
        <v>35</v>
      </c>
      <c r="BZ141" s="39" t="s">
        <v>35</v>
      </c>
      <c r="CA141" s="39" t="s">
        <v>35</v>
      </c>
      <c r="CB141" s="39" t="s">
        <v>35</v>
      </c>
      <c r="CC141" s="39" t="s">
        <v>35</v>
      </c>
      <c r="CD141" s="39" t="s">
        <v>35</v>
      </c>
      <c r="CE141" s="39" t="s">
        <v>35</v>
      </c>
      <c r="CF141" s="39" t="s">
        <v>35</v>
      </c>
      <c r="CG141" s="39" t="s">
        <v>35</v>
      </c>
      <c r="CH141" s="39" t="s">
        <v>35</v>
      </c>
      <c r="CI141" s="39" t="s">
        <v>35</v>
      </c>
      <c r="CJ141" s="39" t="s">
        <v>35</v>
      </c>
      <c r="CK141" s="39" t="s">
        <v>35</v>
      </c>
      <c r="CL141" s="39" t="s">
        <v>35</v>
      </c>
      <c r="CM141" s="39" t="s">
        <v>35</v>
      </c>
      <c r="CN141" s="39" t="s">
        <v>35</v>
      </c>
      <c r="CO141" s="39" t="s">
        <v>35</v>
      </c>
      <c r="CP141" s="39" t="s">
        <v>35</v>
      </c>
      <c r="CQ141" s="39" t="s">
        <v>35</v>
      </c>
      <c r="CR141" s="39" t="s">
        <v>35</v>
      </c>
      <c r="CS141" s="39" t="s">
        <v>35</v>
      </c>
      <c r="CT141" s="39" t="s">
        <v>35</v>
      </c>
      <c r="CU141" s="39" t="s">
        <v>35</v>
      </c>
      <c r="CV141" s="39" t="s">
        <v>35</v>
      </c>
      <c r="CW141" s="39" t="s">
        <v>35</v>
      </c>
      <c r="CX141" s="8"/>
      <c r="CY141" s="8"/>
      <c r="CZ141" s="8"/>
    </row>
    <row r="142" s="315" customFormat="true" ht="15" customHeight="true" x14ac:dyDescent="0.2">
      <c r="A142" s="977"/>
      <c r="B142" s="370" t="s">
        <v>66</v>
      </c>
      <c r="C142" s="70" t="s">
        <v>35</v>
      </c>
      <c r="D142" s="67" t="s">
        <v>35</v>
      </c>
      <c r="E142" s="67" t="s">
        <v>35</v>
      </c>
      <c r="F142" s="67" t="s">
        <v>35</v>
      </c>
      <c r="G142" s="64" t="s">
        <v>35</v>
      </c>
      <c r="H142" s="61" t="s">
        <v>35</v>
      </c>
      <c r="I142" s="67" t="s">
        <v>35</v>
      </c>
      <c r="J142" s="67" t="s">
        <v>35</v>
      </c>
      <c r="K142" s="67" t="s">
        <v>35</v>
      </c>
      <c r="L142" s="58" t="s">
        <v>35</v>
      </c>
      <c r="M142" s="70" t="s">
        <v>35</v>
      </c>
      <c r="N142" s="67" t="s">
        <v>35</v>
      </c>
      <c r="O142" s="67" t="s">
        <v>35</v>
      </c>
      <c r="P142" s="67" t="s">
        <v>35</v>
      </c>
      <c r="Q142" s="64" t="s">
        <v>35</v>
      </c>
      <c r="R142" s="61" t="s">
        <v>35</v>
      </c>
      <c r="S142" s="67" t="s">
        <v>35</v>
      </c>
      <c r="T142" s="67" t="s">
        <v>35</v>
      </c>
      <c r="U142" s="67" t="s">
        <v>35</v>
      </c>
      <c r="V142" s="67" t="s">
        <v>35</v>
      </c>
      <c r="W142" s="67" t="s">
        <v>35</v>
      </c>
      <c r="X142" s="67" t="s">
        <v>35</v>
      </c>
      <c r="Y142" s="67" t="s">
        <v>35</v>
      </c>
      <c r="Z142" s="67" t="s">
        <v>35</v>
      </c>
      <c r="AA142" s="67" t="s">
        <v>35</v>
      </c>
      <c r="AB142" s="67" t="s">
        <v>35</v>
      </c>
      <c r="AC142" s="67" t="s">
        <v>35</v>
      </c>
      <c r="AD142" s="67" t="s">
        <v>35</v>
      </c>
      <c r="AE142" s="67" t="s">
        <v>35</v>
      </c>
      <c r="AF142" s="67" t="s">
        <v>35</v>
      </c>
      <c r="AG142" s="67" t="s">
        <v>35</v>
      </c>
      <c r="AH142" s="67" t="s">
        <v>35</v>
      </c>
      <c r="AI142" s="67" t="s">
        <v>35</v>
      </c>
      <c r="AJ142" s="67" t="s">
        <v>35</v>
      </c>
      <c r="AK142" s="67" t="s">
        <v>35</v>
      </c>
      <c r="AL142" s="67" t="s">
        <v>35</v>
      </c>
      <c r="AM142" s="67" t="s">
        <v>35</v>
      </c>
      <c r="AN142" s="67" t="s">
        <v>35</v>
      </c>
      <c r="AO142" s="67" t="s">
        <v>35</v>
      </c>
      <c r="AP142" s="67" t="s">
        <v>35</v>
      </c>
      <c r="AQ142" s="67" t="s">
        <v>35</v>
      </c>
      <c r="AR142" s="67" t="s">
        <v>35</v>
      </c>
      <c r="AS142" s="67" t="s">
        <v>35</v>
      </c>
      <c r="AT142" s="67" t="s">
        <v>35</v>
      </c>
      <c r="AU142" s="67" t="s">
        <v>35</v>
      </c>
      <c r="AV142" s="67" t="s">
        <v>35</v>
      </c>
      <c r="AW142" s="58" t="s">
        <v>35</v>
      </c>
      <c r="AX142" s="10"/>
      <c r="AY142" s="10"/>
      <c r="AZ142" s="343"/>
      <c r="BA142" s="965"/>
      <c r="BB142" s="552" t="s">
        <v>66</v>
      </c>
      <c r="BC142" s="54" t="s">
        <v>35</v>
      </c>
      <c r="BD142" s="50" t="s">
        <v>35</v>
      </c>
      <c r="BE142" s="50" t="s">
        <v>35</v>
      </c>
      <c r="BF142" s="50" t="s">
        <v>35</v>
      </c>
      <c r="BG142" s="45" t="s">
        <v>35</v>
      </c>
      <c r="BH142" s="54" t="s">
        <v>35</v>
      </c>
      <c r="BI142" s="50" t="s">
        <v>35</v>
      </c>
      <c r="BJ142" s="50" t="s">
        <v>35</v>
      </c>
      <c r="BK142" s="50" t="s">
        <v>35</v>
      </c>
      <c r="BL142" s="45" t="s">
        <v>35</v>
      </c>
      <c r="BM142" s="54" t="s">
        <v>35</v>
      </c>
      <c r="BN142" s="50" t="s">
        <v>35</v>
      </c>
      <c r="BO142" s="50" t="s">
        <v>35</v>
      </c>
      <c r="BP142" s="50" t="s">
        <v>35</v>
      </c>
      <c r="BQ142" s="45" t="s">
        <v>35</v>
      </c>
      <c r="BR142" s="54" t="s">
        <v>35</v>
      </c>
      <c r="BS142" s="50" t="s">
        <v>35</v>
      </c>
      <c r="BT142" s="50" t="s">
        <v>35</v>
      </c>
      <c r="BU142" s="50" t="s">
        <v>35</v>
      </c>
      <c r="BV142" s="50" t="s">
        <v>35</v>
      </c>
      <c r="BW142" s="50" t="s">
        <v>35</v>
      </c>
      <c r="BX142" s="50" t="s">
        <v>35</v>
      </c>
      <c r="BY142" s="39" t="s">
        <v>35</v>
      </c>
      <c r="BZ142" s="39" t="s">
        <v>35</v>
      </c>
      <c r="CA142" s="39" t="s">
        <v>35</v>
      </c>
      <c r="CB142" s="39" t="s">
        <v>35</v>
      </c>
      <c r="CC142" s="39" t="s">
        <v>35</v>
      </c>
      <c r="CD142" s="39" t="s">
        <v>35</v>
      </c>
      <c r="CE142" s="39" t="s">
        <v>35</v>
      </c>
      <c r="CF142" s="39" t="s">
        <v>35</v>
      </c>
      <c r="CG142" s="39" t="s">
        <v>35</v>
      </c>
      <c r="CH142" s="39" t="s">
        <v>35</v>
      </c>
      <c r="CI142" s="39" t="s">
        <v>35</v>
      </c>
      <c r="CJ142" s="39" t="s">
        <v>35</v>
      </c>
      <c r="CK142" s="39" t="s">
        <v>35</v>
      </c>
      <c r="CL142" s="39" t="s">
        <v>35</v>
      </c>
      <c r="CM142" s="39" t="s">
        <v>35</v>
      </c>
      <c r="CN142" s="39" t="s">
        <v>35</v>
      </c>
      <c r="CO142" s="39" t="s">
        <v>35</v>
      </c>
      <c r="CP142" s="39" t="s">
        <v>35</v>
      </c>
      <c r="CQ142" s="39" t="s">
        <v>35</v>
      </c>
      <c r="CR142" s="39" t="s">
        <v>35</v>
      </c>
      <c r="CS142" s="39" t="s">
        <v>35</v>
      </c>
      <c r="CT142" s="39" t="s">
        <v>35</v>
      </c>
      <c r="CU142" s="39" t="s">
        <v>35</v>
      </c>
      <c r="CV142" s="39" t="s">
        <v>35</v>
      </c>
      <c r="CW142" s="39" t="s">
        <v>35</v>
      </c>
      <c r="CX142" s="8"/>
      <c r="CY142" s="8"/>
      <c r="CZ142" s="8"/>
    </row>
    <row r="143" s="315" customFormat="true" ht="15" customHeight="true" x14ac:dyDescent="0.2">
      <c r="A143" s="977"/>
      <c r="B143" s="370" t="s">
        <v>67</v>
      </c>
      <c r="C143" s="70" t="s">
        <v>35</v>
      </c>
      <c r="D143" s="67" t="s">
        <v>35</v>
      </c>
      <c r="E143" s="67" t="s">
        <v>35</v>
      </c>
      <c r="F143" s="67" t="s">
        <v>35</v>
      </c>
      <c r="G143" s="64" t="s">
        <v>35</v>
      </c>
      <c r="H143" s="61" t="s">
        <v>35</v>
      </c>
      <c r="I143" s="67" t="s">
        <v>35</v>
      </c>
      <c r="J143" s="67" t="s">
        <v>35</v>
      </c>
      <c r="K143" s="67" t="s">
        <v>35</v>
      </c>
      <c r="L143" s="58" t="s">
        <v>35</v>
      </c>
      <c r="M143" s="70" t="s">
        <v>35</v>
      </c>
      <c r="N143" s="67" t="s">
        <v>35</v>
      </c>
      <c r="O143" s="67" t="s">
        <v>35</v>
      </c>
      <c r="P143" s="67" t="s">
        <v>35</v>
      </c>
      <c r="Q143" s="64" t="s">
        <v>35</v>
      </c>
      <c r="R143" s="61" t="s">
        <v>35</v>
      </c>
      <c r="S143" s="67" t="s">
        <v>35</v>
      </c>
      <c r="T143" s="67" t="s">
        <v>35</v>
      </c>
      <c r="U143" s="67" t="s">
        <v>35</v>
      </c>
      <c r="V143" s="67" t="s">
        <v>35</v>
      </c>
      <c r="W143" s="67" t="s">
        <v>35</v>
      </c>
      <c r="X143" s="67" t="s">
        <v>35</v>
      </c>
      <c r="Y143" s="67" t="s">
        <v>35</v>
      </c>
      <c r="Z143" s="67" t="s">
        <v>35</v>
      </c>
      <c r="AA143" s="67" t="s">
        <v>35</v>
      </c>
      <c r="AB143" s="67" t="s">
        <v>35</v>
      </c>
      <c r="AC143" s="67" t="s">
        <v>35</v>
      </c>
      <c r="AD143" s="67" t="s">
        <v>35</v>
      </c>
      <c r="AE143" s="67" t="s">
        <v>35</v>
      </c>
      <c r="AF143" s="67" t="s">
        <v>35</v>
      </c>
      <c r="AG143" s="67" t="s">
        <v>35</v>
      </c>
      <c r="AH143" s="67" t="s">
        <v>35</v>
      </c>
      <c r="AI143" s="67" t="s">
        <v>35</v>
      </c>
      <c r="AJ143" s="67" t="s">
        <v>35</v>
      </c>
      <c r="AK143" s="67" t="s">
        <v>35</v>
      </c>
      <c r="AL143" s="67" t="s">
        <v>35</v>
      </c>
      <c r="AM143" s="67" t="s">
        <v>35</v>
      </c>
      <c r="AN143" s="67" t="s">
        <v>35</v>
      </c>
      <c r="AO143" s="67" t="s">
        <v>35</v>
      </c>
      <c r="AP143" s="67" t="s">
        <v>35</v>
      </c>
      <c r="AQ143" s="67" t="s">
        <v>35</v>
      </c>
      <c r="AR143" s="67" t="s">
        <v>35</v>
      </c>
      <c r="AS143" s="67" t="s">
        <v>35</v>
      </c>
      <c r="AT143" s="67" t="s">
        <v>35</v>
      </c>
      <c r="AU143" s="67" t="s">
        <v>35</v>
      </c>
      <c r="AV143" s="67" t="s">
        <v>35</v>
      </c>
      <c r="AW143" s="58" t="s">
        <v>35</v>
      </c>
      <c r="AX143" s="10"/>
      <c r="AY143" s="10"/>
      <c r="AZ143" s="343"/>
      <c r="BA143" s="965"/>
      <c r="BB143" s="552" t="s">
        <v>67</v>
      </c>
      <c r="BC143" s="54" t="s">
        <v>35</v>
      </c>
      <c r="BD143" s="50" t="s">
        <v>35</v>
      </c>
      <c r="BE143" s="50" t="s">
        <v>35</v>
      </c>
      <c r="BF143" s="50" t="s">
        <v>35</v>
      </c>
      <c r="BG143" s="45" t="s">
        <v>35</v>
      </c>
      <c r="BH143" s="54" t="s">
        <v>35</v>
      </c>
      <c r="BI143" s="50" t="s">
        <v>35</v>
      </c>
      <c r="BJ143" s="50" t="s">
        <v>35</v>
      </c>
      <c r="BK143" s="50" t="s">
        <v>35</v>
      </c>
      <c r="BL143" s="45" t="s">
        <v>35</v>
      </c>
      <c r="BM143" s="54" t="s">
        <v>35</v>
      </c>
      <c r="BN143" s="50" t="s">
        <v>35</v>
      </c>
      <c r="BO143" s="50" t="s">
        <v>35</v>
      </c>
      <c r="BP143" s="50" t="s">
        <v>35</v>
      </c>
      <c r="BQ143" s="45" t="s">
        <v>35</v>
      </c>
      <c r="BR143" s="54" t="s">
        <v>35</v>
      </c>
      <c r="BS143" s="50" t="s">
        <v>35</v>
      </c>
      <c r="BT143" s="50" t="s">
        <v>35</v>
      </c>
      <c r="BU143" s="50" t="s">
        <v>35</v>
      </c>
      <c r="BV143" s="50" t="s">
        <v>35</v>
      </c>
      <c r="BW143" s="50" t="s">
        <v>35</v>
      </c>
      <c r="BX143" s="50" t="s">
        <v>35</v>
      </c>
      <c r="BY143" s="39" t="s">
        <v>35</v>
      </c>
      <c r="BZ143" s="39" t="s">
        <v>35</v>
      </c>
      <c r="CA143" s="39" t="s">
        <v>35</v>
      </c>
      <c r="CB143" s="39" t="s">
        <v>35</v>
      </c>
      <c r="CC143" s="39" t="s">
        <v>35</v>
      </c>
      <c r="CD143" s="39" t="s">
        <v>35</v>
      </c>
      <c r="CE143" s="39" t="s">
        <v>35</v>
      </c>
      <c r="CF143" s="39" t="s">
        <v>35</v>
      </c>
      <c r="CG143" s="39" t="s">
        <v>35</v>
      </c>
      <c r="CH143" s="39" t="s">
        <v>35</v>
      </c>
      <c r="CI143" s="39" t="s">
        <v>35</v>
      </c>
      <c r="CJ143" s="39" t="s">
        <v>35</v>
      </c>
      <c r="CK143" s="39" t="s">
        <v>35</v>
      </c>
      <c r="CL143" s="39" t="s">
        <v>35</v>
      </c>
      <c r="CM143" s="39" t="s">
        <v>35</v>
      </c>
      <c r="CN143" s="39" t="s">
        <v>35</v>
      </c>
      <c r="CO143" s="39" t="s">
        <v>35</v>
      </c>
      <c r="CP143" s="39" t="s">
        <v>35</v>
      </c>
      <c r="CQ143" s="39" t="s">
        <v>35</v>
      </c>
      <c r="CR143" s="39" t="s">
        <v>35</v>
      </c>
      <c r="CS143" s="39" t="s">
        <v>35</v>
      </c>
      <c r="CT143" s="39" t="s">
        <v>35</v>
      </c>
      <c r="CU143" s="39" t="s">
        <v>35</v>
      </c>
      <c r="CV143" s="39" t="s">
        <v>35</v>
      </c>
      <c r="CW143" s="39" t="s">
        <v>35</v>
      </c>
      <c r="CX143" s="8"/>
      <c r="CY143" s="8"/>
      <c r="CZ143" s="8"/>
    </row>
    <row r="144" s="315" customFormat="true" ht="15" customHeight="true" x14ac:dyDescent="0.2">
      <c r="A144" s="977" t="s">
        <v>107</v>
      </c>
      <c r="B144" s="370" t="s">
        <v>64</v>
      </c>
      <c r="C144" s="70" t="s">
        <v>35</v>
      </c>
      <c r="D144" s="67" t="s">
        <v>35</v>
      </c>
      <c r="E144" s="67" t="s">
        <v>35</v>
      </c>
      <c r="F144" s="67" t="s">
        <v>35</v>
      </c>
      <c r="G144" s="64" t="s">
        <v>35</v>
      </c>
      <c r="H144" s="61" t="s">
        <v>35</v>
      </c>
      <c r="I144" s="67" t="s">
        <v>35</v>
      </c>
      <c r="J144" s="67" t="s">
        <v>35</v>
      </c>
      <c r="K144" s="67" t="s">
        <v>35</v>
      </c>
      <c r="L144" s="58" t="s">
        <v>35</v>
      </c>
      <c r="M144" s="70" t="s">
        <v>35</v>
      </c>
      <c r="N144" s="67" t="s">
        <v>35</v>
      </c>
      <c r="O144" s="67" t="s">
        <v>35</v>
      </c>
      <c r="P144" s="67" t="s">
        <v>35</v>
      </c>
      <c r="Q144" s="64" t="s">
        <v>35</v>
      </c>
      <c r="R144" s="61" t="s">
        <v>35</v>
      </c>
      <c r="S144" s="67" t="s">
        <v>35</v>
      </c>
      <c r="T144" s="67" t="s">
        <v>35</v>
      </c>
      <c r="U144" s="67" t="s">
        <v>35</v>
      </c>
      <c r="V144" s="67" t="s">
        <v>35</v>
      </c>
      <c r="W144" s="67" t="s">
        <v>35</v>
      </c>
      <c r="X144" s="67" t="s">
        <v>35</v>
      </c>
      <c r="Y144" s="67" t="s">
        <v>35</v>
      </c>
      <c r="Z144" s="67" t="s">
        <v>35</v>
      </c>
      <c r="AA144" s="67" t="s">
        <v>35</v>
      </c>
      <c r="AB144" s="67" t="s">
        <v>35</v>
      </c>
      <c r="AC144" s="67" t="s">
        <v>35</v>
      </c>
      <c r="AD144" s="67" t="s">
        <v>35</v>
      </c>
      <c r="AE144" s="67" t="s">
        <v>35</v>
      </c>
      <c r="AF144" s="67" t="s">
        <v>35</v>
      </c>
      <c r="AG144" s="67" t="s">
        <v>35</v>
      </c>
      <c r="AH144" s="67" t="s">
        <v>35</v>
      </c>
      <c r="AI144" s="67" t="s">
        <v>35</v>
      </c>
      <c r="AJ144" s="67" t="s">
        <v>35</v>
      </c>
      <c r="AK144" s="67" t="s">
        <v>35</v>
      </c>
      <c r="AL144" s="67" t="s">
        <v>35</v>
      </c>
      <c r="AM144" s="67" t="s">
        <v>35</v>
      </c>
      <c r="AN144" s="67" t="s">
        <v>35</v>
      </c>
      <c r="AO144" s="67" t="s">
        <v>35</v>
      </c>
      <c r="AP144" s="67" t="s">
        <v>35</v>
      </c>
      <c r="AQ144" s="67" t="s">
        <v>35</v>
      </c>
      <c r="AR144" s="67" t="s">
        <v>35</v>
      </c>
      <c r="AS144" s="67" t="s">
        <v>35</v>
      </c>
      <c r="AT144" s="67" t="s">
        <v>35</v>
      </c>
      <c r="AU144" s="67" t="s">
        <v>35</v>
      </c>
      <c r="AV144" s="67" t="s">
        <v>35</v>
      </c>
      <c r="AW144" s="58" t="s">
        <v>35</v>
      </c>
      <c r="AX144" s="10"/>
      <c r="AY144" s="10"/>
      <c r="AZ144" s="343"/>
      <c r="BA144" s="965" t="s">
        <v>107</v>
      </c>
      <c r="BB144" s="552" t="s">
        <v>64</v>
      </c>
      <c r="BC144" s="54" t="s">
        <v>35</v>
      </c>
      <c r="BD144" s="50" t="s">
        <v>35</v>
      </c>
      <c r="BE144" s="50" t="s">
        <v>35</v>
      </c>
      <c r="BF144" s="50" t="s">
        <v>35</v>
      </c>
      <c r="BG144" s="45" t="s">
        <v>35</v>
      </c>
      <c r="BH144" s="54" t="s">
        <v>35</v>
      </c>
      <c r="BI144" s="50" t="s">
        <v>35</v>
      </c>
      <c r="BJ144" s="50" t="s">
        <v>35</v>
      </c>
      <c r="BK144" s="50" t="s">
        <v>35</v>
      </c>
      <c r="BL144" s="45" t="s">
        <v>35</v>
      </c>
      <c r="BM144" s="54" t="s">
        <v>35</v>
      </c>
      <c r="BN144" s="50" t="s">
        <v>35</v>
      </c>
      <c r="BO144" s="50" t="s">
        <v>35</v>
      </c>
      <c r="BP144" s="50" t="s">
        <v>35</v>
      </c>
      <c r="BQ144" s="45" t="s">
        <v>35</v>
      </c>
      <c r="BR144" s="54" t="s">
        <v>35</v>
      </c>
      <c r="BS144" s="50" t="s">
        <v>35</v>
      </c>
      <c r="BT144" s="50" t="s">
        <v>35</v>
      </c>
      <c r="BU144" s="50" t="s">
        <v>35</v>
      </c>
      <c r="BV144" s="50" t="s">
        <v>35</v>
      </c>
      <c r="BW144" s="50" t="s">
        <v>35</v>
      </c>
      <c r="BX144" s="50" t="s">
        <v>35</v>
      </c>
      <c r="BY144" s="39" t="s">
        <v>35</v>
      </c>
      <c r="BZ144" s="39" t="s">
        <v>35</v>
      </c>
      <c r="CA144" s="39" t="s">
        <v>35</v>
      </c>
      <c r="CB144" s="39" t="s">
        <v>35</v>
      </c>
      <c r="CC144" s="39" t="s">
        <v>35</v>
      </c>
      <c r="CD144" s="39" t="s">
        <v>35</v>
      </c>
      <c r="CE144" s="39" t="s">
        <v>35</v>
      </c>
      <c r="CF144" s="39" t="s">
        <v>35</v>
      </c>
      <c r="CG144" s="39" t="s">
        <v>35</v>
      </c>
      <c r="CH144" s="39" t="s">
        <v>35</v>
      </c>
      <c r="CI144" s="39" t="s">
        <v>35</v>
      </c>
      <c r="CJ144" s="39" t="s">
        <v>35</v>
      </c>
      <c r="CK144" s="39" t="s">
        <v>35</v>
      </c>
      <c r="CL144" s="39" t="s">
        <v>35</v>
      </c>
      <c r="CM144" s="39" t="s">
        <v>35</v>
      </c>
      <c r="CN144" s="39" t="s">
        <v>35</v>
      </c>
      <c r="CO144" s="39" t="s">
        <v>35</v>
      </c>
      <c r="CP144" s="39" t="s">
        <v>35</v>
      </c>
      <c r="CQ144" s="39" t="s">
        <v>35</v>
      </c>
      <c r="CR144" s="39" t="s">
        <v>35</v>
      </c>
      <c r="CS144" s="39" t="s">
        <v>35</v>
      </c>
      <c r="CT144" s="39" t="s">
        <v>35</v>
      </c>
      <c r="CU144" s="39" t="s">
        <v>35</v>
      </c>
      <c r="CV144" s="39" t="s">
        <v>35</v>
      </c>
      <c r="CW144" s="39" t="s">
        <v>35</v>
      </c>
      <c r="CX144" s="8"/>
      <c r="CY144" s="8"/>
      <c r="CZ144" s="8"/>
    </row>
    <row r="145" s="315" customFormat="true" ht="15" customHeight="true" x14ac:dyDescent="0.2">
      <c r="A145" s="977"/>
      <c r="B145" s="370" t="s">
        <v>65</v>
      </c>
      <c r="C145" s="70" t="s">
        <v>35</v>
      </c>
      <c r="D145" s="67" t="s">
        <v>35</v>
      </c>
      <c r="E145" s="67" t="s">
        <v>35</v>
      </c>
      <c r="F145" s="67" t="s">
        <v>35</v>
      </c>
      <c r="G145" s="64" t="s">
        <v>35</v>
      </c>
      <c r="H145" s="61" t="s">
        <v>35</v>
      </c>
      <c r="I145" s="67" t="s">
        <v>35</v>
      </c>
      <c r="J145" s="67" t="s">
        <v>35</v>
      </c>
      <c r="K145" s="67" t="s">
        <v>35</v>
      </c>
      <c r="L145" s="58" t="s">
        <v>35</v>
      </c>
      <c r="M145" s="70" t="s">
        <v>35</v>
      </c>
      <c r="N145" s="67" t="s">
        <v>35</v>
      </c>
      <c r="O145" s="67" t="s">
        <v>35</v>
      </c>
      <c r="P145" s="67" t="s">
        <v>35</v>
      </c>
      <c r="Q145" s="64" t="s">
        <v>35</v>
      </c>
      <c r="R145" s="61" t="s">
        <v>35</v>
      </c>
      <c r="S145" s="67" t="s">
        <v>35</v>
      </c>
      <c r="T145" s="67" t="s">
        <v>35</v>
      </c>
      <c r="U145" s="67" t="s">
        <v>35</v>
      </c>
      <c r="V145" s="67" t="s">
        <v>35</v>
      </c>
      <c r="W145" s="67" t="s">
        <v>35</v>
      </c>
      <c r="X145" s="67" t="s">
        <v>35</v>
      </c>
      <c r="Y145" s="67" t="s">
        <v>35</v>
      </c>
      <c r="Z145" s="67" t="s">
        <v>35</v>
      </c>
      <c r="AA145" s="67" t="s">
        <v>35</v>
      </c>
      <c r="AB145" s="67" t="s">
        <v>35</v>
      </c>
      <c r="AC145" s="67" t="s">
        <v>35</v>
      </c>
      <c r="AD145" s="67" t="s">
        <v>35</v>
      </c>
      <c r="AE145" s="67" t="s">
        <v>35</v>
      </c>
      <c r="AF145" s="67" t="s">
        <v>35</v>
      </c>
      <c r="AG145" s="67" t="s">
        <v>35</v>
      </c>
      <c r="AH145" s="67" t="s">
        <v>35</v>
      </c>
      <c r="AI145" s="67" t="s">
        <v>35</v>
      </c>
      <c r="AJ145" s="67" t="s">
        <v>35</v>
      </c>
      <c r="AK145" s="67" t="s">
        <v>35</v>
      </c>
      <c r="AL145" s="67" t="s">
        <v>35</v>
      </c>
      <c r="AM145" s="67" t="s">
        <v>35</v>
      </c>
      <c r="AN145" s="67" t="s">
        <v>35</v>
      </c>
      <c r="AO145" s="67" t="s">
        <v>35</v>
      </c>
      <c r="AP145" s="67" t="s">
        <v>35</v>
      </c>
      <c r="AQ145" s="67" t="s">
        <v>35</v>
      </c>
      <c r="AR145" s="67" t="s">
        <v>35</v>
      </c>
      <c r="AS145" s="67" t="s">
        <v>35</v>
      </c>
      <c r="AT145" s="67" t="s">
        <v>35</v>
      </c>
      <c r="AU145" s="67" t="s">
        <v>35</v>
      </c>
      <c r="AV145" s="67" t="s">
        <v>35</v>
      </c>
      <c r="AW145" s="58" t="s">
        <v>35</v>
      </c>
      <c r="AX145" s="10"/>
      <c r="AY145" s="10"/>
      <c r="AZ145" s="343"/>
      <c r="BA145" s="965"/>
      <c r="BB145" s="552" t="s">
        <v>65</v>
      </c>
      <c r="BC145" s="54" t="s">
        <v>35</v>
      </c>
      <c r="BD145" s="50" t="s">
        <v>35</v>
      </c>
      <c r="BE145" s="50" t="s">
        <v>35</v>
      </c>
      <c r="BF145" s="50" t="s">
        <v>35</v>
      </c>
      <c r="BG145" s="45" t="s">
        <v>35</v>
      </c>
      <c r="BH145" s="54" t="s">
        <v>35</v>
      </c>
      <c r="BI145" s="50" t="s">
        <v>35</v>
      </c>
      <c r="BJ145" s="50" t="s">
        <v>35</v>
      </c>
      <c r="BK145" s="50" t="s">
        <v>35</v>
      </c>
      <c r="BL145" s="45" t="s">
        <v>35</v>
      </c>
      <c r="BM145" s="54" t="s">
        <v>35</v>
      </c>
      <c r="BN145" s="50" t="s">
        <v>35</v>
      </c>
      <c r="BO145" s="50" t="s">
        <v>35</v>
      </c>
      <c r="BP145" s="50" t="s">
        <v>35</v>
      </c>
      <c r="BQ145" s="45" t="s">
        <v>35</v>
      </c>
      <c r="BR145" s="54" t="s">
        <v>35</v>
      </c>
      <c r="BS145" s="50" t="s">
        <v>35</v>
      </c>
      <c r="BT145" s="50" t="s">
        <v>35</v>
      </c>
      <c r="BU145" s="50" t="s">
        <v>35</v>
      </c>
      <c r="BV145" s="50" t="s">
        <v>35</v>
      </c>
      <c r="BW145" s="50" t="s">
        <v>35</v>
      </c>
      <c r="BX145" s="50" t="s">
        <v>35</v>
      </c>
      <c r="BY145" s="39" t="s">
        <v>35</v>
      </c>
      <c r="BZ145" s="39" t="s">
        <v>35</v>
      </c>
      <c r="CA145" s="39" t="s">
        <v>35</v>
      </c>
      <c r="CB145" s="39" t="s">
        <v>35</v>
      </c>
      <c r="CC145" s="39" t="s">
        <v>35</v>
      </c>
      <c r="CD145" s="39" t="s">
        <v>35</v>
      </c>
      <c r="CE145" s="39" t="s">
        <v>35</v>
      </c>
      <c r="CF145" s="39" t="s">
        <v>35</v>
      </c>
      <c r="CG145" s="39" t="s">
        <v>35</v>
      </c>
      <c r="CH145" s="39" t="s">
        <v>35</v>
      </c>
      <c r="CI145" s="39" t="s">
        <v>35</v>
      </c>
      <c r="CJ145" s="39" t="s">
        <v>35</v>
      </c>
      <c r="CK145" s="39" t="s">
        <v>35</v>
      </c>
      <c r="CL145" s="39" t="s">
        <v>35</v>
      </c>
      <c r="CM145" s="39" t="s">
        <v>35</v>
      </c>
      <c r="CN145" s="39" t="s">
        <v>35</v>
      </c>
      <c r="CO145" s="39" t="s">
        <v>35</v>
      </c>
      <c r="CP145" s="39" t="s">
        <v>35</v>
      </c>
      <c r="CQ145" s="39" t="s">
        <v>35</v>
      </c>
      <c r="CR145" s="39" t="s">
        <v>35</v>
      </c>
      <c r="CS145" s="39" t="s">
        <v>35</v>
      </c>
      <c r="CT145" s="39" t="s">
        <v>35</v>
      </c>
      <c r="CU145" s="39" t="s">
        <v>35</v>
      </c>
      <c r="CV145" s="39" t="s">
        <v>35</v>
      </c>
      <c r="CW145" s="39" t="s">
        <v>35</v>
      </c>
      <c r="CX145" s="8"/>
      <c r="CY145" s="8"/>
      <c r="CZ145" s="8"/>
    </row>
    <row r="146" s="315" customFormat="true" ht="15" customHeight="true" x14ac:dyDescent="0.2">
      <c r="A146" s="977"/>
      <c r="B146" s="370" t="s">
        <v>66</v>
      </c>
      <c r="C146" s="70" t="s">
        <v>35</v>
      </c>
      <c r="D146" s="67" t="s">
        <v>35</v>
      </c>
      <c r="E146" s="67" t="s">
        <v>35</v>
      </c>
      <c r="F146" s="67" t="s">
        <v>35</v>
      </c>
      <c r="G146" s="64" t="s">
        <v>35</v>
      </c>
      <c r="H146" s="61" t="s">
        <v>35</v>
      </c>
      <c r="I146" s="67" t="s">
        <v>35</v>
      </c>
      <c r="J146" s="67" t="s">
        <v>35</v>
      </c>
      <c r="K146" s="67" t="s">
        <v>35</v>
      </c>
      <c r="L146" s="58" t="s">
        <v>35</v>
      </c>
      <c r="M146" s="70" t="s">
        <v>35</v>
      </c>
      <c r="N146" s="67" t="s">
        <v>35</v>
      </c>
      <c r="O146" s="67" t="s">
        <v>35</v>
      </c>
      <c r="P146" s="67" t="s">
        <v>35</v>
      </c>
      <c r="Q146" s="64" t="s">
        <v>35</v>
      </c>
      <c r="R146" s="61" t="s">
        <v>35</v>
      </c>
      <c r="S146" s="67" t="s">
        <v>35</v>
      </c>
      <c r="T146" s="67" t="s">
        <v>35</v>
      </c>
      <c r="U146" s="67" t="s">
        <v>35</v>
      </c>
      <c r="V146" s="67" t="s">
        <v>35</v>
      </c>
      <c r="W146" s="67" t="s">
        <v>35</v>
      </c>
      <c r="X146" s="67" t="s">
        <v>35</v>
      </c>
      <c r="Y146" s="67" t="s">
        <v>35</v>
      </c>
      <c r="Z146" s="67" t="s">
        <v>35</v>
      </c>
      <c r="AA146" s="67" t="s">
        <v>35</v>
      </c>
      <c r="AB146" s="67" t="s">
        <v>35</v>
      </c>
      <c r="AC146" s="67" t="s">
        <v>35</v>
      </c>
      <c r="AD146" s="67" t="s">
        <v>35</v>
      </c>
      <c r="AE146" s="67" t="s">
        <v>35</v>
      </c>
      <c r="AF146" s="67" t="s">
        <v>35</v>
      </c>
      <c r="AG146" s="67" t="s">
        <v>35</v>
      </c>
      <c r="AH146" s="67" t="s">
        <v>35</v>
      </c>
      <c r="AI146" s="67" t="s">
        <v>35</v>
      </c>
      <c r="AJ146" s="67" t="s">
        <v>35</v>
      </c>
      <c r="AK146" s="67" t="s">
        <v>35</v>
      </c>
      <c r="AL146" s="67" t="s">
        <v>35</v>
      </c>
      <c r="AM146" s="67" t="s">
        <v>35</v>
      </c>
      <c r="AN146" s="67" t="s">
        <v>35</v>
      </c>
      <c r="AO146" s="67" t="s">
        <v>35</v>
      </c>
      <c r="AP146" s="67" t="s">
        <v>35</v>
      </c>
      <c r="AQ146" s="67" t="s">
        <v>35</v>
      </c>
      <c r="AR146" s="67" t="s">
        <v>35</v>
      </c>
      <c r="AS146" s="67" t="s">
        <v>35</v>
      </c>
      <c r="AT146" s="67" t="s">
        <v>35</v>
      </c>
      <c r="AU146" s="67" t="s">
        <v>35</v>
      </c>
      <c r="AV146" s="67" t="s">
        <v>35</v>
      </c>
      <c r="AW146" s="58" t="s">
        <v>35</v>
      </c>
      <c r="AX146" s="10"/>
      <c r="AY146" s="10"/>
      <c r="AZ146" s="343"/>
      <c r="BA146" s="965"/>
      <c r="BB146" s="552" t="s">
        <v>66</v>
      </c>
      <c r="BC146" s="54" t="s">
        <v>35</v>
      </c>
      <c r="BD146" s="50" t="s">
        <v>35</v>
      </c>
      <c r="BE146" s="50" t="s">
        <v>35</v>
      </c>
      <c r="BF146" s="50" t="s">
        <v>35</v>
      </c>
      <c r="BG146" s="45" t="s">
        <v>35</v>
      </c>
      <c r="BH146" s="54" t="s">
        <v>35</v>
      </c>
      <c r="BI146" s="50" t="s">
        <v>35</v>
      </c>
      <c r="BJ146" s="50" t="s">
        <v>35</v>
      </c>
      <c r="BK146" s="50" t="s">
        <v>35</v>
      </c>
      <c r="BL146" s="45" t="s">
        <v>35</v>
      </c>
      <c r="BM146" s="54" t="s">
        <v>35</v>
      </c>
      <c r="BN146" s="50" t="s">
        <v>35</v>
      </c>
      <c r="BO146" s="50" t="s">
        <v>35</v>
      </c>
      <c r="BP146" s="50" t="s">
        <v>35</v>
      </c>
      <c r="BQ146" s="45" t="s">
        <v>35</v>
      </c>
      <c r="BR146" s="54" t="s">
        <v>35</v>
      </c>
      <c r="BS146" s="50" t="s">
        <v>35</v>
      </c>
      <c r="BT146" s="50" t="s">
        <v>35</v>
      </c>
      <c r="BU146" s="50" t="s">
        <v>35</v>
      </c>
      <c r="BV146" s="50" t="s">
        <v>35</v>
      </c>
      <c r="BW146" s="50" t="s">
        <v>35</v>
      </c>
      <c r="BX146" s="50" t="s">
        <v>35</v>
      </c>
      <c r="BY146" s="39" t="s">
        <v>35</v>
      </c>
      <c r="BZ146" s="39" t="s">
        <v>35</v>
      </c>
      <c r="CA146" s="39" t="s">
        <v>35</v>
      </c>
      <c r="CB146" s="39" t="s">
        <v>35</v>
      </c>
      <c r="CC146" s="39" t="s">
        <v>35</v>
      </c>
      <c r="CD146" s="39" t="s">
        <v>35</v>
      </c>
      <c r="CE146" s="39" t="s">
        <v>35</v>
      </c>
      <c r="CF146" s="39" t="s">
        <v>35</v>
      </c>
      <c r="CG146" s="39" t="s">
        <v>35</v>
      </c>
      <c r="CH146" s="39" t="s">
        <v>35</v>
      </c>
      <c r="CI146" s="39" t="s">
        <v>35</v>
      </c>
      <c r="CJ146" s="39" t="s">
        <v>35</v>
      </c>
      <c r="CK146" s="39" t="s">
        <v>35</v>
      </c>
      <c r="CL146" s="39" t="s">
        <v>35</v>
      </c>
      <c r="CM146" s="39" t="s">
        <v>35</v>
      </c>
      <c r="CN146" s="39" t="s">
        <v>35</v>
      </c>
      <c r="CO146" s="39" t="s">
        <v>35</v>
      </c>
      <c r="CP146" s="39" t="s">
        <v>35</v>
      </c>
      <c r="CQ146" s="39" t="s">
        <v>35</v>
      </c>
      <c r="CR146" s="39" t="s">
        <v>35</v>
      </c>
      <c r="CS146" s="39" t="s">
        <v>35</v>
      </c>
      <c r="CT146" s="39" t="s">
        <v>35</v>
      </c>
      <c r="CU146" s="39" t="s">
        <v>35</v>
      </c>
      <c r="CV146" s="39" t="s">
        <v>35</v>
      </c>
      <c r="CW146" s="39" t="s">
        <v>35</v>
      </c>
      <c r="CX146" s="8"/>
      <c r="CY146" s="8"/>
      <c r="CZ146" s="8"/>
    </row>
    <row r="147" s="315" customFormat="true" ht="15" customHeight="true" x14ac:dyDescent="0.2">
      <c r="A147" s="977"/>
      <c r="B147" s="370" t="s">
        <v>67</v>
      </c>
      <c r="C147" s="70" t="s">
        <v>35</v>
      </c>
      <c r="D147" s="67" t="s">
        <v>35</v>
      </c>
      <c r="E147" s="67" t="s">
        <v>35</v>
      </c>
      <c r="F147" s="67" t="s">
        <v>35</v>
      </c>
      <c r="G147" s="64" t="s">
        <v>35</v>
      </c>
      <c r="H147" s="61" t="s">
        <v>35</v>
      </c>
      <c r="I147" s="67" t="s">
        <v>35</v>
      </c>
      <c r="J147" s="67" t="s">
        <v>35</v>
      </c>
      <c r="K147" s="67" t="s">
        <v>35</v>
      </c>
      <c r="L147" s="58" t="s">
        <v>35</v>
      </c>
      <c r="M147" s="70" t="s">
        <v>35</v>
      </c>
      <c r="N147" s="67" t="s">
        <v>35</v>
      </c>
      <c r="O147" s="67" t="s">
        <v>35</v>
      </c>
      <c r="P147" s="67" t="s">
        <v>35</v>
      </c>
      <c r="Q147" s="64" t="s">
        <v>35</v>
      </c>
      <c r="R147" s="61" t="s">
        <v>35</v>
      </c>
      <c r="S147" s="67" t="s">
        <v>35</v>
      </c>
      <c r="T147" s="67" t="s">
        <v>35</v>
      </c>
      <c r="U147" s="67" t="s">
        <v>35</v>
      </c>
      <c r="V147" s="67" t="s">
        <v>35</v>
      </c>
      <c r="W147" s="67" t="s">
        <v>35</v>
      </c>
      <c r="X147" s="67" t="s">
        <v>35</v>
      </c>
      <c r="Y147" s="67" t="s">
        <v>35</v>
      </c>
      <c r="Z147" s="67" t="s">
        <v>35</v>
      </c>
      <c r="AA147" s="67" t="s">
        <v>35</v>
      </c>
      <c r="AB147" s="67" t="s">
        <v>35</v>
      </c>
      <c r="AC147" s="67" t="s">
        <v>35</v>
      </c>
      <c r="AD147" s="67" t="s">
        <v>35</v>
      </c>
      <c r="AE147" s="67" t="s">
        <v>35</v>
      </c>
      <c r="AF147" s="67" t="s">
        <v>35</v>
      </c>
      <c r="AG147" s="67" t="s">
        <v>35</v>
      </c>
      <c r="AH147" s="67" t="s">
        <v>35</v>
      </c>
      <c r="AI147" s="67" t="s">
        <v>35</v>
      </c>
      <c r="AJ147" s="67" t="s">
        <v>35</v>
      </c>
      <c r="AK147" s="67" t="s">
        <v>35</v>
      </c>
      <c r="AL147" s="67" t="s">
        <v>35</v>
      </c>
      <c r="AM147" s="67" t="s">
        <v>35</v>
      </c>
      <c r="AN147" s="67" t="s">
        <v>35</v>
      </c>
      <c r="AO147" s="67" t="s">
        <v>35</v>
      </c>
      <c r="AP147" s="67" t="s">
        <v>35</v>
      </c>
      <c r="AQ147" s="67" t="s">
        <v>35</v>
      </c>
      <c r="AR147" s="67" t="s">
        <v>35</v>
      </c>
      <c r="AS147" s="67" t="s">
        <v>35</v>
      </c>
      <c r="AT147" s="67" t="s">
        <v>35</v>
      </c>
      <c r="AU147" s="67" t="s">
        <v>35</v>
      </c>
      <c r="AV147" s="67" t="s">
        <v>35</v>
      </c>
      <c r="AW147" s="58" t="s">
        <v>35</v>
      </c>
      <c r="AX147" s="10"/>
      <c r="AY147" s="10"/>
      <c r="AZ147" s="343"/>
      <c r="BA147" s="965"/>
      <c r="BB147" s="552" t="s">
        <v>67</v>
      </c>
      <c r="BC147" s="54" t="s">
        <v>35</v>
      </c>
      <c r="BD147" s="50" t="s">
        <v>35</v>
      </c>
      <c r="BE147" s="50" t="s">
        <v>35</v>
      </c>
      <c r="BF147" s="50" t="s">
        <v>35</v>
      </c>
      <c r="BG147" s="45" t="s">
        <v>35</v>
      </c>
      <c r="BH147" s="54" t="s">
        <v>35</v>
      </c>
      <c r="BI147" s="50" t="s">
        <v>35</v>
      </c>
      <c r="BJ147" s="50" t="s">
        <v>35</v>
      </c>
      <c r="BK147" s="50" t="s">
        <v>35</v>
      </c>
      <c r="BL147" s="45" t="s">
        <v>35</v>
      </c>
      <c r="BM147" s="54" t="s">
        <v>35</v>
      </c>
      <c r="BN147" s="50" t="s">
        <v>35</v>
      </c>
      <c r="BO147" s="50" t="s">
        <v>35</v>
      </c>
      <c r="BP147" s="50" t="s">
        <v>35</v>
      </c>
      <c r="BQ147" s="45" t="s">
        <v>35</v>
      </c>
      <c r="BR147" s="54" t="s">
        <v>35</v>
      </c>
      <c r="BS147" s="50" t="s">
        <v>35</v>
      </c>
      <c r="BT147" s="50" t="s">
        <v>35</v>
      </c>
      <c r="BU147" s="50" t="s">
        <v>35</v>
      </c>
      <c r="BV147" s="50" t="s">
        <v>35</v>
      </c>
      <c r="BW147" s="50" t="s">
        <v>35</v>
      </c>
      <c r="BX147" s="50" t="s">
        <v>35</v>
      </c>
      <c r="BY147" s="39" t="s">
        <v>35</v>
      </c>
      <c r="BZ147" s="39" t="s">
        <v>35</v>
      </c>
      <c r="CA147" s="39" t="s">
        <v>35</v>
      </c>
      <c r="CB147" s="39" t="s">
        <v>35</v>
      </c>
      <c r="CC147" s="39" t="s">
        <v>35</v>
      </c>
      <c r="CD147" s="39" t="s">
        <v>35</v>
      </c>
      <c r="CE147" s="39" t="s">
        <v>35</v>
      </c>
      <c r="CF147" s="39" t="s">
        <v>35</v>
      </c>
      <c r="CG147" s="39" t="s">
        <v>35</v>
      </c>
      <c r="CH147" s="39" t="s">
        <v>35</v>
      </c>
      <c r="CI147" s="39" t="s">
        <v>35</v>
      </c>
      <c r="CJ147" s="39" t="s">
        <v>35</v>
      </c>
      <c r="CK147" s="39" t="s">
        <v>35</v>
      </c>
      <c r="CL147" s="39" t="s">
        <v>35</v>
      </c>
      <c r="CM147" s="39" t="s">
        <v>35</v>
      </c>
      <c r="CN147" s="39" t="s">
        <v>35</v>
      </c>
      <c r="CO147" s="39" t="s">
        <v>35</v>
      </c>
      <c r="CP147" s="39" t="s">
        <v>35</v>
      </c>
      <c r="CQ147" s="39" t="s">
        <v>35</v>
      </c>
      <c r="CR147" s="39" t="s">
        <v>35</v>
      </c>
      <c r="CS147" s="39" t="s">
        <v>35</v>
      </c>
      <c r="CT147" s="39" t="s">
        <v>35</v>
      </c>
      <c r="CU147" s="39" t="s">
        <v>35</v>
      </c>
      <c r="CV147" s="39" t="s">
        <v>35</v>
      </c>
      <c r="CW147" s="39" t="s">
        <v>35</v>
      </c>
      <c r="CX147" s="8"/>
      <c r="CY147" s="8"/>
      <c r="CZ147" s="8"/>
    </row>
    <row r="148" s="315" customFormat="true" ht="15" customHeight="true" x14ac:dyDescent="0.2">
      <c r="A148" s="977" t="s">
        <v>108</v>
      </c>
      <c r="B148" s="370" t="s">
        <v>49</v>
      </c>
      <c r="C148" s="70" t="s">
        <v>35</v>
      </c>
      <c r="D148" s="67" t="s">
        <v>35</v>
      </c>
      <c r="E148" s="67" t="s">
        <v>35</v>
      </c>
      <c r="F148" s="67" t="s">
        <v>35</v>
      </c>
      <c r="G148" s="64" t="s">
        <v>35</v>
      </c>
      <c r="H148" s="61" t="s">
        <v>35</v>
      </c>
      <c r="I148" s="67" t="s">
        <v>35</v>
      </c>
      <c r="J148" s="67" t="s">
        <v>35</v>
      </c>
      <c r="K148" s="67" t="s">
        <v>35</v>
      </c>
      <c r="L148" s="58" t="s">
        <v>35</v>
      </c>
      <c r="M148" s="70" t="s">
        <v>35</v>
      </c>
      <c r="N148" s="67" t="s">
        <v>35</v>
      </c>
      <c r="O148" s="67" t="s">
        <v>35</v>
      </c>
      <c r="P148" s="67" t="s">
        <v>35</v>
      </c>
      <c r="Q148" s="64" t="s">
        <v>35</v>
      </c>
      <c r="R148" s="61" t="s">
        <v>35</v>
      </c>
      <c r="S148" s="67" t="s">
        <v>35</v>
      </c>
      <c r="T148" s="67" t="s">
        <v>35</v>
      </c>
      <c r="U148" s="67" t="s">
        <v>35</v>
      </c>
      <c r="V148" s="67" t="s">
        <v>35</v>
      </c>
      <c r="W148" s="67" t="s">
        <v>35</v>
      </c>
      <c r="X148" s="67" t="s">
        <v>35</v>
      </c>
      <c r="Y148" s="67" t="s">
        <v>35</v>
      </c>
      <c r="Z148" s="67" t="s">
        <v>35</v>
      </c>
      <c r="AA148" s="67" t="s">
        <v>35</v>
      </c>
      <c r="AB148" s="67" t="s">
        <v>35</v>
      </c>
      <c r="AC148" s="67" t="s">
        <v>35</v>
      </c>
      <c r="AD148" s="67" t="s">
        <v>35</v>
      </c>
      <c r="AE148" s="67" t="s">
        <v>35</v>
      </c>
      <c r="AF148" s="67" t="s">
        <v>35</v>
      </c>
      <c r="AG148" s="67" t="s">
        <v>35</v>
      </c>
      <c r="AH148" s="67" t="s">
        <v>35</v>
      </c>
      <c r="AI148" s="67" t="s">
        <v>35</v>
      </c>
      <c r="AJ148" s="67" t="s">
        <v>35</v>
      </c>
      <c r="AK148" s="67" t="s">
        <v>35</v>
      </c>
      <c r="AL148" s="67" t="s">
        <v>35</v>
      </c>
      <c r="AM148" s="67" t="s">
        <v>35</v>
      </c>
      <c r="AN148" s="67" t="s">
        <v>35</v>
      </c>
      <c r="AO148" s="67" t="s">
        <v>35</v>
      </c>
      <c r="AP148" s="67" t="s">
        <v>35</v>
      </c>
      <c r="AQ148" s="67" t="s">
        <v>35</v>
      </c>
      <c r="AR148" s="67" t="s">
        <v>35</v>
      </c>
      <c r="AS148" s="67" t="s">
        <v>35</v>
      </c>
      <c r="AT148" s="67" t="s">
        <v>35</v>
      </c>
      <c r="AU148" s="67" t="s">
        <v>35</v>
      </c>
      <c r="AV148" s="67" t="s">
        <v>35</v>
      </c>
      <c r="AW148" s="58" t="s">
        <v>35</v>
      </c>
      <c r="AX148" s="10"/>
      <c r="AY148" s="10"/>
      <c r="AZ148" s="343"/>
      <c r="BA148" s="965" t="s">
        <v>108</v>
      </c>
      <c r="BB148" s="552" t="s">
        <v>49</v>
      </c>
      <c r="BC148" s="54" t="s">
        <v>35</v>
      </c>
      <c r="BD148" s="50" t="s">
        <v>35</v>
      </c>
      <c r="BE148" s="50" t="s">
        <v>35</v>
      </c>
      <c r="BF148" s="50" t="s">
        <v>35</v>
      </c>
      <c r="BG148" s="45" t="s">
        <v>35</v>
      </c>
      <c r="BH148" s="54" t="s">
        <v>35</v>
      </c>
      <c r="BI148" s="50" t="s">
        <v>35</v>
      </c>
      <c r="BJ148" s="50" t="s">
        <v>35</v>
      </c>
      <c r="BK148" s="50" t="s">
        <v>35</v>
      </c>
      <c r="BL148" s="45" t="s">
        <v>35</v>
      </c>
      <c r="BM148" s="54" t="s">
        <v>35</v>
      </c>
      <c r="BN148" s="50" t="s">
        <v>35</v>
      </c>
      <c r="BO148" s="50" t="s">
        <v>35</v>
      </c>
      <c r="BP148" s="50" t="s">
        <v>35</v>
      </c>
      <c r="BQ148" s="45" t="s">
        <v>35</v>
      </c>
      <c r="BR148" s="54" t="s">
        <v>35</v>
      </c>
      <c r="BS148" s="50" t="s">
        <v>35</v>
      </c>
      <c r="BT148" s="50" t="s">
        <v>35</v>
      </c>
      <c r="BU148" s="50" t="s">
        <v>35</v>
      </c>
      <c r="BV148" s="50" t="s">
        <v>35</v>
      </c>
      <c r="BW148" s="50" t="s">
        <v>35</v>
      </c>
      <c r="BX148" s="50" t="s">
        <v>35</v>
      </c>
      <c r="BY148" s="39" t="s">
        <v>35</v>
      </c>
      <c r="BZ148" s="39" t="s">
        <v>35</v>
      </c>
      <c r="CA148" s="39" t="s">
        <v>35</v>
      </c>
      <c r="CB148" s="39" t="s">
        <v>35</v>
      </c>
      <c r="CC148" s="39" t="s">
        <v>35</v>
      </c>
      <c r="CD148" s="39" t="s">
        <v>35</v>
      </c>
      <c r="CE148" s="39" t="s">
        <v>35</v>
      </c>
      <c r="CF148" s="39" t="s">
        <v>35</v>
      </c>
      <c r="CG148" s="39" t="s">
        <v>35</v>
      </c>
      <c r="CH148" s="39" t="s">
        <v>35</v>
      </c>
      <c r="CI148" s="39" t="s">
        <v>35</v>
      </c>
      <c r="CJ148" s="39" t="s">
        <v>35</v>
      </c>
      <c r="CK148" s="39" t="s">
        <v>35</v>
      </c>
      <c r="CL148" s="39" t="s">
        <v>35</v>
      </c>
      <c r="CM148" s="39" t="s">
        <v>35</v>
      </c>
      <c r="CN148" s="39" t="s">
        <v>35</v>
      </c>
      <c r="CO148" s="39" t="s">
        <v>35</v>
      </c>
      <c r="CP148" s="39" t="s">
        <v>35</v>
      </c>
      <c r="CQ148" s="39" t="s">
        <v>35</v>
      </c>
      <c r="CR148" s="39" t="s">
        <v>35</v>
      </c>
      <c r="CS148" s="39" t="s">
        <v>35</v>
      </c>
      <c r="CT148" s="39" t="s">
        <v>35</v>
      </c>
      <c r="CU148" s="39" t="s">
        <v>35</v>
      </c>
      <c r="CV148" s="39" t="s">
        <v>35</v>
      </c>
      <c r="CW148" s="39" t="s">
        <v>35</v>
      </c>
      <c r="CX148" s="8"/>
      <c r="CY148" s="8"/>
      <c r="CZ148" s="8"/>
    </row>
    <row r="149" s="315" customFormat="true" ht="15" customHeight="true" x14ac:dyDescent="0.2">
      <c r="A149" s="977"/>
      <c r="B149" s="370" t="s">
        <v>48</v>
      </c>
      <c r="C149" s="70" t="s">
        <v>35</v>
      </c>
      <c r="D149" s="67" t="s">
        <v>35</v>
      </c>
      <c r="E149" s="67" t="s">
        <v>35</v>
      </c>
      <c r="F149" s="67" t="s">
        <v>35</v>
      </c>
      <c r="G149" s="64" t="s">
        <v>35</v>
      </c>
      <c r="H149" s="61" t="s">
        <v>35</v>
      </c>
      <c r="I149" s="67" t="s">
        <v>35</v>
      </c>
      <c r="J149" s="67" t="s">
        <v>35</v>
      </c>
      <c r="K149" s="67" t="s">
        <v>35</v>
      </c>
      <c r="L149" s="58" t="s">
        <v>35</v>
      </c>
      <c r="M149" s="70" t="s">
        <v>35</v>
      </c>
      <c r="N149" s="67" t="s">
        <v>35</v>
      </c>
      <c r="O149" s="67" t="s">
        <v>35</v>
      </c>
      <c r="P149" s="67" t="s">
        <v>35</v>
      </c>
      <c r="Q149" s="64" t="s">
        <v>35</v>
      </c>
      <c r="R149" s="61" t="s">
        <v>35</v>
      </c>
      <c r="S149" s="67" t="s">
        <v>35</v>
      </c>
      <c r="T149" s="67" t="s">
        <v>35</v>
      </c>
      <c r="U149" s="67" t="s">
        <v>35</v>
      </c>
      <c r="V149" s="67" t="s">
        <v>35</v>
      </c>
      <c r="W149" s="67" t="s">
        <v>35</v>
      </c>
      <c r="X149" s="67" t="s">
        <v>35</v>
      </c>
      <c r="Y149" s="67" t="s">
        <v>35</v>
      </c>
      <c r="Z149" s="67" t="s">
        <v>35</v>
      </c>
      <c r="AA149" s="67" t="s">
        <v>35</v>
      </c>
      <c r="AB149" s="67" t="s">
        <v>35</v>
      </c>
      <c r="AC149" s="67" t="s">
        <v>35</v>
      </c>
      <c r="AD149" s="67" t="s">
        <v>35</v>
      </c>
      <c r="AE149" s="67" t="s">
        <v>35</v>
      </c>
      <c r="AF149" s="67" t="s">
        <v>35</v>
      </c>
      <c r="AG149" s="67" t="s">
        <v>35</v>
      </c>
      <c r="AH149" s="67" t="s">
        <v>35</v>
      </c>
      <c r="AI149" s="67" t="s">
        <v>35</v>
      </c>
      <c r="AJ149" s="67" t="s">
        <v>35</v>
      </c>
      <c r="AK149" s="67" t="s">
        <v>35</v>
      </c>
      <c r="AL149" s="67" t="s">
        <v>35</v>
      </c>
      <c r="AM149" s="67" t="s">
        <v>35</v>
      </c>
      <c r="AN149" s="67" t="s">
        <v>35</v>
      </c>
      <c r="AO149" s="67" t="s">
        <v>35</v>
      </c>
      <c r="AP149" s="67" t="s">
        <v>35</v>
      </c>
      <c r="AQ149" s="67" t="s">
        <v>35</v>
      </c>
      <c r="AR149" s="67" t="s">
        <v>35</v>
      </c>
      <c r="AS149" s="67" t="s">
        <v>35</v>
      </c>
      <c r="AT149" s="67" t="s">
        <v>35</v>
      </c>
      <c r="AU149" s="67" t="s">
        <v>35</v>
      </c>
      <c r="AV149" s="67" t="s">
        <v>35</v>
      </c>
      <c r="AW149" s="58" t="s">
        <v>35</v>
      </c>
      <c r="AX149" s="10"/>
      <c r="AY149" s="10"/>
      <c r="AZ149" s="343"/>
      <c r="BA149" s="965"/>
      <c r="BB149" s="552" t="s">
        <v>48</v>
      </c>
      <c r="BC149" s="54" t="s">
        <v>35</v>
      </c>
      <c r="BD149" s="50" t="s">
        <v>35</v>
      </c>
      <c r="BE149" s="50" t="s">
        <v>35</v>
      </c>
      <c r="BF149" s="50" t="s">
        <v>35</v>
      </c>
      <c r="BG149" s="45" t="s">
        <v>35</v>
      </c>
      <c r="BH149" s="54" t="s">
        <v>35</v>
      </c>
      <c r="BI149" s="50" t="s">
        <v>35</v>
      </c>
      <c r="BJ149" s="50" t="s">
        <v>35</v>
      </c>
      <c r="BK149" s="50" t="s">
        <v>35</v>
      </c>
      <c r="BL149" s="45" t="s">
        <v>35</v>
      </c>
      <c r="BM149" s="54" t="s">
        <v>35</v>
      </c>
      <c r="BN149" s="50" t="s">
        <v>35</v>
      </c>
      <c r="BO149" s="50" t="s">
        <v>35</v>
      </c>
      <c r="BP149" s="50" t="s">
        <v>35</v>
      </c>
      <c r="BQ149" s="45" t="s">
        <v>35</v>
      </c>
      <c r="BR149" s="54" t="s">
        <v>35</v>
      </c>
      <c r="BS149" s="50" t="s">
        <v>35</v>
      </c>
      <c r="BT149" s="50" t="s">
        <v>35</v>
      </c>
      <c r="BU149" s="50" t="s">
        <v>35</v>
      </c>
      <c r="BV149" s="50" t="s">
        <v>35</v>
      </c>
      <c r="BW149" s="50" t="s">
        <v>35</v>
      </c>
      <c r="BX149" s="50" t="s">
        <v>35</v>
      </c>
      <c r="BY149" s="39" t="s">
        <v>35</v>
      </c>
      <c r="BZ149" s="39" t="s">
        <v>35</v>
      </c>
      <c r="CA149" s="39" t="s">
        <v>35</v>
      </c>
      <c r="CB149" s="39" t="s">
        <v>35</v>
      </c>
      <c r="CC149" s="39" t="s">
        <v>35</v>
      </c>
      <c r="CD149" s="39" t="s">
        <v>35</v>
      </c>
      <c r="CE149" s="39" t="s">
        <v>35</v>
      </c>
      <c r="CF149" s="39" t="s">
        <v>35</v>
      </c>
      <c r="CG149" s="39" t="s">
        <v>35</v>
      </c>
      <c r="CH149" s="39" t="s">
        <v>35</v>
      </c>
      <c r="CI149" s="39" t="s">
        <v>35</v>
      </c>
      <c r="CJ149" s="39" t="s">
        <v>35</v>
      </c>
      <c r="CK149" s="39" t="s">
        <v>35</v>
      </c>
      <c r="CL149" s="39" t="s">
        <v>35</v>
      </c>
      <c r="CM149" s="39" t="s">
        <v>35</v>
      </c>
      <c r="CN149" s="39" t="s">
        <v>35</v>
      </c>
      <c r="CO149" s="39" t="s">
        <v>35</v>
      </c>
      <c r="CP149" s="39" t="s">
        <v>35</v>
      </c>
      <c r="CQ149" s="39" t="s">
        <v>35</v>
      </c>
      <c r="CR149" s="39" t="s">
        <v>35</v>
      </c>
      <c r="CS149" s="39" t="s">
        <v>35</v>
      </c>
      <c r="CT149" s="39" t="s">
        <v>35</v>
      </c>
      <c r="CU149" s="39" t="s">
        <v>35</v>
      </c>
      <c r="CV149" s="39" t="s">
        <v>35</v>
      </c>
      <c r="CW149" s="39" t="s">
        <v>35</v>
      </c>
      <c r="CX149" s="8"/>
      <c r="CY149" s="8"/>
      <c r="CZ149" s="8"/>
    </row>
    <row r="150" s="315" customFormat="true" ht="15" customHeight="true" x14ac:dyDescent="0.2">
      <c r="A150" s="977"/>
      <c r="B150" s="370" t="s">
        <v>110</v>
      </c>
      <c r="C150" s="70" t="s">
        <v>35</v>
      </c>
      <c r="D150" s="67" t="s">
        <v>35</v>
      </c>
      <c r="E150" s="67" t="s">
        <v>35</v>
      </c>
      <c r="F150" s="67" t="s">
        <v>35</v>
      </c>
      <c r="G150" s="64" t="s">
        <v>35</v>
      </c>
      <c r="H150" s="61" t="s">
        <v>35</v>
      </c>
      <c r="I150" s="67" t="s">
        <v>35</v>
      </c>
      <c r="J150" s="67" t="s">
        <v>35</v>
      </c>
      <c r="K150" s="67" t="s">
        <v>35</v>
      </c>
      <c r="L150" s="58" t="s">
        <v>35</v>
      </c>
      <c r="M150" s="70" t="s">
        <v>35</v>
      </c>
      <c r="N150" s="67" t="s">
        <v>35</v>
      </c>
      <c r="O150" s="67" t="s">
        <v>35</v>
      </c>
      <c r="P150" s="67" t="s">
        <v>35</v>
      </c>
      <c r="Q150" s="64" t="s">
        <v>35</v>
      </c>
      <c r="R150" s="61" t="s">
        <v>35</v>
      </c>
      <c r="S150" s="67" t="s">
        <v>35</v>
      </c>
      <c r="T150" s="67" t="s">
        <v>35</v>
      </c>
      <c r="U150" s="67" t="s">
        <v>35</v>
      </c>
      <c r="V150" s="67" t="s">
        <v>35</v>
      </c>
      <c r="W150" s="67" t="s">
        <v>35</v>
      </c>
      <c r="X150" s="67" t="s">
        <v>35</v>
      </c>
      <c r="Y150" s="67" t="s">
        <v>35</v>
      </c>
      <c r="Z150" s="67" t="s">
        <v>35</v>
      </c>
      <c r="AA150" s="67" t="s">
        <v>35</v>
      </c>
      <c r="AB150" s="67" t="s">
        <v>35</v>
      </c>
      <c r="AC150" s="67" t="s">
        <v>35</v>
      </c>
      <c r="AD150" s="67" t="s">
        <v>35</v>
      </c>
      <c r="AE150" s="67" t="s">
        <v>35</v>
      </c>
      <c r="AF150" s="67" t="s">
        <v>35</v>
      </c>
      <c r="AG150" s="67" t="s">
        <v>35</v>
      </c>
      <c r="AH150" s="67" t="s">
        <v>35</v>
      </c>
      <c r="AI150" s="67" t="s">
        <v>35</v>
      </c>
      <c r="AJ150" s="67" t="s">
        <v>35</v>
      </c>
      <c r="AK150" s="67" t="s">
        <v>35</v>
      </c>
      <c r="AL150" s="67" t="s">
        <v>35</v>
      </c>
      <c r="AM150" s="67" t="s">
        <v>35</v>
      </c>
      <c r="AN150" s="67" t="s">
        <v>35</v>
      </c>
      <c r="AO150" s="67" t="s">
        <v>35</v>
      </c>
      <c r="AP150" s="67" t="s">
        <v>35</v>
      </c>
      <c r="AQ150" s="67" t="s">
        <v>35</v>
      </c>
      <c r="AR150" s="67" t="s">
        <v>35</v>
      </c>
      <c r="AS150" s="67" t="s">
        <v>35</v>
      </c>
      <c r="AT150" s="67" t="s">
        <v>35</v>
      </c>
      <c r="AU150" s="67" t="s">
        <v>35</v>
      </c>
      <c r="AV150" s="67" t="s">
        <v>35</v>
      </c>
      <c r="AW150" s="58" t="s">
        <v>35</v>
      </c>
      <c r="AX150" s="10"/>
      <c r="AY150" s="10"/>
      <c r="AZ150" s="343"/>
      <c r="BA150" s="965"/>
      <c r="BB150" s="552" t="s">
        <v>110</v>
      </c>
      <c r="BC150" s="54" t="s">
        <v>35</v>
      </c>
      <c r="BD150" s="50" t="s">
        <v>35</v>
      </c>
      <c r="BE150" s="50" t="s">
        <v>35</v>
      </c>
      <c r="BF150" s="50" t="s">
        <v>35</v>
      </c>
      <c r="BG150" s="45" t="s">
        <v>35</v>
      </c>
      <c r="BH150" s="54" t="s">
        <v>35</v>
      </c>
      <c r="BI150" s="50" t="s">
        <v>35</v>
      </c>
      <c r="BJ150" s="50" t="s">
        <v>35</v>
      </c>
      <c r="BK150" s="50" t="s">
        <v>35</v>
      </c>
      <c r="BL150" s="45" t="s">
        <v>35</v>
      </c>
      <c r="BM150" s="54" t="s">
        <v>35</v>
      </c>
      <c r="BN150" s="50" t="s">
        <v>35</v>
      </c>
      <c r="BO150" s="50" t="s">
        <v>35</v>
      </c>
      <c r="BP150" s="50" t="s">
        <v>35</v>
      </c>
      <c r="BQ150" s="45" t="s">
        <v>35</v>
      </c>
      <c r="BR150" s="54" t="s">
        <v>35</v>
      </c>
      <c r="BS150" s="50" t="s">
        <v>35</v>
      </c>
      <c r="BT150" s="50" t="s">
        <v>35</v>
      </c>
      <c r="BU150" s="50" t="s">
        <v>35</v>
      </c>
      <c r="BV150" s="50" t="s">
        <v>35</v>
      </c>
      <c r="BW150" s="50" t="s">
        <v>35</v>
      </c>
      <c r="BX150" s="50" t="s">
        <v>35</v>
      </c>
      <c r="BY150" s="39" t="s">
        <v>35</v>
      </c>
      <c r="BZ150" s="39" t="s">
        <v>35</v>
      </c>
      <c r="CA150" s="39" t="s">
        <v>35</v>
      </c>
      <c r="CB150" s="39" t="s">
        <v>35</v>
      </c>
      <c r="CC150" s="39" t="s">
        <v>35</v>
      </c>
      <c r="CD150" s="39" t="s">
        <v>35</v>
      </c>
      <c r="CE150" s="39" t="s">
        <v>35</v>
      </c>
      <c r="CF150" s="39" t="s">
        <v>35</v>
      </c>
      <c r="CG150" s="39" t="s">
        <v>35</v>
      </c>
      <c r="CH150" s="39" t="s">
        <v>35</v>
      </c>
      <c r="CI150" s="39" t="s">
        <v>35</v>
      </c>
      <c r="CJ150" s="39" t="s">
        <v>35</v>
      </c>
      <c r="CK150" s="39" t="s">
        <v>35</v>
      </c>
      <c r="CL150" s="39" t="s">
        <v>35</v>
      </c>
      <c r="CM150" s="39" t="s">
        <v>35</v>
      </c>
      <c r="CN150" s="39" t="s">
        <v>35</v>
      </c>
      <c r="CO150" s="39" t="s">
        <v>35</v>
      </c>
      <c r="CP150" s="39" t="s">
        <v>35</v>
      </c>
      <c r="CQ150" s="39" t="s">
        <v>35</v>
      </c>
      <c r="CR150" s="39" t="s">
        <v>35</v>
      </c>
      <c r="CS150" s="39" t="s">
        <v>35</v>
      </c>
      <c r="CT150" s="39" t="s">
        <v>35</v>
      </c>
      <c r="CU150" s="39" t="s">
        <v>35</v>
      </c>
      <c r="CV150" s="39" t="s">
        <v>35</v>
      </c>
      <c r="CW150" s="39" t="s">
        <v>35</v>
      </c>
      <c r="CX150" s="8"/>
      <c r="CY150" s="8"/>
      <c r="CZ150" s="8"/>
    </row>
    <row r="151" s="315" customFormat="true" ht="15" customHeight="true" x14ac:dyDescent="0.2">
      <c r="A151" s="977" t="s">
        <v>109</v>
      </c>
      <c r="B151" s="370" t="s">
        <v>49</v>
      </c>
      <c r="C151" s="167">
        <v>21.83622702414014</v>
      </c>
      <c r="D151" s="166">
        <v>25.542743930732996</v>
      </c>
      <c r="E151" s="166">
        <v>16.347575949819621</v>
      </c>
      <c r="F151" s="166">
        <v>6.0187184450828557</v>
      </c>
      <c r="G151" s="165">
        <v>1.0828815229044657</v>
      </c>
      <c r="H151" s="155">
        <v>32.69590521285982</v>
      </c>
      <c r="I151" s="166">
        <v>22.060817672852366</v>
      </c>
      <c r="J151" s="166">
        <v>10.911528483020653</v>
      </c>
      <c r="K151" s="166">
        <v>3.7853410527738816</v>
      </c>
      <c r="L151" s="159">
        <v>0.56375703383182407</v>
      </c>
      <c r="M151" s="167">
        <v>14.050557288023871</v>
      </c>
      <c r="N151" s="166">
        <v>19.732083912085603</v>
      </c>
      <c r="O151" s="166">
        <v>19.92837720831319</v>
      </c>
      <c r="P151" s="166">
        <v>14.48408765121445</v>
      </c>
      <c r="Q151" s="165">
        <v>4.1215072067183156</v>
      </c>
      <c r="R151" s="155">
        <v>15.372168284789659</v>
      </c>
      <c r="S151" s="166">
        <v>11.811926605504585</v>
      </c>
      <c r="T151" s="166">
        <v>17.567954220314778</v>
      </c>
      <c r="U151" s="166">
        <v>7.1428571428571148</v>
      </c>
      <c r="V151" s="166">
        <v>14.093500570125517</v>
      </c>
      <c r="W151" s="166">
        <v>6.9474703461631453</v>
      </c>
      <c r="X151" s="166">
        <v>16.620402498265136</v>
      </c>
      <c r="Y151" s="166">
        <v>10.260433009099428</v>
      </c>
      <c r="Z151" s="166">
        <v>13.378033205619284</v>
      </c>
      <c r="AA151" s="166">
        <v>9.4359702021993481</v>
      </c>
      <c r="AB151" s="166">
        <v>13.441024078024958</v>
      </c>
      <c r="AC151" s="166">
        <v>19.971870604781991</v>
      </c>
      <c r="AD151" s="166">
        <v>25.848960973137054</v>
      </c>
      <c r="AE151" s="166">
        <v>14.606205250596766</v>
      </c>
      <c r="AF151" s="166">
        <v>11.001362397820174</v>
      </c>
      <c r="AG151" s="166">
        <v>10.045112781954936</v>
      </c>
      <c r="AH151" s="166">
        <v>10.983981693363889</v>
      </c>
      <c r="AI151" s="166">
        <v>10.626185958254352</v>
      </c>
      <c r="AJ151" s="166">
        <v>12.344872632266551</v>
      </c>
      <c r="AK151" s="166">
        <v>17.579006772008949</v>
      </c>
      <c r="AL151" s="166">
        <v>12.864644107351372</v>
      </c>
      <c r="AM151" s="166">
        <v>11.859609397112822</v>
      </c>
      <c r="AN151" s="166">
        <v>8.9244851258581051</v>
      </c>
      <c r="AO151" s="166">
        <v>19.645247657295794</v>
      </c>
      <c r="AP151" s="166">
        <v>21.831129196337564</v>
      </c>
      <c r="AQ151" s="166">
        <v>15.22633744855956</v>
      </c>
      <c r="AR151" s="166">
        <v>11.158192090395449</v>
      </c>
      <c r="AS151" s="166">
        <v>20.719674985490411</v>
      </c>
      <c r="AT151" s="166">
        <v>11.214953271028003</v>
      </c>
      <c r="AU151" s="166">
        <v>9.1694851559564796</v>
      </c>
      <c r="AV151" s="166">
        <v>13.389366692728668</v>
      </c>
      <c r="AW151" s="159">
        <v>15.150454863540967</v>
      </c>
      <c r="AX151" s="876"/>
      <c r="AY151" s="876"/>
      <c r="AZ151" s="343"/>
      <c r="BA151" s="965" t="s">
        <v>109</v>
      </c>
      <c r="BB151" s="552" t="s">
        <v>49</v>
      </c>
      <c r="BC151" s="54" t="s">
        <v>35</v>
      </c>
      <c r="BD151" s="50" t="s">
        <v>35</v>
      </c>
      <c r="BE151" s="50" t="s">
        <v>35</v>
      </c>
      <c r="BF151" s="50" t="s">
        <v>35</v>
      </c>
      <c r="BG151" s="45" t="s">
        <v>35</v>
      </c>
      <c r="BH151" s="54" t="s">
        <v>35</v>
      </c>
      <c r="BI151" s="50" t="s">
        <v>35</v>
      </c>
      <c r="BJ151" s="50" t="s">
        <v>35</v>
      </c>
      <c r="BK151" s="50" t="s">
        <v>35</v>
      </c>
      <c r="BL151" s="45" t="s">
        <v>35</v>
      </c>
      <c r="BM151" s="54" t="s">
        <v>35</v>
      </c>
      <c r="BN151" s="50" t="s">
        <v>35</v>
      </c>
      <c r="BO151" s="50" t="s">
        <v>35</v>
      </c>
      <c r="BP151" s="50" t="s">
        <v>35</v>
      </c>
      <c r="BQ151" s="45" t="s">
        <v>35</v>
      </c>
      <c r="BR151" s="54" t="s">
        <v>35</v>
      </c>
      <c r="BS151" s="50" t="s">
        <v>35</v>
      </c>
      <c r="BT151" s="50" t="s">
        <v>35</v>
      </c>
      <c r="BU151" s="50" t="s">
        <v>35</v>
      </c>
      <c r="BV151" s="50" t="s">
        <v>35</v>
      </c>
      <c r="BW151" s="50" t="s">
        <v>35</v>
      </c>
      <c r="BX151" s="50" t="s">
        <v>35</v>
      </c>
      <c r="BY151" s="39" t="s">
        <v>35</v>
      </c>
      <c r="BZ151" s="39" t="s">
        <v>35</v>
      </c>
      <c r="CA151" s="39" t="s">
        <v>35</v>
      </c>
      <c r="CB151" s="39" t="s">
        <v>35</v>
      </c>
      <c r="CC151" s="39" t="s">
        <v>35</v>
      </c>
      <c r="CD151" s="39" t="s">
        <v>35</v>
      </c>
      <c r="CE151" s="39" t="s">
        <v>35</v>
      </c>
      <c r="CF151" s="39" t="s">
        <v>35</v>
      </c>
      <c r="CG151" s="39" t="s">
        <v>35</v>
      </c>
      <c r="CH151" s="39" t="s">
        <v>35</v>
      </c>
      <c r="CI151" s="39" t="s">
        <v>35</v>
      </c>
      <c r="CJ151" s="39" t="s">
        <v>35</v>
      </c>
      <c r="CK151" s="39" t="s">
        <v>35</v>
      </c>
      <c r="CL151" s="39" t="s">
        <v>35</v>
      </c>
      <c r="CM151" s="39" t="s">
        <v>35</v>
      </c>
      <c r="CN151" s="39" t="s">
        <v>35</v>
      </c>
      <c r="CO151" s="39" t="s">
        <v>35</v>
      </c>
      <c r="CP151" s="39" t="s">
        <v>35</v>
      </c>
      <c r="CQ151" s="39" t="s">
        <v>35</v>
      </c>
      <c r="CR151" s="39" t="s">
        <v>35</v>
      </c>
      <c r="CS151" s="39" t="s">
        <v>35</v>
      </c>
      <c r="CT151" s="39" t="s">
        <v>35</v>
      </c>
      <c r="CU151" s="39" t="s">
        <v>35</v>
      </c>
      <c r="CV151" s="39" t="s">
        <v>35</v>
      </c>
      <c r="CW151" s="39" t="s">
        <v>35</v>
      </c>
      <c r="CX151" s="8"/>
      <c r="CY151" s="8"/>
      <c r="CZ151" s="8"/>
    </row>
    <row r="152" s="315" customFormat="true" ht="15" customHeight="true" x14ac:dyDescent="0.2">
      <c r="A152" s="977"/>
      <c r="B152" s="370" t="s">
        <v>48</v>
      </c>
      <c r="C152" s="167">
        <v>78.163772975861264</v>
      </c>
      <c r="D152" s="166">
        <v>74.457256069268198</v>
      </c>
      <c r="E152" s="166">
        <v>83.652424050181921</v>
      </c>
      <c r="F152" s="166">
        <v>93.981281554917715</v>
      </c>
      <c r="G152" s="165">
        <v>98.917118477095499</v>
      </c>
      <c r="H152" s="155">
        <v>67.304094787140343</v>
      </c>
      <c r="I152" s="166">
        <v>77.939182327147904</v>
      </c>
      <c r="J152" s="166">
        <v>89.088471516979482</v>
      </c>
      <c r="K152" s="166">
        <v>96.214658947226226</v>
      </c>
      <c r="L152" s="159">
        <v>99.436242966168152</v>
      </c>
      <c r="M152" s="167">
        <v>85.94944271197582</v>
      </c>
      <c r="N152" s="166">
        <v>80.26791608791406</v>
      </c>
      <c r="O152" s="166">
        <v>80.071622791686522</v>
      </c>
      <c r="P152" s="166">
        <v>85.515912348785307</v>
      </c>
      <c r="Q152" s="165">
        <v>95.878492793281609</v>
      </c>
      <c r="R152" s="155">
        <v>84.627831715210476</v>
      </c>
      <c r="S152" s="166">
        <v>88.188073394495333</v>
      </c>
      <c r="T152" s="166">
        <v>82.432045779685282</v>
      </c>
      <c r="U152" s="166">
        <v>92.857142857142833</v>
      </c>
      <c r="V152" s="166">
        <v>85.906499429874941</v>
      </c>
      <c r="W152" s="166">
        <v>93.052529653836785</v>
      </c>
      <c r="X152" s="166">
        <v>83.379597501735063</v>
      </c>
      <c r="Y152" s="166">
        <v>89.739566990900471</v>
      </c>
      <c r="Z152" s="166">
        <v>86.621966794380398</v>
      </c>
      <c r="AA152" s="166">
        <v>90.564029797800671</v>
      </c>
      <c r="AB152" s="166">
        <v>86.558975921974877</v>
      </c>
      <c r="AC152" s="166">
        <v>80.028129395218173</v>
      </c>
      <c r="AD152" s="166">
        <v>74.151039026862037</v>
      </c>
      <c r="AE152" s="166">
        <v>85.393794749403753</v>
      </c>
      <c r="AF152" s="166">
        <v>88.998637602179841</v>
      </c>
      <c r="AG152" s="166">
        <v>89.954887218045016</v>
      </c>
      <c r="AH152" s="166">
        <v>89.016018306636269</v>
      </c>
      <c r="AI152" s="166">
        <v>89.373814041745945</v>
      </c>
      <c r="AJ152" s="166">
        <v>87.65512736773357</v>
      </c>
      <c r="AK152" s="166">
        <v>82.420993227990536</v>
      </c>
      <c r="AL152" s="166">
        <v>87.135355892648974</v>
      </c>
      <c r="AM152" s="166">
        <v>88.140390602886967</v>
      </c>
      <c r="AN152" s="166">
        <v>91.075514874141788</v>
      </c>
      <c r="AO152" s="166">
        <v>80.354752342703989</v>
      </c>
      <c r="AP152" s="166">
        <v>78.168870803662031</v>
      </c>
      <c r="AQ152" s="166">
        <v>84.773662551440253</v>
      </c>
      <c r="AR152" s="166">
        <v>88.841807909604526</v>
      </c>
      <c r="AS152" s="166">
        <v>79.280325014509458</v>
      </c>
      <c r="AT152" s="166">
        <v>88.785046728972034</v>
      </c>
      <c r="AU152" s="166">
        <v>90.830514844043648</v>
      </c>
      <c r="AV152" s="166">
        <v>86.610633307271428</v>
      </c>
      <c r="AW152" s="159">
        <v>84.849545136459199</v>
      </c>
      <c r="AX152" s="876"/>
      <c r="AY152" s="876"/>
      <c r="AZ152" s="343"/>
      <c r="BA152" s="965"/>
      <c r="BB152" s="552" t="s">
        <v>48</v>
      </c>
      <c r="BC152" s="54" t="s">
        <v>35</v>
      </c>
      <c r="BD152" s="50" t="s">
        <v>35</v>
      </c>
      <c r="BE152" s="50" t="s">
        <v>35</v>
      </c>
      <c r="BF152" s="50" t="s">
        <v>35</v>
      </c>
      <c r="BG152" s="45" t="s">
        <v>35</v>
      </c>
      <c r="BH152" s="54" t="s">
        <v>35</v>
      </c>
      <c r="BI152" s="50" t="s">
        <v>35</v>
      </c>
      <c r="BJ152" s="50" t="s">
        <v>35</v>
      </c>
      <c r="BK152" s="50" t="s">
        <v>35</v>
      </c>
      <c r="BL152" s="45" t="s">
        <v>35</v>
      </c>
      <c r="BM152" s="54" t="s">
        <v>35</v>
      </c>
      <c r="BN152" s="50" t="s">
        <v>35</v>
      </c>
      <c r="BO152" s="50" t="s">
        <v>35</v>
      </c>
      <c r="BP152" s="50" t="s">
        <v>35</v>
      </c>
      <c r="BQ152" s="45" t="s">
        <v>35</v>
      </c>
      <c r="BR152" s="54" t="s">
        <v>35</v>
      </c>
      <c r="BS152" s="50" t="s">
        <v>35</v>
      </c>
      <c r="BT152" s="50" t="s">
        <v>35</v>
      </c>
      <c r="BU152" s="50" t="s">
        <v>35</v>
      </c>
      <c r="BV152" s="50" t="s">
        <v>35</v>
      </c>
      <c r="BW152" s="50" t="s">
        <v>35</v>
      </c>
      <c r="BX152" s="50" t="s">
        <v>35</v>
      </c>
      <c r="BY152" s="39" t="s">
        <v>35</v>
      </c>
      <c r="BZ152" s="39" t="s">
        <v>35</v>
      </c>
      <c r="CA152" s="39" t="s">
        <v>35</v>
      </c>
      <c r="CB152" s="39" t="s">
        <v>35</v>
      </c>
      <c r="CC152" s="39" t="s">
        <v>35</v>
      </c>
      <c r="CD152" s="39" t="s">
        <v>35</v>
      </c>
      <c r="CE152" s="39" t="s">
        <v>35</v>
      </c>
      <c r="CF152" s="39" t="s">
        <v>35</v>
      </c>
      <c r="CG152" s="39" t="s">
        <v>35</v>
      </c>
      <c r="CH152" s="39" t="s">
        <v>35</v>
      </c>
      <c r="CI152" s="39" t="s">
        <v>35</v>
      </c>
      <c r="CJ152" s="39" t="s">
        <v>35</v>
      </c>
      <c r="CK152" s="39" t="s">
        <v>35</v>
      </c>
      <c r="CL152" s="39" t="s">
        <v>35</v>
      </c>
      <c r="CM152" s="39" t="s">
        <v>35</v>
      </c>
      <c r="CN152" s="39" t="s">
        <v>35</v>
      </c>
      <c r="CO152" s="39" t="s">
        <v>35</v>
      </c>
      <c r="CP152" s="39" t="s">
        <v>35</v>
      </c>
      <c r="CQ152" s="39" t="s">
        <v>35</v>
      </c>
      <c r="CR152" s="39" t="s">
        <v>35</v>
      </c>
      <c r="CS152" s="39" t="s">
        <v>35</v>
      </c>
      <c r="CT152" s="39" t="s">
        <v>35</v>
      </c>
      <c r="CU152" s="39" t="s">
        <v>35</v>
      </c>
      <c r="CV152" s="39" t="s">
        <v>35</v>
      </c>
      <c r="CW152" s="39" t="s">
        <v>35</v>
      </c>
      <c r="CX152" s="8"/>
      <c r="CY152" s="8"/>
      <c r="CZ152" s="8"/>
    </row>
    <row r="153" s="320" customFormat="true" ht="15" customHeight="true" x14ac:dyDescent="0.2">
      <c r="A153" s="977" t="s">
        <v>287</v>
      </c>
      <c r="B153" s="370" t="s">
        <v>288</v>
      </c>
      <c r="C153" s="127">
        <v>6.4422132959555745</v>
      </c>
      <c r="D153" s="126">
        <v>22.959460226905325</v>
      </c>
      <c r="E153" s="126">
        <v>48.383905496291106</v>
      </c>
      <c r="F153" s="126">
        <v>80.023503221660292</v>
      </c>
      <c r="G153" s="125">
        <v>97.36850020614294</v>
      </c>
      <c r="H153" s="124">
        <v>17.319673569068563</v>
      </c>
      <c r="I153" s="126">
        <v>43.043150648610855</v>
      </c>
      <c r="J153" s="126">
        <v>69.411371240186398</v>
      </c>
      <c r="K153" s="126">
        <v>90.792460083132838</v>
      </c>
      <c r="L153" s="123">
        <v>99.025980590277427</v>
      </c>
      <c r="M153" s="127">
        <v>1.0293081584299919</v>
      </c>
      <c r="N153" s="126">
        <v>6.6871709295691319</v>
      </c>
      <c r="O153" s="126">
        <v>15.472456303955266</v>
      </c>
      <c r="P153" s="126">
        <v>32.413164277221213</v>
      </c>
      <c r="Q153" s="125">
        <v>80.799779951481995</v>
      </c>
      <c r="R153" s="124">
        <v>29.557713052858702</v>
      </c>
      <c r="S153" s="126">
        <v>16.063218390804586</v>
      </c>
      <c r="T153" s="126">
        <v>31.146131805157623</v>
      </c>
      <c r="U153" s="126">
        <v>29.619921363040557</v>
      </c>
      <c r="V153" s="126">
        <v>77.648401826484431</v>
      </c>
      <c r="W153" s="126">
        <v>40.630303030303047</v>
      </c>
      <c r="X153" s="126">
        <v>20.992366412213777</v>
      </c>
      <c r="Y153" s="126">
        <v>14.622641509433903</v>
      </c>
      <c r="Z153" s="126">
        <v>37.871524448705259</v>
      </c>
      <c r="AA153" s="126">
        <v>28.343384178786774</v>
      </c>
      <c r="AB153" s="126">
        <v>22.310271258762494</v>
      </c>
      <c r="AC153" s="126">
        <v>43.560872624912022</v>
      </c>
      <c r="AD153" s="126">
        <v>46.021287379624439</v>
      </c>
      <c r="AE153" s="126">
        <v>39.236276849642259</v>
      </c>
      <c r="AF153" s="126">
        <v>30.858310626703013</v>
      </c>
      <c r="AG153" s="126">
        <v>48.812030075188176</v>
      </c>
      <c r="AH153" s="126">
        <v>26.873088685015439</v>
      </c>
      <c r="AI153" s="126">
        <v>19.683042789223588</v>
      </c>
      <c r="AJ153" s="126">
        <v>32.65839320705431</v>
      </c>
      <c r="AK153" s="126">
        <v>48.899548532731117</v>
      </c>
      <c r="AL153" s="126">
        <v>45.449241540257326</v>
      </c>
      <c r="AM153" s="126">
        <v>28.785734503254734</v>
      </c>
      <c r="AN153" s="126">
        <v>29.68903436988537</v>
      </c>
      <c r="AO153" s="126">
        <v>25.293132328308104</v>
      </c>
      <c r="AP153" s="126">
        <v>45.746845746845509</v>
      </c>
      <c r="AQ153" s="126">
        <v>28.967065868263326</v>
      </c>
      <c r="AR153" s="126">
        <v>23.079096045197687</v>
      </c>
      <c r="AS153" s="126">
        <v>45.496804183614202</v>
      </c>
      <c r="AT153" s="126">
        <v>63.806318938119269</v>
      </c>
      <c r="AU153" s="126">
        <v>31.941309255079215</v>
      </c>
      <c r="AV153" s="126">
        <v>74.558996471971938</v>
      </c>
      <c r="AW153" s="123">
        <v>25.682295311406623</v>
      </c>
      <c r="AX153" s="408"/>
      <c r="AY153" s="408"/>
      <c r="AZ153" s="875"/>
      <c r="BA153" s="968" t="s">
        <v>287</v>
      </c>
      <c r="BB153" s="553" t="s">
        <v>288</v>
      </c>
      <c r="BC153" s="414">
        <v>1400.5584559999993</v>
      </c>
      <c r="BD153" s="403">
        <v>4999.4042160000135</v>
      </c>
      <c r="BE153" s="403">
        <v>10530.584532000079</v>
      </c>
      <c r="BF153" s="403">
        <v>17426.634604000061</v>
      </c>
      <c r="BG153" s="416">
        <v>21199.377561999969</v>
      </c>
      <c r="BH153" s="414">
        <v>2441.1557509999975</v>
      </c>
      <c r="BI153" s="403">
        <v>6079.6215310000234</v>
      </c>
      <c r="BJ153" s="403">
        <v>9795.6508370000665</v>
      </c>
      <c r="BK153" s="403">
        <v>12831.484876000115</v>
      </c>
      <c r="BL153" s="416">
        <v>13980.855542000021</v>
      </c>
      <c r="BM153" s="414">
        <v>78.751067000000006</v>
      </c>
      <c r="BN153" s="403">
        <v>511.3748149999999</v>
      </c>
      <c r="BO153" s="403">
        <v>1183.3257939999992</v>
      </c>
      <c r="BP153" s="403">
        <v>2484.1480759999995</v>
      </c>
      <c r="BQ153" s="416">
        <v>6170.191081000019</v>
      </c>
      <c r="BR153" s="414">
        <v>816.4893119999997</v>
      </c>
      <c r="BS153" s="403">
        <v>193.02717199999995</v>
      </c>
      <c r="BT153" s="403">
        <v>703.17486499999791</v>
      </c>
      <c r="BU153" s="403">
        <v>238.03133600000021</v>
      </c>
      <c r="BV153" s="403">
        <v>8820.9764419999956</v>
      </c>
      <c r="BW153" s="403">
        <v>1571.2734640000012</v>
      </c>
      <c r="BX153" s="403">
        <v>236.55681499999994</v>
      </c>
      <c r="BY153" s="404">
        <v>116.40205499999993</v>
      </c>
      <c r="BZ153" s="404">
        <v>1036.2896099999975</v>
      </c>
      <c r="CA153" s="404">
        <v>322.56349100000011</v>
      </c>
      <c r="CB153" s="404">
        <v>135.39657599999992</v>
      </c>
      <c r="CC153" s="404">
        <v>1067.7353840000003</v>
      </c>
      <c r="CD153" s="404">
        <v>1392.7194560000021</v>
      </c>
      <c r="CE153" s="404">
        <v>1994.5616279999997</v>
      </c>
      <c r="CF153" s="404">
        <v>523.00661999999909</v>
      </c>
      <c r="CG153" s="404">
        <v>1114.7299589999993</v>
      </c>
      <c r="CH153" s="404">
        <v>379.7507580000007</v>
      </c>
      <c r="CI153" s="404">
        <v>508.40214299999974</v>
      </c>
      <c r="CJ153" s="404">
        <v>88.527999999999892</v>
      </c>
      <c r="CK153" s="404">
        <v>1140.7160559999973</v>
      </c>
      <c r="CL153" s="404">
        <v>1831.8808200000069</v>
      </c>
      <c r="CM153" s="404">
        <v>587.994822</v>
      </c>
      <c r="CN153" s="404">
        <v>369.6696179999999</v>
      </c>
      <c r="CO153" s="404">
        <v>304.90146499999963</v>
      </c>
      <c r="CP153" s="404">
        <v>3033.9120400000129</v>
      </c>
      <c r="CQ153" s="404">
        <v>218.68518600000039</v>
      </c>
      <c r="CR153" s="404">
        <v>697.77845800000034</v>
      </c>
      <c r="CS153" s="404">
        <v>1765.2938580000052</v>
      </c>
      <c r="CT153" s="404">
        <v>7853.4870630000123</v>
      </c>
      <c r="CU153" s="404">
        <v>239.77627799999971</v>
      </c>
      <c r="CV153" s="404">
        <v>15719.653404000061</v>
      </c>
      <c r="CW153" s="404">
        <v>533.19521599999996</v>
      </c>
      <c r="CX153" s="7"/>
      <c r="CY153" s="7"/>
      <c r="CZ153" s="7"/>
    </row>
    <row r="154" s="320" customFormat="true" ht="15" customHeight="true" x14ac:dyDescent="0.2">
      <c r="A154" s="977"/>
      <c r="B154" s="370" t="s">
        <v>289</v>
      </c>
      <c r="C154" s="127">
        <v>3.4318977543878</v>
      </c>
      <c r="D154" s="126">
        <v>8.3164964088841487</v>
      </c>
      <c r="E154" s="126">
        <v>8.58411948667354</v>
      </c>
      <c r="F154" s="126">
        <v>3.5928680929471333</v>
      </c>
      <c r="G154" s="125">
        <v>0.65613840491154984</v>
      </c>
      <c r="H154" s="124">
        <v>9.408842975435542</v>
      </c>
      <c r="I154" s="126">
        <v>12.404381166420146</v>
      </c>
      <c r="J154" s="126">
        <v>7.4607896935902289</v>
      </c>
      <c r="K154" s="126">
        <v>3.0527513893027969</v>
      </c>
      <c r="L154" s="123">
        <v>0.40836729045977899</v>
      </c>
      <c r="M154" s="127">
        <v>0.40651923287105235</v>
      </c>
      <c r="N154" s="126">
        <v>2.2252406857533376</v>
      </c>
      <c r="O154" s="126">
        <v>3.3530406105535397</v>
      </c>
      <c r="P154" s="126">
        <v>2.7744438415979786</v>
      </c>
      <c r="Q154" s="125">
        <v>0.78641179438578035</v>
      </c>
      <c r="R154" s="124">
        <v>2.5889967637540487</v>
      </c>
      <c r="S154" s="126">
        <v>1.2931034482758614</v>
      </c>
      <c r="T154" s="126">
        <v>2.3209169054441352</v>
      </c>
      <c r="U154" s="126">
        <v>0.81913499344691709</v>
      </c>
      <c r="V154" s="126">
        <v>10.936073059360796</v>
      </c>
      <c r="W154" s="126">
        <v>1.042424242424242</v>
      </c>
      <c r="X154" s="126">
        <v>1.2838306731436526</v>
      </c>
      <c r="Y154" s="126">
        <v>0.62893081761006076</v>
      </c>
      <c r="Z154" s="126">
        <v>2.6845637583892397</v>
      </c>
      <c r="AA154" s="126">
        <v>2.4476764810216354</v>
      </c>
      <c r="AB154" s="126">
        <v>1.8287107589149592</v>
      </c>
      <c r="AC154" s="126">
        <v>5.1020408163265314</v>
      </c>
      <c r="AD154" s="126">
        <v>8.9204257475923878</v>
      </c>
      <c r="AE154" s="126">
        <v>0.9546539379475002</v>
      </c>
      <c r="AF154" s="126">
        <v>0.20435967302452357</v>
      </c>
      <c r="AG154" s="126">
        <v>2.0751879699248224</v>
      </c>
      <c r="AH154" s="126">
        <v>0.99388379204893329</v>
      </c>
      <c r="AI154" s="126">
        <v>0.31695721077654754</v>
      </c>
      <c r="AJ154" s="126">
        <v>2.3514043109079124</v>
      </c>
      <c r="AK154" s="126">
        <v>3.6681715575620668</v>
      </c>
      <c r="AL154" s="126">
        <v>3.529754959159896</v>
      </c>
      <c r="AM154" s="126">
        <v>2.1228417775261605</v>
      </c>
      <c r="AN154" s="126">
        <v>0.65466448445171743</v>
      </c>
      <c r="AO154" s="126">
        <v>0.87102177554438609</v>
      </c>
      <c r="AP154" s="126">
        <v>5.1689051689051144</v>
      </c>
      <c r="AQ154" s="126">
        <v>2.0583832335329193</v>
      </c>
      <c r="AR154" s="126">
        <v>1.4406779661016909</v>
      </c>
      <c r="AS154" s="126">
        <v>5.9558396281231669</v>
      </c>
      <c r="AT154" s="126">
        <v>4.898111796597485</v>
      </c>
      <c r="AU154" s="126">
        <v>1.3920240782543372</v>
      </c>
      <c r="AV154" s="126">
        <v>8.0164641317130325</v>
      </c>
      <c r="AW154" s="123">
        <v>1.9594121763470997</v>
      </c>
      <c r="AX154" s="408"/>
      <c r="AY154" s="408"/>
      <c r="AZ154" s="875"/>
      <c r="BA154" s="965"/>
      <c r="BB154" s="552" t="s">
        <v>289</v>
      </c>
      <c r="BC154" s="415">
        <v>746.1059109999992</v>
      </c>
      <c r="BD154" s="405">
        <v>1810.910482999999</v>
      </c>
      <c r="BE154" s="405">
        <v>1868.3030019999972</v>
      </c>
      <c r="BF154" s="405">
        <v>782.41512699999964</v>
      </c>
      <c r="BG154" s="419">
        <v>142.85652699999997</v>
      </c>
      <c r="BH154" s="415">
        <v>1326.1480389999997</v>
      </c>
      <c r="BI154" s="405">
        <v>1752.0544309999984</v>
      </c>
      <c r="BJ154" s="405">
        <v>1052.9008359999998</v>
      </c>
      <c r="BK154" s="405">
        <v>431.438175</v>
      </c>
      <c r="BL154" s="419">
        <v>57.654809999999998</v>
      </c>
      <c r="BM154" s="415">
        <v>31.102272999999997</v>
      </c>
      <c r="BN154" s="405">
        <v>170.16643599999995</v>
      </c>
      <c r="BO154" s="405">
        <v>256.43888500000003</v>
      </c>
      <c r="BP154" s="405">
        <v>212.633647</v>
      </c>
      <c r="BQ154" s="419">
        <v>60.053517999999997</v>
      </c>
      <c r="BR154" s="415">
        <v>71.517312000000018</v>
      </c>
      <c r="BS154" s="405">
        <v>15.53886</v>
      </c>
      <c r="BT154" s="405">
        <v>52.398495000000004</v>
      </c>
      <c r="BU154" s="405">
        <v>6.582724999999999</v>
      </c>
      <c r="BV154" s="405">
        <v>1242.3545180000001</v>
      </c>
      <c r="BW154" s="405">
        <v>40.313102000000001</v>
      </c>
      <c r="BX154" s="405">
        <v>14.467110999999999</v>
      </c>
      <c r="BY154" s="406">
        <v>5.0065400000000002</v>
      </c>
      <c r="BZ154" s="406">
        <v>73.458503999999991</v>
      </c>
      <c r="CA154" s="406">
        <v>27.855921000000002</v>
      </c>
      <c r="CB154" s="406">
        <v>11.098079999999998</v>
      </c>
      <c r="CC154" s="406">
        <v>125.05786000000009</v>
      </c>
      <c r="CD154" s="406">
        <v>269.95443199999994</v>
      </c>
      <c r="CE154" s="406">
        <v>48.529479999999992</v>
      </c>
      <c r="CF154" s="406">
        <v>3.4636199999999997</v>
      </c>
      <c r="CG154" s="406">
        <v>47.391477000000002</v>
      </c>
      <c r="CH154" s="406">
        <v>14.044836</v>
      </c>
      <c r="CI154" s="406">
        <v>8.1868300000000005</v>
      </c>
      <c r="CJ154" s="406">
        <v>6.3740159999999983</v>
      </c>
      <c r="CK154" s="406">
        <v>85.570160000000001</v>
      </c>
      <c r="CL154" s="406">
        <v>142.27059000000006</v>
      </c>
      <c r="CM154" s="406">
        <v>43.362450000000003</v>
      </c>
      <c r="CN154" s="406">
        <v>8.1514800000000012</v>
      </c>
      <c r="CO154" s="406">
        <v>10.499918000000001</v>
      </c>
      <c r="CP154" s="406">
        <v>342.79966999999959</v>
      </c>
      <c r="CQ154" s="406">
        <v>15.539644999999995</v>
      </c>
      <c r="CR154" s="406">
        <v>43.557773999999995</v>
      </c>
      <c r="CS154" s="406">
        <v>231.0889149999999</v>
      </c>
      <c r="CT154" s="406">
        <v>602.87536199999977</v>
      </c>
      <c r="CU154" s="406">
        <v>10.449614</v>
      </c>
      <c r="CV154" s="406">
        <v>1690.1520089999985</v>
      </c>
      <c r="CW154" s="406">
        <v>40.679744000000007</v>
      </c>
      <c r="CX154" s="7"/>
      <c r="CY154" s="7"/>
      <c r="CZ154" s="7"/>
    </row>
    <row r="155" s="320" customFormat="true" ht="15" customHeight="true" x14ac:dyDescent="0.2">
      <c r="A155" s="977"/>
      <c r="B155" s="370" t="s">
        <v>290</v>
      </c>
      <c r="C155" s="127">
        <v>49.183742327343857</v>
      </c>
      <c r="D155" s="126">
        <v>41.827503990441429</v>
      </c>
      <c r="E155" s="126">
        <v>31.188351120299984</v>
      </c>
      <c r="F155" s="126">
        <v>12.293007910374874</v>
      </c>
      <c r="G155" s="125">
        <v>1.4011131283316651</v>
      </c>
      <c r="H155" s="124">
        <v>34.716715973577173</v>
      </c>
      <c r="I155" s="126">
        <v>29.11124195253041</v>
      </c>
      <c r="J155" s="126">
        <v>17.410035806233541</v>
      </c>
      <c r="K155" s="126">
        <v>4.7835585085698975</v>
      </c>
      <c r="L155" s="123">
        <v>0.40974454564734691</v>
      </c>
      <c r="M155" s="127">
        <v>53.576473490128684</v>
      </c>
      <c r="N155" s="126">
        <v>58.18875224844173</v>
      </c>
      <c r="O155" s="126">
        <v>55.322746307127758</v>
      </c>
      <c r="P155" s="126">
        <v>46.430809213241744</v>
      </c>
      <c r="Q155" s="125">
        <v>13.572988605883921</v>
      </c>
      <c r="R155" s="124">
        <v>40.722761596548033</v>
      </c>
      <c r="S155" s="126">
        <v>40.28735632183907</v>
      </c>
      <c r="T155" s="126">
        <v>33.495702005730706</v>
      </c>
      <c r="U155" s="126">
        <v>58.682830930537222</v>
      </c>
      <c r="V155" s="126">
        <v>5.1826484018265138</v>
      </c>
      <c r="W155" s="126">
        <v>46.303030303030226</v>
      </c>
      <c r="X155" s="126">
        <v>37.612768910478927</v>
      </c>
      <c r="Y155" s="126">
        <v>48.647798742138207</v>
      </c>
      <c r="Z155" s="126">
        <v>44.90252476829621</v>
      </c>
      <c r="AA155" s="126">
        <v>45.796381695636732</v>
      </c>
      <c r="AB155" s="126">
        <v>43.279487960987289</v>
      </c>
      <c r="AC155" s="126">
        <v>27.128782547501757</v>
      </c>
      <c r="AD155" s="126">
        <v>20.223010643689562</v>
      </c>
      <c r="AE155" s="126">
        <v>38.711217183771161</v>
      </c>
      <c r="AF155" s="126">
        <v>48.297002724795647</v>
      </c>
      <c r="AG155" s="126">
        <v>34.195488721804708</v>
      </c>
      <c r="AH155" s="126">
        <v>51.529051987767772</v>
      </c>
      <c r="AI155" s="126">
        <v>51.378763866878309</v>
      </c>
      <c r="AJ155" s="126">
        <v>34.68321358589165</v>
      </c>
      <c r="AK155" s="126">
        <v>25.93115124153486</v>
      </c>
      <c r="AL155" s="126">
        <v>38.681446907818476</v>
      </c>
      <c r="AM155" s="126">
        <v>49.023492782337549</v>
      </c>
      <c r="AN155" s="126">
        <v>56.792144026186477</v>
      </c>
      <c r="AO155" s="126">
        <v>42.881072026800503</v>
      </c>
      <c r="AP155" s="126">
        <v>24.175824175823983</v>
      </c>
      <c r="AQ155" s="126">
        <v>44.273952095808212</v>
      </c>
      <c r="AR155" s="126">
        <v>47.231638418078944</v>
      </c>
      <c r="AS155" s="126">
        <v>21.179546775130703</v>
      </c>
      <c r="AT155" s="126">
        <v>20.9384931762946</v>
      </c>
      <c r="AU155" s="126">
        <v>51.693002257336531</v>
      </c>
      <c r="AV155" s="126">
        <v>9.1140729125832785</v>
      </c>
      <c r="AW155" s="123">
        <v>51.714485654303807</v>
      </c>
      <c r="AX155" s="408"/>
      <c r="AY155" s="408"/>
      <c r="AZ155" s="875"/>
      <c r="BA155" s="965"/>
      <c r="BB155" s="552" t="s">
        <v>290</v>
      </c>
      <c r="BC155" s="415">
        <v>10692.708088000189</v>
      </c>
      <c r="BD155" s="405">
        <v>9107.9057490001051</v>
      </c>
      <c r="BE155" s="405">
        <v>6788.0334280000279</v>
      </c>
      <c r="BF155" s="405">
        <v>2677.0354760000046</v>
      </c>
      <c r="BG155" s="419">
        <v>305.05477799999994</v>
      </c>
      <c r="BH155" s="415">
        <v>4893.2164060000305</v>
      </c>
      <c r="BI155" s="405">
        <v>4111.8117680000023</v>
      </c>
      <c r="BJ155" s="405">
        <v>2456.9840470000017</v>
      </c>
      <c r="BK155" s="405">
        <v>676.04907499999922</v>
      </c>
      <c r="BL155" s="419">
        <v>57.849256000000004</v>
      </c>
      <c r="BM155" s="415">
        <v>4099.0683100000097</v>
      </c>
      <c r="BN155" s="405">
        <v>4449.7535249999919</v>
      </c>
      <c r="BO155" s="405">
        <v>4231.0562339999969</v>
      </c>
      <c r="BP155" s="405">
        <v>3558.4617529999982</v>
      </c>
      <c r="BQ155" s="419">
        <v>1036.4871450000005</v>
      </c>
      <c r="BR155" s="415">
        <v>1124.9077199999997</v>
      </c>
      <c r="BS155" s="405">
        <v>484.12181600000002</v>
      </c>
      <c r="BT155" s="405">
        <v>756.22025499999813</v>
      </c>
      <c r="BU155" s="405">
        <v>471.58641900000055</v>
      </c>
      <c r="BV155" s="405">
        <v>588.75673399999994</v>
      </c>
      <c r="BW155" s="405">
        <v>1790.6517399999977</v>
      </c>
      <c r="BX155" s="405">
        <v>423.8472520000002</v>
      </c>
      <c r="BY155" s="406">
        <v>387.25586900000002</v>
      </c>
      <c r="BZ155" s="406">
        <v>1228.68093</v>
      </c>
      <c r="CA155" s="406">
        <v>521.18831900000055</v>
      </c>
      <c r="CB155" s="406">
        <v>262.65455999999949</v>
      </c>
      <c r="CC155" s="406">
        <v>664.96282800000029</v>
      </c>
      <c r="CD155" s="406">
        <v>611.99896799999988</v>
      </c>
      <c r="CE155" s="406">
        <v>1967.8704140000011</v>
      </c>
      <c r="CF155" s="406">
        <v>818.56885999999838</v>
      </c>
      <c r="CG155" s="406">
        <v>780.92912100000069</v>
      </c>
      <c r="CH155" s="406">
        <v>728.17072799999994</v>
      </c>
      <c r="CI155" s="406">
        <v>1327.0851429999989</v>
      </c>
      <c r="CJ155" s="406">
        <v>94.016735999999824</v>
      </c>
      <c r="CK155" s="406">
        <v>604.91520799999876</v>
      </c>
      <c r="CL155" s="406">
        <v>1559.0975400000052</v>
      </c>
      <c r="CM155" s="406">
        <v>1001.3835120000018</v>
      </c>
      <c r="CN155" s="406">
        <v>707.14089000000001</v>
      </c>
      <c r="CO155" s="406">
        <v>516.91903999999954</v>
      </c>
      <c r="CP155" s="406">
        <v>1603.3307400000022</v>
      </c>
      <c r="CQ155" s="406">
        <v>334.243637000001</v>
      </c>
      <c r="CR155" s="406">
        <v>1428.0117279999995</v>
      </c>
      <c r="CS155" s="406">
        <v>821.77472700000067</v>
      </c>
      <c r="CT155" s="406">
        <v>2577.1771200000003</v>
      </c>
      <c r="CU155" s="406">
        <v>388.04782799999839</v>
      </c>
      <c r="CV155" s="406">
        <v>1921.5664649999987</v>
      </c>
      <c r="CW155" s="406">
        <v>1073.6546720000001</v>
      </c>
      <c r="CX155" s="7"/>
      <c r="CY155" s="7"/>
      <c r="CZ155" s="7"/>
    </row>
    <row r="156" s="320" customFormat="true" ht="15" customHeight="true" x14ac:dyDescent="0.2">
      <c r="A156" s="977"/>
      <c r="B156" s="370" t="s">
        <v>291</v>
      </c>
      <c r="C156" s="127">
        <v>5.6934557749793724</v>
      </c>
      <c r="D156" s="126">
        <v>3.7668829527267316</v>
      </c>
      <c r="E156" s="126">
        <v>2.2835820283589476</v>
      </c>
      <c r="F156" s="126">
        <v>0.89231430512428989</v>
      </c>
      <c r="G156" s="125">
        <v>0.12252808100007084</v>
      </c>
      <c r="H156" s="124">
        <v>4.0878404859822481</v>
      </c>
      <c r="I156" s="126">
        <v>2.5092171533403849</v>
      </c>
      <c r="J156" s="126">
        <v>1.2420096414156041</v>
      </c>
      <c r="K156" s="126">
        <v>0.38578193734383015</v>
      </c>
      <c r="L156" s="123">
        <v>0</v>
      </c>
      <c r="M156" s="127">
        <v>6.8933667698736114</v>
      </c>
      <c r="N156" s="126">
        <v>5.3448844221355847</v>
      </c>
      <c r="O156" s="126">
        <v>3.795828807869249</v>
      </c>
      <c r="P156" s="126">
        <v>4.3399727311438134</v>
      </c>
      <c r="Q156" s="125">
        <v>0.74102842182698614</v>
      </c>
      <c r="R156" s="124">
        <v>5.906148867313922</v>
      </c>
      <c r="S156" s="126">
        <v>8.3333333333333304</v>
      </c>
      <c r="T156" s="126">
        <v>7.048710601719228</v>
      </c>
      <c r="U156" s="126">
        <v>2.3918741808649981</v>
      </c>
      <c r="V156" s="126">
        <v>0.59360730593607658</v>
      </c>
      <c r="W156" s="126">
        <v>1.9151515151515146</v>
      </c>
      <c r="X156" s="126">
        <v>3.9208882720333182</v>
      </c>
      <c r="Y156" s="126">
        <v>8.0188679245282746</v>
      </c>
      <c r="Z156" s="126">
        <v>0.89485458612974655</v>
      </c>
      <c r="AA156" s="126">
        <v>5.3210358283079016</v>
      </c>
      <c r="AB156" s="126">
        <v>4.3584273087473182</v>
      </c>
      <c r="AC156" s="126">
        <v>1.9000703729767758</v>
      </c>
      <c r="AD156" s="126">
        <v>0.83628991383678641</v>
      </c>
      <c r="AE156" s="126">
        <v>3.9618138424821274</v>
      </c>
      <c r="AF156" s="126">
        <v>2.9291553133515045</v>
      </c>
      <c r="AG156" s="126">
        <v>3.8496240601503944</v>
      </c>
      <c r="AH156" s="126">
        <v>2.9816513761467998</v>
      </c>
      <c r="AI156" s="126">
        <v>3.4231378763867135</v>
      </c>
      <c r="AJ156" s="126">
        <v>7.0542129327237415</v>
      </c>
      <c r="AK156" s="126">
        <v>4.5146726862302362</v>
      </c>
      <c r="AL156" s="126">
        <v>0.84597432905485059</v>
      </c>
      <c r="AM156" s="126">
        <v>5.7741296348711568</v>
      </c>
      <c r="AN156" s="126">
        <v>1.8003273322422224</v>
      </c>
      <c r="AO156" s="126">
        <v>5.3601340033500664</v>
      </c>
      <c r="AP156" s="126">
        <v>4.15140415140411</v>
      </c>
      <c r="AQ156" s="126">
        <v>2.6571856287424955</v>
      </c>
      <c r="AR156" s="126">
        <v>5.9887005649717358</v>
      </c>
      <c r="AS156" s="126">
        <v>2.2661243463102783</v>
      </c>
      <c r="AT156" s="126">
        <v>1.719947653767057</v>
      </c>
      <c r="AU156" s="126">
        <v>4.5146726862302842</v>
      </c>
      <c r="AV156" s="126">
        <v>0.76440611524892088</v>
      </c>
      <c r="AW156" s="123">
        <v>4.6885934219734162</v>
      </c>
      <c r="AX156" s="408"/>
      <c r="AY156" s="408"/>
      <c r="AZ156" s="875"/>
      <c r="BA156" s="965"/>
      <c r="BB156" s="552" t="s">
        <v>291</v>
      </c>
      <c r="BC156" s="415">
        <v>1237.7760969999988</v>
      </c>
      <c r="BD156" s="405">
        <v>820.23576899999989</v>
      </c>
      <c r="BE156" s="405">
        <v>497.01348699999983</v>
      </c>
      <c r="BF156" s="405">
        <v>194.31835299999995</v>
      </c>
      <c r="BG156" s="419">
        <v>26.677201</v>
      </c>
      <c r="BH156" s="415">
        <v>576.16878699999972</v>
      </c>
      <c r="BI156" s="405">
        <v>354.41389399999986</v>
      </c>
      <c r="BJ156" s="405">
        <v>175.27809299999996</v>
      </c>
      <c r="BK156" s="405">
        <v>54.521654000000005</v>
      </c>
      <c r="BL156" s="419">
        <v>0</v>
      </c>
      <c r="BM156" s="415">
        <v>527.40278399999966</v>
      </c>
      <c r="BN156" s="405">
        <v>408.72878999999989</v>
      </c>
      <c r="BO156" s="405">
        <v>290.30310699999995</v>
      </c>
      <c r="BP156" s="405">
        <v>332.61593399999992</v>
      </c>
      <c r="BQ156" s="419">
        <v>56.587863999999996</v>
      </c>
      <c r="BR156" s="415">
        <v>163.14886799999999</v>
      </c>
      <c r="BS156" s="405">
        <v>100.13932</v>
      </c>
      <c r="BT156" s="405">
        <v>159.13617000000008</v>
      </c>
      <c r="BU156" s="405">
        <v>19.221556999999997</v>
      </c>
      <c r="BV156" s="405">
        <v>67.434691999999998</v>
      </c>
      <c r="BW156" s="405">
        <v>74.063606000000007</v>
      </c>
      <c r="BX156" s="405">
        <v>44.183339000000004</v>
      </c>
      <c r="BY156" s="406">
        <v>63.833385000000007</v>
      </c>
      <c r="BZ156" s="406">
        <v>24.486168000000003</v>
      </c>
      <c r="CA156" s="406">
        <v>60.556349999999988</v>
      </c>
      <c r="CB156" s="406">
        <v>26.450423999999988</v>
      </c>
      <c r="CC156" s="406">
        <v>46.573271999999996</v>
      </c>
      <c r="CD156" s="406">
        <v>25.308227999999996</v>
      </c>
      <c r="CE156" s="406">
        <v>201.39734200000004</v>
      </c>
      <c r="CF156" s="406">
        <v>49.645219999999995</v>
      </c>
      <c r="CG156" s="406">
        <v>87.914624000000003</v>
      </c>
      <c r="CH156" s="406">
        <v>42.134508000000004</v>
      </c>
      <c r="CI156" s="406">
        <v>88.417764000000005</v>
      </c>
      <c r="CJ156" s="406">
        <v>19.122048000000007</v>
      </c>
      <c r="CK156" s="406">
        <v>105.31712000000002</v>
      </c>
      <c r="CL156" s="406">
        <v>34.097909999999992</v>
      </c>
      <c r="CM156" s="406">
        <v>117.94586400000001</v>
      </c>
      <c r="CN156" s="406">
        <v>22.41657</v>
      </c>
      <c r="CO156" s="406">
        <v>64.614879999999985</v>
      </c>
      <c r="CP156" s="406">
        <v>275.31941999999987</v>
      </c>
      <c r="CQ156" s="406">
        <v>20.060268999999995</v>
      </c>
      <c r="CR156" s="406">
        <v>181.06368800000001</v>
      </c>
      <c r="CS156" s="406">
        <v>87.926513999999969</v>
      </c>
      <c r="CT156" s="406">
        <v>211.69669200000007</v>
      </c>
      <c r="CU156" s="406">
        <v>33.890640000000005</v>
      </c>
      <c r="CV156" s="406">
        <v>161.16363900000002</v>
      </c>
      <c r="CW156" s="406">
        <v>97.340816000000004</v>
      </c>
      <c r="CX156" s="7"/>
      <c r="CY156" s="7"/>
      <c r="CZ156" s="7"/>
    </row>
    <row r="157" s="320" customFormat="true" ht="15" customHeight="true" x14ac:dyDescent="0.2">
      <c r="A157" s="977"/>
      <c r="B157" s="370" t="s">
        <v>292</v>
      </c>
      <c r="C157" s="127">
        <v>16.662938195273416</v>
      </c>
      <c r="D157" s="126">
        <v>15.956528837697892</v>
      </c>
      <c r="E157" s="126">
        <v>7.2529431534022848</v>
      </c>
      <c r="F157" s="126">
        <v>2.3575941988790658</v>
      </c>
      <c r="G157" s="125">
        <v>0.31034427370820511</v>
      </c>
      <c r="H157" s="124">
        <v>20.94121984143877</v>
      </c>
      <c r="I157" s="126">
        <v>9.1372933639985963</v>
      </c>
      <c r="J157" s="126">
        <v>3.2060202884331805</v>
      </c>
      <c r="K157" s="126">
        <v>0.73338349695486293</v>
      </c>
      <c r="L157" s="123">
        <v>9.5592117473107616E-3</v>
      </c>
      <c r="M157" s="127">
        <v>12.219763910094962</v>
      </c>
      <c r="N157" s="126">
        <v>16.171402250833687</v>
      </c>
      <c r="O157" s="126">
        <v>15.639742560016645</v>
      </c>
      <c r="P157" s="126">
        <v>11.01867626312481</v>
      </c>
      <c r="Q157" s="125">
        <v>3.206481333637949</v>
      </c>
      <c r="R157" s="124">
        <v>12.216828478964407</v>
      </c>
      <c r="S157" s="126">
        <v>8.6494252873563227</v>
      </c>
      <c r="T157" s="126">
        <v>12.20630372492842</v>
      </c>
      <c r="U157" s="126">
        <v>6.1926605504586911</v>
      </c>
      <c r="V157" s="126">
        <v>3.0365296803653132</v>
      </c>
      <c r="W157" s="126">
        <v>5.7454545454545354</v>
      </c>
      <c r="X157" s="126">
        <v>12.977099236641248</v>
      </c>
      <c r="Y157" s="126">
        <v>8.3018867924527999</v>
      </c>
      <c r="Z157" s="126">
        <v>10.418664109939185</v>
      </c>
      <c r="AA157" s="126">
        <v>6.9528201489889945</v>
      </c>
      <c r="AB157" s="126">
        <v>8.7778116427918054</v>
      </c>
      <c r="AC157" s="126">
        <v>13.652357494722029</v>
      </c>
      <c r="AD157" s="126">
        <v>15.255955397871071</v>
      </c>
      <c r="AE157" s="126">
        <v>11.431980906921318</v>
      </c>
      <c r="AF157" s="126">
        <v>10.252043596730257</v>
      </c>
      <c r="AG157" s="126">
        <v>7.759398496240637</v>
      </c>
      <c r="AH157" s="126">
        <v>9.6712538226300069</v>
      </c>
      <c r="AI157" s="126">
        <v>9.1600633914422165</v>
      </c>
      <c r="AJ157" s="126">
        <v>7.9359895493142121</v>
      </c>
      <c r="AK157" s="126">
        <v>11.597065462753902</v>
      </c>
      <c r="AL157" s="126">
        <v>9.1598599766628759</v>
      </c>
      <c r="AM157" s="126">
        <v>9.1989810359466961</v>
      </c>
      <c r="AN157" s="126">
        <v>8.0851063829787044</v>
      </c>
      <c r="AO157" s="126">
        <v>18.023450586264609</v>
      </c>
      <c r="AP157" s="126">
        <v>15.608465608465433</v>
      </c>
      <c r="AQ157" s="126">
        <v>12.574850299401108</v>
      </c>
      <c r="AR157" s="126">
        <v>7.9943502824858541</v>
      </c>
      <c r="AS157" s="126">
        <v>13.422428820453213</v>
      </c>
      <c r="AT157" s="126">
        <v>6.1132922041502971</v>
      </c>
      <c r="AU157" s="126">
        <v>7.1482317531979467</v>
      </c>
      <c r="AV157" s="126">
        <v>5.0568404547236279</v>
      </c>
      <c r="AW157" s="123">
        <v>12.491252624212754</v>
      </c>
      <c r="AX157" s="408"/>
      <c r="AY157" s="408"/>
      <c r="AZ157" s="875"/>
      <c r="BA157" s="965"/>
      <c r="BB157" s="552" t="s">
        <v>292</v>
      </c>
      <c r="BC157" s="415">
        <v>3622.5778190000001</v>
      </c>
      <c r="BD157" s="405">
        <v>3474.521472000004</v>
      </c>
      <c r="BE157" s="405">
        <v>1578.5772189999986</v>
      </c>
      <c r="BF157" s="405">
        <v>513.4108229999996</v>
      </c>
      <c r="BG157" s="419">
        <v>67.569136</v>
      </c>
      <c r="BH157" s="415">
        <v>2951.6017750000087</v>
      </c>
      <c r="BI157" s="405">
        <v>1290.5952429999993</v>
      </c>
      <c r="BJ157" s="405">
        <v>452.44827699999979</v>
      </c>
      <c r="BK157" s="405">
        <v>103.64736500000001</v>
      </c>
      <c r="BL157" s="419">
        <v>1.3496049999999999</v>
      </c>
      <c r="BM157" s="415">
        <v>934.91870100000028</v>
      </c>
      <c r="BN157" s="405">
        <v>1236.643704999999</v>
      </c>
      <c r="BO157" s="405">
        <v>1196.1197639999996</v>
      </c>
      <c r="BP157" s="405">
        <v>844.4724249999997</v>
      </c>
      <c r="BQ157" s="419">
        <v>244.85960899999998</v>
      </c>
      <c r="BR157" s="415">
        <v>337.47231599999981</v>
      </c>
      <c r="BS157" s="405">
        <v>103.93770800000006</v>
      </c>
      <c r="BT157" s="405">
        <v>275.57727000000011</v>
      </c>
      <c r="BU157" s="405">
        <v>49.765400999999969</v>
      </c>
      <c r="BV157" s="405">
        <v>344.95438599999983</v>
      </c>
      <c r="BW157" s="405">
        <v>222.19081799999972</v>
      </c>
      <c r="BX157" s="405">
        <v>146.23512200000002</v>
      </c>
      <c r="BY157" s="406">
        <v>66.08632799999998</v>
      </c>
      <c r="BZ157" s="406">
        <v>285.08895599999977</v>
      </c>
      <c r="CA157" s="406">
        <v>79.126964000000015</v>
      </c>
      <c r="CB157" s="406">
        <v>53.270783999999999</v>
      </c>
      <c r="CC157" s="406">
        <v>334.63758400000017</v>
      </c>
      <c r="CD157" s="406">
        <v>461.68343199999987</v>
      </c>
      <c r="CE157" s="406">
        <v>581.14052300000003</v>
      </c>
      <c r="CF157" s="406">
        <v>173.75826999999981</v>
      </c>
      <c r="CG157" s="406">
        <v>177.20291399999996</v>
      </c>
      <c r="CH157" s="406">
        <v>136.66705800000003</v>
      </c>
      <c r="CI157" s="406">
        <v>236.59938699999984</v>
      </c>
      <c r="CJ157" s="406">
        <v>21.512304000000015</v>
      </c>
      <c r="CK157" s="406">
        <v>270.53335199999964</v>
      </c>
      <c r="CL157" s="406">
        <v>369.19806000000034</v>
      </c>
      <c r="CM157" s="406">
        <v>187.90395000000004</v>
      </c>
      <c r="CN157" s="406">
        <v>100.67077799999996</v>
      </c>
      <c r="CO157" s="406">
        <v>217.26753400000004</v>
      </c>
      <c r="CP157" s="406">
        <v>1035.1470349999981</v>
      </c>
      <c r="CQ157" s="406">
        <v>94.933103999999972</v>
      </c>
      <c r="CR157" s="406">
        <v>241.70294200000004</v>
      </c>
      <c r="CS157" s="406">
        <v>520.79550600000084</v>
      </c>
      <c r="CT157" s="406">
        <v>752.44367699999987</v>
      </c>
      <c r="CU157" s="406">
        <v>53.66017999999999</v>
      </c>
      <c r="CV157" s="406">
        <v>1066.1594579999996</v>
      </c>
      <c r="CW157" s="406">
        <v>259.33336799999989</v>
      </c>
      <c r="CX157" s="7"/>
      <c r="CY157" s="7"/>
      <c r="CZ157" s="7"/>
    </row>
    <row r="158" s="320" customFormat="true" ht="15" customHeight="true" x14ac:dyDescent="0.2">
      <c r="A158" s="977"/>
      <c r="B158" s="370" t="s">
        <v>293</v>
      </c>
      <c r="C158" s="127">
        <v>1.7908301425471977</v>
      </c>
      <c r="D158" s="126">
        <v>1.2877340689043277</v>
      </c>
      <c r="E158" s="126">
        <v>0.52243186576860945</v>
      </c>
      <c r="F158" s="126">
        <v>7.1930716943290479E-2</v>
      </c>
      <c r="G158" s="125">
        <v>0.11718988914530429</v>
      </c>
      <c r="H158" s="124">
        <v>2.4339811154863336</v>
      </c>
      <c r="I158" s="126">
        <v>0.5261857640883878</v>
      </c>
      <c r="J158" s="126">
        <v>0.25886693279404788</v>
      </c>
      <c r="K158" s="126">
        <v>0</v>
      </c>
      <c r="L158" s="123">
        <v>0.14634836186809749</v>
      </c>
      <c r="M158" s="127">
        <v>1.4334984285262533</v>
      </c>
      <c r="N158" s="126">
        <v>1.3607031953348911</v>
      </c>
      <c r="O158" s="126">
        <v>0.95451791070739422</v>
      </c>
      <c r="P158" s="126">
        <v>0.6925687807516564</v>
      </c>
      <c r="Q158" s="125">
        <v>0.13400572911653441</v>
      </c>
      <c r="R158" s="124">
        <v>0.56634304207119801</v>
      </c>
      <c r="S158" s="126">
        <v>1.8965517241379306</v>
      </c>
      <c r="T158" s="126">
        <v>3.0659025787965746</v>
      </c>
      <c r="U158" s="126">
        <v>0.13106159895150676</v>
      </c>
      <c r="V158" s="126">
        <v>0.13698630136986378</v>
      </c>
      <c r="W158" s="126">
        <v>0.16969696969696962</v>
      </c>
      <c r="X158" s="126">
        <v>2.3594725884802261</v>
      </c>
      <c r="Y158" s="126">
        <v>1.3522012578616307</v>
      </c>
      <c r="Z158" s="126">
        <v>0.28763183125599001</v>
      </c>
      <c r="AA158" s="126">
        <v>3.5473572188719354E-2</v>
      </c>
      <c r="AB158" s="126">
        <v>2.8345016763181863</v>
      </c>
      <c r="AC158" s="126">
        <v>1.2315270935960583</v>
      </c>
      <c r="AD158" s="126">
        <v>1.6725798276735728</v>
      </c>
      <c r="AE158" s="126">
        <v>2.2195704057279388</v>
      </c>
      <c r="AF158" s="126">
        <v>0.54495912806539626</v>
      </c>
      <c r="AG158" s="126">
        <v>0.21052631578947473</v>
      </c>
      <c r="AH158" s="126">
        <v>0.34403669724770769</v>
      </c>
      <c r="AI158" s="126">
        <v>1.1727416798732258</v>
      </c>
      <c r="AJ158" s="126">
        <v>2.0574787720444241</v>
      </c>
      <c r="AK158" s="126">
        <v>2.3137697516929956</v>
      </c>
      <c r="AL158" s="126">
        <v>0.17502917152858982</v>
      </c>
      <c r="AM158" s="126">
        <v>0.53778658363996057</v>
      </c>
      <c r="AN158" s="126">
        <v>0.19639934533551517</v>
      </c>
      <c r="AO158" s="126">
        <v>0.77051926298157236</v>
      </c>
      <c r="AP158" s="126">
        <v>1.0582010582010479</v>
      </c>
      <c r="AQ158" s="126">
        <v>0.59880239520957668</v>
      </c>
      <c r="AR158" s="126">
        <v>1.7231638418079047</v>
      </c>
      <c r="AS158" s="126">
        <v>1.3654851830331167</v>
      </c>
      <c r="AT158" s="126">
        <v>0.20564591512432198</v>
      </c>
      <c r="AU158" s="126">
        <v>0.63957863054929009</v>
      </c>
      <c r="AV158" s="126">
        <v>0.35280282242257882</v>
      </c>
      <c r="AW158" s="123">
        <v>0.6997900629811068</v>
      </c>
      <c r="AX158" s="408"/>
      <c r="AY158" s="408"/>
      <c r="AZ158" s="875"/>
      <c r="BA158" s="965"/>
      <c r="BB158" s="552" t="s">
        <v>293</v>
      </c>
      <c r="BC158" s="415">
        <v>389.33239000000015</v>
      </c>
      <c r="BD158" s="405">
        <v>280.40306999999996</v>
      </c>
      <c r="BE158" s="405">
        <v>113.70543299999999</v>
      </c>
      <c r="BF158" s="405">
        <v>15.664277</v>
      </c>
      <c r="BG158" s="419">
        <v>25.514952999999998</v>
      </c>
      <c r="BH158" s="415">
        <v>343.06229700000011</v>
      </c>
      <c r="BI158" s="405">
        <v>74.321006999999994</v>
      </c>
      <c r="BJ158" s="405">
        <v>36.532488000000001</v>
      </c>
      <c r="BK158" s="405">
        <v>0</v>
      </c>
      <c r="BL158" s="419">
        <v>20.662005000000001</v>
      </c>
      <c r="BM158" s="415">
        <v>109.67515399999995</v>
      </c>
      <c r="BN158" s="405">
        <v>104.05436800000001</v>
      </c>
      <c r="BO158" s="405">
        <v>73.001057000000003</v>
      </c>
      <c r="BP158" s="405">
        <v>53.078538999999992</v>
      </c>
      <c r="BQ158" s="419">
        <v>10.233207999999999</v>
      </c>
      <c r="BR158" s="415">
        <v>15.644412000000001</v>
      </c>
      <c r="BS158" s="405">
        <v>22.790328000000002</v>
      </c>
      <c r="BT158" s="405">
        <v>69.217765000000014</v>
      </c>
      <c r="BU158" s="405">
        <v>1.0532360000000001</v>
      </c>
      <c r="BV158" s="405">
        <v>15.561851999999998</v>
      </c>
      <c r="BW158" s="405">
        <v>6.5625979999999995</v>
      </c>
      <c r="BX158" s="405">
        <v>26.588203999999998</v>
      </c>
      <c r="BY158" s="406">
        <v>10.764061000000002</v>
      </c>
      <c r="BZ158" s="406">
        <v>7.8705540000000003</v>
      </c>
      <c r="CA158" s="406">
        <v>0.40370899999999998</v>
      </c>
      <c r="CB158" s="406">
        <v>17.202023999999994</v>
      </c>
      <c r="CC158" s="406">
        <v>30.186379999999996</v>
      </c>
      <c r="CD158" s="406">
        <v>50.616455999999992</v>
      </c>
      <c r="CE158" s="406">
        <v>112.83104100000003</v>
      </c>
      <c r="CF158" s="406">
        <v>9.236320000000001</v>
      </c>
      <c r="CG158" s="406">
        <v>4.8078310000000002</v>
      </c>
      <c r="CH158" s="406">
        <v>4.8616740000000007</v>
      </c>
      <c r="CI158" s="406">
        <v>30.291271000000002</v>
      </c>
      <c r="CJ158" s="406">
        <v>5.5772640000000004</v>
      </c>
      <c r="CK158" s="406">
        <v>53.975023999999998</v>
      </c>
      <c r="CL158" s="406">
        <v>7.0547399999999998</v>
      </c>
      <c r="CM158" s="406">
        <v>10.985154</v>
      </c>
      <c r="CN158" s="406">
        <v>2.4454440000000002</v>
      </c>
      <c r="CO158" s="406">
        <v>9.2883890000000005</v>
      </c>
      <c r="CP158" s="406">
        <v>70.179459999999978</v>
      </c>
      <c r="CQ158" s="406">
        <v>4.5206239999999998</v>
      </c>
      <c r="CR158" s="406">
        <v>52.098513999999994</v>
      </c>
      <c r="CS158" s="406">
        <v>52.981360999999993</v>
      </c>
      <c r="CT158" s="406">
        <v>25.311561000000005</v>
      </c>
      <c r="CU158" s="406">
        <v>4.8011739999999996</v>
      </c>
      <c r="CV158" s="406">
        <v>74.383217999999999</v>
      </c>
      <c r="CW158" s="406">
        <v>14.528479999999998</v>
      </c>
      <c r="CX158" s="7"/>
      <c r="CY158" s="7"/>
      <c r="CZ158" s="7"/>
    </row>
    <row r="159" s="320" customFormat="true" ht="15" customHeight="true" x14ac:dyDescent="0.2">
      <c r="A159" s="977"/>
      <c r="B159" s="370" t="s">
        <v>294</v>
      </c>
      <c r="C159" s="127">
        <v>16.586809034902235</v>
      </c>
      <c r="D159" s="126">
        <v>5.8110122693486579</v>
      </c>
      <c r="E159" s="126">
        <v>1.5299357480244964</v>
      </c>
      <c r="F159" s="126">
        <v>0.76878155407167592</v>
      </c>
      <c r="G159" s="125">
        <v>0</v>
      </c>
      <c r="H159" s="124">
        <v>10.905228099997634</v>
      </c>
      <c r="I159" s="126">
        <v>2.9686190323315649</v>
      </c>
      <c r="J159" s="126">
        <v>0.90599631249702228</v>
      </c>
      <c r="K159" s="126">
        <v>0.25206458469593956</v>
      </c>
      <c r="L159" s="123">
        <v>0</v>
      </c>
      <c r="M159" s="127">
        <v>24.113715958223796</v>
      </c>
      <c r="N159" s="126">
        <v>9.9516037152316699</v>
      </c>
      <c r="O159" s="126">
        <v>5.4222740568675345</v>
      </c>
      <c r="P159" s="126">
        <v>2.3303648929183214</v>
      </c>
      <c r="Q159" s="125">
        <v>0.6903468168892376</v>
      </c>
      <c r="R159" s="124">
        <v>8.4412081984897558</v>
      </c>
      <c r="S159" s="126">
        <v>23.247126436781596</v>
      </c>
      <c r="T159" s="126">
        <v>10.630372492836724</v>
      </c>
      <c r="U159" s="126">
        <v>2.1625163826998617</v>
      </c>
      <c r="V159" s="126">
        <v>2.4657534246575477</v>
      </c>
      <c r="W159" s="126">
        <v>4.1696969696969646</v>
      </c>
      <c r="X159" s="126">
        <v>20.680083275503176</v>
      </c>
      <c r="Y159" s="126">
        <v>18.018867924528227</v>
      </c>
      <c r="Z159" s="126">
        <v>2.9402364972834523</v>
      </c>
      <c r="AA159" s="126">
        <v>11.10322809506917</v>
      </c>
      <c r="AB159" s="126">
        <v>16.549832368180379</v>
      </c>
      <c r="AC159" s="126">
        <v>7.2132301196340647</v>
      </c>
      <c r="AD159" s="126">
        <v>6.4622402432842581</v>
      </c>
      <c r="AE159" s="126">
        <v>3.4844868735083767</v>
      </c>
      <c r="AF159" s="126">
        <v>6.7098092643051874</v>
      </c>
      <c r="AG159" s="126">
        <v>3.0977443609022703</v>
      </c>
      <c r="AH159" s="126">
        <v>7.6070336391437605</v>
      </c>
      <c r="AI159" s="126">
        <v>14.865293185420079</v>
      </c>
      <c r="AJ159" s="126">
        <v>13.161332462442912</v>
      </c>
      <c r="AK159" s="126">
        <v>2.8498871331828379</v>
      </c>
      <c r="AL159" s="126">
        <v>2.1586931155192746</v>
      </c>
      <c r="AM159" s="126">
        <v>4.5570336824228219</v>
      </c>
      <c r="AN159" s="126">
        <v>2.7823240589197984</v>
      </c>
      <c r="AO159" s="126">
        <v>6.7001675041875801</v>
      </c>
      <c r="AP159" s="126">
        <v>4.0903540903540518</v>
      </c>
      <c r="AQ159" s="126">
        <v>8.8697604790418527</v>
      </c>
      <c r="AR159" s="126">
        <v>12.429378531073418</v>
      </c>
      <c r="AS159" s="126">
        <v>9.7908192911098126</v>
      </c>
      <c r="AT159" s="126">
        <v>2.2434099831744216</v>
      </c>
      <c r="AU159" s="126">
        <v>2.6711813393529176</v>
      </c>
      <c r="AV159" s="126">
        <v>1.9404155233241835</v>
      </c>
      <c r="AW159" s="123">
        <v>2.6242127361791514</v>
      </c>
      <c r="AX159" s="408"/>
      <c r="AY159" s="408"/>
      <c r="AZ159" s="875"/>
      <c r="BA159" s="965"/>
      <c r="BB159" s="552" t="s">
        <v>294</v>
      </c>
      <c r="BC159" s="415">
        <v>3606.0270879999921</v>
      </c>
      <c r="BD159" s="405">
        <v>1265.343302999999</v>
      </c>
      <c r="BE159" s="405">
        <v>332.98506100000003</v>
      </c>
      <c r="BF159" s="405">
        <v>167.41675499999999</v>
      </c>
      <c r="BG159" s="419">
        <v>0</v>
      </c>
      <c r="BH159" s="415">
        <v>1537.0590089999989</v>
      </c>
      <c r="BI159" s="405">
        <v>419.30202399999985</v>
      </c>
      <c r="BJ159" s="405">
        <v>127.858352</v>
      </c>
      <c r="BK159" s="405">
        <v>35.623694999999998</v>
      </c>
      <c r="BL159" s="419">
        <v>0</v>
      </c>
      <c r="BM159" s="415">
        <v>1844.9099479999998</v>
      </c>
      <c r="BN159" s="405">
        <v>761.00933599999985</v>
      </c>
      <c r="BO159" s="405">
        <v>414.69283399999989</v>
      </c>
      <c r="BP159" s="405">
        <v>178.59939300000002</v>
      </c>
      <c r="BQ159" s="419">
        <v>52.717616000000007</v>
      </c>
      <c r="BR159" s="415">
        <v>233.17623599999988</v>
      </c>
      <c r="BS159" s="405">
        <v>279.35417199999995</v>
      </c>
      <c r="BT159" s="405">
        <v>239.99804500000016</v>
      </c>
      <c r="BU159" s="405">
        <v>17.378394</v>
      </c>
      <c r="BV159" s="405">
        <v>280.11333599999989</v>
      </c>
      <c r="BW159" s="405">
        <v>161.25240799999989</v>
      </c>
      <c r="BX159" s="405">
        <v>233.03778800000015</v>
      </c>
      <c r="BY159" s="406">
        <v>143.43737099999987</v>
      </c>
      <c r="BZ159" s="406">
        <v>80.454551999999978</v>
      </c>
      <c r="CA159" s="406">
        <v>126.36091700000014</v>
      </c>
      <c r="CB159" s="406">
        <v>100.43762399999997</v>
      </c>
      <c r="CC159" s="406">
        <v>176.80594000000019</v>
      </c>
      <c r="CD159" s="406">
        <v>195.56357999999994</v>
      </c>
      <c r="CE159" s="406">
        <v>177.13260200000002</v>
      </c>
      <c r="CF159" s="406">
        <v>113.72218999999994</v>
      </c>
      <c r="CG159" s="406">
        <v>70.743798999999996</v>
      </c>
      <c r="CH159" s="406">
        <v>107.49701400000004</v>
      </c>
      <c r="CI159" s="406">
        <v>383.96232700000002</v>
      </c>
      <c r="CJ159" s="406">
        <v>35.676784000000026</v>
      </c>
      <c r="CK159" s="406">
        <v>66.481432000000041</v>
      </c>
      <c r="CL159" s="406">
        <v>87.008459999999999</v>
      </c>
      <c r="CM159" s="406">
        <v>93.084725999999975</v>
      </c>
      <c r="CN159" s="406">
        <v>34.643790000000003</v>
      </c>
      <c r="CO159" s="406">
        <v>80.76859999999995</v>
      </c>
      <c r="CP159" s="406">
        <v>271.27060499999999</v>
      </c>
      <c r="CQ159" s="406">
        <v>66.961742999999984</v>
      </c>
      <c r="CR159" s="406">
        <v>375.79256000000015</v>
      </c>
      <c r="CS159" s="406">
        <v>379.88763100000062</v>
      </c>
      <c r="CT159" s="406">
        <v>276.12612000000001</v>
      </c>
      <c r="CU159" s="406">
        <v>20.051962</v>
      </c>
      <c r="CV159" s="406">
        <v>409.10769900000003</v>
      </c>
      <c r="CW159" s="406">
        <v>54.481800000000007</v>
      </c>
      <c r="CX159" s="7"/>
      <c r="CY159" s="7"/>
      <c r="CZ159" s="7"/>
    </row>
    <row r="160" s="320" customFormat="true" ht="15" customHeight="true" x14ac:dyDescent="0.2">
      <c r="A160" s="978"/>
      <c r="B160" s="371" t="s">
        <v>286</v>
      </c>
      <c r="C160" s="127">
        <v>0.2081134746117444</v>
      </c>
      <c r="D160" s="126">
        <v>7.4381245092801543E-2</v>
      </c>
      <c r="E160" s="126">
        <v>0.25473110118271181</v>
      </c>
      <c r="F160" s="126">
        <v>0</v>
      </c>
      <c r="G160" s="125">
        <v>2.4186016760255665E-2</v>
      </c>
      <c r="H160" s="124">
        <v>0.18649793901307937</v>
      </c>
      <c r="I160" s="126">
        <v>0.2999109186793073</v>
      </c>
      <c r="J160" s="126">
        <v>0.10491008484977904</v>
      </c>
      <c r="K160" s="126">
        <v>0</v>
      </c>
      <c r="L160" s="123">
        <v>0</v>
      </c>
      <c r="M160" s="127">
        <v>0.32735405185061989</v>
      </c>
      <c r="N160" s="126">
        <v>7.0242552699039715E-2</v>
      </c>
      <c r="O160" s="126">
        <v>3.9393442902039638E-2</v>
      </c>
      <c r="P160" s="126">
        <v>0</v>
      </c>
      <c r="Q160" s="125">
        <v>6.8957346777538134E-2</v>
      </c>
      <c r="R160" s="124">
        <v>0</v>
      </c>
      <c r="S160" s="126">
        <v>0.22988505747126428</v>
      </c>
      <c r="T160" s="126">
        <v>8.5959885386819826E-2</v>
      </c>
      <c r="U160" s="126">
        <v>0</v>
      </c>
      <c r="V160" s="126">
        <v>0</v>
      </c>
      <c r="W160" s="126">
        <v>2.4242424242424232E-2</v>
      </c>
      <c r="X160" s="126">
        <v>0.17349063150589902</v>
      </c>
      <c r="Y160" s="126">
        <v>0.40880503144653951</v>
      </c>
      <c r="Z160" s="126">
        <v>0</v>
      </c>
      <c r="AA160" s="126">
        <v>0</v>
      </c>
      <c r="AB160" s="126">
        <v>6.0957025297165318E-2</v>
      </c>
      <c r="AC160" s="126">
        <v>0.21111893033075288</v>
      </c>
      <c r="AD160" s="126">
        <v>0.60821084642675383</v>
      </c>
      <c r="AE160" s="126">
        <v>0</v>
      </c>
      <c r="AF160" s="126">
        <v>0.20435967302452362</v>
      </c>
      <c r="AG160" s="126">
        <v>0</v>
      </c>
      <c r="AH160" s="126">
        <v>0</v>
      </c>
      <c r="AI160" s="126">
        <v>0</v>
      </c>
      <c r="AJ160" s="126">
        <v>9.7975179621163033E-2</v>
      </c>
      <c r="AK160" s="126">
        <v>0.22573363431151178</v>
      </c>
      <c r="AL160" s="126">
        <v>0</v>
      </c>
      <c r="AM160" s="126">
        <v>0</v>
      </c>
      <c r="AN160" s="126">
        <v>0</v>
      </c>
      <c r="AO160" s="126">
        <v>0.10050251256281378</v>
      </c>
      <c r="AP160" s="126">
        <v>0</v>
      </c>
      <c r="AQ160" s="126">
        <v>0</v>
      </c>
      <c r="AR160" s="126">
        <v>0.11299435028248556</v>
      </c>
      <c r="AS160" s="126">
        <v>0.52295177222544897</v>
      </c>
      <c r="AT160" s="126">
        <v>7.4780332772480709E-2</v>
      </c>
      <c r="AU160" s="126">
        <v>0</v>
      </c>
      <c r="AV160" s="126">
        <v>0.19600156801254381</v>
      </c>
      <c r="AW160" s="123">
        <v>0.13995801259622137</v>
      </c>
      <c r="AX160" s="408"/>
      <c r="AY160" s="408"/>
      <c r="AZ160" s="875"/>
      <c r="BA160" s="965"/>
      <c r="BB160" s="552" t="s">
        <v>286</v>
      </c>
      <c r="BC160" s="415">
        <v>45.244556999999986</v>
      </c>
      <c r="BD160" s="405">
        <v>16.196457000000002</v>
      </c>
      <c r="BE160" s="405">
        <v>55.441316</v>
      </c>
      <c r="BF160" s="405">
        <v>0</v>
      </c>
      <c r="BG160" s="419">
        <v>5.2658560000000003</v>
      </c>
      <c r="BH160" s="415">
        <v>26.286321999999998</v>
      </c>
      <c r="BI160" s="405">
        <v>42.360860000000002</v>
      </c>
      <c r="BJ160" s="405">
        <v>14.805392000000001</v>
      </c>
      <c r="BK160" s="405">
        <v>0</v>
      </c>
      <c r="BL160" s="419">
        <v>0</v>
      </c>
      <c r="BM160" s="415">
        <v>25.045444999999997</v>
      </c>
      <c r="BN160" s="405">
        <v>5.3715199999999994</v>
      </c>
      <c r="BO160" s="405">
        <v>3.012791</v>
      </c>
      <c r="BP160" s="405">
        <v>0</v>
      </c>
      <c r="BQ160" s="419">
        <v>5.2658560000000003</v>
      </c>
      <c r="BR160" s="415">
        <v>0</v>
      </c>
      <c r="BS160" s="405">
        <v>2.762464</v>
      </c>
      <c r="BT160" s="405">
        <v>1.940685</v>
      </c>
      <c r="BU160" s="405">
        <v>0</v>
      </c>
      <c r="BV160" s="405">
        <v>0</v>
      </c>
      <c r="BW160" s="405">
        <v>0.93751399999999996</v>
      </c>
      <c r="BX160" s="405">
        <v>1.9550149999999999</v>
      </c>
      <c r="BY160" s="406">
        <v>3.254251</v>
      </c>
      <c r="BZ160" s="406">
        <v>0</v>
      </c>
      <c r="CA160" s="406">
        <v>0</v>
      </c>
      <c r="CB160" s="406">
        <v>0.36993599999999999</v>
      </c>
      <c r="CC160" s="406">
        <v>5.1748079999999996</v>
      </c>
      <c r="CD160" s="406">
        <v>18.405984</v>
      </c>
      <c r="CE160" s="406">
        <v>0</v>
      </c>
      <c r="CF160" s="406">
        <v>3.4636200000000001</v>
      </c>
      <c r="CG160" s="406">
        <v>0</v>
      </c>
      <c r="CH160" s="406">
        <v>0</v>
      </c>
      <c r="CI160" s="406">
        <v>0</v>
      </c>
      <c r="CJ160" s="406">
        <v>0.26558399999999999</v>
      </c>
      <c r="CK160" s="406">
        <v>5.2658560000000003</v>
      </c>
      <c r="CL160" s="406">
        <v>0</v>
      </c>
      <c r="CM160" s="406">
        <v>0</v>
      </c>
      <c r="CN160" s="406">
        <v>0</v>
      </c>
      <c r="CO160" s="406">
        <v>1.2115290000000001</v>
      </c>
      <c r="CP160" s="406">
        <v>0</v>
      </c>
      <c r="CQ160" s="406">
        <v>0</v>
      </c>
      <c r="CR160" s="406">
        <v>3.416296</v>
      </c>
      <c r="CS160" s="406">
        <v>20.290733999999997</v>
      </c>
      <c r="CT160" s="406">
        <v>9.2042040000000007</v>
      </c>
      <c r="CU160" s="406">
        <v>0</v>
      </c>
      <c r="CV160" s="406">
        <v>41.324010000000001</v>
      </c>
      <c r="CW160" s="406">
        <v>2.9056959999999998</v>
      </c>
      <c r="CX160" s="7"/>
      <c r="CY160" s="7"/>
      <c r="CZ160" s="7"/>
    </row>
    <row r="161" s="364" customFormat="true" ht="15" customHeight="true" x14ac:dyDescent="0.2">
      <c r="B161" s="320"/>
      <c r="C161" s="106"/>
      <c r="D161" s="108"/>
      <c r="E161" s="108"/>
      <c r="F161" s="108"/>
      <c r="G161" s="107"/>
      <c r="H161" s="105"/>
      <c r="I161" s="108"/>
      <c r="J161" s="108"/>
      <c r="K161" s="108"/>
      <c r="L161" s="104"/>
      <c r="M161" s="106"/>
      <c r="N161" s="108"/>
      <c r="O161" s="108"/>
      <c r="P161" s="108"/>
      <c r="Q161" s="107"/>
      <c r="R161" s="105"/>
      <c r="S161" s="108"/>
      <c r="T161" s="108"/>
      <c r="U161" s="108"/>
      <c r="V161" s="108"/>
      <c r="W161" s="108"/>
      <c r="X161" s="108"/>
      <c r="Y161" s="108"/>
      <c r="Z161" s="108"/>
      <c r="AA161" s="108"/>
      <c r="AB161" s="108"/>
      <c r="AC161" s="108"/>
      <c r="AD161" s="108"/>
      <c r="AE161" s="108"/>
      <c r="AF161" s="108"/>
      <c r="AG161" s="108"/>
      <c r="AH161" s="108"/>
      <c r="AI161" s="108"/>
      <c r="AJ161" s="108"/>
      <c r="AK161" s="108"/>
      <c r="AL161" s="108"/>
      <c r="AM161" s="108"/>
      <c r="AN161" s="108"/>
      <c r="AO161" s="108"/>
      <c r="AP161" s="108"/>
      <c r="AQ161" s="108"/>
      <c r="AR161" s="108"/>
      <c r="AS161" s="108"/>
      <c r="AT161" s="108"/>
      <c r="AU161" s="108"/>
      <c r="AV161" s="108"/>
      <c r="AW161" s="104"/>
      <c r="AX161" s="833"/>
      <c r="AY161" s="833"/>
      <c r="AZ161" s="344"/>
      <c r="BA161" s="967"/>
      <c r="BB161" s="554" t="s">
        <v>182</v>
      </c>
      <c r="BC161" s="415">
        <v>21740.330405999917</v>
      </c>
      <c r="BD161" s="405">
        <v>21774.920518999836</v>
      </c>
      <c r="BE161" s="405">
        <v>21764.643477999736</v>
      </c>
      <c r="BF161" s="405">
        <v>21776.89541499993</v>
      </c>
      <c r="BG161" s="419">
        <v>21772.316012999971</v>
      </c>
      <c r="BH161" s="415">
        <v>14094.698386000127</v>
      </c>
      <c r="BI161" s="405">
        <v>14124.480758000072</v>
      </c>
      <c r="BJ161" s="405">
        <v>14112.458322000095</v>
      </c>
      <c r="BK161" s="405">
        <v>14132.764840000091</v>
      </c>
      <c r="BL161" s="419">
        <v>14118.371218000026</v>
      </c>
      <c r="BM161" s="415">
        <v>7650.8736820000877</v>
      </c>
      <c r="BN161" s="405">
        <v>7647.102495000061</v>
      </c>
      <c r="BO161" s="405">
        <v>7647.9504660000393</v>
      </c>
      <c r="BP161" s="405">
        <v>7664.0097670000332</v>
      </c>
      <c r="BQ161" s="419">
        <v>7636.395897000024</v>
      </c>
      <c r="BR161" s="415">
        <v>2762.356175999997</v>
      </c>
      <c r="BS161" s="405">
        <v>1201.6718400000004</v>
      </c>
      <c r="BT161" s="405">
        <v>2257.6635499999911</v>
      </c>
      <c r="BU161" s="405">
        <v>803.6190680000027</v>
      </c>
      <c r="BV161" s="405">
        <v>11360.151959999934</v>
      </c>
      <c r="BW161" s="405">
        <v>3867.2452500000018</v>
      </c>
      <c r="BX161" s="405">
        <v>1126.8706459999978</v>
      </c>
      <c r="BY161" s="406">
        <v>796.0398600000027</v>
      </c>
      <c r="BZ161" s="406">
        <v>2736.3292740000225</v>
      </c>
      <c r="CA161" s="406">
        <v>1138.0556710000017</v>
      </c>
      <c r="CB161" s="406">
        <v>606.88000800000179</v>
      </c>
      <c r="CC161" s="406">
        <v>2451.1340560000012</v>
      </c>
      <c r="CD161" s="406">
        <v>3026.2505360000368</v>
      </c>
      <c r="CE161" s="406">
        <v>5083.4630299999662</v>
      </c>
      <c r="CF161" s="406">
        <v>1694.8647199999964</v>
      </c>
      <c r="CG161" s="406">
        <v>2283.719724999989</v>
      </c>
      <c r="CH161" s="406">
        <v>1413.1265759999949</v>
      </c>
      <c r="CI161" s="406">
        <v>2582.9448649999808</v>
      </c>
      <c r="CJ161" s="406">
        <v>271.07273599999888</v>
      </c>
      <c r="CK161" s="406">
        <v>2332.7742080000066</v>
      </c>
      <c r="CL161" s="406">
        <v>4030.6081199999603</v>
      </c>
      <c r="CM161" s="406">
        <v>2042.6604780000207</v>
      </c>
      <c r="CN161" s="406">
        <v>1245.1385700000023</v>
      </c>
      <c r="CO161" s="406">
        <v>1205.4713550000035</v>
      </c>
      <c r="CP161" s="406">
        <v>6631.9589700000624</v>
      </c>
      <c r="CQ161" s="406">
        <v>754.94420800000523</v>
      </c>
      <c r="CR161" s="406">
        <v>3023.4219600000083</v>
      </c>
      <c r="CS161" s="406">
        <v>3880.0392460000094</v>
      </c>
      <c r="CT161" s="406">
        <v>12308.321799000021</v>
      </c>
      <c r="CU161" s="406">
        <v>750.67767599999422</v>
      </c>
      <c r="CV161" s="406">
        <v>21083.509902000034</v>
      </c>
      <c r="CW161" s="406">
        <v>2076.1197919999963</v>
      </c>
      <c r="CX161" s="7"/>
      <c r="CY161" s="7"/>
      <c r="CZ161" s="7"/>
    </row>
    <row r="162" s="364" customFormat="true" ht="15" customHeight="true" x14ac:dyDescent="0.2">
      <c r="A162" s="73"/>
      <c r="B162" s="139"/>
      <c r="C162" s="106"/>
      <c r="D162" s="108"/>
      <c r="E162" s="108"/>
      <c r="F162" s="108"/>
      <c r="G162" s="107"/>
      <c r="H162" s="105"/>
      <c r="I162" s="108"/>
      <c r="J162" s="108"/>
      <c r="K162" s="108"/>
      <c r="L162" s="104"/>
      <c r="M162" s="106"/>
      <c r="N162" s="108"/>
      <c r="O162" s="108"/>
      <c r="P162" s="108"/>
      <c r="Q162" s="107"/>
      <c r="R162" s="105"/>
      <c r="S162" s="108"/>
      <c r="T162" s="108"/>
      <c r="U162" s="108"/>
      <c r="V162" s="108"/>
      <c r="W162" s="108"/>
      <c r="X162" s="108"/>
      <c r="Y162" s="108"/>
      <c r="Z162" s="108"/>
      <c r="AA162" s="108"/>
      <c r="AB162" s="108"/>
      <c r="AC162" s="108"/>
      <c r="AD162" s="108"/>
      <c r="AE162" s="108"/>
      <c r="AF162" s="108"/>
      <c r="AG162" s="108"/>
      <c r="AH162" s="108"/>
      <c r="AI162" s="108"/>
      <c r="AJ162" s="108"/>
      <c r="AK162" s="108"/>
      <c r="AL162" s="108"/>
      <c r="AM162" s="108"/>
      <c r="AN162" s="108"/>
      <c r="AO162" s="108"/>
      <c r="AP162" s="108"/>
      <c r="AQ162" s="108"/>
      <c r="AR162" s="108"/>
      <c r="AS162" s="108"/>
      <c r="AT162" s="108"/>
      <c r="AU162" s="108"/>
      <c r="AV162" s="108"/>
      <c r="AW162" s="104"/>
      <c r="AX162" s="833"/>
      <c r="AY162" s="833"/>
      <c r="AZ162" s="344"/>
      <c r="BA162" s="878"/>
      <c r="BB162" s="552"/>
      <c r="BC162" s="415"/>
      <c r="BD162" s="405"/>
      <c r="BE162" s="405"/>
      <c r="BF162" s="405"/>
      <c r="BG162" s="419"/>
      <c r="BH162" s="415"/>
      <c r="BI162" s="405"/>
      <c r="BJ162" s="405"/>
      <c r="BK162" s="405"/>
      <c r="BL162" s="419"/>
      <c r="BM162" s="415"/>
      <c r="BN162" s="405"/>
      <c r="BO162" s="405"/>
      <c r="BP162" s="405"/>
      <c r="BQ162" s="419"/>
      <c r="BR162" s="415"/>
      <c r="BS162" s="405"/>
      <c r="BT162" s="405"/>
      <c r="BU162" s="405"/>
      <c r="BV162" s="405"/>
      <c r="BW162" s="405"/>
      <c r="BX162" s="405"/>
      <c r="BY162" s="406"/>
      <c r="BZ162" s="406"/>
      <c r="CA162" s="406"/>
      <c r="CB162" s="406"/>
      <c r="CC162" s="406"/>
      <c r="CD162" s="406"/>
      <c r="CE162" s="406"/>
      <c r="CF162" s="406"/>
      <c r="CG162" s="406"/>
      <c r="CH162" s="406"/>
      <c r="CI162" s="406"/>
      <c r="CJ162" s="406"/>
      <c r="CK162" s="406"/>
      <c r="CL162" s="406"/>
      <c r="CM162" s="406"/>
      <c r="CN162" s="406"/>
      <c r="CO162" s="406"/>
      <c r="CP162" s="406"/>
      <c r="CQ162" s="406"/>
      <c r="CR162" s="406"/>
      <c r="CS162" s="406"/>
      <c r="CT162" s="406"/>
      <c r="CU162" s="406"/>
      <c r="CV162" s="406"/>
      <c r="CW162" s="406"/>
      <c r="CX162" s="7"/>
      <c r="CY162" s="7"/>
      <c r="CZ162" s="7"/>
    </row>
    <row r="163" s="320" customFormat="true" ht="15" customHeight="true" x14ac:dyDescent="0.2">
      <c r="A163" s="172"/>
      <c r="B163" s="143"/>
      <c r="C163" s="91"/>
      <c r="D163" s="163"/>
      <c r="E163" s="163"/>
      <c r="F163" s="163"/>
      <c r="G163" s="152"/>
      <c r="H163" s="90"/>
      <c r="I163" s="163"/>
      <c r="J163" s="163"/>
      <c r="K163" s="163"/>
      <c r="L163" s="158"/>
      <c r="M163" s="91"/>
      <c r="N163" s="163"/>
      <c r="O163" s="163"/>
      <c r="P163" s="163"/>
      <c r="Q163" s="152"/>
      <c r="R163" s="90"/>
      <c r="S163" s="163"/>
      <c r="T163" s="163"/>
      <c r="U163" s="163"/>
      <c r="V163" s="163"/>
      <c r="W163" s="163"/>
      <c r="X163" s="163"/>
      <c r="Y163" s="163"/>
      <c r="Z163" s="163"/>
      <c r="AA163" s="163"/>
      <c r="AB163" s="163"/>
      <c r="AC163" s="163"/>
      <c r="AD163" s="163"/>
      <c r="AE163" s="163"/>
      <c r="AF163" s="163"/>
      <c r="AG163" s="163"/>
      <c r="AH163" s="163"/>
      <c r="AI163" s="163"/>
      <c r="AJ163" s="163"/>
      <c r="AK163" s="163"/>
      <c r="AL163" s="163"/>
      <c r="AM163" s="163"/>
      <c r="AN163" s="163"/>
      <c r="AO163" s="163"/>
      <c r="AP163" s="163"/>
      <c r="AQ163" s="163"/>
      <c r="AR163" s="163"/>
      <c r="AS163" s="163"/>
      <c r="AT163" s="163"/>
      <c r="AU163" s="163"/>
      <c r="AV163" s="163"/>
      <c r="AW163" s="158"/>
      <c r="AX163" s="408"/>
      <c r="AY163" s="408"/>
      <c r="AZ163" s="875"/>
      <c r="BA163" s="878"/>
      <c r="BB163" s="552"/>
      <c r="BC163" s="415"/>
      <c r="BD163" s="405"/>
      <c r="BE163" s="405"/>
      <c r="BF163" s="405"/>
      <c r="BG163" s="419"/>
      <c r="BH163" s="415"/>
      <c r="BI163" s="405"/>
      <c r="BJ163" s="405"/>
      <c r="BK163" s="405"/>
      <c r="BL163" s="419"/>
      <c r="BM163" s="415"/>
      <c r="BN163" s="405"/>
      <c r="BO163" s="405"/>
      <c r="BP163" s="405"/>
      <c r="BQ163" s="419"/>
      <c r="BR163" s="415"/>
      <c r="BS163" s="405"/>
      <c r="BT163" s="405"/>
      <c r="BU163" s="405"/>
      <c r="BV163" s="405"/>
      <c r="BW163" s="405"/>
      <c r="BX163" s="405"/>
      <c r="BY163" s="406"/>
      <c r="BZ163" s="406"/>
      <c r="CA163" s="406"/>
      <c r="CB163" s="406"/>
      <c r="CC163" s="406"/>
      <c r="CD163" s="406"/>
      <c r="CE163" s="406"/>
      <c r="CF163" s="406"/>
      <c r="CG163" s="406"/>
      <c r="CH163" s="406"/>
      <c r="CI163" s="406"/>
      <c r="CJ163" s="406"/>
      <c r="CK163" s="406"/>
      <c r="CL163" s="406"/>
      <c r="CM163" s="406"/>
      <c r="CN163" s="406"/>
      <c r="CO163" s="406"/>
      <c r="CP163" s="406"/>
      <c r="CQ163" s="406"/>
      <c r="CR163" s="406"/>
      <c r="CS163" s="406"/>
      <c r="CT163" s="406"/>
      <c r="CU163" s="406"/>
      <c r="CV163" s="406"/>
      <c r="CW163" s="406"/>
      <c r="CX163" s="7"/>
      <c r="CY163" s="7"/>
      <c r="CZ163" s="7"/>
    </row>
    <row r="164" s="320" customFormat="true" ht="15" customHeight="true" x14ac:dyDescent="0.2">
      <c r="A164" s="149"/>
      <c r="B164" s="144"/>
      <c r="C164" s="161"/>
      <c r="D164" s="160"/>
      <c r="E164" s="160"/>
      <c r="F164" s="160"/>
      <c r="G164" s="150"/>
      <c r="H164" s="153"/>
      <c r="I164" s="160"/>
      <c r="J164" s="160"/>
      <c r="K164" s="160"/>
      <c r="L164" s="156"/>
      <c r="M164" s="161"/>
      <c r="N164" s="160"/>
      <c r="O164" s="160"/>
      <c r="P164" s="160"/>
      <c r="Q164" s="150"/>
      <c r="R164" s="153"/>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56"/>
      <c r="AX164" s="408"/>
      <c r="AY164" s="408"/>
      <c r="AZ164" s="875"/>
      <c r="BA164" s="878"/>
      <c r="BB164" s="552"/>
      <c r="BC164" s="415"/>
      <c r="BD164" s="405"/>
      <c r="BE164" s="405"/>
      <c r="BF164" s="405"/>
      <c r="BG164" s="419"/>
      <c r="BH164" s="415"/>
      <c r="BI164" s="405"/>
      <c r="BJ164" s="405"/>
      <c r="BK164" s="405"/>
      <c r="BL164" s="419"/>
      <c r="BM164" s="415"/>
      <c r="BN164" s="405"/>
      <c r="BO164" s="405"/>
      <c r="BP164" s="405"/>
      <c r="BQ164" s="419"/>
      <c r="BR164" s="415"/>
      <c r="BS164" s="405"/>
      <c r="BT164" s="405"/>
      <c r="BU164" s="405"/>
      <c r="BV164" s="405"/>
      <c r="BW164" s="405"/>
      <c r="BX164" s="405"/>
      <c r="BY164" s="406"/>
      <c r="BZ164" s="406"/>
      <c r="CA164" s="406"/>
      <c r="CB164" s="406"/>
      <c r="CC164" s="406"/>
      <c r="CD164" s="406"/>
      <c r="CE164" s="406"/>
      <c r="CF164" s="406"/>
      <c r="CG164" s="406"/>
      <c r="CH164" s="406"/>
      <c r="CI164" s="406"/>
      <c r="CJ164" s="406"/>
      <c r="CK164" s="406"/>
      <c r="CL164" s="406"/>
      <c r="CM164" s="406"/>
      <c r="CN164" s="406"/>
      <c r="CO164" s="406"/>
      <c r="CP164" s="406"/>
      <c r="CQ164" s="406"/>
      <c r="CR164" s="406"/>
      <c r="CS164" s="406"/>
      <c r="CT164" s="406"/>
      <c r="CU164" s="406"/>
      <c r="CV164" s="406"/>
      <c r="CW164" s="406"/>
      <c r="CX164" s="7"/>
      <c r="CY164" s="7"/>
      <c r="CZ164" s="7"/>
    </row>
    <row r="165" s="320" customFormat="true" ht="15" customHeight="true" x14ac:dyDescent="0.2">
      <c r="A165" s="149"/>
      <c r="B165" s="144"/>
      <c r="C165" s="161"/>
      <c r="D165" s="160"/>
      <c r="E165" s="160"/>
      <c r="F165" s="160"/>
      <c r="G165" s="150"/>
      <c r="H165" s="153"/>
      <c r="I165" s="160"/>
      <c r="J165" s="160"/>
      <c r="K165" s="160"/>
      <c r="L165" s="156"/>
      <c r="M165" s="161"/>
      <c r="N165" s="160"/>
      <c r="O165" s="160"/>
      <c r="P165" s="160"/>
      <c r="Q165" s="150"/>
      <c r="R165" s="153"/>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56"/>
      <c r="AX165" s="408"/>
      <c r="AY165" s="408"/>
      <c r="AZ165" s="875"/>
      <c r="BA165" s="878"/>
      <c r="BB165" s="552"/>
      <c r="BC165" s="415"/>
      <c r="BD165" s="405"/>
      <c r="BE165" s="405"/>
      <c r="BF165" s="405"/>
      <c r="BG165" s="419"/>
      <c r="BH165" s="415"/>
      <c r="BI165" s="405"/>
      <c r="BJ165" s="405"/>
      <c r="BK165" s="405"/>
      <c r="BL165" s="419"/>
      <c r="BM165" s="415"/>
      <c r="BN165" s="405"/>
      <c r="BO165" s="405"/>
      <c r="BP165" s="405"/>
      <c r="BQ165" s="419"/>
      <c r="BR165" s="415"/>
      <c r="BS165" s="405"/>
      <c r="BT165" s="405"/>
      <c r="BU165" s="405"/>
      <c r="BV165" s="405"/>
      <c r="BW165" s="405"/>
      <c r="BX165" s="405"/>
      <c r="BY165" s="406"/>
      <c r="BZ165" s="406"/>
      <c r="CA165" s="406"/>
      <c r="CB165" s="406"/>
      <c r="CC165" s="406"/>
      <c r="CD165" s="406"/>
      <c r="CE165" s="406"/>
      <c r="CF165" s="406"/>
      <c r="CG165" s="406"/>
      <c r="CH165" s="406"/>
      <c r="CI165" s="406"/>
      <c r="CJ165" s="406"/>
      <c r="CK165" s="406"/>
      <c r="CL165" s="406"/>
      <c r="CM165" s="406"/>
      <c r="CN165" s="406"/>
      <c r="CO165" s="406"/>
      <c r="CP165" s="406"/>
      <c r="CQ165" s="406"/>
      <c r="CR165" s="406"/>
      <c r="CS165" s="406"/>
      <c r="CT165" s="406"/>
      <c r="CU165" s="406"/>
      <c r="CV165" s="406"/>
      <c r="CW165" s="406"/>
      <c r="CX165" s="7"/>
      <c r="CY165" s="7"/>
      <c r="CZ165" s="7"/>
    </row>
    <row r="166" s="320" customFormat="true" ht="15" customHeight="true" x14ac:dyDescent="0.2">
      <c r="A166" s="149"/>
      <c r="B166" s="144"/>
      <c r="C166" s="113"/>
      <c r="D166" s="112"/>
      <c r="E166" s="112"/>
      <c r="F166" s="112"/>
      <c r="G166" s="111"/>
      <c r="H166" s="110"/>
      <c r="I166" s="112"/>
      <c r="J166" s="112"/>
      <c r="K166" s="112"/>
      <c r="L166" s="109"/>
      <c r="M166" s="113"/>
      <c r="N166" s="112"/>
      <c r="O166" s="112"/>
      <c r="P166" s="112"/>
      <c r="Q166" s="111"/>
      <c r="R166" s="110"/>
      <c r="S166" s="112"/>
      <c r="T166" s="112"/>
      <c r="U166" s="112"/>
      <c r="V166" s="112"/>
      <c r="W166" s="112"/>
      <c r="X166" s="112"/>
      <c r="Y166" s="112"/>
      <c r="Z166" s="112"/>
      <c r="AA166" s="112"/>
      <c r="AB166" s="112"/>
      <c r="AC166" s="112"/>
      <c r="AD166" s="112"/>
      <c r="AE166" s="112"/>
      <c r="AF166" s="112"/>
      <c r="AG166" s="112"/>
      <c r="AH166" s="112"/>
      <c r="AI166" s="112"/>
      <c r="AJ166" s="112"/>
      <c r="AK166" s="112"/>
      <c r="AL166" s="112"/>
      <c r="AM166" s="112"/>
      <c r="AN166" s="112"/>
      <c r="AO166" s="112"/>
      <c r="AP166" s="112"/>
      <c r="AQ166" s="112"/>
      <c r="AR166" s="112"/>
      <c r="AS166" s="112"/>
      <c r="AT166" s="112"/>
      <c r="AU166" s="112"/>
      <c r="AV166" s="112"/>
      <c r="AW166" s="109"/>
      <c r="AX166" s="408"/>
      <c r="AY166" s="408"/>
      <c r="AZ166" s="875"/>
      <c r="BA166" s="878"/>
      <c r="BB166" s="552"/>
      <c r="BC166" s="415"/>
      <c r="BD166" s="405"/>
      <c r="BE166" s="405"/>
      <c r="BF166" s="405"/>
      <c r="BG166" s="419"/>
      <c r="BH166" s="415"/>
      <c r="BI166" s="405"/>
      <c r="BJ166" s="405"/>
      <c r="BK166" s="405"/>
      <c r="BL166" s="419"/>
      <c r="BM166" s="415"/>
      <c r="BN166" s="405"/>
      <c r="BO166" s="405"/>
      <c r="BP166" s="405"/>
      <c r="BQ166" s="419"/>
      <c r="BR166" s="415"/>
      <c r="BS166" s="405"/>
      <c r="BT166" s="405"/>
      <c r="BU166" s="405"/>
      <c r="BV166" s="405"/>
      <c r="BW166" s="405"/>
      <c r="BX166" s="405"/>
      <c r="BY166" s="406"/>
      <c r="BZ166" s="406"/>
      <c r="CA166" s="406"/>
      <c r="CB166" s="406"/>
      <c r="CC166" s="406"/>
      <c r="CD166" s="406"/>
      <c r="CE166" s="406"/>
      <c r="CF166" s="406"/>
      <c r="CG166" s="406"/>
      <c r="CH166" s="406"/>
      <c r="CI166" s="406"/>
      <c r="CJ166" s="406"/>
      <c r="CK166" s="406"/>
      <c r="CL166" s="406"/>
      <c r="CM166" s="406"/>
      <c r="CN166" s="406"/>
      <c r="CO166" s="406"/>
      <c r="CP166" s="406"/>
      <c r="CQ166" s="406"/>
      <c r="CR166" s="406"/>
      <c r="CS166" s="406"/>
      <c r="CT166" s="406"/>
      <c r="CU166" s="406"/>
      <c r="CV166" s="406"/>
      <c r="CW166" s="406"/>
      <c r="CX166" s="7"/>
      <c r="CY166" s="7"/>
      <c r="CZ166" s="7"/>
    </row>
    <row r="167" s="320" customFormat="true" ht="15" customHeight="true" x14ac:dyDescent="0.2">
      <c r="A167" s="149"/>
      <c r="B167" s="144"/>
      <c r="C167" s="113"/>
      <c r="D167" s="112"/>
      <c r="E167" s="112"/>
      <c r="F167" s="112"/>
      <c r="G167" s="111"/>
      <c r="H167" s="110"/>
      <c r="I167" s="112"/>
      <c r="J167" s="112"/>
      <c r="K167" s="112"/>
      <c r="L167" s="109"/>
      <c r="M167" s="113"/>
      <c r="N167" s="112"/>
      <c r="O167" s="112"/>
      <c r="P167" s="112"/>
      <c r="Q167" s="111"/>
      <c r="R167" s="110"/>
      <c r="S167" s="112"/>
      <c r="T167" s="112"/>
      <c r="U167" s="112"/>
      <c r="V167" s="112"/>
      <c r="W167" s="112"/>
      <c r="X167" s="112"/>
      <c r="Y167" s="112"/>
      <c r="Z167" s="112"/>
      <c r="AA167" s="112"/>
      <c r="AB167" s="112"/>
      <c r="AC167" s="112"/>
      <c r="AD167" s="112"/>
      <c r="AE167" s="112"/>
      <c r="AF167" s="112"/>
      <c r="AG167" s="112"/>
      <c r="AH167" s="112"/>
      <c r="AI167" s="112"/>
      <c r="AJ167" s="112"/>
      <c r="AK167" s="112"/>
      <c r="AL167" s="112"/>
      <c r="AM167" s="112"/>
      <c r="AN167" s="112"/>
      <c r="AO167" s="112"/>
      <c r="AP167" s="112"/>
      <c r="AQ167" s="112"/>
      <c r="AR167" s="112"/>
      <c r="AS167" s="112"/>
      <c r="AT167" s="112"/>
      <c r="AU167" s="112"/>
      <c r="AV167" s="112"/>
      <c r="AW167" s="109"/>
      <c r="AX167" s="408"/>
      <c r="AY167" s="408"/>
      <c r="AZ167" s="875"/>
      <c r="BA167" s="878"/>
      <c r="BB167" s="552"/>
      <c r="BC167" s="415"/>
      <c r="BD167" s="405"/>
      <c r="BE167" s="405"/>
      <c r="BF167" s="405"/>
      <c r="BG167" s="419"/>
      <c r="BH167" s="415"/>
      <c r="BI167" s="405"/>
      <c r="BJ167" s="405"/>
      <c r="BK167" s="405"/>
      <c r="BL167" s="419"/>
      <c r="BM167" s="415"/>
      <c r="BN167" s="405"/>
      <c r="BO167" s="405"/>
      <c r="BP167" s="405"/>
      <c r="BQ167" s="419"/>
      <c r="BR167" s="415"/>
      <c r="BS167" s="405"/>
      <c r="BT167" s="405"/>
      <c r="BU167" s="405"/>
      <c r="BV167" s="405"/>
      <c r="BW167" s="405"/>
      <c r="BX167" s="405"/>
      <c r="BY167" s="406"/>
      <c r="BZ167" s="406"/>
      <c r="CA167" s="406"/>
      <c r="CB167" s="406"/>
      <c r="CC167" s="406"/>
      <c r="CD167" s="406"/>
      <c r="CE167" s="406"/>
      <c r="CF167" s="406"/>
      <c r="CG167" s="406"/>
      <c r="CH167" s="406"/>
      <c r="CI167" s="406"/>
      <c r="CJ167" s="406"/>
      <c r="CK167" s="406"/>
      <c r="CL167" s="406"/>
      <c r="CM167" s="406"/>
      <c r="CN167" s="406"/>
      <c r="CO167" s="406"/>
      <c r="CP167" s="406"/>
      <c r="CQ167" s="406"/>
      <c r="CR167" s="406"/>
      <c r="CS167" s="406"/>
      <c r="CT167" s="406"/>
      <c r="CU167" s="406"/>
      <c r="CV167" s="406"/>
      <c r="CW167" s="406"/>
      <c r="CX167" s="7"/>
      <c r="CY167" s="7"/>
      <c r="CZ167" s="7"/>
    </row>
    <row r="168" s="320" customFormat="true" ht="15" customHeight="true" x14ac:dyDescent="0.2">
      <c r="A168" s="149"/>
      <c r="B168" s="144"/>
      <c r="C168" s="113"/>
      <c r="D168" s="112"/>
      <c r="E168" s="112"/>
      <c r="F168" s="112"/>
      <c r="G168" s="111"/>
      <c r="H168" s="110"/>
      <c r="I168" s="112"/>
      <c r="J168" s="112"/>
      <c r="K168" s="112"/>
      <c r="L168" s="109"/>
      <c r="M168" s="113"/>
      <c r="N168" s="112"/>
      <c r="O168" s="112"/>
      <c r="P168" s="112"/>
      <c r="Q168" s="111"/>
      <c r="R168" s="110"/>
      <c r="S168" s="112"/>
      <c r="T168" s="112"/>
      <c r="U168" s="112"/>
      <c r="V168" s="112"/>
      <c r="W168" s="112"/>
      <c r="X168" s="112"/>
      <c r="Y168" s="112"/>
      <c r="Z168" s="112"/>
      <c r="AA168" s="112"/>
      <c r="AB168" s="112"/>
      <c r="AC168" s="112"/>
      <c r="AD168" s="112"/>
      <c r="AE168" s="112"/>
      <c r="AF168" s="112"/>
      <c r="AG168" s="112"/>
      <c r="AH168" s="112"/>
      <c r="AI168" s="112"/>
      <c r="AJ168" s="112"/>
      <c r="AK168" s="112"/>
      <c r="AL168" s="112"/>
      <c r="AM168" s="112"/>
      <c r="AN168" s="112"/>
      <c r="AO168" s="112"/>
      <c r="AP168" s="112"/>
      <c r="AQ168" s="112"/>
      <c r="AR168" s="112"/>
      <c r="AS168" s="112"/>
      <c r="AT168" s="112"/>
      <c r="AU168" s="112"/>
      <c r="AV168" s="112"/>
      <c r="AW168" s="109"/>
      <c r="AX168" s="408"/>
      <c r="AY168" s="408"/>
      <c r="AZ168" s="875"/>
      <c r="BA168" s="878"/>
      <c r="BB168" s="552"/>
      <c r="BC168" s="415"/>
      <c r="BD168" s="405"/>
      <c r="BE168" s="405"/>
      <c r="BF168" s="405"/>
      <c r="BG168" s="419"/>
      <c r="BH168" s="415"/>
      <c r="BI168" s="405"/>
      <c r="BJ168" s="405"/>
      <c r="BK168" s="405"/>
      <c r="BL168" s="419"/>
      <c r="BM168" s="415"/>
      <c r="BN168" s="405"/>
      <c r="BO168" s="405"/>
      <c r="BP168" s="405"/>
      <c r="BQ168" s="419"/>
      <c r="BR168" s="415"/>
      <c r="BS168" s="405"/>
      <c r="BT168" s="405"/>
      <c r="BU168" s="405"/>
      <c r="BV168" s="405"/>
      <c r="BW168" s="405"/>
      <c r="BX168" s="405"/>
      <c r="BY168" s="406"/>
      <c r="BZ168" s="406"/>
      <c r="CA168" s="406"/>
      <c r="CB168" s="406"/>
      <c r="CC168" s="406"/>
      <c r="CD168" s="406"/>
      <c r="CE168" s="406"/>
      <c r="CF168" s="406"/>
      <c r="CG168" s="406"/>
      <c r="CH168" s="406"/>
      <c r="CI168" s="406"/>
      <c r="CJ168" s="406"/>
      <c r="CK168" s="406"/>
      <c r="CL168" s="406"/>
      <c r="CM168" s="406"/>
      <c r="CN168" s="406"/>
      <c r="CO168" s="406"/>
      <c r="CP168" s="406"/>
      <c r="CQ168" s="406"/>
      <c r="CR168" s="406"/>
      <c r="CS168" s="406"/>
      <c r="CT168" s="406"/>
      <c r="CU168" s="406"/>
      <c r="CV168" s="406"/>
      <c r="CW168" s="406"/>
      <c r="CX168" s="7"/>
      <c r="CY168" s="7"/>
      <c r="CZ168" s="7"/>
    </row>
    <row r="169" s="320" customFormat="true" ht="15" customHeight="true" x14ac:dyDescent="0.2">
      <c r="A169" s="149"/>
      <c r="B169" s="144"/>
      <c r="C169" s="113"/>
      <c r="D169" s="112"/>
      <c r="E169" s="112"/>
      <c r="F169" s="112"/>
      <c r="G169" s="111"/>
      <c r="H169" s="110"/>
      <c r="I169" s="112"/>
      <c r="J169" s="112"/>
      <c r="K169" s="112"/>
      <c r="L169" s="109"/>
      <c r="M169" s="113"/>
      <c r="N169" s="112"/>
      <c r="O169" s="112"/>
      <c r="P169" s="112"/>
      <c r="Q169" s="111"/>
      <c r="R169" s="110"/>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112"/>
      <c r="AS169" s="112"/>
      <c r="AT169" s="112"/>
      <c r="AU169" s="112"/>
      <c r="AV169" s="112"/>
      <c r="AW169" s="109"/>
      <c r="AX169" s="408"/>
      <c r="AY169" s="408"/>
      <c r="AZ169" s="875"/>
      <c r="BA169" s="878"/>
      <c r="BB169" s="552"/>
      <c r="BC169" s="415"/>
      <c r="BD169" s="405"/>
      <c r="BE169" s="405"/>
      <c r="BF169" s="405"/>
      <c r="BG169" s="419"/>
      <c r="BH169" s="415"/>
      <c r="BI169" s="405"/>
      <c r="BJ169" s="405"/>
      <c r="BK169" s="405"/>
      <c r="BL169" s="419"/>
      <c r="BM169" s="415"/>
      <c r="BN169" s="405"/>
      <c r="BO169" s="405"/>
      <c r="BP169" s="405"/>
      <c r="BQ169" s="419"/>
      <c r="BR169" s="415"/>
      <c r="BS169" s="405"/>
      <c r="BT169" s="405"/>
      <c r="BU169" s="405"/>
      <c r="BV169" s="405"/>
      <c r="BW169" s="405"/>
      <c r="BX169" s="405"/>
      <c r="BY169" s="406"/>
      <c r="BZ169" s="406"/>
      <c r="CA169" s="406"/>
      <c r="CB169" s="406"/>
      <c r="CC169" s="406"/>
      <c r="CD169" s="406"/>
      <c r="CE169" s="406"/>
      <c r="CF169" s="406"/>
      <c r="CG169" s="406"/>
      <c r="CH169" s="406"/>
      <c r="CI169" s="406"/>
      <c r="CJ169" s="406"/>
      <c r="CK169" s="406"/>
      <c r="CL169" s="406"/>
      <c r="CM169" s="406"/>
      <c r="CN169" s="406"/>
      <c r="CO169" s="406"/>
      <c r="CP169" s="406"/>
      <c r="CQ169" s="406"/>
      <c r="CR169" s="406"/>
      <c r="CS169" s="406"/>
      <c r="CT169" s="406"/>
      <c r="CU169" s="406"/>
      <c r="CV169" s="406"/>
      <c r="CW169" s="406"/>
      <c r="CX169" s="7"/>
      <c r="CY169" s="7"/>
      <c r="CZ169" s="7"/>
    </row>
    <row r="170" s="320" customFormat="true" ht="15" customHeight="true" x14ac:dyDescent="0.2">
      <c r="A170" s="149"/>
      <c r="B170" s="144"/>
      <c r="C170" s="113"/>
      <c r="D170" s="112"/>
      <c r="E170" s="112"/>
      <c r="F170" s="112"/>
      <c r="G170" s="111"/>
      <c r="H170" s="110"/>
      <c r="I170" s="112"/>
      <c r="J170" s="112"/>
      <c r="K170" s="112"/>
      <c r="L170" s="109"/>
      <c r="M170" s="113"/>
      <c r="N170" s="112"/>
      <c r="O170" s="112"/>
      <c r="P170" s="112"/>
      <c r="Q170" s="111"/>
      <c r="R170" s="110"/>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112"/>
      <c r="AS170" s="112"/>
      <c r="AT170" s="112"/>
      <c r="AU170" s="112"/>
      <c r="AV170" s="112"/>
      <c r="AW170" s="109"/>
      <c r="AX170" s="408"/>
      <c r="AY170" s="408"/>
      <c r="AZ170" s="875"/>
      <c r="BA170" s="878"/>
      <c r="BB170" s="552"/>
      <c r="BC170" s="415"/>
      <c r="BD170" s="405"/>
      <c r="BE170" s="405"/>
      <c r="BF170" s="405"/>
      <c r="BG170" s="419"/>
      <c r="BH170" s="415"/>
      <c r="BI170" s="405"/>
      <c r="BJ170" s="405"/>
      <c r="BK170" s="405"/>
      <c r="BL170" s="419"/>
      <c r="BM170" s="415"/>
      <c r="BN170" s="405"/>
      <c r="BO170" s="405"/>
      <c r="BP170" s="405"/>
      <c r="BQ170" s="419"/>
      <c r="BR170" s="415"/>
      <c r="BS170" s="405"/>
      <c r="BT170" s="405"/>
      <c r="BU170" s="405"/>
      <c r="BV170" s="405"/>
      <c r="BW170" s="405"/>
      <c r="BX170" s="405"/>
      <c r="BY170" s="406"/>
      <c r="BZ170" s="406"/>
      <c r="CA170" s="406"/>
      <c r="CB170" s="406"/>
      <c r="CC170" s="406"/>
      <c r="CD170" s="406"/>
      <c r="CE170" s="406"/>
      <c r="CF170" s="406"/>
      <c r="CG170" s="406"/>
      <c r="CH170" s="406"/>
      <c r="CI170" s="406"/>
      <c r="CJ170" s="406"/>
      <c r="CK170" s="406"/>
      <c r="CL170" s="406"/>
      <c r="CM170" s="406"/>
      <c r="CN170" s="406"/>
      <c r="CO170" s="406"/>
      <c r="CP170" s="406"/>
      <c r="CQ170" s="406"/>
      <c r="CR170" s="406"/>
      <c r="CS170" s="406"/>
      <c r="CT170" s="406"/>
      <c r="CU170" s="406"/>
      <c r="CV170" s="406"/>
      <c r="CW170" s="406"/>
      <c r="CX170" s="7"/>
      <c r="CY170" s="7"/>
      <c r="CZ170" s="7"/>
    </row>
    <row r="171" s="320" customFormat="true" ht="15" customHeight="true" x14ac:dyDescent="0.2">
      <c r="A171" s="149"/>
      <c r="B171" s="144"/>
      <c r="C171" s="113"/>
      <c r="D171" s="112"/>
      <c r="E171" s="112"/>
      <c r="F171" s="112"/>
      <c r="G171" s="111"/>
      <c r="H171" s="110"/>
      <c r="I171" s="112"/>
      <c r="J171" s="112"/>
      <c r="K171" s="112"/>
      <c r="L171" s="109"/>
      <c r="M171" s="113"/>
      <c r="N171" s="112"/>
      <c r="O171" s="112"/>
      <c r="P171" s="112"/>
      <c r="Q171" s="111"/>
      <c r="R171" s="110"/>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112"/>
      <c r="AS171" s="112"/>
      <c r="AT171" s="112"/>
      <c r="AU171" s="112"/>
      <c r="AV171" s="112"/>
      <c r="AW171" s="109"/>
      <c r="AX171" s="408"/>
      <c r="AY171" s="408"/>
      <c r="AZ171" s="875"/>
      <c r="BA171" s="878"/>
      <c r="BB171" s="552"/>
      <c r="BC171" s="415"/>
      <c r="BD171" s="405"/>
      <c r="BE171" s="405"/>
      <c r="BF171" s="405"/>
      <c r="BG171" s="419"/>
      <c r="BH171" s="415"/>
      <c r="BI171" s="405"/>
      <c r="BJ171" s="405"/>
      <c r="BK171" s="405"/>
      <c r="BL171" s="419"/>
      <c r="BM171" s="415"/>
      <c r="BN171" s="405"/>
      <c r="BO171" s="405"/>
      <c r="BP171" s="405"/>
      <c r="BQ171" s="419"/>
      <c r="BR171" s="415"/>
      <c r="BS171" s="405"/>
      <c r="BT171" s="405"/>
      <c r="BU171" s="405"/>
      <c r="BV171" s="405"/>
      <c r="BW171" s="405"/>
      <c r="BX171" s="405"/>
      <c r="BY171" s="406"/>
      <c r="BZ171" s="406"/>
      <c r="CA171" s="406"/>
      <c r="CB171" s="406"/>
      <c r="CC171" s="406"/>
      <c r="CD171" s="406"/>
      <c r="CE171" s="406"/>
      <c r="CF171" s="406"/>
      <c r="CG171" s="406"/>
      <c r="CH171" s="406"/>
      <c r="CI171" s="406"/>
      <c r="CJ171" s="406"/>
      <c r="CK171" s="406"/>
      <c r="CL171" s="406"/>
      <c r="CM171" s="406"/>
      <c r="CN171" s="406"/>
      <c r="CO171" s="406"/>
      <c r="CP171" s="406"/>
      <c r="CQ171" s="406"/>
      <c r="CR171" s="406"/>
      <c r="CS171" s="406"/>
      <c r="CT171" s="406"/>
      <c r="CU171" s="406"/>
      <c r="CV171" s="406"/>
      <c r="CW171" s="406"/>
      <c r="CX171" s="7"/>
      <c r="CY171" s="7"/>
      <c r="CZ171" s="7"/>
    </row>
    <row r="172" s="320" customFormat="true" ht="15" customHeight="true" x14ac:dyDescent="0.2">
      <c r="A172" s="149"/>
      <c r="B172" s="144"/>
      <c r="C172" s="113"/>
      <c r="D172" s="112"/>
      <c r="E172" s="112"/>
      <c r="F172" s="112"/>
      <c r="G172" s="111"/>
      <c r="H172" s="110"/>
      <c r="I172" s="112"/>
      <c r="J172" s="112"/>
      <c r="K172" s="112"/>
      <c r="L172" s="109"/>
      <c r="M172" s="113"/>
      <c r="N172" s="112"/>
      <c r="O172" s="112"/>
      <c r="P172" s="112"/>
      <c r="Q172" s="111"/>
      <c r="R172" s="110"/>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112"/>
      <c r="AS172" s="112"/>
      <c r="AT172" s="112"/>
      <c r="AU172" s="112"/>
      <c r="AV172" s="112"/>
      <c r="AW172" s="109"/>
      <c r="AX172" s="408"/>
      <c r="AY172" s="408"/>
      <c r="AZ172" s="875"/>
      <c r="BA172" s="878"/>
      <c r="BB172" s="552"/>
      <c r="BC172" s="415"/>
      <c r="BD172" s="405"/>
      <c r="BE172" s="405"/>
      <c r="BF172" s="405"/>
      <c r="BG172" s="419"/>
      <c r="BH172" s="415"/>
      <c r="BI172" s="405"/>
      <c r="BJ172" s="405"/>
      <c r="BK172" s="405"/>
      <c r="BL172" s="419"/>
      <c r="BM172" s="415"/>
      <c r="BN172" s="405"/>
      <c r="BO172" s="405"/>
      <c r="BP172" s="405"/>
      <c r="BQ172" s="419"/>
      <c r="BR172" s="415"/>
      <c r="BS172" s="405"/>
      <c r="BT172" s="405"/>
      <c r="BU172" s="405"/>
      <c r="BV172" s="405"/>
      <c r="BW172" s="405"/>
      <c r="BX172" s="405"/>
      <c r="BY172" s="406"/>
      <c r="BZ172" s="406"/>
      <c r="CA172" s="406"/>
      <c r="CB172" s="406"/>
      <c r="CC172" s="406"/>
      <c r="CD172" s="406"/>
      <c r="CE172" s="406"/>
      <c r="CF172" s="406"/>
      <c r="CG172" s="406"/>
      <c r="CH172" s="406"/>
      <c r="CI172" s="406"/>
      <c r="CJ172" s="406"/>
      <c r="CK172" s="406"/>
      <c r="CL172" s="406"/>
      <c r="CM172" s="406"/>
      <c r="CN172" s="406"/>
      <c r="CO172" s="406"/>
      <c r="CP172" s="406"/>
      <c r="CQ172" s="406"/>
      <c r="CR172" s="406"/>
      <c r="CS172" s="406"/>
      <c r="CT172" s="406"/>
      <c r="CU172" s="406"/>
      <c r="CV172" s="406"/>
      <c r="CW172" s="406"/>
      <c r="CX172" s="7"/>
      <c r="CY172" s="7"/>
      <c r="CZ172" s="7"/>
    </row>
    <row r="173" s="320" customFormat="true" ht="15" customHeight="true" x14ac:dyDescent="0.2">
      <c r="A173" s="149"/>
      <c r="B173" s="144"/>
      <c r="C173" s="113"/>
      <c r="D173" s="112"/>
      <c r="E173" s="112"/>
      <c r="F173" s="112"/>
      <c r="G173" s="111"/>
      <c r="H173" s="110"/>
      <c r="I173" s="112"/>
      <c r="J173" s="112"/>
      <c r="K173" s="112"/>
      <c r="L173" s="109"/>
      <c r="M173" s="113"/>
      <c r="N173" s="112"/>
      <c r="O173" s="112"/>
      <c r="P173" s="112"/>
      <c r="Q173" s="111"/>
      <c r="R173" s="110"/>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112"/>
      <c r="AS173" s="112"/>
      <c r="AT173" s="112"/>
      <c r="AU173" s="112"/>
      <c r="AV173" s="112"/>
      <c r="AW173" s="109"/>
      <c r="AX173" s="408"/>
      <c r="AY173" s="408"/>
      <c r="AZ173" s="875"/>
      <c r="BA173" s="878"/>
      <c r="BB173" s="552"/>
      <c r="BC173" s="415"/>
      <c r="BD173" s="405"/>
      <c r="BE173" s="405"/>
      <c r="BF173" s="405"/>
      <c r="BG173" s="419"/>
      <c r="BH173" s="415"/>
      <c r="BI173" s="405"/>
      <c r="BJ173" s="405"/>
      <c r="BK173" s="405"/>
      <c r="BL173" s="419"/>
      <c r="BM173" s="415"/>
      <c r="BN173" s="405"/>
      <c r="BO173" s="405"/>
      <c r="BP173" s="405"/>
      <c r="BQ173" s="419"/>
      <c r="BR173" s="415"/>
      <c r="BS173" s="405"/>
      <c r="BT173" s="405"/>
      <c r="BU173" s="405"/>
      <c r="BV173" s="405"/>
      <c r="BW173" s="405"/>
      <c r="BX173" s="405"/>
      <c r="BY173" s="406"/>
      <c r="BZ173" s="406"/>
      <c r="CA173" s="406"/>
      <c r="CB173" s="406"/>
      <c r="CC173" s="406"/>
      <c r="CD173" s="406"/>
      <c r="CE173" s="406"/>
      <c r="CF173" s="406"/>
      <c r="CG173" s="406"/>
      <c r="CH173" s="406"/>
      <c r="CI173" s="406"/>
      <c r="CJ173" s="406"/>
      <c r="CK173" s="406"/>
      <c r="CL173" s="406"/>
      <c r="CM173" s="406"/>
      <c r="CN173" s="406"/>
      <c r="CO173" s="406"/>
      <c r="CP173" s="406"/>
      <c r="CQ173" s="406"/>
      <c r="CR173" s="406"/>
      <c r="CS173" s="406"/>
      <c r="CT173" s="406"/>
      <c r="CU173" s="406"/>
      <c r="CV173" s="406"/>
      <c r="CW173" s="406"/>
      <c r="CX173" s="7"/>
      <c r="CY173" s="7"/>
      <c r="CZ173" s="7"/>
    </row>
    <row r="174" s="320" customFormat="true" ht="15" customHeight="true" x14ac:dyDescent="0.2">
      <c r="A174" s="149"/>
      <c r="B174" s="144"/>
      <c r="C174" s="113"/>
      <c r="D174" s="112"/>
      <c r="E174" s="112"/>
      <c r="F174" s="112"/>
      <c r="G174" s="111"/>
      <c r="H174" s="110"/>
      <c r="I174" s="112"/>
      <c r="J174" s="112"/>
      <c r="K174" s="112"/>
      <c r="L174" s="109"/>
      <c r="M174" s="113"/>
      <c r="N174" s="112"/>
      <c r="O174" s="112"/>
      <c r="P174" s="112"/>
      <c r="Q174" s="111"/>
      <c r="R174" s="110"/>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112"/>
      <c r="AS174" s="112"/>
      <c r="AT174" s="112"/>
      <c r="AU174" s="112"/>
      <c r="AV174" s="112"/>
      <c r="AW174" s="109"/>
      <c r="AX174" s="408"/>
      <c r="AY174" s="408"/>
      <c r="AZ174" s="875"/>
      <c r="BA174" s="878"/>
      <c r="BB174" s="552"/>
      <c r="BC174" s="415"/>
      <c r="BD174" s="405"/>
      <c r="BE174" s="405"/>
      <c r="BF174" s="405"/>
      <c r="BG174" s="419"/>
      <c r="BH174" s="415"/>
      <c r="BI174" s="405"/>
      <c r="BJ174" s="405"/>
      <c r="BK174" s="405"/>
      <c r="BL174" s="419"/>
      <c r="BM174" s="415"/>
      <c r="BN174" s="405"/>
      <c r="BO174" s="405"/>
      <c r="BP174" s="405"/>
      <c r="BQ174" s="419"/>
      <c r="BR174" s="415"/>
      <c r="BS174" s="405"/>
      <c r="BT174" s="405"/>
      <c r="BU174" s="405"/>
      <c r="BV174" s="405"/>
      <c r="BW174" s="405"/>
      <c r="BX174" s="405"/>
      <c r="BY174" s="406"/>
      <c r="BZ174" s="406"/>
      <c r="CA174" s="406"/>
      <c r="CB174" s="406"/>
      <c r="CC174" s="406"/>
      <c r="CD174" s="406"/>
      <c r="CE174" s="406"/>
      <c r="CF174" s="406"/>
      <c r="CG174" s="406"/>
      <c r="CH174" s="406"/>
      <c r="CI174" s="406"/>
      <c r="CJ174" s="406"/>
      <c r="CK174" s="406"/>
      <c r="CL174" s="406"/>
      <c r="CM174" s="406"/>
      <c r="CN174" s="406"/>
      <c r="CO174" s="406"/>
      <c r="CP174" s="406"/>
      <c r="CQ174" s="406"/>
      <c r="CR174" s="406"/>
      <c r="CS174" s="406"/>
      <c r="CT174" s="406"/>
      <c r="CU174" s="406"/>
      <c r="CV174" s="406"/>
      <c r="CW174" s="406"/>
      <c r="CX174" s="7"/>
      <c r="CY174" s="7"/>
      <c r="CZ174" s="7"/>
    </row>
    <row r="175" s="489" customFormat="true" ht="15" customHeight="true" x14ac:dyDescent="0.2">
      <c r="A175" s="149"/>
      <c r="B175" s="144"/>
      <c r="C175" s="89"/>
      <c r="D175" s="88"/>
      <c r="E175" s="88"/>
      <c r="F175" s="88"/>
      <c r="G175" s="87"/>
      <c r="H175" s="86"/>
      <c r="I175" s="88"/>
      <c r="J175" s="88"/>
      <c r="K175" s="88"/>
      <c r="L175" s="85"/>
      <c r="M175" s="89"/>
      <c r="N175" s="88"/>
      <c r="O175" s="88"/>
      <c r="P175" s="88"/>
      <c r="Q175" s="87"/>
      <c r="R175" s="86"/>
      <c r="S175" s="88"/>
      <c r="T175" s="88"/>
      <c r="U175" s="88"/>
      <c r="V175" s="88"/>
      <c r="W175" s="88"/>
      <c r="X175" s="88"/>
      <c r="Y175" s="88"/>
      <c r="Z175" s="88"/>
      <c r="AA175" s="88"/>
      <c r="AB175" s="88"/>
      <c r="AC175" s="108"/>
      <c r="AD175" s="108"/>
      <c r="AE175" s="108"/>
      <c r="AF175" s="108"/>
      <c r="AG175" s="108"/>
      <c r="AH175" s="108"/>
      <c r="AI175" s="108"/>
      <c r="AJ175" s="108"/>
      <c r="AK175" s="108"/>
      <c r="AL175" s="108"/>
      <c r="AM175" s="108"/>
      <c r="AN175" s="108"/>
      <c r="AO175" s="108"/>
      <c r="AP175" s="108"/>
      <c r="AQ175" s="108"/>
      <c r="AR175" s="108"/>
      <c r="AS175" s="108"/>
      <c r="AT175" s="108"/>
      <c r="AU175" s="108"/>
      <c r="AV175" s="108"/>
      <c r="AW175" s="104"/>
      <c r="AX175" s="833"/>
      <c r="AY175" s="833"/>
      <c r="AZ175" s="344"/>
      <c r="BA175" s="878"/>
      <c r="BB175" s="552"/>
      <c r="BC175" s="415"/>
      <c r="BD175" s="405"/>
      <c r="BE175" s="405"/>
      <c r="BF175" s="405"/>
      <c r="BG175" s="419"/>
      <c r="BH175" s="415"/>
      <c r="BI175" s="405"/>
      <c r="BJ175" s="405"/>
      <c r="BK175" s="405"/>
      <c r="BL175" s="419"/>
      <c r="BM175" s="415"/>
      <c r="BN175" s="405"/>
      <c r="BO175" s="405"/>
      <c r="BP175" s="405"/>
      <c r="BQ175" s="419"/>
      <c r="BR175" s="415"/>
      <c r="BS175" s="405"/>
      <c r="BT175" s="405"/>
      <c r="BU175" s="405"/>
      <c r="BV175" s="405"/>
      <c r="BW175" s="405"/>
      <c r="BX175" s="405"/>
      <c r="BY175" s="406"/>
      <c r="BZ175" s="406"/>
      <c r="CA175" s="406"/>
      <c r="CB175" s="406"/>
      <c r="CC175" s="406"/>
      <c r="CD175" s="406"/>
      <c r="CE175" s="406"/>
      <c r="CF175" s="406"/>
      <c r="CG175" s="406"/>
      <c r="CH175" s="406"/>
      <c r="CI175" s="406"/>
      <c r="CJ175" s="406"/>
      <c r="CK175" s="406"/>
      <c r="CL175" s="406"/>
      <c r="CM175" s="406"/>
      <c r="CN175" s="406"/>
      <c r="CO175" s="406"/>
      <c r="CP175" s="406"/>
      <c r="CQ175" s="406"/>
      <c r="CR175" s="406"/>
      <c r="CS175" s="406"/>
      <c r="CT175" s="406"/>
      <c r="CU175" s="406"/>
      <c r="CV175" s="406"/>
      <c r="CW175" s="406"/>
      <c r="CX175" s="7"/>
      <c r="CY175" s="7"/>
      <c r="CZ175" s="7"/>
    </row>
    <row r="176" s="489" customFormat="true" ht="15" customHeight="true" x14ac:dyDescent="0.2">
      <c r="A176" s="149"/>
      <c r="B176" s="144"/>
      <c r="C176" s="89"/>
      <c r="D176" s="88"/>
      <c r="E176" s="88"/>
      <c r="F176" s="88"/>
      <c r="G176" s="87"/>
      <c r="H176" s="86"/>
      <c r="I176" s="88"/>
      <c r="J176" s="88"/>
      <c r="K176" s="88"/>
      <c r="L176" s="85"/>
      <c r="M176" s="89"/>
      <c r="N176" s="88"/>
      <c r="O176" s="88"/>
      <c r="P176" s="88"/>
      <c r="Q176" s="87"/>
      <c r="R176" s="86"/>
      <c r="S176" s="88"/>
      <c r="T176" s="88"/>
      <c r="U176" s="88"/>
      <c r="V176" s="88"/>
      <c r="W176" s="88"/>
      <c r="X176" s="88"/>
      <c r="Y176" s="88"/>
      <c r="Z176" s="88"/>
      <c r="AA176" s="88"/>
      <c r="AB176" s="88"/>
      <c r="AC176" s="108"/>
      <c r="AD176" s="108"/>
      <c r="AE176" s="108"/>
      <c r="AF176" s="108"/>
      <c r="AG176" s="108"/>
      <c r="AH176" s="108"/>
      <c r="AI176" s="108"/>
      <c r="AJ176" s="108"/>
      <c r="AK176" s="108"/>
      <c r="AL176" s="108"/>
      <c r="AM176" s="108"/>
      <c r="AN176" s="108"/>
      <c r="AO176" s="108"/>
      <c r="AP176" s="108"/>
      <c r="AQ176" s="108"/>
      <c r="AR176" s="108"/>
      <c r="AS176" s="108"/>
      <c r="AT176" s="108"/>
      <c r="AU176" s="108"/>
      <c r="AV176" s="108"/>
      <c r="AW176" s="104"/>
      <c r="AX176" s="833"/>
      <c r="AY176" s="833"/>
      <c r="AZ176" s="344"/>
      <c r="BA176" s="878"/>
      <c r="BB176" s="552"/>
      <c r="BC176" s="415"/>
      <c r="BD176" s="405"/>
      <c r="BE176" s="405"/>
      <c r="BF176" s="405"/>
      <c r="BG176" s="419"/>
      <c r="BH176" s="415"/>
      <c r="BI176" s="405"/>
      <c r="BJ176" s="405"/>
      <c r="BK176" s="405"/>
      <c r="BL176" s="419"/>
      <c r="BM176" s="415"/>
      <c r="BN176" s="405"/>
      <c r="BO176" s="405"/>
      <c r="BP176" s="405"/>
      <c r="BQ176" s="419"/>
      <c r="BR176" s="415"/>
      <c r="BS176" s="405"/>
      <c r="BT176" s="405"/>
      <c r="BU176" s="405"/>
      <c r="BV176" s="405"/>
      <c r="BW176" s="405"/>
      <c r="BX176" s="405"/>
      <c r="BY176" s="406"/>
      <c r="BZ176" s="406"/>
      <c r="CA176" s="406"/>
      <c r="CB176" s="406"/>
      <c r="CC176" s="406"/>
      <c r="CD176" s="406"/>
      <c r="CE176" s="406"/>
      <c r="CF176" s="406"/>
      <c r="CG176" s="406"/>
      <c r="CH176" s="406"/>
      <c r="CI176" s="406"/>
      <c r="CJ176" s="406"/>
      <c r="CK176" s="406"/>
      <c r="CL176" s="406"/>
      <c r="CM176" s="406"/>
      <c r="CN176" s="406"/>
      <c r="CO176" s="406"/>
      <c r="CP176" s="406"/>
      <c r="CQ176" s="406"/>
      <c r="CR176" s="406"/>
      <c r="CS176" s="406"/>
      <c r="CT176" s="406"/>
      <c r="CU176" s="406"/>
      <c r="CV176" s="406"/>
      <c r="CW176" s="406"/>
      <c r="CX176" s="7"/>
      <c r="CY176" s="7"/>
      <c r="CZ176" s="7"/>
    </row>
    <row r="177" s="489" customFormat="true" ht="15" customHeight="true" x14ac:dyDescent="0.2">
      <c r="A177" s="147"/>
      <c r="B177" s="138"/>
      <c r="C177" s="89"/>
      <c r="D177" s="88"/>
      <c r="E177" s="88"/>
      <c r="F177" s="88"/>
      <c r="G177" s="87"/>
      <c r="H177" s="86"/>
      <c r="I177" s="88"/>
      <c r="J177" s="88"/>
      <c r="K177" s="88"/>
      <c r="L177" s="85"/>
      <c r="M177" s="89"/>
      <c r="N177" s="88"/>
      <c r="O177" s="88"/>
      <c r="P177" s="88"/>
      <c r="Q177" s="87"/>
      <c r="R177" s="86"/>
      <c r="S177" s="88"/>
      <c r="T177" s="88"/>
      <c r="U177" s="88"/>
      <c r="V177" s="88"/>
      <c r="W177" s="88"/>
      <c r="X177" s="88"/>
      <c r="Y177" s="88"/>
      <c r="Z177" s="88"/>
      <c r="AA177" s="88"/>
      <c r="AB177" s="88"/>
      <c r="AC177" s="108"/>
      <c r="AD177" s="108"/>
      <c r="AE177" s="108"/>
      <c r="AF177" s="108"/>
      <c r="AG177" s="108"/>
      <c r="AH177" s="108"/>
      <c r="AI177" s="108"/>
      <c r="AJ177" s="108"/>
      <c r="AK177" s="108"/>
      <c r="AL177" s="108"/>
      <c r="AM177" s="108"/>
      <c r="AN177" s="108"/>
      <c r="AO177" s="108"/>
      <c r="AP177" s="108"/>
      <c r="AQ177" s="108"/>
      <c r="AR177" s="108"/>
      <c r="AS177" s="108"/>
      <c r="AT177" s="108"/>
      <c r="AU177" s="108"/>
      <c r="AV177" s="108"/>
      <c r="AW177" s="104"/>
      <c r="AX177" s="833"/>
      <c r="AY177" s="833"/>
      <c r="AZ177" s="344"/>
      <c r="BA177" s="878"/>
      <c r="BB177" s="552"/>
      <c r="BC177" s="415"/>
      <c r="BD177" s="405"/>
      <c r="BE177" s="405"/>
      <c r="BF177" s="405"/>
      <c r="BG177" s="419"/>
      <c r="BH177" s="415"/>
      <c r="BI177" s="405"/>
      <c r="BJ177" s="405"/>
      <c r="BK177" s="405"/>
      <c r="BL177" s="419"/>
      <c r="BM177" s="415"/>
      <c r="BN177" s="405"/>
      <c r="BO177" s="405"/>
      <c r="BP177" s="405"/>
      <c r="BQ177" s="419"/>
      <c r="BR177" s="415"/>
      <c r="BS177" s="405"/>
      <c r="BT177" s="405"/>
      <c r="BU177" s="405"/>
      <c r="BV177" s="405"/>
      <c r="BW177" s="405"/>
      <c r="BX177" s="405"/>
      <c r="BY177" s="406"/>
      <c r="BZ177" s="406"/>
      <c r="CA177" s="406"/>
      <c r="CB177" s="406"/>
      <c r="CC177" s="406"/>
      <c r="CD177" s="406"/>
      <c r="CE177" s="406"/>
      <c r="CF177" s="406"/>
      <c r="CG177" s="406"/>
      <c r="CH177" s="406"/>
      <c r="CI177" s="406"/>
      <c r="CJ177" s="406"/>
      <c r="CK177" s="406"/>
      <c r="CL177" s="406"/>
      <c r="CM177" s="406"/>
      <c r="CN177" s="406"/>
      <c r="CO177" s="406"/>
      <c r="CP177" s="406"/>
      <c r="CQ177" s="406"/>
      <c r="CR177" s="406"/>
      <c r="CS177" s="406"/>
      <c r="CT177" s="406"/>
      <c r="CU177" s="406"/>
      <c r="CV177" s="406"/>
      <c r="CW177" s="406"/>
      <c r="CX177" s="7"/>
      <c r="CY177" s="7"/>
      <c r="CZ177" s="7"/>
    </row>
    <row r="178" s="489" customFormat="true" ht="15" customHeight="true" x14ac:dyDescent="0.2">
      <c r="A178" s="147"/>
      <c r="B178" s="138"/>
      <c r="C178" s="89"/>
      <c r="D178" s="88"/>
      <c r="E178" s="88"/>
      <c r="F178" s="88"/>
      <c r="G178" s="87"/>
      <c r="H178" s="86"/>
      <c r="I178" s="88"/>
      <c r="J178" s="88"/>
      <c r="K178" s="88"/>
      <c r="L178" s="85"/>
      <c r="M178" s="89"/>
      <c r="N178" s="88"/>
      <c r="O178" s="88"/>
      <c r="P178" s="88"/>
      <c r="Q178" s="87"/>
      <c r="R178" s="86"/>
      <c r="S178" s="88"/>
      <c r="T178" s="88"/>
      <c r="U178" s="88"/>
      <c r="V178" s="88"/>
      <c r="W178" s="88"/>
      <c r="X178" s="88"/>
      <c r="Y178" s="88"/>
      <c r="Z178" s="88"/>
      <c r="AA178" s="88"/>
      <c r="AB178" s="88"/>
      <c r="AC178" s="108"/>
      <c r="AD178" s="108"/>
      <c r="AE178" s="108"/>
      <c r="AF178" s="108"/>
      <c r="AG178" s="108"/>
      <c r="AH178" s="108"/>
      <c r="AI178" s="108"/>
      <c r="AJ178" s="108"/>
      <c r="AK178" s="108"/>
      <c r="AL178" s="108"/>
      <c r="AM178" s="108"/>
      <c r="AN178" s="108"/>
      <c r="AO178" s="108"/>
      <c r="AP178" s="108"/>
      <c r="AQ178" s="108"/>
      <c r="AR178" s="108"/>
      <c r="AS178" s="108"/>
      <c r="AT178" s="108"/>
      <c r="AU178" s="108"/>
      <c r="AV178" s="108"/>
      <c r="AW178" s="104"/>
      <c r="AX178" s="833"/>
      <c r="AY178" s="833"/>
      <c r="AZ178" s="344"/>
      <c r="BA178" s="878"/>
      <c r="BB178" s="552"/>
      <c r="BC178" s="415"/>
      <c r="BD178" s="405"/>
      <c r="BE178" s="405"/>
      <c r="BF178" s="405"/>
      <c r="BG178" s="419"/>
      <c r="BH178" s="415"/>
      <c r="BI178" s="405"/>
      <c r="BJ178" s="405"/>
      <c r="BK178" s="405"/>
      <c r="BL178" s="419"/>
      <c r="BM178" s="415"/>
      <c r="BN178" s="405"/>
      <c r="BO178" s="405"/>
      <c r="BP178" s="405"/>
      <c r="BQ178" s="419"/>
      <c r="BR178" s="415"/>
      <c r="BS178" s="405"/>
      <c r="BT178" s="405"/>
      <c r="BU178" s="405"/>
      <c r="BV178" s="405"/>
      <c r="BW178" s="405"/>
      <c r="BX178" s="405"/>
      <c r="BY178" s="406"/>
      <c r="BZ178" s="406"/>
      <c r="CA178" s="406"/>
      <c r="CB178" s="406"/>
      <c r="CC178" s="406"/>
      <c r="CD178" s="406"/>
      <c r="CE178" s="406"/>
      <c r="CF178" s="406"/>
      <c r="CG178" s="406"/>
      <c r="CH178" s="406"/>
      <c r="CI178" s="406"/>
      <c r="CJ178" s="406"/>
      <c r="CK178" s="406"/>
      <c r="CL178" s="406"/>
      <c r="CM178" s="406"/>
      <c r="CN178" s="406"/>
      <c r="CO178" s="406"/>
      <c r="CP178" s="406"/>
      <c r="CQ178" s="406"/>
      <c r="CR178" s="406"/>
      <c r="CS178" s="406"/>
      <c r="CT178" s="406"/>
      <c r="CU178" s="406"/>
      <c r="CV178" s="406"/>
      <c r="CW178" s="406"/>
      <c r="CX178" s="7"/>
      <c r="CY178" s="7"/>
      <c r="CZ178" s="7"/>
    </row>
    <row r="179" s="489" customFormat="true" ht="15" customHeight="true" x14ac:dyDescent="0.2">
      <c r="A179" s="147"/>
      <c r="B179" s="138"/>
      <c r="C179" s="89"/>
      <c r="D179" s="88"/>
      <c r="E179" s="88"/>
      <c r="F179" s="88"/>
      <c r="G179" s="87"/>
      <c r="H179" s="86"/>
      <c r="I179" s="88"/>
      <c r="J179" s="88"/>
      <c r="K179" s="88"/>
      <c r="L179" s="85"/>
      <c r="M179" s="89"/>
      <c r="N179" s="88"/>
      <c r="O179" s="88"/>
      <c r="P179" s="88"/>
      <c r="Q179" s="87"/>
      <c r="R179" s="86"/>
      <c r="S179" s="88"/>
      <c r="T179" s="88"/>
      <c r="U179" s="88"/>
      <c r="V179" s="88"/>
      <c r="W179" s="88"/>
      <c r="X179" s="88"/>
      <c r="Y179" s="88"/>
      <c r="Z179" s="88"/>
      <c r="AA179" s="88"/>
      <c r="AB179" s="88"/>
      <c r="AC179" s="108"/>
      <c r="AD179" s="108"/>
      <c r="AE179" s="108"/>
      <c r="AF179" s="108"/>
      <c r="AG179" s="108"/>
      <c r="AH179" s="108"/>
      <c r="AI179" s="108"/>
      <c r="AJ179" s="108"/>
      <c r="AK179" s="108"/>
      <c r="AL179" s="108"/>
      <c r="AM179" s="108"/>
      <c r="AN179" s="108"/>
      <c r="AO179" s="108"/>
      <c r="AP179" s="108"/>
      <c r="AQ179" s="108"/>
      <c r="AR179" s="108"/>
      <c r="AS179" s="108"/>
      <c r="AT179" s="108"/>
      <c r="AU179" s="108"/>
      <c r="AV179" s="108"/>
      <c r="AW179" s="104"/>
      <c r="AX179" s="833"/>
      <c r="AY179" s="833"/>
      <c r="AZ179" s="344"/>
      <c r="BA179" s="878"/>
      <c r="BB179" s="552"/>
      <c r="BC179" s="415"/>
      <c r="BD179" s="405"/>
      <c r="BE179" s="405"/>
      <c r="BF179" s="405"/>
      <c r="BG179" s="419"/>
      <c r="BH179" s="415"/>
      <c r="BI179" s="405"/>
      <c r="BJ179" s="405"/>
      <c r="BK179" s="405"/>
      <c r="BL179" s="419"/>
      <c r="BM179" s="415"/>
      <c r="BN179" s="405"/>
      <c r="BO179" s="405"/>
      <c r="BP179" s="405"/>
      <c r="BQ179" s="419"/>
      <c r="BR179" s="415"/>
      <c r="BS179" s="405"/>
      <c r="BT179" s="405"/>
      <c r="BU179" s="405"/>
      <c r="BV179" s="405"/>
      <c r="BW179" s="405"/>
      <c r="BX179" s="405"/>
      <c r="BY179" s="406"/>
      <c r="BZ179" s="406"/>
      <c r="CA179" s="406"/>
      <c r="CB179" s="406"/>
      <c r="CC179" s="406"/>
      <c r="CD179" s="406"/>
      <c r="CE179" s="406"/>
      <c r="CF179" s="406"/>
      <c r="CG179" s="406"/>
      <c r="CH179" s="406"/>
      <c r="CI179" s="406"/>
      <c r="CJ179" s="406"/>
      <c r="CK179" s="406"/>
      <c r="CL179" s="406"/>
      <c r="CM179" s="406"/>
      <c r="CN179" s="406"/>
      <c r="CO179" s="406"/>
      <c r="CP179" s="406"/>
      <c r="CQ179" s="406"/>
      <c r="CR179" s="406"/>
      <c r="CS179" s="406"/>
      <c r="CT179" s="406"/>
      <c r="CU179" s="406"/>
      <c r="CV179" s="406"/>
      <c r="CW179" s="406"/>
      <c r="CX179" s="7"/>
      <c r="CY179" s="7"/>
      <c r="CZ179" s="7"/>
    </row>
    <row r="180" s="489" customFormat="true" ht="15" customHeight="true" x14ac:dyDescent="0.2">
      <c r="A180" s="147"/>
      <c r="B180" s="138"/>
      <c r="C180" s="89"/>
      <c r="D180" s="88"/>
      <c r="E180" s="88"/>
      <c r="F180" s="88"/>
      <c r="G180" s="87"/>
      <c r="H180" s="86"/>
      <c r="I180" s="88"/>
      <c r="J180" s="88"/>
      <c r="K180" s="88"/>
      <c r="L180" s="85"/>
      <c r="M180" s="89"/>
      <c r="N180" s="88"/>
      <c r="O180" s="88"/>
      <c r="P180" s="88"/>
      <c r="Q180" s="87"/>
      <c r="R180" s="86"/>
      <c r="S180" s="88"/>
      <c r="T180" s="88"/>
      <c r="U180" s="88"/>
      <c r="V180" s="88"/>
      <c r="W180" s="88"/>
      <c r="X180" s="88"/>
      <c r="Y180" s="88"/>
      <c r="Z180" s="88"/>
      <c r="AA180" s="88"/>
      <c r="AB180" s="88"/>
      <c r="AC180" s="108"/>
      <c r="AD180" s="108"/>
      <c r="AE180" s="108"/>
      <c r="AF180" s="108"/>
      <c r="AG180" s="108"/>
      <c r="AH180" s="108"/>
      <c r="AI180" s="108"/>
      <c r="AJ180" s="108"/>
      <c r="AK180" s="108"/>
      <c r="AL180" s="108"/>
      <c r="AM180" s="108"/>
      <c r="AN180" s="108"/>
      <c r="AO180" s="108"/>
      <c r="AP180" s="108"/>
      <c r="AQ180" s="108"/>
      <c r="AR180" s="108"/>
      <c r="AS180" s="108"/>
      <c r="AT180" s="108"/>
      <c r="AU180" s="108"/>
      <c r="AV180" s="108"/>
      <c r="AW180" s="104"/>
      <c r="AX180" s="833"/>
      <c r="AY180" s="833"/>
      <c r="AZ180" s="344"/>
      <c r="BA180" s="878"/>
      <c r="BB180" s="552"/>
      <c r="BC180" s="415"/>
      <c r="BD180" s="405"/>
      <c r="BE180" s="405"/>
      <c r="BF180" s="405"/>
      <c r="BG180" s="419"/>
      <c r="BH180" s="415"/>
      <c r="BI180" s="405"/>
      <c r="BJ180" s="405"/>
      <c r="BK180" s="405"/>
      <c r="BL180" s="419"/>
      <c r="BM180" s="415"/>
      <c r="BN180" s="405"/>
      <c r="BO180" s="405"/>
      <c r="BP180" s="405"/>
      <c r="BQ180" s="419"/>
      <c r="BR180" s="415"/>
      <c r="BS180" s="405"/>
      <c r="BT180" s="405"/>
      <c r="BU180" s="405"/>
      <c r="BV180" s="405"/>
      <c r="BW180" s="405"/>
      <c r="BX180" s="405"/>
      <c r="BY180" s="406"/>
      <c r="BZ180" s="406"/>
      <c r="CA180" s="406"/>
      <c r="CB180" s="406"/>
      <c r="CC180" s="406"/>
      <c r="CD180" s="406"/>
      <c r="CE180" s="406"/>
      <c r="CF180" s="406"/>
      <c r="CG180" s="406"/>
      <c r="CH180" s="406"/>
      <c r="CI180" s="406"/>
      <c r="CJ180" s="406"/>
      <c r="CK180" s="406"/>
      <c r="CL180" s="406"/>
      <c r="CM180" s="406"/>
      <c r="CN180" s="406"/>
      <c r="CO180" s="406"/>
      <c r="CP180" s="406"/>
      <c r="CQ180" s="406"/>
      <c r="CR180" s="406"/>
      <c r="CS180" s="406"/>
      <c r="CT180" s="406"/>
      <c r="CU180" s="406"/>
      <c r="CV180" s="406"/>
      <c r="CW180" s="406"/>
      <c r="CX180" s="7"/>
      <c r="CY180" s="7"/>
      <c r="CZ180" s="7"/>
    </row>
    <row r="181" s="489" customFormat="true" ht="15" customHeight="true" x14ac:dyDescent="0.2">
      <c r="A181" s="147"/>
      <c r="B181" s="138"/>
      <c r="C181" s="89"/>
      <c r="D181" s="88"/>
      <c r="E181" s="88"/>
      <c r="F181" s="88"/>
      <c r="G181" s="87"/>
      <c r="H181" s="86"/>
      <c r="I181" s="88"/>
      <c r="J181" s="88"/>
      <c r="K181" s="88"/>
      <c r="L181" s="85"/>
      <c r="M181" s="89"/>
      <c r="N181" s="88"/>
      <c r="O181" s="88"/>
      <c r="P181" s="88"/>
      <c r="Q181" s="87"/>
      <c r="R181" s="86"/>
      <c r="S181" s="88"/>
      <c r="T181" s="88"/>
      <c r="U181" s="88"/>
      <c r="V181" s="88"/>
      <c r="W181" s="88"/>
      <c r="X181" s="88"/>
      <c r="Y181" s="88"/>
      <c r="Z181" s="88"/>
      <c r="AA181" s="88"/>
      <c r="AB181" s="88"/>
      <c r="AC181" s="108"/>
      <c r="AD181" s="108"/>
      <c r="AE181" s="108"/>
      <c r="AF181" s="108"/>
      <c r="AG181" s="108"/>
      <c r="AH181" s="108"/>
      <c r="AI181" s="108"/>
      <c r="AJ181" s="108"/>
      <c r="AK181" s="108"/>
      <c r="AL181" s="108"/>
      <c r="AM181" s="108"/>
      <c r="AN181" s="108"/>
      <c r="AO181" s="108"/>
      <c r="AP181" s="108"/>
      <c r="AQ181" s="108"/>
      <c r="AR181" s="108"/>
      <c r="AS181" s="108"/>
      <c r="AT181" s="108"/>
      <c r="AU181" s="108"/>
      <c r="AV181" s="108"/>
      <c r="AW181" s="104"/>
      <c r="AX181" s="833"/>
      <c r="AY181" s="833"/>
      <c r="AZ181" s="344"/>
      <c r="BA181" s="878"/>
      <c r="BB181" s="552"/>
      <c r="BC181" s="415"/>
      <c r="BD181" s="405"/>
      <c r="BE181" s="405"/>
      <c r="BF181" s="405"/>
      <c r="BG181" s="419"/>
      <c r="BH181" s="415"/>
      <c r="BI181" s="405"/>
      <c r="BJ181" s="405"/>
      <c r="BK181" s="405"/>
      <c r="BL181" s="419"/>
      <c r="BM181" s="415"/>
      <c r="BN181" s="405"/>
      <c r="BO181" s="405"/>
      <c r="BP181" s="405"/>
      <c r="BQ181" s="419"/>
      <c r="BR181" s="415"/>
      <c r="BS181" s="405"/>
      <c r="BT181" s="405"/>
      <c r="BU181" s="405"/>
      <c r="BV181" s="405"/>
      <c r="BW181" s="405"/>
      <c r="BX181" s="405"/>
      <c r="BY181" s="406"/>
      <c r="BZ181" s="406"/>
      <c r="CA181" s="406"/>
      <c r="CB181" s="406"/>
      <c r="CC181" s="406"/>
      <c r="CD181" s="406"/>
      <c r="CE181" s="406"/>
      <c r="CF181" s="406"/>
      <c r="CG181" s="406"/>
      <c r="CH181" s="406"/>
      <c r="CI181" s="406"/>
      <c r="CJ181" s="406"/>
      <c r="CK181" s="406"/>
      <c r="CL181" s="406"/>
      <c r="CM181" s="406"/>
      <c r="CN181" s="406"/>
      <c r="CO181" s="406"/>
      <c r="CP181" s="406"/>
      <c r="CQ181" s="406"/>
      <c r="CR181" s="406"/>
      <c r="CS181" s="406"/>
      <c r="CT181" s="406"/>
      <c r="CU181" s="406"/>
      <c r="CV181" s="406"/>
      <c r="CW181" s="406"/>
      <c r="CX181" s="7"/>
      <c r="CY181" s="7"/>
      <c r="CZ181" s="7"/>
    </row>
    <row r="182" s="489" customFormat="true" ht="15" customHeight="true" x14ac:dyDescent="0.2">
      <c r="A182" s="147"/>
      <c r="B182" s="138"/>
      <c r="C182" s="89"/>
      <c r="D182" s="88"/>
      <c r="E182" s="88"/>
      <c r="F182" s="88"/>
      <c r="G182" s="87"/>
      <c r="H182" s="86"/>
      <c r="I182" s="88"/>
      <c r="J182" s="88"/>
      <c r="K182" s="88"/>
      <c r="L182" s="85"/>
      <c r="M182" s="89"/>
      <c r="N182" s="88"/>
      <c r="O182" s="88"/>
      <c r="P182" s="88"/>
      <c r="Q182" s="87"/>
      <c r="R182" s="86"/>
      <c r="S182" s="88"/>
      <c r="T182" s="88"/>
      <c r="U182" s="88"/>
      <c r="V182" s="88"/>
      <c r="W182" s="88"/>
      <c r="X182" s="88"/>
      <c r="Y182" s="88"/>
      <c r="Z182" s="88"/>
      <c r="AA182" s="88"/>
      <c r="AB182" s="88"/>
      <c r="AC182" s="108"/>
      <c r="AD182" s="108"/>
      <c r="AE182" s="108"/>
      <c r="AF182" s="108"/>
      <c r="AG182" s="108"/>
      <c r="AH182" s="108"/>
      <c r="AI182" s="108"/>
      <c r="AJ182" s="108"/>
      <c r="AK182" s="108"/>
      <c r="AL182" s="108"/>
      <c r="AM182" s="108"/>
      <c r="AN182" s="108"/>
      <c r="AO182" s="108"/>
      <c r="AP182" s="108"/>
      <c r="AQ182" s="108"/>
      <c r="AR182" s="108"/>
      <c r="AS182" s="108"/>
      <c r="AT182" s="108"/>
      <c r="AU182" s="108"/>
      <c r="AV182" s="108"/>
      <c r="AW182" s="104"/>
      <c r="AX182" s="833"/>
      <c r="AY182" s="833"/>
      <c r="AZ182" s="344"/>
      <c r="BA182" s="878"/>
      <c r="BB182" s="552"/>
      <c r="BC182" s="415"/>
      <c r="BD182" s="405"/>
      <c r="BE182" s="405"/>
      <c r="BF182" s="405"/>
      <c r="BG182" s="419"/>
      <c r="BH182" s="415"/>
      <c r="BI182" s="405"/>
      <c r="BJ182" s="405"/>
      <c r="BK182" s="405"/>
      <c r="BL182" s="419"/>
      <c r="BM182" s="415"/>
      <c r="BN182" s="405"/>
      <c r="BO182" s="405"/>
      <c r="BP182" s="405"/>
      <c r="BQ182" s="419"/>
      <c r="BR182" s="415"/>
      <c r="BS182" s="405"/>
      <c r="BT182" s="405"/>
      <c r="BU182" s="405"/>
      <c r="BV182" s="405"/>
      <c r="BW182" s="405"/>
      <c r="BX182" s="405"/>
      <c r="BY182" s="406"/>
      <c r="BZ182" s="406"/>
      <c r="CA182" s="406"/>
      <c r="CB182" s="406"/>
      <c r="CC182" s="406"/>
      <c r="CD182" s="406"/>
      <c r="CE182" s="406"/>
      <c r="CF182" s="406"/>
      <c r="CG182" s="406"/>
      <c r="CH182" s="406"/>
      <c r="CI182" s="406"/>
      <c r="CJ182" s="406"/>
      <c r="CK182" s="406"/>
      <c r="CL182" s="406"/>
      <c r="CM182" s="406"/>
      <c r="CN182" s="406"/>
      <c r="CO182" s="406"/>
      <c r="CP182" s="406"/>
      <c r="CQ182" s="406"/>
      <c r="CR182" s="406"/>
      <c r="CS182" s="406"/>
      <c r="CT182" s="406"/>
      <c r="CU182" s="406"/>
      <c r="CV182" s="406"/>
      <c r="CW182" s="406"/>
      <c r="CX182" s="7"/>
      <c r="CY182" s="7"/>
      <c r="CZ182" s="7"/>
    </row>
    <row r="183" s="489" customFormat="true" ht="15" customHeight="true" x14ac:dyDescent="0.2">
      <c r="A183" s="147"/>
      <c r="B183" s="138"/>
      <c r="C183" s="89"/>
      <c r="D183" s="88"/>
      <c r="E183" s="88"/>
      <c r="F183" s="88"/>
      <c r="G183" s="87"/>
      <c r="H183" s="86"/>
      <c r="I183" s="88"/>
      <c r="J183" s="88"/>
      <c r="K183" s="88"/>
      <c r="L183" s="85"/>
      <c r="M183" s="89"/>
      <c r="N183" s="88"/>
      <c r="O183" s="88"/>
      <c r="P183" s="88"/>
      <c r="Q183" s="87"/>
      <c r="R183" s="86"/>
      <c r="S183" s="88"/>
      <c r="T183" s="88"/>
      <c r="U183" s="88"/>
      <c r="V183" s="88"/>
      <c r="W183" s="88"/>
      <c r="X183" s="88"/>
      <c r="Y183" s="88"/>
      <c r="Z183" s="88"/>
      <c r="AA183" s="88"/>
      <c r="AB183" s="88"/>
      <c r="AC183" s="108"/>
      <c r="AD183" s="108"/>
      <c r="AE183" s="108"/>
      <c r="AF183" s="108"/>
      <c r="AG183" s="108"/>
      <c r="AH183" s="108"/>
      <c r="AI183" s="108"/>
      <c r="AJ183" s="108"/>
      <c r="AK183" s="108"/>
      <c r="AL183" s="108"/>
      <c r="AM183" s="108"/>
      <c r="AN183" s="108"/>
      <c r="AO183" s="108"/>
      <c r="AP183" s="108"/>
      <c r="AQ183" s="108"/>
      <c r="AR183" s="108"/>
      <c r="AS183" s="108"/>
      <c r="AT183" s="108"/>
      <c r="AU183" s="108"/>
      <c r="AV183" s="108"/>
      <c r="AW183" s="104"/>
      <c r="AX183" s="833"/>
      <c r="AY183" s="833"/>
      <c r="AZ183" s="344"/>
      <c r="BA183" s="878"/>
      <c r="BB183" s="552"/>
      <c r="BC183" s="415"/>
      <c r="BD183" s="405"/>
      <c r="BE183" s="405"/>
      <c r="BF183" s="405"/>
      <c r="BG183" s="419"/>
      <c r="BH183" s="415"/>
      <c r="BI183" s="405"/>
      <c r="BJ183" s="405"/>
      <c r="BK183" s="405"/>
      <c r="BL183" s="419"/>
      <c r="BM183" s="415"/>
      <c r="BN183" s="405"/>
      <c r="BO183" s="405"/>
      <c r="BP183" s="405"/>
      <c r="BQ183" s="419"/>
      <c r="BR183" s="415"/>
      <c r="BS183" s="405"/>
      <c r="BT183" s="405"/>
      <c r="BU183" s="405"/>
      <c r="BV183" s="405"/>
      <c r="BW183" s="405"/>
      <c r="BX183" s="405"/>
      <c r="BY183" s="406"/>
      <c r="BZ183" s="406"/>
      <c r="CA183" s="406"/>
      <c r="CB183" s="406"/>
      <c r="CC183" s="406"/>
      <c r="CD183" s="406"/>
      <c r="CE183" s="406"/>
      <c r="CF183" s="406"/>
      <c r="CG183" s="406"/>
      <c r="CH183" s="406"/>
      <c r="CI183" s="406"/>
      <c r="CJ183" s="406"/>
      <c r="CK183" s="406"/>
      <c r="CL183" s="406"/>
      <c r="CM183" s="406"/>
      <c r="CN183" s="406"/>
      <c r="CO183" s="406"/>
      <c r="CP183" s="406"/>
      <c r="CQ183" s="406"/>
      <c r="CR183" s="406"/>
      <c r="CS183" s="406"/>
      <c r="CT183" s="406"/>
      <c r="CU183" s="406"/>
      <c r="CV183" s="406"/>
      <c r="CW183" s="406"/>
      <c r="CX183" s="7"/>
      <c r="CY183" s="7"/>
      <c r="CZ183" s="7"/>
    </row>
    <row r="184" s="489" customFormat="true" ht="15" customHeight="true" x14ac:dyDescent="0.2">
      <c r="A184" s="147"/>
      <c r="B184" s="138"/>
      <c r="C184" s="89"/>
      <c r="D184" s="88"/>
      <c r="E184" s="88"/>
      <c r="F184" s="88"/>
      <c r="G184" s="87"/>
      <c r="H184" s="86"/>
      <c r="I184" s="88"/>
      <c r="J184" s="88"/>
      <c r="K184" s="88"/>
      <c r="L184" s="85"/>
      <c r="M184" s="89"/>
      <c r="N184" s="88"/>
      <c r="O184" s="88"/>
      <c r="P184" s="88"/>
      <c r="Q184" s="87"/>
      <c r="R184" s="86"/>
      <c r="S184" s="88"/>
      <c r="T184" s="88"/>
      <c r="U184" s="88"/>
      <c r="V184" s="88"/>
      <c r="W184" s="88"/>
      <c r="X184" s="88"/>
      <c r="Y184" s="88"/>
      <c r="Z184" s="88"/>
      <c r="AA184" s="88"/>
      <c r="AB184" s="88"/>
      <c r="AC184" s="108"/>
      <c r="AD184" s="108"/>
      <c r="AE184" s="108"/>
      <c r="AF184" s="108"/>
      <c r="AG184" s="108"/>
      <c r="AH184" s="108"/>
      <c r="AI184" s="108"/>
      <c r="AJ184" s="108"/>
      <c r="AK184" s="108"/>
      <c r="AL184" s="108"/>
      <c r="AM184" s="108"/>
      <c r="AN184" s="108"/>
      <c r="AO184" s="108"/>
      <c r="AP184" s="108"/>
      <c r="AQ184" s="108"/>
      <c r="AR184" s="108"/>
      <c r="AS184" s="108"/>
      <c r="AT184" s="108"/>
      <c r="AU184" s="108"/>
      <c r="AV184" s="108"/>
      <c r="AW184" s="104"/>
      <c r="AX184" s="833"/>
      <c r="AY184" s="833"/>
      <c r="AZ184" s="344"/>
      <c r="BA184" s="878"/>
      <c r="BB184" s="552"/>
      <c r="BC184" s="415"/>
      <c r="BD184" s="405"/>
      <c r="BE184" s="405"/>
      <c r="BF184" s="405"/>
      <c r="BG184" s="419"/>
      <c r="BH184" s="415"/>
      <c r="BI184" s="405"/>
      <c r="BJ184" s="405"/>
      <c r="BK184" s="405"/>
      <c r="BL184" s="419"/>
      <c r="BM184" s="415"/>
      <c r="BN184" s="405"/>
      <c r="BO184" s="405"/>
      <c r="BP184" s="405"/>
      <c r="BQ184" s="419"/>
      <c r="BR184" s="415"/>
      <c r="BS184" s="405"/>
      <c r="BT184" s="405"/>
      <c r="BU184" s="405"/>
      <c r="BV184" s="405"/>
      <c r="BW184" s="405"/>
      <c r="BX184" s="405"/>
      <c r="BY184" s="406"/>
      <c r="BZ184" s="406"/>
      <c r="CA184" s="406"/>
      <c r="CB184" s="406"/>
      <c r="CC184" s="406"/>
      <c r="CD184" s="406"/>
      <c r="CE184" s="406"/>
      <c r="CF184" s="406"/>
      <c r="CG184" s="406"/>
      <c r="CH184" s="406"/>
      <c r="CI184" s="406"/>
      <c r="CJ184" s="406"/>
      <c r="CK184" s="406"/>
      <c r="CL184" s="406"/>
      <c r="CM184" s="406"/>
      <c r="CN184" s="406"/>
      <c r="CO184" s="406"/>
      <c r="CP184" s="406"/>
      <c r="CQ184" s="406"/>
      <c r="CR184" s="406"/>
      <c r="CS184" s="406"/>
      <c r="CT184" s="406"/>
      <c r="CU184" s="406"/>
      <c r="CV184" s="406"/>
      <c r="CW184" s="406"/>
      <c r="CX184" s="7"/>
      <c r="CY184" s="7"/>
      <c r="CZ184" s="7"/>
    </row>
    <row r="185" s="489" customFormat="true" ht="15" customHeight="true" x14ac:dyDescent="0.2">
      <c r="A185" s="147"/>
      <c r="B185" s="138"/>
      <c r="C185" s="89"/>
      <c r="D185" s="88"/>
      <c r="E185" s="88"/>
      <c r="F185" s="88"/>
      <c r="G185" s="87"/>
      <c r="H185" s="86"/>
      <c r="I185" s="88"/>
      <c r="J185" s="88"/>
      <c r="K185" s="88"/>
      <c r="L185" s="85"/>
      <c r="M185" s="89"/>
      <c r="N185" s="88"/>
      <c r="O185" s="88"/>
      <c r="P185" s="88"/>
      <c r="Q185" s="87"/>
      <c r="R185" s="86"/>
      <c r="S185" s="88"/>
      <c r="T185" s="88"/>
      <c r="U185" s="88"/>
      <c r="V185" s="88"/>
      <c r="W185" s="88"/>
      <c r="X185" s="88"/>
      <c r="Y185" s="88"/>
      <c r="Z185" s="88"/>
      <c r="AA185" s="88"/>
      <c r="AB185" s="88"/>
      <c r="AC185" s="108"/>
      <c r="AD185" s="108"/>
      <c r="AE185" s="108"/>
      <c r="AF185" s="108"/>
      <c r="AG185" s="108"/>
      <c r="AH185" s="108"/>
      <c r="AI185" s="108"/>
      <c r="AJ185" s="108"/>
      <c r="AK185" s="108"/>
      <c r="AL185" s="108"/>
      <c r="AM185" s="108"/>
      <c r="AN185" s="108"/>
      <c r="AO185" s="108"/>
      <c r="AP185" s="108"/>
      <c r="AQ185" s="108"/>
      <c r="AR185" s="108"/>
      <c r="AS185" s="108"/>
      <c r="AT185" s="108"/>
      <c r="AU185" s="108"/>
      <c r="AV185" s="108"/>
      <c r="AW185" s="104"/>
      <c r="AX185" s="833"/>
      <c r="AY185" s="833"/>
      <c r="AZ185" s="344"/>
      <c r="BA185" s="878"/>
      <c r="BB185" s="552"/>
      <c r="BC185" s="415"/>
      <c r="BD185" s="405"/>
      <c r="BE185" s="405"/>
      <c r="BF185" s="405"/>
      <c r="BG185" s="419"/>
      <c r="BH185" s="415"/>
      <c r="BI185" s="405"/>
      <c r="BJ185" s="405"/>
      <c r="BK185" s="405"/>
      <c r="BL185" s="419"/>
      <c r="BM185" s="415"/>
      <c r="BN185" s="405"/>
      <c r="BO185" s="405"/>
      <c r="BP185" s="405"/>
      <c r="BQ185" s="419"/>
      <c r="BR185" s="415"/>
      <c r="BS185" s="405"/>
      <c r="BT185" s="405"/>
      <c r="BU185" s="405"/>
      <c r="BV185" s="405"/>
      <c r="BW185" s="405"/>
      <c r="BX185" s="405"/>
      <c r="BY185" s="406"/>
      <c r="BZ185" s="406"/>
      <c r="CA185" s="406"/>
      <c r="CB185" s="406"/>
      <c r="CC185" s="406"/>
      <c r="CD185" s="406"/>
      <c r="CE185" s="406"/>
      <c r="CF185" s="406"/>
      <c r="CG185" s="406"/>
      <c r="CH185" s="406"/>
      <c r="CI185" s="406"/>
      <c r="CJ185" s="406"/>
      <c r="CK185" s="406"/>
      <c r="CL185" s="406"/>
      <c r="CM185" s="406"/>
      <c r="CN185" s="406"/>
      <c r="CO185" s="406"/>
      <c r="CP185" s="406"/>
      <c r="CQ185" s="406"/>
      <c r="CR185" s="406"/>
      <c r="CS185" s="406"/>
      <c r="CT185" s="406"/>
      <c r="CU185" s="406"/>
      <c r="CV185" s="406"/>
      <c r="CW185" s="406"/>
      <c r="CX185" s="7"/>
      <c r="CY185" s="7"/>
      <c r="CZ185" s="7"/>
    </row>
    <row r="186" s="489" customFormat="true" ht="15" customHeight="true" x14ac:dyDescent="0.2">
      <c r="A186" s="147"/>
      <c r="B186" s="138"/>
      <c r="C186" s="89"/>
      <c r="D186" s="88"/>
      <c r="E186" s="88"/>
      <c r="F186" s="88"/>
      <c r="G186" s="87"/>
      <c r="H186" s="86"/>
      <c r="I186" s="88"/>
      <c r="J186" s="88"/>
      <c r="K186" s="88"/>
      <c r="L186" s="85"/>
      <c r="M186" s="89"/>
      <c r="N186" s="88"/>
      <c r="O186" s="88"/>
      <c r="P186" s="88"/>
      <c r="Q186" s="87"/>
      <c r="R186" s="86"/>
      <c r="S186" s="88"/>
      <c r="T186" s="88"/>
      <c r="U186" s="88"/>
      <c r="V186" s="88"/>
      <c r="W186" s="88"/>
      <c r="X186" s="88"/>
      <c r="Y186" s="88"/>
      <c r="Z186" s="88"/>
      <c r="AA186" s="88"/>
      <c r="AB186" s="88"/>
      <c r="AC186" s="108"/>
      <c r="AD186" s="108"/>
      <c r="AE186" s="108"/>
      <c r="AF186" s="108"/>
      <c r="AG186" s="108"/>
      <c r="AH186" s="108"/>
      <c r="AI186" s="108"/>
      <c r="AJ186" s="108"/>
      <c r="AK186" s="108"/>
      <c r="AL186" s="108"/>
      <c r="AM186" s="108"/>
      <c r="AN186" s="108"/>
      <c r="AO186" s="108"/>
      <c r="AP186" s="108"/>
      <c r="AQ186" s="108"/>
      <c r="AR186" s="108"/>
      <c r="AS186" s="108"/>
      <c r="AT186" s="108"/>
      <c r="AU186" s="108"/>
      <c r="AV186" s="108"/>
      <c r="AW186" s="104"/>
      <c r="AX186" s="833"/>
      <c r="AY186" s="833"/>
      <c r="AZ186" s="344"/>
      <c r="BA186" s="878"/>
      <c r="BB186" s="552"/>
      <c r="BC186" s="415"/>
      <c r="BD186" s="405"/>
      <c r="BE186" s="405"/>
      <c r="BF186" s="405"/>
      <c r="BG186" s="419"/>
      <c r="BH186" s="415"/>
      <c r="BI186" s="405"/>
      <c r="BJ186" s="405"/>
      <c r="BK186" s="405"/>
      <c r="BL186" s="419"/>
      <c r="BM186" s="415"/>
      <c r="BN186" s="405"/>
      <c r="BO186" s="405"/>
      <c r="BP186" s="405"/>
      <c r="BQ186" s="419"/>
      <c r="BR186" s="415"/>
      <c r="BS186" s="405"/>
      <c r="BT186" s="405"/>
      <c r="BU186" s="405"/>
      <c r="BV186" s="405"/>
      <c r="BW186" s="405"/>
      <c r="BX186" s="405"/>
      <c r="BY186" s="406"/>
      <c r="BZ186" s="406"/>
      <c r="CA186" s="406"/>
      <c r="CB186" s="406"/>
      <c r="CC186" s="406"/>
      <c r="CD186" s="406"/>
      <c r="CE186" s="406"/>
      <c r="CF186" s="406"/>
      <c r="CG186" s="406"/>
      <c r="CH186" s="406"/>
      <c r="CI186" s="406"/>
      <c r="CJ186" s="406"/>
      <c r="CK186" s="406"/>
      <c r="CL186" s="406"/>
      <c r="CM186" s="406"/>
      <c r="CN186" s="406"/>
      <c r="CO186" s="406"/>
      <c r="CP186" s="406"/>
      <c r="CQ186" s="406"/>
      <c r="CR186" s="406"/>
      <c r="CS186" s="406"/>
      <c r="CT186" s="406"/>
      <c r="CU186" s="406"/>
      <c r="CV186" s="406"/>
      <c r="CW186" s="406"/>
      <c r="CX186" s="7"/>
      <c r="CY186" s="7"/>
      <c r="CZ186" s="7"/>
    </row>
    <row r="187" s="489" customFormat="true" ht="15" customHeight="true" x14ac:dyDescent="0.2">
      <c r="A187" s="147"/>
      <c r="B187" s="138"/>
      <c r="C187" s="89"/>
      <c r="D187" s="88"/>
      <c r="E187" s="88"/>
      <c r="F187" s="88"/>
      <c r="G187" s="87"/>
      <c r="H187" s="86"/>
      <c r="I187" s="88"/>
      <c r="J187" s="88"/>
      <c r="K187" s="88"/>
      <c r="L187" s="85"/>
      <c r="M187" s="89"/>
      <c r="N187" s="88"/>
      <c r="O187" s="88"/>
      <c r="P187" s="88"/>
      <c r="Q187" s="87"/>
      <c r="R187" s="86"/>
      <c r="S187" s="88"/>
      <c r="T187" s="88"/>
      <c r="U187" s="88"/>
      <c r="V187" s="88"/>
      <c r="W187" s="88"/>
      <c r="X187" s="88"/>
      <c r="Y187" s="88"/>
      <c r="Z187" s="88"/>
      <c r="AA187" s="88"/>
      <c r="AB187" s="88"/>
      <c r="AC187" s="108"/>
      <c r="AD187" s="108"/>
      <c r="AE187" s="108"/>
      <c r="AF187" s="108"/>
      <c r="AG187" s="108"/>
      <c r="AH187" s="108"/>
      <c r="AI187" s="108"/>
      <c r="AJ187" s="108"/>
      <c r="AK187" s="108"/>
      <c r="AL187" s="108"/>
      <c r="AM187" s="108"/>
      <c r="AN187" s="108"/>
      <c r="AO187" s="108"/>
      <c r="AP187" s="108"/>
      <c r="AQ187" s="108"/>
      <c r="AR187" s="108"/>
      <c r="AS187" s="108"/>
      <c r="AT187" s="108"/>
      <c r="AU187" s="108"/>
      <c r="AV187" s="108"/>
      <c r="AW187" s="104"/>
      <c r="AX187" s="833"/>
      <c r="AY187" s="833"/>
      <c r="AZ187" s="344"/>
      <c r="BA187" s="878"/>
      <c r="BB187" s="552"/>
      <c r="BC187" s="415"/>
      <c r="BD187" s="405"/>
      <c r="BE187" s="405"/>
      <c r="BF187" s="405"/>
      <c r="BG187" s="419"/>
      <c r="BH187" s="415"/>
      <c r="BI187" s="405"/>
      <c r="BJ187" s="405"/>
      <c r="BK187" s="405"/>
      <c r="BL187" s="419"/>
      <c r="BM187" s="415"/>
      <c r="BN187" s="405"/>
      <c r="BO187" s="405"/>
      <c r="BP187" s="405"/>
      <c r="BQ187" s="419"/>
      <c r="BR187" s="415"/>
      <c r="BS187" s="405"/>
      <c r="BT187" s="405"/>
      <c r="BU187" s="405"/>
      <c r="BV187" s="405"/>
      <c r="BW187" s="405"/>
      <c r="BX187" s="405"/>
      <c r="BY187" s="406"/>
      <c r="BZ187" s="406"/>
      <c r="CA187" s="406"/>
      <c r="CB187" s="406"/>
      <c r="CC187" s="406"/>
      <c r="CD187" s="406"/>
      <c r="CE187" s="406"/>
      <c r="CF187" s="406"/>
      <c r="CG187" s="406"/>
      <c r="CH187" s="406"/>
      <c r="CI187" s="406"/>
      <c r="CJ187" s="406"/>
      <c r="CK187" s="406"/>
      <c r="CL187" s="406"/>
      <c r="CM187" s="406"/>
      <c r="CN187" s="406"/>
      <c r="CO187" s="406"/>
      <c r="CP187" s="406"/>
      <c r="CQ187" s="406"/>
      <c r="CR187" s="406"/>
      <c r="CS187" s="406"/>
      <c r="CT187" s="406"/>
      <c r="CU187" s="406"/>
      <c r="CV187" s="406"/>
      <c r="CW187" s="406"/>
      <c r="CX187" s="7"/>
      <c r="CY187" s="7"/>
      <c r="CZ187" s="7"/>
    </row>
    <row r="188" s="489" customFormat="true" ht="15" customHeight="true" x14ac:dyDescent="0.2">
      <c r="A188" s="147"/>
      <c r="B188" s="138"/>
      <c r="C188" s="89"/>
      <c r="D188" s="88"/>
      <c r="E188" s="88"/>
      <c r="F188" s="88"/>
      <c r="G188" s="87"/>
      <c r="H188" s="86"/>
      <c r="I188" s="88"/>
      <c r="J188" s="88"/>
      <c r="K188" s="88"/>
      <c r="L188" s="85"/>
      <c r="M188" s="89"/>
      <c r="N188" s="88"/>
      <c r="O188" s="88"/>
      <c r="P188" s="88"/>
      <c r="Q188" s="87"/>
      <c r="R188" s="86"/>
      <c r="S188" s="88"/>
      <c r="T188" s="88"/>
      <c r="U188" s="88"/>
      <c r="V188" s="88"/>
      <c r="W188" s="88"/>
      <c r="X188" s="88"/>
      <c r="Y188" s="88"/>
      <c r="Z188" s="88"/>
      <c r="AA188" s="88"/>
      <c r="AB188" s="88"/>
      <c r="AC188" s="108"/>
      <c r="AD188" s="108"/>
      <c r="AE188" s="108"/>
      <c r="AF188" s="108"/>
      <c r="AG188" s="108"/>
      <c r="AH188" s="108"/>
      <c r="AI188" s="108"/>
      <c r="AJ188" s="108"/>
      <c r="AK188" s="108"/>
      <c r="AL188" s="108"/>
      <c r="AM188" s="108"/>
      <c r="AN188" s="108"/>
      <c r="AO188" s="108"/>
      <c r="AP188" s="108"/>
      <c r="AQ188" s="108"/>
      <c r="AR188" s="108"/>
      <c r="AS188" s="108"/>
      <c r="AT188" s="108"/>
      <c r="AU188" s="108"/>
      <c r="AV188" s="108"/>
      <c r="AW188" s="104"/>
      <c r="AX188" s="833"/>
      <c r="AY188" s="833"/>
      <c r="AZ188" s="344"/>
      <c r="BA188" s="878"/>
      <c r="BB188" s="552"/>
      <c r="BC188" s="415"/>
      <c r="BD188" s="405"/>
      <c r="BE188" s="405"/>
      <c r="BF188" s="405"/>
      <c r="BG188" s="419"/>
      <c r="BH188" s="415"/>
      <c r="BI188" s="405"/>
      <c r="BJ188" s="405"/>
      <c r="BK188" s="405"/>
      <c r="BL188" s="419"/>
      <c r="BM188" s="415"/>
      <c r="BN188" s="405"/>
      <c r="BO188" s="405"/>
      <c r="BP188" s="405"/>
      <c r="BQ188" s="419"/>
      <c r="BR188" s="415"/>
      <c r="BS188" s="405"/>
      <c r="BT188" s="405"/>
      <c r="BU188" s="405"/>
      <c r="BV188" s="405"/>
      <c r="BW188" s="405"/>
      <c r="BX188" s="405"/>
      <c r="BY188" s="406"/>
      <c r="BZ188" s="406"/>
      <c r="CA188" s="406"/>
      <c r="CB188" s="406"/>
      <c r="CC188" s="406"/>
      <c r="CD188" s="406"/>
      <c r="CE188" s="406"/>
      <c r="CF188" s="406"/>
      <c r="CG188" s="406"/>
      <c r="CH188" s="406"/>
      <c r="CI188" s="406"/>
      <c r="CJ188" s="406"/>
      <c r="CK188" s="406"/>
      <c r="CL188" s="406"/>
      <c r="CM188" s="406"/>
      <c r="CN188" s="406"/>
      <c r="CO188" s="406"/>
      <c r="CP188" s="406"/>
      <c r="CQ188" s="406"/>
      <c r="CR188" s="406"/>
      <c r="CS188" s="406"/>
      <c r="CT188" s="406"/>
      <c r="CU188" s="406"/>
      <c r="CV188" s="406"/>
      <c r="CW188" s="406"/>
      <c r="CX188" s="7"/>
      <c r="CY188" s="7"/>
      <c r="CZ188" s="7"/>
    </row>
    <row r="189" s="489" customFormat="true" ht="15" customHeight="true" x14ac:dyDescent="0.2">
      <c r="A189" s="147"/>
      <c r="B189" s="138"/>
      <c r="C189" s="89"/>
      <c r="D189" s="88"/>
      <c r="E189" s="88"/>
      <c r="F189" s="88"/>
      <c r="G189" s="87"/>
      <c r="H189" s="86"/>
      <c r="I189" s="88"/>
      <c r="J189" s="88"/>
      <c r="K189" s="88"/>
      <c r="L189" s="85"/>
      <c r="M189" s="89"/>
      <c r="N189" s="88"/>
      <c r="O189" s="88"/>
      <c r="P189" s="88"/>
      <c r="Q189" s="87"/>
      <c r="R189" s="86"/>
      <c r="S189" s="88"/>
      <c r="T189" s="88"/>
      <c r="U189" s="88"/>
      <c r="V189" s="88"/>
      <c r="W189" s="88"/>
      <c r="X189" s="88"/>
      <c r="Y189" s="88"/>
      <c r="Z189" s="88"/>
      <c r="AA189" s="88"/>
      <c r="AB189" s="88"/>
      <c r="AC189" s="108"/>
      <c r="AD189" s="108"/>
      <c r="AE189" s="108"/>
      <c r="AF189" s="108"/>
      <c r="AG189" s="108"/>
      <c r="AH189" s="108"/>
      <c r="AI189" s="108"/>
      <c r="AJ189" s="108"/>
      <c r="AK189" s="108"/>
      <c r="AL189" s="108"/>
      <c r="AM189" s="108"/>
      <c r="AN189" s="108"/>
      <c r="AO189" s="108"/>
      <c r="AP189" s="108"/>
      <c r="AQ189" s="108"/>
      <c r="AR189" s="108"/>
      <c r="AS189" s="108"/>
      <c r="AT189" s="108"/>
      <c r="AU189" s="108"/>
      <c r="AV189" s="108"/>
      <c r="AW189" s="104"/>
      <c r="AX189" s="833"/>
      <c r="AY189" s="833"/>
      <c r="AZ189" s="344"/>
      <c r="BA189" s="878"/>
      <c r="BB189" s="552"/>
      <c r="BC189" s="415"/>
      <c r="BD189" s="405"/>
      <c r="BE189" s="405"/>
      <c r="BF189" s="405"/>
      <c r="BG189" s="419"/>
      <c r="BH189" s="415"/>
      <c r="BI189" s="405"/>
      <c r="BJ189" s="405"/>
      <c r="BK189" s="405"/>
      <c r="BL189" s="419"/>
      <c r="BM189" s="415"/>
      <c r="BN189" s="405"/>
      <c r="BO189" s="405"/>
      <c r="BP189" s="405"/>
      <c r="BQ189" s="419"/>
      <c r="BR189" s="415"/>
      <c r="BS189" s="405"/>
      <c r="BT189" s="405"/>
      <c r="BU189" s="405"/>
      <c r="BV189" s="405"/>
      <c r="BW189" s="405"/>
      <c r="BX189" s="405"/>
      <c r="BY189" s="406"/>
      <c r="BZ189" s="406"/>
      <c r="CA189" s="406"/>
      <c r="CB189" s="406"/>
      <c r="CC189" s="406"/>
      <c r="CD189" s="406"/>
      <c r="CE189" s="406"/>
      <c r="CF189" s="406"/>
      <c r="CG189" s="406"/>
      <c r="CH189" s="406"/>
      <c r="CI189" s="406"/>
      <c r="CJ189" s="406"/>
      <c r="CK189" s="406"/>
      <c r="CL189" s="406"/>
      <c r="CM189" s="406"/>
      <c r="CN189" s="406"/>
      <c r="CO189" s="406"/>
      <c r="CP189" s="406"/>
      <c r="CQ189" s="406"/>
      <c r="CR189" s="406"/>
      <c r="CS189" s="406"/>
      <c r="CT189" s="406"/>
      <c r="CU189" s="406"/>
      <c r="CV189" s="406"/>
      <c r="CW189" s="406"/>
      <c r="CX189" s="7"/>
      <c r="CY189" s="7"/>
      <c r="CZ189" s="7"/>
    </row>
    <row r="190" s="489" customFormat="true" ht="15" customHeight="true" x14ac:dyDescent="0.2">
      <c r="A190" s="147"/>
      <c r="B190" s="138"/>
      <c r="C190" s="89"/>
      <c r="D190" s="88"/>
      <c r="E190" s="88"/>
      <c r="F190" s="88"/>
      <c r="G190" s="87"/>
      <c r="H190" s="86"/>
      <c r="I190" s="88"/>
      <c r="J190" s="88"/>
      <c r="K190" s="88"/>
      <c r="L190" s="85"/>
      <c r="M190" s="89"/>
      <c r="N190" s="88"/>
      <c r="O190" s="88"/>
      <c r="P190" s="88"/>
      <c r="Q190" s="87"/>
      <c r="R190" s="86"/>
      <c r="S190" s="88"/>
      <c r="T190" s="88"/>
      <c r="U190" s="88"/>
      <c r="V190" s="88"/>
      <c r="W190" s="88"/>
      <c r="X190" s="88"/>
      <c r="Y190" s="88"/>
      <c r="Z190" s="88"/>
      <c r="AA190" s="88"/>
      <c r="AB190" s="88"/>
      <c r="AC190" s="108"/>
      <c r="AD190" s="108"/>
      <c r="AE190" s="108"/>
      <c r="AF190" s="108"/>
      <c r="AG190" s="108"/>
      <c r="AH190" s="108"/>
      <c r="AI190" s="108"/>
      <c r="AJ190" s="108"/>
      <c r="AK190" s="108"/>
      <c r="AL190" s="108"/>
      <c r="AM190" s="108"/>
      <c r="AN190" s="108"/>
      <c r="AO190" s="108"/>
      <c r="AP190" s="108"/>
      <c r="AQ190" s="108"/>
      <c r="AR190" s="108"/>
      <c r="AS190" s="108"/>
      <c r="AT190" s="108"/>
      <c r="AU190" s="108"/>
      <c r="AV190" s="108"/>
      <c r="AW190" s="104"/>
      <c r="AX190" s="833"/>
      <c r="AY190" s="833"/>
      <c r="AZ190" s="344"/>
      <c r="BA190" s="878"/>
      <c r="BB190" s="552"/>
      <c r="BC190" s="415"/>
      <c r="BD190" s="405"/>
      <c r="BE190" s="405"/>
      <c r="BF190" s="405"/>
      <c r="BG190" s="419"/>
      <c r="BH190" s="415"/>
      <c r="BI190" s="405"/>
      <c r="BJ190" s="405"/>
      <c r="BK190" s="405"/>
      <c r="BL190" s="419"/>
      <c r="BM190" s="415"/>
      <c r="BN190" s="405"/>
      <c r="BO190" s="405"/>
      <c r="BP190" s="405"/>
      <c r="BQ190" s="419"/>
      <c r="BR190" s="415"/>
      <c r="BS190" s="405"/>
      <c r="BT190" s="405"/>
      <c r="BU190" s="405"/>
      <c r="BV190" s="405"/>
      <c r="BW190" s="405"/>
      <c r="BX190" s="405"/>
      <c r="BY190" s="406"/>
      <c r="BZ190" s="406"/>
      <c r="CA190" s="406"/>
      <c r="CB190" s="406"/>
      <c r="CC190" s="406"/>
      <c r="CD190" s="406"/>
      <c r="CE190" s="406"/>
      <c r="CF190" s="406"/>
      <c r="CG190" s="406"/>
      <c r="CH190" s="406"/>
      <c r="CI190" s="406"/>
      <c r="CJ190" s="406"/>
      <c r="CK190" s="406"/>
      <c r="CL190" s="406"/>
      <c r="CM190" s="406"/>
      <c r="CN190" s="406"/>
      <c r="CO190" s="406"/>
      <c r="CP190" s="406"/>
      <c r="CQ190" s="406"/>
      <c r="CR190" s="406"/>
      <c r="CS190" s="406"/>
      <c r="CT190" s="406"/>
      <c r="CU190" s="406"/>
      <c r="CV190" s="406"/>
      <c r="CW190" s="406"/>
      <c r="CX190" s="7"/>
      <c r="CY190" s="7"/>
      <c r="CZ190" s="7"/>
    </row>
    <row r="191" s="489" customFormat="true" ht="15" customHeight="true" x14ac:dyDescent="0.2">
      <c r="A191" s="147"/>
      <c r="B191" s="138"/>
      <c r="C191" s="89"/>
      <c r="D191" s="88"/>
      <c r="E191" s="88"/>
      <c r="F191" s="88"/>
      <c r="G191" s="87"/>
      <c r="H191" s="86"/>
      <c r="I191" s="88"/>
      <c r="J191" s="88"/>
      <c r="K191" s="88"/>
      <c r="L191" s="85"/>
      <c r="M191" s="89"/>
      <c r="N191" s="88"/>
      <c r="O191" s="88"/>
      <c r="P191" s="88"/>
      <c r="Q191" s="87"/>
      <c r="R191" s="86"/>
      <c r="S191" s="88"/>
      <c r="T191" s="88"/>
      <c r="U191" s="88"/>
      <c r="V191" s="88"/>
      <c r="W191" s="88"/>
      <c r="X191" s="88"/>
      <c r="Y191" s="88"/>
      <c r="Z191" s="88"/>
      <c r="AA191" s="88"/>
      <c r="AB191" s="88"/>
      <c r="AC191" s="108"/>
      <c r="AD191" s="108"/>
      <c r="AE191" s="108"/>
      <c r="AF191" s="108"/>
      <c r="AG191" s="108"/>
      <c r="AH191" s="108"/>
      <c r="AI191" s="108"/>
      <c r="AJ191" s="108"/>
      <c r="AK191" s="108"/>
      <c r="AL191" s="108"/>
      <c r="AM191" s="108"/>
      <c r="AN191" s="108"/>
      <c r="AO191" s="108"/>
      <c r="AP191" s="108"/>
      <c r="AQ191" s="108"/>
      <c r="AR191" s="108"/>
      <c r="AS191" s="108"/>
      <c r="AT191" s="108"/>
      <c r="AU191" s="108"/>
      <c r="AV191" s="108"/>
      <c r="AW191" s="104"/>
      <c r="AX191" s="833"/>
      <c r="AY191" s="833"/>
      <c r="AZ191" s="344"/>
      <c r="BA191" s="878"/>
      <c r="BB191" s="552"/>
      <c r="BC191" s="415"/>
      <c r="BD191" s="405"/>
      <c r="BE191" s="405"/>
      <c r="BF191" s="405"/>
      <c r="BG191" s="419"/>
      <c r="BH191" s="415"/>
      <c r="BI191" s="405"/>
      <c r="BJ191" s="405"/>
      <c r="BK191" s="405"/>
      <c r="BL191" s="419"/>
      <c r="BM191" s="415"/>
      <c r="BN191" s="405"/>
      <c r="BO191" s="405"/>
      <c r="BP191" s="405"/>
      <c r="BQ191" s="419"/>
      <c r="BR191" s="415"/>
      <c r="BS191" s="405"/>
      <c r="BT191" s="405"/>
      <c r="BU191" s="405"/>
      <c r="BV191" s="405"/>
      <c r="BW191" s="405"/>
      <c r="BX191" s="405"/>
      <c r="BY191" s="406"/>
      <c r="BZ191" s="406"/>
      <c r="CA191" s="406"/>
      <c r="CB191" s="406"/>
      <c r="CC191" s="406"/>
      <c r="CD191" s="406"/>
      <c r="CE191" s="406"/>
      <c r="CF191" s="406"/>
      <c r="CG191" s="406"/>
      <c r="CH191" s="406"/>
      <c r="CI191" s="406"/>
      <c r="CJ191" s="406"/>
      <c r="CK191" s="406"/>
      <c r="CL191" s="406"/>
      <c r="CM191" s="406"/>
      <c r="CN191" s="406"/>
      <c r="CO191" s="406"/>
      <c r="CP191" s="406"/>
      <c r="CQ191" s="406"/>
      <c r="CR191" s="406"/>
      <c r="CS191" s="406"/>
      <c r="CT191" s="406"/>
      <c r="CU191" s="406"/>
      <c r="CV191" s="406"/>
      <c r="CW191" s="406"/>
      <c r="CX191" s="7"/>
      <c r="CY191" s="7"/>
      <c r="CZ191" s="7"/>
    </row>
    <row r="192" s="489" customFormat="true" ht="15" customHeight="true" x14ac:dyDescent="0.2">
      <c r="A192" s="147"/>
      <c r="B192" s="138"/>
      <c r="C192" s="89"/>
      <c r="D192" s="88"/>
      <c r="E192" s="88"/>
      <c r="F192" s="88"/>
      <c r="G192" s="87"/>
      <c r="H192" s="86"/>
      <c r="I192" s="88"/>
      <c r="J192" s="88"/>
      <c r="K192" s="88"/>
      <c r="L192" s="85"/>
      <c r="M192" s="89"/>
      <c r="N192" s="88"/>
      <c r="O192" s="88"/>
      <c r="P192" s="88"/>
      <c r="Q192" s="87"/>
      <c r="R192" s="86"/>
      <c r="S192" s="88"/>
      <c r="T192" s="88"/>
      <c r="U192" s="88"/>
      <c r="V192" s="88"/>
      <c r="W192" s="88"/>
      <c r="X192" s="88"/>
      <c r="Y192" s="88"/>
      <c r="Z192" s="88"/>
      <c r="AA192" s="88"/>
      <c r="AB192" s="88"/>
      <c r="AC192" s="108"/>
      <c r="AD192" s="108"/>
      <c r="AE192" s="108"/>
      <c r="AF192" s="108"/>
      <c r="AG192" s="108"/>
      <c r="AH192" s="108"/>
      <c r="AI192" s="108"/>
      <c r="AJ192" s="108"/>
      <c r="AK192" s="108"/>
      <c r="AL192" s="108"/>
      <c r="AM192" s="108"/>
      <c r="AN192" s="108"/>
      <c r="AO192" s="108"/>
      <c r="AP192" s="108"/>
      <c r="AQ192" s="108"/>
      <c r="AR192" s="108"/>
      <c r="AS192" s="108"/>
      <c r="AT192" s="108"/>
      <c r="AU192" s="108"/>
      <c r="AV192" s="108"/>
      <c r="AW192" s="104"/>
      <c r="AX192" s="833"/>
      <c r="AY192" s="833"/>
      <c r="AZ192" s="344"/>
      <c r="BA192" s="878"/>
      <c r="BB192" s="552"/>
      <c r="BC192" s="415"/>
      <c r="BD192" s="405"/>
      <c r="BE192" s="405"/>
      <c r="BF192" s="405"/>
      <c r="BG192" s="419"/>
      <c r="BH192" s="415"/>
      <c r="BI192" s="405"/>
      <c r="BJ192" s="405"/>
      <c r="BK192" s="405"/>
      <c r="BL192" s="419"/>
      <c r="BM192" s="415"/>
      <c r="BN192" s="405"/>
      <c r="BO192" s="405"/>
      <c r="BP192" s="405"/>
      <c r="BQ192" s="419"/>
      <c r="BR192" s="415"/>
      <c r="BS192" s="405"/>
      <c r="BT192" s="405"/>
      <c r="BU192" s="405"/>
      <c r="BV192" s="405"/>
      <c r="BW192" s="405"/>
      <c r="BX192" s="405"/>
      <c r="BY192" s="406"/>
      <c r="BZ192" s="406"/>
      <c r="CA192" s="406"/>
      <c r="CB192" s="406"/>
      <c r="CC192" s="406"/>
      <c r="CD192" s="406"/>
      <c r="CE192" s="406"/>
      <c r="CF192" s="406"/>
      <c r="CG192" s="406"/>
      <c r="CH192" s="406"/>
      <c r="CI192" s="406"/>
      <c r="CJ192" s="406"/>
      <c r="CK192" s="406"/>
      <c r="CL192" s="406"/>
      <c r="CM192" s="406"/>
      <c r="CN192" s="406"/>
      <c r="CO192" s="406"/>
      <c r="CP192" s="406"/>
      <c r="CQ192" s="406"/>
      <c r="CR192" s="406"/>
      <c r="CS192" s="406"/>
      <c r="CT192" s="406"/>
      <c r="CU192" s="406"/>
      <c r="CV192" s="406"/>
      <c r="CW192" s="406"/>
      <c r="CX192" s="7"/>
      <c r="CY192" s="7"/>
      <c r="CZ192" s="7"/>
    </row>
    <row r="193" s="489" customFormat="true" ht="15" customHeight="true" x14ac:dyDescent="0.2">
      <c r="A193" s="170"/>
      <c r="B193" s="137"/>
      <c r="C193" s="106"/>
      <c r="D193" s="108"/>
      <c r="E193" s="108"/>
      <c r="F193" s="108"/>
      <c r="G193" s="107"/>
      <c r="H193" s="105"/>
      <c r="I193" s="108"/>
      <c r="J193" s="108"/>
      <c r="K193" s="108"/>
      <c r="L193" s="104"/>
      <c r="M193" s="106"/>
      <c r="N193" s="108"/>
      <c r="O193" s="108"/>
      <c r="P193" s="108"/>
      <c r="Q193" s="107"/>
      <c r="R193" s="105"/>
      <c r="S193" s="108"/>
      <c r="T193" s="108"/>
      <c r="U193" s="108"/>
      <c r="V193" s="108"/>
      <c r="W193" s="108"/>
      <c r="X193" s="108"/>
      <c r="Y193" s="108"/>
      <c r="Z193" s="108"/>
      <c r="AA193" s="108"/>
      <c r="AB193" s="108"/>
      <c r="AC193" s="108"/>
      <c r="AD193" s="108"/>
      <c r="AE193" s="108"/>
      <c r="AF193" s="108"/>
      <c r="AG193" s="108"/>
      <c r="AH193" s="108"/>
      <c r="AI193" s="108"/>
      <c r="AJ193" s="108"/>
      <c r="AK193" s="108"/>
      <c r="AL193" s="108"/>
      <c r="AM193" s="108"/>
      <c r="AN193" s="108"/>
      <c r="AO193" s="108"/>
      <c r="AP193" s="108"/>
      <c r="AQ193" s="108"/>
      <c r="AR193" s="108"/>
      <c r="AS193" s="108"/>
      <c r="AT193" s="108"/>
      <c r="AU193" s="108"/>
      <c r="AV193" s="108"/>
      <c r="AW193" s="104"/>
      <c r="AX193" s="833"/>
      <c r="AY193" s="833"/>
      <c r="AZ193" s="344"/>
      <c r="BA193" s="878"/>
      <c r="BB193" s="552"/>
      <c r="BC193" s="415"/>
      <c r="BD193" s="405"/>
      <c r="BE193" s="405"/>
      <c r="BF193" s="405"/>
      <c r="BG193" s="419"/>
      <c r="BH193" s="415"/>
      <c r="BI193" s="405"/>
      <c r="BJ193" s="405"/>
      <c r="BK193" s="405"/>
      <c r="BL193" s="419"/>
      <c r="BM193" s="415"/>
      <c r="BN193" s="405"/>
      <c r="BO193" s="405"/>
      <c r="BP193" s="405"/>
      <c r="BQ193" s="419"/>
      <c r="BR193" s="415"/>
      <c r="BS193" s="405"/>
      <c r="BT193" s="405"/>
      <c r="BU193" s="405"/>
      <c r="BV193" s="405"/>
      <c r="BW193" s="405"/>
      <c r="BX193" s="405"/>
      <c r="BY193" s="406"/>
      <c r="BZ193" s="406"/>
      <c r="CA193" s="406"/>
      <c r="CB193" s="406"/>
      <c r="CC193" s="406"/>
      <c r="CD193" s="406"/>
      <c r="CE193" s="406"/>
      <c r="CF193" s="406"/>
      <c r="CG193" s="406"/>
      <c r="CH193" s="406"/>
      <c r="CI193" s="406"/>
      <c r="CJ193" s="406"/>
      <c r="CK193" s="406"/>
      <c r="CL193" s="406"/>
      <c r="CM193" s="406"/>
      <c r="CN193" s="406"/>
      <c r="CO193" s="406"/>
      <c r="CP193" s="406"/>
      <c r="CQ193" s="406"/>
      <c r="CR193" s="406"/>
      <c r="CS193" s="406"/>
      <c r="CT193" s="406"/>
      <c r="CU193" s="406"/>
      <c r="CV193" s="406"/>
      <c r="CW193" s="406"/>
      <c r="CX193" s="7"/>
      <c r="CY193" s="7"/>
      <c r="CZ193" s="7"/>
    </row>
    <row r="194" s="316" customFormat="true" ht="15" customHeight="true" x14ac:dyDescent="0.2">
      <c r="A194" s="169"/>
      <c r="B194" s="136"/>
      <c r="C194" s="106"/>
      <c r="D194" s="108"/>
      <c r="E194" s="108"/>
      <c r="F194" s="108"/>
      <c r="G194" s="107"/>
      <c r="H194" s="105"/>
      <c r="I194" s="108"/>
      <c r="J194" s="108"/>
      <c r="K194" s="108"/>
      <c r="L194" s="104"/>
      <c r="M194" s="106"/>
      <c r="N194" s="108"/>
      <c r="O194" s="108"/>
      <c r="P194" s="108"/>
      <c r="Q194" s="107"/>
      <c r="R194" s="105"/>
      <c r="S194" s="108"/>
      <c r="T194" s="108"/>
      <c r="U194" s="108"/>
      <c r="V194" s="108"/>
      <c r="W194" s="108"/>
      <c r="X194" s="108"/>
      <c r="Y194" s="108"/>
      <c r="Z194" s="108"/>
      <c r="AA194" s="108"/>
      <c r="AB194" s="108"/>
      <c r="AC194" s="108"/>
      <c r="AD194" s="108"/>
      <c r="AE194" s="108"/>
      <c r="AF194" s="108"/>
      <c r="AG194" s="108"/>
      <c r="AH194" s="108"/>
      <c r="AI194" s="108"/>
      <c r="AJ194" s="108"/>
      <c r="AK194" s="108"/>
      <c r="AL194" s="108"/>
      <c r="AM194" s="108"/>
      <c r="AN194" s="108"/>
      <c r="AO194" s="108"/>
      <c r="AP194" s="108"/>
      <c r="AQ194" s="108"/>
      <c r="AR194" s="108"/>
      <c r="AS194" s="108"/>
      <c r="AT194" s="108"/>
      <c r="AU194" s="108"/>
      <c r="AV194" s="108"/>
      <c r="AW194" s="104"/>
      <c r="AX194" s="833"/>
      <c r="AY194" s="833"/>
      <c r="AZ194" s="344"/>
      <c r="BA194" s="878"/>
      <c r="BB194" s="552"/>
      <c r="BC194" s="415"/>
      <c r="BD194" s="405"/>
      <c r="BE194" s="405"/>
      <c r="BF194" s="405"/>
      <c r="BG194" s="419"/>
      <c r="BH194" s="415"/>
      <c r="BI194" s="405"/>
      <c r="BJ194" s="405"/>
      <c r="BK194" s="405"/>
      <c r="BL194" s="419"/>
      <c r="BM194" s="415"/>
      <c r="BN194" s="405"/>
      <c r="BO194" s="405"/>
      <c r="BP194" s="405"/>
      <c r="BQ194" s="419"/>
      <c r="BR194" s="415"/>
      <c r="BS194" s="405"/>
      <c r="BT194" s="405"/>
      <c r="BU194" s="405"/>
      <c r="BV194" s="405"/>
      <c r="BW194" s="405"/>
      <c r="BX194" s="405"/>
      <c r="BY194" s="406"/>
      <c r="BZ194" s="406"/>
      <c r="CA194" s="406"/>
      <c r="CB194" s="406"/>
      <c r="CC194" s="406"/>
      <c r="CD194" s="406"/>
      <c r="CE194" s="406"/>
      <c r="CF194" s="406"/>
      <c r="CG194" s="406"/>
      <c r="CH194" s="406"/>
      <c r="CI194" s="406"/>
      <c r="CJ194" s="406"/>
      <c r="CK194" s="406"/>
      <c r="CL194" s="406"/>
      <c r="CM194" s="406"/>
      <c r="CN194" s="406"/>
      <c r="CO194" s="406"/>
      <c r="CP194" s="406"/>
      <c r="CQ194" s="406"/>
      <c r="CR194" s="406"/>
      <c r="CS194" s="406"/>
      <c r="CT194" s="406"/>
      <c r="CU194" s="406"/>
      <c r="CV194" s="406"/>
      <c r="CW194" s="406"/>
      <c r="CX194" s="7"/>
      <c r="CY194" s="7"/>
      <c r="CZ194" s="7"/>
    </row>
    <row r="195" s="316" customFormat="true" ht="15" customHeight="true" x14ac:dyDescent="0.2">
      <c r="A195" s="169"/>
      <c r="B195" s="136"/>
      <c r="C195" s="106"/>
      <c r="D195" s="108"/>
      <c r="E195" s="108"/>
      <c r="F195" s="108"/>
      <c r="G195" s="107"/>
      <c r="H195" s="105"/>
      <c r="I195" s="108"/>
      <c r="J195" s="108"/>
      <c r="K195" s="108"/>
      <c r="L195" s="104"/>
      <c r="M195" s="106"/>
      <c r="N195" s="108"/>
      <c r="O195" s="108"/>
      <c r="P195" s="108"/>
      <c r="Q195" s="107"/>
      <c r="R195" s="105"/>
      <c r="S195" s="108"/>
      <c r="T195" s="108"/>
      <c r="U195" s="108"/>
      <c r="V195" s="108"/>
      <c r="W195" s="108"/>
      <c r="X195" s="108"/>
      <c r="Y195" s="108"/>
      <c r="Z195" s="108"/>
      <c r="AA195" s="108"/>
      <c r="AB195" s="108"/>
      <c r="AC195" s="108"/>
      <c r="AD195" s="108"/>
      <c r="AE195" s="108"/>
      <c r="AF195" s="108"/>
      <c r="AG195" s="108"/>
      <c r="AH195" s="108"/>
      <c r="AI195" s="108"/>
      <c r="AJ195" s="108"/>
      <c r="AK195" s="108"/>
      <c r="AL195" s="108"/>
      <c r="AM195" s="108"/>
      <c r="AN195" s="108"/>
      <c r="AO195" s="108"/>
      <c r="AP195" s="108"/>
      <c r="AQ195" s="108"/>
      <c r="AR195" s="108"/>
      <c r="AS195" s="108"/>
      <c r="AT195" s="108"/>
      <c r="AU195" s="108"/>
      <c r="AV195" s="108"/>
      <c r="AW195" s="104"/>
      <c r="AX195" s="833"/>
      <c r="AY195" s="833"/>
      <c r="AZ195" s="344"/>
      <c r="BA195" s="878"/>
      <c r="BB195" s="552"/>
      <c r="BC195" s="415"/>
      <c r="BD195" s="405"/>
      <c r="BE195" s="405"/>
      <c r="BF195" s="405"/>
      <c r="BG195" s="419"/>
      <c r="BH195" s="415"/>
      <c r="BI195" s="405"/>
      <c r="BJ195" s="405"/>
      <c r="BK195" s="405"/>
      <c r="BL195" s="419"/>
      <c r="BM195" s="415"/>
      <c r="BN195" s="405"/>
      <c r="BO195" s="405"/>
      <c r="BP195" s="405"/>
      <c r="BQ195" s="419"/>
      <c r="BR195" s="415"/>
      <c r="BS195" s="405"/>
      <c r="BT195" s="405"/>
      <c r="BU195" s="405"/>
      <c r="BV195" s="405"/>
      <c r="BW195" s="405"/>
      <c r="BX195" s="405"/>
      <c r="BY195" s="406"/>
      <c r="BZ195" s="406"/>
      <c r="CA195" s="406"/>
      <c r="CB195" s="406"/>
      <c r="CC195" s="406"/>
      <c r="CD195" s="406"/>
      <c r="CE195" s="406"/>
      <c r="CF195" s="406"/>
      <c r="CG195" s="406"/>
      <c r="CH195" s="406"/>
      <c r="CI195" s="406"/>
      <c r="CJ195" s="406"/>
      <c r="CK195" s="406"/>
      <c r="CL195" s="406"/>
      <c r="CM195" s="406"/>
      <c r="CN195" s="406"/>
      <c r="CO195" s="406"/>
      <c r="CP195" s="406"/>
      <c r="CQ195" s="406"/>
      <c r="CR195" s="406"/>
      <c r="CS195" s="406"/>
      <c r="CT195" s="406"/>
      <c r="CU195" s="406"/>
      <c r="CV195" s="406"/>
      <c r="CW195" s="406"/>
      <c r="CX195" s="7"/>
      <c r="CY195" s="7"/>
      <c r="CZ195" s="7"/>
    </row>
    <row r="196" s="316" customFormat="true" ht="15" customHeight="true" x14ac:dyDescent="0.2">
      <c r="A196" s="169"/>
      <c r="B196" s="136"/>
      <c r="C196" s="106"/>
      <c r="D196" s="108"/>
      <c r="E196" s="108"/>
      <c r="F196" s="108"/>
      <c r="G196" s="107"/>
      <c r="H196" s="105"/>
      <c r="I196" s="108"/>
      <c r="J196" s="108"/>
      <c r="K196" s="108"/>
      <c r="L196" s="104"/>
      <c r="M196" s="106"/>
      <c r="N196" s="108"/>
      <c r="O196" s="108"/>
      <c r="P196" s="108"/>
      <c r="Q196" s="107"/>
      <c r="R196" s="105"/>
      <c r="S196" s="108"/>
      <c r="T196" s="108"/>
      <c r="U196" s="108"/>
      <c r="V196" s="108"/>
      <c r="W196" s="108"/>
      <c r="X196" s="108"/>
      <c r="Y196" s="108"/>
      <c r="Z196" s="108"/>
      <c r="AA196" s="108"/>
      <c r="AB196" s="108"/>
      <c r="AC196" s="108"/>
      <c r="AD196" s="108"/>
      <c r="AE196" s="108"/>
      <c r="AF196" s="108"/>
      <c r="AG196" s="108"/>
      <c r="AH196" s="108"/>
      <c r="AI196" s="108"/>
      <c r="AJ196" s="108"/>
      <c r="AK196" s="108"/>
      <c r="AL196" s="108"/>
      <c r="AM196" s="108"/>
      <c r="AN196" s="108"/>
      <c r="AO196" s="108"/>
      <c r="AP196" s="108"/>
      <c r="AQ196" s="108"/>
      <c r="AR196" s="108"/>
      <c r="AS196" s="108"/>
      <c r="AT196" s="108"/>
      <c r="AU196" s="108"/>
      <c r="AV196" s="108"/>
      <c r="AW196" s="104"/>
      <c r="AX196" s="833"/>
      <c r="AY196" s="833"/>
      <c r="AZ196" s="344"/>
      <c r="BA196" s="878"/>
      <c r="BB196" s="552"/>
      <c r="BC196" s="415"/>
      <c r="BD196" s="405"/>
      <c r="BE196" s="405"/>
      <c r="BF196" s="405"/>
      <c r="BG196" s="419"/>
      <c r="BH196" s="415"/>
      <c r="BI196" s="405"/>
      <c r="BJ196" s="405"/>
      <c r="BK196" s="405"/>
      <c r="BL196" s="419"/>
      <c r="BM196" s="415"/>
      <c r="BN196" s="405"/>
      <c r="BO196" s="405"/>
      <c r="BP196" s="405"/>
      <c r="BQ196" s="419"/>
      <c r="BR196" s="415"/>
      <c r="BS196" s="405"/>
      <c r="BT196" s="405"/>
      <c r="BU196" s="405"/>
      <c r="BV196" s="405"/>
      <c r="BW196" s="405"/>
      <c r="BX196" s="405"/>
      <c r="BY196" s="406"/>
      <c r="BZ196" s="406"/>
      <c r="CA196" s="406"/>
      <c r="CB196" s="406"/>
      <c r="CC196" s="406"/>
      <c r="CD196" s="406"/>
      <c r="CE196" s="406"/>
      <c r="CF196" s="406"/>
      <c r="CG196" s="406"/>
      <c r="CH196" s="406"/>
      <c r="CI196" s="406"/>
      <c r="CJ196" s="406"/>
      <c r="CK196" s="406"/>
      <c r="CL196" s="406"/>
      <c r="CM196" s="406"/>
      <c r="CN196" s="406"/>
      <c r="CO196" s="406"/>
      <c r="CP196" s="406"/>
      <c r="CQ196" s="406"/>
      <c r="CR196" s="406"/>
      <c r="CS196" s="406"/>
      <c r="CT196" s="406"/>
      <c r="CU196" s="406"/>
      <c r="CV196" s="406"/>
      <c r="CW196" s="406"/>
      <c r="CX196" s="7"/>
      <c r="CY196" s="7"/>
      <c r="CZ196" s="7"/>
    </row>
    <row r="197" s="316" customFormat="true" ht="15" customHeight="true" x14ac:dyDescent="0.2">
      <c r="A197" s="169"/>
      <c r="B197" s="136"/>
      <c r="C197" s="106"/>
      <c r="D197" s="108"/>
      <c r="E197" s="108"/>
      <c r="F197" s="108"/>
      <c r="G197" s="107"/>
      <c r="H197" s="105"/>
      <c r="I197" s="108"/>
      <c r="J197" s="108"/>
      <c r="K197" s="108"/>
      <c r="L197" s="104"/>
      <c r="M197" s="106"/>
      <c r="N197" s="108"/>
      <c r="O197" s="108"/>
      <c r="P197" s="108"/>
      <c r="Q197" s="107"/>
      <c r="R197" s="105"/>
      <c r="S197" s="108"/>
      <c r="T197" s="108"/>
      <c r="U197" s="108"/>
      <c r="V197" s="108"/>
      <c r="W197" s="108"/>
      <c r="X197" s="108"/>
      <c r="Y197" s="108"/>
      <c r="Z197" s="108"/>
      <c r="AA197" s="108"/>
      <c r="AB197" s="108"/>
      <c r="AC197" s="108"/>
      <c r="AD197" s="108"/>
      <c r="AE197" s="108"/>
      <c r="AF197" s="108"/>
      <c r="AG197" s="108"/>
      <c r="AH197" s="108"/>
      <c r="AI197" s="108"/>
      <c r="AJ197" s="108"/>
      <c r="AK197" s="108"/>
      <c r="AL197" s="108"/>
      <c r="AM197" s="108"/>
      <c r="AN197" s="108"/>
      <c r="AO197" s="108"/>
      <c r="AP197" s="108"/>
      <c r="AQ197" s="108"/>
      <c r="AR197" s="108"/>
      <c r="AS197" s="108"/>
      <c r="AT197" s="108"/>
      <c r="AU197" s="108"/>
      <c r="AV197" s="108"/>
      <c r="AW197" s="104"/>
      <c r="AX197" s="833"/>
      <c r="AY197" s="833"/>
      <c r="AZ197" s="344"/>
      <c r="BA197" s="878"/>
      <c r="BB197" s="552"/>
      <c r="BC197" s="415"/>
      <c r="BD197" s="405"/>
      <c r="BE197" s="405"/>
      <c r="BF197" s="405"/>
      <c r="BG197" s="419"/>
      <c r="BH197" s="415"/>
      <c r="BI197" s="405"/>
      <c r="BJ197" s="405"/>
      <c r="BK197" s="405"/>
      <c r="BL197" s="419"/>
      <c r="BM197" s="415"/>
      <c r="BN197" s="405"/>
      <c r="BO197" s="405"/>
      <c r="BP197" s="405"/>
      <c r="BQ197" s="419"/>
      <c r="BR197" s="415"/>
      <c r="BS197" s="405"/>
      <c r="BT197" s="405"/>
      <c r="BU197" s="405"/>
      <c r="BV197" s="405"/>
      <c r="BW197" s="405"/>
      <c r="BX197" s="405"/>
      <c r="BY197" s="406"/>
      <c r="BZ197" s="406"/>
      <c r="CA197" s="406"/>
      <c r="CB197" s="406"/>
      <c r="CC197" s="406"/>
      <c r="CD197" s="406"/>
      <c r="CE197" s="406"/>
      <c r="CF197" s="406"/>
      <c r="CG197" s="406"/>
      <c r="CH197" s="406"/>
      <c r="CI197" s="406"/>
      <c r="CJ197" s="406"/>
      <c r="CK197" s="406"/>
      <c r="CL197" s="406"/>
      <c r="CM197" s="406"/>
      <c r="CN197" s="406"/>
      <c r="CO197" s="406"/>
      <c r="CP197" s="406"/>
      <c r="CQ197" s="406"/>
      <c r="CR197" s="406"/>
      <c r="CS197" s="406"/>
      <c r="CT197" s="406"/>
      <c r="CU197" s="406"/>
      <c r="CV197" s="406"/>
      <c r="CW197" s="406"/>
      <c r="CX197" s="7"/>
      <c r="CY197" s="7"/>
      <c r="CZ197" s="7"/>
    </row>
    <row r="198" s="316" customFormat="true" ht="15" customHeight="true" x14ac:dyDescent="0.2">
      <c r="A198" s="169"/>
      <c r="B198" s="136"/>
      <c r="C198" s="106"/>
      <c r="D198" s="108"/>
      <c r="E198" s="108"/>
      <c r="F198" s="108"/>
      <c r="G198" s="107"/>
      <c r="H198" s="105"/>
      <c r="I198" s="108"/>
      <c r="J198" s="108"/>
      <c r="K198" s="108"/>
      <c r="L198" s="104"/>
      <c r="M198" s="106"/>
      <c r="N198" s="108"/>
      <c r="O198" s="108"/>
      <c r="P198" s="108"/>
      <c r="Q198" s="107"/>
      <c r="R198" s="105"/>
      <c r="S198" s="108"/>
      <c r="T198" s="108"/>
      <c r="U198" s="108"/>
      <c r="V198" s="108"/>
      <c r="W198" s="108"/>
      <c r="X198" s="108"/>
      <c r="Y198" s="108"/>
      <c r="Z198" s="108"/>
      <c r="AA198" s="108"/>
      <c r="AB198" s="108"/>
      <c r="AC198" s="108"/>
      <c r="AD198" s="108"/>
      <c r="AE198" s="108"/>
      <c r="AF198" s="108"/>
      <c r="AG198" s="108"/>
      <c r="AH198" s="108"/>
      <c r="AI198" s="108"/>
      <c r="AJ198" s="108"/>
      <c r="AK198" s="108"/>
      <c r="AL198" s="108"/>
      <c r="AM198" s="108"/>
      <c r="AN198" s="108"/>
      <c r="AO198" s="108"/>
      <c r="AP198" s="108"/>
      <c r="AQ198" s="108"/>
      <c r="AR198" s="108"/>
      <c r="AS198" s="108"/>
      <c r="AT198" s="108"/>
      <c r="AU198" s="108"/>
      <c r="AV198" s="108"/>
      <c r="AW198" s="104"/>
      <c r="AX198" s="833"/>
      <c r="AY198" s="833"/>
      <c r="AZ198" s="344"/>
      <c r="BA198" s="878"/>
      <c r="BB198" s="552"/>
      <c r="BC198" s="415"/>
      <c r="BD198" s="405"/>
      <c r="BE198" s="405"/>
      <c r="BF198" s="405"/>
      <c r="BG198" s="419"/>
      <c r="BH198" s="415"/>
      <c r="BI198" s="405"/>
      <c r="BJ198" s="405"/>
      <c r="BK198" s="405"/>
      <c r="BL198" s="419"/>
      <c r="BM198" s="415"/>
      <c r="BN198" s="405"/>
      <c r="BO198" s="405"/>
      <c r="BP198" s="405"/>
      <c r="BQ198" s="419"/>
      <c r="BR198" s="415"/>
      <c r="BS198" s="405"/>
      <c r="BT198" s="405"/>
      <c r="BU198" s="405"/>
      <c r="BV198" s="405"/>
      <c r="BW198" s="405"/>
      <c r="BX198" s="405"/>
      <c r="BY198" s="406"/>
      <c r="BZ198" s="406"/>
      <c r="CA198" s="406"/>
      <c r="CB198" s="406"/>
      <c r="CC198" s="406"/>
      <c r="CD198" s="406"/>
      <c r="CE198" s="406"/>
      <c r="CF198" s="406"/>
      <c r="CG198" s="406"/>
      <c r="CH198" s="406"/>
      <c r="CI198" s="406"/>
      <c r="CJ198" s="406"/>
      <c r="CK198" s="406"/>
      <c r="CL198" s="406"/>
      <c r="CM198" s="406"/>
      <c r="CN198" s="406"/>
      <c r="CO198" s="406"/>
      <c r="CP198" s="406"/>
      <c r="CQ198" s="406"/>
      <c r="CR198" s="406"/>
      <c r="CS198" s="406"/>
      <c r="CT198" s="406"/>
      <c r="CU198" s="406"/>
      <c r="CV198" s="406"/>
      <c r="CW198" s="406"/>
      <c r="CX198" s="7"/>
      <c r="CY198" s="7"/>
      <c r="CZ198" s="7"/>
    </row>
    <row r="199" s="316" customFormat="true" ht="15" customHeight="true" x14ac:dyDescent="0.2">
      <c r="A199" s="169"/>
      <c r="B199" s="136"/>
      <c r="C199" s="106"/>
      <c r="D199" s="108"/>
      <c r="E199" s="108"/>
      <c r="F199" s="108"/>
      <c r="G199" s="107"/>
      <c r="H199" s="105"/>
      <c r="I199" s="108"/>
      <c r="J199" s="108"/>
      <c r="K199" s="108"/>
      <c r="L199" s="104"/>
      <c r="M199" s="106"/>
      <c r="N199" s="108"/>
      <c r="O199" s="108"/>
      <c r="P199" s="108"/>
      <c r="Q199" s="107"/>
      <c r="R199" s="105"/>
      <c r="S199" s="108"/>
      <c r="T199" s="108"/>
      <c r="U199" s="108"/>
      <c r="V199" s="108"/>
      <c r="W199" s="108"/>
      <c r="X199" s="108"/>
      <c r="Y199" s="108"/>
      <c r="Z199" s="108"/>
      <c r="AA199" s="108"/>
      <c r="AB199" s="108"/>
      <c r="AC199" s="108"/>
      <c r="AD199" s="108"/>
      <c r="AE199" s="108"/>
      <c r="AF199" s="108"/>
      <c r="AG199" s="108"/>
      <c r="AH199" s="108"/>
      <c r="AI199" s="108"/>
      <c r="AJ199" s="108"/>
      <c r="AK199" s="108"/>
      <c r="AL199" s="108"/>
      <c r="AM199" s="108"/>
      <c r="AN199" s="108"/>
      <c r="AO199" s="108"/>
      <c r="AP199" s="108"/>
      <c r="AQ199" s="108"/>
      <c r="AR199" s="108"/>
      <c r="AS199" s="108"/>
      <c r="AT199" s="108"/>
      <c r="AU199" s="108"/>
      <c r="AV199" s="108"/>
      <c r="AW199" s="104"/>
      <c r="AX199" s="833"/>
      <c r="AY199" s="833"/>
      <c r="AZ199" s="344"/>
      <c r="BA199" s="878"/>
      <c r="BB199" s="552"/>
      <c r="BC199" s="415"/>
      <c r="BD199" s="405"/>
      <c r="BE199" s="405"/>
      <c r="BF199" s="405"/>
      <c r="BG199" s="419"/>
      <c r="BH199" s="415"/>
      <c r="BI199" s="405"/>
      <c r="BJ199" s="405"/>
      <c r="BK199" s="405"/>
      <c r="BL199" s="419"/>
      <c r="BM199" s="415"/>
      <c r="BN199" s="405"/>
      <c r="BO199" s="405"/>
      <c r="BP199" s="405"/>
      <c r="BQ199" s="419"/>
      <c r="BR199" s="415"/>
      <c r="BS199" s="405"/>
      <c r="BT199" s="405"/>
      <c r="BU199" s="405"/>
      <c r="BV199" s="405"/>
      <c r="BW199" s="405"/>
      <c r="BX199" s="405"/>
      <c r="BY199" s="406"/>
      <c r="BZ199" s="406"/>
      <c r="CA199" s="406"/>
      <c r="CB199" s="406"/>
      <c r="CC199" s="406"/>
      <c r="CD199" s="406"/>
      <c r="CE199" s="406"/>
      <c r="CF199" s="406"/>
      <c r="CG199" s="406"/>
      <c r="CH199" s="406"/>
      <c r="CI199" s="406"/>
      <c r="CJ199" s="406"/>
      <c r="CK199" s="406"/>
      <c r="CL199" s="406"/>
      <c r="CM199" s="406"/>
      <c r="CN199" s="406"/>
      <c r="CO199" s="406"/>
      <c r="CP199" s="406"/>
      <c r="CQ199" s="406"/>
      <c r="CR199" s="406"/>
      <c r="CS199" s="406"/>
      <c r="CT199" s="406"/>
      <c r="CU199" s="406"/>
      <c r="CV199" s="406"/>
      <c r="CW199" s="406"/>
      <c r="CX199" s="7"/>
      <c r="CY199" s="7"/>
      <c r="CZ199" s="7"/>
    </row>
    <row r="200" s="316" customFormat="true" ht="15" customHeight="true" x14ac:dyDescent="0.2">
      <c r="A200" s="169"/>
      <c r="B200" s="136"/>
      <c r="C200" s="106"/>
      <c r="D200" s="108"/>
      <c r="E200" s="108"/>
      <c r="F200" s="108"/>
      <c r="G200" s="107"/>
      <c r="H200" s="105"/>
      <c r="I200" s="108"/>
      <c r="J200" s="108"/>
      <c r="K200" s="108"/>
      <c r="L200" s="104"/>
      <c r="M200" s="106"/>
      <c r="N200" s="108"/>
      <c r="O200" s="108"/>
      <c r="P200" s="108"/>
      <c r="Q200" s="107"/>
      <c r="R200" s="105"/>
      <c r="S200" s="108"/>
      <c r="T200" s="108"/>
      <c r="U200" s="108"/>
      <c r="V200" s="108"/>
      <c r="W200" s="108"/>
      <c r="X200" s="108"/>
      <c r="Y200" s="108"/>
      <c r="Z200" s="108"/>
      <c r="AA200" s="108"/>
      <c r="AB200" s="108"/>
      <c r="AC200" s="108"/>
      <c r="AD200" s="108"/>
      <c r="AE200" s="108"/>
      <c r="AF200" s="108"/>
      <c r="AG200" s="108"/>
      <c r="AH200" s="108"/>
      <c r="AI200" s="108"/>
      <c r="AJ200" s="108"/>
      <c r="AK200" s="108"/>
      <c r="AL200" s="108"/>
      <c r="AM200" s="108"/>
      <c r="AN200" s="108"/>
      <c r="AO200" s="108"/>
      <c r="AP200" s="108"/>
      <c r="AQ200" s="108"/>
      <c r="AR200" s="108"/>
      <c r="AS200" s="108"/>
      <c r="AT200" s="108"/>
      <c r="AU200" s="108"/>
      <c r="AV200" s="108"/>
      <c r="AW200" s="104"/>
      <c r="AX200" s="833"/>
      <c r="AY200" s="833"/>
      <c r="AZ200" s="344"/>
      <c r="BA200" s="878"/>
      <c r="BB200" s="552"/>
      <c r="BC200" s="415"/>
      <c r="BD200" s="405"/>
      <c r="BE200" s="405"/>
      <c r="BF200" s="405"/>
      <c r="BG200" s="419"/>
      <c r="BH200" s="415"/>
      <c r="BI200" s="405"/>
      <c r="BJ200" s="405"/>
      <c r="BK200" s="405"/>
      <c r="BL200" s="419"/>
      <c r="BM200" s="415"/>
      <c r="BN200" s="405"/>
      <c r="BO200" s="405"/>
      <c r="BP200" s="405"/>
      <c r="BQ200" s="419"/>
      <c r="BR200" s="415"/>
      <c r="BS200" s="405"/>
      <c r="BT200" s="405"/>
      <c r="BU200" s="405"/>
      <c r="BV200" s="405"/>
      <c r="BW200" s="405"/>
      <c r="BX200" s="405"/>
      <c r="BY200" s="406"/>
      <c r="BZ200" s="406"/>
      <c r="CA200" s="406"/>
      <c r="CB200" s="406"/>
      <c r="CC200" s="406"/>
      <c r="CD200" s="406"/>
      <c r="CE200" s="406"/>
      <c r="CF200" s="406"/>
      <c r="CG200" s="406"/>
      <c r="CH200" s="406"/>
      <c r="CI200" s="406"/>
      <c r="CJ200" s="406"/>
      <c r="CK200" s="406"/>
      <c r="CL200" s="406"/>
      <c r="CM200" s="406"/>
      <c r="CN200" s="406"/>
      <c r="CO200" s="406"/>
      <c r="CP200" s="406"/>
      <c r="CQ200" s="406"/>
      <c r="CR200" s="406"/>
      <c r="CS200" s="406"/>
      <c r="CT200" s="406"/>
      <c r="CU200" s="406"/>
      <c r="CV200" s="406"/>
      <c r="CW200" s="406"/>
      <c r="CX200" s="7"/>
      <c r="CY200" s="7"/>
      <c r="CZ200" s="7"/>
    </row>
    <row r="201" s="316" customFormat="true" ht="15" customHeight="true" x14ac:dyDescent="0.2">
      <c r="A201" s="169"/>
      <c r="B201" s="136"/>
      <c r="C201" s="106"/>
      <c r="D201" s="108"/>
      <c r="E201" s="108"/>
      <c r="F201" s="108"/>
      <c r="G201" s="107"/>
      <c r="H201" s="105"/>
      <c r="I201" s="108"/>
      <c r="J201" s="108"/>
      <c r="K201" s="108"/>
      <c r="L201" s="104"/>
      <c r="M201" s="106"/>
      <c r="N201" s="108"/>
      <c r="O201" s="108"/>
      <c r="P201" s="108"/>
      <c r="Q201" s="107"/>
      <c r="R201" s="105"/>
      <c r="S201" s="108"/>
      <c r="T201" s="108"/>
      <c r="U201" s="108"/>
      <c r="V201" s="108"/>
      <c r="W201" s="108"/>
      <c r="X201" s="108"/>
      <c r="Y201" s="108"/>
      <c r="Z201" s="108"/>
      <c r="AA201" s="108"/>
      <c r="AB201" s="108"/>
      <c r="AC201" s="108"/>
      <c r="AD201" s="108"/>
      <c r="AE201" s="108"/>
      <c r="AF201" s="108"/>
      <c r="AG201" s="108"/>
      <c r="AH201" s="108"/>
      <c r="AI201" s="108"/>
      <c r="AJ201" s="108"/>
      <c r="AK201" s="108"/>
      <c r="AL201" s="108"/>
      <c r="AM201" s="108"/>
      <c r="AN201" s="108"/>
      <c r="AO201" s="108"/>
      <c r="AP201" s="108"/>
      <c r="AQ201" s="108"/>
      <c r="AR201" s="108"/>
      <c r="AS201" s="108"/>
      <c r="AT201" s="108"/>
      <c r="AU201" s="108"/>
      <c r="AV201" s="108"/>
      <c r="AW201" s="104"/>
      <c r="AX201" s="833"/>
      <c r="AY201" s="833"/>
      <c r="AZ201" s="344"/>
      <c r="BA201" s="878"/>
      <c r="BB201" s="552"/>
      <c r="BC201" s="415"/>
      <c r="BD201" s="405"/>
      <c r="BE201" s="405"/>
      <c r="BF201" s="405"/>
      <c r="BG201" s="419"/>
      <c r="BH201" s="415"/>
      <c r="BI201" s="405"/>
      <c r="BJ201" s="405"/>
      <c r="BK201" s="405"/>
      <c r="BL201" s="419"/>
      <c r="BM201" s="415"/>
      <c r="BN201" s="405"/>
      <c r="BO201" s="405"/>
      <c r="BP201" s="405"/>
      <c r="BQ201" s="419"/>
      <c r="BR201" s="415"/>
      <c r="BS201" s="405"/>
      <c r="BT201" s="405"/>
      <c r="BU201" s="405"/>
      <c r="BV201" s="405"/>
      <c r="BW201" s="405"/>
      <c r="BX201" s="405"/>
      <c r="BY201" s="406"/>
      <c r="BZ201" s="406"/>
      <c r="CA201" s="406"/>
      <c r="CB201" s="406"/>
      <c r="CC201" s="406"/>
      <c r="CD201" s="406"/>
      <c r="CE201" s="406"/>
      <c r="CF201" s="406"/>
      <c r="CG201" s="406"/>
      <c r="CH201" s="406"/>
      <c r="CI201" s="406"/>
      <c r="CJ201" s="406"/>
      <c r="CK201" s="406"/>
      <c r="CL201" s="406"/>
      <c r="CM201" s="406"/>
      <c r="CN201" s="406"/>
      <c r="CO201" s="406"/>
      <c r="CP201" s="406"/>
      <c r="CQ201" s="406"/>
      <c r="CR201" s="406"/>
      <c r="CS201" s="406"/>
      <c r="CT201" s="406"/>
      <c r="CU201" s="406"/>
      <c r="CV201" s="406"/>
      <c r="CW201" s="406"/>
      <c r="CX201" s="7"/>
      <c r="CY201" s="7"/>
      <c r="CZ201" s="7"/>
    </row>
    <row r="202" s="488" customFormat="true" ht="15" customHeight="true" x14ac:dyDescent="0.2">
      <c r="A202" s="992"/>
      <c r="B202" s="138"/>
      <c r="C202" s="127"/>
      <c r="D202" s="126"/>
      <c r="E202" s="126"/>
      <c r="F202" s="126"/>
      <c r="G202" s="125"/>
      <c r="H202" s="124"/>
      <c r="I202" s="126"/>
      <c r="J202" s="126"/>
      <c r="K202" s="126"/>
      <c r="L202" s="123"/>
      <c r="M202" s="127"/>
      <c r="N202" s="126"/>
      <c r="O202" s="126"/>
      <c r="P202" s="126"/>
      <c r="Q202" s="125"/>
      <c r="R202" s="124"/>
      <c r="S202" s="126"/>
      <c r="T202" s="126"/>
      <c r="U202" s="126"/>
      <c r="V202" s="126"/>
      <c r="W202" s="126"/>
      <c r="X202" s="126"/>
      <c r="Y202" s="126"/>
      <c r="Z202" s="126"/>
      <c r="AA202" s="126"/>
      <c r="AB202" s="126"/>
      <c r="AC202" s="126"/>
      <c r="AD202" s="126"/>
      <c r="AE202" s="126"/>
      <c r="AF202" s="126"/>
      <c r="AG202" s="126"/>
      <c r="AH202" s="126"/>
      <c r="AI202" s="126"/>
      <c r="AJ202" s="126"/>
      <c r="AK202" s="126"/>
      <c r="AL202" s="126"/>
      <c r="AM202" s="126"/>
      <c r="AN202" s="126"/>
      <c r="AO202" s="126"/>
      <c r="AP202" s="126"/>
      <c r="AQ202" s="126"/>
      <c r="AR202" s="126"/>
      <c r="AS202" s="126"/>
      <c r="AT202" s="126"/>
      <c r="AU202" s="126"/>
      <c r="AV202" s="126"/>
      <c r="AW202" s="123"/>
      <c r="AX202" s="408"/>
      <c r="AY202" s="408"/>
      <c r="AZ202" s="875"/>
      <c r="BA202" s="878"/>
      <c r="BB202" s="552"/>
      <c r="BC202" s="415"/>
      <c r="BD202" s="405"/>
      <c r="BE202" s="405"/>
      <c r="BF202" s="405"/>
      <c r="BG202" s="419"/>
      <c r="BH202" s="415"/>
      <c r="BI202" s="405"/>
      <c r="BJ202" s="405"/>
      <c r="BK202" s="405"/>
      <c r="BL202" s="419"/>
      <c r="BM202" s="415"/>
      <c r="BN202" s="405"/>
      <c r="BO202" s="405"/>
      <c r="BP202" s="405"/>
      <c r="BQ202" s="419"/>
      <c r="BR202" s="415"/>
      <c r="BS202" s="405"/>
      <c r="BT202" s="405"/>
      <c r="BU202" s="405"/>
      <c r="BV202" s="405"/>
      <c r="BW202" s="405"/>
      <c r="BX202" s="405"/>
      <c r="BY202" s="406"/>
      <c r="BZ202" s="406"/>
      <c r="CA202" s="406"/>
      <c r="CB202" s="406"/>
      <c r="CC202" s="406"/>
      <c r="CD202" s="406"/>
      <c r="CE202" s="406"/>
      <c r="CF202" s="406"/>
      <c r="CG202" s="406"/>
      <c r="CH202" s="406"/>
      <c r="CI202" s="406"/>
      <c r="CJ202" s="406"/>
      <c r="CK202" s="406"/>
      <c r="CL202" s="406"/>
      <c r="CM202" s="406"/>
      <c r="CN202" s="406"/>
      <c r="CO202" s="406"/>
      <c r="CP202" s="406"/>
      <c r="CQ202" s="406"/>
      <c r="CR202" s="406"/>
      <c r="CS202" s="406"/>
      <c r="CT202" s="406"/>
      <c r="CU202" s="406"/>
      <c r="CV202" s="406"/>
      <c r="CW202" s="406"/>
      <c r="CX202" s="7"/>
      <c r="CY202" s="7"/>
      <c r="CZ202" s="7"/>
    </row>
    <row r="203" s="488" customFormat="true" ht="15" customHeight="true" x14ac:dyDescent="0.2">
      <c r="A203" s="992"/>
      <c r="B203" s="138"/>
      <c r="C203" s="127"/>
      <c r="D203" s="126"/>
      <c r="E203" s="126"/>
      <c r="F203" s="126"/>
      <c r="G203" s="125"/>
      <c r="H203" s="124"/>
      <c r="I203" s="126"/>
      <c r="J203" s="126"/>
      <c r="K203" s="126"/>
      <c r="L203" s="123"/>
      <c r="M203" s="127"/>
      <c r="N203" s="126"/>
      <c r="O203" s="126"/>
      <c r="P203" s="126"/>
      <c r="Q203" s="125"/>
      <c r="R203" s="124"/>
      <c r="S203" s="126"/>
      <c r="T203" s="126"/>
      <c r="U203" s="126"/>
      <c r="V203" s="126"/>
      <c r="W203" s="126"/>
      <c r="X203" s="126"/>
      <c r="Y203" s="126"/>
      <c r="Z203" s="126"/>
      <c r="AA203" s="126"/>
      <c r="AB203" s="126"/>
      <c r="AC203" s="126"/>
      <c r="AD203" s="126"/>
      <c r="AE203" s="126"/>
      <c r="AF203" s="126"/>
      <c r="AG203" s="126"/>
      <c r="AH203" s="126"/>
      <c r="AI203" s="126"/>
      <c r="AJ203" s="126"/>
      <c r="AK203" s="126"/>
      <c r="AL203" s="126"/>
      <c r="AM203" s="126"/>
      <c r="AN203" s="126"/>
      <c r="AO203" s="126"/>
      <c r="AP203" s="126"/>
      <c r="AQ203" s="126"/>
      <c r="AR203" s="126"/>
      <c r="AS203" s="126"/>
      <c r="AT203" s="126"/>
      <c r="AU203" s="126"/>
      <c r="AV203" s="126"/>
      <c r="AW203" s="123"/>
      <c r="AX203" s="408"/>
      <c r="AY203" s="408"/>
      <c r="AZ203" s="875"/>
      <c r="BA203" s="878"/>
      <c r="BB203" s="552"/>
      <c r="BC203" s="415"/>
      <c r="BD203" s="405"/>
      <c r="BE203" s="405"/>
      <c r="BF203" s="405"/>
      <c r="BG203" s="419"/>
      <c r="BH203" s="415"/>
      <c r="BI203" s="405"/>
      <c r="BJ203" s="405"/>
      <c r="BK203" s="405"/>
      <c r="BL203" s="419"/>
      <c r="BM203" s="415"/>
      <c r="BN203" s="405"/>
      <c r="BO203" s="405"/>
      <c r="BP203" s="405"/>
      <c r="BQ203" s="419"/>
      <c r="BR203" s="415"/>
      <c r="BS203" s="405"/>
      <c r="BT203" s="405"/>
      <c r="BU203" s="405"/>
      <c r="BV203" s="405"/>
      <c r="BW203" s="405"/>
      <c r="BX203" s="405"/>
      <c r="BY203" s="406"/>
      <c r="BZ203" s="406"/>
      <c r="CA203" s="406"/>
      <c r="CB203" s="406"/>
      <c r="CC203" s="406"/>
      <c r="CD203" s="406"/>
      <c r="CE203" s="406"/>
      <c r="CF203" s="406"/>
      <c r="CG203" s="406"/>
      <c r="CH203" s="406"/>
      <c r="CI203" s="406"/>
      <c r="CJ203" s="406"/>
      <c r="CK203" s="406"/>
      <c r="CL203" s="406"/>
      <c r="CM203" s="406"/>
      <c r="CN203" s="406"/>
      <c r="CO203" s="406"/>
      <c r="CP203" s="406"/>
      <c r="CQ203" s="406"/>
      <c r="CR203" s="406"/>
      <c r="CS203" s="406"/>
      <c r="CT203" s="406"/>
      <c r="CU203" s="406"/>
      <c r="CV203" s="406"/>
      <c r="CW203" s="406"/>
      <c r="CX203" s="7"/>
      <c r="CY203" s="7"/>
      <c r="CZ203" s="7"/>
    </row>
    <row r="204" s="489" customFormat="true" ht="15" customHeight="true" x14ac:dyDescent="0.2">
      <c r="A204" s="146"/>
      <c r="B204" s="135"/>
      <c r="C204" s="84"/>
      <c r="D204" s="83"/>
      <c r="E204" s="83"/>
      <c r="F204" s="83"/>
      <c r="G204" s="82"/>
      <c r="H204" s="81"/>
      <c r="I204" s="83"/>
      <c r="J204" s="83"/>
      <c r="K204" s="83"/>
      <c r="L204" s="80"/>
      <c r="M204" s="84"/>
      <c r="N204" s="83"/>
      <c r="O204" s="83"/>
      <c r="P204" s="83"/>
      <c r="Q204" s="82"/>
      <c r="R204" s="81"/>
      <c r="S204" s="83"/>
      <c r="T204" s="83"/>
      <c r="U204" s="83"/>
      <c r="V204" s="108"/>
      <c r="W204" s="108"/>
      <c r="X204" s="108"/>
      <c r="Y204" s="108"/>
      <c r="Z204" s="108"/>
      <c r="AA204" s="108"/>
      <c r="AB204" s="108"/>
      <c r="AC204" s="108"/>
      <c r="AD204" s="108"/>
      <c r="AE204" s="108"/>
      <c r="AF204" s="108"/>
      <c r="AG204" s="108"/>
      <c r="AH204" s="108"/>
      <c r="AI204" s="108"/>
      <c r="AJ204" s="108"/>
      <c r="AK204" s="108"/>
      <c r="AL204" s="108"/>
      <c r="AM204" s="108"/>
      <c r="AN204" s="108"/>
      <c r="AO204" s="108"/>
      <c r="AP204" s="108"/>
      <c r="AQ204" s="108"/>
      <c r="AR204" s="108"/>
      <c r="AS204" s="108"/>
      <c r="AT204" s="108"/>
      <c r="AU204" s="108"/>
      <c r="AV204" s="108"/>
      <c r="AW204" s="104"/>
      <c r="AX204" s="833"/>
      <c r="AY204" s="833"/>
      <c r="AZ204" s="344"/>
      <c r="BA204" s="878"/>
      <c r="BB204" s="552"/>
      <c r="BC204" s="415"/>
      <c r="BD204" s="405"/>
      <c r="BE204" s="405"/>
      <c r="BF204" s="405"/>
      <c r="BG204" s="419"/>
      <c r="BH204" s="415"/>
      <c r="BI204" s="405"/>
      <c r="BJ204" s="405"/>
      <c r="BK204" s="405"/>
      <c r="BL204" s="419"/>
      <c r="BM204" s="415"/>
      <c r="BN204" s="405"/>
      <c r="BO204" s="405"/>
      <c r="BP204" s="405"/>
      <c r="BQ204" s="419"/>
      <c r="BR204" s="415"/>
      <c r="BS204" s="405"/>
      <c r="BT204" s="405"/>
      <c r="BU204" s="405"/>
      <c r="BV204" s="405"/>
      <c r="BW204" s="405"/>
      <c r="BX204" s="405"/>
      <c r="BY204" s="406"/>
      <c r="BZ204" s="406"/>
      <c r="CA204" s="406"/>
      <c r="CB204" s="406"/>
      <c r="CC204" s="406"/>
      <c r="CD204" s="406"/>
      <c r="CE204" s="406"/>
      <c r="CF204" s="406"/>
      <c r="CG204" s="406"/>
      <c r="CH204" s="406"/>
      <c r="CI204" s="406"/>
      <c r="CJ204" s="406"/>
      <c r="CK204" s="406"/>
      <c r="CL204" s="406"/>
      <c r="CM204" s="406"/>
      <c r="CN204" s="406"/>
      <c r="CO204" s="406"/>
      <c r="CP204" s="406"/>
      <c r="CQ204" s="406"/>
      <c r="CR204" s="406"/>
      <c r="CS204" s="406"/>
      <c r="CT204" s="406"/>
      <c r="CU204" s="406"/>
      <c r="CV204" s="406"/>
      <c r="CW204" s="406"/>
      <c r="CX204" s="7"/>
      <c r="CY204" s="7"/>
      <c r="CZ204" s="7"/>
    </row>
    <row r="205" s="316" customFormat="true" ht="15" customHeight="true" x14ac:dyDescent="0.2">
      <c r="A205" s="168"/>
      <c r="B205" s="134"/>
      <c r="C205" s="79"/>
      <c r="D205" s="93"/>
      <c r="E205" s="93"/>
      <c r="F205" s="93"/>
      <c r="G205" s="92"/>
      <c r="H205" s="78"/>
      <c r="I205" s="93"/>
      <c r="J205" s="93"/>
      <c r="K205" s="93"/>
      <c r="L205" s="77"/>
      <c r="M205" s="79"/>
      <c r="N205" s="93"/>
      <c r="O205" s="93"/>
      <c r="P205" s="93"/>
      <c r="Q205" s="92"/>
      <c r="R205" s="78"/>
      <c r="S205" s="93"/>
      <c r="T205" s="93"/>
      <c r="U205" s="93"/>
      <c r="V205" s="93"/>
      <c r="W205" s="93"/>
      <c r="X205" s="93"/>
      <c r="Y205" s="93"/>
      <c r="Z205" s="93"/>
      <c r="AA205" s="93"/>
      <c r="AB205" s="93"/>
      <c r="AC205" s="93"/>
      <c r="AD205" s="93"/>
      <c r="AE205" s="93"/>
      <c r="AF205" s="93"/>
      <c r="AG205" s="93"/>
      <c r="AH205" s="93"/>
      <c r="AI205" s="93"/>
      <c r="AJ205" s="93"/>
      <c r="AK205" s="93"/>
      <c r="AL205" s="93"/>
      <c r="AM205" s="93"/>
      <c r="AN205" s="93"/>
      <c r="AO205" s="93"/>
      <c r="AP205" s="93"/>
      <c r="AQ205" s="93"/>
      <c r="AR205" s="93"/>
      <c r="AS205" s="93"/>
      <c r="AT205" s="93"/>
      <c r="AU205" s="93"/>
      <c r="AV205" s="93"/>
      <c r="AW205" s="77"/>
      <c r="AX205" s="833"/>
      <c r="AY205" s="833"/>
      <c r="AZ205" s="344"/>
      <c r="BA205" s="878"/>
      <c r="BB205" s="552"/>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420"/>
      <c r="CA205" s="420"/>
      <c r="CB205" s="420"/>
      <c r="CC205" s="420"/>
      <c r="CD205" s="420"/>
      <c r="CE205" s="420"/>
      <c r="CF205" s="420"/>
      <c r="CG205" s="420"/>
      <c r="CH205" s="420"/>
      <c r="CI205" s="420"/>
      <c r="CJ205" s="420"/>
      <c r="CK205" s="420"/>
      <c r="CL205" s="420"/>
      <c r="CM205" s="420"/>
      <c r="CN205" s="420"/>
      <c r="CO205" s="420"/>
      <c r="CP205" s="420"/>
      <c r="CQ205" s="420"/>
      <c r="CR205" s="420"/>
      <c r="CS205" s="420"/>
      <c r="CT205" s="420"/>
      <c r="CU205" s="420"/>
      <c r="CV205" s="420"/>
      <c r="CW205" s="420"/>
      <c r="CX205" s="7"/>
      <c r="CY205" s="7"/>
      <c r="CZ205" s="7"/>
    </row>
    <row r="206" s="316" customFormat="true" ht="250.15" customHeight="true" x14ac:dyDescent="0.2">
      <c r="B206" s="318"/>
      <c r="AX206" s="344"/>
      <c r="AY206" s="344"/>
      <c r="AZ206" s="344"/>
      <c r="BA206" s="317"/>
      <c r="BB206" s="315"/>
      <c r="BC206" s="315"/>
      <c r="BD206" s="315"/>
      <c r="BE206" s="315"/>
      <c r="BF206" s="315"/>
      <c r="BG206" s="315"/>
      <c r="BH206" s="315"/>
      <c r="BI206" s="315"/>
      <c r="BJ206" s="315"/>
      <c r="BK206" s="315"/>
      <c r="BL206" s="315"/>
      <c r="BM206" s="315"/>
      <c r="BN206" s="315"/>
      <c r="BO206" s="315"/>
      <c r="BP206" s="315"/>
      <c r="BQ206" s="315"/>
      <c r="BR206" s="315"/>
      <c r="BS206" s="315"/>
      <c r="BT206" s="315"/>
      <c r="BU206" s="315"/>
      <c r="BV206" s="315"/>
      <c r="BW206" s="315"/>
      <c r="BX206" s="315"/>
      <c r="BY206" s="317"/>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96" customFormat="true" ht="18" customHeight="true" x14ac:dyDescent="0.2">
      <c r="AX207" s="339"/>
      <c r="AY207" s="339"/>
      <c r="AZ207" s="339"/>
      <c r="BB207" s="31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96" customFormat="true" ht="22.5" customHeight="true" x14ac:dyDescent="0.35">
      <c r="A208" s="990" t="str">
        <f>A1026</f>
        <v>Dominican Republic</v>
      </c>
      <c r="B208" s="991"/>
      <c r="AX208" s="339"/>
      <c r="AY208" s="339"/>
      <c r="AZ208" s="339"/>
      <c r="BB208" s="31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96" customFormat="true" ht="22.5" customHeight="true" x14ac:dyDescent="0.35">
      <c r="A209" s="323" t="str">
        <f>A1034</f>
        <v>2002</v>
      </c>
      <c r="B209" s="324"/>
      <c r="AX209" s="339"/>
      <c r="AY209" s="339"/>
      <c r="AZ209" s="339"/>
      <c r="BB209" s="31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96" customFormat="true" ht="22.5" customHeight="true" x14ac:dyDescent="0.35">
      <c r="A210" s="547" t="s">
        <v>111</v>
      </c>
      <c r="B210" s="326"/>
      <c r="AX210" s="339"/>
      <c r="AY210" s="339"/>
      <c r="AZ210" s="339"/>
      <c r="BB210" s="31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96" customFormat="true" ht="20.1" customHeight="true" x14ac:dyDescent="0.35">
      <c r="A211" s="328" t="s">
        <v>96</v>
      </c>
      <c r="B211" s="324"/>
      <c r="AX211" s="339"/>
      <c r="AY211" s="339"/>
      <c r="AZ211" s="339"/>
      <c r="BB211" s="31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96" customFormat="true" ht="15" customHeight="true" x14ac:dyDescent="0.2">
      <c r="A212" s="550" t="s">
        <v>97</v>
      </c>
      <c r="B212" s="350"/>
      <c r="AX212" s="339"/>
      <c r="AY212" s="339"/>
      <c r="AZ212" s="339"/>
      <c r="BB212" s="31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96" customFormat="true" ht="15" customHeight="true" x14ac:dyDescent="0.2">
      <c r="A213" s="331" t="s">
        <v>40</v>
      </c>
      <c r="B213" s="330"/>
      <c r="AX213" s="339"/>
      <c r="AY213" s="339"/>
      <c r="AZ213" s="339"/>
      <c r="BB213" s="31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96" customFormat="true" ht="15" customHeight="true" x14ac:dyDescent="0.2">
      <c r="A214" s="329" t="s">
        <v>39</v>
      </c>
      <c r="B214" s="330"/>
      <c r="AX214" s="339"/>
      <c r="AY214" s="339"/>
      <c r="AZ214" s="339"/>
      <c r="BB214" s="31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96" customFormat="true" ht="15" customHeight="true" x14ac:dyDescent="0.2">
      <c r="A215" s="329" t="s">
        <v>133</v>
      </c>
      <c r="B215" s="349" t="str">
        <f>A1025</f>
        <v>DHS02</v>
      </c>
      <c r="AX215" s="339"/>
      <c r="AY215" s="339"/>
      <c r="AZ215" s="339"/>
      <c r="BB215" s="31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96" customFormat="true" ht="15" customHeight="true" x14ac:dyDescent="0.2">
      <c r="A216" s="182"/>
      <c r="B216" s="184"/>
      <c r="AX216" s="339"/>
      <c r="AY216" s="339"/>
      <c r="AZ216" s="339"/>
      <c r="BB216" s="31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96" customFormat="true" ht="15" customHeight="true" x14ac:dyDescent="0.2">
      <c r="A217" s="182"/>
      <c r="B217" s="183"/>
      <c r="AX217" s="339"/>
      <c r="AY217" s="339"/>
      <c r="AZ217" s="339"/>
      <c r="BB217" s="31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96" customFormat="true" ht="18" customHeight="true" x14ac:dyDescent="0.2">
      <c r="A218" s="182"/>
      <c r="B218" s="184"/>
      <c r="AX218" s="339"/>
      <c r="AY218" s="339"/>
      <c r="AZ218" s="339"/>
      <c r="BB218" s="31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96" customFormat="true" ht="18" customHeight="true" x14ac:dyDescent="0.2">
      <c r="A219" s="181"/>
      <c r="B219" s="180"/>
      <c r="AX219" s="339"/>
      <c r="AY219" s="339"/>
      <c r="AZ219" s="339"/>
      <c r="BB219" s="31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320" customFormat="true" ht="15" customHeight="true" x14ac:dyDescent="0.2">
      <c r="A220" s="299" t="s">
        <v>86</v>
      </c>
      <c r="B220" s="334"/>
      <c r="C220" s="979" t="s">
        <v>114</v>
      </c>
      <c r="D220" s="980"/>
      <c r="E220" s="980"/>
      <c r="F220" s="980"/>
      <c r="G220" s="981"/>
      <c r="H220" s="982" t="s">
        <v>38</v>
      </c>
      <c r="I220" s="974"/>
      <c r="J220" s="974"/>
      <c r="K220" s="974"/>
      <c r="L220" s="976"/>
      <c r="M220" s="969" t="s">
        <v>37</v>
      </c>
      <c r="N220" s="970"/>
      <c r="O220" s="970"/>
      <c r="P220" s="970"/>
      <c r="Q220" s="972"/>
      <c r="R220" s="20" t="s">
        <v>138</v>
      </c>
      <c r="S220" s="398"/>
      <c r="T220" s="398"/>
      <c r="U220" s="398"/>
      <c r="V220" s="398"/>
      <c r="W220" s="398"/>
      <c r="X220" s="398"/>
      <c r="Y220" s="398"/>
      <c r="Z220" s="398"/>
      <c r="AA220" s="398"/>
      <c r="AB220" s="398"/>
      <c r="AC220" s="398"/>
      <c r="AD220" s="398"/>
      <c r="AE220" s="398"/>
      <c r="AF220" s="398"/>
      <c r="AG220" s="398"/>
      <c r="AH220" s="398"/>
      <c r="AI220" s="398"/>
      <c r="AJ220" s="398"/>
      <c r="AK220" s="398"/>
      <c r="AL220" s="398"/>
      <c r="AM220" s="398"/>
      <c r="AN220" s="398"/>
      <c r="AO220" s="398"/>
      <c r="AP220" s="398"/>
      <c r="AQ220" s="398"/>
      <c r="AR220" s="398"/>
      <c r="AS220" s="398"/>
      <c r="AT220" s="398"/>
      <c r="AU220" s="398"/>
      <c r="AV220" s="398"/>
      <c r="AW220" s="398"/>
      <c r="AX220" s="408"/>
      <c r="AY220" s="408"/>
      <c r="AZ220" s="875"/>
      <c r="BA220" s="345" t="s">
        <v>128</v>
      </c>
      <c r="BB220" s="299" t="s">
        <v>86</v>
      </c>
      <c r="BC220" s="969" t="s">
        <v>114</v>
      </c>
      <c r="BD220" s="970"/>
      <c r="BE220" s="970"/>
      <c r="BF220" s="970"/>
      <c r="BG220" s="971"/>
      <c r="BH220" s="969" t="s">
        <v>38</v>
      </c>
      <c r="BI220" s="970"/>
      <c r="BJ220" s="970"/>
      <c r="BK220" s="970"/>
      <c r="BL220" s="971"/>
      <c r="BM220" s="969" t="s">
        <v>37</v>
      </c>
      <c r="BN220" s="970"/>
      <c r="BO220" s="970"/>
      <c r="BP220" s="970"/>
      <c r="BQ220" s="972"/>
      <c r="BR220" s="19" t="s">
        <v>138</v>
      </c>
      <c r="BS220" s="398"/>
      <c r="BT220" s="398"/>
      <c r="BU220" s="398"/>
      <c r="BV220" s="398"/>
      <c r="BW220" s="398"/>
      <c r="BX220" s="398"/>
      <c r="BY220" s="398"/>
      <c r="BZ220" s="409"/>
      <c r="CA220" s="409"/>
      <c r="CB220" s="409"/>
      <c r="CC220" s="409"/>
      <c r="CD220" s="409"/>
      <c r="CE220" s="409"/>
      <c r="CF220" s="409"/>
      <c r="CG220" s="409"/>
      <c r="CH220" s="409"/>
      <c r="CI220" s="409"/>
      <c r="CJ220" s="409"/>
      <c r="CK220" s="409"/>
      <c r="CL220" s="409"/>
      <c r="CM220" s="409"/>
      <c r="CN220" s="409"/>
      <c r="CO220" s="409"/>
      <c r="CP220" s="409"/>
      <c r="CQ220" s="409"/>
      <c r="CR220" s="409"/>
      <c r="CS220" s="409"/>
      <c r="CT220" s="409"/>
      <c r="CU220" s="409"/>
      <c r="CV220" s="409"/>
      <c r="CW220" s="409"/>
      <c r="CX220" s="343"/>
      <c r="CY220" s="343"/>
      <c r="CZ220" s="343"/>
    </row>
    <row r="221" s="320" customFormat="true" ht="24" x14ac:dyDescent="0.2">
      <c r="A221" s="333" t="s">
        <v>87</v>
      </c>
      <c r="B221" s="367"/>
      <c r="C221" s="390" t="s">
        <v>0</v>
      </c>
      <c r="D221" s="545" t="s">
        <v>1</v>
      </c>
      <c r="E221" s="545" t="s">
        <v>2</v>
      </c>
      <c r="F221" s="545" t="s">
        <v>3</v>
      </c>
      <c r="G221" s="546" t="s">
        <v>4</v>
      </c>
      <c r="H221" s="372" t="s">
        <v>0</v>
      </c>
      <c r="I221" s="548" t="s">
        <v>1</v>
      </c>
      <c r="J221" s="548" t="s">
        <v>2</v>
      </c>
      <c r="K221" s="548" t="s">
        <v>3</v>
      </c>
      <c r="L221" s="549" t="s">
        <v>4</v>
      </c>
      <c r="M221" s="373" t="s">
        <v>0</v>
      </c>
      <c r="N221" s="548" t="s">
        <v>1</v>
      </c>
      <c r="O221" s="548" t="s">
        <v>2</v>
      </c>
      <c r="P221" s="548" t="s">
        <v>3</v>
      </c>
      <c r="Q221" s="544" t="s">
        <v>4</v>
      </c>
      <c r="R221" s="372" t="s">
        <v>246</v>
      </c>
      <c r="S221" s="548" t="s">
        <v>247</v>
      </c>
      <c r="T221" s="548" t="s">
        <v>248</v>
      </c>
      <c r="U221" s="548" t="s">
        <v>249</v>
      </c>
      <c r="V221" s="548" t="s">
        <v>250</v>
      </c>
      <c r="W221" s="548" t="s">
        <v>251</v>
      </c>
      <c r="X221" s="548" t="s">
        <v>252</v>
      </c>
      <c r="Y221" s="548" t="s">
        <v>253</v>
      </c>
      <c r="Z221" s="548" t="s">
        <v>254</v>
      </c>
      <c r="AA221" s="548" t="s">
        <v>255</v>
      </c>
      <c r="AB221" s="548" t="s">
        <v>256</v>
      </c>
      <c r="AC221" s="548" t="s">
        <v>257</v>
      </c>
      <c r="AD221" s="548" t="s">
        <v>258</v>
      </c>
      <c r="AE221" s="548" t="s">
        <v>259</v>
      </c>
      <c r="AF221" s="548" t="s">
        <v>260</v>
      </c>
      <c r="AG221" s="548" t="s">
        <v>261</v>
      </c>
      <c r="AH221" s="548" t="s">
        <v>262</v>
      </c>
      <c r="AI221" s="548" t="s">
        <v>263</v>
      </c>
      <c r="AJ221" s="548" t="s">
        <v>264</v>
      </c>
      <c r="AK221" s="548" t="s">
        <v>265</v>
      </c>
      <c r="AL221" s="548" t="s">
        <v>266</v>
      </c>
      <c r="AM221" s="548" t="s">
        <v>267</v>
      </c>
      <c r="AN221" s="548" t="s">
        <v>268</v>
      </c>
      <c r="AO221" s="548" t="s">
        <v>269</v>
      </c>
      <c r="AP221" s="548" t="s">
        <v>270</v>
      </c>
      <c r="AQ221" s="548" t="s">
        <v>271</v>
      </c>
      <c r="AR221" s="548" t="s">
        <v>272</v>
      </c>
      <c r="AS221" s="548" t="s">
        <v>273</v>
      </c>
      <c r="AT221" s="548" t="s">
        <v>274</v>
      </c>
      <c r="AU221" s="548" t="s">
        <v>275</v>
      </c>
      <c r="AV221" s="548" t="s">
        <v>276</v>
      </c>
      <c r="AW221" s="549" t="s">
        <v>277</v>
      </c>
      <c r="AX221" s="408"/>
      <c r="AY221" s="408"/>
      <c r="AZ221" s="875"/>
      <c r="BA221" s="333" t="s">
        <v>117</v>
      </c>
      <c r="BB221" s="332"/>
      <c r="BC221" s="422" t="s">
        <v>0</v>
      </c>
      <c r="BD221" s="521" t="s">
        <v>1</v>
      </c>
      <c r="BE221" s="521" t="s">
        <v>2</v>
      </c>
      <c r="BF221" s="521" t="s">
        <v>3</v>
      </c>
      <c r="BG221" s="423" t="s">
        <v>4</v>
      </c>
      <c r="BH221" s="422" t="s">
        <v>0</v>
      </c>
      <c r="BI221" s="521" t="s">
        <v>1</v>
      </c>
      <c r="BJ221" s="521" t="s">
        <v>2</v>
      </c>
      <c r="BK221" s="521" t="s">
        <v>3</v>
      </c>
      <c r="BL221" s="423" t="s">
        <v>4</v>
      </c>
      <c r="BM221" s="422" t="s">
        <v>0</v>
      </c>
      <c r="BN221" s="521" t="s">
        <v>1</v>
      </c>
      <c r="BO221" s="521" t="s">
        <v>2</v>
      </c>
      <c r="BP221" s="521" t="s">
        <v>3</v>
      </c>
      <c r="BQ221" s="423" t="s">
        <v>4</v>
      </c>
      <c r="BR221" s="422" t="s">
        <v>246</v>
      </c>
      <c r="BS221" s="521" t="s">
        <v>247</v>
      </c>
      <c r="BT221" s="521" t="s">
        <v>248</v>
      </c>
      <c r="BU221" s="521" t="s">
        <v>249</v>
      </c>
      <c r="BV221" s="521" t="s">
        <v>250</v>
      </c>
      <c r="BW221" s="521" t="s">
        <v>251</v>
      </c>
      <c r="BX221" s="521" t="s">
        <v>252</v>
      </c>
      <c r="BY221" s="522" t="s">
        <v>253</v>
      </c>
      <c r="BZ221" s="522" t="s">
        <v>254</v>
      </c>
      <c r="CA221" s="522" t="s">
        <v>255</v>
      </c>
      <c r="CB221" s="522" t="s">
        <v>256</v>
      </c>
      <c r="CC221" s="522" t="s">
        <v>257</v>
      </c>
      <c r="CD221" s="522" t="s">
        <v>258</v>
      </c>
      <c r="CE221" s="522" t="s">
        <v>259</v>
      </c>
      <c r="CF221" s="522" t="s">
        <v>260</v>
      </c>
      <c r="CG221" s="522" t="s">
        <v>261</v>
      </c>
      <c r="CH221" s="522" t="s">
        <v>262</v>
      </c>
      <c r="CI221" s="522" t="s">
        <v>263</v>
      </c>
      <c r="CJ221" s="522" t="s">
        <v>264</v>
      </c>
      <c r="CK221" s="522" t="s">
        <v>265</v>
      </c>
      <c r="CL221" s="522" t="s">
        <v>266</v>
      </c>
      <c r="CM221" s="522" t="s">
        <v>267</v>
      </c>
      <c r="CN221" s="522" t="s">
        <v>268</v>
      </c>
      <c r="CO221" s="522" t="s">
        <v>269</v>
      </c>
      <c r="CP221" s="522" t="s">
        <v>270</v>
      </c>
      <c r="CQ221" s="522" t="s">
        <v>271</v>
      </c>
      <c r="CR221" s="522" t="s">
        <v>272</v>
      </c>
      <c r="CS221" s="522" t="s">
        <v>273</v>
      </c>
      <c r="CT221" s="522" t="s">
        <v>274</v>
      </c>
      <c r="CU221" s="522" t="s">
        <v>275</v>
      </c>
      <c r="CV221" s="522" t="s">
        <v>276</v>
      </c>
      <c r="CW221" s="522" t="s">
        <v>277</v>
      </c>
      <c r="CX221" s="879"/>
      <c r="CY221" s="879"/>
      <c r="CZ221" s="879"/>
    </row>
    <row r="222" s="320" customFormat="true" ht="15" customHeight="true" x14ac:dyDescent="0.2">
      <c r="A222" s="983" t="s">
        <v>36</v>
      </c>
      <c r="B222" s="369" t="s">
        <v>15</v>
      </c>
      <c r="C222" s="68" t="s">
        <v>35</v>
      </c>
      <c r="D222" s="65" t="s">
        <v>35</v>
      </c>
      <c r="E222" s="65" t="s">
        <v>35</v>
      </c>
      <c r="F222" s="65" t="s">
        <v>35</v>
      </c>
      <c r="G222" s="62" t="s">
        <v>35</v>
      </c>
      <c r="H222" s="59" t="s">
        <v>35</v>
      </c>
      <c r="I222" s="65" t="s">
        <v>35</v>
      </c>
      <c r="J222" s="65" t="s">
        <v>35</v>
      </c>
      <c r="K222" s="65" t="s">
        <v>35</v>
      </c>
      <c r="L222" s="56" t="s">
        <v>35</v>
      </c>
      <c r="M222" s="68" t="s">
        <v>35</v>
      </c>
      <c r="N222" s="65" t="s">
        <v>35</v>
      </c>
      <c r="O222" s="65" t="s">
        <v>35</v>
      </c>
      <c r="P222" s="65" t="s">
        <v>35</v>
      </c>
      <c r="Q222" s="62" t="s">
        <v>35</v>
      </c>
      <c r="R222" s="59" t="s">
        <v>35</v>
      </c>
      <c r="S222" s="65" t="s">
        <v>35</v>
      </c>
      <c r="T222" s="65" t="s">
        <v>35</v>
      </c>
      <c r="U222" s="65" t="s">
        <v>35</v>
      </c>
      <c r="V222" s="65" t="s">
        <v>35</v>
      </c>
      <c r="W222" s="65" t="s">
        <v>35</v>
      </c>
      <c r="X222" s="65" t="s">
        <v>35</v>
      </c>
      <c r="Y222" s="65" t="s">
        <v>35</v>
      </c>
      <c r="Z222" s="65" t="s">
        <v>35</v>
      </c>
      <c r="AA222" s="65" t="s">
        <v>35</v>
      </c>
      <c r="AB222" s="65" t="s">
        <v>35</v>
      </c>
      <c r="AC222" s="65" t="s">
        <v>35</v>
      </c>
      <c r="AD222" s="65" t="s">
        <v>35</v>
      </c>
      <c r="AE222" s="65" t="s">
        <v>35</v>
      </c>
      <c r="AF222" s="65" t="s">
        <v>35</v>
      </c>
      <c r="AG222" s="65" t="s">
        <v>35</v>
      </c>
      <c r="AH222" s="65" t="s">
        <v>35</v>
      </c>
      <c r="AI222" s="65" t="s">
        <v>35</v>
      </c>
      <c r="AJ222" s="65" t="s">
        <v>35</v>
      </c>
      <c r="AK222" s="65" t="s">
        <v>35</v>
      </c>
      <c r="AL222" s="65" t="s">
        <v>35</v>
      </c>
      <c r="AM222" s="65" t="s">
        <v>35</v>
      </c>
      <c r="AN222" s="65" t="s">
        <v>35</v>
      </c>
      <c r="AO222" s="65" t="s">
        <v>35</v>
      </c>
      <c r="AP222" s="65" t="s">
        <v>35</v>
      </c>
      <c r="AQ222" s="65" t="s">
        <v>35</v>
      </c>
      <c r="AR222" s="65" t="s">
        <v>35</v>
      </c>
      <c r="AS222" s="65" t="s">
        <v>35</v>
      </c>
      <c r="AT222" s="65" t="s">
        <v>35</v>
      </c>
      <c r="AU222" s="65" t="s">
        <v>35</v>
      </c>
      <c r="AV222" s="65" t="s">
        <v>35</v>
      </c>
      <c r="AW222" s="56" t="s">
        <v>35</v>
      </c>
      <c r="AX222" s="408"/>
      <c r="AY222" s="408"/>
      <c r="AZ222" s="875"/>
      <c r="BA222" s="968" t="s">
        <v>36</v>
      </c>
      <c r="BB222" s="553" t="s">
        <v>15</v>
      </c>
      <c r="BC222" s="55" t="s">
        <v>35</v>
      </c>
      <c r="BD222" s="51" t="s">
        <v>35</v>
      </c>
      <c r="BE222" s="51" t="s">
        <v>35</v>
      </c>
      <c r="BF222" s="51" t="s">
        <v>35</v>
      </c>
      <c r="BG222" s="46" t="s">
        <v>35</v>
      </c>
      <c r="BH222" s="55" t="s">
        <v>35</v>
      </c>
      <c r="BI222" s="51" t="s">
        <v>35</v>
      </c>
      <c r="BJ222" s="51" t="s">
        <v>35</v>
      </c>
      <c r="BK222" s="51" t="s">
        <v>35</v>
      </c>
      <c r="BL222" s="46" t="s">
        <v>35</v>
      </c>
      <c r="BM222" s="55" t="s">
        <v>35</v>
      </c>
      <c r="BN222" s="51" t="s">
        <v>35</v>
      </c>
      <c r="BO222" s="51" t="s">
        <v>35</v>
      </c>
      <c r="BP222" s="51" t="s">
        <v>35</v>
      </c>
      <c r="BQ222" s="46" t="s">
        <v>35</v>
      </c>
      <c r="BR222" s="55" t="s">
        <v>35</v>
      </c>
      <c r="BS222" s="51" t="s">
        <v>35</v>
      </c>
      <c r="BT222" s="51" t="s">
        <v>35</v>
      </c>
      <c r="BU222" s="51" t="s">
        <v>35</v>
      </c>
      <c r="BV222" s="51" t="s">
        <v>35</v>
      </c>
      <c r="BW222" s="51" t="s">
        <v>35</v>
      </c>
      <c r="BX222" s="51" t="s">
        <v>35</v>
      </c>
      <c r="BY222" s="40" t="s">
        <v>35</v>
      </c>
      <c r="BZ222" s="40" t="s">
        <v>35</v>
      </c>
      <c r="CA222" s="40" t="s">
        <v>35</v>
      </c>
      <c r="CB222" s="40" t="s">
        <v>35</v>
      </c>
      <c r="CC222" s="40" t="s">
        <v>35</v>
      </c>
      <c r="CD222" s="40" t="s">
        <v>35</v>
      </c>
      <c r="CE222" s="40" t="s">
        <v>35</v>
      </c>
      <c r="CF222" s="40" t="s">
        <v>35</v>
      </c>
      <c r="CG222" s="40" t="s">
        <v>35</v>
      </c>
      <c r="CH222" s="40" t="s">
        <v>35</v>
      </c>
      <c r="CI222" s="40" t="s">
        <v>35</v>
      </c>
      <c r="CJ222" s="40" t="s">
        <v>35</v>
      </c>
      <c r="CK222" s="40" t="s">
        <v>35</v>
      </c>
      <c r="CL222" s="40" t="s">
        <v>35</v>
      </c>
      <c r="CM222" s="40" t="s">
        <v>35</v>
      </c>
      <c r="CN222" s="40" t="s">
        <v>35</v>
      </c>
      <c r="CO222" s="40" t="s">
        <v>35</v>
      </c>
      <c r="CP222" s="40" t="s">
        <v>35</v>
      </c>
      <c r="CQ222" s="40" t="s">
        <v>35</v>
      </c>
      <c r="CR222" s="40" t="s">
        <v>35</v>
      </c>
      <c r="CS222" s="40" t="s">
        <v>35</v>
      </c>
      <c r="CT222" s="40" t="s">
        <v>35</v>
      </c>
      <c r="CU222" s="40" t="s">
        <v>35</v>
      </c>
      <c r="CV222" s="40" t="s">
        <v>35</v>
      </c>
      <c r="CW222" s="40" t="s">
        <v>35</v>
      </c>
      <c r="CX222" s="6"/>
      <c r="CY222" s="6"/>
      <c r="CZ222" s="8"/>
    </row>
    <row r="223" s="320" customFormat="true" ht="15" customHeight="true" x14ac:dyDescent="0.2">
      <c r="A223" s="977"/>
      <c r="B223" s="370" t="s">
        <v>16</v>
      </c>
      <c r="C223" s="70" t="s">
        <v>35</v>
      </c>
      <c r="D223" s="67" t="s">
        <v>35</v>
      </c>
      <c r="E223" s="67" t="s">
        <v>35</v>
      </c>
      <c r="F223" s="67" t="s">
        <v>35</v>
      </c>
      <c r="G223" s="64" t="s">
        <v>35</v>
      </c>
      <c r="H223" s="61" t="s">
        <v>35</v>
      </c>
      <c r="I223" s="67" t="s">
        <v>35</v>
      </c>
      <c r="J223" s="67" t="s">
        <v>35</v>
      </c>
      <c r="K223" s="67" t="s">
        <v>35</v>
      </c>
      <c r="L223" s="58" t="s">
        <v>35</v>
      </c>
      <c r="M223" s="70" t="s">
        <v>35</v>
      </c>
      <c r="N223" s="67" t="s">
        <v>35</v>
      </c>
      <c r="O223" s="67" t="s">
        <v>35</v>
      </c>
      <c r="P223" s="67" t="s">
        <v>35</v>
      </c>
      <c r="Q223" s="64" t="s">
        <v>35</v>
      </c>
      <c r="R223" s="61" t="s">
        <v>35</v>
      </c>
      <c r="S223" s="67" t="s">
        <v>35</v>
      </c>
      <c r="T223" s="67" t="s">
        <v>35</v>
      </c>
      <c r="U223" s="67" t="s">
        <v>35</v>
      </c>
      <c r="V223" s="67" t="s">
        <v>35</v>
      </c>
      <c r="W223" s="67" t="s">
        <v>35</v>
      </c>
      <c r="X223" s="67" t="s">
        <v>35</v>
      </c>
      <c r="Y223" s="67" t="s">
        <v>35</v>
      </c>
      <c r="Z223" s="67" t="s">
        <v>35</v>
      </c>
      <c r="AA223" s="67" t="s">
        <v>35</v>
      </c>
      <c r="AB223" s="67" t="s">
        <v>35</v>
      </c>
      <c r="AC223" s="67" t="s">
        <v>35</v>
      </c>
      <c r="AD223" s="67" t="s">
        <v>35</v>
      </c>
      <c r="AE223" s="67" t="s">
        <v>35</v>
      </c>
      <c r="AF223" s="67" t="s">
        <v>35</v>
      </c>
      <c r="AG223" s="67" t="s">
        <v>35</v>
      </c>
      <c r="AH223" s="67" t="s">
        <v>35</v>
      </c>
      <c r="AI223" s="67" t="s">
        <v>35</v>
      </c>
      <c r="AJ223" s="67" t="s">
        <v>35</v>
      </c>
      <c r="AK223" s="67" t="s">
        <v>35</v>
      </c>
      <c r="AL223" s="67" t="s">
        <v>35</v>
      </c>
      <c r="AM223" s="67" t="s">
        <v>35</v>
      </c>
      <c r="AN223" s="67" t="s">
        <v>35</v>
      </c>
      <c r="AO223" s="67" t="s">
        <v>35</v>
      </c>
      <c r="AP223" s="67" t="s">
        <v>35</v>
      </c>
      <c r="AQ223" s="67" t="s">
        <v>35</v>
      </c>
      <c r="AR223" s="67" t="s">
        <v>35</v>
      </c>
      <c r="AS223" s="67" t="s">
        <v>35</v>
      </c>
      <c r="AT223" s="67" t="s">
        <v>35</v>
      </c>
      <c r="AU223" s="67" t="s">
        <v>35</v>
      </c>
      <c r="AV223" s="67" t="s">
        <v>35</v>
      </c>
      <c r="AW223" s="58" t="s">
        <v>35</v>
      </c>
      <c r="AX223" s="408"/>
      <c r="AY223" s="408"/>
      <c r="AZ223" s="875"/>
      <c r="BA223" s="965"/>
      <c r="BB223" s="552" t="s">
        <v>16</v>
      </c>
      <c r="BC223" s="54" t="s">
        <v>35</v>
      </c>
      <c r="BD223" s="50" t="s">
        <v>35</v>
      </c>
      <c r="BE223" s="50" t="s">
        <v>35</v>
      </c>
      <c r="BF223" s="50" t="s">
        <v>35</v>
      </c>
      <c r="BG223" s="45" t="s">
        <v>35</v>
      </c>
      <c r="BH223" s="54" t="s">
        <v>35</v>
      </c>
      <c r="BI223" s="50" t="s">
        <v>35</v>
      </c>
      <c r="BJ223" s="50" t="s">
        <v>35</v>
      </c>
      <c r="BK223" s="50" t="s">
        <v>35</v>
      </c>
      <c r="BL223" s="45" t="s">
        <v>35</v>
      </c>
      <c r="BM223" s="54" t="s">
        <v>35</v>
      </c>
      <c r="BN223" s="50" t="s">
        <v>35</v>
      </c>
      <c r="BO223" s="50" t="s">
        <v>35</v>
      </c>
      <c r="BP223" s="50" t="s">
        <v>35</v>
      </c>
      <c r="BQ223" s="45" t="s">
        <v>35</v>
      </c>
      <c r="BR223" s="54" t="s">
        <v>35</v>
      </c>
      <c r="BS223" s="50" t="s">
        <v>35</v>
      </c>
      <c r="BT223" s="50" t="s">
        <v>35</v>
      </c>
      <c r="BU223" s="50" t="s">
        <v>35</v>
      </c>
      <c r="BV223" s="50" t="s">
        <v>35</v>
      </c>
      <c r="BW223" s="50" t="s">
        <v>35</v>
      </c>
      <c r="BX223" s="50" t="s">
        <v>35</v>
      </c>
      <c r="BY223" s="39" t="s">
        <v>35</v>
      </c>
      <c r="BZ223" s="39" t="s">
        <v>35</v>
      </c>
      <c r="CA223" s="39" t="s">
        <v>35</v>
      </c>
      <c r="CB223" s="39" t="s">
        <v>35</v>
      </c>
      <c r="CC223" s="39" t="s">
        <v>35</v>
      </c>
      <c r="CD223" s="39" t="s">
        <v>35</v>
      </c>
      <c r="CE223" s="39" t="s">
        <v>35</v>
      </c>
      <c r="CF223" s="39" t="s">
        <v>35</v>
      </c>
      <c r="CG223" s="39" t="s">
        <v>35</v>
      </c>
      <c r="CH223" s="39" t="s">
        <v>35</v>
      </c>
      <c r="CI223" s="39" t="s">
        <v>35</v>
      </c>
      <c r="CJ223" s="39" t="s">
        <v>35</v>
      </c>
      <c r="CK223" s="39" t="s">
        <v>35</v>
      </c>
      <c r="CL223" s="39" t="s">
        <v>35</v>
      </c>
      <c r="CM223" s="39" t="s">
        <v>35</v>
      </c>
      <c r="CN223" s="39" t="s">
        <v>35</v>
      </c>
      <c r="CO223" s="39" t="s">
        <v>35</v>
      </c>
      <c r="CP223" s="39" t="s">
        <v>35</v>
      </c>
      <c r="CQ223" s="39" t="s">
        <v>35</v>
      </c>
      <c r="CR223" s="39" t="s">
        <v>35</v>
      </c>
      <c r="CS223" s="39" t="s">
        <v>35</v>
      </c>
      <c r="CT223" s="39" t="s">
        <v>35</v>
      </c>
      <c r="CU223" s="39" t="s">
        <v>35</v>
      </c>
      <c r="CV223" s="39" t="s">
        <v>35</v>
      </c>
      <c r="CW223" s="39" t="s">
        <v>35</v>
      </c>
      <c r="CX223" s="6"/>
      <c r="CY223" s="6"/>
      <c r="CZ223" s="8"/>
    </row>
    <row r="224" s="320" customFormat="true" ht="15" customHeight="true" x14ac:dyDescent="0.2">
      <c r="A224" s="978"/>
      <c r="B224" s="371" t="s">
        <v>20</v>
      </c>
      <c r="C224" s="70" t="s">
        <v>35</v>
      </c>
      <c r="D224" s="67" t="s">
        <v>35</v>
      </c>
      <c r="E224" s="67" t="s">
        <v>35</v>
      </c>
      <c r="F224" s="67" t="s">
        <v>35</v>
      </c>
      <c r="G224" s="64" t="s">
        <v>35</v>
      </c>
      <c r="H224" s="61" t="s">
        <v>35</v>
      </c>
      <c r="I224" s="67" t="s">
        <v>35</v>
      </c>
      <c r="J224" s="67" t="s">
        <v>35</v>
      </c>
      <c r="K224" s="67" t="s">
        <v>35</v>
      </c>
      <c r="L224" s="58" t="s">
        <v>35</v>
      </c>
      <c r="M224" s="70" t="s">
        <v>35</v>
      </c>
      <c r="N224" s="67" t="s">
        <v>35</v>
      </c>
      <c r="O224" s="67" t="s">
        <v>35</v>
      </c>
      <c r="P224" s="67" t="s">
        <v>35</v>
      </c>
      <c r="Q224" s="64" t="s">
        <v>35</v>
      </c>
      <c r="R224" s="61" t="s">
        <v>35</v>
      </c>
      <c r="S224" s="67" t="s">
        <v>35</v>
      </c>
      <c r="T224" s="67" t="s">
        <v>35</v>
      </c>
      <c r="U224" s="67" t="s">
        <v>35</v>
      </c>
      <c r="V224" s="67" t="s">
        <v>35</v>
      </c>
      <c r="W224" s="67" t="s">
        <v>35</v>
      </c>
      <c r="X224" s="67" t="s">
        <v>35</v>
      </c>
      <c r="Y224" s="67" t="s">
        <v>35</v>
      </c>
      <c r="Z224" s="67" t="s">
        <v>35</v>
      </c>
      <c r="AA224" s="67" t="s">
        <v>35</v>
      </c>
      <c r="AB224" s="67" t="s">
        <v>35</v>
      </c>
      <c r="AC224" s="67" t="s">
        <v>35</v>
      </c>
      <c r="AD224" s="67" t="s">
        <v>35</v>
      </c>
      <c r="AE224" s="67" t="s">
        <v>35</v>
      </c>
      <c r="AF224" s="67" t="s">
        <v>35</v>
      </c>
      <c r="AG224" s="67" t="s">
        <v>35</v>
      </c>
      <c r="AH224" s="67" t="s">
        <v>35</v>
      </c>
      <c r="AI224" s="67" t="s">
        <v>35</v>
      </c>
      <c r="AJ224" s="67" t="s">
        <v>35</v>
      </c>
      <c r="AK224" s="67" t="s">
        <v>35</v>
      </c>
      <c r="AL224" s="67" t="s">
        <v>35</v>
      </c>
      <c r="AM224" s="67" t="s">
        <v>35</v>
      </c>
      <c r="AN224" s="67" t="s">
        <v>35</v>
      </c>
      <c r="AO224" s="67" t="s">
        <v>35</v>
      </c>
      <c r="AP224" s="67" t="s">
        <v>35</v>
      </c>
      <c r="AQ224" s="67" t="s">
        <v>35</v>
      </c>
      <c r="AR224" s="67" t="s">
        <v>35</v>
      </c>
      <c r="AS224" s="67" t="s">
        <v>35</v>
      </c>
      <c r="AT224" s="67" t="s">
        <v>35</v>
      </c>
      <c r="AU224" s="67" t="s">
        <v>35</v>
      </c>
      <c r="AV224" s="67" t="s">
        <v>35</v>
      </c>
      <c r="AW224" s="58" t="s">
        <v>35</v>
      </c>
      <c r="AX224" s="408"/>
      <c r="AY224" s="408"/>
      <c r="AZ224" s="875"/>
      <c r="BA224" s="965"/>
      <c r="BB224" s="552" t="s">
        <v>20</v>
      </c>
      <c r="BC224" s="54" t="s">
        <v>35</v>
      </c>
      <c r="BD224" s="50" t="s">
        <v>35</v>
      </c>
      <c r="BE224" s="50" t="s">
        <v>35</v>
      </c>
      <c r="BF224" s="50" t="s">
        <v>35</v>
      </c>
      <c r="BG224" s="45" t="s">
        <v>35</v>
      </c>
      <c r="BH224" s="54" t="s">
        <v>35</v>
      </c>
      <c r="BI224" s="50" t="s">
        <v>35</v>
      </c>
      <c r="BJ224" s="50" t="s">
        <v>35</v>
      </c>
      <c r="BK224" s="50" t="s">
        <v>35</v>
      </c>
      <c r="BL224" s="45" t="s">
        <v>35</v>
      </c>
      <c r="BM224" s="54" t="s">
        <v>35</v>
      </c>
      <c r="BN224" s="50" t="s">
        <v>35</v>
      </c>
      <c r="BO224" s="50" t="s">
        <v>35</v>
      </c>
      <c r="BP224" s="50" t="s">
        <v>35</v>
      </c>
      <c r="BQ224" s="45" t="s">
        <v>35</v>
      </c>
      <c r="BR224" s="54" t="s">
        <v>35</v>
      </c>
      <c r="BS224" s="50" t="s">
        <v>35</v>
      </c>
      <c r="BT224" s="50" t="s">
        <v>35</v>
      </c>
      <c r="BU224" s="50" t="s">
        <v>35</v>
      </c>
      <c r="BV224" s="50" t="s">
        <v>35</v>
      </c>
      <c r="BW224" s="50" t="s">
        <v>35</v>
      </c>
      <c r="BX224" s="50" t="s">
        <v>35</v>
      </c>
      <c r="BY224" s="39" t="s">
        <v>35</v>
      </c>
      <c r="BZ224" s="39" t="s">
        <v>35</v>
      </c>
      <c r="CA224" s="39" t="s">
        <v>35</v>
      </c>
      <c r="CB224" s="39" t="s">
        <v>35</v>
      </c>
      <c r="CC224" s="39" t="s">
        <v>35</v>
      </c>
      <c r="CD224" s="39" t="s">
        <v>35</v>
      </c>
      <c r="CE224" s="39" t="s">
        <v>35</v>
      </c>
      <c r="CF224" s="39" t="s">
        <v>35</v>
      </c>
      <c r="CG224" s="39" t="s">
        <v>35</v>
      </c>
      <c r="CH224" s="39" t="s">
        <v>35</v>
      </c>
      <c r="CI224" s="39" t="s">
        <v>35</v>
      </c>
      <c r="CJ224" s="39" t="s">
        <v>35</v>
      </c>
      <c r="CK224" s="39" t="s">
        <v>35</v>
      </c>
      <c r="CL224" s="39" t="s">
        <v>35</v>
      </c>
      <c r="CM224" s="39" t="s">
        <v>35</v>
      </c>
      <c r="CN224" s="39" t="s">
        <v>35</v>
      </c>
      <c r="CO224" s="39" t="s">
        <v>35</v>
      </c>
      <c r="CP224" s="39" t="s">
        <v>35</v>
      </c>
      <c r="CQ224" s="39" t="s">
        <v>35</v>
      </c>
      <c r="CR224" s="39" t="s">
        <v>35</v>
      </c>
      <c r="CS224" s="39" t="s">
        <v>35</v>
      </c>
      <c r="CT224" s="39" t="s">
        <v>35</v>
      </c>
      <c r="CU224" s="39" t="s">
        <v>35</v>
      </c>
      <c r="CV224" s="39" t="s">
        <v>35</v>
      </c>
      <c r="CW224" s="39" t="s">
        <v>35</v>
      </c>
      <c r="CX224" s="6"/>
      <c r="CY224" s="6"/>
      <c r="CZ224" s="8"/>
    </row>
    <row r="225" s="320" customFormat="true" ht="15" customHeight="true" x14ac:dyDescent="0.2">
      <c r="A225" s="73"/>
      <c r="B225" s="139"/>
      <c r="C225" s="91"/>
      <c r="D225" s="163"/>
      <c r="E225" s="163"/>
      <c r="F225" s="163"/>
      <c r="G225" s="152"/>
      <c r="H225" s="90"/>
      <c r="I225" s="163"/>
      <c r="J225" s="163"/>
      <c r="K225" s="163"/>
      <c r="L225" s="158"/>
      <c r="M225" s="91"/>
      <c r="N225" s="163"/>
      <c r="O225" s="163"/>
      <c r="P225" s="163"/>
      <c r="Q225" s="152"/>
      <c r="R225" s="90"/>
      <c r="S225" s="163"/>
      <c r="T225" s="163"/>
      <c r="U225" s="163"/>
      <c r="V225" s="163"/>
      <c r="W225" s="163"/>
      <c r="X225" s="163"/>
      <c r="Y225" s="163"/>
      <c r="Z225" s="163"/>
      <c r="AA225" s="163"/>
      <c r="AB225" s="163"/>
      <c r="AC225" s="163"/>
      <c r="AD225" s="163"/>
      <c r="AE225" s="163"/>
      <c r="AF225" s="163"/>
      <c r="AG225" s="163"/>
      <c r="AH225" s="163"/>
      <c r="AI225" s="163"/>
      <c r="AJ225" s="163"/>
      <c r="AK225" s="163"/>
      <c r="AL225" s="163"/>
      <c r="AM225" s="163"/>
      <c r="AN225" s="163"/>
      <c r="AO225" s="163"/>
      <c r="AP225" s="163"/>
      <c r="AQ225" s="163"/>
      <c r="AR225" s="163"/>
      <c r="AS225" s="163"/>
      <c r="AT225" s="163"/>
      <c r="AU225" s="163"/>
      <c r="AV225" s="163"/>
      <c r="AW225" s="158"/>
      <c r="AX225" s="408"/>
      <c r="AY225" s="408"/>
      <c r="AZ225" s="875"/>
      <c r="BA225" s="965" t="s">
        <v>70</v>
      </c>
      <c r="BB225" s="552" t="s">
        <v>71</v>
      </c>
      <c r="BC225" s="54" t="s">
        <v>35</v>
      </c>
      <c r="BD225" s="50" t="s">
        <v>35</v>
      </c>
      <c r="BE225" s="50" t="s">
        <v>35</v>
      </c>
      <c r="BF225" s="50" t="s">
        <v>35</v>
      </c>
      <c r="BG225" s="45" t="s">
        <v>35</v>
      </c>
      <c r="BH225" s="54" t="s">
        <v>35</v>
      </c>
      <c r="BI225" s="50" t="s">
        <v>35</v>
      </c>
      <c r="BJ225" s="50" t="s">
        <v>35</v>
      </c>
      <c r="BK225" s="50" t="s">
        <v>35</v>
      </c>
      <c r="BL225" s="45" t="s">
        <v>35</v>
      </c>
      <c r="BM225" s="54" t="s">
        <v>35</v>
      </c>
      <c r="BN225" s="50" t="s">
        <v>35</v>
      </c>
      <c r="BO225" s="50" t="s">
        <v>35</v>
      </c>
      <c r="BP225" s="50" t="s">
        <v>35</v>
      </c>
      <c r="BQ225" s="45" t="s">
        <v>35</v>
      </c>
      <c r="BR225" s="54" t="s">
        <v>35</v>
      </c>
      <c r="BS225" s="50" t="s">
        <v>35</v>
      </c>
      <c r="BT225" s="50" t="s">
        <v>35</v>
      </c>
      <c r="BU225" s="50" t="s">
        <v>35</v>
      </c>
      <c r="BV225" s="50" t="s">
        <v>35</v>
      </c>
      <c r="BW225" s="50" t="s">
        <v>35</v>
      </c>
      <c r="BX225" s="50" t="s">
        <v>35</v>
      </c>
      <c r="BY225" s="39" t="s">
        <v>35</v>
      </c>
      <c r="BZ225" s="39" t="s">
        <v>35</v>
      </c>
      <c r="CA225" s="39" t="s">
        <v>35</v>
      </c>
      <c r="CB225" s="39" t="s">
        <v>35</v>
      </c>
      <c r="CC225" s="39" t="s">
        <v>35</v>
      </c>
      <c r="CD225" s="39" t="s">
        <v>35</v>
      </c>
      <c r="CE225" s="39" t="s">
        <v>35</v>
      </c>
      <c r="CF225" s="39" t="s">
        <v>35</v>
      </c>
      <c r="CG225" s="39" t="s">
        <v>35</v>
      </c>
      <c r="CH225" s="39" t="s">
        <v>35</v>
      </c>
      <c r="CI225" s="39" t="s">
        <v>35</v>
      </c>
      <c r="CJ225" s="39" t="s">
        <v>35</v>
      </c>
      <c r="CK225" s="39" t="s">
        <v>35</v>
      </c>
      <c r="CL225" s="39" t="s">
        <v>35</v>
      </c>
      <c r="CM225" s="39" t="s">
        <v>35</v>
      </c>
      <c r="CN225" s="39" t="s">
        <v>35</v>
      </c>
      <c r="CO225" s="39" t="s">
        <v>35</v>
      </c>
      <c r="CP225" s="39" t="s">
        <v>35</v>
      </c>
      <c r="CQ225" s="39" t="s">
        <v>35</v>
      </c>
      <c r="CR225" s="39" t="s">
        <v>35</v>
      </c>
      <c r="CS225" s="39" t="s">
        <v>35</v>
      </c>
      <c r="CT225" s="39" t="s">
        <v>35</v>
      </c>
      <c r="CU225" s="39" t="s">
        <v>35</v>
      </c>
      <c r="CV225" s="39" t="s">
        <v>35</v>
      </c>
      <c r="CW225" s="39" t="s">
        <v>35</v>
      </c>
      <c r="CX225" s="8"/>
      <c r="CY225" s="8"/>
      <c r="CZ225" s="8"/>
    </row>
    <row r="226" s="320" customFormat="true" ht="15" customHeight="true" x14ac:dyDescent="0.2">
      <c r="A226" s="149"/>
      <c r="B226" s="144"/>
      <c r="C226" s="161"/>
      <c r="D226" s="160"/>
      <c r="E226" s="160"/>
      <c r="F226" s="160"/>
      <c r="G226" s="150"/>
      <c r="H226" s="153"/>
      <c r="I226" s="160"/>
      <c r="J226" s="160"/>
      <c r="K226" s="160"/>
      <c r="L226" s="156"/>
      <c r="M226" s="161"/>
      <c r="N226" s="160"/>
      <c r="O226" s="160"/>
      <c r="P226" s="160"/>
      <c r="Q226" s="150"/>
      <c r="R226" s="153"/>
      <c r="S226" s="160"/>
      <c r="T226" s="160"/>
      <c r="U226" s="160"/>
      <c r="V226" s="160"/>
      <c r="W226" s="160"/>
      <c r="X226" s="160"/>
      <c r="Y226" s="160"/>
      <c r="Z226" s="160"/>
      <c r="AA226" s="160"/>
      <c r="AB226" s="160"/>
      <c r="AC226" s="160"/>
      <c r="AD226" s="160"/>
      <c r="AE226" s="160"/>
      <c r="AF226" s="160"/>
      <c r="AG226" s="160"/>
      <c r="AH226" s="160"/>
      <c r="AI226" s="160"/>
      <c r="AJ226" s="160"/>
      <c r="AK226" s="160"/>
      <c r="AL226" s="160"/>
      <c r="AM226" s="160"/>
      <c r="AN226" s="160"/>
      <c r="AO226" s="160"/>
      <c r="AP226" s="160"/>
      <c r="AQ226" s="160"/>
      <c r="AR226" s="160"/>
      <c r="AS226" s="160"/>
      <c r="AT226" s="160"/>
      <c r="AU226" s="160"/>
      <c r="AV226" s="160"/>
      <c r="AW226" s="156"/>
      <c r="AX226" s="408"/>
      <c r="AY226" s="408"/>
      <c r="AZ226" s="875"/>
      <c r="BA226" s="965"/>
      <c r="BB226" s="552" t="s">
        <v>72</v>
      </c>
      <c r="BC226" s="54" t="s">
        <v>35</v>
      </c>
      <c r="BD226" s="50" t="s">
        <v>35</v>
      </c>
      <c r="BE226" s="50" t="s">
        <v>35</v>
      </c>
      <c r="BF226" s="50" t="s">
        <v>35</v>
      </c>
      <c r="BG226" s="45" t="s">
        <v>35</v>
      </c>
      <c r="BH226" s="54" t="s">
        <v>35</v>
      </c>
      <c r="BI226" s="50" t="s">
        <v>35</v>
      </c>
      <c r="BJ226" s="50" t="s">
        <v>35</v>
      </c>
      <c r="BK226" s="50" t="s">
        <v>35</v>
      </c>
      <c r="BL226" s="45" t="s">
        <v>35</v>
      </c>
      <c r="BM226" s="54" t="s">
        <v>35</v>
      </c>
      <c r="BN226" s="50" t="s">
        <v>35</v>
      </c>
      <c r="BO226" s="50" t="s">
        <v>35</v>
      </c>
      <c r="BP226" s="50" t="s">
        <v>35</v>
      </c>
      <c r="BQ226" s="45" t="s">
        <v>35</v>
      </c>
      <c r="BR226" s="54" t="s">
        <v>35</v>
      </c>
      <c r="BS226" s="50" t="s">
        <v>35</v>
      </c>
      <c r="BT226" s="50" t="s">
        <v>35</v>
      </c>
      <c r="BU226" s="50" t="s">
        <v>35</v>
      </c>
      <c r="BV226" s="50" t="s">
        <v>35</v>
      </c>
      <c r="BW226" s="50" t="s">
        <v>35</v>
      </c>
      <c r="BX226" s="50" t="s">
        <v>35</v>
      </c>
      <c r="BY226" s="39" t="s">
        <v>35</v>
      </c>
      <c r="BZ226" s="39" t="s">
        <v>35</v>
      </c>
      <c r="CA226" s="39" t="s">
        <v>35</v>
      </c>
      <c r="CB226" s="39" t="s">
        <v>35</v>
      </c>
      <c r="CC226" s="39" t="s">
        <v>35</v>
      </c>
      <c r="CD226" s="39" t="s">
        <v>35</v>
      </c>
      <c r="CE226" s="39" t="s">
        <v>35</v>
      </c>
      <c r="CF226" s="39" t="s">
        <v>35</v>
      </c>
      <c r="CG226" s="39" t="s">
        <v>35</v>
      </c>
      <c r="CH226" s="39" t="s">
        <v>35</v>
      </c>
      <c r="CI226" s="39" t="s">
        <v>35</v>
      </c>
      <c r="CJ226" s="39" t="s">
        <v>35</v>
      </c>
      <c r="CK226" s="39" t="s">
        <v>35</v>
      </c>
      <c r="CL226" s="39" t="s">
        <v>35</v>
      </c>
      <c r="CM226" s="39" t="s">
        <v>35</v>
      </c>
      <c r="CN226" s="39" t="s">
        <v>35</v>
      </c>
      <c r="CO226" s="39" t="s">
        <v>35</v>
      </c>
      <c r="CP226" s="39" t="s">
        <v>35</v>
      </c>
      <c r="CQ226" s="39" t="s">
        <v>35</v>
      </c>
      <c r="CR226" s="39" t="s">
        <v>35</v>
      </c>
      <c r="CS226" s="39" t="s">
        <v>35</v>
      </c>
      <c r="CT226" s="39" t="s">
        <v>35</v>
      </c>
      <c r="CU226" s="39" t="s">
        <v>35</v>
      </c>
      <c r="CV226" s="39" t="s">
        <v>35</v>
      </c>
      <c r="CW226" s="39" t="s">
        <v>35</v>
      </c>
      <c r="CX226" s="8"/>
      <c r="CY226" s="8"/>
      <c r="CZ226" s="8"/>
    </row>
    <row r="227" s="320" customFormat="true" ht="15" customHeight="true" x14ac:dyDescent="0.2">
      <c r="A227" s="149"/>
      <c r="B227" s="144"/>
      <c r="C227" s="161"/>
      <c r="D227" s="160"/>
      <c r="E227" s="160"/>
      <c r="F227" s="160"/>
      <c r="G227" s="150"/>
      <c r="H227" s="153"/>
      <c r="I227" s="160"/>
      <c r="J227" s="160"/>
      <c r="K227" s="160"/>
      <c r="L227" s="156"/>
      <c r="M227" s="161"/>
      <c r="N227" s="160"/>
      <c r="O227" s="160"/>
      <c r="P227" s="160"/>
      <c r="Q227" s="150"/>
      <c r="R227" s="153"/>
      <c r="S227" s="160"/>
      <c r="T227" s="160"/>
      <c r="U227" s="160"/>
      <c r="V227" s="160"/>
      <c r="W227" s="160"/>
      <c r="X227" s="160"/>
      <c r="Y227" s="160"/>
      <c r="Z227" s="160"/>
      <c r="AA227" s="160"/>
      <c r="AB227" s="160"/>
      <c r="AC227" s="160"/>
      <c r="AD227" s="160"/>
      <c r="AE227" s="160"/>
      <c r="AF227" s="160"/>
      <c r="AG227" s="160"/>
      <c r="AH227" s="160"/>
      <c r="AI227" s="160"/>
      <c r="AJ227" s="160"/>
      <c r="AK227" s="160"/>
      <c r="AL227" s="160"/>
      <c r="AM227" s="160"/>
      <c r="AN227" s="160"/>
      <c r="AO227" s="160"/>
      <c r="AP227" s="160"/>
      <c r="AQ227" s="160"/>
      <c r="AR227" s="160"/>
      <c r="AS227" s="160"/>
      <c r="AT227" s="160"/>
      <c r="AU227" s="160"/>
      <c r="AV227" s="160"/>
      <c r="AW227" s="156"/>
      <c r="AX227" s="408"/>
      <c r="AY227" s="408"/>
      <c r="AZ227" s="875"/>
      <c r="BA227" s="965" t="s">
        <v>94</v>
      </c>
      <c r="BB227" s="552" t="s">
        <v>61</v>
      </c>
      <c r="BC227" s="54" t="s">
        <v>35</v>
      </c>
      <c r="BD227" s="50" t="s">
        <v>35</v>
      </c>
      <c r="BE227" s="50" t="s">
        <v>35</v>
      </c>
      <c r="BF227" s="50" t="s">
        <v>35</v>
      </c>
      <c r="BG227" s="45" t="s">
        <v>35</v>
      </c>
      <c r="BH227" s="54" t="s">
        <v>35</v>
      </c>
      <c r="BI227" s="50" t="s">
        <v>35</v>
      </c>
      <c r="BJ227" s="50" t="s">
        <v>35</v>
      </c>
      <c r="BK227" s="50" t="s">
        <v>35</v>
      </c>
      <c r="BL227" s="45" t="s">
        <v>35</v>
      </c>
      <c r="BM227" s="54" t="s">
        <v>35</v>
      </c>
      <c r="BN227" s="50" t="s">
        <v>35</v>
      </c>
      <c r="BO227" s="50" t="s">
        <v>35</v>
      </c>
      <c r="BP227" s="50" t="s">
        <v>35</v>
      </c>
      <c r="BQ227" s="45" t="s">
        <v>35</v>
      </c>
      <c r="BR227" s="54" t="s">
        <v>35</v>
      </c>
      <c r="BS227" s="50" t="s">
        <v>35</v>
      </c>
      <c r="BT227" s="50" t="s">
        <v>35</v>
      </c>
      <c r="BU227" s="50" t="s">
        <v>35</v>
      </c>
      <c r="BV227" s="50" t="s">
        <v>35</v>
      </c>
      <c r="BW227" s="50" t="s">
        <v>35</v>
      </c>
      <c r="BX227" s="50" t="s">
        <v>35</v>
      </c>
      <c r="BY227" s="39" t="s">
        <v>35</v>
      </c>
      <c r="BZ227" s="39" t="s">
        <v>35</v>
      </c>
      <c r="CA227" s="39" t="s">
        <v>35</v>
      </c>
      <c r="CB227" s="39" t="s">
        <v>35</v>
      </c>
      <c r="CC227" s="39" t="s">
        <v>35</v>
      </c>
      <c r="CD227" s="39" t="s">
        <v>35</v>
      </c>
      <c r="CE227" s="39" t="s">
        <v>35</v>
      </c>
      <c r="CF227" s="39" t="s">
        <v>35</v>
      </c>
      <c r="CG227" s="39" t="s">
        <v>35</v>
      </c>
      <c r="CH227" s="39" t="s">
        <v>35</v>
      </c>
      <c r="CI227" s="39" t="s">
        <v>35</v>
      </c>
      <c r="CJ227" s="39" t="s">
        <v>35</v>
      </c>
      <c r="CK227" s="39" t="s">
        <v>35</v>
      </c>
      <c r="CL227" s="39" t="s">
        <v>35</v>
      </c>
      <c r="CM227" s="39" t="s">
        <v>35</v>
      </c>
      <c r="CN227" s="39" t="s">
        <v>35</v>
      </c>
      <c r="CO227" s="39" t="s">
        <v>35</v>
      </c>
      <c r="CP227" s="39" t="s">
        <v>35</v>
      </c>
      <c r="CQ227" s="39" t="s">
        <v>35</v>
      </c>
      <c r="CR227" s="39" t="s">
        <v>35</v>
      </c>
      <c r="CS227" s="39" t="s">
        <v>35</v>
      </c>
      <c r="CT227" s="39" t="s">
        <v>35</v>
      </c>
      <c r="CU227" s="39" t="s">
        <v>35</v>
      </c>
      <c r="CV227" s="39" t="s">
        <v>35</v>
      </c>
      <c r="CW227" s="39" t="s">
        <v>35</v>
      </c>
      <c r="CX227" s="8"/>
      <c r="CY227" s="8"/>
      <c r="CZ227" s="8"/>
    </row>
    <row r="228" s="320" customFormat="true" ht="15" customHeight="true" x14ac:dyDescent="0.2">
      <c r="A228" s="149"/>
      <c r="B228" s="144"/>
      <c r="C228" s="127"/>
      <c r="D228" s="126"/>
      <c r="E228" s="126"/>
      <c r="F228" s="126"/>
      <c r="G228" s="125"/>
      <c r="H228" s="124"/>
      <c r="I228" s="126"/>
      <c r="J228" s="126"/>
      <c r="K228" s="126"/>
      <c r="L228" s="123"/>
      <c r="M228" s="127"/>
      <c r="N228" s="126"/>
      <c r="O228" s="126"/>
      <c r="P228" s="126"/>
      <c r="Q228" s="125"/>
      <c r="R228" s="124"/>
      <c r="S228" s="126"/>
      <c r="T228" s="126"/>
      <c r="U228" s="126"/>
      <c r="V228" s="126"/>
      <c r="W228" s="126"/>
      <c r="X228" s="126"/>
      <c r="Y228" s="126"/>
      <c r="Z228" s="126"/>
      <c r="AA228" s="126"/>
      <c r="AB228" s="126"/>
      <c r="AC228" s="126"/>
      <c r="AD228" s="126"/>
      <c r="AE228" s="126"/>
      <c r="AF228" s="126"/>
      <c r="AG228" s="126"/>
      <c r="AH228" s="126"/>
      <c r="AI228" s="126"/>
      <c r="AJ228" s="126"/>
      <c r="AK228" s="126"/>
      <c r="AL228" s="126"/>
      <c r="AM228" s="126"/>
      <c r="AN228" s="126"/>
      <c r="AO228" s="126"/>
      <c r="AP228" s="126"/>
      <c r="AQ228" s="126"/>
      <c r="AR228" s="126"/>
      <c r="AS228" s="126"/>
      <c r="AT228" s="126"/>
      <c r="AU228" s="126"/>
      <c r="AV228" s="126"/>
      <c r="AW228" s="123"/>
      <c r="AX228" s="408"/>
      <c r="AY228" s="408"/>
      <c r="AZ228" s="875"/>
      <c r="BA228" s="965"/>
      <c r="BB228" s="552" t="s">
        <v>91</v>
      </c>
      <c r="BC228" s="54" t="s">
        <v>35</v>
      </c>
      <c r="BD228" s="50" t="s">
        <v>35</v>
      </c>
      <c r="BE228" s="50" t="s">
        <v>35</v>
      </c>
      <c r="BF228" s="50" t="s">
        <v>35</v>
      </c>
      <c r="BG228" s="45" t="s">
        <v>35</v>
      </c>
      <c r="BH228" s="54" t="s">
        <v>35</v>
      </c>
      <c r="BI228" s="50" t="s">
        <v>35</v>
      </c>
      <c r="BJ228" s="50" t="s">
        <v>35</v>
      </c>
      <c r="BK228" s="50" t="s">
        <v>35</v>
      </c>
      <c r="BL228" s="45" t="s">
        <v>35</v>
      </c>
      <c r="BM228" s="54" t="s">
        <v>35</v>
      </c>
      <c r="BN228" s="50" t="s">
        <v>35</v>
      </c>
      <c r="BO228" s="50" t="s">
        <v>35</v>
      </c>
      <c r="BP228" s="50" t="s">
        <v>35</v>
      </c>
      <c r="BQ228" s="45" t="s">
        <v>35</v>
      </c>
      <c r="BR228" s="54" t="s">
        <v>35</v>
      </c>
      <c r="BS228" s="50" t="s">
        <v>35</v>
      </c>
      <c r="BT228" s="50" t="s">
        <v>35</v>
      </c>
      <c r="BU228" s="50" t="s">
        <v>35</v>
      </c>
      <c r="BV228" s="50" t="s">
        <v>35</v>
      </c>
      <c r="BW228" s="50" t="s">
        <v>35</v>
      </c>
      <c r="BX228" s="50" t="s">
        <v>35</v>
      </c>
      <c r="BY228" s="39" t="s">
        <v>35</v>
      </c>
      <c r="BZ228" s="39" t="s">
        <v>35</v>
      </c>
      <c r="CA228" s="39" t="s">
        <v>35</v>
      </c>
      <c r="CB228" s="39" t="s">
        <v>35</v>
      </c>
      <c r="CC228" s="39" t="s">
        <v>35</v>
      </c>
      <c r="CD228" s="39" t="s">
        <v>35</v>
      </c>
      <c r="CE228" s="39" t="s">
        <v>35</v>
      </c>
      <c r="CF228" s="39" t="s">
        <v>35</v>
      </c>
      <c r="CG228" s="39" t="s">
        <v>35</v>
      </c>
      <c r="CH228" s="39" t="s">
        <v>35</v>
      </c>
      <c r="CI228" s="39" t="s">
        <v>35</v>
      </c>
      <c r="CJ228" s="39" t="s">
        <v>35</v>
      </c>
      <c r="CK228" s="39" t="s">
        <v>35</v>
      </c>
      <c r="CL228" s="39" t="s">
        <v>35</v>
      </c>
      <c r="CM228" s="39" t="s">
        <v>35</v>
      </c>
      <c r="CN228" s="39" t="s">
        <v>35</v>
      </c>
      <c r="CO228" s="39" t="s">
        <v>35</v>
      </c>
      <c r="CP228" s="39" t="s">
        <v>35</v>
      </c>
      <c r="CQ228" s="39" t="s">
        <v>35</v>
      </c>
      <c r="CR228" s="39" t="s">
        <v>35</v>
      </c>
      <c r="CS228" s="39" t="s">
        <v>35</v>
      </c>
      <c r="CT228" s="39" t="s">
        <v>35</v>
      </c>
      <c r="CU228" s="39" t="s">
        <v>35</v>
      </c>
      <c r="CV228" s="39" t="s">
        <v>35</v>
      </c>
      <c r="CW228" s="39" t="s">
        <v>35</v>
      </c>
      <c r="CX228" s="8"/>
      <c r="CY228" s="8"/>
      <c r="CZ228" s="8"/>
    </row>
    <row r="229" s="320" customFormat="true" ht="15" customHeight="true" x14ac:dyDescent="0.2">
      <c r="A229" s="149"/>
      <c r="B229" s="144"/>
      <c r="C229" s="127"/>
      <c r="D229" s="126"/>
      <c r="E229" s="126"/>
      <c r="F229" s="126"/>
      <c r="G229" s="125"/>
      <c r="H229" s="124"/>
      <c r="I229" s="126"/>
      <c r="J229" s="126"/>
      <c r="K229" s="126"/>
      <c r="L229" s="123"/>
      <c r="M229" s="127"/>
      <c r="N229" s="126"/>
      <c r="O229" s="126"/>
      <c r="P229" s="126"/>
      <c r="Q229" s="125"/>
      <c r="R229" s="124"/>
      <c r="S229" s="126"/>
      <c r="T229" s="126"/>
      <c r="U229" s="126"/>
      <c r="V229" s="126"/>
      <c r="W229" s="126"/>
      <c r="X229" s="126"/>
      <c r="Y229" s="126"/>
      <c r="Z229" s="126"/>
      <c r="AA229" s="126"/>
      <c r="AB229" s="126"/>
      <c r="AC229" s="126"/>
      <c r="AD229" s="126"/>
      <c r="AE229" s="126"/>
      <c r="AF229" s="126"/>
      <c r="AG229" s="126"/>
      <c r="AH229" s="126"/>
      <c r="AI229" s="126"/>
      <c r="AJ229" s="126"/>
      <c r="AK229" s="126"/>
      <c r="AL229" s="126"/>
      <c r="AM229" s="126"/>
      <c r="AN229" s="126"/>
      <c r="AO229" s="126"/>
      <c r="AP229" s="126"/>
      <c r="AQ229" s="126"/>
      <c r="AR229" s="126"/>
      <c r="AS229" s="126"/>
      <c r="AT229" s="126"/>
      <c r="AU229" s="126"/>
      <c r="AV229" s="126"/>
      <c r="AW229" s="123"/>
      <c r="AX229" s="408"/>
      <c r="AY229" s="408"/>
      <c r="AZ229" s="875"/>
      <c r="BA229" s="965"/>
      <c r="BB229" s="552" t="s">
        <v>92</v>
      </c>
      <c r="BC229" s="54" t="s">
        <v>35</v>
      </c>
      <c r="BD229" s="50" t="s">
        <v>35</v>
      </c>
      <c r="BE229" s="50" t="s">
        <v>35</v>
      </c>
      <c r="BF229" s="50" t="s">
        <v>35</v>
      </c>
      <c r="BG229" s="45" t="s">
        <v>35</v>
      </c>
      <c r="BH229" s="54" t="s">
        <v>35</v>
      </c>
      <c r="BI229" s="50" t="s">
        <v>35</v>
      </c>
      <c r="BJ229" s="50" t="s">
        <v>35</v>
      </c>
      <c r="BK229" s="50" t="s">
        <v>35</v>
      </c>
      <c r="BL229" s="45" t="s">
        <v>35</v>
      </c>
      <c r="BM229" s="54" t="s">
        <v>35</v>
      </c>
      <c r="BN229" s="50" t="s">
        <v>35</v>
      </c>
      <c r="BO229" s="50" t="s">
        <v>35</v>
      </c>
      <c r="BP229" s="50" t="s">
        <v>35</v>
      </c>
      <c r="BQ229" s="45" t="s">
        <v>35</v>
      </c>
      <c r="BR229" s="54" t="s">
        <v>35</v>
      </c>
      <c r="BS229" s="50" t="s">
        <v>35</v>
      </c>
      <c r="BT229" s="50" t="s">
        <v>35</v>
      </c>
      <c r="BU229" s="50" t="s">
        <v>35</v>
      </c>
      <c r="BV229" s="50" t="s">
        <v>35</v>
      </c>
      <c r="BW229" s="50" t="s">
        <v>35</v>
      </c>
      <c r="BX229" s="50" t="s">
        <v>35</v>
      </c>
      <c r="BY229" s="39" t="s">
        <v>35</v>
      </c>
      <c r="BZ229" s="39" t="s">
        <v>35</v>
      </c>
      <c r="CA229" s="39" t="s">
        <v>35</v>
      </c>
      <c r="CB229" s="39" t="s">
        <v>35</v>
      </c>
      <c r="CC229" s="39" t="s">
        <v>35</v>
      </c>
      <c r="CD229" s="39" t="s">
        <v>35</v>
      </c>
      <c r="CE229" s="39" t="s">
        <v>35</v>
      </c>
      <c r="CF229" s="39" t="s">
        <v>35</v>
      </c>
      <c r="CG229" s="39" t="s">
        <v>35</v>
      </c>
      <c r="CH229" s="39" t="s">
        <v>35</v>
      </c>
      <c r="CI229" s="39" t="s">
        <v>35</v>
      </c>
      <c r="CJ229" s="39" t="s">
        <v>35</v>
      </c>
      <c r="CK229" s="39" t="s">
        <v>35</v>
      </c>
      <c r="CL229" s="39" t="s">
        <v>35</v>
      </c>
      <c r="CM229" s="39" t="s">
        <v>35</v>
      </c>
      <c r="CN229" s="39" t="s">
        <v>35</v>
      </c>
      <c r="CO229" s="39" t="s">
        <v>35</v>
      </c>
      <c r="CP229" s="39" t="s">
        <v>35</v>
      </c>
      <c r="CQ229" s="39" t="s">
        <v>35</v>
      </c>
      <c r="CR229" s="39" t="s">
        <v>35</v>
      </c>
      <c r="CS229" s="39" t="s">
        <v>35</v>
      </c>
      <c r="CT229" s="39" t="s">
        <v>35</v>
      </c>
      <c r="CU229" s="39" t="s">
        <v>35</v>
      </c>
      <c r="CV229" s="39" t="s">
        <v>35</v>
      </c>
      <c r="CW229" s="39" t="s">
        <v>35</v>
      </c>
      <c r="CX229" s="8"/>
      <c r="CY229" s="8"/>
      <c r="CZ229" s="8"/>
    </row>
    <row r="230" s="320" customFormat="true" ht="15" customHeight="true" x14ac:dyDescent="0.2">
      <c r="A230" s="149"/>
      <c r="B230" s="144"/>
      <c r="C230" s="127"/>
      <c r="D230" s="126"/>
      <c r="E230" s="126"/>
      <c r="F230" s="126"/>
      <c r="G230" s="125"/>
      <c r="H230" s="124"/>
      <c r="I230" s="126"/>
      <c r="J230" s="126"/>
      <c r="K230" s="126"/>
      <c r="L230" s="123"/>
      <c r="M230" s="127"/>
      <c r="N230" s="126"/>
      <c r="O230" s="126"/>
      <c r="P230" s="126"/>
      <c r="Q230" s="125"/>
      <c r="R230" s="124"/>
      <c r="S230" s="126"/>
      <c r="T230" s="126"/>
      <c r="U230" s="126"/>
      <c r="V230" s="126"/>
      <c r="W230" s="126"/>
      <c r="X230" s="126"/>
      <c r="Y230" s="126"/>
      <c r="Z230" s="126"/>
      <c r="AA230" s="126"/>
      <c r="AB230" s="126"/>
      <c r="AC230" s="126"/>
      <c r="AD230" s="126"/>
      <c r="AE230" s="126"/>
      <c r="AF230" s="126"/>
      <c r="AG230" s="126"/>
      <c r="AH230" s="126"/>
      <c r="AI230" s="126"/>
      <c r="AJ230" s="126"/>
      <c r="AK230" s="126"/>
      <c r="AL230" s="126"/>
      <c r="AM230" s="126"/>
      <c r="AN230" s="126"/>
      <c r="AO230" s="126"/>
      <c r="AP230" s="126"/>
      <c r="AQ230" s="126"/>
      <c r="AR230" s="126"/>
      <c r="AS230" s="126"/>
      <c r="AT230" s="126"/>
      <c r="AU230" s="126"/>
      <c r="AV230" s="126"/>
      <c r="AW230" s="123"/>
      <c r="AX230" s="408"/>
      <c r="AY230" s="408"/>
      <c r="AZ230" s="875"/>
      <c r="BA230" s="965"/>
      <c r="BB230" s="552" t="s">
        <v>93</v>
      </c>
      <c r="BC230" s="54" t="s">
        <v>35</v>
      </c>
      <c r="BD230" s="50" t="s">
        <v>35</v>
      </c>
      <c r="BE230" s="50" t="s">
        <v>35</v>
      </c>
      <c r="BF230" s="50" t="s">
        <v>35</v>
      </c>
      <c r="BG230" s="45" t="s">
        <v>35</v>
      </c>
      <c r="BH230" s="54" t="s">
        <v>35</v>
      </c>
      <c r="BI230" s="50" t="s">
        <v>35</v>
      </c>
      <c r="BJ230" s="50" t="s">
        <v>35</v>
      </c>
      <c r="BK230" s="50" t="s">
        <v>35</v>
      </c>
      <c r="BL230" s="45" t="s">
        <v>35</v>
      </c>
      <c r="BM230" s="54" t="s">
        <v>35</v>
      </c>
      <c r="BN230" s="50" t="s">
        <v>35</v>
      </c>
      <c r="BO230" s="50" t="s">
        <v>35</v>
      </c>
      <c r="BP230" s="50" t="s">
        <v>35</v>
      </c>
      <c r="BQ230" s="45" t="s">
        <v>35</v>
      </c>
      <c r="BR230" s="54" t="s">
        <v>35</v>
      </c>
      <c r="BS230" s="50" t="s">
        <v>35</v>
      </c>
      <c r="BT230" s="50" t="s">
        <v>35</v>
      </c>
      <c r="BU230" s="50" t="s">
        <v>35</v>
      </c>
      <c r="BV230" s="50" t="s">
        <v>35</v>
      </c>
      <c r="BW230" s="50" t="s">
        <v>35</v>
      </c>
      <c r="BX230" s="50" t="s">
        <v>35</v>
      </c>
      <c r="BY230" s="39" t="s">
        <v>35</v>
      </c>
      <c r="BZ230" s="39" t="s">
        <v>35</v>
      </c>
      <c r="CA230" s="39" t="s">
        <v>35</v>
      </c>
      <c r="CB230" s="39" t="s">
        <v>35</v>
      </c>
      <c r="CC230" s="39" t="s">
        <v>35</v>
      </c>
      <c r="CD230" s="39" t="s">
        <v>35</v>
      </c>
      <c r="CE230" s="39" t="s">
        <v>35</v>
      </c>
      <c r="CF230" s="39" t="s">
        <v>35</v>
      </c>
      <c r="CG230" s="39" t="s">
        <v>35</v>
      </c>
      <c r="CH230" s="39" t="s">
        <v>35</v>
      </c>
      <c r="CI230" s="39" t="s">
        <v>35</v>
      </c>
      <c r="CJ230" s="39" t="s">
        <v>35</v>
      </c>
      <c r="CK230" s="39" t="s">
        <v>35</v>
      </c>
      <c r="CL230" s="39" t="s">
        <v>35</v>
      </c>
      <c r="CM230" s="39" t="s">
        <v>35</v>
      </c>
      <c r="CN230" s="39" t="s">
        <v>35</v>
      </c>
      <c r="CO230" s="39" t="s">
        <v>35</v>
      </c>
      <c r="CP230" s="39" t="s">
        <v>35</v>
      </c>
      <c r="CQ230" s="39" t="s">
        <v>35</v>
      </c>
      <c r="CR230" s="39" t="s">
        <v>35</v>
      </c>
      <c r="CS230" s="39" t="s">
        <v>35</v>
      </c>
      <c r="CT230" s="39" t="s">
        <v>35</v>
      </c>
      <c r="CU230" s="39" t="s">
        <v>35</v>
      </c>
      <c r="CV230" s="39" t="s">
        <v>35</v>
      </c>
      <c r="CW230" s="39" t="s">
        <v>35</v>
      </c>
      <c r="CX230" s="8"/>
      <c r="CY230" s="8"/>
      <c r="CZ230" s="8"/>
    </row>
    <row r="231" s="320" customFormat="true" ht="15" customHeight="true" x14ac:dyDescent="0.2">
      <c r="A231" s="172"/>
      <c r="B231" s="143"/>
      <c r="C231" s="91"/>
      <c r="D231" s="163"/>
      <c r="E231" s="163"/>
      <c r="F231" s="163"/>
      <c r="G231" s="152"/>
      <c r="H231" s="90"/>
      <c r="I231" s="163"/>
      <c r="J231" s="163"/>
      <c r="K231" s="163"/>
      <c r="L231" s="158"/>
      <c r="M231" s="91"/>
      <c r="N231" s="163"/>
      <c r="O231" s="163"/>
      <c r="P231" s="163"/>
      <c r="Q231" s="152"/>
      <c r="R231" s="90"/>
      <c r="S231" s="163"/>
      <c r="T231" s="163"/>
      <c r="U231" s="163"/>
      <c r="V231" s="163"/>
      <c r="W231" s="163"/>
      <c r="X231" s="163"/>
      <c r="Y231" s="163"/>
      <c r="Z231" s="163"/>
      <c r="AA231" s="163"/>
      <c r="AB231" s="163"/>
      <c r="AC231" s="163"/>
      <c r="AD231" s="163"/>
      <c r="AE231" s="163"/>
      <c r="AF231" s="163"/>
      <c r="AG231" s="163"/>
      <c r="AH231" s="163"/>
      <c r="AI231" s="163"/>
      <c r="AJ231" s="163"/>
      <c r="AK231" s="163"/>
      <c r="AL231" s="163"/>
      <c r="AM231" s="163"/>
      <c r="AN231" s="163"/>
      <c r="AO231" s="163"/>
      <c r="AP231" s="163"/>
      <c r="AQ231" s="163"/>
      <c r="AR231" s="163"/>
      <c r="AS231" s="163"/>
      <c r="AT231" s="163"/>
      <c r="AU231" s="163"/>
      <c r="AV231" s="163"/>
      <c r="AW231" s="158"/>
      <c r="AX231" s="408"/>
      <c r="AY231" s="408"/>
      <c r="AZ231" s="875"/>
      <c r="BA231" s="877"/>
      <c r="BB231" s="552"/>
      <c r="BC231" s="415"/>
      <c r="BD231" s="405"/>
      <c r="BE231" s="405"/>
      <c r="BF231" s="405"/>
      <c r="BG231" s="419"/>
      <c r="BH231" s="415"/>
      <c r="BI231" s="405"/>
      <c r="BJ231" s="405"/>
      <c r="BK231" s="405"/>
      <c r="BL231" s="419"/>
      <c r="BM231" s="415"/>
      <c r="BN231" s="405"/>
      <c r="BO231" s="405"/>
      <c r="BP231" s="405"/>
      <c r="BQ231" s="419"/>
      <c r="BR231" s="415"/>
      <c r="BS231" s="405"/>
      <c r="BT231" s="405"/>
      <c r="BU231" s="405"/>
      <c r="BV231" s="405"/>
      <c r="BW231" s="405"/>
      <c r="BX231" s="405"/>
      <c r="BY231" s="406"/>
      <c r="BZ231" s="406"/>
      <c r="CA231" s="406"/>
      <c r="CB231" s="406"/>
      <c r="CC231" s="406"/>
      <c r="CD231" s="406"/>
      <c r="CE231" s="406"/>
      <c r="CF231" s="406"/>
      <c r="CG231" s="406"/>
      <c r="CH231" s="406"/>
      <c r="CI231" s="406"/>
      <c r="CJ231" s="406"/>
      <c r="CK231" s="406"/>
      <c r="CL231" s="406"/>
      <c r="CM231" s="406"/>
      <c r="CN231" s="406"/>
      <c r="CO231" s="406"/>
      <c r="CP231" s="406"/>
      <c r="CQ231" s="406"/>
      <c r="CR231" s="406"/>
      <c r="CS231" s="406"/>
      <c r="CT231" s="406"/>
      <c r="CU231" s="406"/>
      <c r="CV231" s="406"/>
      <c r="CW231" s="406"/>
      <c r="CX231" s="7"/>
      <c r="CY231" s="7"/>
      <c r="CZ231" s="7"/>
    </row>
    <row r="232" s="320" customFormat="true" ht="15" customHeight="true" x14ac:dyDescent="0.2">
      <c r="A232" s="172"/>
      <c r="B232" s="143"/>
      <c r="C232" s="91"/>
      <c r="D232" s="163"/>
      <c r="E232" s="163"/>
      <c r="F232" s="163"/>
      <c r="G232" s="152"/>
      <c r="H232" s="90"/>
      <c r="I232" s="163"/>
      <c r="J232" s="163"/>
      <c r="K232" s="163"/>
      <c r="L232" s="158"/>
      <c r="M232" s="91"/>
      <c r="N232" s="163"/>
      <c r="O232" s="163"/>
      <c r="P232" s="163"/>
      <c r="Q232" s="152"/>
      <c r="R232" s="90"/>
      <c r="S232" s="163"/>
      <c r="T232" s="163"/>
      <c r="U232" s="163"/>
      <c r="V232" s="163"/>
      <c r="W232" s="163"/>
      <c r="X232" s="163"/>
      <c r="Y232" s="163"/>
      <c r="Z232" s="163"/>
      <c r="AA232" s="163"/>
      <c r="AB232" s="163"/>
      <c r="AC232" s="163"/>
      <c r="AD232" s="163"/>
      <c r="AE232" s="163"/>
      <c r="AF232" s="163"/>
      <c r="AG232" s="163"/>
      <c r="AH232" s="163"/>
      <c r="AI232" s="163"/>
      <c r="AJ232" s="163"/>
      <c r="AK232" s="163"/>
      <c r="AL232" s="163"/>
      <c r="AM232" s="163"/>
      <c r="AN232" s="163"/>
      <c r="AO232" s="163"/>
      <c r="AP232" s="163"/>
      <c r="AQ232" s="163"/>
      <c r="AR232" s="163"/>
      <c r="AS232" s="163"/>
      <c r="AT232" s="163"/>
      <c r="AU232" s="163"/>
      <c r="AV232" s="163"/>
      <c r="AW232" s="158"/>
      <c r="AX232" s="408"/>
      <c r="AY232" s="408"/>
      <c r="AZ232" s="875"/>
      <c r="BA232" s="878"/>
      <c r="BB232" s="552"/>
      <c r="BC232" s="415"/>
      <c r="BD232" s="405"/>
      <c r="BE232" s="405"/>
      <c r="BF232" s="405"/>
      <c r="BG232" s="419"/>
      <c r="BH232" s="415"/>
      <c r="BI232" s="405"/>
      <c r="BJ232" s="405"/>
      <c r="BK232" s="405"/>
      <c r="BL232" s="419"/>
      <c r="BM232" s="415"/>
      <c r="BN232" s="405"/>
      <c r="BO232" s="405"/>
      <c r="BP232" s="405"/>
      <c r="BQ232" s="419"/>
      <c r="BR232" s="415"/>
      <c r="BS232" s="405"/>
      <c r="BT232" s="405"/>
      <c r="BU232" s="405"/>
      <c r="BV232" s="405"/>
      <c r="BW232" s="405"/>
      <c r="BX232" s="405"/>
      <c r="BY232" s="406"/>
      <c r="BZ232" s="406"/>
      <c r="CA232" s="406"/>
      <c r="CB232" s="406"/>
      <c r="CC232" s="406"/>
      <c r="CD232" s="406"/>
      <c r="CE232" s="406"/>
      <c r="CF232" s="406"/>
      <c r="CG232" s="406"/>
      <c r="CH232" s="406"/>
      <c r="CI232" s="406"/>
      <c r="CJ232" s="406"/>
      <c r="CK232" s="406"/>
      <c r="CL232" s="406"/>
      <c r="CM232" s="406"/>
      <c r="CN232" s="406"/>
      <c r="CO232" s="406"/>
      <c r="CP232" s="406"/>
      <c r="CQ232" s="406"/>
      <c r="CR232" s="406"/>
      <c r="CS232" s="406"/>
      <c r="CT232" s="406"/>
      <c r="CU232" s="406"/>
      <c r="CV232" s="406"/>
      <c r="CW232" s="406"/>
      <c r="CX232" s="7"/>
      <c r="CY232" s="7"/>
      <c r="CZ232" s="7"/>
    </row>
    <row r="233" s="320" customFormat="true" ht="15" customHeight="true" x14ac:dyDescent="0.2">
      <c r="A233" s="172"/>
      <c r="B233" s="143"/>
      <c r="C233" s="91"/>
      <c r="D233" s="163"/>
      <c r="E233" s="163"/>
      <c r="F233" s="163"/>
      <c r="G233" s="152"/>
      <c r="H233" s="90"/>
      <c r="I233" s="163"/>
      <c r="J233" s="163"/>
      <c r="K233" s="163"/>
      <c r="L233" s="158"/>
      <c r="M233" s="91"/>
      <c r="N233" s="163"/>
      <c r="O233" s="163"/>
      <c r="P233" s="163"/>
      <c r="Q233" s="152"/>
      <c r="R233" s="90"/>
      <c r="S233" s="163"/>
      <c r="T233" s="163"/>
      <c r="U233" s="163"/>
      <c r="V233" s="163"/>
      <c r="W233" s="163"/>
      <c r="X233" s="163"/>
      <c r="Y233" s="163"/>
      <c r="Z233" s="163"/>
      <c r="AA233" s="163"/>
      <c r="AB233" s="163"/>
      <c r="AC233" s="163"/>
      <c r="AD233" s="163"/>
      <c r="AE233" s="163"/>
      <c r="AF233" s="163"/>
      <c r="AG233" s="163"/>
      <c r="AH233" s="163"/>
      <c r="AI233" s="163"/>
      <c r="AJ233" s="163"/>
      <c r="AK233" s="163"/>
      <c r="AL233" s="163"/>
      <c r="AM233" s="163"/>
      <c r="AN233" s="163"/>
      <c r="AO233" s="163"/>
      <c r="AP233" s="163"/>
      <c r="AQ233" s="163"/>
      <c r="AR233" s="163"/>
      <c r="AS233" s="163"/>
      <c r="AT233" s="163"/>
      <c r="AU233" s="163"/>
      <c r="AV233" s="163"/>
      <c r="AW233" s="158"/>
      <c r="AX233" s="408"/>
      <c r="AY233" s="408"/>
      <c r="AZ233" s="875"/>
      <c r="BA233" s="878"/>
      <c r="BB233" s="552"/>
      <c r="BC233" s="415"/>
      <c r="BD233" s="405"/>
      <c r="BE233" s="405"/>
      <c r="BF233" s="405"/>
      <c r="BG233" s="419"/>
      <c r="BH233" s="415"/>
      <c r="BI233" s="405"/>
      <c r="BJ233" s="405"/>
      <c r="BK233" s="405"/>
      <c r="BL233" s="419"/>
      <c r="BM233" s="415"/>
      <c r="BN233" s="405"/>
      <c r="BO233" s="405"/>
      <c r="BP233" s="405"/>
      <c r="BQ233" s="419"/>
      <c r="BR233" s="415"/>
      <c r="BS233" s="405"/>
      <c r="BT233" s="405"/>
      <c r="BU233" s="405"/>
      <c r="BV233" s="405"/>
      <c r="BW233" s="405"/>
      <c r="BX233" s="405"/>
      <c r="BY233" s="406"/>
      <c r="BZ233" s="406"/>
      <c r="CA233" s="406"/>
      <c r="CB233" s="406"/>
      <c r="CC233" s="406"/>
      <c r="CD233" s="406"/>
      <c r="CE233" s="406"/>
      <c r="CF233" s="406"/>
      <c r="CG233" s="406"/>
      <c r="CH233" s="406"/>
      <c r="CI233" s="406"/>
      <c r="CJ233" s="406"/>
      <c r="CK233" s="406"/>
      <c r="CL233" s="406"/>
      <c r="CM233" s="406"/>
      <c r="CN233" s="406"/>
      <c r="CO233" s="406"/>
      <c r="CP233" s="406"/>
      <c r="CQ233" s="406"/>
      <c r="CR233" s="406"/>
      <c r="CS233" s="406"/>
      <c r="CT233" s="406"/>
      <c r="CU233" s="406"/>
      <c r="CV233" s="406"/>
      <c r="CW233" s="406"/>
      <c r="CX233" s="7"/>
      <c r="CY233" s="7"/>
      <c r="CZ233" s="7"/>
    </row>
    <row r="234" s="320" customFormat="true" ht="15" customHeight="true" x14ac:dyDescent="0.2">
      <c r="A234" s="172"/>
      <c r="B234" s="143"/>
      <c r="C234" s="91"/>
      <c r="D234" s="163"/>
      <c r="E234" s="163"/>
      <c r="F234" s="163"/>
      <c r="G234" s="152"/>
      <c r="H234" s="90"/>
      <c r="I234" s="163"/>
      <c r="J234" s="163"/>
      <c r="K234" s="163"/>
      <c r="L234" s="158"/>
      <c r="M234" s="91"/>
      <c r="N234" s="163"/>
      <c r="O234" s="163"/>
      <c r="P234" s="163"/>
      <c r="Q234" s="152"/>
      <c r="R234" s="90"/>
      <c r="S234" s="163"/>
      <c r="T234" s="163"/>
      <c r="U234" s="163"/>
      <c r="V234" s="163"/>
      <c r="W234" s="163"/>
      <c r="X234" s="163"/>
      <c r="Y234" s="163"/>
      <c r="Z234" s="163"/>
      <c r="AA234" s="163"/>
      <c r="AB234" s="163"/>
      <c r="AC234" s="163"/>
      <c r="AD234" s="163"/>
      <c r="AE234" s="163"/>
      <c r="AF234" s="163"/>
      <c r="AG234" s="163"/>
      <c r="AH234" s="163"/>
      <c r="AI234" s="163"/>
      <c r="AJ234" s="163"/>
      <c r="AK234" s="163"/>
      <c r="AL234" s="163"/>
      <c r="AM234" s="163"/>
      <c r="AN234" s="163"/>
      <c r="AO234" s="163"/>
      <c r="AP234" s="163"/>
      <c r="AQ234" s="163"/>
      <c r="AR234" s="163"/>
      <c r="AS234" s="163"/>
      <c r="AT234" s="163"/>
      <c r="AU234" s="163"/>
      <c r="AV234" s="163"/>
      <c r="AW234" s="158"/>
      <c r="AX234" s="408"/>
      <c r="AY234" s="408"/>
      <c r="AZ234" s="875"/>
      <c r="BA234" s="878"/>
      <c r="BB234" s="552"/>
      <c r="BC234" s="415"/>
      <c r="BD234" s="405"/>
      <c r="BE234" s="405"/>
      <c r="BF234" s="405"/>
      <c r="BG234" s="419"/>
      <c r="BH234" s="415"/>
      <c r="BI234" s="405"/>
      <c r="BJ234" s="405"/>
      <c r="BK234" s="405"/>
      <c r="BL234" s="419"/>
      <c r="BM234" s="415"/>
      <c r="BN234" s="405"/>
      <c r="BO234" s="405"/>
      <c r="BP234" s="405"/>
      <c r="BQ234" s="419"/>
      <c r="BR234" s="415"/>
      <c r="BS234" s="405"/>
      <c r="BT234" s="405"/>
      <c r="BU234" s="405"/>
      <c r="BV234" s="405"/>
      <c r="BW234" s="405"/>
      <c r="BX234" s="405"/>
      <c r="BY234" s="406"/>
      <c r="BZ234" s="406"/>
      <c r="CA234" s="406"/>
      <c r="CB234" s="406"/>
      <c r="CC234" s="406"/>
      <c r="CD234" s="406"/>
      <c r="CE234" s="406"/>
      <c r="CF234" s="406"/>
      <c r="CG234" s="406"/>
      <c r="CH234" s="406"/>
      <c r="CI234" s="406"/>
      <c r="CJ234" s="406"/>
      <c r="CK234" s="406"/>
      <c r="CL234" s="406"/>
      <c r="CM234" s="406"/>
      <c r="CN234" s="406"/>
      <c r="CO234" s="406"/>
      <c r="CP234" s="406"/>
      <c r="CQ234" s="406"/>
      <c r="CR234" s="406"/>
      <c r="CS234" s="406"/>
      <c r="CT234" s="406"/>
      <c r="CU234" s="406"/>
      <c r="CV234" s="406"/>
      <c r="CW234" s="406"/>
      <c r="CX234" s="7"/>
      <c r="CY234" s="7"/>
      <c r="CZ234" s="7"/>
    </row>
    <row r="235" s="320" customFormat="true" ht="15" customHeight="true" x14ac:dyDescent="0.2">
      <c r="A235" s="172"/>
      <c r="B235" s="143"/>
      <c r="C235" s="91"/>
      <c r="D235" s="163"/>
      <c r="E235" s="163"/>
      <c r="F235" s="163"/>
      <c r="G235" s="152"/>
      <c r="H235" s="90"/>
      <c r="I235" s="163"/>
      <c r="J235" s="163"/>
      <c r="K235" s="163"/>
      <c r="L235" s="158"/>
      <c r="M235" s="91"/>
      <c r="N235" s="163"/>
      <c r="O235" s="163"/>
      <c r="P235" s="163"/>
      <c r="Q235" s="152"/>
      <c r="R235" s="90"/>
      <c r="S235" s="163"/>
      <c r="T235" s="163"/>
      <c r="U235" s="163"/>
      <c r="V235" s="163"/>
      <c r="W235" s="163"/>
      <c r="X235" s="163"/>
      <c r="Y235" s="163"/>
      <c r="Z235" s="163"/>
      <c r="AA235" s="163"/>
      <c r="AB235" s="163"/>
      <c r="AC235" s="163"/>
      <c r="AD235" s="163"/>
      <c r="AE235" s="163"/>
      <c r="AF235" s="163"/>
      <c r="AG235" s="163"/>
      <c r="AH235" s="163"/>
      <c r="AI235" s="163"/>
      <c r="AJ235" s="163"/>
      <c r="AK235" s="163"/>
      <c r="AL235" s="163"/>
      <c r="AM235" s="163"/>
      <c r="AN235" s="163"/>
      <c r="AO235" s="163"/>
      <c r="AP235" s="163"/>
      <c r="AQ235" s="163"/>
      <c r="AR235" s="163"/>
      <c r="AS235" s="163"/>
      <c r="AT235" s="163"/>
      <c r="AU235" s="163"/>
      <c r="AV235" s="163"/>
      <c r="AW235" s="158"/>
      <c r="AX235" s="408"/>
      <c r="AY235" s="408"/>
      <c r="AZ235" s="875"/>
      <c r="BA235" s="878"/>
      <c r="BB235" s="552"/>
      <c r="BC235" s="415"/>
      <c r="BD235" s="405"/>
      <c r="BE235" s="405"/>
      <c r="BF235" s="405"/>
      <c r="BG235" s="419"/>
      <c r="BH235" s="415"/>
      <c r="BI235" s="405"/>
      <c r="BJ235" s="405"/>
      <c r="BK235" s="405"/>
      <c r="BL235" s="419"/>
      <c r="BM235" s="415"/>
      <c r="BN235" s="405"/>
      <c r="BO235" s="405"/>
      <c r="BP235" s="405"/>
      <c r="BQ235" s="419"/>
      <c r="BR235" s="415"/>
      <c r="BS235" s="405"/>
      <c r="BT235" s="405"/>
      <c r="BU235" s="405"/>
      <c r="BV235" s="405"/>
      <c r="BW235" s="405"/>
      <c r="BX235" s="405"/>
      <c r="BY235" s="406"/>
      <c r="BZ235" s="406"/>
      <c r="CA235" s="406"/>
      <c r="CB235" s="406"/>
      <c r="CC235" s="406"/>
      <c r="CD235" s="406"/>
      <c r="CE235" s="406"/>
      <c r="CF235" s="406"/>
      <c r="CG235" s="406"/>
      <c r="CH235" s="406"/>
      <c r="CI235" s="406"/>
      <c r="CJ235" s="406"/>
      <c r="CK235" s="406"/>
      <c r="CL235" s="406"/>
      <c r="CM235" s="406"/>
      <c r="CN235" s="406"/>
      <c r="CO235" s="406"/>
      <c r="CP235" s="406"/>
      <c r="CQ235" s="406"/>
      <c r="CR235" s="406"/>
      <c r="CS235" s="406"/>
      <c r="CT235" s="406"/>
      <c r="CU235" s="406"/>
      <c r="CV235" s="406"/>
      <c r="CW235" s="406"/>
      <c r="CX235" s="7"/>
      <c r="CY235" s="7"/>
      <c r="CZ235" s="7"/>
    </row>
    <row r="236" s="320" customFormat="true" ht="15" customHeight="true" x14ac:dyDescent="0.2">
      <c r="A236" s="172"/>
      <c r="B236" s="143"/>
      <c r="C236" s="91"/>
      <c r="D236" s="163"/>
      <c r="E236" s="163"/>
      <c r="F236" s="163"/>
      <c r="G236" s="152"/>
      <c r="H236" s="90"/>
      <c r="I236" s="163"/>
      <c r="J236" s="163"/>
      <c r="K236" s="163"/>
      <c r="L236" s="158"/>
      <c r="M236" s="91"/>
      <c r="N236" s="163"/>
      <c r="O236" s="163"/>
      <c r="P236" s="163"/>
      <c r="Q236" s="152"/>
      <c r="R236" s="90"/>
      <c r="S236" s="163"/>
      <c r="T236" s="163"/>
      <c r="U236" s="163"/>
      <c r="V236" s="163"/>
      <c r="W236" s="163"/>
      <c r="X236" s="163"/>
      <c r="Y236" s="163"/>
      <c r="Z236" s="163"/>
      <c r="AA236" s="163"/>
      <c r="AB236" s="163"/>
      <c r="AC236" s="163"/>
      <c r="AD236" s="163"/>
      <c r="AE236" s="163"/>
      <c r="AF236" s="163"/>
      <c r="AG236" s="163"/>
      <c r="AH236" s="163"/>
      <c r="AI236" s="163"/>
      <c r="AJ236" s="163"/>
      <c r="AK236" s="163"/>
      <c r="AL236" s="163"/>
      <c r="AM236" s="163"/>
      <c r="AN236" s="163"/>
      <c r="AO236" s="163"/>
      <c r="AP236" s="163"/>
      <c r="AQ236" s="163"/>
      <c r="AR236" s="163"/>
      <c r="AS236" s="163"/>
      <c r="AT236" s="163"/>
      <c r="AU236" s="163"/>
      <c r="AV236" s="163"/>
      <c r="AW236" s="158"/>
      <c r="AX236" s="408"/>
      <c r="AY236" s="408"/>
      <c r="AZ236" s="875"/>
      <c r="BA236" s="878"/>
      <c r="BB236" s="552"/>
      <c r="BC236" s="415"/>
      <c r="BD236" s="405"/>
      <c r="BE236" s="405"/>
      <c r="BF236" s="405"/>
      <c r="BG236" s="419"/>
      <c r="BH236" s="415"/>
      <c r="BI236" s="405"/>
      <c r="BJ236" s="405"/>
      <c r="BK236" s="405"/>
      <c r="BL236" s="419"/>
      <c r="BM236" s="415"/>
      <c r="BN236" s="405"/>
      <c r="BO236" s="405"/>
      <c r="BP236" s="405"/>
      <c r="BQ236" s="419"/>
      <c r="BR236" s="415"/>
      <c r="BS236" s="405"/>
      <c r="BT236" s="405"/>
      <c r="BU236" s="405"/>
      <c r="BV236" s="405"/>
      <c r="BW236" s="405"/>
      <c r="BX236" s="405"/>
      <c r="BY236" s="406"/>
      <c r="BZ236" s="406"/>
      <c r="CA236" s="406"/>
      <c r="CB236" s="406"/>
      <c r="CC236" s="406"/>
      <c r="CD236" s="406"/>
      <c r="CE236" s="406"/>
      <c r="CF236" s="406"/>
      <c r="CG236" s="406"/>
      <c r="CH236" s="406"/>
      <c r="CI236" s="406"/>
      <c r="CJ236" s="406"/>
      <c r="CK236" s="406"/>
      <c r="CL236" s="406"/>
      <c r="CM236" s="406"/>
      <c r="CN236" s="406"/>
      <c r="CO236" s="406"/>
      <c r="CP236" s="406"/>
      <c r="CQ236" s="406"/>
      <c r="CR236" s="406"/>
      <c r="CS236" s="406"/>
      <c r="CT236" s="406"/>
      <c r="CU236" s="406"/>
      <c r="CV236" s="406"/>
      <c r="CW236" s="406"/>
      <c r="CX236" s="7"/>
      <c r="CY236" s="7"/>
      <c r="CZ236" s="7"/>
    </row>
    <row r="237" s="320" customFormat="true" ht="15" customHeight="true" x14ac:dyDescent="0.2">
      <c r="A237" s="172"/>
      <c r="B237" s="143"/>
      <c r="C237" s="91"/>
      <c r="D237" s="163"/>
      <c r="E237" s="163"/>
      <c r="F237" s="163"/>
      <c r="G237" s="152"/>
      <c r="H237" s="90"/>
      <c r="I237" s="163"/>
      <c r="J237" s="163"/>
      <c r="K237" s="163"/>
      <c r="L237" s="158"/>
      <c r="M237" s="91"/>
      <c r="N237" s="163"/>
      <c r="O237" s="163"/>
      <c r="P237" s="163"/>
      <c r="Q237" s="152"/>
      <c r="R237" s="90"/>
      <c r="S237" s="163"/>
      <c r="T237" s="163"/>
      <c r="U237" s="163"/>
      <c r="V237" s="163"/>
      <c r="W237" s="163"/>
      <c r="X237" s="163"/>
      <c r="Y237" s="163"/>
      <c r="Z237" s="163"/>
      <c r="AA237" s="163"/>
      <c r="AB237" s="163"/>
      <c r="AC237" s="163"/>
      <c r="AD237" s="163"/>
      <c r="AE237" s="163"/>
      <c r="AF237" s="163"/>
      <c r="AG237" s="163"/>
      <c r="AH237" s="163"/>
      <c r="AI237" s="163"/>
      <c r="AJ237" s="163"/>
      <c r="AK237" s="163"/>
      <c r="AL237" s="163"/>
      <c r="AM237" s="163"/>
      <c r="AN237" s="163"/>
      <c r="AO237" s="163"/>
      <c r="AP237" s="163"/>
      <c r="AQ237" s="163"/>
      <c r="AR237" s="163"/>
      <c r="AS237" s="163"/>
      <c r="AT237" s="163"/>
      <c r="AU237" s="163"/>
      <c r="AV237" s="163"/>
      <c r="AW237" s="158"/>
      <c r="AX237" s="408"/>
      <c r="AY237" s="408"/>
      <c r="AZ237" s="875"/>
      <c r="BA237" s="878"/>
      <c r="BB237" s="552"/>
      <c r="BC237" s="415"/>
      <c r="BD237" s="405"/>
      <c r="BE237" s="405"/>
      <c r="BF237" s="405"/>
      <c r="BG237" s="419"/>
      <c r="BH237" s="415"/>
      <c r="BI237" s="405"/>
      <c r="BJ237" s="405"/>
      <c r="BK237" s="405"/>
      <c r="BL237" s="419"/>
      <c r="BM237" s="415"/>
      <c r="BN237" s="405"/>
      <c r="BO237" s="405"/>
      <c r="BP237" s="405"/>
      <c r="BQ237" s="419"/>
      <c r="BR237" s="415"/>
      <c r="BS237" s="405"/>
      <c r="BT237" s="405"/>
      <c r="BU237" s="405"/>
      <c r="BV237" s="405"/>
      <c r="BW237" s="405"/>
      <c r="BX237" s="405"/>
      <c r="BY237" s="406"/>
      <c r="BZ237" s="406"/>
      <c r="CA237" s="406"/>
      <c r="CB237" s="406"/>
      <c r="CC237" s="406"/>
      <c r="CD237" s="406"/>
      <c r="CE237" s="406"/>
      <c r="CF237" s="406"/>
      <c r="CG237" s="406"/>
      <c r="CH237" s="406"/>
      <c r="CI237" s="406"/>
      <c r="CJ237" s="406"/>
      <c r="CK237" s="406"/>
      <c r="CL237" s="406"/>
      <c r="CM237" s="406"/>
      <c r="CN237" s="406"/>
      <c r="CO237" s="406"/>
      <c r="CP237" s="406"/>
      <c r="CQ237" s="406"/>
      <c r="CR237" s="406"/>
      <c r="CS237" s="406"/>
      <c r="CT237" s="406"/>
      <c r="CU237" s="406"/>
      <c r="CV237" s="406"/>
      <c r="CW237" s="406"/>
      <c r="CX237" s="7"/>
      <c r="CY237" s="7"/>
      <c r="CZ237" s="7"/>
    </row>
    <row r="238" s="320" customFormat="true" ht="15" customHeight="true" x14ac:dyDescent="0.2">
      <c r="A238" s="172"/>
      <c r="B238" s="143"/>
      <c r="C238" s="91"/>
      <c r="D238" s="163"/>
      <c r="E238" s="163"/>
      <c r="F238" s="163"/>
      <c r="G238" s="152"/>
      <c r="H238" s="90"/>
      <c r="I238" s="163"/>
      <c r="J238" s="163"/>
      <c r="K238" s="163"/>
      <c r="L238" s="158"/>
      <c r="M238" s="91"/>
      <c r="N238" s="163"/>
      <c r="O238" s="163"/>
      <c r="P238" s="163"/>
      <c r="Q238" s="152"/>
      <c r="R238" s="90"/>
      <c r="S238" s="163"/>
      <c r="T238" s="163"/>
      <c r="U238" s="163"/>
      <c r="V238" s="163"/>
      <c r="W238" s="163"/>
      <c r="X238" s="163"/>
      <c r="Y238" s="163"/>
      <c r="Z238" s="163"/>
      <c r="AA238" s="163"/>
      <c r="AB238" s="163"/>
      <c r="AC238" s="163"/>
      <c r="AD238" s="163"/>
      <c r="AE238" s="163"/>
      <c r="AF238" s="163"/>
      <c r="AG238" s="163"/>
      <c r="AH238" s="163"/>
      <c r="AI238" s="163"/>
      <c r="AJ238" s="163"/>
      <c r="AK238" s="163"/>
      <c r="AL238" s="163"/>
      <c r="AM238" s="163"/>
      <c r="AN238" s="163"/>
      <c r="AO238" s="163"/>
      <c r="AP238" s="163"/>
      <c r="AQ238" s="163"/>
      <c r="AR238" s="163"/>
      <c r="AS238" s="163"/>
      <c r="AT238" s="163"/>
      <c r="AU238" s="163"/>
      <c r="AV238" s="163"/>
      <c r="AW238" s="158"/>
      <c r="AX238" s="408"/>
      <c r="AY238" s="408"/>
      <c r="AZ238" s="875"/>
      <c r="BA238" s="878"/>
      <c r="BB238" s="552"/>
      <c r="BC238" s="415"/>
      <c r="BD238" s="405"/>
      <c r="BE238" s="405"/>
      <c r="BF238" s="405"/>
      <c r="BG238" s="419"/>
      <c r="BH238" s="415"/>
      <c r="BI238" s="405"/>
      <c r="BJ238" s="405"/>
      <c r="BK238" s="405"/>
      <c r="BL238" s="419"/>
      <c r="BM238" s="415"/>
      <c r="BN238" s="405"/>
      <c r="BO238" s="405"/>
      <c r="BP238" s="405"/>
      <c r="BQ238" s="419"/>
      <c r="BR238" s="415"/>
      <c r="BS238" s="405"/>
      <c r="BT238" s="405"/>
      <c r="BU238" s="405"/>
      <c r="BV238" s="405"/>
      <c r="BW238" s="405"/>
      <c r="BX238" s="405"/>
      <c r="BY238" s="406"/>
      <c r="BZ238" s="406"/>
      <c r="CA238" s="406"/>
      <c r="CB238" s="406"/>
      <c r="CC238" s="406"/>
      <c r="CD238" s="406"/>
      <c r="CE238" s="406"/>
      <c r="CF238" s="406"/>
      <c r="CG238" s="406"/>
      <c r="CH238" s="406"/>
      <c r="CI238" s="406"/>
      <c r="CJ238" s="406"/>
      <c r="CK238" s="406"/>
      <c r="CL238" s="406"/>
      <c r="CM238" s="406"/>
      <c r="CN238" s="406"/>
      <c r="CO238" s="406"/>
      <c r="CP238" s="406"/>
      <c r="CQ238" s="406"/>
      <c r="CR238" s="406"/>
      <c r="CS238" s="406"/>
      <c r="CT238" s="406"/>
      <c r="CU238" s="406"/>
      <c r="CV238" s="406"/>
      <c r="CW238" s="406"/>
      <c r="CX238" s="7"/>
      <c r="CY238" s="7"/>
      <c r="CZ238" s="7"/>
    </row>
    <row r="239" s="320" customFormat="true" ht="15" customHeight="true" x14ac:dyDescent="0.2">
      <c r="A239" s="172"/>
      <c r="B239" s="143"/>
      <c r="C239" s="91"/>
      <c r="D239" s="163"/>
      <c r="E239" s="163"/>
      <c r="F239" s="163"/>
      <c r="G239" s="152"/>
      <c r="H239" s="90"/>
      <c r="I239" s="163"/>
      <c r="J239" s="163"/>
      <c r="K239" s="163"/>
      <c r="L239" s="158"/>
      <c r="M239" s="91"/>
      <c r="N239" s="163"/>
      <c r="O239" s="163"/>
      <c r="P239" s="163"/>
      <c r="Q239" s="152"/>
      <c r="R239" s="90"/>
      <c r="S239" s="163"/>
      <c r="T239" s="163"/>
      <c r="U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63"/>
      <c r="AP239" s="163"/>
      <c r="AQ239" s="163"/>
      <c r="AR239" s="163"/>
      <c r="AS239" s="163"/>
      <c r="AT239" s="163"/>
      <c r="AU239" s="163"/>
      <c r="AV239" s="163"/>
      <c r="AW239" s="158"/>
      <c r="AX239" s="408"/>
      <c r="AY239" s="408"/>
      <c r="AZ239" s="875"/>
      <c r="BA239" s="878"/>
      <c r="BB239" s="552"/>
      <c r="BC239" s="415"/>
      <c r="BD239" s="405"/>
      <c r="BE239" s="405"/>
      <c r="BF239" s="405"/>
      <c r="BG239" s="419"/>
      <c r="BH239" s="415"/>
      <c r="BI239" s="405"/>
      <c r="BJ239" s="405"/>
      <c r="BK239" s="405"/>
      <c r="BL239" s="419"/>
      <c r="BM239" s="415"/>
      <c r="BN239" s="405"/>
      <c r="BO239" s="405"/>
      <c r="BP239" s="405"/>
      <c r="BQ239" s="419"/>
      <c r="BR239" s="415"/>
      <c r="BS239" s="405"/>
      <c r="BT239" s="405"/>
      <c r="BU239" s="405"/>
      <c r="BV239" s="405"/>
      <c r="BW239" s="405"/>
      <c r="BX239" s="405"/>
      <c r="BY239" s="406"/>
      <c r="BZ239" s="406"/>
      <c r="CA239" s="406"/>
      <c r="CB239" s="406"/>
      <c r="CC239" s="406"/>
      <c r="CD239" s="406"/>
      <c r="CE239" s="406"/>
      <c r="CF239" s="406"/>
      <c r="CG239" s="406"/>
      <c r="CH239" s="406"/>
      <c r="CI239" s="406"/>
      <c r="CJ239" s="406"/>
      <c r="CK239" s="406"/>
      <c r="CL239" s="406"/>
      <c r="CM239" s="406"/>
      <c r="CN239" s="406"/>
      <c r="CO239" s="406"/>
      <c r="CP239" s="406"/>
      <c r="CQ239" s="406"/>
      <c r="CR239" s="406"/>
      <c r="CS239" s="406"/>
      <c r="CT239" s="406"/>
      <c r="CU239" s="406"/>
      <c r="CV239" s="406"/>
      <c r="CW239" s="406"/>
      <c r="CX239" s="7"/>
      <c r="CY239" s="7"/>
      <c r="CZ239" s="7"/>
    </row>
    <row r="240" s="320" customFormat="true" ht="15" customHeight="true" x14ac:dyDescent="0.2">
      <c r="A240" s="172"/>
      <c r="B240" s="143"/>
      <c r="C240" s="91"/>
      <c r="D240" s="163"/>
      <c r="E240" s="163"/>
      <c r="F240" s="163"/>
      <c r="G240" s="152"/>
      <c r="H240" s="90"/>
      <c r="I240" s="163"/>
      <c r="J240" s="163"/>
      <c r="K240" s="163"/>
      <c r="L240" s="158"/>
      <c r="M240" s="91"/>
      <c r="N240" s="163"/>
      <c r="O240" s="163"/>
      <c r="P240" s="163"/>
      <c r="Q240" s="152"/>
      <c r="R240" s="90"/>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63"/>
      <c r="AP240" s="163"/>
      <c r="AQ240" s="163"/>
      <c r="AR240" s="163"/>
      <c r="AS240" s="163"/>
      <c r="AT240" s="163"/>
      <c r="AU240" s="163"/>
      <c r="AV240" s="163"/>
      <c r="AW240" s="158"/>
      <c r="AX240" s="408"/>
      <c r="AY240" s="408"/>
      <c r="AZ240" s="875"/>
      <c r="BA240" s="878"/>
      <c r="BB240" s="552"/>
      <c r="BC240" s="415"/>
      <c r="BD240" s="405"/>
      <c r="BE240" s="405"/>
      <c r="BF240" s="405"/>
      <c r="BG240" s="419"/>
      <c r="BH240" s="415"/>
      <c r="BI240" s="405"/>
      <c r="BJ240" s="405"/>
      <c r="BK240" s="405"/>
      <c r="BL240" s="419"/>
      <c r="BM240" s="415"/>
      <c r="BN240" s="405"/>
      <c r="BO240" s="405"/>
      <c r="BP240" s="405"/>
      <c r="BQ240" s="419"/>
      <c r="BR240" s="415"/>
      <c r="BS240" s="405"/>
      <c r="BT240" s="405"/>
      <c r="BU240" s="405"/>
      <c r="BV240" s="405"/>
      <c r="BW240" s="405"/>
      <c r="BX240" s="405"/>
      <c r="BY240" s="406"/>
      <c r="BZ240" s="406"/>
      <c r="CA240" s="406"/>
      <c r="CB240" s="406"/>
      <c r="CC240" s="406"/>
      <c r="CD240" s="406"/>
      <c r="CE240" s="406"/>
      <c r="CF240" s="406"/>
      <c r="CG240" s="406"/>
      <c r="CH240" s="406"/>
      <c r="CI240" s="406"/>
      <c r="CJ240" s="406"/>
      <c r="CK240" s="406"/>
      <c r="CL240" s="406"/>
      <c r="CM240" s="406"/>
      <c r="CN240" s="406"/>
      <c r="CO240" s="406"/>
      <c r="CP240" s="406"/>
      <c r="CQ240" s="406"/>
      <c r="CR240" s="406"/>
      <c r="CS240" s="406"/>
      <c r="CT240" s="406"/>
      <c r="CU240" s="406"/>
      <c r="CV240" s="406"/>
      <c r="CW240" s="406"/>
      <c r="CX240" s="7"/>
      <c r="CY240" s="7"/>
      <c r="CZ240" s="7"/>
    </row>
    <row r="241" s="320" customFormat="true" ht="15" customHeight="true" x14ac:dyDescent="0.2">
      <c r="A241" s="172"/>
      <c r="B241" s="143"/>
      <c r="C241" s="91"/>
      <c r="D241" s="163"/>
      <c r="E241" s="163"/>
      <c r="F241" s="163"/>
      <c r="G241" s="152"/>
      <c r="H241" s="90"/>
      <c r="I241" s="163"/>
      <c r="J241" s="163"/>
      <c r="K241" s="163"/>
      <c r="L241" s="158"/>
      <c r="M241" s="91"/>
      <c r="N241" s="163"/>
      <c r="O241" s="163"/>
      <c r="P241" s="163"/>
      <c r="Q241" s="152"/>
      <c r="R241" s="90"/>
      <c r="S241" s="163"/>
      <c r="T241" s="163"/>
      <c r="U241" s="163"/>
      <c r="V241" s="163"/>
      <c r="W241" s="163"/>
      <c r="X241" s="163"/>
      <c r="Y241" s="163"/>
      <c r="Z241" s="163"/>
      <c r="AA241" s="163"/>
      <c r="AB241" s="163"/>
      <c r="AC241" s="163"/>
      <c r="AD241" s="163"/>
      <c r="AE241" s="163"/>
      <c r="AF241" s="163"/>
      <c r="AG241" s="163"/>
      <c r="AH241" s="163"/>
      <c r="AI241" s="163"/>
      <c r="AJ241" s="163"/>
      <c r="AK241" s="163"/>
      <c r="AL241" s="163"/>
      <c r="AM241" s="163"/>
      <c r="AN241" s="163"/>
      <c r="AO241" s="163"/>
      <c r="AP241" s="163"/>
      <c r="AQ241" s="163"/>
      <c r="AR241" s="163"/>
      <c r="AS241" s="163"/>
      <c r="AT241" s="163"/>
      <c r="AU241" s="163"/>
      <c r="AV241" s="163"/>
      <c r="AW241" s="158"/>
      <c r="AX241" s="408"/>
      <c r="AY241" s="408"/>
      <c r="AZ241" s="875"/>
      <c r="BA241" s="878"/>
      <c r="BB241" s="552"/>
      <c r="BC241" s="415"/>
      <c r="BD241" s="405"/>
      <c r="BE241" s="405"/>
      <c r="BF241" s="405"/>
      <c r="BG241" s="419"/>
      <c r="BH241" s="415"/>
      <c r="BI241" s="405"/>
      <c r="BJ241" s="405"/>
      <c r="BK241" s="405"/>
      <c r="BL241" s="419"/>
      <c r="BM241" s="415"/>
      <c r="BN241" s="405"/>
      <c r="BO241" s="405"/>
      <c r="BP241" s="405"/>
      <c r="BQ241" s="419"/>
      <c r="BR241" s="415"/>
      <c r="BS241" s="405"/>
      <c r="BT241" s="405"/>
      <c r="BU241" s="405"/>
      <c r="BV241" s="405"/>
      <c r="BW241" s="405"/>
      <c r="BX241" s="405"/>
      <c r="BY241" s="406"/>
      <c r="BZ241" s="406"/>
      <c r="CA241" s="406"/>
      <c r="CB241" s="406"/>
      <c r="CC241" s="406"/>
      <c r="CD241" s="406"/>
      <c r="CE241" s="406"/>
      <c r="CF241" s="406"/>
      <c r="CG241" s="406"/>
      <c r="CH241" s="406"/>
      <c r="CI241" s="406"/>
      <c r="CJ241" s="406"/>
      <c r="CK241" s="406"/>
      <c r="CL241" s="406"/>
      <c r="CM241" s="406"/>
      <c r="CN241" s="406"/>
      <c r="CO241" s="406"/>
      <c r="CP241" s="406"/>
      <c r="CQ241" s="406"/>
      <c r="CR241" s="406"/>
      <c r="CS241" s="406"/>
      <c r="CT241" s="406"/>
      <c r="CU241" s="406"/>
      <c r="CV241" s="406"/>
      <c r="CW241" s="406"/>
      <c r="CX241" s="7"/>
      <c r="CY241" s="7"/>
      <c r="CZ241" s="7"/>
    </row>
    <row r="242" s="320" customFormat="true" ht="15" customHeight="true" x14ac:dyDescent="0.2">
      <c r="A242" s="172"/>
      <c r="B242" s="143"/>
      <c r="C242" s="91"/>
      <c r="D242" s="163"/>
      <c r="E242" s="163"/>
      <c r="F242" s="163"/>
      <c r="G242" s="152"/>
      <c r="H242" s="90"/>
      <c r="I242" s="163"/>
      <c r="J242" s="163"/>
      <c r="K242" s="163"/>
      <c r="L242" s="158"/>
      <c r="M242" s="91"/>
      <c r="N242" s="163"/>
      <c r="O242" s="163"/>
      <c r="P242" s="163"/>
      <c r="Q242" s="152"/>
      <c r="R242" s="90"/>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58"/>
      <c r="AX242" s="408"/>
      <c r="AY242" s="408"/>
      <c r="AZ242" s="875"/>
      <c r="BA242" s="878"/>
      <c r="BB242" s="552"/>
      <c r="BC242" s="415"/>
      <c r="BD242" s="405"/>
      <c r="BE242" s="405"/>
      <c r="BF242" s="405"/>
      <c r="BG242" s="419"/>
      <c r="BH242" s="415"/>
      <c r="BI242" s="405"/>
      <c r="BJ242" s="405"/>
      <c r="BK242" s="405"/>
      <c r="BL242" s="419"/>
      <c r="BM242" s="415"/>
      <c r="BN242" s="405"/>
      <c r="BO242" s="405"/>
      <c r="BP242" s="405"/>
      <c r="BQ242" s="419"/>
      <c r="BR242" s="415"/>
      <c r="BS242" s="405"/>
      <c r="BT242" s="405"/>
      <c r="BU242" s="405"/>
      <c r="BV242" s="405"/>
      <c r="BW242" s="405"/>
      <c r="BX242" s="405"/>
      <c r="BY242" s="406"/>
      <c r="BZ242" s="406"/>
      <c r="CA242" s="406"/>
      <c r="CB242" s="406"/>
      <c r="CC242" s="406"/>
      <c r="CD242" s="406"/>
      <c r="CE242" s="406"/>
      <c r="CF242" s="406"/>
      <c r="CG242" s="406"/>
      <c r="CH242" s="406"/>
      <c r="CI242" s="406"/>
      <c r="CJ242" s="406"/>
      <c r="CK242" s="406"/>
      <c r="CL242" s="406"/>
      <c r="CM242" s="406"/>
      <c r="CN242" s="406"/>
      <c r="CO242" s="406"/>
      <c r="CP242" s="406"/>
      <c r="CQ242" s="406"/>
      <c r="CR242" s="406"/>
      <c r="CS242" s="406"/>
      <c r="CT242" s="406"/>
      <c r="CU242" s="406"/>
      <c r="CV242" s="406"/>
      <c r="CW242" s="406"/>
      <c r="CX242" s="7"/>
      <c r="CY242" s="7"/>
      <c r="CZ242" s="7"/>
    </row>
    <row r="243" s="320" customFormat="true" ht="15" customHeight="true" x14ac:dyDescent="0.2">
      <c r="A243" s="172"/>
      <c r="B243" s="143"/>
      <c r="C243" s="91"/>
      <c r="D243" s="163"/>
      <c r="E243" s="163"/>
      <c r="F243" s="163"/>
      <c r="G243" s="152"/>
      <c r="H243" s="90"/>
      <c r="I243" s="163"/>
      <c r="J243" s="163"/>
      <c r="K243" s="163"/>
      <c r="L243" s="158"/>
      <c r="M243" s="91"/>
      <c r="N243" s="163"/>
      <c r="O243" s="163"/>
      <c r="P243" s="163"/>
      <c r="Q243" s="152"/>
      <c r="R243" s="90"/>
      <c r="S243" s="163"/>
      <c r="T243" s="163"/>
      <c r="U243" s="163"/>
      <c r="V243" s="163"/>
      <c r="W243" s="163"/>
      <c r="X243" s="163"/>
      <c r="Y243" s="163"/>
      <c r="Z243" s="163"/>
      <c r="AA243" s="163"/>
      <c r="AB243" s="163"/>
      <c r="AC243" s="163"/>
      <c r="AD243" s="163"/>
      <c r="AE243" s="163"/>
      <c r="AF243" s="163"/>
      <c r="AG243" s="163"/>
      <c r="AH243" s="163"/>
      <c r="AI243" s="163"/>
      <c r="AJ243" s="163"/>
      <c r="AK243" s="163"/>
      <c r="AL243" s="163"/>
      <c r="AM243" s="163"/>
      <c r="AN243" s="163"/>
      <c r="AO243" s="163"/>
      <c r="AP243" s="163"/>
      <c r="AQ243" s="163"/>
      <c r="AR243" s="163"/>
      <c r="AS243" s="163"/>
      <c r="AT243" s="163"/>
      <c r="AU243" s="163"/>
      <c r="AV243" s="163"/>
      <c r="AW243" s="158"/>
      <c r="AX243" s="408"/>
      <c r="AY243" s="408"/>
      <c r="AZ243" s="875"/>
      <c r="BA243" s="878"/>
      <c r="BB243" s="552"/>
      <c r="BC243" s="415"/>
      <c r="BD243" s="405"/>
      <c r="BE243" s="405"/>
      <c r="BF243" s="405"/>
      <c r="BG243" s="419"/>
      <c r="BH243" s="415"/>
      <c r="BI243" s="405"/>
      <c r="BJ243" s="405"/>
      <c r="BK243" s="405"/>
      <c r="BL243" s="419"/>
      <c r="BM243" s="415"/>
      <c r="BN243" s="405"/>
      <c r="BO243" s="405"/>
      <c r="BP243" s="405"/>
      <c r="BQ243" s="419"/>
      <c r="BR243" s="415"/>
      <c r="BS243" s="405"/>
      <c r="BT243" s="405"/>
      <c r="BU243" s="405"/>
      <c r="BV243" s="405"/>
      <c r="BW243" s="405"/>
      <c r="BX243" s="405"/>
      <c r="BY243" s="406"/>
      <c r="BZ243" s="406"/>
      <c r="CA243" s="406"/>
      <c r="CB243" s="406"/>
      <c r="CC243" s="406"/>
      <c r="CD243" s="406"/>
      <c r="CE243" s="406"/>
      <c r="CF243" s="406"/>
      <c r="CG243" s="406"/>
      <c r="CH243" s="406"/>
      <c r="CI243" s="406"/>
      <c r="CJ243" s="406"/>
      <c r="CK243" s="406"/>
      <c r="CL243" s="406"/>
      <c r="CM243" s="406"/>
      <c r="CN243" s="406"/>
      <c r="CO243" s="406"/>
      <c r="CP243" s="406"/>
      <c r="CQ243" s="406"/>
      <c r="CR243" s="406"/>
      <c r="CS243" s="406"/>
      <c r="CT243" s="406"/>
      <c r="CU243" s="406"/>
      <c r="CV243" s="406"/>
      <c r="CW243" s="406"/>
      <c r="CX243" s="7"/>
      <c r="CY243" s="7"/>
      <c r="CZ243" s="7"/>
    </row>
    <row r="244" s="320" customFormat="true" ht="15" customHeight="true" x14ac:dyDescent="0.2">
      <c r="A244" s="172"/>
      <c r="B244" s="143"/>
      <c r="C244" s="91"/>
      <c r="D244" s="163"/>
      <c r="E244" s="163"/>
      <c r="F244" s="163"/>
      <c r="G244" s="152"/>
      <c r="H244" s="90"/>
      <c r="I244" s="163"/>
      <c r="J244" s="163"/>
      <c r="K244" s="163"/>
      <c r="L244" s="158"/>
      <c r="M244" s="91"/>
      <c r="N244" s="163"/>
      <c r="O244" s="163"/>
      <c r="P244" s="163"/>
      <c r="Q244" s="152"/>
      <c r="R244" s="90"/>
      <c r="S244" s="163"/>
      <c r="T244" s="163"/>
      <c r="U244" s="163"/>
      <c r="V244" s="163"/>
      <c r="W244" s="163"/>
      <c r="X244" s="163"/>
      <c r="Y244" s="163"/>
      <c r="Z244" s="163"/>
      <c r="AA244" s="163"/>
      <c r="AB244" s="163"/>
      <c r="AC244" s="163"/>
      <c r="AD244" s="163"/>
      <c r="AE244" s="163"/>
      <c r="AF244" s="163"/>
      <c r="AG244" s="163"/>
      <c r="AH244" s="163"/>
      <c r="AI244" s="163"/>
      <c r="AJ244" s="163"/>
      <c r="AK244" s="163"/>
      <c r="AL244" s="163"/>
      <c r="AM244" s="163"/>
      <c r="AN244" s="163"/>
      <c r="AO244" s="163"/>
      <c r="AP244" s="163"/>
      <c r="AQ244" s="163"/>
      <c r="AR244" s="163"/>
      <c r="AS244" s="163"/>
      <c r="AT244" s="163"/>
      <c r="AU244" s="163"/>
      <c r="AV244" s="163"/>
      <c r="AW244" s="158"/>
      <c r="AX244" s="408"/>
      <c r="AY244" s="408"/>
      <c r="AZ244" s="875"/>
      <c r="BA244" s="878"/>
      <c r="BB244" s="552"/>
      <c r="BC244" s="415"/>
      <c r="BD244" s="405"/>
      <c r="BE244" s="405"/>
      <c r="BF244" s="405"/>
      <c r="BG244" s="419"/>
      <c r="BH244" s="415"/>
      <c r="BI244" s="405"/>
      <c r="BJ244" s="405"/>
      <c r="BK244" s="405"/>
      <c r="BL244" s="419"/>
      <c r="BM244" s="415"/>
      <c r="BN244" s="405"/>
      <c r="BO244" s="405"/>
      <c r="BP244" s="405"/>
      <c r="BQ244" s="419"/>
      <c r="BR244" s="415"/>
      <c r="BS244" s="405"/>
      <c r="BT244" s="405"/>
      <c r="BU244" s="405"/>
      <c r="BV244" s="405"/>
      <c r="BW244" s="405"/>
      <c r="BX244" s="405"/>
      <c r="BY244" s="406"/>
      <c r="BZ244" s="406"/>
      <c r="CA244" s="406"/>
      <c r="CB244" s="406"/>
      <c r="CC244" s="406"/>
      <c r="CD244" s="406"/>
      <c r="CE244" s="406"/>
      <c r="CF244" s="406"/>
      <c r="CG244" s="406"/>
      <c r="CH244" s="406"/>
      <c r="CI244" s="406"/>
      <c r="CJ244" s="406"/>
      <c r="CK244" s="406"/>
      <c r="CL244" s="406"/>
      <c r="CM244" s="406"/>
      <c r="CN244" s="406"/>
      <c r="CO244" s="406"/>
      <c r="CP244" s="406"/>
      <c r="CQ244" s="406"/>
      <c r="CR244" s="406"/>
      <c r="CS244" s="406"/>
      <c r="CT244" s="406"/>
      <c r="CU244" s="406"/>
      <c r="CV244" s="406"/>
      <c r="CW244" s="406"/>
      <c r="CX244" s="7"/>
      <c r="CY244" s="7"/>
      <c r="CZ244" s="7"/>
    </row>
    <row r="245" s="320" customFormat="true" ht="15" customHeight="true" x14ac:dyDescent="0.2">
      <c r="A245" s="172"/>
      <c r="B245" s="143"/>
      <c r="C245" s="91"/>
      <c r="D245" s="163"/>
      <c r="E245" s="163"/>
      <c r="F245" s="163"/>
      <c r="G245" s="152"/>
      <c r="H245" s="90"/>
      <c r="I245" s="163"/>
      <c r="J245" s="163"/>
      <c r="K245" s="163"/>
      <c r="L245" s="158"/>
      <c r="M245" s="91"/>
      <c r="N245" s="163"/>
      <c r="O245" s="163"/>
      <c r="P245" s="163"/>
      <c r="Q245" s="152"/>
      <c r="R245" s="90"/>
      <c r="S245" s="163"/>
      <c r="T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58"/>
      <c r="AX245" s="408"/>
      <c r="AY245" s="408"/>
      <c r="AZ245" s="875"/>
      <c r="BA245" s="878"/>
      <c r="BB245" s="552"/>
      <c r="BC245" s="415"/>
      <c r="BD245" s="405"/>
      <c r="BE245" s="405"/>
      <c r="BF245" s="405"/>
      <c r="BG245" s="419"/>
      <c r="BH245" s="415"/>
      <c r="BI245" s="405"/>
      <c r="BJ245" s="405"/>
      <c r="BK245" s="405"/>
      <c r="BL245" s="419"/>
      <c r="BM245" s="415"/>
      <c r="BN245" s="405"/>
      <c r="BO245" s="405"/>
      <c r="BP245" s="405"/>
      <c r="BQ245" s="419"/>
      <c r="BR245" s="415"/>
      <c r="BS245" s="405"/>
      <c r="BT245" s="405"/>
      <c r="BU245" s="405"/>
      <c r="BV245" s="405"/>
      <c r="BW245" s="405"/>
      <c r="BX245" s="405"/>
      <c r="BY245" s="406"/>
      <c r="BZ245" s="406"/>
      <c r="CA245" s="406"/>
      <c r="CB245" s="406"/>
      <c r="CC245" s="406"/>
      <c r="CD245" s="406"/>
      <c r="CE245" s="406"/>
      <c r="CF245" s="406"/>
      <c r="CG245" s="406"/>
      <c r="CH245" s="406"/>
      <c r="CI245" s="406"/>
      <c r="CJ245" s="406"/>
      <c r="CK245" s="406"/>
      <c r="CL245" s="406"/>
      <c r="CM245" s="406"/>
      <c r="CN245" s="406"/>
      <c r="CO245" s="406"/>
      <c r="CP245" s="406"/>
      <c r="CQ245" s="406"/>
      <c r="CR245" s="406"/>
      <c r="CS245" s="406"/>
      <c r="CT245" s="406"/>
      <c r="CU245" s="406"/>
      <c r="CV245" s="406"/>
      <c r="CW245" s="406"/>
      <c r="CX245" s="7"/>
      <c r="CY245" s="7"/>
      <c r="CZ245" s="7"/>
    </row>
    <row r="246" s="320" customFormat="true" ht="15" customHeight="true" x14ac:dyDescent="0.2">
      <c r="A246" s="172"/>
      <c r="B246" s="143"/>
      <c r="C246" s="91"/>
      <c r="D246" s="163"/>
      <c r="E246" s="163"/>
      <c r="F246" s="163"/>
      <c r="G246" s="152"/>
      <c r="H246" s="90"/>
      <c r="I246" s="163"/>
      <c r="J246" s="163"/>
      <c r="K246" s="163"/>
      <c r="L246" s="158"/>
      <c r="M246" s="91"/>
      <c r="N246" s="163"/>
      <c r="O246" s="163"/>
      <c r="P246" s="163"/>
      <c r="Q246" s="152"/>
      <c r="R246" s="90"/>
      <c r="S246" s="163"/>
      <c r="T246" s="163"/>
      <c r="U246" s="163"/>
      <c r="V246" s="163"/>
      <c r="W246" s="163"/>
      <c r="X246" s="163"/>
      <c r="Y246" s="163"/>
      <c r="Z246" s="163"/>
      <c r="AA246" s="163"/>
      <c r="AB246" s="163"/>
      <c r="AC246" s="163"/>
      <c r="AD246" s="163"/>
      <c r="AE246" s="163"/>
      <c r="AF246" s="163"/>
      <c r="AG246" s="163"/>
      <c r="AH246" s="163"/>
      <c r="AI246" s="163"/>
      <c r="AJ246" s="163"/>
      <c r="AK246" s="163"/>
      <c r="AL246" s="163"/>
      <c r="AM246" s="163"/>
      <c r="AN246" s="163"/>
      <c r="AO246" s="163"/>
      <c r="AP246" s="163"/>
      <c r="AQ246" s="163"/>
      <c r="AR246" s="163"/>
      <c r="AS246" s="163"/>
      <c r="AT246" s="163"/>
      <c r="AU246" s="163"/>
      <c r="AV246" s="163"/>
      <c r="AW246" s="158"/>
      <c r="AX246" s="408"/>
      <c r="AY246" s="408"/>
      <c r="AZ246" s="875"/>
      <c r="BA246" s="878"/>
      <c r="BB246" s="552"/>
      <c r="BC246" s="415"/>
      <c r="BD246" s="405"/>
      <c r="BE246" s="405"/>
      <c r="BF246" s="405"/>
      <c r="BG246" s="419"/>
      <c r="BH246" s="415"/>
      <c r="BI246" s="405"/>
      <c r="BJ246" s="405"/>
      <c r="BK246" s="405"/>
      <c r="BL246" s="419"/>
      <c r="BM246" s="415"/>
      <c r="BN246" s="405"/>
      <c r="BO246" s="405"/>
      <c r="BP246" s="405"/>
      <c r="BQ246" s="419"/>
      <c r="BR246" s="415"/>
      <c r="BS246" s="405"/>
      <c r="BT246" s="405"/>
      <c r="BU246" s="405"/>
      <c r="BV246" s="405"/>
      <c r="BW246" s="405"/>
      <c r="BX246" s="405"/>
      <c r="BY246" s="406"/>
      <c r="BZ246" s="406"/>
      <c r="CA246" s="406"/>
      <c r="CB246" s="406"/>
      <c r="CC246" s="406"/>
      <c r="CD246" s="406"/>
      <c r="CE246" s="406"/>
      <c r="CF246" s="406"/>
      <c r="CG246" s="406"/>
      <c r="CH246" s="406"/>
      <c r="CI246" s="406"/>
      <c r="CJ246" s="406"/>
      <c r="CK246" s="406"/>
      <c r="CL246" s="406"/>
      <c r="CM246" s="406"/>
      <c r="CN246" s="406"/>
      <c r="CO246" s="406"/>
      <c r="CP246" s="406"/>
      <c r="CQ246" s="406"/>
      <c r="CR246" s="406"/>
      <c r="CS246" s="406"/>
      <c r="CT246" s="406"/>
      <c r="CU246" s="406"/>
      <c r="CV246" s="406"/>
      <c r="CW246" s="406"/>
      <c r="CX246" s="7"/>
      <c r="CY246" s="7"/>
      <c r="CZ246" s="7"/>
    </row>
    <row r="247" s="320" customFormat="true" ht="15" customHeight="true" x14ac:dyDescent="0.2">
      <c r="A247" s="172"/>
      <c r="B247" s="143"/>
      <c r="C247" s="91"/>
      <c r="D247" s="163"/>
      <c r="E247" s="163"/>
      <c r="F247" s="163"/>
      <c r="G247" s="152"/>
      <c r="H247" s="90"/>
      <c r="I247" s="163"/>
      <c r="J247" s="163"/>
      <c r="K247" s="163"/>
      <c r="L247" s="158"/>
      <c r="M247" s="91"/>
      <c r="N247" s="163"/>
      <c r="O247" s="163"/>
      <c r="P247" s="163"/>
      <c r="Q247" s="152"/>
      <c r="R247" s="90"/>
      <c r="S247" s="163"/>
      <c r="T247" s="163"/>
      <c r="U247" s="163"/>
      <c r="V247" s="163"/>
      <c r="W247" s="163"/>
      <c r="X247" s="163"/>
      <c r="Y247" s="163"/>
      <c r="Z247" s="163"/>
      <c r="AA247" s="163"/>
      <c r="AB247" s="163"/>
      <c r="AC247" s="163"/>
      <c r="AD247" s="163"/>
      <c r="AE247" s="163"/>
      <c r="AF247" s="163"/>
      <c r="AG247" s="163"/>
      <c r="AH247" s="163"/>
      <c r="AI247" s="163"/>
      <c r="AJ247" s="163"/>
      <c r="AK247" s="163"/>
      <c r="AL247" s="163"/>
      <c r="AM247" s="163"/>
      <c r="AN247" s="163"/>
      <c r="AO247" s="163"/>
      <c r="AP247" s="163"/>
      <c r="AQ247" s="163"/>
      <c r="AR247" s="163"/>
      <c r="AS247" s="163"/>
      <c r="AT247" s="163"/>
      <c r="AU247" s="163"/>
      <c r="AV247" s="163"/>
      <c r="AW247" s="158"/>
      <c r="AX247" s="408"/>
      <c r="AY247" s="408"/>
      <c r="AZ247" s="875"/>
      <c r="BA247" s="878"/>
      <c r="BB247" s="552"/>
      <c r="BC247" s="415"/>
      <c r="BD247" s="405"/>
      <c r="BE247" s="405"/>
      <c r="BF247" s="405"/>
      <c r="BG247" s="419"/>
      <c r="BH247" s="415"/>
      <c r="BI247" s="405"/>
      <c r="BJ247" s="405"/>
      <c r="BK247" s="405"/>
      <c r="BL247" s="419"/>
      <c r="BM247" s="415"/>
      <c r="BN247" s="405"/>
      <c r="BO247" s="405"/>
      <c r="BP247" s="405"/>
      <c r="BQ247" s="419"/>
      <c r="BR247" s="415"/>
      <c r="BS247" s="405"/>
      <c r="BT247" s="405"/>
      <c r="BU247" s="405"/>
      <c r="BV247" s="405"/>
      <c r="BW247" s="405"/>
      <c r="BX247" s="405"/>
      <c r="BY247" s="406"/>
      <c r="BZ247" s="406"/>
      <c r="CA247" s="406"/>
      <c r="CB247" s="406"/>
      <c r="CC247" s="406"/>
      <c r="CD247" s="406"/>
      <c r="CE247" s="406"/>
      <c r="CF247" s="406"/>
      <c r="CG247" s="406"/>
      <c r="CH247" s="406"/>
      <c r="CI247" s="406"/>
      <c r="CJ247" s="406"/>
      <c r="CK247" s="406"/>
      <c r="CL247" s="406"/>
      <c r="CM247" s="406"/>
      <c r="CN247" s="406"/>
      <c r="CO247" s="406"/>
      <c r="CP247" s="406"/>
      <c r="CQ247" s="406"/>
      <c r="CR247" s="406"/>
      <c r="CS247" s="406"/>
      <c r="CT247" s="406"/>
      <c r="CU247" s="406"/>
      <c r="CV247" s="406"/>
      <c r="CW247" s="406"/>
      <c r="CX247" s="7"/>
      <c r="CY247" s="7"/>
      <c r="CZ247" s="7"/>
    </row>
    <row r="248" s="320" customFormat="true" ht="15" customHeight="true" x14ac:dyDescent="0.2">
      <c r="A248" s="72"/>
      <c r="B248" s="133"/>
      <c r="C248" s="76"/>
      <c r="D248" s="117"/>
      <c r="E248" s="117"/>
      <c r="F248" s="117"/>
      <c r="G248" s="116"/>
      <c r="H248" s="75"/>
      <c r="I248" s="117"/>
      <c r="J248" s="117"/>
      <c r="K248" s="117"/>
      <c r="L248" s="74"/>
      <c r="M248" s="76"/>
      <c r="N248" s="117"/>
      <c r="O248" s="117"/>
      <c r="P248" s="117"/>
      <c r="Q248" s="116"/>
      <c r="R248" s="75"/>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74"/>
      <c r="AX248" s="408"/>
      <c r="AY248" s="408"/>
      <c r="AZ248" s="875"/>
      <c r="BA248" s="878"/>
      <c r="BB248" s="552"/>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420"/>
      <c r="CA248" s="420"/>
      <c r="CB248" s="420"/>
      <c r="CC248" s="420"/>
      <c r="CD248" s="420"/>
      <c r="CE248" s="420"/>
      <c r="CF248" s="420"/>
      <c r="CG248" s="420"/>
      <c r="CH248" s="420"/>
      <c r="CI248" s="420"/>
      <c r="CJ248" s="420"/>
      <c r="CK248" s="420"/>
      <c r="CL248" s="420"/>
      <c r="CM248" s="420"/>
      <c r="CN248" s="420"/>
      <c r="CO248" s="420"/>
      <c r="CP248" s="420"/>
      <c r="CQ248" s="420"/>
      <c r="CR248" s="420"/>
      <c r="CS248" s="420"/>
      <c r="CT248" s="420"/>
      <c r="CU248" s="420"/>
      <c r="CV248" s="420"/>
      <c r="CW248" s="420"/>
      <c r="CX248" s="7"/>
      <c r="CY248" s="7"/>
      <c r="CZ248" s="7"/>
    </row>
    <row r="249" s="320" customFormat="true" ht="250.15" customHeight="true" x14ac:dyDescent="0.2">
      <c r="AX249" s="875"/>
      <c r="AY249" s="875"/>
      <c r="AZ249" s="875"/>
      <c r="BA249" s="317"/>
      <c r="BB249" s="315"/>
      <c r="BC249" s="315"/>
      <c r="BD249" s="315"/>
      <c r="BE249" s="315"/>
      <c r="BF249" s="315"/>
      <c r="BG249" s="315"/>
      <c r="BH249" s="315"/>
      <c r="BI249" s="315"/>
      <c r="BJ249" s="315"/>
      <c r="BK249" s="315"/>
      <c r="BL249" s="315"/>
      <c r="BM249" s="315"/>
      <c r="BN249" s="315"/>
      <c r="BO249" s="315"/>
      <c r="BP249" s="315"/>
      <c r="BQ249" s="315"/>
      <c r="BR249" s="315"/>
      <c r="BS249" s="315"/>
      <c r="BT249" s="315"/>
      <c r="BU249" s="315"/>
      <c r="BV249" s="315"/>
      <c r="BW249" s="315"/>
      <c r="BX249" s="315"/>
      <c r="BY249" s="317"/>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437" customFormat="true" ht="19.15" customHeight="true" x14ac:dyDescent="0.2">
      <c r="AX250" s="9"/>
      <c r="AY250" s="9"/>
      <c r="AZ250" s="9"/>
      <c r="BA250" s="436"/>
      <c r="BB250" s="363"/>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437" customFormat="true" ht="12.75" x14ac:dyDescent="0.2">
      <c r="AX251" s="9"/>
      <c r="AY251" s="9"/>
      <c r="AZ251" s="9"/>
      <c r="BA251" s="436"/>
      <c r="BB251" s="363"/>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437" customFormat="true" ht="12.75" x14ac:dyDescent="0.2">
      <c r="AX252" s="9"/>
      <c r="AY252" s="9"/>
      <c r="AZ252" s="9"/>
      <c r="BA252" s="436"/>
      <c r="BB252" s="363"/>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437" customFormat="true" ht="12.75" x14ac:dyDescent="0.2">
      <c r="AX253" s="9"/>
      <c r="AY253" s="9"/>
      <c r="AZ253" s="9"/>
      <c r="BA253" s="436"/>
      <c r="BB253" s="363"/>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437" customFormat="true" ht="12.75" x14ac:dyDescent="0.2">
      <c r="AX254" s="9"/>
      <c r="AY254" s="9"/>
      <c r="AZ254" s="9"/>
      <c r="BA254" s="436"/>
      <c r="BB254" s="363"/>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437" customFormat="true" ht="12.75" x14ac:dyDescent="0.2">
      <c r="AX255" s="9"/>
      <c r="AY255" s="9"/>
      <c r="AZ255" s="9"/>
      <c r="BA255" s="436"/>
      <c r="BB255" s="363"/>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437" customFormat="true" ht="12.75" x14ac:dyDescent="0.2">
      <c r="AX256" s="9"/>
      <c r="AY256" s="9"/>
      <c r="AZ256" s="9"/>
      <c r="BA256" s="436"/>
      <c r="BB256" s="363"/>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437" customFormat="true" ht="18" customHeight="true" x14ac:dyDescent="0.2">
      <c r="AX257" s="9"/>
      <c r="AY257" s="9"/>
      <c r="AZ257" s="9"/>
      <c r="BA257" s="436"/>
      <c r="BB257" s="363"/>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437" customFormat="true" ht="18" customHeight="true" x14ac:dyDescent="0.2">
      <c r="AX258" s="9"/>
      <c r="AY258" s="9"/>
      <c r="AZ258" s="9"/>
      <c r="BA258" s="436"/>
      <c r="BB258" s="363"/>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320" customFormat="true" ht="15" customHeight="true" x14ac:dyDescent="0.2">
      <c r="AX259" s="875"/>
      <c r="AY259" s="875"/>
      <c r="AZ259" s="875"/>
      <c r="BA259" s="345" t="s">
        <v>128</v>
      </c>
      <c r="BB259" s="322" t="s">
        <v>85</v>
      </c>
      <c r="BC259" s="969" t="s">
        <v>114</v>
      </c>
      <c r="BD259" s="970"/>
      <c r="BE259" s="970"/>
      <c r="BF259" s="970"/>
      <c r="BG259" s="971"/>
      <c r="BH259" s="969" t="s">
        <v>38</v>
      </c>
      <c r="BI259" s="970"/>
      <c r="BJ259" s="970"/>
      <c r="BK259" s="970"/>
      <c r="BL259" s="971"/>
      <c r="BM259" s="969" t="s">
        <v>37</v>
      </c>
      <c r="BN259" s="970"/>
      <c r="BO259" s="970"/>
      <c r="BP259" s="970"/>
      <c r="BQ259" s="972"/>
      <c r="BR259" s="19" t="s">
        <v>138</v>
      </c>
      <c r="BS259" s="398"/>
      <c r="BT259" s="398"/>
      <c r="BU259" s="398"/>
      <c r="BV259" s="398"/>
      <c r="BW259" s="398"/>
      <c r="BX259" s="398"/>
      <c r="BY259" s="398"/>
      <c r="BZ259" s="409"/>
      <c r="CA259" s="409"/>
      <c r="CB259" s="409"/>
      <c r="CC259" s="409"/>
      <c r="CD259" s="409"/>
      <c r="CE259" s="409"/>
      <c r="CF259" s="409"/>
      <c r="CG259" s="409"/>
      <c r="CH259" s="409"/>
      <c r="CI259" s="409"/>
      <c r="CJ259" s="409"/>
      <c r="CK259" s="409"/>
      <c r="CL259" s="409"/>
      <c r="CM259" s="409"/>
      <c r="CN259" s="409"/>
      <c r="CO259" s="409"/>
      <c r="CP259" s="409"/>
      <c r="CQ259" s="409"/>
      <c r="CR259" s="409"/>
      <c r="CS259" s="409"/>
      <c r="CT259" s="409"/>
      <c r="CU259" s="409"/>
      <c r="CV259" s="409"/>
      <c r="CW259" s="409"/>
      <c r="CX259" s="343"/>
      <c r="CY259" s="343"/>
      <c r="CZ259" s="343"/>
    </row>
    <row r="260" s="320" customFormat="true" ht="24" x14ac:dyDescent="0.2">
      <c r="AX260" s="875"/>
      <c r="AY260" s="875"/>
      <c r="AZ260" s="875"/>
      <c r="BA260" s="333" t="s">
        <v>118</v>
      </c>
      <c r="BB260" s="332"/>
      <c r="BC260" s="422" t="s">
        <v>0</v>
      </c>
      <c r="BD260" s="521" t="s">
        <v>1</v>
      </c>
      <c r="BE260" s="521" t="s">
        <v>2</v>
      </c>
      <c r="BF260" s="521" t="s">
        <v>3</v>
      </c>
      <c r="BG260" s="423" t="s">
        <v>4</v>
      </c>
      <c r="BH260" s="422" t="s">
        <v>0</v>
      </c>
      <c r="BI260" s="521" t="s">
        <v>1</v>
      </c>
      <c r="BJ260" s="521" t="s">
        <v>2</v>
      </c>
      <c r="BK260" s="521" t="s">
        <v>3</v>
      </c>
      <c r="BL260" s="423" t="s">
        <v>4</v>
      </c>
      <c r="BM260" s="422" t="s">
        <v>0</v>
      </c>
      <c r="BN260" s="521" t="s">
        <v>1</v>
      </c>
      <c r="BO260" s="521" t="s">
        <v>2</v>
      </c>
      <c r="BP260" s="521" t="s">
        <v>3</v>
      </c>
      <c r="BQ260" s="423" t="s">
        <v>4</v>
      </c>
      <c r="BR260" s="422" t="s">
        <v>246</v>
      </c>
      <c r="BS260" s="521" t="s">
        <v>247</v>
      </c>
      <c r="BT260" s="521" t="s">
        <v>248</v>
      </c>
      <c r="BU260" s="521" t="s">
        <v>249</v>
      </c>
      <c r="BV260" s="521" t="s">
        <v>250</v>
      </c>
      <c r="BW260" s="521" t="s">
        <v>251</v>
      </c>
      <c r="BX260" s="521" t="s">
        <v>252</v>
      </c>
      <c r="BY260" s="522" t="s">
        <v>253</v>
      </c>
      <c r="BZ260" s="522" t="s">
        <v>254</v>
      </c>
      <c r="CA260" s="522" t="s">
        <v>255</v>
      </c>
      <c r="CB260" s="522" t="s">
        <v>256</v>
      </c>
      <c r="CC260" s="522" t="s">
        <v>257</v>
      </c>
      <c r="CD260" s="522" t="s">
        <v>258</v>
      </c>
      <c r="CE260" s="522" t="s">
        <v>259</v>
      </c>
      <c r="CF260" s="522" t="s">
        <v>260</v>
      </c>
      <c r="CG260" s="522" t="s">
        <v>261</v>
      </c>
      <c r="CH260" s="522" t="s">
        <v>262</v>
      </c>
      <c r="CI260" s="522" t="s">
        <v>263</v>
      </c>
      <c r="CJ260" s="522" t="s">
        <v>264</v>
      </c>
      <c r="CK260" s="522" t="s">
        <v>265</v>
      </c>
      <c r="CL260" s="522" t="s">
        <v>266</v>
      </c>
      <c r="CM260" s="522" t="s">
        <v>267</v>
      </c>
      <c r="CN260" s="522" t="s">
        <v>268</v>
      </c>
      <c r="CO260" s="522" t="s">
        <v>269</v>
      </c>
      <c r="CP260" s="522" t="s">
        <v>270</v>
      </c>
      <c r="CQ260" s="522" t="s">
        <v>271</v>
      </c>
      <c r="CR260" s="522" t="s">
        <v>272</v>
      </c>
      <c r="CS260" s="522" t="s">
        <v>273</v>
      </c>
      <c r="CT260" s="522" t="s">
        <v>274</v>
      </c>
      <c r="CU260" s="522" t="s">
        <v>275</v>
      </c>
      <c r="CV260" s="522" t="s">
        <v>276</v>
      </c>
      <c r="CW260" s="522" t="s">
        <v>277</v>
      </c>
      <c r="CX260" s="879"/>
      <c r="CY260" s="879"/>
      <c r="CZ260" s="879"/>
    </row>
    <row r="261" s="320" customFormat="true" ht="15" customHeight="true" x14ac:dyDescent="0.2">
      <c r="AX261" s="875"/>
      <c r="AY261" s="875"/>
      <c r="AZ261" s="875"/>
      <c r="BA261" s="968" t="s">
        <v>73</v>
      </c>
      <c r="BB261" s="553" t="s">
        <v>49</v>
      </c>
      <c r="BC261" s="55" t="s">
        <v>35</v>
      </c>
      <c r="BD261" s="51" t="s">
        <v>35</v>
      </c>
      <c r="BE261" s="51" t="s">
        <v>35</v>
      </c>
      <c r="BF261" s="51" t="s">
        <v>35</v>
      </c>
      <c r="BG261" s="46" t="s">
        <v>35</v>
      </c>
      <c r="BH261" s="55" t="s">
        <v>35</v>
      </c>
      <c r="BI261" s="51" t="s">
        <v>35</v>
      </c>
      <c r="BJ261" s="51" t="s">
        <v>35</v>
      </c>
      <c r="BK261" s="51" t="s">
        <v>35</v>
      </c>
      <c r="BL261" s="46" t="s">
        <v>35</v>
      </c>
      <c r="BM261" s="55" t="s">
        <v>35</v>
      </c>
      <c r="BN261" s="51" t="s">
        <v>35</v>
      </c>
      <c r="BO261" s="51" t="s">
        <v>35</v>
      </c>
      <c r="BP261" s="51" t="s">
        <v>35</v>
      </c>
      <c r="BQ261" s="46" t="s">
        <v>35</v>
      </c>
      <c r="BR261" s="55" t="s">
        <v>35</v>
      </c>
      <c r="BS261" s="51" t="s">
        <v>35</v>
      </c>
      <c r="BT261" s="51" t="s">
        <v>35</v>
      </c>
      <c r="BU261" s="51" t="s">
        <v>35</v>
      </c>
      <c r="BV261" s="51" t="s">
        <v>35</v>
      </c>
      <c r="BW261" s="51" t="s">
        <v>35</v>
      </c>
      <c r="BX261" s="51" t="s">
        <v>35</v>
      </c>
      <c r="BY261" s="40" t="s">
        <v>35</v>
      </c>
      <c r="BZ261" s="40" t="s">
        <v>35</v>
      </c>
      <c r="CA261" s="40" t="s">
        <v>35</v>
      </c>
      <c r="CB261" s="40" t="s">
        <v>35</v>
      </c>
      <c r="CC261" s="40" t="s">
        <v>35</v>
      </c>
      <c r="CD261" s="40" t="s">
        <v>35</v>
      </c>
      <c r="CE261" s="40" t="s">
        <v>35</v>
      </c>
      <c r="CF261" s="40" t="s">
        <v>35</v>
      </c>
      <c r="CG261" s="40" t="s">
        <v>35</v>
      </c>
      <c r="CH261" s="40" t="s">
        <v>35</v>
      </c>
      <c r="CI261" s="40" t="s">
        <v>35</v>
      </c>
      <c r="CJ261" s="40" t="s">
        <v>35</v>
      </c>
      <c r="CK261" s="40" t="s">
        <v>35</v>
      </c>
      <c r="CL261" s="40" t="s">
        <v>35</v>
      </c>
      <c r="CM261" s="40" t="s">
        <v>35</v>
      </c>
      <c r="CN261" s="40" t="s">
        <v>35</v>
      </c>
      <c r="CO261" s="40" t="s">
        <v>35</v>
      </c>
      <c r="CP261" s="40" t="s">
        <v>35</v>
      </c>
      <c r="CQ261" s="40" t="s">
        <v>35</v>
      </c>
      <c r="CR261" s="40" t="s">
        <v>35</v>
      </c>
      <c r="CS261" s="40" t="s">
        <v>35</v>
      </c>
      <c r="CT261" s="40" t="s">
        <v>35</v>
      </c>
      <c r="CU261" s="40" t="s">
        <v>35</v>
      </c>
      <c r="CV261" s="40" t="s">
        <v>35</v>
      </c>
      <c r="CW261" s="40" t="s">
        <v>35</v>
      </c>
      <c r="CX261" s="8"/>
      <c r="CY261" s="8"/>
      <c r="CZ261" s="8"/>
    </row>
    <row r="262" s="320" customFormat="true" ht="15" customHeight="true" x14ac:dyDescent="0.2">
      <c r="AX262" s="875"/>
      <c r="AY262" s="875"/>
      <c r="AZ262" s="875"/>
      <c r="BA262" s="965"/>
      <c r="BB262" s="552" t="s">
        <v>48</v>
      </c>
      <c r="BC262" s="54" t="s">
        <v>35</v>
      </c>
      <c r="BD262" s="50" t="s">
        <v>35</v>
      </c>
      <c r="BE262" s="50" t="s">
        <v>35</v>
      </c>
      <c r="BF262" s="50" t="s">
        <v>35</v>
      </c>
      <c r="BG262" s="45" t="s">
        <v>35</v>
      </c>
      <c r="BH262" s="54" t="s">
        <v>35</v>
      </c>
      <c r="BI262" s="50" t="s">
        <v>35</v>
      </c>
      <c r="BJ262" s="50" t="s">
        <v>35</v>
      </c>
      <c r="BK262" s="50" t="s">
        <v>35</v>
      </c>
      <c r="BL262" s="45" t="s">
        <v>35</v>
      </c>
      <c r="BM262" s="54" t="s">
        <v>35</v>
      </c>
      <c r="BN262" s="50" t="s">
        <v>35</v>
      </c>
      <c r="BO262" s="50" t="s">
        <v>35</v>
      </c>
      <c r="BP262" s="50" t="s">
        <v>35</v>
      </c>
      <c r="BQ262" s="45" t="s">
        <v>35</v>
      </c>
      <c r="BR262" s="54" t="s">
        <v>35</v>
      </c>
      <c r="BS262" s="50" t="s">
        <v>35</v>
      </c>
      <c r="BT262" s="50" t="s">
        <v>35</v>
      </c>
      <c r="BU262" s="50" t="s">
        <v>35</v>
      </c>
      <c r="BV262" s="50" t="s">
        <v>35</v>
      </c>
      <c r="BW262" s="50" t="s">
        <v>35</v>
      </c>
      <c r="BX262" s="50" t="s">
        <v>35</v>
      </c>
      <c r="BY262" s="39" t="s">
        <v>35</v>
      </c>
      <c r="BZ262" s="39" t="s">
        <v>35</v>
      </c>
      <c r="CA262" s="39" t="s">
        <v>35</v>
      </c>
      <c r="CB262" s="39" t="s">
        <v>35</v>
      </c>
      <c r="CC262" s="39" t="s">
        <v>35</v>
      </c>
      <c r="CD262" s="39" t="s">
        <v>35</v>
      </c>
      <c r="CE262" s="39" t="s">
        <v>35</v>
      </c>
      <c r="CF262" s="39" t="s">
        <v>35</v>
      </c>
      <c r="CG262" s="39" t="s">
        <v>35</v>
      </c>
      <c r="CH262" s="39" t="s">
        <v>35</v>
      </c>
      <c r="CI262" s="39" t="s">
        <v>35</v>
      </c>
      <c r="CJ262" s="39" t="s">
        <v>35</v>
      </c>
      <c r="CK262" s="39" t="s">
        <v>35</v>
      </c>
      <c r="CL262" s="39" t="s">
        <v>35</v>
      </c>
      <c r="CM262" s="39" t="s">
        <v>35</v>
      </c>
      <c r="CN262" s="39" t="s">
        <v>35</v>
      </c>
      <c r="CO262" s="39" t="s">
        <v>35</v>
      </c>
      <c r="CP262" s="39" t="s">
        <v>35</v>
      </c>
      <c r="CQ262" s="39" t="s">
        <v>35</v>
      </c>
      <c r="CR262" s="39" t="s">
        <v>35</v>
      </c>
      <c r="CS262" s="39" t="s">
        <v>35</v>
      </c>
      <c r="CT262" s="39" t="s">
        <v>35</v>
      </c>
      <c r="CU262" s="39" t="s">
        <v>35</v>
      </c>
      <c r="CV262" s="39" t="s">
        <v>35</v>
      </c>
      <c r="CW262" s="39" t="s">
        <v>35</v>
      </c>
      <c r="CX262" s="8"/>
      <c r="CY262" s="8"/>
      <c r="CZ262" s="8"/>
    </row>
    <row r="263" s="320" customFormat="true" ht="15" customHeight="true" x14ac:dyDescent="0.2">
      <c r="AX263" s="875"/>
      <c r="AY263" s="875"/>
      <c r="AZ263" s="875"/>
      <c r="BA263" s="965"/>
      <c r="BB263" s="552" t="s">
        <v>112</v>
      </c>
      <c r="BC263" s="54" t="s">
        <v>35</v>
      </c>
      <c r="BD263" s="50" t="s">
        <v>35</v>
      </c>
      <c r="BE263" s="50" t="s">
        <v>35</v>
      </c>
      <c r="BF263" s="50" t="s">
        <v>35</v>
      </c>
      <c r="BG263" s="45" t="s">
        <v>35</v>
      </c>
      <c r="BH263" s="54" t="s">
        <v>35</v>
      </c>
      <c r="BI263" s="50" t="s">
        <v>35</v>
      </c>
      <c r="BJ263" s="50" t="s">
        <v>35</v>
      </c>
      <c r="BK263" s="50" t="s">
        <v>35</v>
      </c>
      <c r="BL263" s="45" t="s">
        <v>35</v>
      </c>
      <c r="BM263" s="54" t="s">
        <v>35</v>
      </c>
      <c r="BN263" s="50" t="s">
        <v>35</v>
      </c>
      <c r="BO263" s="50" t="s">
        <v>35</v>
      </c>
      <c r="BP263" s="50" t="s">
        <v>35</v>
      </c>
      <c r="BQ263" s="45" t="s">
        <v>35</v>
      </c>
      <c r="BR263" s="54" t="s">
        <v>35</v>
      </c>
      <c r="BS263" s="50" t="s">
        <v>35</v>
      </c>
      <c r="BT263" s="50" t="s">
        <v>35</v>
      </c>
      <c r="BU263" s="50" t="s">
        <v>35</v>
      </c>
      <c r="BV263" s="50" t="s">
        <v>35</v>
      </c>
      <c r="BW263" s="50" t="s">
        <v>35</v>
      </c>
      <c r="BX263" s="50" t="s">
        <v>35</v>
      </c>
      <c r="BY263" s="39" t="s">
        <v>35</v>
      </c>
      <c r="BZ263" s="39" t="s">
        <v>35</v>
      </c>
      <c r="CA263" s="39" t="s">
        <v>35</v>
      </c>
      <c r="CB263" s="39" t="s">
        <v>35</v>
      </c>
      <c r="CC263" s="39" t="s">
        <v>35</v>
      </c>
      <c r="CD263" s="39" t="s">
        <v>35</v>
      </c>
      <c r="CE263" s="39" t="s">
        <v>35</v>
      </c>
      <c r="CF263" s="39" t="s">
        <v>35</v>
      </c>
      <c r="CG263" s="39" t="s">
        <v>35</v>
      </c>
      <c r="CH263" s="39" t="s">
        <v>35</v>
      </c>
      <c r="CI263" s="39" t="s">
        <v>35</v>
      </c>
      <c r="CJ263" s="39" t="s">
        <v>35</v>
      </c>
      <c r="CK263" s="39" t="s">
        <v>35</v>
      </c>
      <c r="CL263" s="39" t="s">
        <v>35</v>
      </c>
      <c r="CM263" s="39" t="s">
        <v>35</v>
      </c>
      <c r="CN263" s="39" t="s">
        <v>35</v>
      </c>
      <c r="CO263" s="39" t="s">
        <v>35</v>
      </c>
      <c r="CP263" s="39" t="s">
        <v>35</v>
      </c>
      <c r="CQ263" s="39" t="s">
        <v>35</v>
      </c>
      <c r="CR263" s="39" t="s">
        <v>35</v>
      </c>
      <c r="CS263" s="39" t="s">
        <v>35</v>
      </c>
      <c r="CT263" s="39" t="s">
        <v>35</v>
      </c>
      <c r="CU263" s="39" t="s">
        <v>35</v>
      </c>
      <c r="CV263" s="39" t="s">
        <v>35</v>
      </c>
      <c r="CW263" s="39" t="s">
        <v>35</v>
      </c>
      <c r="CX263" s="8"/>
      <c r="CY263" s="8"/>
      <c r="CZ263" s="8"/>
    </row>
    <row r="264" s="320" customFormat="true" ht="15" customHeight="true" x14ac:dyDescent="0.2">
      <c r="AX264" s="875"/>
      <c r="AY264" s="875"/>
      <c r="AZ264" s="875"/>
      <c r="BA264" s="965" t="s">
        <v>74</v>
      </c>
      <c r="BB264" s="552" t="s">
        <v>88</v>
      </c>
      <c r="BC264" s="54" t="s">
        <v>35</v>
      </c>
      <c r="BD264" s="50" t="s">
        <v>35</v>
      </c>
      <c r="BE264" s="50" t="s">
        <v>35</v>
      </c>
      <c r="BF264" s="50" t="s">
        <v>35</v>
      </c>
      <c r="BG264" s="45" t="s">
        <v>35</v>
      </c>
      <c r="BH264" s="54" t="s">
        <v>35</v>
      </c>
      <c r="BI264" s="50" t="s">
        <v>35</v>
      </c>
      <c r="BJ264" s="50" t="s">
        <v>35</v>
      </c>
      <c r="BK264" s="50" t="s">
        <v>35</v>
      </c>
      <c r="BL264" s="45" t="s">
        <v>35</v>
      </c>
      <c r="BM264" s="54" t="s">
        <v>35</v>
      </c>
      <c r="BN264" s="50" t="s">
        <v>35</v>
      </c>
      <c r="BO264" s="50" t="s">
        <v>35</v>
      </c>
      <c r="BP264" s="50" t="s">
        <v>35</v>
      </c>
      <c r="BQ264" s="45" t="s">
        <v>35</v>
      </c>
      <c r="BR264" s="54" t="s">
        <v>35</v>
      </c>
      <c r="BS264" s="50" t="s">
        <v>35</v>
      </c>
      <c r="BT264" s="50" t="s">
        <v>35</v>
      </c>
      <c r="BU264" s="50" t="s">
        <v>35</v>
      </c>
      <c r="BV264" s="50" t="s">
        <v>35</v>
      </c>
      <c r="BW264" s="50" t="s">
        <v>35</v>
      </c>
      <c r="BX264" s="50" t="s">
        <v>35</v>
      </c>
      <c r="BY264" s="39" t="s">
        <v>35</v>
      </c>
      <c r="BZ264" s="39" t="s">
        <v>35</v>
      </c>
      <c r="CA264" s="39" t="s">
        <v>35</v>
      </c>
      <c r="CB264" s="39" t="s">
        <v>35</v>
      </c>
      <c r="CC264" s="39" t="s">
        <v>35</v>
      </c>
      <c r="CD264" s="39" t="s">
        <v>35</v>
      </c>
      <c r="CE264" s="39" t="s">
        <v>35</v>
      </c>
      <c r="CF264" s="39" t="s">
        <v>35</v>
      </c>
      <c r="CG264" s="39" t="s">
        <v>35</v>
      </c>
      <c r="CH264" s="39" t="s">
        <v>35</v>
      </c>
      <c r="CI264" s="39" t="s">
        <v>35</v>
      </c>
      <c r="CJ264" s="39" t="s">
        <v>35</v>
      </c>
      <c r="CK264" s="39" t="s">
        <v>35</v>
      </c>
      <c r="CL264" s="39" t="s">
        <v>35</v>
      </c>
      <c r="CM264" s="39" t="s">
        <v>35</v>
      </c>
      <c r="CN264" s="39" t="s">
        <v>35</v>
      </c>
      <c r="CO264" s="39" t="s">
        <v>35</v>
      </c>
      <c r="CP264" s="39" t="s">
        <v>35</v>
      </c>
      <c r="CQ264" s="39" t="s">
        <v>35</v>
      </c>
      <c r="CR264" s="39" t="s">
        <v>35</v>
      </c>
      <c r="CS264" s="39" t="s">
        <v>35</v>
      </c>
      <c r="CT264" s="39" t="s">
        <v>35</v>
      </c>
      <c r="CU264" s="39" t="s">
        <v>35</v>
      </c>
      <c r="CV264" s="39" t="s">
        <v>35</v>
      </c>
      <c r="CW264" s="39" t="s">
        <v>35</v>
      </c>
      <c r="CX264" s="8"/>
      <c r="CY264" s="8"/>
      <c r="CZ264" s="8"/>
    </row>
    <row r="265" s="320" customFormat="true" ht="15" customHeight="true" x14ac:dyDescent="0.2">
      <c r="AX265" s="875"/>
      <c r="AY265" s="875"/>
      <c r="AZ265" s="875"/>
      <c r="BA265" s="965"/>
      <c r="BB265" s="552" t="s">
        <v>89</v>
      </c>
      <c r="BC265" s="54" t="s">
        <v>35</v>
      </c>
      <c r="BD265" s="50" t="s">
        <v>35</v>
      </c>
      <c r="BE265" s="50" t="s">
        <v>35</v>
      </c>
      <c r="BF265" s="50" t="s">
        <v>35</v>
      </c>
      <c r="BG265" s="45" t="s">
        <v>35</v>
      </c>
      <c r="BH265" s="54" t="s">
        <v>35</v>
      </c>
      <c r="BI265" s="50" t="s">
        <v>35</v>
      </c>
      <c r="BJ265" s="50" t="s">
        <v>35</v>
      </c>
      <c r="BK265" s="50" t="s">
        <v>35</v>
      </c>
      <c r="BL265" s="45" t="s">
        <v>35</v>
      </c>
      <c r="BM265" s="54" t="s">
        <v>35</v>
      </c>
      <c r="BN265" s="50" t="s">
        <v>35</v>
      </c>
      <c r="BO265" s="50" t="s">
        <v>35</v>
      </c>
      <c r="BP265" s="50" t="s">
        <v>35</v>
      </c>
      <c r="BQ265" s="45" t="s">
        <v>35</v>
      </c>
      <c r="BR265" s="54" t="s">
        <v>35</v>
      </c>
      <c r="BS265" s="50" t="s">
        <v>35</v>
      </c>
      <c r="BT265" s="50" t="s">
        <v>35</v>
      </c>
      <c r="BU265" s="50" t="s">
        <v>35</v>
      </c>
      <c r="BV265" s="50" t="s">
        <v>35</v>
      </c>
      <c r="BW265" s="50" t="s">
        <v>35</v>
      </c>
      <c r="BX265" s="50" t="s">
        <v>35</v>
      </c>
      <c r="BY265" s="39" t="s">
        <v>35</v>
      </c>
      <c r="BZ265" s="39" t="s">
        <v>35</v>
      </c>
      <c r="CA265" s="39" t="s">
        <v>35</v>
      </c>
      <c r="CB265" s="39" t="s">
        <v>35</v>
      </c>
      <c r="CC265" s="39" t="s">
        <v>35</v>
      </c>
      <c r="CD265" s="39" t="s">
        <v>35</v>
      </c>
      <c r="CE265" s="39" t="s">
        <v>35</v>
      </c>
      <c r="CF265" s="39" t="s">
        <v>35</v>
      </c>
      <c r="CG265" s="39" t="s">
        <v>35</v>
      </c>
      <c r="CH265" s="39" t="s">
        <v>35</v>
      </c>
      <c r="CI265" s="39" t="s">
        <v>35</v>
      </c>
      <c r="CJ265" s="39" t="s">
        <v>35</v>
      </c>
      <c r="CK265" s="39" t="s">
        <v>35</v>
      </c>
      <c r="CL265" s="39" t="s">
        <v>35</v>
      </c>
      <c r="CM265" s="39" t="s">
        <v>35</v>
      </c>
      <c r="CN265" s="39" t="s">
        <v>35</v>
      </c>
      <c r="CO265" s="39" t="s">
        <v>35</v>
      </c>
      <c r="CP265" s="39" t="s">
        <v>35</v>
      </c>
      <c r="CQ265" s="39" t="s">
        <v>35</v>
      </c>
      <c r="CR265" s="39" t="s">
        <v>35</v>
      </c>
      <c r="CS265" s="39" t="s">
        <v>35</v>
      </c>
      <c r="CT265" s="39" t="s">
        <v>35</v>
      </c>
      <c r="CU265" s="39" t="s">
        <v>35</v>
      </c>
      <c r="CV265" s="39" t="s">
        <v>35</v>
      </c>
      <c r="CW265" s="39" t="s">
        <v>35</v>
      </c>
      <c r="CX265" s="8"/>
      <c r="CY265" s="8"/>
      <c r="CZ265" s="8"/>
    </row>
    <row r="266" s="320" customFormat="true" ht="15" customHeight="true" x14ac:dyDescent="0.2">
      <c r="AX266" s="875"/>
      <c r="AY266" s="875"/>
      <c r="AZ266" s="875"/>
      <c r="BA266" s="965"/>
      <c r="BB266" s="552" t="s">
        <v>90</v>
      </c>
      <c r="BC266" s="54" t="s">
        <v>35</v>
      </c>
      <c r="BD266" s="50" t="s">
        <v>35</v>
      </c>
      <c r="BE266" s="50" t="s">
        <v>35</v>
      </c>
      <c r="BF266" s="50" t="s">
        <v>35</v>
      </c>
      <c r="BG266" s="45" t="s">
        <v>35</v>
      </c>
      <c r="BH266" s="54" t="s">
        <v>35</v>
      </c>
      <c r="BI266" s="50" t="s">
        <v>35</v>
      </c>
      <c r="BJ266" s="50" t="s">
        <v>35</v>
      </c>
      <c r="BK266" s="50" t="s">
        <v>35</v>
      </c>
      <c r="BL266" s="45" t="s">
        <v>35</v>
      </c>
      <c r="BM266" s="54" t="s">
        <v>35</v>
      </c>
      <c r="BN266" s="50" t="s">
        <v>35</v>
      </c>
      <c r="BO266" s="50" t="s">
        <v>35</v>
      </c>
      <c r="BP266" s="50" t="s">
        <v>35</v>
      </c>
      <c r="BQ266" s="45" t="s">
        <v>35</v>
      </c>
      <c r="BR266" s="54" t="s">
        <v>35</v>
      </c>
      <c r="BS266" s="50" t="s">
        <v>35</v>
      </c>
      <c r="BT266" s="50" t="s">
        <v>35</v>
      </c>
      <c r="BU266" s="50" t="s">
        <v>35</v>
      </c>
      <c r="BV266" s="50" t="s">
        <v>35</v>
      </c>
      <c r="BW266" s="50" t="s">
        <v>35</v>
      </c>
      <c r="BX266" s="50" t="s">
        <v>35</v>
      </c>
      <c r="BY266" s="39" t="s">
        <v>35</v>
      </c>
      <c r="BZ266" s="39" t="s">
        <v>35</v>
      </c>
      <c r="CA266" s="39" t="s">
        <v>35</v>
      </c>
      <c r="CB266" s="39" t="s">
        <v>35</v>
      </c>
      <c r="CC266" s="39" t="s">
        <v>35</v>
      </c>
      <c r="CD266" s="39" t="s">
        <v>35</v>
      </c>
      <c r="CE266" s="39" t="s">
        <v>35</v>
      </c>
      <c r="CF266" s="39" t="s">
        <v>35</v>
      </c>
      <c r="CG266" s="39" t="s">
        <v>35</v>
      </c>
      <c r="CH266" s="39" t="s">
        <v>35</v>
      </c>
      <c r="CI266" s="39" t="s">
        <v>35</v>
      </c>
      <c r="CJ266" s="39" t="s">
        <v>35</v>
      </c>
      <c r="CK266" s="39" t="s">
        <v>35</v>
      </c>
      <c r="CL266" s="39" t="s">
        <v>35</v>
      </c>
      <c r="CM266" s="39" t="s">
        <v>35</v>
      </c>
      <c r="CN266" s="39" t="s">
        <v>35</v>
      </c>
      <c r="CO266" s="39" t="s">
        <v>35</v>
      </c>
      <c r="CP266" s="39" t="s">
        <v>35</v>
      </c>
      <c r="CQ266" s="39" t="s">
        <v>35</v>
      </c>
      <c r="CR266" s="39" t="s">
        <v>35</v>
      </c>
      <c r="CS266" s="39" t="s">
        <v>35</v>
      </c>
      <c r="CT266" s="39" t="s">
        <v>35</v>
      </c>
      <c r="CU266" s="39" t="s">
        <v>35</v>
      </c>
      <c r="CV266" s="39" t="s">
        <v>35</v>
      </c>
      <c r="CW266" s="39" t="s">
        <v>35</v>
      </c>
      <c r="CX266" s="8"/>
      <c r="CY266" s="8"/>
      <c r="CZ266" s="8"/>
    </row>
    <row r="267" s="320" customFormat="true" ht="15" customHeight="true" x14ac:dyDescent="0.2">
      <c r="AX267" s="875"/>
      <c r="AY267" s="875"/>
      <c r="AZ267" s="875"/>
      <c r="BA267" s="965"/>
      <c r="BB267" s="552" t="s">
        <v>112</v>
      </c>
      <c r="BC267" s="54" t="s">
        <v>35</v>
      </c>
      <c r="BD267" s="50" t="s">
        <v>35</v>
      </c>
      <c r="BE267" s="50" t="s">
        <v>35</v>
      </c>
      <c r="BF267" s="50" t="s">
        <v>35</v>
      </c>
      <c r="BG267" s="45" t="s">
        <v>35</v>
      </c>
      <c r="BH267" s="54" t="s">
        <v>35</v>
      </c>
      <c r="BI267" s="50" t="s">
        <v>35</v>
      </c>
      <c r="BJ267" s="50" t="s">
        <v>35</v>
      </c>
      <c r="BK267" s="50" t="s">
        <v>35</v>
      </c>
      <c r="BL267" s="45" t="s">
        <v>35</v>
      </c>
      <c r="BM267" s="54" t="s">
        <v>35</v>
      </c>
      <c r="BN267" s="50" t="s">
        <v>35</v>
      </c>
      <c r="BO267" s="50" t="s">
        <v>35</v>
      </c>
      <c r="BP267" s="50" t="s">
        <v>35</v>
      </c>
      <c r="BQ267" s="45" t="s">
        <v>35</v>
      </c>
      <c r="BR267" s="54" t="s">
        <v>35</v>
      </c>
      <c r="BS267" s="50" t="s">
        <v>35</v>
      </c>
      <c r="BT267" s="50" t="s">
        <v>35</v>
      </c>
      <c r="BU267" s="50" t="s">
        <v>35</v>
      </c>
      <c r="BV267" s="50" t="s">
        <v>35</v>
      </c>
      <c r="BW267" s="50" t="s">
        <v>35</v>
      </c>
      <c r="BX267" s="50" t="s">
        <v>35</v>
      </c>
      <c r="BY267" s="39" t="s">
        <v>35</v>
      </c>
      <c r="BZ267" s="39" t="s">
        <v>35</v>
      </c>
      <c r="CA267" s="39" t="s">
        <v>35</v>
      </c>
      <c r="CB267" s="39" t="s">
        <v>35</v>
      </c>
      <c r="CC267" s="39" t="s">
        <v>35</v>
      </c>
      <c r="CD267" s="39" t="s">
        <v>35</v>
      </c>
      <c r="CE267" s="39" t="s">
        <v>35</v>
      </c>
      <c r="CF267" s="39" t="s">
        <v>35</v>
      </c>
      <c r="CG267" s="39" t="s">
        <v>35</v>
      </c>
      <c r="CH267" s="39" t="s">
        <v>35</v>
      </c>
      <c r="CI267" s="39" t="s">
        <v>35</v>
      </c>
      <c r="CJ267" s="39" t="s">
        <v>35</v>
      </c>
      <c r="CK267" s="39" t="s">
        <v>35</v>
      </c>
      <c r="CL267" s="39" t="s">
        <v>35</v>
      </c>
      <c r="CM267" s="39" t="s">
        <v>35</v>
      </c>
      <c r="CN267" s="39" t="s">
        <v>35</v>
      </c>
      <c r="CO267" s="39" t="s">
        <v>35</v>
      </c>
      <c r="CP267" s="39" t="s">
        <v>35</v>
      </c>
      <c r="CQ267" s="39" t="s">
        <v>35</v>
      </c>
      <c r="CR267" s="39" t="s">
        <v>35</v>
      </c>
      <c r="CS267" s="39" t="s">
        <v>35</v>
      </c>
      <c r="CT267" s="39" t="s">
        <v>35</v>
      </c>
      <c r="CU267" s="39" t="s">
        <v>35</v>
      </c>
      <c r="CV267" s="39" t="s">
        <v>35</v>
      </c>
      <c r="CW267" s="39" t="s">
        <v>35</v>
      </c>
      <c r="CX267" s="8"/>
      <c r="CY267" s="8"/>
      <c r="CZ267" s="8"/>
    </row>
    <row r="268" s="320" customFormat="true" ht="15" customHeight="true" x14ac:dyDescent="0.2">
      <c r="AX268" s="875"/>
      <c r="AY268" s="875"/>
      <c r="AZ268" s="875"/>
      <c r="BA268" s="965" t="s">
        <v>115</v>
      </c>
      <c r="BB268" s="552" t="s">
        <v>88</v>
      </c>
      <c r="BC268" s="54" t="s">
        <v>35</v>
      </c>
      <c r="BD268" s="50" t="s">
        <v>35</v>
      </c>
      <c r="BE268" s="50" t="s">
        <v>35</v>
      </c>
      <c r="BF268" s="50" t="s">
        <v>35</v>
      </c>
      <c r="BG268" s="45" t="s">
        <v>35</v>
      </c>
      <c r="BH268" s="54" t="s">
        <v>35</v>
      </c>
      <c r="BI268" s="50" t="s">
        <v>35</v>
      </c>
      <c r="BJ268" s="50" t="s">
        <v>35</v>
      </c>
      <c r="BK268" s="50" t="s">
        <v>35</v>
      </c>
      <c r="BL268" s="45" t="s">
        <v>35</v>
      </c>
      <c r="BM268" s="54" t="s">
        <v>35</v>
      </c>
      <c r="BN268" s="50" t="s">
        <v>35</v>
      </c>
      <c r="BO268" s="50" t="s">
        <v>35</v>
      </c>
      <c r="BP268" s="50" t="s">
        <v>35</v>
      </c>
      <c r="BQ268" s="45" t="s">
        <v>35</v>
      </c>
      <c r="BR268" s="54" t="s">
        <v>35</v>
      </c>
      <c r="BS268" s="50" t="s">
        <v>35</v>
      </c>
      <c r="BT268" s="50" t="s">
        <v>35</v>
      </c>
      <c r="BU268" s="50" t="s">
        <v>35</v>
      </c>
      <c r="BV268" s="50" t="s">
        <v>35</v>
      </c>
      <c r="BW268" s="50" t="s">
        <v>35</v>
      </c>
      <c r="BX268" s="50" t="s">
        <v>35</v>
      </c>
      <c r="BY268" s="39" t="s">
        <v>35</v>
      </c>
      <c r="BZ268" s="39" t="s">
        <v>35</v>
      </c>
      <c r="CA268" s="39" t="s">
        <v>35</v>
      </c>
      <c r="CB268" s="39" t="s">
        <v>35</v>
      </c>
      <c r="CC268" s="39" t="s">
        <v>35</v>
      </c>
      <c r="CD268" s="39" t="s">
        <v>35</v>
      </c>
      <c r="CE268" s="39" t="s">
        <v>35</v>
      </c>
      <c r="CF268" s="39" t="s">
        <v>35</v>
      </c>
      <c r="CG268" s="39" t="s">
        <v>35</v>
      </c>
      <c r="CH268" s="39" t="s">
        <v>35</v>
      </c>
      <c r="CI268" s="39" t="s">
        <v>35</v>
      </c>
      <c r="CJ268" s="39" t="s">
        <v>35</v>
      </c>
      <c r="CK268" s="39" t="s">
        <v>35</v>
      </c>
      <c r="CL268" s="39" t="s">
        <v>35</v>
      </c>
      <c r="CM268" s="39" t="s">
        <v>35</v>
      </c>
      <c r="CN268" s="39" t="s">
        <v>35</v>
      </c>
      <c r="CO268" s="39" t="s">
        <v>35</v>
      </c>
      <c r="CP268" s="39" t="s">
        <v>35</v>
      </c>
      <c r="CQ268" s="39" t="s">
        <v>35</v>
      </c>
      <c r="CR268" s="39" t="s">
        <v>35</v>
      </c>
      <c r="CS268" s="39" t="s">
        <v>35</v>
      </c>
      <c r="CT268" s="39" t="s">
        <v>35</v>
      </c>
      <c r="CU268" s="39" t="s">
        <v>35</v>
      </c>
      <c r="CV268" s="39" t="s">
        <v>35</v>
      </c>
      <c r="CW268" s="39" t="s">
        <v>35</v>
      </c>
      <c r="CX268" s="8"/>
      <c r="CY268" s="8"/>
      <c r="CZ268" s="8"/>
    </row>
    <row r="269" s="320" customFormat="true" ht="15" customHeight="true" x14ac:dyDescent="0.2">
      <c r="AX269" s="875"/>
      <c r="AY269" s="875"/>
      <c r="AZ269" s="875"/>
      <c r="BA269" s="965"/>
      <c r="BB269" s="552" t="s">
        <v>89</v>
      </c>
      <c r="BC269" s="54" t="s">
        <v>35</v>
      </c>
      <c r="BD269" s="50" t="s">
        <v>35</v>
      </c>
      <c r="BE269" s="50" t="s">
        <v>35</v>
      </c>
      <c r="BF269" s="50" t="s">
        <v>35</v>
      </c>
      <c r="BG269" s="45" t="s">
        <v>35</v>
      </c>
      <c r="BH269" s="54" t="s">
        <v>35</v>
      </c>
      <c r="BI269" s="50" t="s">
        <v>35</v>
      </c>
      <c r="BJ269" s="50" t="s">
        <v>35</v>
      </c>
      <c r="BK269" s="50" t="s">
        <v>35</v>
      </c>
      <c r="BL269" s="45" t="s">
        <v>35</v>
      </c>
      <c r="BM269" s="54" t="s">
        <v>35</v>
      </c>
      <c r="BN269" s="50" t="s">
        <v>35</v>
      </c>
      <c r="BO269" s="50" t="s">
        <v>35</v>
      </c>
      <c r="BP269" s="50" t="s">
        <v>35</v>
      </c>
      <c r="BQ269" s="45" t="s">
        <v>35</v>
      </c>
      <c r="BR269" s="54" t="s">
        <v>35</v>
      </c>
      <c r="BS269" s="50" t="s">
        <v>35</v>
      </c>
      <c r="BT269" s="50" t="s">
        <v>35</v>
      </c>
      <c r="BU269" s="50" t="s">
        <v>35</v>
      </c>
      <c r="BV269" s="50" t="s">
        <v>35</v>
      </c>
      <c r="BW269" s="50" t="s">
        <v>35</v>
      </c>
      <c r="BX269" s="50" t="s">
        <v>35</v>
      </c>
      <c r="BY269" s="39" t="s">
        <v>35</v>
      </c>
      <c r="BZ269" s="39" t="s">
        <v>35</v>
      </c>
      <c r="CA269" s="39" t="s">
        <v>35</v>
      </c>
      <c r="CB269" s="39" t="s">
        <v>35</v>
      </c>
      <c r="CC269" s="39" t="s">
        <v>35</v>
      </c>
      <c r="CD269" s="39" t="s">
        <v>35</v>
      </c>
      <c r="CE269" s="39" t="s">
        <v>35</v>
      </c>
      <c r="CF269" s="39" t="s">
        <v>35</v>
      </c>
      <c r="CG269" s="39" t="s">
        <v>35</v>
      </c>
      <c r="CH269" s="39" t="s">
        <v>35</v>
      </c>
      <c r="CI269" s="39" t="s">
        <v>35</v>
      </c>
      <c r="CJ269" s="39" t="s">
        <v>35</v>
      </c>
      <c r="CK269" s="39" t="s">
        <v>35</v>
      </c>
      <c r="CL269" s="39" t="s">
        <v>35</v>
      </c>
      <c r="CM269" s="39" t="s">
        <v>35</v>
      </c>
      <c r="CN269" s="39" t="s">
        <v>35</v>
      </c>
      <c r="CO269" s="39" t="s">
        <v>35</v>
      </c>
      <c r="CP269" s="39" t="s">
        <v>35</v>
      </c>
      <c r="CQ269" s="39" t="s">
        <v>35</v>
      </c>
      <c r="CR269" s="39" t="s">
        <v>35</v>
      </c>
      <c r="CS269" s="39" t="s">
        <v>35</v>
      </c>
      <c r="CT269" s="39" t="s">
        <v>35</v>
      </c>
      <c r="CU269" s="39" t="s">
        <v>35</v>
      </c>
      <c r="CV269" s="39" t="s">
        <v>35</v>
      </c>
      <c r="CW269" s="39" t="s">
        <v>35</v>
      </c>
      <c r="CX269" s="8"/>
      <c r="CY269" s="8"/>
      <c r="CZ269" s="8"/>
    </row>
    <row r="270" s="320" customFormat="true" ht="15" customHeight="true" x14ac:dyDescent="0.2">
      <c r="AX270" s="875"/>
      <c r="AY270" s="875"/>
      <c r="AZ270" s="875"/>
      <c r="BA270" s="965"/>
      <c r="BB270" s="552" t="s">
        <v>90</v>
      </c>
      <c r="BC270" s="54" t="s">
        <v>35</v>
      </c>
      <c r="BD270" s="50" t="s">
        <v>35</v>
      </c>
      <c r="BE270" s="50" t="s">
        <v>35</v>
      </c>
      <c r="BF270" s="50" t="s">
        <v>35</v>
      </c>
      <c r="BG270" s="45" t="s">
        <v>35</v>
      </c>
      <c r="BH270" s="54" t="s">
        <v>35</v>
      </c>
      <c r="BI270" s="50" t="s">
        <v>35</v>
      </c>
      <c r="BJ270" s="50" t="s">
        <v>35</v>
      </c>
      <c r="BK270" s="50" t="s">
        <v>35</v>
      </c>
      <c r="BL270" s="45" t="s">
        <v>35</v>
      </c>
      <c r="BM270" s="54" t="s">
        <v>35</v>
      </c>
      <c r="BN270" s="50" t="s">
        <v>35</v>
      </c>
      <c r="BO270" s="50" t="s">
        <v>35</v>
      </c>
      <c r="BP270" s="50" t="s">
        <v>35</v>
      </c>
      <c r="BQ270" s="45" t="s">
        <v>35</v>
      </c>
      <c r="BR270" s="54" t="s">
        <v>35</v>
      </c>
      <c r="BS270" s="50" t="s">
        <v>35</v>
      </c>
      <c r="BT270" s="50" t="s">
        <v>35</v>
      </c>
      <c r="BU270" s="50" t="s">
        <v>35</v>
      </c>
      <c r="BV270" s="50" t="s">
        <v>35</v>
      </c>
      <c r="BW270" s="50" t="s">
        <v>35</v>
      </c>
      <c r="BX270" s="50" t="s">
        <v>35</v>
      </c>
      <c r="BY270" s="39" t="s">
        <v>35</v>
      </c>
      <c r="BZ270" s="39" t="s">
        <v>35</v>
      </c>
      <c r="CA270" s="39" t="s">
        <v>35</v>
      </c>
      <c r="CB270" s="39" t="s">
        <v>35</v>
      </c>
      <c r="CC270" s="39" t="s">
        <v>35</v>
      </c>
      <c r="CD270" s="39" t="s">
        <v>35</v>
      </c>
      <c r="CE270" s="39" t="s">
        <v>35</v>
      </c>
      <c r="CF270" s="39" t="s">
        <v>35</v>
      </c>
      <c r="CG270" s="39" t="s">
        <v>35</v>
      </c>
      <c r="CH270" s="39" t="s">
        <v>35</v>
      </c>
      <c r="CI270" s="39" t="s">
        <v>35</v>
      </c>
      <c r="CJ270" s="39" t="s">
        <v>35</v>
      </c>
      <c r="CK270" s="39" t="s">
        <v>35</v>
      </c>
      <c r="CL270" s="39" t="s">
        <v>35</v>
      </c>
      <c r="CM270" s="39" t="s">
        <v>35</v>
      </c>
      <c r="CN270" s="39" t="s">
        <v>35</v>
      </c>
      <c r="CO270" s="39" t="s">
        <v>35</v>
      </c>
      <c r="CP270" s="39" t="s">
        <v>35</v>
      </c>
      <c r="CQ270" s="39" t="s">
        <v>35</v>
      </c>
      <c r="CR270" s="39" t="s">
        <v>35</v>
      </c>
      <c r="CS270" s="39" t="s">
        <v>35</v>
      </c>
      <c r="CT270" s="39" t="s">
        <v>35</v>
      </c>
      <c r="CU270" s="39" t="s">
        <v>35</v>
      </c>
      <c r="CV270" s="39" t="s">
        <v>35</v>
      </c>
      <c r="CW270" s="39" t="s">
        <v>35</v>
      </c>
      <c r="CX270" s="8"/>
      <c r="CY270" s="8"/>
      <c r="CZ270" s="8"/>
    </row>
    <row r="271" s="320" customFormat="true" ht="15" customHeight="true" x14ac:dyDescent="0.2">
      <c r="AX271" s="875"/>
      <c r="AY271" s="875"/>
      <c r="AZ271" s="875"/>
      <c r="BA271" s="965" t="s">
        <v>75</v>
      </c>
      <c r="BB271" s="552" t="s">
        <v>49</v>
      </c>
      <c r="BC271" s="54" t="s">
        <v>35</v>
      </c>
      <c r="BD271" s="47" t="s">
        <v>35</v>
      </c>
      <c r="BE271" s="47" t="s">
        <v>35</v>
      </c>
      <c r="BF271" s="47" t="s">
        <v>35</v>
      </c>
      <c r="BG271" s="42" t="s">
        <v>35</v>
      </c>
      <c r="BH271" s="54" t="s">
        <v>35</v>
      </c>
      <c r="BI271" s="47" t="s">
        <v>35</v>
      </c>
      <c r="BJ271" s="47" t="s">
        <v>35</v>
      </c>
      <c r="BK271" s="47" t="s">
        <v>35</v>
      </c>
      <c r="BL271" s="42" t="s">
        <v>35</v>
      </c>
      <c r="BM271" s="54" t="s">
        <v>35</v>
      </c>
      <c r="BN271" s="47" t="s">
        <v>35</v>
      </c>
      <c r="BO271" s="47" t="s">
        <v>35</v>
      </c>
      <c r="BP271" s="47" t="s">
        <v>35</v>
      </c>
      <c r="BQ271" s="42" t="s">
        <v>35</v>
      </c>
      <c r="BR271" s="54" t="s">
        <v>35</v>
      </c>
      <c r="BS271" s="47" t="s">
        <v>35</v>
      </c>
      <c r="BT271" s="47" t="s">
        <v>35</v>
      </c>
      <c r="BU271" s="47" t="s">
        <v>35</v>
      </c>
      <c r="BV271" s="47" t="s">
        <v>35</v>
      </c>
      <c r="BW271" s="47" t="s">
        <v>35</v>
      </c>
      <c r="BX271" s="47" t="s">
        <v>35</v>
      </c>
      <c r="BY271" s="37" t="s">
        <v>35</v>
      </c>
      <c r="BZ271" s="37" t="s">
        <v>35</v>
      </c>
      <c r="CA271" s="37" t="s">
        <v>35</v>
      </c>
      <c r="CB271" s="37" t="s">
        <v>35</v>
      </c>
      <c r="CC271" s="37" t="s">
        <v>35</v>
      </c>
      <c r="CD271" s="37" t="s">
        <v>35</v>
      </c>
      <c r="CE271" s="37" t="s">
        <v>35</v>
      </c>
      <c r="CF271" s="37" t="s">
        <v>35</v>
      </c>
      <c r="CG271" s="37" t="s">
        <v>35</v>
      </c>
      <c r="CH271" s="37" t="s">
        <v>35</v>
      </c>
      <c r="CI271" s="37" t="s">
        <v>35</v>
      </c>
      <c r="CJ271" s="37" t="s">
        <v>35</v>
      </c>
      <c r="CK271" s="37" t="s">
        <v>35</v>
      </c>
      <c r="CL271" s="37" t="s">
        <v>35</v>
      </c>
      <c r="CM271" s="37" t="s">
        <v>35</v>
      </c>
      <c r="CN271" s="37" t="s">
        <v>35</v>
      </c>
      <c r="CO271" s="37" t="s">
        <v>35</v>
      </c>
      <c r="CP271" s="37" t="s">
        <v>35</v>
      </c>
      <c r="CQ271" s="37" t="s">
        <v>35</v>
      </c>
      <c r="CR271" s="37" t="s">
        <v>35</v>
      </c>
      <c r="CS271" s="37" t="s">
        <v>35</v>
      </c>
      <c r="CT271" s="37" t="s">
        <v>35</v>
      </c>
      <c r="CU271" s="37" t="s">
        <v>35</v>
      </c>
      <c r="CV271" s="37" t="s">
        <v>35</v>
      </c>
      <c r="CW271" s="37" t="s">
        <v>35</v>
      </c>
      <c r="CX271" s="8"/>
      <c r="CY271" s="8"/>
      <c r="CZ271" s="8"/>
    </row>
    <row r="272" s="320" customFormat="true" ht="15" customHeight="true" x14ac:dyDescent="0.2">
      <c r="AX272" s="875"/>
      <c r="AY272" s="875"/>
      <c r="AZ272" s="875"/>
      <c r="BA272" s="965"/>
      <c r="BB272" s="552" t="s">
        <v>48</v>
      </c>
      <c r="BC272" s="54" t="s">
        <v>35</v>
      </c>
      <c r="BD272" s="47" t="s">
        <v>35</v>
      </c>
      <c r="BE272" s="47" t="s">
        <v>35</v>
      </c>
      <c r="BF272" s="47" t="s">
        <v>35</v>
      </c>
      <c r="BG272" s="42" t="s">
        <v>35</v>
      </c>
      <c r="BH272" s="54" t="s">
        <v>35</v>
      </c>
      <c r="BI272" s="47" t="s">
        <v>35</v>
      </c>
      <c r="BJ272" s="47" t="s">
        <v>35</v>
      </c>
      <c r="BK272" s="47" t="s">
        <v>35</v>
      </c>
      <c r="BL272" s="42" t="s">
        <v>35</v>
      </c>
      <c r="BM272" s="54" t="s">
        <v>35</v>
      </c>
      <c r="BN272" s="47" t="s">
        <v>35</v>
      </c>
      <c r="BO272" s="47" t="s">
        <v>35</v>
      </c>
      <c r="BP272" s="47" t="s">
        <v>35</v>
      </c>
      <c r="BQ272" s="42" t="s">
        <v>35</v>
      </c>
      <c r="BR272" s="54" t="s">
        <v>35</v>
      </c>
      <c r="BS272" s="47" t="s">
        <v>35</v>
      </c>
      <c r="BT272" s="47" t="s">
        <v>35</v>
      </c>
      <c r="BU272" s="47" t="s">
        <v>35</v>
      </c>
      <c r="BV272" s="47" t="s">
        <v>35</v>
      </c>
      <c r="BW272" s="47" t="s">
        <v>35</v>
      </c>
      <c r="BX272" s="47" t="s">
        <v>35</v>
      </c>
      <c r="BY272" s="37" t="s">
        <v>35</v>
      </c>
      <c r="BZ272" s="37" t="s">
        <v>35</v>
      </c>
      <c r="CA272" s="37" t="s">
        <v>35</v>
      </c>
      <c r="CB272" s="37" t="s">
        <v>35</v>
      </c>
      <c r="CC272" s="37" t="s">
        <v>35</v>
      </c>
      <c r="CD272" s="37" t="s">
        <v>35</v>
      </c>
      <c r="CE272" s="37" t="s">
        <v>35</v>
      </c>
      <c r="CF272" s="37" t="s">
        <v>35</v>
      </c>
      <c r="CG272" s="37" t="s">
        <v>35</v>
      </c>
      <c r="CH272" s="37" t="s">
        <v>35</v>
      </c>
      <c r="CI272" s="37" t="s">
        <v>35</v>
      </c>
      <c r="CJ272" s="37" t="s">
        <v>35</v>
      </c>
      <c r="CK272" s="37" t="s">
        <v>35</v>
      </c>
      <c r="CL272" s="37" t="s">
        <v>35</v>
      </c>
      <c r="CM272" s="37" t="s">
        <v>35</v>
      </c>
      <c r="CN272" s="37" t="s">
        <v>35</v>
      </c>
      <c r="CO272" s="37" t="s">
        <v>35</v>
      </c>
      <c r="CP272" s="37" t="s">
        <v>35</v>
      </c>
      <c r="CQ272" s="37" t="s">
        <v>35</v>
      </c>
      <c r="CR272" s="37" t="s">
        <v>35</v>
      </c>
      <c r="CS272" s="37" t="s">
        <v>35</v>
      </c>
      <c r="CT272" s="37" t="s">
        <v>35</v>
      </c>
      <c r="CU272" s="37" t="s">
        <v>35</v>
      </c>
      <c r="CV272" s="37" t="s">
        <v>35</v>
      </c>
      <c r="CW272" s="37" t="s">
        <v>35</v>
      </c>
      <c r="CX272" s="8"/>
      <c r="CY272" s="8"/>
      <c r="CZ272" s="8"/>
    </row>
    <row r="273" s="320" customFormat="true" ht="15" customHeight="true" x14ac:dyDescent="0.2">
      <c r="AX273" s="875"/>
      <c r="AY273" s="875"/>
      <c r="AZ273" s="875"/>
      <c r="BA273" s="965"/>
      <c r="BB273" s="552" t="s">
        <v>112</v>
      </c>
      <c r="BC273" s="54" t="s">
        <v>35</v>
      </c>
      <c r="BD273" s="47" t="s">
        <v>35</v>
      </c>
      <c r="BE273" s="47" t="s">
        <v>35</v>
      </c>
      <c r="BF273" s="47" t="s">
        <v>35</v>
      </c>
      <c r="BG273" s="42" t="s">
        <v>35</v>
      </c>
      <c r="BH273" s="54" t="s">
        <v>35</v>
      </c>
      <c r="BI273" s="47" t="s">
        <v>35</v>
      </c>
      <c r="BJ273" s="47" t="s">
        <v>35</v>
      </c>
      <c r="BK273" s="47" t="s">
        <v>35</v>
      </c>
      <c r="BL273" s="42" t="s">
        <v>35</v>
      </c>
      <c r="BM273" s="54" t="s">
        <v>35</v>
      </c>
      <c r="BN273" s="47" t="s">
        <v>35</v>
      </c>
      <c r="BO273" s="47" t="s">
        <v>35</v>
      </c>
      <c r="BP273" s="47" t="s">
        <v>35</v>
      </c>
      <c r="BQ273" s="42" t="s">
        <v>35</v>
      </c>
      <c r="BR273" s="54" t="s">
        <v>35</v>
      </c>
      <c r="BS273" s="47" t="s">
        <v>35</v>
      </c>
      <c r="BT273" s="47" t="s">
        <v>35</v>
      </c>
      <c r="BU273" s="47" t="s">
        <v>35</v>
      </c>
      <c r="BV273" s="47" t="s">
        <v>35</v>
      </c>
      <c r="BW273" s="47" t="s">
        <v>35</v>
      </c>
      <c r="BX273" s="47" t="s">
        <v>35</v>
      </c>
      <c r="BY273" s="37" t="s">
        <v>35</v>
      </c>
      <c r="BZ273" s="37" t="s">
        <v>35</v>
      </c>
      <c r="CA273" s="37" t="s">
        <v>35</v>
      </c>
      <c r="CB273" s="37" t="s">
        <v>35</v>
      </c>
      <c r="CC273" s="37" t="s">
        <v>35</v>
      </c>
      <c r="CD273" s="37" t="s">
        <v>35</v>
      </c>
      <c r="CE273" s="37" t="s">
        <v>35</v>
      </c>
      <c r="CF273" s="37" t="s">
        <v>35</v>
      </c>
      <c r="CG273" s="37" t="s">
        <v>35</v>
      </c>
      <c r="CH273" s="37" t="s">
        <v>35</v>
      </c>
      <c r="CI273" s="37" t="s">
        <v>35</v>
      </c>
      <c r="CJ273" s="37" t="s">
        <v>35</v>
      </c>
      <c r="CK273" s="37" t="s">
        <v>35</v>
      </c>
      <c r="CL273" s="37" t="s">
        <v>35</v>
      </c>
      <c r="CM273" s="37" t="s">
        <v>35</v>
      </c>
      <c r="CN273" s="37" t="s">
        <v>35</v>
      </c>
      <c r="CO273" s="37" t="s">
        <v>35</v>
      </c>
      <c r="CP273" s="37" t="s">
        <v>35</v>
      </c>
      <c r="CQ273" s="37" t="s">
        <v>35</v>
      </c>
      <c r="CR273" s="37" t="s">
        <v>35</v>
      </c>
      <c r="CS273" s="37" t="s">
        <v>35</v>
      </c>
      <c r="CT273" s="37" t="s">
        <v>35</v>
      </c>
      <c r="CU273" s="37" t="s">
        <v>35</v>
      </c>
      <c r="CV273" s="37" t="s">
        <v>35</v>
      </c>
      <c r="CW273" s="37" t="s">
        <v>35</v>
      </c>
      <c r="CX273" s="8"/>
      <c r="CY273" s="8"/>
      <c r="CZ273" s="8"/>
    </row>
    <row r="274" s="320" customFormat="true" ht="15" customHeight="true" x14ac:dyDescent="0.2">
      <c r="AX274" s="875"/>
      <c r="AY274" s="875"/>
      <c r="AZ274" s="875"/>
      <c r="BA274" s="965" t="s">
        <v>76</v>
      </c>
      <c r="BB274" s="552" t="s">
        <v>49</v>
      </c>
      <c r="BC274" s="54" t="s">
        <v>35</v>
      </c>
      <c r="BD274" s="50" t="s">
        <v>35</v>
      </c>
      <c r="BE274" s="50" t="s">
        <v>35</v>
      </c>
      <c r="BF274" s="50" t="s">
        <v>35</v>
      </c>
      <c r="BG274" s="45" t="s">
        <v>35</v>
      </c>
      <c r="BH274" s="54" t="s">
        <v>35</v>
      </c>
      <c r="BI274" s="50" t="s">
        <v>35</v>
      </c>
      <c r="BJ274" s="50" t="s">
        <v>35</v>
      </c>
      <c r="BK274" s="50" t="s">
        <v>35</v>
      </c>
      <c r="BL274" s="45" t="s">
        <v>35</v>
      </c>
      <c r="BM274" s="54" t="s">
        <v>35</v>
      </c>
      <c r="BN274" s="50" t="s">
        <v>35</v>
      </c>
      <c r="BO274" s="50" t="s">
        <v>35</v>
      </c>
      <c r="BP274" s="50" t="s">
        <v>35</v>
      </c>
      <c r="BQ274" s="45" t="s">
        <v>35</v>
      </c>
      <c r="BR274" s="54" t="s">
        <v>35</v>
      </c>
      <c r="BS274" s="50" t="s">
        <v>35</v>
      </c>
      <c r="BT274" s="50" t="s">
        <v>35</v>
      </c>
      <c r="BU274" s="50" t="s">
        <v>35</v>
      </c>
      <c r="BV274" s="50" t="s">
        <v>35</v>
      </c>
      <c r="BW274" s="50" t="s">
        <v>35</v>
      </c>
      <c r="BX274" s="50" t="s">
        <v>35</v>
      </c>
      <c r="BY274" s="39" t="s">
        <v>35</v>
      </c>
      <c r="BZ274" s="39" t="s">
        <v>35</v>
      </c>
      <c r="CA274" s="39" t="s">
        <v>35</v>
      </c>
      <c r="CB274" s="39" t="s">
        <v>35</v>
      </c>
      <c r="CC274" s="39" t="s">
        <v>35</v>
      </c>
      <c r="CD274" s="39" t="s">
        <v>35</v>
      </c>
      <c r="CE274" s="39" t="s">
        <v>35</v>
      </c>
      <c r="CF274" s="39" t="s">
        <v>35</v>
      </c>
      <c r="CG274" s="39" t="s">
        <v>35</v>
      </c>
      <c r="CH274" s="39" t="s">
        <v>35</v>
      </c>
      <c r="CI274" s="39" t="s">
        <v>35</v>
      </c>
      <c r="CJ274" s="39" t="s">
        <v>35</v>
      </c>
      <c r="CK274" s="39" t="s">
        <v>35</v>
      </c>
      <c r="CL274" s="39" t="s">
        <v>35</v>
      </c>
      <c r="CM274" s="39" t="s">
        <v>35</v>
      </c>
      <c r="CN274" s="39" t="s">
        <v>35</v>
      </c>
      <c r="CO274" s="39" t="s">
        <v>35</v>
      </c>
      <c r="CP274" s="39" t="s">
        <v>35</v>
      </c>
      <c r="CQ274" s="39" t="s">
        <v>35</v>
      </c>
      <c r="CR274" s="39" t="s">
        <v>35</v>
      </c>
      <c r="CS274" s="39" t="s">
        <v>35</v>
      </c>
      <c r="CT274" s="39" t="s">
        <v>35</v>
      </c>
      <c r="CU274" s="39" t="s">
        <v>35</v>
      </c>
      <c r="CV274" s="39" t="s">
        <v>35</v>
      </c>
      <c r="CW274" s="39" t="s">
        <v>35</v>
      </c>
      <c r="CX274" s="8"/>
      <c r="CY274" s="8"/>
      <c r="CZ274" s="8"/>
    </row>
    <row r="275" s="320" customFormat="true" ht="15" customHeight="true" x14ac:dyDescent="0.2">
      <c r="AX275" s="875"/>
      <c r="AY275" s="875"/>
      <c r="AZ275" s="875"/>
      <c r="BA275" s="965"/>
      <c r="BB275" s="552" t="s">
        <v>48</v>
      </c>
      <c r="BC275" s="54" t="s">
        <v>35</v>
      </c>
      <c r="BD275" s="50" t="s">
        <v>35</v>
      </c>
      <c r="BE275" s="50" t="s">
        <v>35</v>
      </c>
      <c r="BF275" s="50" t="s">
        <v>35</v>
      </c>
      <c r="BG275" s="45" t="s">
        <v>35</v>
      </c>
      <c r="BH275" s="54" t="s">
        <v>35</v>
      </c>
      <c r="BI275" s="50" t="s">
        <v>35</v>
      </c>
      <c r="BJ275" s="50" t="s">
        <v>35</v>
      </c>
      <c r="BK275" s="50" t="s">
        <v>35</v>
      </c>
      <c r="BL275" s="45" t="s">
        <v>35</v>
      </c>
      <c r="BM275" s="54" t="s">
        <v>35</v>
      </c>
      <c r="BN275" s="50" t="s">
        <v>35</v>
      </c>
      <c r="BO275" s="50" t="s">
        <v>35</v>
      </c>
      <c r="BP275" s="50" t="s">
        <v>35</v>
      </c>
      <c r="BQ275" s="45" t="s">
        <v>35</v>
      </c>
      <c r="BR275" s="54" t="s">
        <v>35</v>
      </c>
      <c r="BS275" s="50" t="s">
        <v>35</v>
      </c>
      <c r="BT275" s="50" t="s">
        <v>35</v>
      </c>
      <c r="BU275" s="50" t="s">
        <v>35</v>
      </c>
      <c r="BV275" s="50" t="s">
        <v>35</v>
      </c>
      <c r="BW275" s="50" t="s">
        <v>35</v>
      </c>
      <c r="BX275" s="50" t="s">
        <v>35</v>
      </c>
      <c r="BY275" s="39" t="s">
        <v>35</v>
      </c>
      <c r="BZ275" s="39" t="s">
        <v>35</v>
      </c>
      <c r="CA275" s="39" t="s">
        <v>35</v>
      </c>
      <c r="CB275" s="39" t="s">
        <v>35</v>
      </c>
      <c r="CC275" s="39" t="s">
        <v>35</v>
      </c>
      <c r="CD275" s="39" t="s">
        <v>35</v>
      </c>
      <c r="CE275" s="39" t="s">
        <v>35</v>
      </c>
      <c r="CF275" s="39" t="s">
        <v>35</v>
      </c>
      <c r="CG275" s="39" t="s">
        <v>35</v>
      </c>
      <c r="CH275" s="39" t="s">
        <v>35</v>
      </c>
      <c r="CI275" s="39" t="s">
        <v>35</v>
      </c>
      <c r="CJ275" s="39" t="s">
        <v>35</v>
      </c>
      <c r="CK275" s="39" t="s">
        <v>35</v>
      </c>
      <c r="CL275" s="39" t="s">
        <v>35</v>
      </c>
      <c r="CM275" s="39" t="s">
        <v>35</v>
      </c>
      <c r="CN275" s="39" t="s">
        <v>35</v>
      </c>
      <c r="CO275" s="39" t="s">
        <v>35</v>
      </c>
      <c r="CP275" s="39" t="s">
        <v>35</v>
      </c>
      <c r="CQ275" s="39" t="s">
        <v>35</v>
      </c>
      <c r="CR275" s="39" t="s">
        <v>35</v>
      </c>
      <c r="CS275" s="39" t="s">
        <v>35</v>
      </c>
      <c r="CT275" s="39" t="s">
        <v>35</v>
      </c>
      <c r="CU275" s="39" t="s">
        <v>35</v>
      </c>
      <c r="CV275" s="39" t="s">
        <v>35</v>
      </c>
      <c r="CW275" s="39" t="s">
        <v>35</v>
      </c>
      <c r="CX275" s="8"/>
      <c r="CY275" s="8"/>
      <c r="CZ275" s="8"/>
    </row>
    <row r="276" s="320" customFormat="true" ht="15" customHeight="true" x14ac:dyDescent="0.2">
      <c r="AX276" s="875"/>
      <c r="AY276" s="875"/>
      <c r="AZ276" s="875"/>
      <c r="BA276" s="965"/>
      <c r="BB276" s="552" t="s">
        <v>113</v>
      </c>
      <c r="BC276" s="54" t="s">
        <v>35</v>
      </c>
      <c r="BD276" s="50" t="s">
        <v>35</v>
      </c>
      <c r="BE276" s="50" t="s">
        <v>35</v>
      </c>
      <c r="BF276" s="50" t="s">
        <v>35</v>
      </c>
      <c r="BG276" s="45" t="s">
        <v>35</v>
      </c>
      <c r="BH276" s="54" t="s">
        <v>35</v>
      </c>
      <c r="BI276" s="50" t="s">
        <v>35</v>
      </c>
      <c r="BJ276" s="50" t="s">
        <v>35</v>
      </c>
      <c r="BK276" s="50" t="s">
        <v>35</v>
      </c>
      <c r="BL276" s="45" t="s">
        <v>35</v>
      </c>
      <c r="BM276" s="54" t="s">
        <v>35</v>
      </c>
      <c r="BN276" s="50" t="s">
        <v>35</v>
      </c>
      <c r="BO276" s="50" t="s">
        <v>35</v>
      </c>
      <c r="BP276" s="50" t="s">
        <v>35</v>
      </c>
      <c r="BQ276" s="45" t="s">
        <v>35</v>
      </c>
      <c r="BR276" s="54" t="s">
        <v>35</v>
      </c>
      <c r="BS276" s="50" t="s">
        <v>35</v>
      </c>
      <c r="BT276" s="50" t="s">
        <v>35</v>
      </c>
      <c r="BU276" s="50" t="s">
        <v>35</v>
      </c>
      <c r="BV276" s="50" t="s">
        <v>35</v>
      </c>
      <c r="BW276" s="50" t="s">
        <v>35</v>
      </c>
      <c r="BX276" s="50" t="s">
        <v>35</v>
      </c>
      <c r="BY276" s="39" t="s">
        <v>35</v>
      </c>
      <c r="BZ276" s="39" t="s">
        <v>35</v>
      </c>
      <c r="CA276" s="39" t="s">
        <v>35</v>
      </c>
      <c r="CB276" s="39" t="s">
        <v>35</v>
      </c>
      <c r="CC276" s="39" t="s">
        <v>35</v>
      </c>
      <c r="CD276" s="39" t="s">
        <v>35</v>
      </c>
      <c r="CE276" s="39" t="s">
        <v>35</v>
      </c>
      <c r="CF276" s="39" t="s">
        <v>35</v>
      </c>
      <c r="CG276" s="39" t="s">
        <v>35</v>
      </c>
      <c r="CH276" s="39" t="s">
        <v>35</v>
      </c>
      <c r="CI276" s="39" t="s">
        <v>35</v>
      </c>
      <c r="CJ276" s="39" t="s">
        <v>35</v>
      </c>
      <c r="CK276" s="39" t="s">
        <v>35</v>
      </c>
      <c r="CL276" s="39" t="s">
        <v>35</v>
      </c>
      <c r="CM276" s="39" t="s">
        <v>35</v>
      </c>
      <c r="CN276" s="39" t="s">
        <v>35</v>
      </c>
      <c r="CO276" s="39" t="s">
        <v>35</v>
      </c>
      <c r="CP276" s="39" t="s">
        <v>35</v>
      </c>
      <c r="CQ276" s="39" t="s">
        <v>35</v>
      </c>
      <c r="CR276" s="39" t="s">
        <v>35</v>
      </c>
      <c r="CS276" s="39" t="s">
        <v>35</v>
      </c>
      <c r="CT276" s="39" t="s">
        <v>35</v>
      </c>
      <c r="CU276" s="39" t="s">
        <v>35</v>
      </c>
      <c r="CV276" s="39" t="s">
        <v>35</v>
      </c>
      <c r="CW276" s="39" t="s">
        <v>35</v>
      </c>
      <c r="CX276" s="8"/>
      <c r="CY276" s="8"/>
      <c r="CZ276" s="8"/>
    </row>
    <row r="277" s="320" customFormat="true" ht="15" customHeight="true" x14ac:dyDescent="0.2">
      <c r="AX277" s="875"/>
      <c r="AY277" s="875"/>
      <c r="AZ277" s="875"/>
      <c r="BA277" s="965" t="s">
        <v>77</v>
      </c>
      <c r="BB277" s="552" t="s">
        <v>78</v>
      </c>
      <c r="BC277" s="54" t="s">
        <v>35</v>
      </c>
      <c r="BD277" s="50" t="s">
        <v>35</v>
      </c>
      <c r="BE277" s="50" t="s">
        <v>35</v>
      </c>
      <c r="BF277" s="50" t="s">
        <v>35</v>
      </c>
      <c r="BG277" s="45" t="s">
        <v>35</v>
      </c>
      <c r="BH277" s="54" t="s">
        <v>35</v>
      </c>
      <c r="BI277" s="50" t="s">
        <v>35</v>
      </c>
      <c r="BJ277" s="50" t="s">
        <v>35</v>
      </c>
      <c r="BK277" s="50" t="s">
        <v>35</v>
      </c>
      <c r="BL277" s="45" t="s">
        <v>35</v>
      </c>
      <c r="BM277" s="54" t="s">
        <v>35</v>
      </c>
      <c r="BN277" s="50" t="s">
        <v>35</v>
      </c>
      <c r="BO277" s="50" t="s">
        <v>35</v>
      </c>
      <c r="BP277" s="50" t="s">
        <v>35</v>
      </c>
      <c r="BQ277" s="45" t="s">
        <v>35</v>
      </c>
      <c r="BR277" s="54" t="s">
        <v>35</v>
      </c>
      <c r="BS277" s="50" t="s">
        <v>35</v>
      </c>
      <c r="BT277" s="50" t="s">
        <v>35</v>
      </c>
      <c r="BU277" s="50" t="s">
        <v>35</v>
      </c>
      <c r="BV277" s="50" t="s">
        <v>35</v>
      </c>
      <c r="BW277" s="50" t="s">
        <v>35</v>
      </c>
      <c r="BX277" s="50" t="s">
        <v>35</v>
      </c>
      <c r="BY277" s="39" t="s">
        <v>35</v>
      </c>
      <c r="BZ277" s="39" t="s">
        <v>35</v>
      </c>
      <c r="CA277" s="39" t="s">
        <v>35</v>
      </c>
      <c r="CB277" s="39" t="s">
        <v>35</v>
      </c>
      <c r="CC277" s="39" t="s">
        <v>35</v>
      </c>
      <c r="CD277" s="39" t="s">
        <v>35</v>
      </c>
      <c r="CE277" s="39" t="s">
        <v>35</v>
      </c>
      <c r="CF277" s="39" t="s">
        <v>35</v>
      </c>
      <c r="CG277" s="39" t="s">
        <v>35</v>
      </c>
      <c r="CH277" s="39" t="s">
        <v>35</v>
      </c>
      <c r="CI277" s="39" t="s">
        <v>35</v>
      </c>
      <c r="CJ277" s="39" t="s">
        <v>35</v>
      </c>
      <c r="CK277" s="39" t="s">
        <v>35</v>
      </c>
      <c r="CL277" s="39" t="s">
        <v>35</v>
      </c>
      <c r="CM277" s="39" t="s">
        <v>35</v>
      </c>
      <c r="CN277" s="39" t="s">
        <v>35</v>
      </c>
      <c r="CO277" s="39" t="s">
        <v>35</v>
      </c>
      <c r="CP277" s="39" t="s">
        <v>35</v>
      </c>
      <c r="CQ277" s="39" t="s">
        <v>35</v>
      </c>
      <c r="CR277" s="39" t="s">
        <v>35</v>
      </c>
      <c r="CS277" s="39" t="s">
        <v>35</v>
      </c>
      <c r="CT277" s="39" t="s">
        <v>35</v>
      </c>
      <c r="CU277" s="39" t="s">
        <v>35</v>
      </c>
      <c r="CV277" s="39" t="s">
        <v>35</v>
      </c>
      <c r="CW277" s="39" t="s">
        <v>35</v>
      </c>
      <c r="CX277" s="8"/>
      <c r="CY277" s="8"/>
      <c r="CZ277" s="8"/>
    </row>
    <row r="278" s="320" customFormat="true" ht="15" customHeight="true" x14ac:dyDescent="0.2">
      <c r="AX278" s="875"/>
      <c r="AY278" s="875"/>
      <c r="AZ278" s="875"/>
      <c r="BA278" s="965"/>
      <c r="BB278" s="552" t="s">
        <v>79</v>
      </c>
      <c r="BC278" s="54" t="s">
        <v>35</v>
      </c>
      <c r="BD278" s="50" t="s">
        <v>35</v>
      </c>
      <c r="BE278" s="50" t="s">
        <v>35</v>
      </c>
      <c r="BF278" s="50" t="s">
        <v>35</v>
      </c>
      <c r="BG278" s="45" t="s">
        <v>35</v>
      </c>
      <c r="BH278" s="54" t="s">
        <v>35</v>
      </c>
      <c r="BI278" s="50" t="s">
        <v>35</v>
      </c>
      <c r="BJ278" s="50" t="s">
        <v>35</v>
      </c>
      <c r="BK278" s="50" t="s">
        <v>35</v>
      </c>
      <c r="BL278" s="45" t="s">
        <v>35</v>
      </c>
      <c r="BM278" s="54" t="s">
        <v>35</v>
      </c>
      <c r="BN278" s="50" t="s">
        <v>35</v>
      </c>
      <c r="BO278" s="50" t="s">
        <v>35</v>
      </c>
      <c r="BP278" s="50" t="s">
        <v>35</v>
      </c>
      <c r="BQ278" s="45" t="s">
        <v>35</v>
      </c>
      <c r="BR278" s="54" t="s">
        <v>35</v>
      </c>
      <c r="BS278" s="50" t="s">
        <v>35</v>
      </c>
      <c r="BT278" s="50" t="s">
        <v>35</v>
      </c>
      <c r="BU278" s="50" t="s">
        <v>35</v>
      </c>
      <c r="BV278" s="50" t="s">
        <v>35</v>
      </c>
      <c r="BW278" s="50" t="s">
        <v>35</v>
      </c>
      <c r="BX278" s="50" t="s">
        <v>35</v>
      </c>
      <c r="BY278" s="39" t="s">
        <v>35</v>
      </c>
      <c r="BZ278" s="39" t="s">
        <v>35</v>
      </c>
      <c r="CA278" s="39" t="s">
        <v>35</v>
      </c>
      <c r="CB278" s="39" t="s">
        <v>35</v>
      </c>
      <c r="CC278" s="39" t="s">
        <v>35</v>
      </c>
      <c r="CD278" s="39" t="s">
        <v>35</v>
      </c>
      <c r="CE278" s="39" t="s">
        <v>35</v>
      </c>
      <c r="CF278" s="39" t="s">
        <v>35</v>
      </c>
      <c r="CG278" s="39" t="s">
        <v>35</v>
      </c>
      <c r="CH278" s="39" t="s">
        <v>35</v>
      </c>
      <c r="CI278" s="39" t="s">
        <v>35</v>
      </c>
      <c r="CJ278" s="39" t="s">
        <v>35</v>
      </c>
      <c r="CK278" s="39" t="s">
        <v>35</v>
      </c>
      <c r="CL278" s="39" t="s">
        <v>35</v>
      </c>
      <c r="CM278" s="39" t="s">
        <v>35</v>
      </c>
      <c r="CN278" s="39" t="s">
        <v>35</v>
      </c>
      <c r="CO278" s="39" t="s">
        <v>35</v>
      </c>
      <c r="CP278" s="39" t="s">
        <v>35</v>
      </c>
      <c r="CQ278" s="39" t="s">
        <v>35</v>
      </c>
      <c r="CR278" s="39" t="s">
        <v>35</v>
      </c>
      <c r="CS278" s="39" t="s">
        <v>35</v>
      </c>
      <c r="CT278" s="39" t="s">
        <v>35</v>
      </c>
      <c r="CU278" s="39" t="s">
        <v>35</v>
      </c>
      <c r="CV278" s="39" t="s">
        <v>35</v>
      </c>
      <c r="CW278" s="39" t="s">
        <v>35</v>
      </c>
      <c r="CX278" s="8"/>
      <c r="CY278" s="8"/>
      <c r="CZ278" s="8"/>
    </row>
    <row r="279" s="320" customFormat="true" ht="15" customHeight="true" x14ac:dyDescent="0.2">
      <c r="AX279" s="875"/>
      <c r="AY279" s="875"/>
      <c r="AZ279" s="875"/>
      <c r="BA279" s="965"/>
      <c r="BB279" s="552" t="s">
        <v>80</v>
      </c>
      <c r="BC279" s="54" t="s">
        <v>35</v>
      </c>
      <c r="BD279" s="47" t="s">
        <v>35</v>
      </c>
      <c r="BE279" s="47" t="s">
        <v>35</v>
      </c>
      <c r="BF279" s="47" t="s">
        <v>35</v>
      </c>
      <c r="BG279" s="42" t="s">
        <v>35</v>
      </c>
      <c r="BH279" s="54" t="s">
        <v>35</v>
      </c>
      <c r="BI279" s="47" t="s">
        <v>35</v>
      </c>
      <c r="BJ279" s="47" t="s">
        <v>35</v>
      </c>
      <c r="BK279" s="47" t="s">
        <v>35</v>
      </c>
      <c r="BL279" s="42" t="s">
        <v>35</v>
      </c>
      <c r="BM279" s="54" t="s">
        <v>35</v>
      </c>
      <c r="BN279" s="47" t="s">
        <v>35</v>
      </c>
      <c r="BO279" s="47" t="s">
        <v>35</v>
      </c>
      <c r="BP279" s="47" t="s">
        <v>35</v>
      </c>
      <c r="BQ279" s="42" t="s">
        <v>35</v>
      </c>
      <c r="BR279" s="54" t="s">
        <v>35</v>
      </c>
      <c r="BS279" s="47" t="s">
        <v>35</v>
      </c>
      <c r="BT279" s="47" t="s">
        <v>35</v>
      </c>
      <c r="BU279" s="47" t="s">
        <v>35</v>
      </c>
      <c r="BV279" s="47" t="s">
        <v>35</v>
      </c>
      <c r="BW279" s="47" t="s">
        <v>35</v>
      </c>
      <c r="BX279" s="47" t="s">
        <v>35</v>
      </c>
      <c r="BY279" s="37" t="s">
        <v>35</v>
      </c>
      <c r="BZ279" s="37" t="s">
        <v>35</v>
      </c>
      <c r="CA279" s="37" t="s">
        <v>35</v>
      </c>
      <c r="CB279" s="37" t="s">
        <v>35</v>
      </c>
      <c r="CC279" s="37" t="s">
        <v>35</v>
      </c>
      <c r="CD279" s="37" t="s">
        <v>35</v>
      </c>
      <c r="CE279" s="37" t="s">
        <v>35</v>
      </c>
      <c r="CF279" s="37" t="s">
        <v>35</v>
      </c>
      <c r="CG279" s="37" t="s">
        <v>35</v>
      </c>
      <c r="CH279" s="37" t="s">
        <v>35</v>
      </c>
      <c r="CI279" s="37" t="s">
        <v>35</v>
      </c>
      <c r="CJ279" s="37" t="s">
        <v>35</v>
      </c>
      <c r="CK279" s="37" t="s">
        <v>35</v>
      </c>
      <c r="CL279" s="37" t="s">
        <v>35</v>
      </c>
      <c r="CM279" s="37" t="s">
        <v>35</v>
      </c>
      <c r="CN279" s="37" t="s">
        <v>35</v>
      </c>
      <c r="CO279" s="37" t="s">
        <v>35</v>
      </c>
      <c r="CP279" s="37" t="s">
        <v>35</v>
      </c>
      <c r="CQ279" s="37" t="s">
        <v>35</v>
      </c>
      <c r="CR279" s="37" t="s">
        <v>35</v>
      </c>
      <c r="CS279" s="37" t="s">
        <v>35</v>
      </c>
      <c r="CT279" s="37" t="s">
        <v>35</v>
      </c>
      <c r="CU279" s="37" t="s">
        <v>35</v>
      </c>
      <c r="CV279" s="37" t="s">
        <v>35</v>
      </c>
      <c r="CW279" s="37" t="s">
        <v>35</v>
      </c>
      <c r="CX279" s="8"/>
      <c r="CY279" s="8"/>
      <c r="CZ279" s="8"/>
    </row>
    <row r="280" s="489" customFormat="true" ht="15" customHeight="true" x14ac:dyDescent="0.2">
      <c r="B280" s="488"/>
      <c r="AX280" s="344"/>
      <c r="AY280" s="344"/>
      <c r="AZ280" s="344"/>
      <c r="BA280" s="965"/>
      <c r="BB280" s="552" t="s">
        <v>81</v>
      </c>
      <c r="BC280" s="54" t="s">
        <v>35</v>
      </c>
      <c r="BD280" s="47" t="s">
        <v>35</v>
      </c>
      <c r="BE280" s="47" t="s">
        <v>35</v>
      </c>
      <c r="BF280" s="47" t="s">
        <v>35</v>
      </c>
      <c r="BG280" s="42" t="s">
        <v>35</v>
      </c>
      <c r="BH280" s="54" t="s">
        <v>35</v>
      </c>
      <c r="BI280" s="47" t="s">
        <v>35</v>
      </c>
      <c r="BJ280" s="47" t="s">
        <v>35</v>
      </c>
      <c r="BK280" s="47" t="s">
        <v>35</v>
      </c>
      <c r="BL280" s="42" t="s">
        <v>35</v>
      </c>
      <c r="BM280" s="54" t="s">
        <v>35</v>
      </c>
      <c r="BN280" s="47" t="s">
        <v>35</v>
      </c>
      <c r="BO280" s="47" t="s">
        <v>35</v>
      </c>
      <c r="BP280" s="47" t="s">
        <v>35</v>
      </c>
      <c r="BQ280" s="42" t="s">
        <v>35</v>
      </c>
      <c r="BR280" s="54" t="s">
        <v>35</v>
      </c>
      <c r="BS280" s="47" t="s">
        <v>35</v>
      </c>
      <c r="BT280" s="47" t="s">
        <v>35</v>
      </c>
      <c r="BU280" s="47" t="s">
        <v>35</v>
      </c>
      <c r="BV280" s="47" t="s">
        <v>35</v>
      </c>
      <c r="BW280" s="47" t="s">
        <v>35</v>
      </c>
      <c r="BX280" s="47" t="s">
        <v>35</v>
      </c>
      <c r="BY280" s="37" t="s">
        <v>35</v>
      </c>
      <c r="BZ280" s="37" t="s">
        <v>35</v>
      </c>
      <c r="CA280" s="37" t="s">
        <v>35</v>
      </c>
      <c r="CB280" s="37" t="s">
        <v>35</v>
      </c>
      <c r="CC280" s="37" t="s">
        <v>35</v>
      </c>
      <c r="CD280" s="37" t="s">
        <v>35</v>
      </c>
      <c r="CE280" s="37" t="s">
        <v>35</v>
      </c>
      <c r="CF280" s="37" t="s">
        <v>35</v>
      </c>
      <c r="CG280" s="37" t="s">
        <v>35</v>
      </c>
      <c r="CH280" s="37" t="s">
        <v>35</v>
      </c>
      <c r="CI280" s="37" t="s">
        <v>35</v>
      </c>
      <c r="CJ280" s="37" t="s">
        <v>35</v>
      </c>
      <c r="CK280" s="37" t="s">
        <v>35</v>
      </c>
      <c r="CL280" s="37" t="s">
        <v>35</v>
      </c>
      <c r="CM280" s="37" t="s">
        <v>35</v>
      </c>
      <c r="CN280" s="37" t="s">
        <v>35</v>
      </c>
      <c r="CO280" s="37" t="s">
        <v>35</v>
      </c>
      <c r="CP280" s="37" t="s">
        <v>35</v>
      </c>
      <c r="CQ280" s="37" t="s">
        <v>35</v>
      </c>
      <c r="CR280" s="37" t="s">
        <v>35</v>
      </c>
      <c r="CS280" s="37" t="s">
        <v>35</v>
      </c>
      <c r="CT280" s="37" t="s">
        <v>35</v>
      </c>
      <c r="CU280" s="37" t="s">
        <v>35</v>
      </c>
      <c r="CV280" s="37" t="s">
        <v>35</v>
      </c>
      <c r="CW280" s="37" t="s">
        <v>35</v>
      </c>
      <c r="CX280" s="8"/>
      <c r="CY280" s="8"/>
      <c r="CZ280" s="8"/>
    </row>
    <row r="281" s="489" customFormat="true" ht="15" customHeight="true" x14ac:dyDescent="0.2">
      <c r="B281" s="488"/>
      <c r="AX281" s="344"/>
      <c r="AY281" s="344"/>
      <c r="AZ281" s="344"/>
      <c r="BA281" s="965"/>
      <c r="BB281" s="552" t="s">
        <v>82</v>
      </c>
      <c r="BC281" s="54" t="s">
        <v>35</v>
      </c>
      <c r="BD281" s="47" t="s">
        <v>35</v>
      </c>
      <c r="BE281" s="47" t="s">
        <v>35</v>
      </c>
      <c r="BF281" s="47" t="s">
        <v>35</v>
      </c>
      <c r="BG281" s="42" t="s">
        <v>35</v>
      </c>
      <c r="BH281" s="54" t="s">
        <v>35</v>
      </c>
      <c r="BI281" s="47" t="s">
        <v>35</v>
      </c>
      <c r="BJ281" s="47" t="s">
        <v>35</v>
      </c>
      <c r="BK281" s="47" t="s">
        <v>35</v>
      </c>
      <c r="BL281" s="42" t="s">
        <v>35</v>
      </c>
      <c r="BM281" s="54" t="s">
        <v>35</v>
      </c>
      <c r="BN281" s="47" t="s">
        <v>35</v>
      </c>
      <c r="BO281" s="47" t="s">
        <v>35</v>
      </c>
      <c r="BP281" s="47" t="s">
        <v>35</v>
      </c>
      <c r="BQ281" s="42" t="s">
        <v>35</v>
      </c>
      <c r="BR281" s="54" t="s">
        <v>35</v>
      </c>
      <c r="BS281" s="47" t="s">
        <v>35</v>
      </c>
      <c r="BT281" s="47" t="s">
        <v>35</v>
      </c>
      <c r="BU281" s="47" t="s">
        <v>35</v>
      </c>
      <c r="BV281" s="47" t="s">
        <v>35</v>
      </c>
      <c r="BW281" s="47" t="s">
        <v>35</v>
      </c>
      <c r="BX281" s="47" t="s">
        <v>35</v>
      </c>
      <c r="BY281" s="37" t="s">
        <v>35</v>
      </c>
      <c r="BZ281" s="37" t="s">
        <v>35</v>
      </c>
      <c r="CA281" s="37" t="s">
        <v>35</v>
      </c>
      <c r="CB281" s="37" t="s">
        <v>35</v>
      </c>
      <c r="CC281" s="37" t="s">
        <v>35</v>
      </c>
      <c r="CD281" s="37" t="s">
        <v>35</v>
      </c>
      <c r="CE281" s="37" t="s">
        <v>35</v>
      </c>
      <c r="CF281" s="37" t="s">
        <v>35</v>
      </c>
      <c r="CG281" s="37" t="s">
        <v>35</v>
      </c>
      <c r="CH281" s="37" t="s">
        <v>35</v>
      </c>
      <c r="CI281" s="37" t="s">
        <v>35</v>
      </c>
      <c r="CJ281" s="37" t="s">
        <v>35</v>
      </c>
      <c r="CK281" s="37" t="s">
        <v>35</v>
      </c>
      <c r="CL281" s="37" t="s">
        <v>35</v>
      </c>
      <c r="CM281" s="37" t="s">
        <v>35</v>
      </c>
      <c r="CN281" s="37" t="s">
        <v>35</v>
      </c>
      <c r="CO281" s="37" t="s">
        <v>35</v>
      </c>
      <c r="CP281" s="37" t="s">
        <v>35</v>
      </c>
      <c r="CQ281" s="37" t="s">
        <v>35</v>
      </c>
      <c r="CR281" s="37" t="s">
        <v>35</v>
      </c>
      <c r="CS281" s="37" t="s">
        <v>35</v>
      </c>
      <c r="CT281" s="37" t="s">
        <v>35</v>
      </c>
      <c r="CU281" s="37" t="s">
        <v>35</v>
      </c>
      <c r="CV281" s="37" t="s">
        <v>35</v>
      </c>
      <c r="CW281" s="37" t="s">
        <v>35</v>
      </c>
      <c r="CX281" s="8"/>
      <c r="CY281" s="8"/>
      <c r="CZ281" s="8"/>
    </row>
    <row r="282" s="489" customFormat="true" ht="15" customHeight="true" x14ac:dyDescent="0.2">
      <c r="B282" s="488"/>
      <c r="AX282" s="344"/>
      <c r="AY282" s="344"/>
      <c r="AZ282" s="344"/>
      <c r="BA282" s="965"/>
      <c r="BB282" s="552" t="s">
        <v>83</v>
      </c>
      <c r="BC282" s="54" t="s">
        <v>35</v>
      </c>
      <c r="BD282" s="47" t="s">
        <v>35</v>
      </c>
      <c r="BE282" s="47" t="s">
        <v>35</v>
      </c>
      <c r="BF282" s="47" t="s">
        <v>35</v>
      </c>
      <c r="BG282" s="42" t="s">
        <v>35</v>
      </c>
      <c r="BH282" s="54" t="s">
        <v>35</v>
      </c>
      <c r="BI282" s="47" t="s">
        <v>35</v>
      </c>
      <c r="BJ282" s="47" t="s">
        <v>35</v>
      </c>
      <c r="BK282" s="47" t="s">
        <v>35</v>
      </c>
      <c r="BL282" s="42" t="s">
        <v>35</v>
      </c>
      <c r="BM282" s="54" t="s">
        <v>35</v>
      </c>
      <c r="BN282" s="47" t="s">
        <v>35</v>
      </c>
      <c r="BO282" s="47" t="s">
        <v>35</v>
      </c>
      <c r="BP282" s="47" t="s">
        <v>35</v>
      </c>
      <c r="BQ282" s="42" t="s">
        <v>35</v>
      </c>
      <c r="BR282" s="54" t="s">
        <v>35</v>
      </c>
      <c r="BS282" s="47" t="s">
        <v>35</v>
      </c>
      <c r="BT282" s="47" t="s">
        <v>35</v>
      </c>
      <c r="BU282" s="47" t="s">
        <v>35</v>
      </c>
      <c r="BV282" s="47" t="s">
        <v>35</v>
      </c>
      <c r="BW282" s="47" t="s">
        <v>35</v>
      </c>
      <c r="BX282" s="47" t="s">
        <v>35</v>
      </c>
      <c r="BY282" s="37" t="s">
        <v>35</v>
      </c>
      <c r="BZ282" s="37" t="s">
        <v>35</v>
      </c>
      <c r="CA282" s="37" t="s">
        <v>35</v>
      </c>
      <c r="CB282" s="37" t="s">
        <v>35</v>
      </c>
      <c r="CC282" s="37" t="s">
        <v>35</v>
      </c>
      <c r="CD282" s="37" t="s">
        <v>35</v>
      </c>
      <c r="CE282" s="37" t="s">
        <v>35</v>
      </c>
      <c r="CF282" s="37" t="s">
        <v>35</v>
      </c>
      <c r="CG282" s="37" t="s">
        <v>35</v>
      </c>
      <c r="CH282" s="37" t="s">
        <v>35</v>
      </c>
      <c r="CI282" s="37" t="s">
        <v>35</v>
      </c>
      <c r="CJ282" s="37" t="s">
        <v>35</v>
      </c>
      <c r="CK282" s="37" t="s">
        <v>35</v>
      </c>
      <c r="CL282" s="37" t="s">
        <v>35</v>
      </c>
      <c r="CM282" s="37" t="s">
        <v>35</v>
      </c>
      <c r="CN282" s="37" t="s">
        <v>35</v>
      </c>
      <c r="CO282" s="37" t="s">
        <v>35</v>
      </c>
      <c r="CP282" s="37" t="s">
        <v>35</v>
      </c>
      <c r="CQ282" s="37" t="s">
        <v>35</v>
      </c>
      <c r="CR282" s="37" t="s">
        <v>35</v>
      </c>
      <c r="CS282" s="37" t="s">
        <v>35</v>
      </c>
      <c r="CT282" s="37" t="s">
        <v>35</v>
      </c>
      <c r="CU282" s="37" t="s">
        <v>35</v>
      </c>
      <c r="CV282" s="37" t="s">
        <v>35</v>
      </c>
      <c r="CW282" s="37" t="s">
        <v>35</v>
      </c>
      <c r="CX282" s="8"/>
      <c r="CY282" s="8"/>
      <c r="CZ282" s="8"/>
    </row>
    <row r="283" s="489" customFormat="true" ht="15" customHeight="true" x14ac:dyDescent="0.2">
      <c r="B283" s="488"/>
      <c r="AX283" s="344"/>
      <c r="AY283" s="344"/>
      <c r="AZ283" s="344"/>
      <c r="BA283" s="965"/>
      <c r="BB283" s="552" t="s">
        <v>84</v>
      </c>
      <c r="BC283" s="54" t="s">
        <v>35</v>
      </c>
      <c r="BD283" s="47" t="s">
        <v>35</v>
      </c>
      <c r="BE283" s="47" t="s">
        <v>35</v>
      </c>
      <c r="BF283" s="47" t="s">
        <v>35</v>
      </c>
      <c r="BG283" s="42" t="s">
        <v>35</v>
      </c>
      <c r="BH283" s="54" t="s">
        <v>35</v>
      </c>
      <c r="BI283" s="47" t="s">
        <v>35</v>
      </c>
      <c r="BJ283" s="47" t="s">
        <v>35</v>
      </c>
      <c r="BK283" s="47" t="s">
        <v>35</v>
      </c>
      <c r="BL283" s="42" t="s">
        <v>35</v>
      </c>
      <c r="BM283" s="54" t="s">
        <v>35</v>
      </c>
      <c r="BN283" s="47" t="s">
        <v>35</v>
      </c>
      <c r="BO283" s="47" t="s">
        <v>35</v>
      </c>
      <c r="BP283" s="47" t="s">
        <v>35</v>
      </c>
      <c r="BQ283" s="42" t="s">
        <v>35</v>
      </c>
      <c r="BR283" s="54" t="s">
        <v>35</v>
      </c>
      <c r="BS283" s="47" t="s">
        <v>35</v>
      </c>
      <c r="BT283" s="47" t="s">
        <v>35</v>
      </c>
      <c r="BU283" s="47" t="s">
        <v>35</v>
      </c>
      <c r="BV283" s="47" t="s">
        <v>35</v>
      </c>
      <c r="BW283" s="47" t="s">
        <v>35</v>
      </c>
      <c r="BX283" s="47" t="s">
        <v>35</v>
      </c>
      <c r="BY283" s="37" t="s">
        <v>35</v>
      </c>
      <c r="BZ283" s="37" t="s">
        <v>35</v>
      </c>
      <c r="CA283" s="37" t="s">
        <v>35</v>
      </c>
      <c r="CB283" s="37" t="s">
        <v>35</v>
      </c>
      <c r="CC283" s="37" t="s">
        <v>35</v>
      </c>
      <c r="CD283" s="37" t="s">
        <v>35</v>
      </c>
      <c r="CE283" s="37" t="s">
        <v>35</v>
      </c>
      <c r="CF283" s="37" t="s">
        <v>35</v>
      </c>
      <c r="CG283" s="37" t="s">
        <v>35</v>
      </c>
      <c r="CH283" s="37" t="s">
        <v>35</v>
      </c>
      <c r="CI283" s="37" t="s">
        <v>35</v>
      </c>
      <c r="CJ283" s="37" t="s">
        <v>35</v>
      </c>
      <c r="CK283" s="37" t="s">
        <v>35</v>
      </c>
      <c r="CL283" s="37" t="s">
        <v>35</v>
      </c>
      <c r="CM283" s="37" t="s">
        <v>35</v>
      </c>
      <c r="CN283" s="37" t="s">
        <v>35</v>
      </c>
      <c r="CO283" s="37" t="s">
        <v>35</v>
      </c>
      <c r="CP283" s="37" t="s">
        <v>35</v>
      </c>
      <c r="CQ283" s="37" t="s">
        <v>35</v>
      </c>
      <c r="CR283" s="37" t="s">
        <v>35</v>
      </c>
      <c r="CS283" s="37" t="s">
        <v>35</v>
      </c>
      <c r="CT283" s="37" t="s">
        <v>35</v>
      </c>
      <c r="CU283" s="37" t="s">
        <v>35</v>
      </c>
      <c r="CV283" s="37" t="s">
        <v>35</v>
      </c>
      <c r="CW283" s="37" t="s">
        <v>35</v>
      </c>
      <c r="CX283" s="8"/>
      <c r="CY283" s="8"/>
      <c r="CZ283" s="8"/>
    </row>
    <row r="284" s="489" customFormat="true" ht="15" customHeight="true" x14ac:dyDescent="0.2">
      <c r="B284" s="488"/>
      <c r="AX284" s="344"/>
      <c r="AY284" s="344"/>
      <c r="AZ284" s="344"/>
      <c r="BA284" s="967"/>
      <c r="BB284" s="554" t="s">
        <v>113</v>
      </c>
      <c r="BC284" s="53" t="s">
        <v>35</v>
      </c>
      <c r="BD284" s="49" t="s">
        <v>35</v>
      </c>
      <c r="BE284" s="49" t="s">
        <v>35</v>
      </c>
      <c r="BF284" s="49" t="s">
        <v>35</v>
      </c>
      <c r="BG284" s="44" t="s">
        <v>35</v>
      </c>
      <c r="BH284" s="53" t="s">
        <v>35</v>
      </c>
      <c r="BI284" s="49" t="s">
        <v>35</v>
      </c>
      <c r="BJ284" s="49" t="s">
        <v>35</v>
      </c>
      <c r="BK284" s="49" t="s">
        <v>35</v>
      </c>
      <c r="BL284" s="44" t="s">
        <v>35</v>
      </c>
      <c r="BM284" s="53" t="s">
        <v>35</v>
      </c>
      <c r="BN284" s="49" t="s">
        <v>35</v>
      </c>
      <c r="BO284" s="49" t="s">
        <v>35</v>
      </c>
      <c r="BP284" s="49" t="s">
        <v>35</v>
      </c>
      <c r="BQ284" s="44" t="s">
        <v>35</v>
      </c>
      <c r="BR284" s="53" t="s">
        <v>35</v>
      </c>
      <c r="BS284" s="49" t="s">
        <v>35</v>
      </c>
      <c r="BT284" s="49" t="s">
        <v>35</v>
      </c>
      <c r="BU284" s="49" t="s">
        <v>35</v>
      </c>
      <c r="BV284" s="49" t="s">
        <v>35</v>
      </c>
      <c r="BW284" s="49" t="s">
        <v>35</v>
      </c>
      <c r="BX284" s="49" t="s">
        <v>35</v>
      </c>
      <c r="BY284" s="38" t="s">
        <v>35</v>
      </c>
      <c r="BZ284" s="38" t="s">
        <v>35</v>
      </c>
      <c r="CA284" s="38" t="s">
        <v>35</v>
      </c>
      <c r="CB284" s="38" t="s">
        <v>35</v>
      </c>
      <c r="CC284" s="38" t="s">
        <v>35</v>
      </c>
      <c r="CD284" s="38" t="s">
        <v>35</v>
      </c>
      <c r="CE284" s="38" t="s">
        <v>35</v>
      </c>
      <c r="CF284" s="38" t="s">
        <v>35</v>
      </c>
      <c r="CG284" s="38" t="s">
        <v>35</v>
      </c>
      <c r="CH284" s="38" t="s">
        <v>35</v>
      </c>
      <c r="CI284" s="38" t="s">
        <v>35</v>
      </c>
      <c r="CJ284" s="38" t="s">
        <v>35</v>
      </c>
      <c r="CK284" s="38" t="s">
        <v>35</v>
      </c>
      <c r="CL284" s="38" t="s">
        <v>35</v>
      </c>
      <c r="CM284" s="38" t="s">
        <v>35</v>
      </c>
      <c r="CN284" s="38" t="s">
        <v>35</v>
      </c>
      <c r="CO284" s="38" t="s">
        <v>35</v>
      </c>
      <c r="CP284" s="38" t="s">
        <v>35</v>
      </c>
      <c r="CQ284" s="38" t="s">
        <v>35</v>
      </c>
      <c r="CR284" s="38" t="s">
        <v>35</v>
      </c>
      <c r="CS284" s="38" t="s">
        <v>35</v>
      </c>
      <c r="CT284" s="38" t="s">
        <v>35</v>
      </c>
      <c r="CU284" s="38" t="s">
        <v>35</v>
      </c>
      <c r="CV284" s="38" t="s">
        <v>35</v>
      </c>
      <c r="CW284" s="38" t="s">
        <v>35</v>
      </c>
      <c r="CX284" s="8"/>
      <c r="CY284" s="8"/>
      <c r="CZ284" s="8"/>
    </row>
    <row r="285" s="489" customFormat="true" ht="15" customHeight="true" x14ac:dyDescent="0.2">
      <c r="B285" s="488"/>
      <c r="AX285" s="344"/>
      <c r="AY285" s="344"/>
      <c r="AZ285" s="344"/>
      <c r="BA285" s="317"/>
      <c r="BB285" s="315"/>
      <c r="BC285" s="315"/>
      <c r="BD285" s="315"/>
      <c r="BE285" s="315"/>
      <c r="BF285" s="315"/>
      <c r="BG285" s="315"/>
      <c r="BH285" s="315"/>
      <c r="BI285" s="315"/>
      <c r="BJ285" s="315"/>
      <c r="BK285" s="315"/>
      <c r="BL285" s="315"/>
      <c r="BM285" s="315"/>
      <c r="BN285" s="315"/>
      <c r="BO285" s="315"/>
      <c r="BP285" s="315"/>
      <c r="BQ285" s="315"/>
      <c r="BR285" s="315"/>
      <c r="BS285" s="315"/>
      <c r="BT285" s="315"/>
      <c r="BU285" s="315"/>
      <c r="BV285" s="315"/>
      <c r="BW285" s="315"/>
      <c r="BX285" s="315"/>
      <c r="BY285" s="317"/>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489" customFormat="true" ht="15" customHeight="true" x14ac:dyDescent="0.2">
      <c r="B286" s="488"/>
      <c r="AX286" s="344"/>
      <c r="AY286" s="344"/>
      <c r="AZ286" s="344"/>
      <c r="BA286" s="317"/>
      <c r="BB286" s="315"/>
      <c r="BC286" s="315"/>
      <c r="BD286" s="315"/>
      <c r="BE286" s="315"/>
      <c r="BF286" s="315"/>
      <c r="BG286" s="315"/>
      <c r="BH286" s="315"/>
      <c r="BI286" s="315"/>
      <c r="BJ286" s="315"/>
      <c r="BK286" s="315"/>
      <c r="BL286" s="315"/>
      <c r="BM286" s="315"/>
      <c r="BN286" s="315"/>
      <c r="BO286" s="315"/>
      <c r="BP286" s="315"/>
      <c r="BQ286" s="315"/>
      <c r="BR286" s="315"/>
      <c r="BS286" s="315"/>
      <c r="BT286" s="315"/>
      <c r="BU286" s="315"/>
      <c r="BV286" s="315"/>
      <c r="BW286" s="315"/>
      <c r="BX286" s="315"/>
      <c r="BY286" s="317"/>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489" customFormat="true" ht="15" customHeight="true" x14ac:dyDescent="0.2">
      <c r="B287" s="488"/>
      <c r="AX287" s="344"/>
      <c r="AY287" s="344"/>
      <c r="AZ287" s="344"/>
      <c r="BA287" s="317"/>
      <c r="BB287" s="315"/>
      <c r="BC287" s="315"/>
      <c r="BD287" s="315"/>
      <c r="BE287" s="315"/>
      <c r="BF287" s="315"/>
      <c r="BG287" s="315"/>
      <c r="BH287" s="315"/>
      <c r="BI287" s="315"/>
      <c r="BJ287" s="315"/>
      <c r="BK287" s="315"/>
      <c r="BL287" s="315"/>
      <c r="BM287" s="315"/>
      <c r="BN287" s="315"/>
      <c r="BO287" s="315"/>
      <c r="BP287" s="315"/>
      <c r="BQ287" s="315"/>
      <c r="BR287" s="315"/>
      <c r="BS287" s="315"/>
      <c r="BT287" s="315"/>
      <c r="BU287" s="315"/>
      <c r="BV287" s="315"/>
      <c r="BW287" s="315"/>
      <c r="BX287" s="315"/>
      <c r="BY287" s="317"/>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489" customFormat="true" ht="15" customHeight="true" x14ac:dyDescent="0.2">
      <c r="B288" s="488"/>
      <c r="AX288" s="344"/>
      <c r="AY288" s="344"/>
      <c r="AZ288" s="344"/>
      <c r="BA288" s="317"/>
      <c r="BB288" s="315"/>
      <c r="BC288" s="315"/>
      <c r="BD288" s="315"/>
      <c r="BE288" s="315"/>
      <c r="BF288" s="315"/>
      <c r="BG288" s="315"/>
      <c r="BH288" s="315"/>
      <c r="BI288" s="315"/>
      <c r="BJ288" s="315"/>
      <c r="BK288" s="315"/>
      <c r="BL288" s="315"/>
      <c r="BM288" s="315"/>
      <c r="BN288" s="315"/>
      <c r="BO288" s="315"/>
      <c r="BP288" s="315"/>
      <c r="BQ288" s="315"/>
      <c r="BR288" s="315"/>
      <c r="BS288" s="315"/>
      <c r="BT288" s="315"/>
      <c r="BU288" s="315"/>
      <c r="BV288" s="315"/>
      <c r="BW288" s="315"/>
      <c r="BX288" s="315"/>
      <c r="BY288" s="317"/>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489" customFormat="true" ht="15" customHeight="true" x14ac:dyDescent="0.2">
      <c r="A289" s="450"/>
      <c r="B289" s="449"/>
      <c r="C289" s="450"/>
      <c r="AX289" s="344"/>
      <c r="AY289" s="344"/>
      <c r="AZ289" s="344"/>
      <c r="BA289" s="317"/>
      <c r="BB289" s="315"/>
      <c r="BC289" s="315"/>
      <c r="BD289" s="315"/>
      <c r="BE289" s="315"/>
      <c r="BF289" s="315"/>
      <c r="BG289" s="315"/>
      <c r="BH289" s="315"/>
      <c r="BI289" s="315"/>
      <c r="BJ289" s="315"/>
      <c r="BK289" s="315"/>
      <c r="BL289" s="315"/>
      <c r="BM289" s="315"/>
      <c r="BN289" s="315"/>
      <c r="BO289" s="315"/>
      <c r="BP289" s="315"/>
      <c r="BQ289" s="315"/>
      <c r="BR289" s="315"/>
      <c r="BS289" s="315"/>
      <c r="BT289" s="315"/>
      <c r="BU289" s="315"/>
      <c r="BV289" s="315"/>
      <c r="BW289" s="315"/>
      <c r="BX289" s="315"/>
      <c r="BY289" s="317"/>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489" customFormat="true" ht="15" customHeight="true" x14ac:dyDescent="0.2">
      <c r="A290" s="490"/>
      <c r="B290" s="175"/>
      <c r="C290" s="173"/>
      <c r="AX290" s="344"/>
      <c r="AY290" s="344"/>
      <c r="AZ290" s="344"/>
      <c r="BA290" s="317"/>
      <c r="BB290" s="315"/>
      <c r="BC290" s="315"/>
      <c r="BD290" s="315"/>
      <c r="BE290" s="315"/>
      <c r="BF290" s="315"/>
      <c r="BG290" s="315"/>
      <c r="BH290" s="315"/>
      <c r="BI290" s="315"/>
      <c r="BJ290" s="315"/>
      <c r="BK290" s="315"/>
      <c r="BL290" s="315"/>
      <c r="BM290" s="315"/>
      <c r="BN290" s="315"/>
      <c r="BO290" s="315"/>
      <c r="BP290" s="315"/>
      <c r="BQ290" s="315"/>
      <c r="BR290" s="315"/>
      <c r="BS290" s="315"/>
      <c r="BT290" s="315"/>
      <c r="BU290" s="315"/>
      <c r="BV290" s="315"/>
      <c r="BW290" s="315"/>
      <c r="BX290" s="315"/>
      <c r="BY290" s="317"/>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489" customFormat="true" ht="15" customHeight="true" x14ac:dyDescent="0.2">
      <c r="A291" s="490"/>
      <c r="B291" s="175"/>
      <c r="C291" s="173"/>
      <c r="AX291" s="344"/>
      <c r="AY291" s="344"/>
      <c r="AZ291" s="344"/>
      <c r="BA291" s="317"/>
      <c r="BB291" s="315"/>
      <c r="BC291" s="315"/>
      <c r="BD291" s="315"/>
      <c r="BE291" s="315"/>
      <c r="BF291" s="315"/>
      <c r="BG291" s="315"/>
      <c r="BH291" s="315"/>
      <c r="BI291" s="315"/>
      <c r="BJ291" s="315"/>
      <c r="BK291" s="315"/>
      <c r="BL291" s="315"/>
      <c r="BM291" s="315"/>
      <c r="BN291" s="315"/>
      <c r="BO291" s="315"/>
      <c r="BP291" s="315"/>
      <c r="BQ291" s="315"/>
      <c r="BR291" s="315"/>
      <c r="BS291" s="315"/>
      <c r="BT291" s="315"/>
      <c r="BU291" s="315"/>
      <c r="BV291" s="315"/>
      <c r="BW291" s="315"/>
      <c r="BX291" s="315"/>
      <c r="BY291" s="317"/>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489" customFormat="true" ht="15" customHeight="true" x14ac:dyDescent="0.2">
      <c r="A292" s="490"/>
      <c r="B292" s="175"/>
      <c r="C292" s="173"/>
      <c r="AX292" s="344"/>
      <c r="AY292" s="344"/>
      <c r="AZ292" s="344"/>
      <c r="BA292" s="317"/>
      <c r="BB292" s="315"/>
      <c r="BC292" s="315"/>
      <c r="BD292" s="315"/>
      <c r="BE292" s="315"/>
      <c r="BF292" s="315"/>
      <c r="BG292" s="315"/>
      <c r="BH292" s="315"/>
      <c r="BI292" s="315"/>
      <c r="BJ292" s="315"/>
      <c r="BK292" s="315"/>
      <c r="BL292" s="315"/>
      <c r="BM292" s="315"/>
      <c r="BN292" s="315"/>
      <c r="BO292" s="315"/>
      <c r="BP292" s="315"/>
      <c r="BQ292" s="315"/>
      <c r="BR292" s="315"/>
      <c r="BS292" s="315"/>
      <c r="BT292" s="315"/>
      <c r="BU292" s="315"/>
      <c r="BV292" s="315"/>
      <c r="BW292" s="315"/>
      <c r="BX292" s="315"/>
      <c r="BY292" s="317"/>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489" customFormat="true" ht="15" customHeight="true" x14ac:dyDescent="0.2">
      <c r="A293" s="490"/>
      <c r="B293" s="175"/>
      <c r="C293" s="174"/>
      <c r="AX293" s="344"/>
      <c r="AY293" s="344"/>
      <c r="AZ293" s="344"/>
      <c r="BA293" s="317"/>
      <c r="BB293" s="315"/>
      <c r="BC293" s="315"/>
      <c r="BD293" s="315"/>
      <c r="BE293" s="315"/>
      <c r="BF293" s="315"/>
      <c r="BG293" s="315"/>
      <c r="BH293" s="315"/>
      <c r="BI293" s="315"/>
      <c r="BJ293" s="315"/>
      <c r="BK293" s="315"/>
      <c r="BL293" s="315"/>
      <c r="BM293" s="315"/>
      <c r="BN293" s="315"/>
      <c r="BO293" s="315"/>
      <c r="BP293" s="315"/>
      <c r="BQ293" s="315"/>
      <c r="BR293" s="315"/>
      <c r="BS293" s="315"/>
      <c r="BT293" s="315"/>
      <c r="BU293" s="315"/>
      <c r="BV293" s="315"/>
      <c r="BW293" s="315"/>
      <c r="BX293" s="315"/>
      <c r="BY293" s="317"/>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489" customFormat="true" ht="15" customHeight="true" x14ac:dyDescent="0.2">
      <c r="A294" s="490"/>
      <c r="B294" s="175"/>
      <c r="C294" s="174"/>
      <c r="AX294" s="344"/>
      <c r="AY294" s="344"/>
      <c r="AZ294" s="344"/>
      <c r="BA294" s="317"/>
      <c r="BB294" s="315"/>
      <c r="BC294" s="315"/>
      <c r="BD294" s="315"/>
      <c r="BE294" s="315"/>
      <c r="BF294" s="315"/>
      <c r="BG294" s="315"/>
      <c r="BH294" s="315"/>
      <c r="BI294" s="315"/>
      <c r="BJ294" s="315"/>
      <c r="BK294" s="315"/>
      <c r="BL294" s="315"/>
      <c r="BM294" s="315"/>
      <c r="BN294" s="315"/>
      <c r="BO294" s="315"/>
      <c r="BP294" s="315"/>
      <c r="BQ294" s="315"/>
      <c r="BR294" s="315"/>
      <c r="BS294" s="315"/>
      <c r="BT294" s="315"/>
      <c r="BU294" s="315"/>
      <c r="BV294" s="315"/>
      <c r="BW294" s="315"/>
      <c r="BX294" s="315"/>
      <c r="BY294" s="317"/>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489" customFormat="true" ht="15" customHeight="true" x14ac:dyDescent="0.2">
      <c r="A295" s="490"/>
      <c r="B295" s="175"/>
      <c r="C295" s="174"/>
      <c r="AX295" s="344"/>
      <c r="AY295" s="344"/>
      <c r="AZ295" s="344"/>
      <c r="BA295" s="317"/>
      <c r="BB295" s="315"/>
      <c r="BC295" s="315"/>
      <c r="BD295" s="315"/>
      <c r="BE295" s="315"/>
      <c r="BF295" s="315"/>
      <c r="BG295" s="315"/>
      <c r="BH295" s="315"/>
      <c r="BI295" s="315"/>
      <c r="BJ295" s="315"/>
      <c r="BK295" s="315"/>
      <c r="BL295" s="315"/>
      <c r="BM295" s="315"/>
      <c r="BN295" s="315"/>
      <c r="BO295" s="315"/>
      <c r="BP295" s="315"/>
      <c r="BQ295" s="315"/>
      <c r="BR295" s="315"/>
      <c r="BS295" s="315"/>
      <c r="BT295" s="315"/>
      <c r="BU295" s="315"/>
      <c r="BV295" s="315"/>
      <c r="BW295" s="315"/>
      <c r="BX295" s="315"/>
      <c r="BY295" s="317"/>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489" customFormat="true" ht="15" customHeight="true" x14ac:dyDescent="0.2">
      <c r="A296" s="490"/>
      <c r="B296" s="175"/>
      <c r="C296" s="174"/>
      <c r="AX296" s="344"/>
      <c r="AY296" s="344"/>
      <c r="AZ296" s="344"/>
      <c r="BA296" s="317"/>
      <c r="BB296" s="315"/>
      <c r="BC296" s="315"/>
      <c r="BD296" s="315"/>
      <c r="BE296" s="315"/>
      <c r="BF296" s="315"/>
      <c r="BG296" s="315"/>
      <c r="BH296" s="315"/>
      <c r="BI296" s="315"/>
      <c r="BJ296" s="315"/>
      <c r="BK296" s="315"/>
      <c r="BL296" s="315"/>
      <c r="BM296" s="315"/>
      <c r="BN296" s="315"/>
      <c r="BO296" s="315"/>
      <c r="BP296" s="315"/>
      <c r="BQ296" s="315"/>
      <c r="BR296" s="315"/>
      <c r="BS296" s="315"/>
      <c r="BT296" s="315"/>
      <c r="BU296" s="315"/>
      <c r="BV296" s="315"/>
      <c r="BW296" s="315"/>
      <c r="BX296" s="315"/>
      <c r="BY296" s="317"/>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489" customFormat="true" ht="15" customHeight="true" x14ac:dyDescent="0.2">
      <c r="A297" s="490"/>
      <c r="B297" s="175"/>
      <c r="C297" s="174"/>
      <c r="AX297" s="344"/>
      <c r="AY297" s="344"/>
      <c r="AZ297" s="344"/>
      <c r="BA297" s="317"/>
      <c r="BB297" s="315"/>
      <c r="BC297" s="315"/>
      <c r="BD297" s="315"/>
      <c r="BE297" s="315"/>
      <c r="BF297" s="315"/>
      <c r="BG297" s="315"/>
      <c r="BH297" s="315"/>
      <c r="BI297" s="315"/>
      <c r="BJ297" s="315"/>
      <c r="BK297" s="315"/>
      <c r="BL297" s="315"/>
      <c r="BM297" s="315"/>
      <c r="BN297" s="315"/>
      <c r="BO297" s="315"/>
      <c r="BP297" s="315"/>
      <c r="BQ297" s="315"/>
      <c r="BR297" s="315"/>
      <c r="BS297" s="315"/>
      <c r="BT297" s="315"/>
      <c r="BU297" s="315"/>
      <c r="BV297" s="315"/>
      <c r="BW297" s="315"/>
      <c r="BX297" s="315"/>
      <c r="BY297" s="317"/>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489" customFormat="true" ht="15" customHeight="true" x14ac:dyDescent="0.2">
      <c r="B298" s="488"/>
      <c r="AX298" s="344"/>
      <c r="AY298" s="344"/>
      <c r="AZ298" s="344"/>
      <c r="BA298" s="317"/>
      <c r="BB298" s="315"/>
      <c r="BC298" s="315"/>
      <c r="BD298" s="315"/>
      <c r="BE298" s="315"/>
      <c r="BF298" s="315"/>
      <c r="BG298" s="315"/>
      <c r="BH298" s="315"/>
      <c r="BI298" s="315"/>
      <c r="BJ298" s="315"/>
      <c r="BK298" s="315"/>
      <c r="BL298" s="315"/>
      <c r="BM298" s="315"/>
      <c r="BN298" s="315"/>
      <c r="BO298" s="315"/>
      <c r="BP298" s="315"/>
      <c r="BQ298" s="315"/>
      <c r="BR298" s="315"/>
      <c r="BS298" s="315"/>
      <c r="BT298" s="315"/>
      <c r="BU298" s="315"/>
      <c r="BV298" s="315"/>
      <c r="BW298" s="315"/>
      <c r="BX298" s="315"/>
      <c r="BY298" s="317"/>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489" customFormat="true" ht="15" customHeight="true" x14ac:dyDescent="0.2">
      <c r="A299" s="450"/>
      <c r="B299" s="449"/>
      <c r="C299" s="450"/>
      <c r="D299" s="450"/>
      <c r="AX299" s="344"/>
      <c r="AY299" s="344"/>
      <c r="AZ299" s="344"/>
      <c r="BA299" s="317"/>
      <c r="BB299" s="315"/>
      <c r="BC299" s="315"/>
      <c r="BD299" s="315"/>
      <c r="BE299" s="315"/>
      <c r="BF299" s="315"/>
      <c r="BG299" s="315"/>
      <c r="BH299" s="315"/>
      <c r="BI299" s="315"/>
      <c r="BJ299" s="315"/>
      <c r="BK299" s="315"/>
      <c r="BL299" s="315"/>
      <c r="BM299" s="315"/>
      <c r="BN299" s="315"/>
      <c r="BO299" s="315"/>
      <c r="BP299" s="315"/>
      <c r="BQ299" s="315"/>
      <c r="BR299" s="315"/>
      <c r="BS299" s="315"/>
      <c r="BT299" s="315"/>
      <c r="BU299" s="315"/>
      <c r="BV299" s="315"/>
      <c r="BW299" s="315"/>
      <c r="BX299" s="315"/>
      <c r="BY299" s="317"/>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489" customFormat="true" ht="15" customHeight="true" x14ac:dyDescent="0.2">
      <c r="A300" s="490"/>
      <c r="B300" s="175"/>
      <c r="C300" s="173"/>
      <c r="D300" s="173"/>
      <c r="AX300" s="344"/>
      <c r="AY300" s="344"/>
      <c r="AZ300" s="344"/>
      <c r="BA300" s="317"/>
      <c r="BB300" s="315"/>
      <c r="BC300" s="315"/>
      <c r="BD300" s="315"/>
      <c r="BE300" s="315"/>
      <c r="BF300" s="315"/>
      <c r="BG300" s="315"/>
      <c r="BH300" s="315"/>
      <c r="BI300" s="315"/>
      <c r="BJ300" s="315"/>
      <c r="BK300" s="315"/>
      <c r="BL300" s="315"/>
      <c r="BM300" s="315"/>
      <c r="BN300" s="315"/>
      <c r="BO300" s="315"/>
      <c r="BP300" s="315"/>
      <c r="BQ300" s="315"/>
      <c r="BR300" s="315"/>
      <c r="BS300" s="315"/>
      <c r="BT300" s="315"/>
      <c r="BU300" s="315"/>
      <c r="BV300" s="315"/>
      <c r="BW300" s="315"/>
      <c r="BX300" s="315"/>
      <c r="BY300" s="317"/>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489" customFormat="true" ht="15" customHeight="true" x14ac:dyDescent="0.2">
      <c r="A301" s="490"/>
      <c r="B301" s="175"/>
      <c r="C301" s="173"/>
      <c r="D301" s="173"/>
      <c r="AX301" s="344"/>
      <c r="AY301" s="344"/>
      <c r="AZ301" s="344"/>
      <c r="BA301" s="317"/>
      <c r="BB301" s="315"/>
      <c r="BC301" s="315"/>
      <c r="BD301" s="315"/>
      <c r="BE301" s="315"/>
      <c r="BF301" s="315"/>
      <c r="BG301" s="315"/>
      <c r="BH301" s="315"/>
      <c r="BI301" s="315"/>
      <c r="BJ301" s="315"/>
      <c r="BK301" s="315"/>
      <c r="BL301" s="315"/>
      <c r="BM301" s="315"/>
      <c r="BN301" s="315"/>
      <c r="BO301" s="315"/>
      <c r="BP301" s="315"/>
      <c r="BQ301" s="315"/>
      <c r="BR301" s="315"/>
      <c r="BS301" s="315"/>
      <c r="BT301" s="315"/>
      <c r="BU301" s="315"/>
      <c r="BV301" s="315"/>
      <c r="BW301" s="315"/>
      <c r="BX301" s="315"/>
      <c r="BY301" s="317"/>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489" customFormat="true" ht="15" customHeight="true" x14ac:dyDescent="0.2">
      <c r="A302" s="490"/>
      <c r="B302" s="175"/>
      <c r="C302" s="173"/>
      <c r="D302" s="173"/>
      <c r="AX302" s="344"/>
      <c r="AY302" s="344"/>
      <c r="AZ302" s="344"/>
      <c r="BA302" s="317"/>
      <c r="BB302" s="315"/>
      <c r="BC302" s="315"/>
      <c r="BD302" s="315"/>
      <c r="BE302" s="315"/>
      <c r="BF302" s="315"/>
      <c r="BG302" s="315"/>
      <c r="BH302" s="315"/>
      <c r="BI302" s="315"/>
      <c r="BJ302" s="315"/>
      <c r="BK302" s="315"/>
      <c r="BL302" s="315"/>
      <c r="BM302" s="315"/>
      <c r="BN302" s="315"/>
      <c r="BO302" s="315"/>
      <c r="BP302" s="315"/>
      <c r="BQ302" s="315"/>
      <c r="BR302" s="315"/>
      <c r="BS302" s="315"/>
      <c r="BT302" s="315"/>
      <c r="BU302" s="315"/>
      <c r="BV302" s="315"/>
      <c r="BW302" s="315"/>
      <c r="BX302" s="315"/>
      <c r="BY302" s="317"/>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489" customFormat="true" ht="15" customHeight="true" x14ac:dyDescent="0.2">
      <c r="A303" s="490"/>
      <c r="B303" s="175"/>
      <c r="C303" s="174"/>
      <c r="D303" s="174"/>
      <c r="AX303" s="344"/>
      <c r="AY303" s="344"/>
      <c r="AZ303" s="344"/>
      <c r="BA303" s="317"/>
      <c r="BB303" s="315"/>
      <c r="BC303" s="315"/>
      <c r="BD303" s="315"/>
      <c r="BE303" s="315"/>
      <c r="BF303" s="315"/>
      <c r="BG303" s="315"/>
      <c r="BH303" s="315"/>
      <c r="BI303" s="315"/>
      <c r="BJ303" s="315"/>
      <c r="BK303" s="315"/>
      <c r="BL303" s="315"/>
      <c r="BM303" s="315"/>
      <c r="BN303" s="315"/>
      <c r="BO303" s="315"/>
      <c r="BP303" s="315"/>
      <c r="BQ303" s="315"/>
      <c r="BR303" s="315"/>
      <c r="BS303" s="315"/>
      <c r="BT303" s="315"/>
      <c r="BU303" s="315"/>
      <c r="BV303" s="315"/>
      <c r="BW303" s="315"/>
      <c r="BX303" s="315"/>
      <c r="BY303" s="317"/>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489" customFormat="true" ht="15" customHeight="true" x14ac:dyDescent="0.2">
      <c r="A304" s="490"/>
      <c r="B304" s="175"/>
      <c r="C304" s="174"/>
      <c r="D304" s="174"/>
      <c r="AX304" s="344"/>
      <c r="AY304" s="344"/>
      <c r="AZ304" s="344"/>
      <c r="BA304" s="317"/>
      <c r="BB304" s="315"/>
      <c r="BC304" s="315"/>
      <c r="BD304" s="315"/>
      <c r="BE304" s="315"/>
      <c r="BF304" s="315"/>
      <c r="BG304" s="315"/>
      <c r="BH304" s="315"/>
      <c r="BI304" s="315"/>
      <c r="BJ304" s="315"/>
      <c r="BK304" s="315"/>
      <c r="BL304" s="315"/>
      <c r="BM304" s="315"/>
      <c r="BN304" s="315"/>
      <c r="BO304" s="315"/>
      <c r="BP304" s="315"/>
      <c r="BQ304" s="315"/>
      <c r="BR304" s="315"/>
      <c r="BS304" s="315"/>
      <c r="BT304" s="315"/>
      <c r="BU304" s="315"/>
      <c r="BV304" s="315"/>
      <c r="BW304" s="315"/>
      <c r="BX304" s="315"/>
      <c r="BY304" s="317"/>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489" customFormat="true" ht="15" customHeight="true" x14ac:dyDescent="0.2">
      <c r="A305" s="490"/>
      <c r="B305" s="175"/>
      <c r="C305" s="174"/>
      <c r="D305" s="174"/>
      <c r="AX305" s="344"/>
      <c r="AY305" s="344"/>
      <c r="AZ305" s="344"/>
      <c r="BA305" s="317"/>
      <c r="BB305" s="315"/>
      <c r="BC305" s="315"/>
      <c r="BD305" s="315"/>
      <c r="BE305" s="315"/>
      <c r="BF305" s="315"/>
      <c r="BG305" s="315"/>
      <c r="BH305" s="315"/>
      <c r="BI305" s="315"/>
      <c r="BJ305" s="315"/>
      <c r="BK305" s="315"/>
      <c r="BL305" s="315"/>
      <c r="BM305" s="315"/>
      <c r="BN305" s="315"/>
      <c r="BO305" s="315"/>
      <c r="BP305" s="315"/>
      <c r="BQ305" s="315"/>
      <c r="BR305" s="315"/>
      <c r="BS305" s="315"/>
      <c r="BT305" s="315"/>
      <c r="BU305" s="315"/>
      <c r="BV305" s="315"/>
      <c r="BW305" s="315"/>
      <c r="BX305" s="315"/>
      <c r="BY305" s="317"/>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489" customFormat="true" ht="15" customHeight="true" x14ac:dyDescent="0.2">
      <c r="B306" s="488"/>
      <c r="AX306" s="344"/>
      <c r="AY306" s="344"/>
      <c r="AZ306" s="344"/>
      <c r="BA306" s="317"/>
      <c r="BB306" s="315"/>
      <c r="BC306" s="315"/>
      <c r="BD306" s="315"/>
      <c r="BE306" s="315"/>
      <c r="BF306" s="315"/>
      <c r="BG306" s="315"/>
      <c r="BH306" s="315"/>
      <c r="BI306" s="315"/>
      <c r="BJ306" s="315"/>
      <c r="BK306" s="315"/>
      <c r="BL306" s="315"/>
      <c r="BM306" s="315"/>
      <c r="BN306" s="315"/>
      <c r="BO306" s="315"/>
      <c r="BP306" s="315"/>
      <c r="BQ306" s="315"/>
      <c r="BR306" s="315"/>
      <c r="BS306" s="315"/>
      <c r="BT306" s="315"/>
      <c r="BU306" s="315"/>
      <c r="BV306" s="315"/>
      <c r="BW306" s="315"/>
      <c r="BX306" s="315"/>
      <c r="BY306" s="317"/>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489" customFormat="true" ht="15" customHeight="true" x14ac:dyDescent="0.2">
      <c r="B307" s="488"/>
      <c r="AX307" s="344"/>
      <c r="AY307" s="344"/>
      <c r="AZ307" s="344"/>
      <c r="BA307" s="317"/>
      <c r="BB307" s="315"/>
      <c r="BC307" s="315"/>
      <c r="BD307" s="315"/>
      <c r="BE307" s="315"/>
      <c r="BF307" s="315"/>
      <c r="BG307" s="315"/>
      <c r="BH307" s="315"/>
      <c r="BI307" s="315"/>
      <c r="BJ307" s="315"/>
      <c r="BK307" s="315"/>
      <c r="BL307" s="315"/>
      <c r="BM307" s="315"/>
      <c r="BN307" s="315"/>
      <c r="BO307" s="315"/>
      <c r="BP307" s="315"/>
      <c r="BQ307" s="315"/>
      <c r="BR307" s="315"/>
      <c r="BS307" s="315"/>
      <c r="BT307" s="315"/>
      <c r="BU307" s="315"/>
      <c r="BV307" s="315"/>
      <c r="BW307" s="315"/>
      <c r="BX307" s="315"/>
      <c r="BY307" s="317"/>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489" customFormat="true" ht="15" customHeight="true" x14ac:dyDescent="0.2">
      <c r="B308" s="488"/>
      <c r="AX308" s="344"/>
      <c r="AY308" s="344"/>
      <c r="AZ308" s="344"/>
      <c r="BA308" s="317"/>
      <c r="BB308" s="315"/>
      <c r="BC308" s="315"/>
      <c r="BD308" s="315"/>
      <c r="BE308" s="315"/>
      <c r="BF308" s="315"/>
      <c r="BG308" s="315"/>
      <c r="BH308" s="315"/>
      <c r="BI308" s="315"/>
      <c r="BJ308" s="315"/>
      <c r="BK308" s="315"/>
      <c r="BL308" s="315"/>
      <c r="BM308" s="315"/>
      <c r="BN308" s="315"/>
      <c r="BO308" s="315"/>
      <c r="BP308" s="315"/>
      <c r="BQ308" s="315"/>
      <c r="BR308" s="315"/>
      <c r="BS308" s="315"/>
      <c r="BT308" s="315"/>
      <c r="BU308" s="315"/>
      <c r="BV308" s="315"/>
      <c r="BW308" s="315"/>
      <c r="BX308" s="315"/>
      <c r="BY308" s="317"/>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489" customFormat="true" ht="15" customHeight="true" x14ac:dyDescent="0.2">
      <c r="B309" s="488"/>
      <c r="AX309" s="344"/>
      <c r="AY309" s="344"/>
      <c r="AZ309" s="344"/>
      <c r="BA309" s="317"/>
      <c r="BB309" s="315"/>
      <c r="BC309" s="315"/>
      <c r="BD309" s="315"/>
      <c r="BE309" s="315"/>
      <c r="BF309" s="315"/>
      <c r="BG309" s="315"/>
      <c r="BH309" s="315"/>
      <c r="BI309" s="315"/>
      <c r="BJ309" s="315"/>
      <c r="BK309" s="315"/>
      <c r="BL309" s="315"/>
      <c r="BM309" s="315"/>
      <c r="BN309" s="315"/>
      <c r="BO309" s="315"/>
      <c r="BP309" s="315"/>
      <c r="BQ309" s="315"/>
      <c r="BR309" s="315"/>
      <c r="BS309" s="315"/>
      <c r="BT309" s="315"/>
      <c r="BU309" s="315"/>
      <c r="BV309" s="315"/>
      <c r="BW309" s="315"/>
      <c r="BX309" s="315"/>
      <c r="BY309" s="317"/>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489" customFormat="true" ht="15" customHeight="true" x14ac:dyDescent="0.2">
      <c r="B310" s="488"/>
      <c r="AX310" s="344"/>
      <c r="AY310" s="344"/>
      <c r="AZ310" s="344"/>
      <c r="BA310" s="317"/>
      <c r="BB310" s="315"/>
      <c r="BC310" s="315"/>
      <c r="BD310" s="315"/>
      <c r="BE310" s="315"/>
      <c r="BF310" s="315"/>
      <c r="BG310" s="315"/>
      <c r="BH310" s="315"/>
      <c r="BI310" s="315"/>
      <c r="BJ310" s="315"/>
      <c r="BK310" s="315"/>
      <c r="BL310" s="315"/>
      <c r="BM310" s="315"/>
      <c r="BN310" s="315"/>
      <c r="BO310" s="315"/>
      <c r="BP310" s="315"/>
      <c r="BQ310" s="315"/>
      <c r="BR310" s="315"/>
      <c r="BS310" s="315"/>
      <c r="BT310" s="315"/>
      <c r="BU310" s="315"/>
      <c r="BV310" s="315"/>
      <c r="BW310" s="315"/>
      <c r="BX310" s="315"/>
      <c r="BY310" s="317"/>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489" customFormat="true" ht="15" customHeight="true" x14ac:dyDescent="0.2">
      <c r="B311" s="488"/>
      <c r="AX311" s="344"/>
      <c r="AY311" s="344"/>
      <c r="AZ311" s="344"/>
      <c r="BA311" s="317"/>
      <c r="BB311" s="315"/>
      <c r="BC311" s="315"/>
      <c r="BD311" s="315"/>
      <c r="BE311" s="315"/>
      <c r="BF311" s="315"/>
      <c r="BG311" s="315"/>
      <c r="BH311" s="315"/>
      <c r="BI311" s="315"/>
      <c r="BJ311" s="315"/>
      <c r="BK311" s="315"/>
      <c r="BL311" s="315"/>
      <c r="BM311" s="315"/>
      <c r="BN311" s="315"/>
      <c r="BO311" s="315"/>
      <c r="BP311" s="315"/>
      <c r="BQ311" s="315"/>
      <c r="BR311" s="315"/>
      <c r="BS311" s="315"/>
      <c r="BT311" s="315"/>
      <c r="BU311" s="315"/>
      <c r="BV311" s="315"/>
      <c r="BW311" s="315"/>
      <c r="BX311" s="315"/>
      <c r="BY311" s="317"/>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489" customFormat="true" ht="15" customHeight="true" x14ac:dyDescent="0.2">
      <c r="B312" s="488"/>
      <c r="AX312" s="344"/>
      <c r="AY312" s="344"/>
      <c r="AZ312" s="344"/>
      <c r="BA312" s="317"/>
      <c r="BB312" s="315"/>
      <c r="BC312" s="315"/>
      <c r="BD312" s="315"/>
      <c r="BE312" s="315"/>
      <c r="BF312" s="315"/>
      <c r="BG312" s="315"/>
      <c r="BH312" s="315"/>
      <c r="BI312" s="315"/>
      <c r="BJ312" s="315"/>
      <c r="BK312" s="315"/>
      <c r="BL312" s="315"/>
      <c r="BM312" s="315"/>
      <c r="BN312" s="315"/>
      <c r="BO312" s="315"/>
      <c r="BP312" s="315"/>
      <c r="BQ312" s="315"/>
      <c r="BR312" s="315"/>
      <c r="BS312" s="315"/>
      <c r="BT312" s="315"/>
      <c r="BU312" s="315"/>
      <c r="BV312" s="315"/>
      <c r="BW312" s="315"/>
      <c r="BX312" s="315"/>
      <c r="BY312" s="317"/>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489" customFormat="true" ht="15" customHeight="true" x14ac:dyDescent="0.2">
      <c r="B313" s="488"/>
      <c r="AX313" s="344"/>
      <c r="AY313" s="344"/>
      <c r="AZ313" s="344"/>
      <c r="BA313" s="317"/>
      <c r="BB313" s="315"/>
      <c r="BC313" s="315"/>
      <c r="BD313" s="315"/>
      <c r="BE313" s="315"/>
      <c r="BF313" s="315"/>
      <c r="BG313" s="315"/>
      <c r="BH313" s="315"/>
      <c r="BI313" s="315"/>
      <c r="BJ313" s="315"/>
      <c r="BK313" s="315"/>
      <c r="BL313" s="315"/>
      <c r="BM313" s="315"/>
      <c r="BN313" s="315"/>
      <c r="BO313" s="315"/>
      <c r="BP313" s="315"/>
      <c r="BQ313" s="315"/>
      <c r="BR313" s="315"/>
      <c r="BS313" s="315"/>
      <c r="BT313" s="315"/>
      <c r="BU313" s="315"/>
      <c r="BV313" s="315"/>
      <c r="BW313" s="315"/>
      <c r="BX313" s="315"/>
      <c r="BY313" s="317"/>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489" customFormat="true" ht="15" customHeight="true" x14ac:dyDescent="0.2">
      <c r="B314" s="488"/>
      <c r="AX314" s="344"/>
      <c r="AY314" s="344"/>
      <c r="AZ314" s="344"/>
      <c r="BA314" s="317"/>
      <c r="BB314" s="315"/>
      <c r="BC314" s="315"/>
      <c r="BD314" s="315"/>
      <c r="BE314" s="315"/>
      <c r="BF314" s="315"/>
      <c r="BG314" s="315"/>
      <c r="BH314" s="315"/>
      <c r="BI314" s="315"/>
      <c r="BJ314" s="315"/>
      <c r="BK314" s="315"/>
      <c r="BL314" s="315"/>
      <c r="BM314" s="315"/>
      <c r="BN314" s="315"/>
      <c r="BO314" s="315"/>
      <c r="BP314" s="315"/>
      <c r="BQ314" s="315"/>
      <c r="BR314" s="315"/>
      <c r="BS314" s="315"/>
      <c r="BT314" s="315"/>
      <c r="BU314" s="315"/>
      <c r="BV314" s="315"/>
      <c r="BW314" s="315"/>
      <c r="BX314" s="315"/>
      <c r="BY314" s="317"/>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489" customFormat="true" ht="15" customHeight="true" x14ac:dyDescent="0.2">
      <c r="B315" s="488"/>
      <c r="AX315" s="344"/>
      <c r="AY315" s="344"/>
      <c r="AZ315" s="344"/>
      <c r="BA315" s="317"/>
      <c r="BB315" s="315"/>
      <c r="BC315" s="315"/>
      <c r="BD315" s="315"/>
      <c r="BE315" s="315"/>
      <c r="BF315" s="315"/>
      <c r="BG315" s="315"/>
      <c r="BH315" s="315"/>
      <c r="BI315" s="315"/>
      <c r="BJ315" s="315"/>
      <c r="BK315" s="315"/>
      <c r="BL315" s="315"/>
      <c r="BM315" s="315"/>
      <c r="BN315" s="315"/>
      <c r="BO315" s="315"/>
      <c r="BP315" s="315"/>
      <c r="BQ315" s="315"/>
      <c r="BR315" s="315"/>
      <c r="BS315" s="315"/>
      <c r="BT315" s="315"/>
      <c r="BU315" s="315"/>
      <c r="BV315" s="315"/>
      <c r="BW315" s="315"/>
      <c r="BX315" s="315"/>
      <c r="BY315" s="317"/>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489" customFormat="true" ht="15" customHeight="true" x14ac:dyDescent="0.2">
      <c r="B316" s="488"/>
      <c r="AX316" s="344"/>
      <c r="AY316" s="344"/>
      <c r="AZ316" s="344"/>
      <c r="BA316" s="317"/>
      <c r="BB316" s="315"/>
      <c r="BC316" s="315"/>
      <c r="BD316" s="315"/>
      <c r="BE316" s="315"/>
      <c r="BF316" s="315"/>
      <c r="BG316" s="315"/>
      <c r="BH316" s="315"/>
      <c r="BI316" s="315"/>
      <c r="BJ316" s="315"/>
      <c r="BK316" s="315"/>
      <c r="BL316" s="315"/>
      <c r="BM316" s="315"/>
      <c r="BN316" s="315"/>
      <c r="BO316" s="315"/>
      <c r="BP316" s="315"/>
      <c r="BQ316" s="315"/>
      <c r="BR316" s="315"/>
      <c r="BS316" s="315"/>
      <c r="BT316" s="315"/>
      <c r="BU316" s="315"/>
      <c r="BV316" s="315"/>
      <c r="BW316" s="315"/>
      <c r="BX316" s="315"/>
      <c r="BY316" s="317"/>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489" customFormat="true" ht="15" customHeight="true" x14ac:dyDescent="0.2">
      <c r="B317" s="488"/>
      <c r="AX317" s="344"/>
      <c r="AY317" s="344"/>
      <c r="AZ317" s="344"/>
      <c r="BA317" s="317"/>
      <c r="BB317" s="315"/>
      <c r="BC317" s="315"/>
      <c r="BD317" s="315"/>
      <c r="BE317" s="315"/>
      <c r="BF317" s="315"/>
      <c r="BG317" s="315"/>
      <c r="BH317" s="315"/>
      <c r="BI317" s="315"/>
      <c r="BJ317" s="315"/>
      <c r="BK317" s="315"/>
      <c r="BL317" s="315"/>
      <c r="BM317" s="315"/>
      <c r="BN317" s="315"/>
      <c r="BO317" s="315"/>
      <c r="BP317" s="315"/>
      <c r="BQ317" s="315"/>
      <c r="BR317" s="315"/>
      <c r="BS317" s="315"/>
      <c r="BT317" s="315"/>
      <c r="BU317" s="315"/>
      <c r="BV317" s="315"/>
      <c r="BW317" s="315"/>
      <c r="BX317" s="315"/>
      <c r="BY317" s="317"/>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489" customFormat="true" ht="15" customHeight="true" x14ac:dyDescent="0.2">
      <c r="B318" s="488"/>
      <c r="AX318" s="344"/>
      <c r="AY318" s="344"/>
      <c r="AZ318" s="344"/>
      <c r="BA318" s="317"/>
      <c r="BB318" s="315"/>
      <c r="BC318" s="315"/>
      <c r="BD318" s="315"/>
      <c r="BE318" s="315"/>
      <c r="BF318" s="315"/>
      <c r="BG318" s="315"/>
      <c r="BH318" s="315"/>
      <c r="BI318" s="315"/>
      <c r="BJ318" s="315"/>
      <c r="BK318" s="315"/>
      <c r="BL318" s="315"/>
      <c r="BM318" s="315"/>
      <c r="BN318" s="315"/>
      <c r="BO318" s="315"/>
      <c r="BP318" s="315"/>
      <c r="BQ318" s="315"/>
      <c r="BR318" s="315"/>
      <c r="BS318" s="315"/>
      <c r="BT318" s="315"/>
      <c r="BU318" s="315"/>
      <c r="BV318" s="315"/>
      <c r="BW318" s="315"/>
      <c r="BX318" s="315"/>
      <c r="BY318" s="317"/>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489" customFormat="true" ht="15" customHeight="true" x14ac:dyDescent="0.2">
      <c r="B319" s="488"/>
      <c r="AX319" s="344"/>
      <c r="AY319" s="344"/>
      <c r="AZ319" s="344"/>
      <c r="BA319" s="317"/>
      <c r="BB319" s="315"/>
      <c r="BC319" s="315"/>
      <c r="BD319" s="315"/>
      <c r="BE319" s="315"/>
      <c r="BF319" s="315"/>
      <c r="BG319" s="315"/>
      <c r="BH319" s="315"/>
      <c r="BI319" s="315"/>
      <c r="BJ319" s="315"/>
      <c r="BK319" s="315"/>
      <c r="BL319" s="315"/>
      <c r="BM319" s="315"/>
      <c r="BN319" s="315"/>
      <c r="BO319" s="315"/>
      <c r="BP319" s="315"/>
      <c r="BQ319" s="315"/>
      <c r="BR319" s="315"/>
      <c r="BS319" s="315"/>
      <c r="BT319" s="315"/>
      <c r="BU319" s="315"/>
      <c r="BV319" s="315"/>
      <c r="BW319" s="315"/>
      <c r="BX319" s="315"/>
      <c r="BY319" s="317"/>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489" customFormat="true" ht="15" customHeight="true" x14ac:dyDescent="0.2">
      <c r="B320" s="488"/>
      <c r="AX320" s="344"/>
      <c r="AY320" s="344"/>
      <c r="AZ320" s="344"/>
      <c r="BA320" s="317"/>
      <c r="BB320" s="315"/>
      <c r="BC320" s="315"/>
      <c r="BD320" s="315"/>
      <c r="BE320" s="315"/>
      <c r="BF320" s="315"/>
      <c r="BG320" s="315"/>
      <c r="BH320" s="315"/>
      <c r="BI320" s="315"/>
      <c r="BJ320" s="315"/>
      <c r="BK320" s="315"/>
      <c r="BL320" s="315"/>
      <c r="BM320" s="315"/>
      <c r="BN320" s="315"/>
      <c r="BO320" s="315"/>
      <c r="BP320" s="315"/>
      <c r="BQ320" s="315"/>
      <c r="BR320" s="315"/>
      <c r="BS320" s="315"/>
      <c r="BT320" s="315"/>
      <c r="BU320" s="315"/>
      <c r="BV320" s="315"/>
      <c r="BW320" s="315"/>
      <c r="BX320" s="315"/>
      <c r="BY320" s="317"/>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489" customFormat="true" ht="15" customHeight="true" x14ac:dyDescent="0.2">
      <c r="B321" s="488"/>
      <c r="AX321" s="344"/>
      <c r="AY321" s="344"/>
      <c r="AZ321" s="344"/>
      <c r="BA321" s="317"/>
      <c r="BB321" s="315"/>
      <c r="BC321" s="315"/>
      <c r="BD321" s="315"/>
      <c r="BE321" s="315"/>
      <c r="BF321" s="315"/>
      <c r="BG321" s="315"/>
      <c r="BH321" s="315"/>
      <c r="BI321" s="315"/>
      <c r="BJ321" s="315"/>
      <c r="BK321" s="315"/>
      <c r="BL321" s="315"/>
      <c r="BM321" s="315"/>
      <c r="BN321" s="315"/>
      <c r="BO321" s="315"/>
      <c r="BP321" s="315"/>
      <c r="BQ321" s="315"/>
      <c r="BR321" s="315"/>
      <c r="BS321" s="315"/>
      <c r="BT321" s="315"/>
      <c r="BU321" s="315"/>
      <c r="BV321" s="315"/>
      <c r="BW321" s="315"/>
      <c r="BX321" s="315"/>
      <c r="BY321" s="317"/>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489" customFormat="true" ht="15" customHeight="true" x14ac:dyDescent="0.2">
      <c r="B322" s="488"/>
      <c r="AX322" s="344"/>
      <c r="AY322" s="344"/>
      <c r="AZ322" s="344"/>
      <c r="BA322" s="317"/>
      <c r="BB322" s="315"/>
      <c r="BC322" s="315"/>
      <c r="BD322" s="315"/>
      <c r="BE322" s="315"/>
      <c r="BF322" s="315"/>
      <c r="BG322" s="315"/>
      <c r="BH322" s="315"/>
      <c r="BI322" s="315"/>
      <c r="BJ322" s="315"/>
      <c r="BK322" s="315"/>
      <c r="BL322" s="315"/>
      <c r="BM322" s="315"/>
      <c r="BN322" s="315"/>
      <c r="BO322" s="315"/>
      <c r="BP322" s="315"/>
      <c r="BQ322" s="315"/>
      <c r="BR322" s="315"/>
      <c r="BS322" s="315"/>
      <c r="BT322" s="315"/>
      <c r="BU322" s="315"/>
      <c r="BV322" s="315"/>
      <c r="BW322" s="315"/>
      <c r="BX322" s="315"/>
      <c r="BY322" s="317"/>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489" customFormat="true" ht="15" customHeight="true" x14ac:dyDescent="0.2">
      <c r="B323" s="488"/>
      <c r="AX323" s="344"/>
      <c r="AY323" s="344"/>
      <c r="AZ323" s="344"/>
      <c r="BA323" s="317"/>
      <c r="BB323" s="315"/>
      <c r="BC323" s="315"/>
      <c r="BD323" s="315"/>
      <c r="BE323" s="315"/>
      <c r="BF323" s="315"/>
      <c r="BG323" s="315"/>
      <c r="BH323" s="315"/>
      <c r="BI323" s="315"/>
      <c r="BJ323" s="315"/>
      <c r="BK323" s="315"/>
      <c r="BL323" s="315"/>
      <c r="BM323" s="315"/>
      <c r="BN323" s="315"/>
      <c r="BO323" s="315"/>
      <c r="BP323" s="315"/>
      <c r="BQ323" s="315"/>
      <c r="BR323" s="315"/>
      <c r="BS323" s="315"/>
      <c r="BT323" s="315"/>
      <c r="BU323" s="315"/>
      <c r="BV323" s="315"/>
      <c r="BW323" s="315"/>
      <c r="BX323" s="315"/>
      <c r="BY323" s="317"/>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489" customFormat="true" ht="15" customHeight="true" x14ac:dyDescent="0.2">
      <c r="B324" s="488"/>
      <c r="AX324" s="344"/>
      <c r="AY324" s="344"/>
      <c r="AZ324" s="344"/>
      <c r="BA324" s="317"/>
      <c r="BB324" s="315"/>
      <c r="BC324" s="315"/>
      <c r="BD324" s="315"/>
      <c r="BE324" s="315"/>
      <c r="BF324" s="315"/>
      <c r="BG324" s="315"/>
      <c r="BH324" s="315"/>
      <c r="BI324" s="315"/>
      <c r="BJ324" s="315"/>
      <c r="BK324" s="315"/>
      <c r="BL324" s="315"/>
      <c r="BM324" s="315"/>
      <c r="BN324" s="315"/>
      <c r="BO324" s="315"/>
      <c r="BP324" s="315"/>
      <c r="BQ324" s="315"/>
      <c r="BR324" s="315"/>
      <c r="BS324" s="315"/>
      <c r="BT324" s="315"/>
      <c r="BU324" s="315"/>
      <c r="BV324" s="315"/>
      <c r="BW324" s="315"/>
      <c r="BX324" s="315"/>
      <c r="BY324" s="317"/>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489" customFormat="true" ht="15" customHeight="true" x14ac:dyDescent="0.2">
      <c r="B325" s="488"/>
      <c r="AX325" s="344"/>
      <c r="AY325" s="344"/>
      <c r="AZ325" s="344"/>
      <c r="BA325" s="317"/>
      <c r="BB325" s="315"/>
      <c r="BC325" s="315"/>
      <c r="BD325" s="315"/>
      <c r="BE325" s="315"/>
      <c r="BF325" s="315"/>
      <c r="BG325" s="315"/>
      <c r="BH325" s="315"/>
      <c r="BI325" s="315"/>
      <c r="BJ325" s="315"/>
      <c r="BK325" s="315"/>
      <c r="BL325" s="315"/>
      <c r="BM325" s="315"/>
      <c r="BN325" s="315"/>
      <c r="BO325" s="315"/>
      <c r="BP325" s="315"/>
      <c r="BQ325" s="315"/>
      <c r="BR325" s="315"/>
      <c r="BS325" s="315"/>
      <c r="BT325" s="315"/>
      <c r="BU325" s="315"/>
      <c r="BV325" s="315"/>
      <c r="BW325" s="315"/>
      <c r="BX325" s="315"/>
      <c r="BY325" s="317"/>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489" customFormat="true" ht="15" customHeight="true" x14ac:dyDescent="0.2">
      <c r="B326" s="488"/>
      <c r="AX326" s="344"/>
      <c r="AY326" s="344"/>
      <c r="AZ326" s="344"/>
      <c r="BA326" s="317"/>
      <c r="BB326" s="315"/>
      <c r="BC326" s="315"/>
      <c r="BD326" s="315"/>
      <c r="BE326" s="315"/>
      <c r="BF326" s="315"/>
      <c r="BG326" s="315"/>
      <c r="BH326" s="315"/>
      <c r="BI326" s="315"/>
      <c r="BJ326" s="315"/>
      <c r="BK326" s="315"/>
      <c r="BL326" s="315"/>
      <c r="BM326" s="315"/>
      <c r="BN326" s="315"/>
      <c r="BO326" s="315"/>
      <c r="BP326" s="315"/>
      <c r="BQ326" s="315"/>
      <c r="BR326" s="315"/>
      <c r="BS326" s="315"/>
      <c r="BT326" s="315"/>
      <c r="BU326" s="315"/>
      <c r="BV326" s="315"/>
      <c r="BW326" s="315"/>
      <c r="BX326" s="315"/>
      <c r="BY326" s="317"/>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489" customFormat="true" ht="15" customHeight="true" x14ac:dyDescent="0.2">
      <c r="B327" s="488"/>
      <c r="AX327" s="344"/>
      <c r="AY327" s="344"/>
      <c r="AZ327" s="344"/>
      <c r="BA327" s="317"/>
      <c r="BB327" s="315"/>
      <c r="BC327" s="315"/>
      <c r="BD327" s="315"/>
      <c r="BE327" s="315"/>
      <c r="BF327" s="315"/>
      <c r="BG327" s="315"/>
      <c r="BH327" s="315"/>
      <c r="BI327" s="315"/>
      <c r="BJ327" s="315"/>
      <c r="BK327" s="315"/>
      <c r="BL327" s="315"/>
      <c r="BM327" s="315"/>
      <c r="BN327" s="315"/>
      <c r="BO327" s="315"/>
      <c r="BP327" s="315"/>
      <c r="BQ327" s="315"/>
      <c r="BR327" s="315"/>
      <c r="BS327" s="315"/>
      <c r="BT327" s="315"/>
      <c r="BU327" s="315"/>
      <c r="BV327" s="315"/>
      <c r="BW327" s="315"/>
      <c r="BX327" s="315"/>
      <c r="BY327" s="317"/>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489" customFormat="true" ht="15" customHeight="true" x14ac:dyDescent="0.2">
      <c r="B328" s="488"/>
      <c r="AX328" s="344"/>
      <c r="AY328" s="344"/>
      <c r="AZ328" s="344"/>
      <c r="BA328" s="317"/>
      <c r="BB328" s="315"/>
      <c r="BC328" s="315"/>
      <c r="BD328" s="315"/>
      <c r="BE328" s="315"/>
      <c r="BF328" s="315"/>
      <c r="BG328" s="315"/>
      <c r="BH328" s="315"/>
      <c r="BI328" s="315"/>
      <c r="BJ328" s="315"/>
      <c r="BK328" s="315"/>
      <c r="BL328" s="315"/>
      <c r="BM328" s="315"/>
      <c r="BN328" s="315"/>
      <c r="BO328" s="315"/>
      <c r="BP328" s="315"/>
      <c r="BQ328" s="315"/>
      <c r="BR328" s="315"/>
      <c r="BS328" s="315"/>
      <c r="BT328" s="315"/>
      <c r="BU328" s="315"/>
      <c r="BV328" s="315"/>
      <c r="BW328" s="315"/>
      <c r="BX328" s="315"/>
      <c r="BY328" s="317"/>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489" customFormat="true" ht="250.15" customHeight="true" x14ac:dyDescent="0.2">
      <c r="B329" s="488"/>
      <c r="AX329" s="344"/>
      <c r="AY329" s="344"/>
      <c r="AZ329" s="344"/>
      <c r="BA329" s="317"/>
      <c r="BB329" s="315"/>
      <c r="BC329" s="315"/>
      <c r="BD329" s="315"/>
      <c r="BE329" s="315"/>
      <c r="BF329" s="315"/>
      <c r="BG329" s="315"/>
      <c r="BH329" s="315"/>
      <c r="BI329" s="315"/>
      <c r="BJ329" s="315"/>
      <c r="BK329" s="315"/>
      <c r="BL329" s="315"/>
      <c r="BM329" s="315"/>
      <c r="BN329" s="315"/>
      <c r="BO329" s="315"/>
      <c r="BP329" s="315"/>
      <c r="BQ329" s="315"/>
      <c r="BR329" s="315"/>
      <c r="BS329" s="315"/>
      <c r="BT329" s="315"/>
      <c r="BU329" s="315"/>
      <c r="BV329" s="315"/>
      <c r="BW329" s="315"/>
      <c r="BX329" s="315"/>
      <c r="BY329" s="317"/>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438"/>
      <c r="AX330" s="339"/>
      <c r="AY330" s="339"/>
      <c r="AZ330" s="339"/>
      <c r="BA330" s="320"/>
      <c r="BB330" s="320"/>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438"/>
      <c r="AX331" s="339"/>
      <c r="AY331" s="339"/>
      <c r="AZ331" s="339"/>
      <c r="BA331" s="320"/>
      <c r="BB331" s="320"/>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438"/>
      <c r="AX332" s="339"/>
      <c r="AY332" s="339"/>
      <c r="AZ332" s="339"/>
      <c r="BA332" s="320"/>
      <c r="BB332" s="320"/>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438"/>
      <c r="AX333" s="339"/>
      <c r="AY333" s="339"/>
      <c r="AZ333" s="339"/>
      <c r="BA333" s="320"/>
      <c r="BB333" s="320"/>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438"/>
      <c r="AX334" s="339"/>
      <c r="AY334" s="339"/>
      <c r="AZ334" s="339"/>
      <c r="BA334" s="320"/>
      <c r="BB334" s="320"/>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438"/>
      <c r="AX335" s="339"/>
      <c r="AY335" s="339"/>
      <c r="AZ335" s="339"/>
      <c r="BA335" s="320"/>
      <c r="BB335" s="320"/>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438"/>
      <c r="AX336" s="339"/>
      <c r="AY336" s="339"/>
      <c r="AZ336" s="339"/>
      <c r="BA336" s="320"/>
      <c r="BB336" s="320"/>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438"/>
      <c r="AX337" s="339"/>
      <c r="AY337" s="339"/>
      <c r="AZ337" s="339"/>
      <c r="BA337" s="320"/>
      <c r="BB337" s="320"/>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438"/>
      <c r="AX338" s="339"/>
      <c r="AY338" s="339"/>
      <c r="AZ338" s="339"/>
      <c r="BA338" s="320"/>
      <c r="BB338" s="320"/>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489" customFormat="true" ht="15" customHeight="true" x14ac:dyDescent="0.2">
      <c r="B339" s="488"/>
      <c r="AX339" s="344"/>
      <c r="AY339" s="344"/>
      <c r="AZ339" s="344"/>
      <c r="BA339" s="345" t="s">
        <v>128</v>
      </c>
      <c r="BB339" s="302" t="s">
        <v>127</v>
      </c>
      <c r="BC339" s="969" t="s">
        <v>114</v>
      </c>
      <c r="BD339" s="970"/>
      <c r="BE339" s="970"/>
      <c r="BF339" s="970"/>
      <c r="BG339" s="971"/>
      <c r="BH339" s="969" t="s">
        <v>38</v>
      </c>
      <c r="BI339" s="970"/>
      <c r="BJ339" s="970"/>
      <c r="BK339" s="970"/>
      <c r="BL339" s="971"/>
      <c r="BM339" s="969" t="s">
        <v>37</v>
      </c>
      <c r="BN339" s="970"/>
      <c r="BO339" s="970"/>
      <c r="BP339" s="970"/>
      <c r="BQ339" s="972"/>
      <c r="BR339" s="19" t="s">
        <v>138</v>
      </c>
      <c r="BS339" s="398"/>
      <c r="BT339" s="398"/>
      <c r="BU339" s="398"/>
      <c r="BV339" s="398"/>
      <c r="BW339" s="398"/>
      <c r="BX339" s="398"/>
      <c r="BY339" s="398"/>
      <c r="BZ339" s="409"/>
      <c r="CA339" s="409"/>
      <c r="CB339" s="409"/>
      <c r="CC339" s="409"/>
      <c r="CD339" s="409"/>
      <c r="CE339" s="409"/>
      <c r="CF339" s="409"/>
      <c r="CG339" s="409"/>
      <c r="CH339" s="409"/>
      <c r="CI339" s="409"/>
      <c r="CJ339" s="409"/>
      <c r="CK339" s="409"/>
      <c r="CL339" s="409"/>
      <c r="CM339" s="409"/>
      <c r="CN339" s="409"/>
      <c r="CO339" s="409"/>
      <c r="CP339" s="409"/>
      <c r="CQ339" s="409"/>
      <c r="CR339" s="409"/>
      <c r="CS339" s="409"/>
      <c r="CT339" s="409"/>
      <c r="CU339" s="409"/>
      <c r="CV339" s="409"/>
      <c r="CW339" s="409"/>
      <c r="CX339" s="343"/>
      <c r="CY339" s="343"/>
      <c r="CZ339" s="343"/>
    </row>
    <row r="340" s="489" customFormat="true" ht="24" x14ac:dyDescent="0.2">
      <c r="B340" s="488"/>
      <c r="AX340" s="344"/>
      <c r="AY340" s="344"/>
      <c r="AZ340" s="344"/>
      <c r="BA340" s="333" t="s">
        <v>126</v>
      </c>
      <c r="BB340" s="332"/>
      <c r="BC340" s="422" t="s">
        <v>0</v>
      </c>
      <c r="BD340" s="521" t="s">
        <v>1</v>
      </c>
      <c r="BE340" s="521" t="s">
        <v>2</v>
      </c>
      <c r="BF340" s="521" t="s">
        <v>3</v>
      </c>
      <c r="BG340" s="423" t="s">
        <v>4</v>
      </c>
      <c r="BH340" s="422" t="s">
        <v>0</v>
      </c>
      <c r="BI340" s="521" t="s">
        <v>1</v>
      </c>
      <c r="BJ340" s="521" t="s">
        <v>2</v>
      </c>
      <c r="BK340" s="521" t="s">
        <v>3</v>
      </c>
      <c r="BL340" s="423" t="s">
        <v>4</v>
      </c>
      <c r="BM340" s="422" t="s">
        <v>0</v>
      </c>
      <c r="BN340" s="521" t="s">
        <v>1</v>
      </c>
      <c r="BO340" s="521" t="s">
        <v>2</v>
      </c>
      <c r="BP340" s="521" t="s">
        <v>3</v>
      </c>
      <c r="BQ340" s="423" t="s">
        <v>4</v>
      </c>
      <c r="BR340" s="422" t="s">
        <v>246</v>
      </c>
      <c r="BS340" s="521" t="s">
        <v>247</v>
      </c>
      <c r="BT340" s="521" t="s">
        <v>248</v>
      </c>
      <c r="BU340" s="521" t="s">
        <v>249</v>
      </c>
      <c r="BV340" s="521" t="s">
        <v>250</v>
      </c>
      <c r="BW340" s="521" t="s">
        <v>251</v>
      </c>
      <c r="BX340" s="521" t="s">
        <v>252</v>
      </c>
      <c r="BY340" s="522" t="s">
        <v>253</v>
      </c>
      <c r="BZ340" s="522" t="s">
        <v>254</v>
      </c>
      <c r="CA340" s="522" t="s">
        <v>255</v>
      </c>
      <c r="CB340" s="522" t="s">
        <v>256</v>
      </c>
      <c r="CC340" s="522" t="s">
        <v>257</v>
      </c>
      <c r="CD340" s="522" t="s">
        <v>258</v>
      </c>
      <c r="CE340" s="522" t="s">
        <v>259</v>
      </c>
      <c r="CF340" s="522" t="s">
        <v>260</v>
      </c>
      <c r="CG340" s="522" t="s">
        <v>261</v>
      </c>
      <c r="CH340" s="522" t="s">
        <v>262</v>
      </c>
      <c r="CI340" s="522" t="s">
        <v>263</v>
      </c>
      <c r="CJ340" s="522" t="s">
        <v>264</v>
      </c>
      <c r="CK340" s="522" t="s">
        <v>265</v>
      </c>
      <c r="CL340" s="522" t="s">
        <v>266</v>
      </c>
      <c r="CM340" s="522" t="s">
        <v>267</v>
      </c>
      <c r="CN340" s="522" t="s">
        <v>268</v>
      </c>
      <c r="CO340" s="522" t="s">
        <v>269</v>
      </c>
      <c r="CP340" s="522" t="s">
        <v>270</v>
      </c>
      <c r="CQ340" s="522" t="s">
        <v>271</v>
      </c>
      <c r="CR340" s="522" t="s">
        <v>272</v>
      </c>
      <c r="CS340" s="522" t="s">
        <v>273</v>
      </c>
      <c r="CT340" s="522" t="s">
        <v>274</v>
      </c>
      <c r="CU340" s="522" t="s">
        <v>275</v>
      </c>
      <c r="CV340" s="522" t="s">
        <v>276</v>
      </c>
      <c r="CW340" s="522" t="s">
        <v>277</v>
      </c>
      <c r="CX340" s="879"/>
      <c r="CY340" s="879"/>
      <c r="CZ340" s="879"/>
    </row>
    <row r="341" s="489" customFormat="true" ht="15" customHeight="true" x14ac:dyDescent="0.2">
      <c r="B341" s="488"/>
      <c r="AX341" s="344"/>
      <c r="AY341" s="344"/>
      <c r="AZ341" s="344"/>
      <c r="BA341" s="964" t="s">
        <v>145</v>
      </c>
      <c r="BB341" s="553" t="s">
        <v>49</v>
      </c>
      <c r="BC341" s="55" t="s">
        <v>35</v>
      </c>
      <c r="BD341" s="51" t="s">
        <v>35</v>
      </c>
      <c r="BE341" s="51" t="s">
        <v>35</v>
      </c>
      <c r="BF341" s="51" t="s">
        <v>35</v>
      </c>
      <c r="BG341" s="46" t="s">
        <v>35</v>
      </c>
      <c r="BH341" s="55" t="s">
        <v>35</v>
      </c>
      <c r="BI341" s="51" t="s">
        <v>35</v>
      </c>
      <c r="BJ341" s="51" t="s">
        <v>35</v>
      </c>
      <c r="BK341" s="51" t="s">
        <v>35</v>
      </c>
      <c r="BL341" s="46" t="s">
        <v>35</v>
      </c>
      <c r="BM341" s="55" t="s">
        <v>35</v>
      </c>
      <c r="BN341" s="51" t="s">
        <v>35</v>
      </c>
      <c r="BO341" s="51" t="s">
        <v>35</v>
      </c>
      <c r="BP341" s="51" t="s">
        <v>35</v>
      </c>
      <c r="BQ341" s="46" t="s">
        <v>35</v>
      </c>
      <c r="BR341" s="55" t="s">
        <v>35</v>
      </c>
      <c r="BS341" s="51" t="s">
        <v>35</v>
      </c>
      <c r="BT341" s="51" t="s">
        <v>35</v>
      </c>
      <c r="BU341" s="51" t="s">
        <v>35</v>
      </c>
      <c r="BV341" s="51" t="s">
        <v>35</v>
      </c>
      <c r="BW341" s="51" t="s">
        <v>35</v>
      </c>
      <c r="BX341" s="51" t="s">
        <v>35</v>
      </c>
      <c r="BY341" s="40" t="s">
        <v>35</v>
      </c>
      <c r="BZ341" s="40" t="s">
        <v>35</v>
      </c>
      <c r="CA341" s="40" t="s">
        <v>35</v>
      </c>
      <c r="CB341" s="40" t="s">
        <v>35</v>
      </c>
      <c r="CC341" s="40" t="s">
        <v>35</v>
      </c>
      <c r="CD341" s="40" t="s">
        <v>35</v>
      </c>
      <c r="CE341" s="40" t="s">
        <v>35</v>
      </c>
      <c r="CF341" s="40" t="s">
        <v>35</v>
      </c>
      <c r="CG341" s="40" t="s">
        <v>35</v>
      </c>
      <c r="CH341" s="40" t="s">
        <v>35</v>
      </c>
      <c r="CI341" s="40" t="s">
        <v>35</v>
      </c>
      <c r="CJ341" s="40" t="s">
        <v>35</v>
      </c>
      <c r="CK341" s="40" t="s">
        <v>35</v>
      </c>
      <c r="CL341" s="40" t="s">
        <v>35</v>
      </c>
      <c r="CM341" s="40" t="s">
        <v>35</v>
      </c>
      <c r="CN341" s="40" t="s">
        <v>35</v>
      </c>
      <c r="CO341" s="40" t="s">
        <v>35</v>
      </c>
      <c r="CP341" s="40" t="s">
        <v>35</v>
      </c>
      <c r="CQ341" s="40" t="s">
        <v>35</v>
      </c>
      <c r="CR341" s="40" t="s">
        <v>35</v>
      </c>
      <c r="CS341" s="40" t="s">
        <v>35</v>
      </c>
      <c r="CT341" s="40" t="s">
        <v>35</v>
      </c>
      <c r="CU341" s="40" t="s">
        <v>35</v>
      </c>
      <c r="CV341" s="40" t="s">
        <v>35</v>
      </c>
      <c r="CW341" s="40" t="s">
        <v>35</v>
      </c>
      <c r="CX341" s="8"/>
      <c r="CY341" s="8"/>
      <c r="CZ341" s="8"/>
    </row>
    <row r="342" s="489" customFormat="true" ht="15" customHeight="true" x14ac:dyDescent="0.2">
      <c r="B342" s="488"/>
      <c r="AX342" s="344"/>
      <c r="AY342" s="344"/>
      <c r="AZ342" s="344"/>
      <c r="BA342" s="965"/>
      <c r="BB342" s="552" t="s">
        <v>48</v>
      </c>
      <c r="BC342" s="54" t="s">
        <v>35</v>
      </c>
      <c r="BD342" s="50" t="s">
        <v>35</v>
      </c>
      <c r="BE342" s="50" t="s">
        <v>35</v>
      </c>
      <c r="BF342" s="50" t="s">
        <v>35</v>
      </c>
      <c r="BG342" s="45" t="s">
        <v>35</v>
      </c>
      <c r="BH342" s="54" t="s">
        <v>35</v>
      </c>
      <c r="BI342" s="50" t="s">
        <v>35</v>
      </c>
      <c r="BJ342" s="50" t="s">
        <v>35</v>
      </c>
      <c r="BK342" s="50" t="s">
        <v>35</v>
      </c>
      <c r="BL342" s="45" t="s">
        <v>35</v>
      </c>
      <c r="BM342" s="54" t="s">
        <v>35</v>
      </c>
      <c r="BN342" s="50" t="s">
        <v>35</v>
      </c>
      <c r="BO342" s="50" t="s">
        <v>35</v>
      </c>
      <c r="BP342" s="50" t="s">
        <v>35</v>
      </c>
      <c r="BQ342" s="45" t="s">
        <v>35</v>
      </c>
      <c r="BR342" s="54" t="s">
        <v>35</v>
      </c>
      <c r="BS342" s="50" t="s">
        <v>35</v>
      </c>
      <c r="BT342" s="50" t="s">
        <v>35</v>
      </c>
      <c r="BU342" s="50" t="s">
        <v>35</v>
      </c>
      <c r="BV342" s="50" t="s">
        <v>35</v>
      </c>
      <c r="BW342" s="50" t="s">
        <v>35</v>
      </c>
      <c r="BX342" s="50" t="s">
        <v>35</v>
      </c>
      <c r="BY342" s="39" t="s">
        <v>35</v>
      </c>
      <c r="BZ342" s="39" t="s">
        <v>35</v>
      </c>
      <c r="CA342" s="39" t="s">
        <v>35</v>
      </c>
      <c r="CB342" s="39" t="s">
        <v>35</v>
      </c>
      <c r="CC342" s="39" t="s">
        <v>35</v>
      </c>
      <c r="CD342" s="39" t="s">
        <v>35</v>
      </c>
      <c r="CE342" s="39" t="s">
        <v>35</v>
      </c>
      <c r="CF342" s="39" t="s">
        <v>35</v>
      </c>
      <c r="CG342" s="39" t="s">
        <v>35</v>
      </c>
      <c r="CH342" s="39" t="s">
        <v>35</v>
      </c>
      <c r="CI342" s="39" t="s">
        <v>35</v>
      </c>
      <c r="CJ342" s="39" t="s">
        <v>35</v>
      </c>
      <c r="CK342" s="39" t="s">
        <v>35</v>
      </c>
      <c r="CL342" s="39" t="s">
        <v>35</v>
      </c>
      <c r="CM342" s="39" t="s">
        <v>35</v>
      </c>
      <c r="CN342" s="39" t="s">
        <v>35</v>
      </c>
      <c r="CO342" s="39" t="s">
        <v>35</v>
      </c>
      <c r="CP342" s="39" t="s">
        <v>35</v>
      </c>
      <c r="CQ342" s="39" t="s">
        <v>35</v>
      </c>
      <c r="CR342" s="39" t="s">
        <v>35</v>
      </c>
      <c r="CS342" s="39" t="s">
        <v>35</v>
      </c>
      <c r="CT342" s="39" t="s">
        <v>35</v>
      </c>
      <c r="CU342" s="39" t="s">
        <v>35</v>
      </c>
      <c r="CV342" s="39" t="s">
        <v>35</v>
      </c>
      <c r="CW342" s="39" t="s">
        <v>35</v>
      </c>
      <c r="CX342" s="8"/>
      <c r="CY342" s="8"/>
      <c r="CZ342" s="8"/>
    </row>
    <row r="343" s="489" customFormat="true" ht="15" customHeight="true" x14ac:dyDescent="0.2">
      <c r="B343" s="488"/>
      <c r="AX343" s="344"/>
      <c r="AY343" s="344"/>
      <c r="AZ343" s="344"/>
      <c r="BA343" s="966" t="s">
        <v>140</v>
      </c>
      <c r="BB343" s="552" t="s">
        <v>49</v>
      </c>
      <c r="BC343" s="54" t="s">
        <v>35</v>
      </c>
      <c r="BD343" s="50" t="s">
        <v>35</v>
      </c>
      <c r="BE343" s="50" t="s">
        <v>35</v>
      </c>
      <c r="BF343" s="50" t="s">
        <v>35</v>
      </c>
      <c r="BG343" s="45" t="s">
        <v>35</v>
      </c>
      <c r="BH343" s="54" t="s">
        <v>35</v>
      </c>
      <c r="BI343" s="50" t="s">
        <v>35</v>
      </c>
      <c r="BJ343" s="50" t="s">
        <v>35</v>
      </c>
      <c r="BK343" s="50" t="s">
        <v>35</v>
      </c>
      <c r="BL343" s="45" t="s">
        <v>35</v>
      </c>
      <c r="BM343" s="54" t="s">
        <v>35</v>
      </c>
      <c r="BN343" s="50" t="s">
        <v>35</v>
      </c>
      <c r="BO343" s="50" t="s">
        <v>35</v>
      </c>
      <c r="BP343" s="50" t="s">
        <v>35</v>
      </c>
      <c r="BQ343" s="45" t="s">
        <v>35</v>
      </c>
      <c r="BR343" s="54" t="s">
        <v>35</v>
      </c>
      <c r="BS343" s="50" t="s">
        <v>35</v>
      </c>
      <c r="BT343" s="50" t="s">
        <v>35</v>
      </c>
      <c r="BU343" s="50" t="s">
        <v>35</v>
      </c>
      <c r="BV343" s="50" t="s">
        <v>35</v>
      </c>
      <c r="BW343" s="50" t="s">
        <v>35</v>
      </c>
      <c r="BX343" s="50" t="s">
        <v>35</v>
      </c>
      <c r="BY343" s="39" t="s">
        <v>35</v>
      </c>
      <c r="BZ343" s="39" t="s">
        <v>35</v>
      </c>
      <c r="CA343" s="39" t="s">
        <v>35</v>
      </c>
      <c r="CB343" s="39" t="s">
        <v>35</v>
      </c>
      <c r="CC343" s="39" t="s">
        <v>35</v>
      </c>
      <c r="CD343" s="39" t="s">
        <v>35</v>
      </c>
      <c r="CE343" s="39" t="s">
        <v>35</v>
      </c>
      <c r="CF343" s="39" t="s">
        <v>35</v>
      </c>
      <c r="CG343" s="39" t="s">
        <v>35</v>
      </c>
      <c r="CH343" s="39" t="s">
        <v>35</v>
      </c>
      <c r="CI343" s="39" t="s">
        <v>35</v>
      </c>
      <c r="CJ343" s="39" t="s">
        <v>35</v>
      </c>
      <c r="CK343" s="39" t="s">
        <v>35</v>
      </c>
      <c r="CL343" s="39" t="s">
        <v>35</v>
      </c>
      <c r="CM343" s="39" t="s">
        <v>35</v>
      </c>
      <c r="CN343" s="39" t="s">
        <v>35</v>
      </c>
      <c r="CO343" s="39" t="s">
        <v>35</v>
      </c>
      <c r="CP343" s="39" t="s">
        <v>35</v>
      </c>
      <c r="CQ343" s="39" t="s">
        <v>35</v>
      </c>
      <c r="CR343" s="39" t="s">
        <v>35</v>
      </c>
      <c r="CS343" s="39" t="s">
        <v>35</v>
      </c>
      <c r="CT343" s="39" t="s">
        <v>35</v>
      </c>
      <c r="CU343" s="39" t="s">
        <v>35</v>
      </c>
      <c r="CV343" s="39" t="s">
        <v>35</v>
      </c>
      <c r="CW343" s="39" t="s">
        <v>35</v>
      </c>
      <c r="CX343" s="8"/>
      <c r="CY343" s="8"/>
      <c r="CZ343" s="8"/>
    </row>
    <row r="344" s="489" customFormat="true" ht="15" customHeight="true" x14ac:dyDescent="0.2">
      <c r="B344" s="488"/>
      <c r="AX344" s="344"/>
      <c r="AY344" s="344"/>
      <c r="AZ344" s="344"/>
      <c r="BA344" s="965"/>
      <c r="BB344" s="552" t="s">
        <v>48</v>
      </c>
      <c r="BC344" s="54" t="s">
        <v>35</v>
      </c>
      <c r="BD344" s="50" t="s">
        <v>35</v>
      </c>
      <c r="BE344" s="50" t="s">
        <v>35</v>
      </c>
      <c r="BF344" s="50" t="s">
        <v>35</v>
      </c>
      <c r="BG344" s="45" t="s">
        <v>35</v>
      </c>
      <c r="BH344" s="54" t="s">
        <v>35</v>
      </c>
      <c r="BI344" s="50" t="s">
        <v>35</v>
      </c>
      <c r="BJ344" s="50" t="s">
        <v>35</v>
      </c>
      <c r="BK344" s="50" t="s">
        <v>35</v>
      </c>
      <c r="BL344" s="45" t="s">
        <v>35</v>
      </c>
      <c r="BM344" s="54" t="s">
        <v>35</v>
      </c>
      <c r="BN344" s="50" t="s">
        <v>35</v>
      </c>
      <c r="BO344" s="50" t="s">
        <v>35</v>
      </c>
      <c r="BP344" s="50" t="s">
        <v>35</v>
      </c>
      <c r="BQ344" s="45" t="s">
        <v>35</v>
      </c>
      <c r="BR344" s="54" t="s">
        <v>35</v>
      </c>
      <c r="BS344" s="50" t="s">
        <v>35</v>
      </c>
      <c r="BT344" s="50" t="s">
        <v>35</v>
      </c>
      <c r="BU344" s="50" t="s">
        <v>35</v>
      </c>
      <c r="BV344" s="50" t="s">
        <v>35</v>
      </c>
      <c r="BW344" s="50" t="s">
        <v>35</v>
      </c>
      <c r="BX344" s="50" t="s">
        <v>35</v>
      </c>
      <c r="BY344" s="39" t="s">
        <v>35</v>
      </c>
      <c r="BZ344" s="39" t="s">
        <v>35</v>
      </c>
      <c r="CA344" s="39" t="s">
        <v>35</v>
      </c>
      <c r="CB344" s="39" t="s">
        <v>35</v>
      </c>
      <c r="CC344" s="39" t="s">
        <v>35</v>
      </c>
      <c r="CD344" s="39" t="s">
        <v>35</v>
      </c>
      <c r="CE344" s="39" t="s">
        <v>35</v>
      </c>
      <c r="CF344" s="39" t="s">
        <v>35</v>
      </c>
      <c r="CG344" s="39" t="s">
        <v>35</v>
      </c>
      <c r="CH344" s="39" t="s">
        <v>35</v>
      </c>
      <c r="CI344" s="39" t="s">
        <v>35</v>
      </c>
      <c r="CJ344" s="39" t="s">
        <v>35</v>
      </c>
      <c r="CK344" s="39" t="s">
        <v>35</v>
      </c>
      <c r="CL344" s="39" t="s">
        <v>35</v>
      </c>
      <c r="CM344" s="39" t="s">
        <v>35</v>
      </c>
      <c r="CN344" s="39" t="s">
        <v>35</v>
      </c>
      <c r="CO344" s="39" t="s">
        <v>35</v>
      </c>
      <c r="CP344" s="39" t="s">
        <v>35</v>
      </c>
      <c r="CQ344" s="39" t="s">
        <v>35</v>
      </c>
      <c r="CR344" s="39" t="s">
        <v>35</v>
      </c>
      <c r="CS344" s="39" t="s">
        <v>35</v>
      </c>
      <c r="CT344" s="39" t="s">
        <v>35</v>
      </c>
      <c r="CU344" s="39" t="s">
        <v>35</v>
      </c>
      <c r="CV344" s="39" t="s">
        <v>35</v>
      </c>
      <c r="CW344" s="39" t="s">
        <v>35</v>
      </c>
      <c r="CX344" s="8"/>
      <c r="CY344" s="8"/>
      <c r="CZ344" s="8"/>
    </row>
    <row r="345" s="489" customFormat="true" ht="15" customHeight="true" x14ac:dyDescent="0.2">
      <c r="B345" s="488"/>
      <c r="AX345" s="344"/>
      <c r="AY345" s="344"/>
      <c r="AZ345" s="344"/>
      <c r="BA345" s="966" t="s">
        <v>141</v>
      </c>
      <c r="BB345" s="552" t="s">
        <v>49</v>
      </c>
      <c r="BC345" s="54" t="s">
        <v>35</v>
      </c>
      <c r="BD345" s="50" t="s">
        <v>35</v>
      </c>
      <c r="BE345" s="50" t="s">
        <v>35</v>
      </c>
      <c r="BF345" s="50" t="s">
        <v>35</v>
      </c>
      <c r="BG345" s="45" t="s">
        <v>35</v>
      </c>
      <c r="BH345" s="54" t="s">
        <v>35</v>
      </c>
      <c r="BI345" s="50" t="s">
        <v>35</v>
      </c>
      <c r="BJ345" s="50" t="s">
        <v>35</v>
      </c>
      <c r="BK345" s="50" t="s">
        <v>35</v>
      </c>
      <c r="BL345" s="45" t="s">
        <v>35</v>
      </c>
      <c r="BM345" s="54" t="s">
        <v>35</v>
      </c>
      <c r="BN345" s="50" t="s">
        <v>35</v>
      </c>
      <c r="BO345" s="50" t="s">
        <v>35</v>
      </c>
      <c r="BP345" s="50" t="s">
        <v>35</v>
      </c>
      <c r="BQ345" s="45" t="s">
        <v>35</v>
      </c>
      <c r="BR345" s="54" t="s">
        <v>35</v>
      </c>
      <c r="BS345" s="50" t="s">
        <v>35</v>
      </c>
      <c r="BT345" s="50" t="s">
        <v>35</v>
      </c>
      <c r="BU345" s="50" t="s">
        <v>35</v>
      </c>
      <c r="BV345" s="50" t="s">
        <v>35</v>
      </c>
      <c r="BW345" s="50" t="s">
        <v>35</v>
      </c>
      <c r="BX345" s="50" t="s">
        <v>35</v>
      </c>
      <c r="BY345" s="39" t="s">
        <v>35</v>
      </c>
      <c r="BZ345" s="39" t="s">
        <v>35</v>
      </c>
      <c r="CA345" s="39" t="s">
        <v>35</v>
      </c>
      <c r="CB345" s="39" t="s">
        <v>35</v>
      </c>
      <c r="CC345" s="39" t="s">
        <v>35</v>
      </c>
      <c r="CD345" s="39" t="s">
        <v>35</v>
      </c>
      <c r="CE345" s="39" t="s">
        <v>35</v>
      </c>
      <c r="CF345" s="39" t="s">
        <v>35</v>
      </c>
      <c r="CG345" s="39" t="s">
        <v>35</v>
      </c>
      <c r="CH345" s="39" t="s">
        <v>35</v>
      </c>
      <c r="CI345" s="39" t="s">
        <v>35</v>
      </c>
      <c r="CJ345" s="39" t="s">
        <v>35</v>
      </c>
      <c r="CK345" s="39" t="s">
        <v>35</v>
      </c>
      <c r="CL345" s="39" t="s">
        <v>35</v>
      </c>
      <c r="CM345" s="39" t="s">
        <v>35</v>
      </c>
      <c r="CN345" s="39" t="s">
        <v>35</v>
      </c>
      <c r="CO345" s="39" t="s">
        <v>35</v>
      </c>
      <c r="CP345" s="39" t="s">
        <v>35</v>
      </c>
      <c r="CQ345" s="39" t="s">
        <v>35</v>
      </c>
      <c r="CR345" s="39" t="s">
        <v>35</v>
      </c>
      <c r="CS345" s="39" t="s">
        <v>35</v>
      </c>
      <c r="CT345" s="39" t="s">
        <v>35</v>
      </c>
      <c r="CU345" s="39" t="s">
        <v>35</v>
      </c>
      <c r="CV345" s="39" t="s">
        <v>35</v>
      </c>
      <c r="CW345" s="39" t="s">
        <v>35</v>
      </c>
      <c r="CX345" s="8"/>
      <c r="CY345" s="8"/>
      <c r="CZ345" s="8"/>
    </row>
    <row r="346" s="489" customFormat="true" ht="15" customHeight="true" x14ac:dyDescent="0.2">
      <c r="B346" s="488"/>
      <c r="AX346" s="344"/>
      <c r="AY346" s="344"/>
      <c r="AZ346" s="344"/>
      <c r="BA346" s="965"/>
      <c r="BB346" s="552" t="s">
        <v>48</v>
      </c>
      <c r="BC346" s="54" t="s">
        <v>35</v>
      </c>
      <c r="BD346" s="50" t="s">
        <v>35</v>
      </c>
      <c r="BE346" s="50" t="s">
        <v>35</v>
      </c>
      <c r="BF346" s="50" t="s">
        <v>35</v>
      </c>
      <c r="BG346" s="45" t="s">
        <v>35</v>
      </c>
      <c r="BH346" s="54" t="s">
        <v>35</v>
      </c>
      <c r="BI346" s="50" t="s">
        <v>35</v>
      </c>
      <c r="BJ346" s="50" t="s">
        <v>35</v>
      </c>
      <c r="BK346" s="50" t="s">
        <v>35</v>
      </c>
      <c r="BL346" s="45" t="s">
        <v>35</v>
      </c>
      <c r="BM346" s="54" t="s">
        <v>35</v>
      </c>
      <c r="BN346" s="50" t="s">
        <v>35</v>
      </c>
      <c r="BO346" s="50" t="s">
        <v>35</v>
      </c>
      <c r="BP346" s="50" t="s">
        <v>35</v>
      </c>
      <c r="BQ346" s="45" t="s">
        <v>35</v>
      </c>
      <c r="BR346" s="54" t="s">
        <v>35</v>
      </c>
      <c r="BS346" s="50" t="s">
        <v>35</v>
      </c>
      <c r="BT346" s="50" t="s">
        <v>35</v>
      </c>
      <c r="BU346" s="50" t="s">
        <v>35</v>
      </c>
      <c r="BV346" s="50" t="s">
        <v>35</v>
      </c>
      <c r="BW346" s="50" t="s">
        <v>35</v>
      </c>
      <c r="BX346" s="50" t="s">
        <v>35</v>
      </c>
      <c r="BY346" s="39" t="s">
        <v>35</v>
      </c>
      <c r="BZ346" s="39" t="s">
        <v>35</v>
      </c>
      <c r="CA346" s="39" t="s">
        <v>35</v>
      </c>
      <c r="CB346" s="39" t="s">
        <v>35</v>
      </c>
      <c r="CC346" s="39" t="s">
        <v>35</v>
      </c>
      <c r="CD346" s="39" t="s">
        <v>35</v>
      </c>
      <c r="CE346" s="39" t="s">
        <v>35</v>
      </c>
      <c r="CF346" s="39" t="s">
        <v>35</v>
      </c>
      <c r="CG346" s="39" t="s">
        <v>35</v>
      </c>
      <c r="CH346" s="39" t="s">
        <v>35</v>
      </c>
      <c r="CI346" s="39" t="s">
        <v>35</v>
      </c>
      <c r="CJ346" s="39" t="s">
        <v>35</v>
      </c>
      <c r="CK346" s="39" t="s">
        <v>35</v>
      </c>
      <c r="CL346" s="39" t="s">
        <v>35</v>
      </c>
      <c r="CM346" s="39" t="s">
        <v>35</v>
      </c>
      <c r="CN346" s="39" t="s">
        <v>35</v>
      </c>
      <c r="CO346" s="39" t="s">
        <v>35</v>
      </c>
      <c r="CP346" s="39" t="s">
        <v>35</v>
      </c>
      <c r="CQ346" s="39" t="s">
        <v>35</v>
      </c>
      <c r="CR346" s="39" t="s">
        <v>35</v>
      </c>
      <c r="CS346" s="39" t="s">
        <v>35</v>
      </c>
      <c r="CT346" s="39" t="s">
        <v>35</v>
      </c>
      <c r="CU346" s="39" t="s">
        <v>35</v>
      </c>
      <c r="CV346" s="39" t="s">
        <v>35</v>
      </c>
      <c r="CW346" s="39" t="s">
        <v>35</v>
      </c>
      <c r="CX346" s="8"/>
      <c r="CY346" s="8"/>
      <c r="CZ346" s="8"/>
    </row>
    <row r="347" s="489" customFormat="true" ht="15" customHeight="true" x14ac:dyDescent="0.2">
      <c r="B347" s="488"/>
      <c r="AX347" s="344"/>
      <c r="AY347" s="344"/>
      <c r="AZ347" s="344"/>
      <c r="BA347" s="966" t="s">
        <v>142</v>
      </c>
      <c r="BB347" s="552" t="s">
        <v>49</v>
      </c>
      <c r="BC347" s="54" t="s">
        <v>35</v>
      </c>
      <c r="BD347" s="50" t="s">
        <v>35</v>
      </c>
      <c r="BE347" s="50" t="s">
        <v>35</v>
      </c>
      <c r="BF347" s="50" t="s">
        <v>35</v>
      </c>
      <c r="BG347" s="45" t="s">
        <v>35</v>
      </c>
      <c r="BH347" s="54" t="s">
        <v>35</v>
      </c>
      <c r="BI347" s="50" t="s">
        <v>35</v>
      </c>
      <c r="BJ347" s="50" t="s">
        <v>35</v>
      </c>
      <c r="BK347" s="50" t="s">
        <v>35</v>
      </c>
      <c r="BL347" s="45" t="s">
        <v>35</v>
      </c>
      <c r="BM347" s="54" t="s">
        <v>35</v>
      </c>
      <c r="BN347" s="50" t="s">
        <v>35</v>
      </c>
      <c r="BO347" s="50" t="s">
        <v>35</v>
      </c>
      <c r="BP347" s="50" t="s">
        <v>35</v>
      </c>
      <c r="BQ347" s="45" t="s">
        <v>35</v>
      </c>
      <c r="BR347" s="54" t="s">
        <v>35</v>
      </c>
      <c r="BS347" s="50" t="s">
        <v>35</v>
      </c>
      <c r="BT347" s="50" t="s">
        <v>35</v>
      </c>
      <c r="BU347" s="50" t="s">
        <v>35</v>
      </c>
      <c r="BV347" s="50" t="s">
        <v>35</v>
      </c>
      <c r="BW347" s="50" t="s">
        <v>35</v>
      </c>
      <c r="BX347" s="50" t="s">
        <v>35</v>
      </c>
      <c r="BY347" s="39" t="s">
        <v>35</v>
      </c>
      <c r="BZ347" s="39" t="s">
        <v>35</v>
      </c>
      <c r="CA347" s="39" t="s">
        <v>35</v>
      </c>
      <c r="CB347" s="39" t="s">
        <v>35</v>
      </c>
      <c r="CC347" s="39" t="s">
        <v>35</v>
      </c>
      <c r="CD347" s="39" t="s">
        <v>35</v>
      </c>
      <c r="CE347" s="39" t="s">
        <v>35</v>
      </c>
      <c r="CF347" s="39" t="s">
        <v>35</v>
      </c>
      <c r="CG347" s="39" t="s">
        <v>35</v>
      </c>
      <c r="CH347" s="39" t="s">
        <v>35</v>
      </c>
      <c r="CI347" s="39" t="s">
        <v>35</v>
      </c>
      <c r="CJ347" s="39" t="s">
        <v>35</v>
      </c>
      <c r="CK347" s="39" t="s">
        <v>35</v>
      </c>
      <c r="CL347" s="39" t="s">
        <v>35</v>
      </c>
      <c r="CM347" s="39" t="s">
        <v>35</v>
      </c>
      <c r="CN347" s="39" t="s">
        <v>35</v>
      </c>
      <c r="CO347" s="39" t="s">
        <v>35</v>
      </c>
      <c r="CP347" s="39" t="s">
        <v>35</v>
      </c>
      <c r="CQ347" s="39" t="s">
        <v>35</v>
      </c>
      <c r="CR347" s="39" t="s">
        <v>35</v>
      </c>
      <c r="CS347" s="39" t="s">
        <v>35</v>
      </c>
      <c r="CT347" s="39" t="s">
        <v>35</v>
      </c>
      <c r="CU347" s="39" t="s">
        <v>35</v>
      </c>
      <c r="CV347" s="39" t="s">
        <v>35</v>
      </c>
      <c r="CW347" s="39" t="s">
        <v>35</v>
      </c>
      <c r="CX347" s="8"/>
      <c r="CY347" s="8"/>
      <c r="CZ347" s="8"/>
    </row>
    <row r="348" s="489" customFormat="true" ht="15" customHeight="true" x14ac:dyDescent="0.2">
      <c r="B348" s="488"/>
      <c r="AX348" s="344"/>
      <c r="AY348" s="344"/>
      <c r="AZ348" s="344"/>
      <c r="BA348" s="965"/>
      <c r="BB348" s="552" t="s">
        <v>48</v>
      </c>
      <c r="BC348" s="54" t="s">
        <v>35</v>
      </c>
      <c r="BD348" s="50" t="s">
        <v>35</v>
      </c>
      <c r="BE348" s="50" t="s">
        <v>35</v>
      </c>
      <c r="BF348" s="50" t="s">
        <v>35</v>
      </c>
      <c r="BG348" s="45" t="s">
        <v>35</v>
      </c>
      <c r="BH348" s="54" t="s">
        <v>35</v>
      </c>
      <c r="BI348" s="50" t="s">
        <v>35</v>
      </c>
      <c r="BJ348" s="50" t="s">
        <v>35</v>
      </c>
      <c r="BK348" s="50" t="s">
        <v>35</v>
      </c>
      <c r="BL348" s="45" t="s">
        <v>35</v>
      </c>
      <c r="BM348" s="54" t="s">
        <v>35</v>
      </c>
      <c r="BN348" s="50" t="s">
        <v>35</v>
      </c>
      <c r="BO348" s="50" t="s">
        <v>35</v>
      </c>
      <c r="BP348" s="50" t="s">
        <v>35</v>
      </c>
      <c r="BQ348" s="45" t="s">
        <v>35</v>
      </c>
      <c r="BR348" s="54" t="s">
        <v>35</v>
      </c>
      <c r="BS348" s="50" t="s">
        <v>35</v>
      </c>
      <c r="BT348" s="50" t="s">
        <v>35</v>
      </c>
      <c r="BU348" s="50" t="s">
        <v>35</v>
      </c>
      <c r="BV348" s="50" t="s">
        <v>35</v>
      </c>
      <c r="BW348" s="50" t="s">
        <v>35</v>
      </c>
      <c r="BX348" s="50" t="s">
        <v>35</v>
      </c>
      <c r="BY348" s="39" t="s">
        <v>35</v>
      </c>
      <c r="BZ348" s="39" t="s">
        <v>35</v>
      </c>
      <c r="CA348" s="39" t="s">
        <v>35</v>
      </c>
      <c r="CB348" s="39" t="s">
        <v>35</v>
      </c>
      <c r="CC348" s="39" t="s">
        <v>35</v>
      </c>
      <c r="CD348" s="39" t="s">
        <v>35</v>
      </c>
      <c r="CE348" s="39" t="s">
        <v>35</v>
      </c>
      <c r="CF348" s="39" t="s">
        <v>35</v>
      </c>
      <c r="CG348" s="39" t="s">
        <v>35</v>
      </c>
      <c r="CH348" s="39" t="s">
        <v>35</v>
      </c>
      <c r="CI348" s="39" t="s">
        <v>35</v>
      </c>
      <c r="CJ348" s="39" t="s">
        <v>35</v>
      </c>
      <c r="CK348" s="39" t="s">
        <v>35</v>
      </c>
      <c r="CL348" s="39" t="s">
        <v>35</v>
      </c>
      <c r="CM348" s="39" t="s">
        <v>35</v>
      </c>
      <c r="CN348" s="39" t="s">
        <v>35</v>
      </c>
      <c r="CO348" s="39" t="s">
        <v>35</v>
      </c>
      <c r="CP348" s="39" t="s">
        <v>35</v>
      </c>
      <c r="CQ348" s="39" t="s">
        <v>35</v>
      </c>
      <c r="CR348" s="39" t="s">
        <v>35</v>
      </c>
      <c r="CS348" s="39" t="s">
        <v>35</v>
      </c>
      <c r="CT348" s="39" t="s">
        <v>35</v>
      </c>
      <c r="CU348" s="39" t="s">
        <v>35</v>
      </c>
      <c r="CV348" s="39" t="s">
        <v>35</v>
      </c>
      <c r="CW348" s="39" t="s">
        <v>35</v>
      </c>
      <c r="CX348" s="8"/>
      <c r="CY348" s="8"/>
      <c r="CZ348" s="8"/>
    </row>
    <row r="349" s="489" customFormat="true" ht="15" customHeight="true" x14ac:dyDescent="0.2">
      <c r="B349" s="488"/>
      <c r="AX349" s="344"/>
      <c r="AY349" s="344"/>
      <c r="AZ349" s="344"/>
      <c r="BA349" s="966" t="s">
        <v>143</v>
      </c>
      <c r="BB349" s="552" t="s">
        <v>49</v>
      </c>
      <c r="BC349" s="54" t="s">
        <v>35</v>
      </c>
      <c r="BD349" s="50" t="s">
        <v>35</v>
      </c>
      <c r="BE349" s="50" t="s">
        <v>35</v>
      </c>
      <c r="BF349" s="50" t="s">
        <v>35</v>
      </c>
      <c r="BG349" s="45" t="s">
        <v>35</v>
      </c>
      <c r="BH349" s="54" t="s">
        <v>35</v>
      </c>
      <c r="BI349" s="50" t="s">
        <v>35</v>
      </c>
      <c r="BJ349" s="50" t="s">
        <v>35</v>
      </c>
      <c r="BK349" s="50" t="s">
        <v>35</v>
      </c>
      <c r="BL349" s="45" t="s">
        <v>35</v>
      </c>
      <c r="BM349" s="54" t="s">
        <v>35</v>
      </c>
      <c r="BN349" s="50" t="s">
        <v>35</v>
      </c>
      <c r="BO349" s="50" t="s">
        <v>35</v>
      </c>
      <c r="BP349" s="50" t="s">
        <v>35</v>
      </c>
      <c r="BQ349" s="45" t="s">
        <v>35</v>
      </c>
      <c r="BR349" s="54" t="s">
        <v>35</v>
      </c>
      <c r="BS349" s="50" t="s">
        <v>35</v>
      </c>
      <c r="BT349" s="50" t="s">
        <v>35</v>
      </c>
      <c r="BU349" s="50" t="s">
        <v>35</v>
      </c>
      <c r="BV349" s="50" t="s">
        <v>35</v>
      </c>
      <c r="BW349" s="50" t="s">
        <v>35</v>
      </c>
      <c r="BX349" s="50" t="s">
        <v>35</v>
      </c>
      <c r="BY349" s="39" t="s">
        <v>35</v>
      </c>
      <c r="BZ349" s="39" t="s">
        <v>35</v>
      </c>
      <c r="CA349" s="39" t="s">
        <v>35</v>
      </c>
      <c r="CB349" s="39" t="s">
        <v>35</v>
      </c>
      <c r="CC349" s="39" t="s">
        <v>35</v>
      </c>
      <c r="CD349" s="39" t="s">
        <v>35</v>
      </c>
      <c r="CE349" s="39" t="s">
        <v>35</v>
      </c>
      <c r="CF349" s="39" t="s">
        <v>35</v>
      </c>
      <c r="CG349" s="39" t="s">
        <v>35</v>
      </c>
      <c r="CH349" s="39" t="s">
        <v>35</v>
      </c>
      <c r="CI349" s="39" t="s">
        <v>35</v>
      </c>
      <c r="CJ349" s="39" t="s">
        <v>35</v>
      </c>
      <c r="CK349" s="39" t="s">
        <v>35</v>
      </c>
      <c r="CL349" s="39" t="s">
        <v>35</v>
      </c>
      <c r="CM349" s="39" t="s">
        <v>35</v>
      </c>
      <c r="CN349" s="39" t="s">
        <v>35</v>
      </c>
      <c r="CO349" s="39" t="s">
        <v>35</v>
      </c>
      <c r="CP349" s="39" t="s">
        <v>35</v>
      </c>
      <c r="CQ349" s="39" t="s">
        <v>35</v>
      </c>
      <c r="CR349" s="39" t="s">
        <v>35</v>
      </c>
      <c r="CS349" s="39" t="s">
        <v>35</v>
      </c>
      <c r="CT349" s="39" t="s">
        <v>35</v>
      </c>
      <c r="CU349" s="39" t="s">
        <v>35</v>
      </c>
      <c r="CV349" s="39" t="s">
        <v>35</v>
      </c>
      <c r="CW349" s="39" t="s">
        <v>35</v>
      </c>
      <c r="CX349" s="8"/>
      <c r="CY349" s="8"/>
      <c r="CZ349" s="8"/>
    </row>
    <row r="350" s="489" customFormat="true" ht="15" customHeight="true" x14ac:dyDescent="0.2">
      <c r="B350" s="488"/>
      <c r="AX350" s="344"/>
      <c r="AY350" s="344"/>
      <c r="AZ350" s="344"/>
      <c r="BA350" s="965"/>
      <c r="BB350" s="552" t="s">
        <v>48</v>
      </c>
      <c r="BC350" s="54" t="s">
        <v>35</v>
      </c>
      <c r="BD350" s="50" t="s">
        <v>35</v>
      </c>
      <c r="BE350" s="50" t="s">
        <v>35</v>
      </c>
      <c r="BF350" s="50" t="s">
        <v>35</v>
      </c>
      <c r="BG350" s="45" t="s">
        <v>35</v>
      </c>
      <c r="BH350" s="54" t="s">
        <v>35</v>
      </c>
      <c r="BI350" s="50" t="s">
        <v>35</v>
      </c>
      <c r="BJ350" s="50" t="s">
        <v>35</v>
      </c>
      <c r="BK350" s="50" t="s">
        <v>35</v>
      </c>
      <c r="BL350" s="45" t="s">
        <v>35</v>
      </c>
      <c r="BM350" s="54" t="s">
        <v>35</v>
      </c>
      <c r="BN350" s="50" t="s">
        <v>35</v>
      </c>
      <c r="BO350" s="50" t="s">
        <v>35</v>
      </c>
      <c r="BP350" s="50" t="s">
        <v>35</v>
      </c>
      <c r="BQ350" s="45" t="s">
        <v>35</v>
      </c>
      <c r="BR350" s="54" t="s">
        <v>35</v>
      </c>
      <c r="BS350" s="50" t="s">
        <v>35</v>
      </c>
      <c r="BT350" s="50" t="s">
        <v>35</v>
      </c>
      <c r="BU350" s="50" t="s">
        <v>35</v>
      </c>
      <c r="BV350" s="50" t="s">
        <v>35</v>
      </c>
      <c r="BW350" s="50" t="s">
        <v>35</v>
      </c>
      <c r="BX350" s="50" t="s">
        <v>35</v>
      </c>
      <c r="BY350" s="39" t="s">
        <v>35</v>
      </c>
      <c r="BZ350" s="39" t="s">
        <v>35</v>
      </c>
      <c r="CA350" s="39" t="s">
        <v>35</v>
      </c>
      <c r="CB350" s="39" t="s">
        <v>35</v>
      </c>
      <c r="CC350" s="39" t="s">
        <v>35</v>
      </c>
      <c r="CD350" s="39" t="s">
        <v>35</v>
      </c>
      <c r="CE350" s="39" t="s">
        <v>35</v>
      </c>
      <c r="CF350" s="39" t="s">
        <v>35</v>
      </c>
      <c r="CG350" s="39" t="s">
        <v>35</v>
      </c>
      <c r="CH350" s="39" t="s">
        <v>35</v>
      </c>
      <c r="CI350" s="39" t="s">
        <v>35</v>
      </c>
      <c r="CJ350" s="39" t="s">
        <v>35</v>
      </c>
      <c r="CK350" s="39" t="s">
        <v>35</v>
      </c>
      <c r="CL350" s="39" t="s">
        <v>35</v>
      </c>
      <c r="CM350" s="39" t="s">
        <v>35</v>
      </c>
      <c r="CN350" s="39" t="s">
        <v>35</v>
      </c>
      <c r="CO350" s="39" t="s">
        <v>35</v>
      </c>
      <c r="CP350" s="39" t="s">
        <v>35</v>
      </c>
      <c r="CQ350" s="39" t="s">
        <v>35</v>
      </c>
      <c r="CR350" s="39" t="s">
        <v>35</v>
      </c>
      <c r="CS350" s="39" t="s">
        <v>35</v>
      </c>
      <c r="CT350" s="39" t="s">
        <v>35</v>
      </c>
      <c r="CU350" s="39" t="s">
        <v>35</v>
      </c>
      <c r="CV350" s="39" t="s">
        <v>35</v>
      </c>
      <c r="CW350" s="39" t="s">
        <v>35</v>
      </c>
      <c r="CX350" s="8"/>
      <c r="CY350" s="8"/>
      <c r="CZ350" s="8"/>
    </row>
    <row r="351" s="489" customFormat="true" ht="15" customHeight="true" x14ac:dyDescent="0.2">
      <c r="B351" s="488"/>
      <c r="AX351" s="344"/>
      <c r="AY351" s="344"/>
      <c r="AZ351" s="344"/>
      <c r="BA351" s="966" t="s">
        <v>144</v>
      </c>
      <c r="BB351" s="552" t="s">
        <v>49</v>
      </c>
      <c r="BC351" s="54" t="s">
        <v>35</v>
      </c>
      <c r="BD351" s="50" t="s">
        <v>35</v>
      </c>
      <c r="BE351" s="50" t="s">
        <v>35</v>
      </c>
      <c r="BF351" s="50" t="s">
        <v>35</v>
      </c>
      <c r="BG351" s="45" t="s">
        <v>35</v>
      </c>
      <c r="BH351" s="54" t="s">
        <v>35</v>
      </c>
      <c r="BI351" s="50" t="s">
        <v>35</v>
      </c>
      <c r="BJ351" s="50" t="s">
        <v>35</v>
      </c>
      <c r="BK351" s="50" t="s">
        <v>35</v>
      </c>
      <c r="BL351" s="45" t="s">
        <v>35</v>
      </c>
      <c r="BM351" s="54" t="s">
        <v>35</v>
      </c>
      <c r="BN351" s="50" t="s">
        <v>35</v>
      </c>
      <c r="BO351" s="50" t="s">
        <v>35</v>
      </c>
      <c r="BP351" s="50" t="s">
        <v>35</v>
      </c>
      <c r="BQ351" s="45" t="s">
        <v>35</v>
      </c>
      <c r="BR351" s="54" t="s">
        <v>35</v>
      </c>
      <c r="BS351" s="50" t="s">
        <v>35</v>
      </c>
      <c r="BT351" s="50" t="s">
        <v>35</v>
      </c>
      <c r="BU351" s="50" t="s">
        <v>35</v>
      </c>
      <c r="BV351" s="50" t="s">
        <v>35</v>
      </c>
      <c r="BW351" s="50" t="s">
        <v>35</v>
      </c>
      <c r="BX351" s="50" t="s">
        <v>35</v>
      </c>
      <c r="BY351" s="39" t="s">
        <v>35</v>
      </c>
      <c r="BZ351" s="39" t="s">
        <v>35</v>
      </c>
      <c r="CA351" s="39" t="s">
        <v>35</v>
      </c>
      <c r="CB351" s="39" t="s">
        <v>35</v>
      </c>
      <c r="CC351" s="39" t="s">
        <v>35</v>
      </c>
      <c r="CD351" s="39" t="s">
        <v>35</v>
      </c>
      <c r="CE351" s="39" t="s">
        <v>35</v>
      </c>
      <c r="CF351" s="39" t="s">
        <v>35</v>
      </c>
      <c r="CG351" s="39" t="s">
        <v>35</v>
      </c>
      <c r="CH351" s="39" t="s">
        <v>35</v>
      </c>
      <c r="CI351" s="39" t="s">
        <v>35</v>
      </c>
      <c r="CJ351" s="39" t="s">
        <v>35</v>
      </c>
      <c r="CK351" s="39" t="s">
        <v>35</v>
      </c>
      <c r="CL351" s="39" t="s">
        <v>35</v>
      </c>
      <c r="CM351" s="39" t="s">
        <v>35</v>
      </c>
      <c r="CN351" s="39" t="s">
        <v>35</v>
      </c>
      <c r="CO351" s="39" t="s">
        <v>35</v>
      </c>
      <c r="CP351" s="39" t="s">
        <v>35</v>
      </c>
      <c r="CQ351" s="39" t="s">
        <v>35</v>
      </c>
      <c r="CR351" s="39" t="s">
        <v>35</v>
      </c>
      <c r="CS351" s="39" t="s">
        <v>35</v>
      </c>
      <c r="CT351" s="39" t="s">
        <v>35</v>
      </c>
      <c r="CU351" s="39" t="s">
        <v>35</v>
      </c>
      <c r="CV351" s="39" t="s">
        <v>35</v>
      </c>
      <c r="CW351" s="39" t="s">
        <v>35</v>
      </c>
      <c r="CX351" s="8"/>
      <c r="CY351" s="8"/>
      <c r="CZ351" s="8"/>
    </row>
    <row r="352" s="489" customFormat="true" ht="15" customHeight="true" x14ac:dyDescent="0.2">
      <c r="B352" s="488"/>
      <c r="AX352" s="344"/>
      <c r="AY352" s="344"/>
      <c r="AZ352" s="344"/>
      <c r="BA352" s="965"/>
      <c r="BB352" s="552" t="s">
        <v>48</v>
      </c>
      <c r="BC352" s="54" t="s">
        <v>35</v>
      </c>
      <c r="BD352" s="50" t="s">
        <v>35</v>
      </c>
      <c r="BE352" s="50" t="s">
        <v>35</v>
      </c>
      <c r="BF352" s="50" t="s">
        <v>35</v>
      </c>
      <c r="BG352" s="45" t="s">
        <v>35</v>
      </c>
      <c r="BH352" s="54" t="s">
        <v>35</v>
      </c>
      <c r="BI352" s="50" t="s">
        <v>35</v>
      </c>
      <c r="BJ352" s="50" t="s">
        <v>35</v>
      </c>
      <c r="BK352" s="50" t="s">
        <v>35</v>
      </c>
      <c r="BL352" s="45" t="s">
        <v>35</v>
      </c>
      <c r="BM352" s="54" t="s">
        <v>35</v>
      </c>
      <c r="BN352" s="50" t="s">
        <v>35</v>
      </c>
      <c r="BO352" s="50" t="s">
        <v>35</v>
      </c>
      <c r="BP352" s="50" t="s">
        <v>35</v>
      </c>
      <c r="BQ352" s="45" t="s">
        <v>35</v>
      </c>
      <c r="BR352" s="54" t="s">
        <v>35</v>
      </c>
      <c r="BS352" s="50" t="s">
        <v>35</v>
      </c>
      <c r="BT352" s="50" t="s">
        <v>35</v>
      </c>
      <c r="BU352" s="50" t="s">
        <v>35</v>
      </c>
      <c r="BV352" s="50" t="s">
        <v>35</v>
      </c>
      <c r="BW352" s="50" t="s">
        <v>35</v>
      </c>
      <c r="BX352" s="50" t="s">
        <v>35</v>
      </c>
      <c r="BY352" s="39" t="s">
        <v>35</v>
      </c>
      <c r="BZ352" s="39" t="s">
        <v>35</v>
      </c>
      <c r="CA352" s="39" t="s">
        <v>35</v>
      </c>
      <c r="CB352" s="39" t="s">
        <v>35</v>
      </c>
      <c r="CC352" s="39" t="s">
        <v>35</v>
      </c>
      <c r="CD352" s="39" t="s">
        <v>35</v>
      </c>
      <c r="CE352" s="39" t="s">
        <v>35</v>
      </c>
      <c r="CF352" s="39" t="s">
        <v>35</v>
      </c>
      <c r="CG352" s="39" t="s">
        <v>35</v>
      </c>
      <c r="CH352" s="39" t="s">
        <v>35</v>
      </c>
      <c r="CI352" s="39" t="s">
        <v>35</v>
      </c>
      <c r="CJ352" s="39" t="s">
        <v>35</v>
      </c>
      <c r="CK352" s="39" t="s">
        <v>35</v>
      </c>
      <c r="CL352" s="39" t="s">
        <v>35</v>
      </c>
      <c r="CM352" s="39" t="s">
        <v>35</v>
      </c>
      <c r="CN352" s="39" t="s">
        <v>35</v>
      </c>
      <c r="CO352" s="39" t="s">
        <v>35</v>
      </c>
      <c r="CP352" s="39" t="s">
        <v>35</v>
      </c>
      <c r="CQ352" s="39" t="s">
        <v>35</v>
      </c>
      <c r="CR352" s="39" t="s">
        <v>35</v>
      </c>
      <c r="CS352" s="39" t="s">
        <v>35</v>
      </c>
      <c r="CT352" s="39" t="s">
        <v>35</v>
      </c>
      <c r="CU352" s="39" t="s">
        <v>35</v>
      </c>
      <c r="CV352" s="39" t="s">
        <v>35</v>
      </c>
      <c r="CW352" s="39" t="s">
        <v>35</v>
      </c>
      <c r="CX352" s="8"/>
      <c r="CY352" s="8"/>
      <c r="CZ352" s="8"/>
    </row>
    <row r="353" s="489" customFormat="true" ht="15" customHeight="true" x14ac:dyDescent="0.2">
      <c r="B353" s="488"/>
      <c r="AX353" s="344"/>
      <c r="AY353" s="344"/>
      <c r="AZ353" s="344"/>
      <c r="BA353" s="966" t="s">
        <v>139</v>
      </c>
      <c r="BB353" s="552" t="s">
        <v>49</v>
      </c>
      <c r="BC353" s="54" t="s">
        <v>35</v>
      </c>
      <c r="BD353" s="50" t="s">
        <v>35</v>
      </c>
      <c r="BE353" s="50" t="s">
        <v>35</v>
      </c>
      <c r="BF353" s="50" t="s">
        <v>35</v>
      </c>
      <c r="BG353" s="45" t="s">
        <v>35</v>
      </c>
      <c r="BH353" s="54" t="s">
        <v>35</v>
      </c>
      <c r="BI353" s="50" t="s">
        <v>35</v>
      </c>
      <c r="BJ353" s="50" t="s">
        <v>35</v>
      </c>
      <c r="BK353" s="50" t="s">
        <v>35</v>
      </c>
      <c r="BL353" s="45" t="s">
        <v>35</v>
      </c>
      <c r="BM353" s="54" t="s">
        <v>35</v>
      </c>
      <c r="BN353" s="50" t="s">
        <v>35</v>
      </c>
      <c r="BO353" s="50" t="s">
        <v>35</v>
      </c>
      <c r="BP353" s="50" t="s">
        <v>35</v>
      </c>
      <c r="BQ353" s="45" t="s">
        <v>35</v>
      </c>
      <c r="BR353" s="54" t="s">
        <v>35</v>
      </c>
      <c r="BS353" s="50" t="s">
        <v>35</v>
      </c>
      <c r="BT353" s="50" t="s">
        <v>35</v>
      </c>
      <c r="BU353" s="50" t="s">
        <v>35</v>
      </c>
      <c r="BV353" s="50" t="s">
        <v>35</v>
      </c>
      <c r="BW353" s="50" t="s">
        <v>35</v>
      </c>
      <c r="BX353" s="50" t="s">
        <v>35</v>
      </c>
      <c r="BY353" s="39" t="s">
        <v>35</v>
      </c>
      <c r="BZ353" s="39" t="s">
        <v>35</v>
      </c>
      <c r="CA353" s="39" t="s">
        <v>35</v>
      </c>
      <c r="CB353" s="39" t="s">
        <v>35</v>
      </c>
      <c r="CC353" s="39" t="s">
        <v>35</v>
      </c>
      <c r="CD353" s="39" t="s">
        <v>35</v>
      </c>
      <c r="CE353" s="39" t="s">
        <v>35</v>
      </c>
      <c r="CF353" s="39" t="s">
        <v>35</v>
      </c>
      <c r="CG353" s="39" t="s">
        <v>35</v>
      </c>
      <c r="CH353" s="39" t="s">
        <v>35</v>
      </c>
      <c r="CI353" s="39" t="s">
        <v>35</v>
      </c>
      <c r="CJ353" s="39" t="s">
        <v>35</v>
      </c>
      <c r="CK353" s="39" t="s">
        <v>35</v>
      </c>
      <c r="CL353" s="39" t="s">
        <v>35</v>
      </c>
      <c r="CM353" s="39" t="s">
        <v>35</v>
      </c>
      <c r="CN353" s="39" t="s">
        <v>35</v>
      </c>
      <c r="CO353" s="39" t="s">
        <v>35</v>
      </c>
      <c r="CP353" s="39" t="s">
        <v>35</v>
      </c>
      <c r="CQ353" s="39" t="s">
        <v>35</v>
      </c>
      <c r="CR353" s="39" t="s">
        <v>35</v>
      </c>
      <c r="CS353" s="39" t="s">
        <v>35</v>
      </c>
      <c r="CT353" s="39" t="s">
        <v>35</v>
      </c>
      <c r="CU353" s="39" t="s">
        <v>35</v>
      </c>
      <c r="CV353" s="39" t="s">
        <v>35</v>
      </c>
      <c r="CW353" s="39" t="s">
        <v>35</v>
      </c>
      <c r="CX353" s="8"/>
      <c r="CY353" s="8"/>
      <c r="CZ353" s="8"/>
    </row>
    <row r="354" s="489" customFormat="true" ht="15" customHeight="true" x14ac:dyDescent="0.2">
      <c r="B354" s="488"/>
      <c r="AX354" s="344"/>
      <c r="AY354" s="344"/>
      <c r="AZ354" s="344"/>
      <c r="BA354" s="967"/>
      <c r="BB354" s="554" t="s">
        <v>48</v>
      </c>
      <c r="BC354" s="53" t="s">
        <v>35</v>
      </c>
      <c r="BD354" s="49" t="s">
        <v>35</v>
      </c>
      <c r="BE354" s="49" t="s">
        <v>35</v>
      </c>
      <c r="BF354" s="49" t="s">
        <v>35</v>
      </c>
      <c r="BG354" s="44" t="s">
        <v>35</v>
      </c>
      <c r="BH354" s="53" t="s">
        <v>35</v>
      </c>
      <c r="BI354" s="49" t="s">
        <v>35</v>
      </c>
      <c r="BJ354" s="49" t="s">
        <v>35</v>
      </c>
      <c r="BK354" s="49" t="s">
        <v>35</v>
      </c>
      <c r="BL354" s="44" t="s">
        <v>35</v>
      </c>
      <c r="BM354" s="53" t="s">
        <v>35</v>
      </c>
      <c r="BN354" s="49" t="s">
        <v>35</v>
      </c>
      <c r="BO354" s="49" t="s">
        <v>35</v>
      </c>
      <c r="BP354" s="49" t="s">
        <v>35</v>
      </c>
      <c r="BQ354" s="44" t="s">
        <v>35</v>
      </c>
      <c r="BR354" s="53" t="s">
        <v>35</v>
      </c>
      <c r="BS354" s="49" t="s">
        <v>35</v>
      </c>
      <c r="BT354" s="49" t="s">
        <v>35</v>
      </c>
      <c r="BU354" s="49" t="s">
        <v>35</v>
      </c>
      <c r="BV354" s="49" t="s">
        <v>35</v>
      </c>
      <c r="BW354" s="49" t="s">
        <v>35</v>
      </c>
      <c r="BX354" s="49" t="s">
        <v>35</v>
      </c>
      <c r="BY354" s="38" t="s">
        <v>35</v>
      </c>
      <c r="BZ354" s="38" t="s">
        <v>35</v>
      </c>
      <c r="CA354" s="38" t="s">
        <v>35</v>
      </c>
      <c r="CB354" s="38" t="s">
        <v>35</v>
      </c>
      <c r="CC354" s="38" t="s">
        <v>35</v>
      </c>
      <c r="CD354" s="38" t="s">
        <v>35</v>
      </c>
      <c r="CE354" s="38" t="s">
        <v>35</v>
      </c>
      <c r="CF354" s="38" t="s">
        <v>35</v>
      </c>
      <c r="CG354" s="38" t="s">
        <v>35</v>
      </c>
      <c r="CH354" s="38" t="s">
        <v>35</v>
      </c>
      <c r="CI354" s="38" t="s">
        <v>35</v>
      </c>
      <c r="CJ354" s="38" t="s">
        <v>35</v>
      </c>
      <c r="CK354" s="38" t="s">
        <v>35</v>
      </c>
      <c r="CL354" s="38" t="s">
        <v>35</v>
      </c>
      <c r="CM354" s="38" t="s">
        <v>35</v>
      </c>
      <c r="CN354" s="38" t="s">
        <v>35</v>
      </c>
      <c r="CO354" s="38" t="s">
        <v>35</v>
      </c>
      <c r="CP354" s="38" t="s">
        <v>35</v>
      </c>
      <c r="CQ354" s="38" t="s">
        <v>35</v>
      </c>
      <c r="CR354" s="38" t="s">
        <v>35</v>
      </c>
      <c r="CS354" s="38" t="s">
        <v>35</v>
      </c>
      <c r="CT354" s="38" t="s">
        <v>35</v>
      </c>
      <c r="CU354" s="38" t="s">
        <v>35</v>
      </c>
      <c r="CV354" s="38" t="s">
        <v>35</v>
      </c>
      <c r="CW354" s="38" t="s">
        <v>35</v>
      </c>
      <c r="CX354" s="8"/>
      <c r="CY354" s="8"/>
      <c r="CZ354" s="8"/>
    </row>
    <row r="355" s="489" customFormat="true" ht="15" customHeight="true" x14ac:dyDescent="0.2">
      <c r="B355" s="488"/>
      <c r="AX355" s="344"/>
      <c r="AY355" s="344"/>
      <c r="AZ355" s="344"/>
      <c r="BA355" s="364"/>
      <c r="BB355" s="320"/>
      <c r="BC355" s="407"/>
      <c r="BD355" s="407"/>
      <c r="BE355" s="407"/>
      <c r="BF355" s="407"/>
      <c r="BG355" s="407"/>
      <c r="BH355" s="407"/>
      <c r="BI355" s="407"/>
      <c r="BJ355" s="407"/>
      <c r="BK355" s="407"/>
      <c r="BL355" s="407"/>
      <c r="BM355" s="407"/>
      <c r="BN355" s="407"/>
      <c r="BO355" s="407"/>
      <c r="BP355" s="407"/>
      <c r="BQ355" s="407"/>
      <c r="BR355" s="407"/>
      <c r="BS355" s="407"/>
      <c r="BT355" s="407"/>
      <c r="BU355" s="407"/>
      <c r="BV355" s="407"/>
      <c r="BW355" s="407"/>
      <c r="BX355" s="407"/>
      <c r="BY355" s="407"/>
      <c r="BZ355" s="408"/>
      <c r="CA355" s="408"/>
      <c r="CB355" s="408"/>
      <c r="CC355" s="408"/>
      <c r="CD355" s="408"/>
      <c r="CE355" s="408"/>
      <c r="CF355" s="408"/>
      <c r="CG355" s="408"/>
      <c r="CH355" s="408"/>
      <c r="CI355" s="408"/>
      <c r="CJ355" s="408"/>
      <c r="CK355" s="408"/>
      <c r="CL355" s="408"/>
      <c r="CM355" s="408"/>
      <c r="CN355" s="408"/>
      <c r="CO355" s="408"/>
      <c r="CP355" s="408"/>
      <c r="CQ355" s="408"/>
      <c r="CR355" s="408"/>
      <c r="CS355" s="408"/>
      <c r="CT355" s="408"/>
      <c r="CU355" s="408"/>
      <c r="CV355" s="408"/>
      <c r="CW355" s="408"/>
      <c r="CX355" s="408"/>
      <c r="CY355" s="408"/>
      <c r="CZ355" s="408"/>
    </row>
    <row r="356" s="489" customFormat="true" ht="15" customHeight="true" x14ac:dyDescent="0.2">
      <c r="B356" s="488"/>
      <c r="AX356" s="344"/>
      <c r="AY356" s="344"/>
      <c r="AZ356" s="344"/>
      <c r="BA356" s="364"/>
      <c r="BB356" s="320"/>
      <c r="BC356" s="364"/>
      <c r="BD356" s="364"/>
      <c r="BE356" s="364"/>
      <c r="BF356" s="364"/>
      <c r="BG356" s="364"/>
      <c r="BH356" s="364"/>
      <c r="BI356" s="364"/>
      <c r="BJ356" s="364"/>
      <c r="BK356" s="364"/>
      <c r="BL356" s="364"/>
      <c r="BM356" s="364"/>
      <c r="BN356" s="364"/>
      <c r="BO356" s="364"/>
      <c r="BP356" s="364"/>
      <c r="BQ356" s="364"/>
      <c r="BR356" s="364"/>
      <c r="BS356" s="364"/>
      <c r="BT356" s="364"/>
      <c r="BU356" s="364"/>
      <c r="BV356" s="364"/>
      <c r="BW356" s="364"/>
      <c r="BX356" s="364"/>
      <c r="BY356" s="36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16" customFormat="true" ht="15" customHeight="true" x14ac:dyDescent="0.2">
      <c r="B357" s="318"/>
      <c r="AX357" s="344"/>
      <c r="AY357" s="344"/>
      <c r="AZ357" s="344"/>
      <c r="BA357" s="364"/>
      <c r="BB357" s="320"/>
      <c r="BC357" s="364"/>
      <c r="BD357" s="364"/>
      <c r="BE357" s="364"/>
      <c r="BF357" s="364"/>
      <c r="BG357" s="364"/>
      <c r="BH357" s="364"/>
      <c r="BI357" s="364"/>
      <c r="BJ357" s="364"/>
      <c r="BK357" s="364"/>
      <c r="BL357" s="364"/>
      <c r="BM357" s="364"/>
      <c r="BN357" s="364"/>
      <c r="BO357" s="364"/>
      <c r="BP357" s="364"/>
      <c r="BQ357" s="364"/>
      <c r="BR357" s="364"/>
      <c r="BS357" s="364"/>
      <c r="BT357" s="364"/>
      <c r="BU357" s="364"/>
      <c r="BV357" s="364"/>
      <c r="BW357" s="364"/>
      <c r="BX357" s="364"/>
      <c r="BY357" s="36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16" customFormat="true" ht="15" customHeight="true" x14ac:dyDescent="0.2">
      <c r="B358" s="318"/>
      <c r="AX358" s="344"/>
      <c r="AY358" s="344"/>
      <c r="AZ358" s="344"/>
      <c r="BA358" s="364"/>
      <c r="BB358" s="320"/>
      <c r="BC358" s="364"/>
      <c r="BD358" s="364"/>
      <c r="BE358" s="364"/>
      <c r="BF358" s="364"/>
      <c r="BG358" s="364"/>
      <c r="BH358" s="364"/>
      <c r="BI358" s="364"/>
      <c r="BJ358" s="364"/>
      <c r="BK358" s="364"/>
      <c r="BL358" s="364"/>
      <c r="BM358" s="364"/>
      <c r="BN358" s="364"/>
      <c r="BO358" s="364"/>
      <c r="BP358" s="364"/>
      <c r="BQ358" s="364"/>
      <c r="BR358" s="364"/>
      <c r="BS358" s="364"/>
      <c r="BT358" s="364"/>
      <c r="BU358" s="364"/>
      <c r="BV358" s="364"/>
      <c r="BW358" s="364"/>
      <c r="BX358" s="364"/>
      <c r="BY358" s="36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16" customFormat="true" ht="15" customHeight="true" x14ac:dyDescent="0.2">
      <c r="B359" s="318"/>
      <c r="AX359" s="344"/>
      <c r="AY359" s="344"/>
      <c r="AZ359" s="344"/>
      <c r="BA359" s="364"/>
      <c r="BB359" s="320"/>
      <c r="BC359" s="364"/>
      <c r="BD359" s="364"/>
      <c r="BE359" s="364"/>
      <c r="BF359" s="364"/>
      <c r="BG359" s="364"/>
      <c r="BH359" s="364"/>
      <c r="BI359" s="364"/>
      <c r="BJ359" s="364"/>
      <c r="BK359" s="364"/>
      <c r="BL359" s="364"/>
      <c r="BM359" s="364"/>
      <c r="BN359" s="364"/>
      <c r="BO359" s="364"/>
      <c r="BP359" s="364"/>
      <c r="BQ359" s="364"/>
      <c r="BR359" s="364"/>
      <c r="BS359" s="364"/>
      <c r="BT359" s="364"/>
      <c r="BU359" s="364"/>
      <c r="BV359" s="364"/>
      <c r="BW359" s="364"/>
      <c r="BX359" s="364"/>
      <c r="BY359" s="36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16" customFormat="true" ht="15" customHeight="true" x14ac:dyDescent="0.2">
      <c r="B360" s="318"/>
      <c r="AX360" s="344"/>
      <c r="AY360" s="344"/>
      <c r="AZ360" s="344"/>
      <c r="BA360" s="364"/>
      <c r="BB360" s="320"/>
      <c r="BC360" s="364"/>
      <c r="BD360" s="364"/>
      <c r="BE360" s="364"/>
      <c r="BF360" s="364"/>
      <c r="BG360" s="364"/>
      <c r="BH360" s="364"/>
      <c r="BI360" s="364"/>
      <c r="BJ360" s="364"/>
      <c r="BK360" s="364"/>
      <c r="BL360" s="364"/>
      <c r="BM360" s="364"/>
      <c r="BN360" s="364"/>
      <c r="BO360" s="364"/>
      <c r="BP360" s="364"/>
      <c r="BQ360" s="364"/>
      <c r="BR360" s="364"/>
      <c r="BS360" s="364"/>
      <c r="BT360" s="364"/>
      <c r="BU360" s="364"/>
      <c r="BV360" s="364"/>
      <c r="BW360" s="364"/>
      <c r="BX360" s="364"/>
      <c r="BY360" s="36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16" customFormat="true" ht="15" customHeight="true" x14ac:dyDescent="0.2">
      <c r="B361" s="318"/>
      <c r="AX361" s="344"/>
      <c r="AY361" s="344"/>
      <c r="AZ361" s="344"/>
      <c r="BA361" s="364"/>
      <c r="BB361" s="320"/>
      <c r="BC361" s="364"/>
      <c r="BD361" s="364"/>
      <c r="BE361" s="364"/>
      <c r="BF361" s="364"/>
      <c r="BG361" s="364"/>
      <c r="BH361" s="364"/>
      <c r="BI361" s="364"/>
      <c r="BJ361" s="364"/>
      <c r="BK361" s="364"/>
      <c r="BL361" s="364"/>
      <c r="BM361" s="364"/>
      <c r="BN361" s="364"/>
      <c r="BO361" s="364"/>
      <c r="BP361" s="364"/>
      <c r="BQ361" s="364"/>
      <c r="BR361" s="364"/>
      <c r="BS361" s="364"/>
      <c r="BT361" s="364"/>
      <c r="BU361" s="364"/>
      <c r="BV361" s="364"/>
      <c r="BW361" s="364"/>
      <c r="BX361" s="364"/>
      <c r="BY361" s="36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16" customFormat="true" ht="15" customHeight="true" x14ac:dyDescent="0.2">
      <c r="B362" s="318"/>
      <c r="AX362" s="344"/>
      <c r="AY362" s="344"/>
      <c r="AZ362" s="344"/>
      <c r="BA362" s="364"/>
      <c r="BB362" s="320"/>
      <c r="BC362" s="364"/>
      <c r="BD362" s="364"/>
      <c r="BE362" s="364"/>
      <c r="BF362" s="364"/>
      <c r="BG362" s="364"/>
      <c r="BH362" s="364"/>
      <c r="BI362" s="364"/>
      <c r="BJ362" s="364"/>
      <c r="BK362" s="364"/>
      <c r="BL362" s="364"/>
      <c r="BM362" s="364"/>
      <c r="BN362" s="364"/>
      <c r="BO362" s="364"/>
      <c r="BP362" s="364"/>
      <c r="BQ362" s="364"/>
      <c r="BR362" s="364"/>
      <c r="BS362" s="364"/>
      <c r="BT362" s="364"/>
      <c r="BU362" s="364"/>
      <c r="BV362" s="364"/>
      <c r="BW362" s="364"/>
      <c r="BX362" s="364"/>
      <c r="BY362" s="36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16" customFormat="true" ht="15" customHeight="true" x14ac:dyDescent="0.2">
      <c r="B363" s="318"/>
      <c r="AX363" s="344"/>
      <c r="AY363" s="344"/>
      <c r="AZ363" s="344"/>
      <c r="BA363" s="364"/>
      <c r="BB363" s="320"/>
      <c r="BC363" s="364"/>
      <c r="BD363" s="364"/>
      <c r="BE363" s="364"/>
      <c r="BF363" s="364"/>
      <c r="BG363" s="364"/>
      <c r="BH363" s="364"/>
      <c r="BI363" s="364"/>
      <c r="BJ363" s="364"/>
      <c r="BK363" s="364"/>
      <c r="BL363" s="364"/>
      <c r="BM363" s="364"/>
      <c r="BN363" s="364"/>
      <c r="BO363" s="364"/>
      <c r="BP363" s="364"/>
      <c r="BQ363" s="364"/>
      <c r="BR363" s="364"/>
      <c r="BS363" s="364"/>
      <c r="BT363" s="364"/>
      <c r="BU363" s="364"/>
      <c r="BV363" s="364"/>
      <c r="BW363" s="364"/>
      <c r="BX363" s="364"/>
      <c r="BY363" s="36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16" customFormat="true" ht="15" customHeight="true" x14ac:dyDescent="0.2">
      <c r="B364" s="318"/>
      <c r="AX364" s="344"/>
      <c r="AY364" s="344"/>
      <c r="AZ364" s="344"/>
      <c r="BA364" s="364"/>
      <c r="BB364" s="320"/>
      <c r="BC364" s="364"/>
      <c r="BD364" s="364"/>
      <c r="BE364" s="364"/>
      <c r="BF364" s="364"/>
      <c r="BG364" s="364"/>
      <c r="BH364" s="364"/>
      <c r="BI364" s="364"/>
      <c r="BJ364" s="364"/>
      <c r="BK364" s="364"/>
      <c r="BL364" s="364"/>
      <c r="BM364" s="364"/>
      <c r="BN364" s="364"/>
      <c r="BO364" s="364"/>
      <c r="BP364" s="364"/>
      <c r="BQ364" s="364"/>
      <c r="BR364" s="364"/>
      <c r="BS364" s="364"/>
      <c r="BT364" s="364"/>
      <c r="BU364" s="364"/>
      <c r="BV364" s="364"/>
      <c r="BW364" s="364"/>
      <c r="BX364" s="364"/>
      <c r="BY364" s="36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16" customFormat="true" ht="15" customHeight="true" x14ac:dyDescent="0.2">
      <c r="B365" s="318"/>
      <c r="AX365" s="344"/>
      <c r="AY365" s="344"/>
      <c r="AZ365" s="344"/>
      <c r="BA365" s="364"/>
      <c r="BB365" s="320"/>
      <c r="BC365" s="364"/>
      <c r="BD365" s="364"/>
      <c r="BE365" s="364"/>
      <c r="BF365" s="364"/>
      <c r="BG365" s="364"/>
      <c r="BH365" s="364"/>
      <c r="BI365" s="364"/>
      <c r="BJ365" s="364"/>
      <c r="BK365" s="364"/>
      <c r="BL365" s="364"/>
      <c r="BM365" s="364"/>
      <c r="BN365" s="364"/>
      <c r="BO365" s="364"/>
      <c r="BP365" s="364"/>
      <c r="BQ365" s="364"/>
      <c r="BR365" s="364"/>
      <c r="BS365" s="364"/>
      <c r="BT365" s="364"/>
      <c r="BU365" s="364"/>
      <c r="BV365" s="364"/>
      <c r="BW365" s="364"/>
      <c r="BX365" s="364"/>
      <c r="BY365" s="36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16" customFormat="true" ht="15" customHeight="true" x14ac:dyDescent="0.2">
      <c r="B366" s="318"/>
      <c r="AX366" s="344"/>
      <c r="AY366" s="344"/>
      <c r="AZ366" s="344"/>
      <c r="BA366" s="364"/>
      <c r="BB366" s="320"/>
      <c r="BC366" s="364"/>
      <c r="BD366" s="364"/>
      <c r="BE366" s="364"/>
      <c r="BF366" s="364"/>
      <c r="BG366" s="364"/>
      <c r="BH366" s="364"/>
      <c r="BI366" s="364"/>
      <c r="BJ366" s="364"/>
      <c r="BK366" s="364"/>
      <c r="BL366" s="364"/>
      <c r="BM366" s="364"/>
      <c r="BN366" s="364"/>
      <c r="BO366" s="364"/>
      <c r="BP366" s="364"/>
      <c r="BQ366" s="364"/>
      <c r="BR366" s="364"/>
      <c r="BS366" s="364"/>
      <c r="BT366" s="364"/>
      <c r="BU366" s="364"/>
      <c r="BV366" s="364"/>
      <c r="BW366" s="364"/>
      <c r="BX366" s="364"/>
      <c r="BY366" s="36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16" customFormat="true" ht="15" customHeight="true" x14ac:dyDescent="0.2">
      <c r="B367" s="318"/>
      <c r="AX367" s="344"/>
      <c r="AY367" s="344"/>
      <c r="AZ367" s="344"/>
      <c r="BA367" s="364"/>
      <c r="BB367" s="320"/>
      <c r="BC367" s="364"/>
      <c r="BD367" s="364"/>
      <c r="BE367" s="364"/>
      <c r="BF367" s="364"/>
      <c r="BG367" s="364"/>
      <c r="BH367" s="364"/>
      <c r="BI367" s="364"/>
      <c r="BJ367" s="364"/>
      <c r="BK367" s="364"/>
      <c r="BL367" s="364"/>
      <c r="BM367" s="364"/>
      <c r="BN367" s="364"/>
      <c r="BO367" s="364"/>
      <c r="BP367" s="364"/>
      <c r="BQ367" s="364"/>
      <c r="BR367" s="364"/>
      <c r="BS367" s="364"/>
      <c r="BT367" s="364"/>
      <c r="BU367" s="364"/>
      <c r="BV367" s="364"/>
      <c r="BW367" s="364"/>
      <c r="BX367" s="364"/>
      <c r="BY367" s="36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16" customFormat="true" ht="15" customHeight="true" x14ac:dyDescent="0.2">
      <c r="B368" s="318"/>
      <c r="AX368" s="344"/>
      <c r="AY368" s="344"/>
      <c r="AZ368" s="344"/>
      <c r="BA368" s="364"/>
      <c r="BB368" s="320"/>
      <c r="BC368" s="364"/>
      <c r="BD368" s="364"/>
      <c r="BE368" s="364"/>
      <c r="BF368" s="364"/>
      <c r="BG368" s="364"/>
      <c r="BH368" s="364"/>
      <c r="BI368" s="364"/>
      <c r="BJ368" s="364"/>
      <c r="BK368" s="364"/>
      <c r="BL368" s="364"/>
      <c r="BM368" s="364"/>
      <c r="BN368" s="364"/>
      <c r="BO368" s="364"/>
      <c r="BP368" s="364"/>
      <c r="BQ368" s="364"/>
      <c r="BR368" s="364"/>
      <c r="BS368" s="364"/>
      <c r="BT368" s="364"/>
      <c r="BU368" s="364"/>
      <c r="BV368" s="364"/>
      <c r="BW368" s="364"/>
      <c r="BX368" s="364"/>
      <c r="BY368" s="36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16" customFormat="true" ht="15" customHeight="true" x14ac:dyDescent="0.2">
      <c r="B369" s="318"/>
      <c r="AX369" s="344"/>
      <c r="AY369" s="344"/>
      <c r="AZ369" s="344"/>
      <c r="BA369" s="364"/>
      <c r="BB369" s="320"/>
      <c r="BC369" s="364"/>
      <c r="BD369" s="364"/>
      <c r="BE369" s="364"/>
      <c r="BF369" s="364"/>
      <c r="BG369" s="364"/>
      <c r="BH369" s="364"/>
      <c r="BI369" s="364"/>
      <c r="BJ369" s="364"/>
      <c r="BK369" s="364"/>
      <c r="BL369" s="364"/>
      <c r="BM369" s="364"/>
      <c r="BN369" s="364"/>
      <c r="BO369" s="364"/>
      <c r="BP369" s="364"/>
      <c r="BQ369" s="364"/>
      <c r="BR369" s="364"/>
      <c r="BS369" s="364"/>
      <c r="BT369" s="364"/>
      <c r="BU369" s="364"/>
      <c r="BV369" s="364"/>
      <c r="BW369" s="364"/>
      <c r="BX369" s="364"/>
      <c r="BY369" s="36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16" customFormat="true" ht="15" customHeight="true" x14ac:dyDescent="0.2">
      <c r="B370" s="318"/>
      <c r="AX370" s="344"/>
      <c r="AY370" s="344"/>
      <c r="AZ370" s="344"/>
      <c r="BA370" s="364"/>
      <c r="BB370" s="320"/>
      <c r="BC370" s="364"/>
      <c r="BD370" s="364"/>
      <c r="BE370" s="364"/>
      <c r="BF370" s="364"/>
      <c r="BG370" s="364"/>
      <c r="BH370" s="364"/>
      <c r="BI370" s="364"/>
      <c r="BJ370" s="364"/>
      <c r="BK370" s="364"/>
      <c r="BL370" s="364"/>
      <c r="BM370" s="364"/>
      <c r="BN370" s="364"/>
      <c r="BO370" s="364"/>
      <c r="BP370" s="364"/>
      <c r="BQ370" s="364"/>
      <c r="BR370" s="364"/>
      <c r="BS370" s="364"/>
      <c r="BT370" s="364"/>
      <c r="BU370" s="364"/>
      <c r="BV370" s="364"/>
      <c r="BW370" s="364"/>
      <c r="BX370" s="364"/>
      <c r="BY370" s="36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16" customFormat="true" ht="15" customHeight="true" x14ac:dyDescent="0.2">
      <c r="B371" s="318"/>
      <c r="AX371" s="344"/>
      <c r="AY371" s="344"/>
      <c r="AZ371" s="344"/>
      <c r="BA371" s="364"/>
      <c r="BB371" s="320"/>
      <c r="BC371" s="364"/>
      <c r="BD371" s="364"/>
      <c r="BE371" s="364"/>
      <c r="BF371" s="364"/>
      <c r="BG371" s="364"/>
      <c r="BH371" s="364"/>
      <c r="BI371" s="364"/>
      <c r="BJ371" s="364"/>
      <c r="BK371" s="364"/>
      <c r="BL371" s="364"/>
      <c r="BM371" s="364"/>
      <c r="BN371" s="364"/>
      <c r="BO371" s="364"/>
      <c r="BP371" s="364"/>
      <c r="BQ371" s="364"/>
      <c r="BR371" s="364"/>
      <c r="BS371" s="364"/>
      <c r="BT371" s="364"/>
      <c r="BU371" s="364"/>
      <c r="BV371" s="364"/>
      <c r="BW371" s="364"/>
      <c r="BX371" s="364"/>
      <c r="BY371" s="36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16" customFormat="true" ht="15" customHeight="true" x14ac:dyDescent="0.2">
      <c r="B372" s="318"/>
      <c r="AX372" s="344"/>
      <c r="AY372" s="344"/>
      <c r="AZ372" s="344"/>
      <c r="BA372" s="364"/>
      <c r="BB372" s="320"/>
      <c r="BC372" s="364"/>
      <c r="BD372" s="364"/>
      <c r="BE372" s="364"/>
      <c r="BF372" s="364"/>
      <c r="BG372" s="364"/>
      <c r="BH372" s="364"/>
      <c r="BI372" s="364"/>
      <c r="BJ372" s="364"/>
      <c r="BK372" s="364"/>
      <c r="BL372" s="364"/>
      <c r="BM372" s="364"/>
      <c r="BN372" s="364"/>
      <c r="BO372" s="364"/>
      <c r="BP372" s="364"/>
      <c r="BQ372" s="364"/>
      <c r="BR372" s="364"/>
      <c r="BS372" s="364"/>
      <c r="BT372" s="364"/>
      <c r="BU372" s="364"/>
      <c r="BV372" s="364"/>
      <c r="BW372" s="364"/>
      <c r="BX372" s="364"/>
      <c r="BY372" s="36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16" customFormat="true" ht="15" customHeight="true" x14ac:dyDescent="0.2">
      <c r="B373" s="318"/>
      <c r="AX373" s="344"/>
      <c r="AY373" s="344"/>
      <c r="AZ373" s="344"/>
      <c r="BA373" s="364"/>
      <c r="BB373" s="320"/>
      <c r="BC373" s="364"/>
      <c r="BD373" s="364"/>
      <c r="BE373" s="364"/>
      <c r="BF373" s="364"/>
      <c r="BG373" s="364"/>
      <c r="BH373" s="364"/>
      <c r="BI373" s="364"/>
      <c r="BJ373" s="364"/>
      <c r="BK373" s="364"/>
      <c r="BL373" s="364"/>
      <c r="BM373" s="364"/>
      <c r="BN373" s="364"/>
      <c r="BO373" s="364"/>
      <c r="BP373" s="364"/>
      <c r="BQ373" s="364"/>
      <c r="BR373" s="364"/>
      <c r="BS373" s="364"/>
      <c r="BT373" s="364"/>
      <c r="BU373" s="364"/>
      <c r="BV373" s="364"/>
      <c r="BW373" s="364"/>
      <c r="BX373" s="364"/>
      <c r="BY373" s="36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16" customFormat="true" ht="15" customHeight="true" x14ac:dyDescent="0.2">
      <c r="B374" s="318"/>
      <c r="AX374" s="344"/>
      <c r="AY374" s="344"/>
      <c r="AZ374" s="344"/>
      <c r="BA374" s="364"/>
      <c r="BB374" s="320"/>
      <c r="BC374" s="364"/>
      <c r="BD374" s="364"/>
      <c r="BE374" s="364"/>
      <c r="BF374" s="364"/>
      <c r="BG374" s="364"/>
      <c r="BH374" s="364"/>
      <c r="BI374" s="364"/>
      <c r="BJ374" s="364"/>
      <c r="BK374" s="364"/>
      <c r="BL374" s="364"/>
      <c r="BM374" s="364"/>
      <c r="BN374" s="364"/>
      <c r="BO374" s="364"/>
      <c r="BP374" s="364"/>
      <c r="BQ374" s="364"/>
      <c r="BR374" s="364"/>
      <c r="BS374" s="364"/>
      <c r="BT374" s="364"/>
      <c r="BU374" s="364"/>
      <c r="BV374" s="364"/>
      <c r="BW374" s="364"/>
      <c r="BX374" s="364"/>
      <c r="BY374" s="36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16" customFormat="true" ht="15" customHeight="true" x14ac:dyDescent="0.2">
      <c r="B375" s="318"/>
      <c r="AX375" s="344"/>
      <c r="AY375" s="344"/>
      <c r="AZ375" s="344"/>
      <c r="BA375" s="317"/>
      <c r="BB375" s="315"/>
      <c r="BC375" s="315"/>
      <c r="BD375" s="315"/>
      <c r="BE375" s="315"/>
      <c r="BF375" s="315"/>
      <c r="BG375" s="315"/>
      <c r="BH375" s="315"/>
      <c r="BI375" s="315"/>
      <c r="BJ375" s="315"/>
      <c r="BK375" s="315"/>
      <c r="BL375" s="315"/>
      <c r="BM375" s="315"/>
      <c r="BN375" s="315"/>
      <c r="BO375" s="315"/>
      <c r="BP375" s="315"/>
      <c r="BQ375" s="315"/>
      <c r="BR375" s="315"/>
      <c r="BS375" s="315"/>
      <c r="BT375" s="315"/>
      <c r="BU375" s="315"/>
      <c r="BV375" s="315"/>
      <c r="BW375" s="315"/>
      <c r="BX375" s="315"/>
      <c r="BY375" s="317"/>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16" customFormat="true" ht="15" customHeight="true" x14ac:dyDescent="0.2">
      <c r="B376" s="318"/>
      <c r="AX376" s="344"/>
      <c r="AY376" s="344"/>
      <c r="AZ376" s="344"/>
      <c r="BA376" s="317"/>
      <c r="BB376" s="315"/>
      <c r="BC376" s="315"/>
      <c r="BD376" s="315"/>
      <c r="BE376" s="315"/>
      <c r="BF376" s="315"/>
      <c r="BG376" s="315"/>
      <c r="BH376" s="315"/>
      <c r="BI376" s="315"/>
      <c r="BJ376" s="315"/>
      <c r="BK376" s="315"/>
      <c r="BL376" s="315"/>
      <c r="BM376" s="315"/>
      <c r="BN376" s="315"/>
      <c r="BO376" s="315"/>
      <c r="BP376" s="315"/>
      <c r="BQ376" s="315"/>
      <c r="BR376" s="315"/>
      <c r="BS376" s="315"/>
      <c r="BT376" s="315"/>
      <c r="BU376" s="315"/>
      <c r="BV376" s="315"/>
      <c r="BW376" s="315"/>
      <c r="BX376" s="315"/>
      <c r="BY376" s="317"/>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16" customFormat="true" ht="15" customHeight="true" x14ac:dyDescent="0.2">
      <c r="B377" s="318"/>
      <c r="AX377" s="344"/>
      <c r="AY377" s="344"/>
      <c r="AZ377" s="344"/>
      <c r="BA377" s="317"/>
      <c r="BB377" s="315"/>
      <c r="BC377" s="315"/>
      <c r="BD377" s="315"/>
      <c r="BE377" s="315"/>
      <c r="BF377" s="315"/>
      <c r="BG377" s="315"/>
      <c r="BH377" s="315"/>
      <c r="BI377" s="315"/>
      <c r="BJ377" s="315"/>
      <c r="BK377" s="315"/>
      <c r="BL377" s="315"/>
      <c r="BM377" s="315"/>
      <c r="BN377" s="315"/>
      <c r="BO377" s="315"/>
      <c r="BP377" s="315"/>
      <c r="BQ377" s="315"/>
      <c r="BR377" s="315"/>
      <c r="BS377" s="315"/>
      <c r="BT377" s="315"/>
      <c r="BU377" s="315"/>
      <c r="BV377" s="315"/>
      <c r="BW377" s="315"/>
      <c r="BX377" s="315"/>
      <c r="BY377" s="317"/>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16" customFormat="true" ht="15" customHeight="true" x14ac:dyDescent="0.2">
      <c r="B378" s="318"/>
      <c r="AX378" s="344"/>
      <c r="AY378" s="344"/>
      <c r="AZ378" s="344"/>
      <c r="BA378" s="317"/>
      <c r="BB378" s="315"/>
      <c r="BC378" s="315"/>
      <c r="BD378" s="315"/>
      <c r="BE378" s="315"/>
      <c r="BF378" s="315"/>
      <c r="BG378" s="315"/>
      <c r="BH378" s="315"/>
      <c r="BI378" s="315"/>
      <c r="BJ378" s="315"/>
      <c r="BK378" s="315"/>
      <c r="BL378" s="315"/>
      <c r="BM378" s="315"/>
      <c r="BN378" s="315"/>
      <c r="BO378" s="315"/>
      <c r="BP378" s="315"/>
      <c r="BQ378" s="315"/>
      <c r="BR378" s="315"/>
      <c r="BS378" s="315"/>
      <c r="BT378" s="315"/>
      <c r="BU378" s="315"/>
      <c r="BV378" s="315"/>
      <c r="BW378" s="315"/>
      <c r="BX378" s="315"/>
      <c r="BY378" s="317"/>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16" customFormat="true" ht="15" customHeight="true" x14ac:dyDescent="0.2">
      <c r="B379" s="318"/>
      <c r="AX379" s="344"/>
      <c r="AY379" s="344"/>
      <c r="AZ379" s="344"/>
      <c r="BA379" s="317"/>
      <c r="BB379" s="315"/>
      <c r="BC379" s="315"/>
      <c r="BD379" s="315"/>
      <c r="BE379" s="315"/>
      <c r="BF379" s="315"/>
      <c r="BG379" s="315"/>
      <c r="BH379" s="315"/>
      <c r="BI379" s="315"/>
      <c r="BJ379" s="315"/>
      <c r="BK379" s="315"/>
      <c r="BL379" s="315"/>
      <c r="BM379" s="315"/>
      <c r="BN379" s="315"/>
      <c r="BO379" s="315"/>
      <c r="BP379" s="315"/>
      <c r="BQ379" s="315"/>
      <c r="BR379" s="315"/>
      <c r="BS379" s="315"/>
      <c r="BT379" s="315"/>
      <c r="BU379" s="315"/>
      <c r="BV379" s="315"/>
      <c r="BW379" s="315"/>
      <c r="BX379" s="315"/>
      <c r="BY379" s="317"/>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16" customFormat="true" ht="15" customHeight="true" x14ac:dyDescent="0.2">
      <c r="B380" s="318"/>
      <c r="AX380" s="344"/>
      <c r="AY380" s="344"/>
      <c r="AZ380" s="344"/>
      <c r="BA380" s="317"/>
      <c r="BB380" s="315"/>
      <c r="BC380" s="315"/>
      <c r="BD380" s="315"/>
      <c r="BE380" s="315"/>
      <c r="BF380" s="315"/>
      <c r="BG380" s="315"/>
      <c r="BH380" s="315"/>
      <c r="BI380" s="315"/>
      <c r="BJ380" s="315"/>
      <c r="BK380" s="315"/>
      <c r="BL380" s="315"/>
      <c r="BM380" s="315"/>
      <c r="BN380" s="315"/>
      <c r="BO380" s="315"/>
      <c r="BP380" s="315"/>
      <c r="BQ380" s="315"/>
      <c r="BR380" s="315"/>
      <c r="BS380" s="315"/>
      <c r="BT380" s="315"/>
      <c r="BU380" s="315"/>
      <c r="BV380" s="315"/>
      <c r="BW380" s="315"/>
      <c r="BX380" s="315"/>
      <c r="BY380" s="317"/>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16" customFormat="true" ht="15" customHeight="true" x14ac:dyDescent="0.2">
      <c r="B381" s="318"/>
      <c r="AX381" s="344"/>
      <c r="AY381" s="344"/>
      <c r="AZ381" s="344"/>
      <c r="BA381" s="317"/>
      <c r="BB381" s="315"/>
      <c r="BC381" s="315"/>
      <c r="BD381" s="315"/>
      <c r="BE381" s="315"/>
      <c r="BF381" s="315"/>
      <c r="BG381" s="315"/>
      <c r="BH381" s="315"/>
      <c r="BI381" s="315"/>
      <c r="BJ381" s="315"/>
      <c r="BK381" s="315"/>
      <c r="BL381" s="315"/>
      <c r="BM381" s="315"/>
      <c r="BN381" s="315"/>
      <c r="BO381" s="315"/>
      <c r="BP381" s="315"/>
      <c r="BQ381" s="315"/>
      <c r="BR381" s="315"/>
      <c r="BS381" s="315"/>
      <c r="BT381" s="315"/>
      <c r="BU381" s="315"/>
      <c r="BV381" s="315"/>
      <c r="BW381" s="315"/>
      <c r="BX381" s="315"/>
      <c r="BY381" s="317"/>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16" customFormat="true" ht="15" customHeight="true" x14ac:dyDescent="0.2">
      <c r="B382" s="318"/>
      <c r="AX382" s="344"/>
      <c r="AY382" s="344"/>
      <c r="AZ382" s="344"/>
      <c r="BA382" s="317"/>
      <c r="BB382" s="315"/>
      <c r="BC382" s="315"/>
      <c r="BD382" s="315"/>
      <c r="BE382" s="315"/>
      <c r="BF382" s="315"/>
      <c r="BG382" s="315"/>
      <c r="BH382" s="315"/>
      <c r="BI382" s="315"/>
      <c r="BJ382" s="315"/>
      <c r="BK382" s="315"/>
      <c r="BL382" s="315"/>
      <c r="BM382" s="315"/>
      <c r="BN382" s="315"/>
      <c r="BO382" s="315"/>
      <c r="BP382" s="315"/>
      <c r="BQ382" s="315"/>
      <c r="BR382" s="315"/>
      <c r="BS382" s="315"/>
      <c r="BT382" s="315"/>
      <c r="BU382" s="315"/>
      <c r="BV382" s="315"/>
      <c r="BW382" s="315"/>
      <c r="BX382" s="315"/>
      <c r="BY382" s="317"/>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16" customFormat="true" ht="15" customHeight="true" x14ac:dyDescent="0.2">
      <c r="B383" s="318"/>
      <c r="AX383" s="344"/>
      <c r="AY383" s="344"/>
      <c r="AZ383" s="344"/>
      <c r="BA383" s="317"/>
      <c r="BB383" s="315"/>
      <c r="BC383" s="315"/>
      <c r="BD383" s="315"/>
      <c r="BE383" s="315"/>
      <c r="BF383" s="315"/>
      <c r="BG383" s="315"/>
      <c r="BH383" s="315"/>
      <c r="BI383" s="315"/>
      <c r="BJ383" s="315"/>
      <c r="BK383" s="315"/>
      <c r="BL383" s="315"/>
      <c r="BM383" s="315"/>
      <c r="BN383" s="315"/>
      <c r="BO383" s="315"/>
      <c r="BP383" s="315"/>
      <c r="BQ383" s="315"/>
      <c r="BR383" s="315"/>
      <c r="BS383" s="315"/>
      <c r="BT383" s="315"/>
      <c r="BU383" s="315"/>
      <c r="BV383" s="315"/>
      <c r="BW383" s="315"/>
      <c r="BX383" s="315"/>
      <c r="BY383" s="317"/>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16" customFormat="true" ht="15" customHeight="true" x14ac:dyDescent="0.2">
      <c r="B384" s="318"/>
      <c r="AX384" s="344"/>
      <c r="AY384" s="344"/>
      <c r="AZ384" s="344"/>
      <c r="BA384" s="317"/>
      <c r="BB384" s="315"/>
      <c r="BC384" s="315"/>
      <c r="BD384" s="315"/>
      <c r="BE384" s="315"/>
      <c r="BF384" s="315"/>
      <c r="BG384" s="315"/>
      <c r="BH384" s="315"/>
      <c r="BI384" s="315"/>
      <c r="BJ384" s="315"/>
      <c r="BK384" s="315"/>
      <c r="BL384" s="315"/>
      <c r="BM384" s="315"/>
      <c r="BN384" s="315"/>
      <c r="BO384" s="315"/>
      <c r="BP384" s="315"/>
      <c r="BQ384" s="315"/>
      <c r="BR384" s="315"/>
      <c r="BS384" s="315"/>
      <c r="BT384" s="315"/>
      <c r="BU384" s="315"/>
      <c r="BV384" s="315"/>
      <c r="BW384" s="315"/>
      <c r="BX384" s="315"/>
      <c r="BY384" s="317"/>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16" customFormat="true" ht="15" customHeight="true" x14ac:dyDescent="0.2">
      <c r="B385" s="318"/>
      <c r="AX385" s="344"/>
      <c r="AY385" s="344"/>
      <c r="AZ385" s="344"/>
      <c r="BA385" s="317"/>
      <c r="BB385" s="315"/>
      <c r="BC385" s="315"/>
      <c r="BD385" s="315"/>
      <c r="BE385" s="315"/>
      <c r="BF385" s="315"/>
      <c r="BG385" s="315"/>
      <c r="BH385" s="315"/>
      <c r="BI385" s="315"/>
      <c r="BJ385" s="315"/>
      <c r="BK385" s="315"/>
      <c r="BL385" s="315"/>
      <c r="BM385" s="315"/>
      <c r="BN385" s="315"/>
      <c r="BO385" s="315"/>
      <c r="BP385" s="315"/>
      <c r="BQ385" s="315"/>
      <c r="BR385" s="315"/>
      <c r="BS385" s="315"/>
      <c r="BT385" s="315"/>
      <c r="BU385" s="315"/>
      <c r="BV385" s="315"/>
      <c r="BW385" s="315"/>
      <c r="BX385" s="315"/>
      <c r="BY385" s="317"/>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16" customFormat="true" ht="15" customHeight="true" x14ac:dyDescent="0.2">
      <c r="B386" s="318"/>
      <c r="AX386" s="344"/>
      <c r="AY386" s="344"/>
      <c r="AZ386" s="344"/>
      <c r="BA386" s="317"/>
      <c r="BB386" s="315"/>
      <c r="BC386" s="315"/>
      <c r="BD386" s="315"/>
      <c r="BE386" s="315"/>
      <c r="BF386" s="315"/>
      <c r="BG386" s="315"/>
      <c r="BH386" s="315"/>
      <c r="BI386" s="315"/>
      <c r="BJ386" s="315"/>
      <c r="BK386" s="315"/>
      <c r="BL386" s="315"/>
      <c r="BM386" s="315"/>
      <c r="BN386" s="315"/>
      <c r="BO386" s="315"/>
      <c r="BP386" s="315"/>
      <c r="BQ386" s="315"/>
      <c r="BR386" s="315"/>
      <c r="BS386" s="315"/>
      <c r="BT386" s="315"/>
      <c r="BU386" s="315"/>
      <c r="BV386" s="315"/>
      <c r="BW386" s="315"/>
      <c r="BX386" s="315"/>
      <c r="BY386" s="317"/>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16" customFormat="true" ht="15" customHeight="true" x14ac:dyDescent="0.2">
      <c r="B387" s="318"/>
      <c r="AX387" s="344"/>
      <c r="AY387" s="344"/>
      <c r="AZ387" s="344"/>
      <c r="BA387" s="317"/>
      <c r="BB387" s="315"/>
      <c r="BC387" s="315"/>
      <c r="BD387" s="315"/>
      <c r="BE387" s="315"/>
      <c r="BF387" s="315"/>
      <c r="BG387" s="315"/>
      <c r="BH387" s="315"/>
      <c r="BI387" s="315"/>
      <c r="BJ387" s="315"/>
      <c r="BK387" s="315"/>
      <c r="BL387" s="315"/>
      <c r="BM387" s="315"/>
      <c r="BN387" s="315"/>
      <c r="BO387" s="315"/>
      <c r="BP387" s="315"/>
      <c r="BQ387" s="315"/>
      <c r="BR387" s="315"/>
      <c r="BS387" s="315"/>
      <c r="BT387" s="315"/>
      <c r="BU387" s="315"/>
      <c r="BV387" s="315"/>
      <c r="BW387" s="315"/>
      <c r="BX387" s="315"/>
      <c r="BY387" s="317"/>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16" customFormat="true" ht="15" customHeight="true" x14ac:dyDescent="0.2">
      <c r="B388" s="318"/>
      <c r="AX388" s="344"/>
      <c r="AY388" s="344"/>
      <c r="AZ388" s="344"/>
      <c r="BA388" s="317"/>
      <c r="BB388" s="315"/>
      <c r="BC388" s="315"/>
      <c r="BD388" s="315"/>
      <c r="BE388" s="315"/>
      <c r="BF388" s="315"/>
      <c r="BG388" s="315"/>
      <c r="BH388" s="315"/>
      <c r="BI388" s="315"/>
      <c r="BJ388" s="315"/>
      <c r="BK388" s="315"/>
      <c r="BL388" s="315"/>
      <c r="BM388" s="315"/>
      <c r="BN388" s="315"/>
      <c r="BO388" s="315"/>
      <c r="BP388" s="315"/>
      <c r="BQ388" s="315"/>
      <c r="BR388" s="315"/>
      <c r="BS388" s="315"/>
      <c r="BT388" s="315"/>
      <c r="BU388" s="315"/>
      <c r="BV388" s="315"/>
      <c r="BW388" s="315"/>
      <c r="BX388" s="315"/>
      <c r="BY388" s="317"/>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16" customFormat="true" ht="15" customHeight="true" x14ac:dyDescent="0.2">
      <c r="B389" s="318"/>
      <c r="AX389" s="344"/>
      <c r="AY389" s="344"/>
      <c r="AZ389" s="344"/>
      <c r="BA389" s="317"/>
      <c r="BB389" s="315"/>
      <c r="BC389" s="315"/>
      <c r="BD389" s="315"/>
      <c r="BE389" s="315"/>
      <c r="BF389" s="315"/>
      <c r="BG389" s="315"/>
      <c r="BH389" s="315"/>
      <c r="BI389" s="315"/>
      <c r="BJ389" s="315"/>
      <c r="BK389" s="315"/>
      <c r="BL389" s="315"/>
      <c r="BM389" s="315"/>
      <c r="BN389" s="315"/>
      <c r="BO389" s="315"/>
      <c r="BP389" s="315"/>
      <c r="BQ389" s="315"/>
      <c r="BR389" s="315"/>
      <c r="BS389" s="315"/>
      <c r="BT389" s="315"/>
      <c r="BU389" s="315"/>
      <c r="BV389" s="315"/>
      <c r="BW389" s="315"/>
      <c r="BX389" s="315"/>
      <c r="BY389" s="317"/>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489" customFormat="true" ht="15" customHeight="true" x14ac:dyDescent="0.2">
      <c r="B390" s="488"/>
      <c r="AX390" s="344"/>
      <c r="AY390" s="344"/>
      <c r="AZ390" s="344"/>
      <c r="BA390" s="317"/>
      <c r="BB390" s="315"/>
      <c r="BC390" s="315"/>
      <c r="BD390" s="315"/>
      <c r="BE390" s="315"/>
      <c r="BF390" s="315"/>
      <c r="BG390" s="315"/>
      <c r="BH390" s="315"/>
      <c r="BI390" s="315"/>
      <c r="BJ390" s="315"/>
      <c r="BK390" s="315"/>
      <c r="BL390" s="315"/>
      <c r="BM390" s="315"/>
      <c r="BN390" s="315"/>
      <c r="BO390" s="315"/>
      <c r="BP390" s="315"/>
      <c r="BQ390" s="315"/>
      <c r="BR390" s="315"/>
      <c r="BS390" s="315"/>
      <c r="BT390" s="315"/>
      <c r="BU390" s="315"/>
      <c r="BV390" s="315"/>
      <c r="BW390" s="315"/>
      <c r="BX390" s="315"/>
      <c r="BY390" s="317"/>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489" customFormat="true" ht="15" customHeight="true" x14ac:dyDescent="0.2">
      <c r="B391" s="488"/>
      <c r="AX391" s="344"/>
      <c r="AY391" s="344"/>
      <c r="AZ391" s="344"/>
      <c r="BA391" s="317"/>
      <c r="BB391" s="315"/>
      <c r="BC391" s="315"/>
      <c r="BD391" s="315"/>
      <c r="BE391" s="315"/>
      <c r="BF391" s="315"/>
      <c r="BG391" s="315"/>
      <c r="BH391" s="315"/>
      <c r="BI391" s="315"/>
      <c r="BJ391" s="315"/>
      <c r="BK391" s="315"/>
      <c r="BL391" s="315"/>
      <c r="BM391" s="315"/>
      <c r="BN391" s="315"/>
      <c r="BO391" s="315"/>
      <c r="BP391" s="315"/>
      <c r="BQ391" s="315"/>
      <c r="BR391" s="315"/>
      <c r="BS391" s="315"/>
      <c r="BT391" s="315"/>
      <c r="BU391" s="315"/>
      <c r="BV391" s="315"/>
      <c r="BW391" s="315"/>
      <c r="BX391" s="315"/>
      <c r="BY391" s="317"/>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489" customFormat="true" ht="15" customHeight="true" x14ac:dyDescent="0.2">
      <c r="AX392" s="344"/>
      <c r="AY392" s="344"/>
      <c r="AZ392" s="344"/>
      <c r="BA392" s="317"/>
      <c r="BB392" s="315"/>
      <c r="BC392" s="315"/>
      <c r="BD392" s="315"/>
      <c r="BE392" s="315"/>
      <c r="BF392" s="315"/>
      <c r="BG392" s="315"/>
      <c r="BH392" s="315"/>
      <c r="BI392" s="315"/>
      <c r="BJ392" s="315"/>
      <c r="BK392" s="315"/>
      <c r="BL392" s="315"/>
      <c r="BM392" s="315"/>
      <c r="BN392" s="315"/>
      <c r="BO392" s="315"/>
      <c r="BP392" s="315"/>
      <c r="BQ392" s="315"/>
      <c r="BR392" s="315"/>
      <c r="BS392" s="315"/>
      <c r="BT392" s="315"/>
      <c r="BU392" s="315"/>
      <c r="BV392" s="315"/>
      <c r="BW392" s="315"/>
      <c r="BX392" s="315"/>
      <c r="BY392" s="317"/>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489" customFormat="true" ht="15" customHeight="true" x14ac:dyDescent="0.2">
      <c r="AX393" s="344"/>
      <c r="AY393" s="344"/>
      <c r="AZ393" s="344"/>
      <c r="BA393" s="317"/>
      <c r="BB393" s="315"/>
      <c r="BC393" s="315"/>
      <c r="BD393" s="315"/>
      <c r="BE393" s="315"/>
      <c r="BF393" s="315"/>
      <c r="BG393" s="315"/>
      <c r="BH393" s="315"/>
      <c r="BI393" s="315"/>
      <c r="BJ393" s="315"/>
      <c r="BK393" s="315"/>
      <c r="BL393" s="315"/>
      <c r="BM393" s="315"/>
      <c r="BN393" s="315"/>
      <c r="BO393" s="315"/>
      <c r="BP393" s="315"/>
      <c r="BQ393" s="315"/>
      <c r="BR393" s="315"/>
      <c r="BS393" s="315"/>
      <c r="BT393" s="315"/>
      <c r="BU393" s="315"/>
      <c r="BV393" s="315"/>
      <c r="BW393" s="315"/>
      <c r="BX393" s="315"/>
      <c r="BY393" s="317"/>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489" customFormat="true" ht="15" customHeight="true" x14ac:dyDescent="0.2">
      <c r="AX394" s="344"/>
      <c r="AY394" s="344"/>
      <c r="AZ394" s="344"/>
      <c r="BA394" s="317"/>
      <c r="BB394" s="315"/>
      <c r="BC394" s="315"/>
      <c r="BD394" s="315"/>
      <c r="BE394" s="315"/>
      <c r="BF394" s="315"/>
      <c r="BG394" s="315"/>
      <c r="BH394" s="315"/>
      <c r="BI394" s="315"/>
      <c r="BJ394" s="315"/>
      <c r="BK394" s="315"/>
      <c r="BL394" s="315"/>
      <c r="BM394" s="315"/>
      <c r="BN394" s="315"/>
      <c r="BO394" s="315"/>
      <c r="BP394" s="315"/>
      <c r="BQ394" s="315"/>
      <c r="BR394" s="315"/>
      <c r="BS394" s="315"/>
      <c r="BT394" s="315"/>
      <c r="BU394" s="315"/>
      <c r="BV394" s="315"/>
      <c r="BW394" s="315"/>
      <c r="BX394" s="315"/>
      <c r="BY394" s="317"/>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489" customFormat="true" ht="15" customHeight="true" x14ac:dyDescent="0.2">
      <c r="AX395" s="344"/>
      <c r="AY395" s="344"/>
      <c r="AZ395" s="344"/>
      <c r="BA395" s="317"/>
      <c r="BB395" s="315"/>
      <c r="BC395" s="315"/>
      <c r="BD395" s="315"/>
      <c r="BE395" s="315"/>
      <c r="BF395" s="315"/>
      <c r="BG395" s="315"/>
      <c r="BH395" s="315"/>
      <c r="BI395" s="315"/>
      <c r="BJ395" s="315"/>
      <c r="BK395" s="315"/>
      <c r="BL395" s="315"/>
      <c r="BM395" s="315"/>
      <c r="BN395" s="315"/>
      <c r="BO395" s="315"/>
      <c r="BP395" s="315"/>
      <c r="BQ395" s="315"/>
      <c r="BR395" s="315"/>
      <c r="BS395" s="315"/>
      <c r="BT395" s="315"/>
      <c r="BU395" s="315"/>
      <c r="BV395" s="315"/>
      <c r="BW395" s="315"/>
      <c r="BX395" s="315"/>
      <c r="BY395" s="317"/>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489" customFormat="true" ht="15" customHeight="true" x14ac:dyDescent="0.2">
      <c r="AX396" s="344"/>
      <c r="AY396" s="344"/>
      <c r="AZ396" s="344"/>
      <c r="BA396" s="317"/>
      <c r="BB396" s="315"/>
      <c r="BC396" s="315"/>
      <c r="BD396" s="315"/>
      <c r="BE396" s="315"/>
      <c r="BF396" s="315"/>
      <c r="BG396" s="315"/>
      <c r="BH396" s="315"/>
      <c r="BI396" s="315"/>
      <c r="BJ396" s="315"/>
      <c r="BK396" s="315"/>
      <c r="BL396" s="315"/>
      <c r="BM396" s="315"/>
      <c r="BN396" s="315"/>
      <c r="BO396" s="315"/>
      <c r="BP396" s="315"/>
      <c r="BQ396" s="315"/>
      <c r="BR396" s="315"/>
      <c r="BS396" s="315"/>
      <c r="BT396" s="315"/>
      <c r="BU396" s="315"/>
      <c r="BV396" s="315"/>
      <c r="BW396" s="315"/>
      <c r="BX396" s="315"/>
      <c r="BY396" s="317"/>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489" customFormat="true" ht="15" customHeight="true" x14ac:dyDescent="0.2">
      <c r="AX397" s="344"/>
      <c r="AY397" s="344"/>
      <c r="AZ397" s="344"/>
      <c r="BA397" s="317"/>
      <c r="BB397" s="315"/>
      <c r="BC397" s="315"/>
      <c r="BD397" s="315"/>
      <c r="BE397" s="315"/>
      <c r="BF397" s="315"/>
      <c r="BG397" s="315"/>
      <c r="BH397" s="315"/>
      <c r="BI397" s="315"/>
      <c r="BJ397" s="315"/>
      <c r="BK397" s="315"/>
      <c r="BL397" s="315"/>
      <c r="BM397" s="315"/>
      <c r="BN397" s="315"/>
      <c r="BO397" s="315"/>
      <c r="BP397" s="315"/>
      <c r="BQ397" s="315"/>
      <c r="BR397" s="315"/>
      <c r="BS397" s="315"/>
      <c r="BT397" s="315"/>
      <c r="BU397" s="315"/>
      <c r="BV397" s="315"/>
      <c r="BW397" s="315"/>
      <c r="BX397" s="315"/>
      <c r="BY397" s="317"/>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489" customFormat="true" ht="15" customHeight="true" x14ac:dyDescent="0.2">
      <c r="AX398" s="344"/>
      <c r="AY398" s="344"/>
      <c r="AZ398" s="344"/>
      <c r="BA398" s="317"/>
      <c r="BB398" s="315"/>
      <c r="BC398" s="315"/>
      <c r="BD398" s="315"/>
      <c r="BE398" s="315"/>
      <c r="BF398" s="315"/>
      <c r="BG398" s="315"/>
      <c r="BH398" s="315"/>
      <c r="BI398" s="315"/>
      <c r="BJ398" s="315"/>
      <c r="BK398" s="315"/>
      <c r="BL398" s="315"/>
      <c r="BM398" s="315"/>
      <c r="BN398" s="315"/>
      <c r="BO398" s="315"/>
      <c r="BP398" s="315"/>
      <c r="BQ398" s="315"/>
      <c r="BR398" s="315"/>
      <c r="BS398" s="315"/>
      <c r="BT398" s="315"/>
      <c r="BU398" s="315"/>
      <c r="BV398" s="315"/>
      <c r="BW398" s="315"/>
      <c r="BX398" s="315"/>
      <c r="BY398" s="317"/>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451" customFormat="true" ht="15" customHeight="true" x14ac:dyDescent="0.25">
      <c r="A399" s="321"/>
      <c r="B399" s="321"/>
      <c r="C399" s="1000" t="s">
        <v>129</v>
      </c>
      <c r="D399" s="1001"/>
      <c r="E399" s="1001"/>
      <c r="F399" s="1001"/>
      <c r="G399" s="321"/>
      <c r="H399" s="1003" t="s">
        <v>130</v>
      </c>
      <c r="I399" s="1004"/>
      <c r="J399" s="1004"/>
      <c r="K399" s="1004"/>
      <c r="M399" s="1003" t="s">
        <v>131</v>
      </c>
      <c r="N399" s="1004"/>
      <c r="O399" s="1004"/>
      <c r="P399" s="1004"/>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21"/>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15" customHeight="true" x14ac:dyDescent="0.2">
      <c r="C400" s="1005" t="s">
        <v>197</v>
      </c>
      <c r="D400" s="882"/>
      <c r="E400" s="882"/>
      <c r="F400" s="437"/>
      <c r="G400" s="437"/>
      <c r="H400" s="1006" t="s">
        <v>197</v>
      </c>
      <c r="I400" s="1006"/>
      <c r="J400" s="1006"/>
      <c r="K400" s="437"/>
      <c r="L400" s="437"/>
      <c r="M400" s="1006" t="s">
        <v>197</v>
      </c>
      <c r="N400" s="1006"/>
      <c r="O400" s="1006"/>
      <c r="P400" s="437"/>
      <c r="Q400" s="437"/>
      <c r="AX400" s="339"/>
      <c r="AY400" s="339"/>
      <c r="AZ400" s="339"/>
      <c r="BA400" s="451"/>
      <c r="BB400" s="321"/>
      <c r="BC400" s="451"/>
      <c r="BD400" s="451"/>
      <c r="BE400" s="451"/>
      <c r="BF400" s="451"/>
      <c r="BG400" s="451"/>
      <c r="BH400" s="451"/>
      <c r="BI400" s="451"/>
      <c r="BJ400" s="451"/>
      <c r="BK400" s="451"/>
      <c r="BL400" s="451"/>
      <c r="BM400" s="451"/>
      <c r="BN400" s="451"/>
      <c r="BO400" s="451"/>
      <c r="BP400" s="451"/>
      <c r="BQ400" s="451"/>
      <c r="BR400" s="451"/>
      <c r="BS400" s="451"/>
      <c r="BT400" s="451"/>
      <c r="BU400" s="451"/>
      <c r="BV400" s="451"/>
      <c r="BW400" s="451"/>
      <c r="BX400" s="451"/>
      <c r="BY400" s="451"/>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05"/>
      <c r="D401" s="882"/>
      <c r="E401" s="467" t="s">
        <v>198</v>
      </c>
      <c r="F401" s="437"/>
      <c r="G401" s="437"/>
      <c r="H401" s="1006"/>
      <c r="I401" s="1006"/>
      <c r="J401" s="468" t="s">
        <v>198</v>
      </c>
      <c r="K401" s="437"/>
      <c r="L401" s="437"/>
      <c r="M401" s="1006"/>
      <c r="N401" s="1006"/>
      <c r="O401" s="469" t="s">
        <v>198</v>
      </c>
      <c r="P401" s="437"/>
      <c r="Q401" s="437"/>
      <c r="AX401" s="339"/>
      <c r="AY401" s="339"/>
      <c r="AZ401" s="339"/>
      <c r="BA401" s="451"/>
      <c r="BB401" s="321"/>
      <c r="BC401" s="451"/>
      <c r="BD401" s="451"/>
      <c r="BE401" s="451"/>
      <c r="BF401" s="451"/>
      <c r="BG401" s="451"/>
      <c r="BH401" s="451"/>
      <c r="BI401" s="451"/>
      <c r="BJ401" s="451"/>
      <c r="BK401" s="451"/>
      <c r="BL401" s="451"/>
      <c r="BM401" s="451"/>
      <c r="BN401" s="451"/>
      <c r="BO401" s="451"/>
      <c r="BP401" s="451"/>
      <c r="BQ401" s="451"/>
      <c r="BR401" s="451"/>
      <c r="BS401" s="451"/>
      <c r="BT401" s="451"/>
      <c r="BU401" s="451"/>
      <c r="BV401" s="451"/>
      <c r="BW401" s="451"/>
      <c r="BX401" s="451"/>
      <c r="BY401" s="451"/>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2" t="s">
        <v>136</v>
      </c>
      <c r="C402" s="882"/>
      <c r="D402" s="882"/>
      <c r="E402" s="470" t="s">
        <v>199</v>
      </c>
      <c r="F402" s="437"/>
      <c r="G402" s="437"/>
      <c r="H402" s="1006"/>
      <c r="I402" s="1006"/>
      <c r="J402" s="471" t="s">
        <v>199</v>
      </c>
      <c r="K402" s="437"/>
      <c r="L402" s="437"/>
      <c r="M402" s="1006"/>
      <c r="N402" s="1006"/>
      <c r="O402" s="472" t="s">
        <v>199</v>
      </c>
      <c r="P402" s="437"/>
      <c r="Q402" s="437"/>
      <c r="AX402" s="339"/>
      <c r="AY402" s="339"/>
      <c r="AZ402" s="339"/>
      <c r="BA402" s="451"/>
      <c r="BB402" s="321"/>
      <c r="BC402" s="451"/>
      <c r="BD402" s="451"/>
      <c r="BE402" s="451"/>
      <c r="BF402" s="451"/>
      <c r="BG402" s="451"/>
      <c r="BH402" s="451"/>
      <c r="BI402" s="451"/>
      <c r="BJ402" s="451"/>
      <c r="BK402" s="451"/>
      <c r="BL402" s="451"/>
      <c r="BM402" s="451"/>
      <c r="BN402" s="451"/>
      <c r="BO402" s="451"/>
      <c r="BP402" s="451"/>
      <c r="BQ402" s="451"/>
      <c r="BR402" s="451"/>
      <c r="BS402" s="451"/>
      <c r="BT402" s="451"/>
      <c r="BU402" s="451"/>
      <c r="BV402" s="451"/>
      <c r="BW402" s="451"/>
      <c r="BX402" s="451"/>
      <c r="BY402" s="451"/>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882"/>
      <c r="C403" s="996" t="s">
        <v>296</v>
      </c>
      <c r="D403" s="995"/>
      <c r="E403" s="614">
        <v>0.72548275173921484</v>
      </c>
      <c r="F403" s="571"/>
      <c r="G403" s="571"/>
      <c r="H403" s="995" t="s">
        <v>297</v>
      </c>
      <c r="I403" s="995"/>
      <c r="J403" s="615">
        <v>0.64682565514009294</v>
      </c>
      <c r="K403" s="571"/>
      <c r="L403" s="571"/>
      <c r="M403" s="995" t="s">
        <v>298</v>
      </c>
      <c r="N403" s="995"/>
      <c r="O403" s="616">
        <v>0.74962834442407522</v>
      </c>
      <c r="P403" s="571"/>
      <c r="Q403" s="571"/>
      <c r="AX403" s="339"/>
      <c r="AY403" s="339"/>
      <c r="AZ403" s="339"/>
      <c r="BA403" s="341"/>
      <c r="BB403" s="391"/>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1"/>
      <c r="BX403" s="341"/>
      <c r="BY403" s="341"/>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882"/>
      <c r="C404" s="996" t="s">
        <v>298</v>
      </c>
      <c r="D404" s="995"/>
      <c r="E404" s="617">
        <v>0.70444717888973318</v>
      </c>
      <c r="F404" s="571"/>
      <c r="G404" s="571"/>
      <c r="H404" s="995" t="s">
        <v>299</v>
      </c>
      <c r="I404" s="995"/>
      <c r="J404" s="618">
        <v>0.61616376154695618</v>
      </c>
      <c r="K404" s="571"/>
      <c r="L404" s="571"/>
      <c r="M404" s="995" t="s">
        <v>300</v>
      </c>
      <c r="N404" s="995"/>
      <c r="O404" s="619">
        <v>0.74366238947258023</v>
      </c>
      <c r="P404" s="571"/>
      <c r="Q404" s="571"/>
      <c r="AX404" s="339"/>
      <c r="AY404" s="339"/>
      <c r="AZ404" s="339"/>
      <c r="BA404" s="341"/>
      <c r="BB404" s="391"/>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1"/>
      <c r="BX404" s="341"/>
      <c r="BY404" s="341"/>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882"/>
      <c r="C405" s="996" t="s">
        <v>297</v>
      </c>
      <c r="D405" s="995"/>
      <c r="E405" s="617">
        <v>0.70247058869322965</v>
      </c>
      <c r="F405" s="571"/>
      <c r="G405" s="571"/>
      <c r="H405" s="995" t="s">
        <v>301</v>
      </c>
      <c r="I405" s="995"/>
      <c r="J405" s="618">
        <v>0.59352515652756976</v>
      </c>
      <c r="K405" s="571"/>
      <c r="L405" s="571"/>
      <c r="M405" s="995" t="s">
        <v>296</v>
      </c>
      <c r="N405" s="995"/>
      <c r="O405" s="619">
        <v>0.73263085369375591</v>
      </c>
      <c r="P405" s="571"/>
      <c r="Q405" s="571"/>
      <c r="AX405" s="339"/>
      <c r="AY405" s="339"/>
      <c r="AZ405" s="339"/>
      <c r="BA405" s="341"/>
      <c r="BB405" s="391"/>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1"/>
      <c r="BX405" s="341"/>
      <c r="BY405" s="341"/>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882"/>
      <c r="C406" s="996" t="s">
        <v>300</v>
      </c>
      <c r="D406" s="995"/>
      <c r="E406" s="617">
        <v>0.6950137249331565</v>
      </c>
      <c r="F406" s="571"/>
      <c r="G406" s="571"/>
      <c r="H406" s="995" t="s">
        <v>302</v>
      </c>
      <c r="I406" s="995"/>
      <c r="J406" s="618">
        <v>0.58401889018835473</v>
      </c>
      <c r="K406" s="571"/>
      <c r="L406" s="571"/>
      <c r="M406" s="995" t="s">
        <v>303</v>
      </c>
      <c r="N406" s="995"/>
      <c r="O406" s="619">
        <v>0.70976044873294009</v>
      </c>
      <c r="P406" s="571"/>
      <c r="Q406" s="571"/>
      <c r="AX406" s="339"/>
      <c r="AY406" s="339"/>
      <c r="AZ406" s="339"/>
      <c r="BA406" s="341"/>
      <c r="BB406" s="391"/>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1"/>
      <c r="BX406" s="341"/>
      <c r="BY406" s="341"/>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882"/>
      <c r="C407" s="996" t="s">
        <v>303</v>
      </c>
      <c r="D407" s="995"/>
      <c r="E407" s="617">
        <v>0.6865986317457623</v>
      </c>
      <c r="F407" s="571"/>
      <c r="G407" s="571"/>
      <c r="H407" s="995" t="s">
        <v>296</v>
      </c>
      <c r="I407" s="995"/>
      <c r="J407" s="618">
        <v>0.58400904001463094</v>
      </c>
      <c r="K407" s="571"/>
      <c r="L407" s="571"/>
      <c r="M407" s="995" t="s">
        <v>297</v>
      </c>
      <c r="N407" s="995"/>
      <c r="O407" s="619">
        <v>0.70945565184274184</v>
      </c>
      <c r="P407" s="571"/>
      <c r="Q407" s="571"/>
      <c r="AX407" s="339"/>
      <c r="AY407" s="339"/>
      <c r="AZ407" s="339"/>
      <c r="BA407" s="341"/>
      <c r="BB407" s="391"/>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1"/>
      <c r="BX407" s="341"/>
      <c r="BY407" s="341"/>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882"/>
      <c r="C408" s="996" t="s">
        <v>304</v>
      </c>
      <c r="D408" s="995"/>
      <c r="E408" s="617">
        <v>0.67332805244217975</v>
      </c>
      <c r="F408" s="571"/>
      <c r="G408" s="571"/>
      <c r="H408" s="995" t="s">
        <v>226</v>
      </c>
      <c r="I408" s="995"/>
      <c r="J408" s="618">
        <v>-0.5733831093596754</v>
      </c>
      <c r="K408" s="571"/>
      <c r="L408" s="571"/>
      <c r="M408" s="995" t="s">
        <v>304</v>
      </c>
      <c r="N408" s="995"/>
      <c r="O408" s="619">
        <v>0.69988124740115443</v>
      </c>
      <c r="P408" s="571"/>
      <c r="Q408" s="571"/>
      <c r="AX408" s="339"/>
      <c r="AY408" s="339"/>
      <c r="AZ408" s="339"/>
      <c r="BA408" s="341"/>
      <c r="BB408" s="391"/>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1"/>
      <c r="BX408" s="341"/>
      <c r="BY408" s="341"/>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882"/>
      <c r="C409" s="996" t="s">
        <v>302</v>
      </c>
      <c r="D409" s="995"/>
      <c r="E409" s="617">
        <v>0.65113200877449129</v>
      </c>
      <c r="F409" s="571"/>
      <c r="G409" s="571"/>
      <c r="H409" s="995" t="s">
        <v>303</v>
      </c>
      <c r="I409" s="995"/>
      <c r="J409" s="618">
        <v>0.56613677290392994</v>
      </c>
      <c r="K409" s="571"/>
      <c r="L409" s="571"/>
      <c r="M409" s="995" t="s">
        <v>302</v>
      </c>
      <c r="N409" s="995"/>
      <c r="O409" s="619">
        <v>0.67672349614699157</v>
      </c>
      <c r="P409" s="571"/>
      <c r="Q409" s="571"/>
      <c r="AX409" s="339"/>
      <c r="AY409" s="339"/>
      <c r="AZ409" s="339"/>
      <c r="BA409" s="341"/>
      <c r="BB409" s="391"/>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1"/>
      <c r="BX409" s="341"/>
      <c r="BY409" s="341"/>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882"/>
      <c r="C410" s="996" t="s">
        <v>305</v>
      </c>
      <c r="D410" s="995"/>
      <c r="E410" s="617">
        <v>0.63690858607811862</v>
      </c>
      <c r="F410" s="571"/>
      <c r="G410" s="571"/>
      <c r="H410" s="995" t="s">
        <v>306</v>
      </c>
      <c r="I410" s="995"/>
      <c r="J410" s="618">
        <v>0.5645757224872624</v>
      </c>
      <c r="K410" s="571"/>
      <c r="L410" s="571"/>
      <c r="M410" s="995" t="s">
        <v>305</v>
      </c>
      <c r="N410" s="995"/>
      <c r="O410" s="619">
        <v>0.6620943605045273</v>
      </c>
      <c r="P410" s="571"/>
      <c r="Q410" s="571"/>
      <c r="AX410" s="339"/>
      <c r="AY410" s="339"/>
      <c r="AZ410" s="339"/>
      <c r="BA410" s="341"/>
      <c r="BB410" s="391"/>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1"/>
      <c r="BX410" s="341"/>
      <c r="BY410" s="341"/>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882"/>
      <c r="C411" s="996" t="s">
        <v>307</v>
      </c>
      <c r="D411" s="995"/>
      <c r="E411" s="617">
        <v>-0.60911685885931166</v>
      </c>
      <c r="F411" s="571"/>
      <c r="G411" s="571"/>
      <c r="H411" s="995" t="s">
        <v>305</v>
      </c>
      <c r="I411" s="995"/>
      <c r="J411" s="618">
        <v>0.56104764726975254</v>
      </c>
      <c r="K411" s="571"/>
      <c r="L411" s="571"/>
      <c r="M411" s="995" t="s">
        <v>308</v>
      </c>
      <c r="N411" s="995"/>
      <c r="O411" s="619">
        <v>-0.63050128505294012</v>
      </c>
      <c r="P411" s="571"/>
      <c r="Q411" s="571"/>
      <c r="AX411" s="339"/>
      <c r="AY411" s="339"/>
      <c r="AZ411" s="339"/>
      <c r="BA411" s="341"/>
      <c r="BB411" s="391"/>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1"/>
      <c r="BX411" s="341"/>
      <c r="BY411" s="341"/>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882"/>
      <c r="C412" s="996" t="s">
        <v>308</v>
      </c>
      <c r="D412" s="995"/>
      <c r="E412" s="617">
        <v>-0.60014644122234695</v>
      </c>
      <c r="F412" s="571"/>
      <c r="G412" s="571"/>
      <c r="H412" s="995" t="s">
        <v>304</v>
      </c>
      <c r="I412" s="995"/>
      <c r="J412" s="618">
        <v>0.51779951799009072</v>
      </c>
      <c r="K412" s="571"/>
      <c r="L412" s="571"/>
      <c r="M412" s="995" t="s">
        <v>307</v>
      </c>
      <c r="N412" s="995"/>
      <c r="O412" s="619">
        <v>-0.60869811879400615</v>
      </c>
      <c r="P412" s="571"/>
      <c r="Q412" s="571"/>
      <c r="AX412" s="339"/>
      <c r="AY412" s="339"/>
      <c r="AZ412" s="339"/>
      <c r="BA412" s="341"/>
      <c r="BB412" s="391"/>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1"/>
      <c r="BX412" s="341"/>
      <c r="BY412" s="341"/>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882"/>
      <c r="C413" s="996" t="s">
        <v>306</v>
      </c>
      <c r="D413" s="995"/>
      <c r="E413" s="617">
        <v>0.57342086563075334</v>
      </c>
      <c r="F413" s="571"/>
      <c r="G413" s="571"/>
      <c r="H413" s="995" t="s">
        <v>309</v>
      </c>
      <c r="I413" s="995"/>
      <c r="J413" s="618">
        <v>0.46755791742345909</v>
      </c>
      <c r="K413" s="571"/>
      <c r="L413" s="571"/>
      <c r="M413" s="995" t="s">
        <v>233</v>
      </c>
      <c r="N413" s="995"/>
      <c r="O413" s="619">
        <v>-0.56995467384373633</v>
      </c>
      <c r="P413" s="571"/>
      <c r="Q413" s="571"/>
      <c r="AX413" s="339"/>
      <c r="AY413" s="339"/>
      <c r="AZ413" s="339"/>
      <c r="BA413" s="341"/>
      <c r="BB413" s="391"/>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1"/>
      <c r="BX413" s="341"/>
      <c r="BY413" s="341"/>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882"/>
      <c r="C414" s="996" t="s">
        <v>301</v>
      </c>
      <c r="D414" s="995"/>
      <c r="E414" s="617">
        <v>0.55732994748236531</v>
      </c>
      <c r="F414" s="571"/>
      <c r="G414" s="571"/>
      <c r="H414" s="995" t="s">
        <v>310</v>
      </c>
      <c r="I414" s="995"/>
      <c r="J414" s="618">
        <v>0.45600275606979607</v>
      </c>
      <c r="K414" s="571"/>
      <c r="L414" s="571"/>
      <c r="M414" s="995" t="s">
        <v>311</v>
      </c>
      <c r="N414" s="995"/>
      <c r="O414" s="619">
        <v>0.48995926732778788</v>
      </c>
      <c r="P414" s="571"/>
      <c r="Q414" s="571"/>
      <c r="AX414" s="339"/>
      <c r="AY414" s="339"/>
      <c r="AZ414" s="339"/>
      <c r="BA414" s="341"/>
      <c r="BB414" s="391"/>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1"/>
      <c r="BX414" s="341"/>
      <c r="BY414" s="341"/>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882"/>
      <c r="C415" s="996" t="s">
        <v>233</v>
      </c>
      <c r="D415" s="995"/>
      <c r="E415" s="617">
        <v>-0.53494218382099656</v>
      </c>
      <c r="F415" s="571"/>
      <c r="G415" s="571"/>
      <c r="H415" s="995" t="s">
        <v>312</v>
      </c>
      <c r="I415" s="995"/>
      <c r="J415" s="618">
        <v>-0.4558602482162788</v>
      </c>
      <c r="K415" s="571"/>
      <c r="L415" s="571"/>
      <c r="M415" s="995" t="s">
        <v>306</v>
      </c>
      <c r="N415" s="995"/>
      <c r="O415" s="619">
        <v>0.48321320122329375</v>
      </c>
      <c r="P415" s="571"/>
      <c r="Q415" s="571"/>
      <c r="AX415" s="339"/>
      <c r="AY415" s="339"/>
      <c r="AZ415" s="339"/>
      <c r="BA415" s="341"/>
      <c r="BB415" s="391"/>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1"/>
      <c r="BX415" s="341"/>
      <c r="BY415" s="341"/>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882"/>
      <c r="C416" s="996" t="s">
        <v>299</v>
      </c>
      <c r="D416" s="995"/>
      <c r="E416" s="617">
        <v>0.48871230133027938</v>
      </c>
      <c r="F416" s="571"/>
      <c r="G416" s="571"/>
      <c r="H416" s="995" t="s">
        <v>313</v>
      </c>
      <c r="I416" s="995"/>
      <c r="J416" s="618">
        <v>0.42048777390363584</v>
      </c>
      <c r="K416" s="571"/>
      <c r="L416" s="571"/>
      <c r="M416" s="995" t="s">
        <v>301</v>
      </c>
      <c r="N416" s="995"/>
      <c r="O416" s="619">
        <v>0.4775655556493219</v>
      </c>
      <c r="P416" s="571"/>
      <c r="Q416" s="571"/>
      <c r="AX416" s="339"/>
      <c r="AY416" s="339"/>
      <c r="AZ416" s="339"/>
      <c r="BA416" s="341"/>
      <c r="BB416" s="391"/>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1"/>
      <c r="BX416" s="341"/>
      <c r="BY416" s="341"/>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882"/>
      <c r="C417" s="996" t="s">
        <v>309</v>
      </c>
      <c r="D417" s="995"/>
      <c r="E417" s="617">
        <v>0.43934715333384872</v>
      </c>
      <c r="F417" s="571"/>
      <c r="G417" s="571"/>
      <c r="H417" s="995" t="s">
        <v>314</v>
      </c>
      <c r="I417" s="995"/>
      <c r="J417" s="618">
        <v>0.40236038415049741</v>
      </c>
      <c r="K417" s="571"/>
      <c r="L417" s="571"/>
      <c r="M417" s="995" t="s">
        <v>309</v>
      </c>
      <c r="N417" s="995"/>
      <c r="O417" s="619">
        <v>0.39868269633833642</v>
      </c>
      <c r="P417" s="571"/>
      <c r="Q417" s="571"/>
      <c r="AX417" s="339"/>
      <c r="AY417" s="339"/>
      <c r="AZ417" s="339"/>
      <c r="BA417" s="341"/>
      <c r="BB417" s="391"/>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1"/>
      <c r="BX417" s="341"/>
      <c r="BY417" s="341"/>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882"/>
      <c r="C418" s="996" t="s">
        <v>310</v>
      </c>
      <c r="D418" s="995"/>
      <c r="E418" s="617">
        <v>0.38409421856718046</v>
      </c>
      <c r="F418" s="571"/>
      <c r="G418" s="571"/>
      <c r="H418" s="995" t="s">
        <v>298</v>
      </c>
      <c r="I418" s="995"/>
      <c r="J418" s="618">
        <v>0.38171485968561941</v>
      </c>
      <c r="K418" s="571"/>
      <c r="L418" s="571"/>
      <c r="M418" s="995" t="s">
        <v>310</v>
      </c>
      <c r="N418" s="995"/>
      <c r="O418" s="619">
        <v>0.33147108268402431</v>
      </c>
      <c r="P418" s="571"/>
      <c r="Q418" s="571"/>
      <c r="AX418" s="339"/>
      <c r="AY418" s="339"/>
      <c r="AZ418" s="339"/>
      <c r="BA418" s="341"/>
      <c r="BB418" s="391"/>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1"/>
      <c r="BX418" s="341"/>
      <c r="BY418" s="341"/>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882"/>
      <c r="C419" s="996" t="s">
        <v>226</v>
      </c>
      <c r="D419" s="995"/>
      <c r="E419" s="617">
        <v>-0.37823996783327202</v>
      </c>
      <c r="F419" s="571"/>
      <c r="G419" s="571"/>
      <c r="H419" s="995" t="s">
        <v>233</v>
      </c>
      <c r="I419" s="995"/>
      <c r="J419" s="618">
        <v>-0.36381152222204943</v>
      </c>
      <c r="K419" s="571"/>
      <c r="L419" s="571"/>
      <c r="M419" s="995" t="s">
        <v>299</v>
      </c>
      <c r="N419" s="995"/>
      <c r="O419" s="619">
        <v>0.31273696014042524</v>
      </c>
      <c r="P419" s="571"/>
      <c r="Q419" s="571"/>
      <c r="AX419" s="339"/>
      <c r="AY419" s="339"/>
      <c r="AZ419" s="339"/>
      <c r="BA419" s="341"/>
      <c r="BB419" s="391"/>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1"/>
      <c r="BX419" s="341"/>
      <c r="BY419" s="341"/>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882"/>
      <c r="C420" s="996" t="s">
        <v>312</v>
      </c>
      <c r="D420" s="995"/>
      <c r="E420" s="617">
        <v>-0.37148068354842617</v>
      </c>
      <c r="F420" s="571"/>
      <c r="G420" s="571"/>
      <c r="H420" s="995" t="s">
        <v>307</v>
      </c>
      <c r="I420" s="995"/>
      <c r="J420" s="618">
        <v>-0.35542796581721242</v>
      </c>
      <c r="K420" s="571"/>
      <c r="L420" s="571"/>
      <c r="M420" s="995" t="s">
        <v>314</v>
      </c>
      <c r="N420" s="995"/>
      <c r="O420" s="619">
        <v>0.29910224568169558</v>
      </c>
      <c r="P420" s="571"/>
      <c r="Q420" s="571"/>
      <c r="AX420" s="339"/>
      <c r="AY420" s="339"/>
      <c r="AZ420" s="339"/>
      <c r="BA420" s="341"/>
      <c r="BB420" s="391"/>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1"/>
      <c r="BX420" s="341"/>
      <c r="BY420" s="341"/>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882"/>
      <c r="C421" s="996" t="s">
        <v>311</v>
      </c>
      <c r="D421" s="995"/>
      <c r="E421" s="617">
        <v>0.35455889669662521</v>
      </c>
      <c r="F421" s="571"/>
      <c r="G421" s="571"/>
      <c r="H421" s="995" t="s">
        <v>315</v>
      </c>
      <c r="I421" s="995"/>
      <c r="J421" s="618">
        <v>0.34992825775398539</v>
      </c>
      <c r="K421" s="571"/>
      <c r="L421" s="571"/>
      <c r="M421" s="995" t="s">
        <v>316</v>
      </c>
      <c r="N421" s="995"/>
      <c r="O421" s="619">
        <v>0.2752614428386318</v>
      </c>
      <c r="P421" s="571"/>
      <c r="Q421" s="571"/>
      <c r="AX421" s="339"/>
      <c r="AY421" s="339"/>
      <c r="AZ421" s="339"/>
      <c r="BA421" s="341"/>
      <c r="BB421" s="391"/>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1"/>
      <c r="BX421" s="341"/>
      <c r="BY421" s="341"/>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882"/>
      <c r="C422" s="996" t="s">
        <v>313</v>
      </c>
      <c r="D422" s="995"/>
      <c r="E422" s="617">
        <v>0.33793444438265002</v>
      </c>
      <c r="F422" s="571"/>
      <c r="G422" s="571"/>
      <c r="H422" s="995" t="s">
        <v>300</v>
      </c>
      <c r="I422" s="995"/>
      <c r="J422" s="618">
        <v>0.34882867464266509</v>
      </c>
      <c r="K422" s="571"/>
      <c r="L422" s="571"/>
      <c r="M422" s="995" t="s">
        <v>317</v>
      </c>
      <c r="N422" s="995"/>
      <c r="O422" s="619">
        <v>0.25928245020749852</v>
      </c>
      <c r="P422" s="571"/>
      <c r="Q422" s="571"/>
      <c r="AX422" s="339"/>
      <c r="AY422" s="339"/>
      <c r="AZ422" s="339"/>
      <c r="BA422" s="341"/>
      <c r="BB422" s="391"/>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1"/>
      <c r="BX422" s="341"/>
      <c r="BY422" s="341"/>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882"/>
      <c r="C423" s="996" t="s">
        <v>314</v>
      </c>
      <c r="D423" s="995"/>
      <c r="E423" s="617">
        <v>0.32540057235405212</v>
      </c>
      <c r="F423" s="571"/>
      <c r="G423" s="571"/>
      <c r="H423" s="995" t="s">
        <v>318</v>
      </c>
      <c r="I423" s="995"/>
      <c r="J423" s="618">
        <v>-0.33114536029507313</v>
      </c>
      <c r="K423" s="571"/>
      <c r="L423" s="571"/>
      <c r="M423" s="995" t="s">
        <v>313</v>
      </c>
      <c r="N423" s="995"/>
      <c r="O423" s="619">
        <v>0.25331343656936345</v>
      </c>
      <c r="P423" s="571"/>
      <c r="Q423" s="571"/>
      <c r="AX423" s="339"/>
      <c r="AY423" s="339"/>
      <c r="AZ423" s="339"/>
      <c r="BA423" s="341"/>
      <c r="BB423" s="391"/>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1"/>
      <c r="BX423" s="341"/>
      <c r="BY423" s="341"/>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882"/>
      <c r="C424" s="996" t="s">
        <v>220</v>
      </c>
      <c r="D424" s="995"/>
      <c r="E424" s="617">
        <v>-0.27147533340059987</v>
      </c>
      <c r="F424" s="571"/>
      <c r="G424" s="571"/>
      <c r="H424" s="995" t="s">
        <v>319</v>
      </c>
      <c r="I424" s="995"/>
      <c r="J424" s="618">
        <v>-0.30486102229682543</v>
      </c>
      <c r="K424" s="571"/>
      <c r="L424" s="571"/>
      <c r="M424" s="995" t="s">
        <v>312</v>
      </c>
      <c r="N424" s="995"/>
      <c r="O424" s="619">
        <v>-0.25144482352774267</v>
      </c>
      <c r="P424" s="571"/>
      <c r="Q424" s="571"/>
      <c r="AX424" s="339"/>
      <c r="AY424" s="339"/>
      <c r="AZ424" s="339"/>
      <c r="BA424" s="341"/>
      <c r="BB424" s="391"/>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1"/>
      <c r="BX424" s="341"/>
      <c r="BY424" s="341"/>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882"/>
      <c r="C425" s="996" t="s">
        <v>315</v>
      </c>
      <c r="D425" s="995"/>
      <c r="E425" s="617">
        <v>0.26763125543424027</v>
      </c>
      <c r="F425" s="571"/>
      <c r="G425" s="571"/>
      <c r="H425" s="995" t="s">
        <v>308</v>
      </c>
      <c r="I425" s="995"/>
      <c r="J425" s="618">
        <v>-0.30133394643222633</v>
      </c>
      <c r="K425" s="571"/>
      <c r="L425" s="571"/>
      <c r="M425" s="995" t="s">
        <v>320</v>
      </c>
      <c r="N425" s="995"/>
      <c r="O425" s="619">
        <v>-0.23065084857103171</v>
      </c>
      <c r="P425" s="571"/>
      <c r="Q425" s="571"/>
      <c r="AX425" s="339"/>
      <c r="AY425" s="339"/>
      <c r="AZ425" s="339"/>
      <c r="BA425" s="341"/>
      <c r="BB425" s="391"/>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1"/>
      <c r="BX425" s="341"/>
      <c r="BY425" s="341"/>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882"/>
      <c r="C426" s="996" t="s">
        <v>319</v>
      </c>
      <c r="D426" s="995"/>
      <c r="E426" s="617">
        <v>-0.25077194429261379</v>
      </c>
      <c r="F426" s="571"/>
      <c r="G426" s="571"/>
      <c r="H426" s="995" t="s">
        <v>210</v>
      </c>
      <c r="I426" s="995"/>
      <c r="J426" s="618">
        <v>-0.29739809995790761</v>
      </c>
      <c r="K426" s="571"/>
      <c r="L426" s="571"/>
      <c r="M426" s="995" t="s">
        <v>319</v>
      </c>
      <c r="N426" s="995"/>
      <c r="O426" s="619">
        <v>-0.22983464276303636</v>
      </c>
      <c r="P426" s="571"/>
      <c r="Q426" s="571"/>
      <c r="AX426" s="339"/>
      <c r="AY426" s="339"/>
      <c r="AZ426" s="339"/>
      <c r="BA426" s="341"/>
      <c r="BB426" s="391"/>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1"/>
      <c r="BX426" s="341"/>
      <c r="BY426" s="341"/>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882"/>
      <c r="C427" s="996" t="s">
        <v>321</v>
      </c>
      <c r="D427" s="995"/>
      <c r="E427" s="617">
        <v>0.24721747882995668</v>
      </c>
      <c r="F427" s="571"/>
      <c r="G427" s="571"/>
      <c r="H427" s="995" t="s">
        <v>215</v>
      </c>
      <c r="I427" s="995"/>
      <c r="J427" s="618">
        <v>0.29658597639160816</v>
      </c>
      <c r="K427" s="571"/>
      <c r="L427" s="571"/>
      <c r="M427" s="995" t="s">
        <v>322</v>
      </c>
      <c r="N427" s="995"/>
      <c r="O427" s="619">
        <v>-0.21160064850178681</v>
      </c>
      <c r="P427" s="571"/>
      <c r="Q427" s="571"/>
      <c r="AX427" s="339"/>
      <c r="AY427" s="339"/>
      <c r="AZ427" s="339"/>
      <c r="BA427" s="341"/>
      <c r="BB427" s="391"/>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1"/>
      <c r="BX427" s="341"/>
      <c r="BY427" s="341"/>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882"/>
      <c r="C428" s="996" t="s">
        <v>323</v>
      </c>
      <c r="D428" s="995"/>
      <c r="E428" s="617">
        <v>-0.23783028046077043</v>
      </c>
      <c r="F428" s="571"/>
      <c r="G428" s="571"/>
      <c r="H428" s="995" t="s">
        <v>321</v>
      </c>
      <c r="I428" s="995"/>
      <c r="J428" s="618">
        <v>0.2952671487661046</v>
      </c>
      <c r="K428" s="571"/>
      <c r="L428" s="571"/>
      <c r="M428" s="995" t="s">
        <v>323</v>
      </c>
      <c r="N428" s="995"/>
      <c r="O428" s="619">
        <v>-0.20083921979325603</v>
      </c>
      <c r="P428" s="571"/>
      <c r="Q428" s="571"/>
      <c r="AX428" s="339"/>
      <c r="AY428" s="339"/>
      <c r="AZ428" s="339"/>
      <c r="BA428" s="341"/>
      <c r="BB428" s="391"/>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1"/>
      <c r="BX428" s="341"/>
      <c r="BY428" s="341"/>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882"/>
      <c r="C429" s="996" t="s">
        <v>317</v>
      </c>
      <c r="D429" s="995"/>
      <c r="E429" s="617">
        <v>0.2372145915253312</v>
      </c>
      <c r="F429" s="571"/>
      <c r="G429" s="571"/>
      <c r="H429" s="995" t="s">
        <v>324</v>
      </c>
      <c r="I429" s="995"/>
      <c r="J429" s="618">
        <v>-0.25320920684608622</v>
      </c>
      <c r="K429" s="571"/>
      <c r="L429" s="571"/>
      <c r="M429" s="995" t="s">
        <v>203</v>
      </c>
      <c r="N429" s="995"/>
      <c r="O429" s="619">
        <v>-0.19872533187428318</v>
      </c>
      <c r="P429" s="571"/>
      <c r="Q429" s="571"/>
      <c r="AX429" s="339"/>
      <c r="AY429" s="339"/>
      <c r="AZ429" s="339"/>
      <c r="BA429" s="341"/>
      <c r="BB429" s="391"/>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1"/>
      <c r="BX429" s="341"/>
      <c r="BY429" s="341"/>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882"/>
      <c r="C430" s="996" t="s">
        <v>320</v>
      </c>
      <c r="D430" s="995"/>
      <c r="E430" s="617">
        <v>-0.23532707449462928</v>
      </c>
      <c r="F430" s="571"/>
      <c r="G430" s="571"/>
      <c r="H430" s="995" t="s">
        <v>220</v>
      </c>
      <c r="I430" s="995"/>
      <c r="J430" s="618">
        <v>-0.23689296670950605</v>
      </c>
      <c r="K430" s="571"/>
      <c r="L430" s="571"/>
      <c r="M430" s="995" t="s">
        <v>315</v>
      </c>
      <c r="N430" s="995"/>
      <c r="O430" s="619">
        <v>0.18853665988827736</v>
      </c>
      <c r="P430" s="571"/>
      <c r="Q430" s="571"/>
      <c r="AX430" s="339"/>
      <c r="AY430" s="339"/>
      <c r="AZ430" s="339"/>
      <c r="BA430" s="341"/>
      <c r="BB430" s="391"/>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1"/>
      <c r="BX430" s="341"/>
      <c r="BY430" s="341"/>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882"/>
      <c r="C431" s="996" t="s">
        <v>210</v>
      </c>
      <c r="D431" s="995"/>
      <c r="E431" s="617">
        <v>-0.2273043975668558</v>
      </c>
      <c r="F431" s="571"/>
      <c r="G431" s="571"/>
      <c r="H431" s="995" t="s">
        <v>323</v>
      </c>
      <c r="I431" s="995"/>
      <c r="J431" s="618">
        <v>-0.21558924671124452</v>
      </c>
      <c r="K431" s="571"/>
      <c r="L431" s="571"/>
      <c r="M431" s="995" t="s">
        <v>227</v>
      </c>
      <c r="N431" s="995"/>
      <c r="O431" s="619">
        <v>-0.18143229968708763</v>
      </c>
      <c r="P431" s="571"/>
      <c r="Q431" s="571"/>
      <c r="AX431" s="339"/>
      <c r="AY431" s="339"/>
      <c r="AZ431" s="339"/>
      <c r="BA431" s="341"/>
      <c r="BB431" s="391"/>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1"/>
      <c r="BX431" s="341"/>
      <c r="BY431" s="341"/>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882"/>
      <c r="C432" s="996" t="s">
        <v>318</v>
      </c>
      <c r="D432" s="995"/>
      <c r="E432" s="617">
        <v>-0.22455071121506254</v>
      </c>
      <c r="F432" s="571"/>
      <c r="G432" s="571"/>
      <c r="H432" s="995" t="s">
        <v>227</v>
      </c>
      <c r="I432" s="995"/>
      <c r="J432" s="618">
        <v>-0.15374327418892739</v>
      </c>
      <c r="K432" s="571"/>
      <c r="L432" s="571"/>
      <c r="M432" s="995" t="s">
        <v>210</v>
      </c>
      <c r="N432" s="995"/>
      <c r="O432" s="619">
        <v>-0.18098909656929268</v>
      </c>
      <c r="P432" s="571"/>
      <c r="Q432" s="571"/>
      <c r="AX432" s="339"/>
      <c r="AY432" s="339"/>
      <c r="AZ432" s="339"/>
      <c r="BA432" s="341"/>
      <c r="BB432" s="391"/>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1"/>
      <c r="BX432" s="341"/>
      <c r="BY432" s="341"/>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882"/>
      <c r="C433" s="996" t="s">
        <v>215</v>
      </c>
      <c r="D433" s="995"/>
      <c r="E433" s="617">
        <v>0.2205442360059891</v>
      </c>
      <c r="F433" s="571"/>
      <c r="G433" s="571"/>
      <c r="H433" s="995" t="s">
        <v>325</v>
      </c>
      <c r="I433" s="995"/>
      <c r="J433" s="618">
        <v>0.14826764602431453</v>
      </c>
      <c r="K433" s="571"/>
      <c r="L433" s="571"/>
      <c r="M433" s="995" t="s">
        <v>220</v>
      </c>
      <c r="N433" s="995"/>
      <c r="O433" s="619">
        <v>-0.17919667231588193</v>
      </c>
      <c r="P433" s="571"/>
      <c r="Q433" s="571"/>
      <c r="AX433" s="339"/>
      <c r="AY433" s="339"/>
      <c r="AZ433" s="339"/>
      <c r="BA433" s="341"/>
      <c r="BB433" s="391"/>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1"/>
      <c r="BX433" s="341"/>
      <c r="BY433" s="341"/>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882"/>
      <c r="C434" s="996" t="s">
        <v>322</v>
      </c>
      <c r="D434" s="995"/>
      <c r="E434" s="617">
        <v>-0.19966743727480799</v>
      </c>
      <c r="F434" s="571"/>
      <c r="G434" s="571"/>
      <c r="H434" s="995" t="s">
        <v>317</v>
      </c>
      <c r="I434" s="995"/>
      <c r="J434" s="618">
        <v>0.13796948156267505</v>
      </c>
      <c r="K434" s="571"/>
      <c r="L434" s="571"/>
      <c r="M434" s="995" t="s">
        <v>215</v>
      </c>
      <c r="N434" s="995"/>
      <c r="O434" s="619">
        <v>0.1748047058555407</v>
      </c>
      <c r="P434" s="571"/>
      <c r="Q434" s="571"/>
      <c r="AX434" s="339"/>
      <c r="AY434" s="339"/>
      <c r="AZ434" s="339"/>
      <c r="BA434" s="341"/>
      <c r="BB434" s="391"/>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1"/>
      <c r="BX434" s="341"/>
      <c r="BY434" s="341"/>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882"/>
      <c r="C435" s="996" t="s">
        <v>227</v>
      </c>
      <c r="D435" s="995"/>
      <c r="E435" s="617">
        <v>-0.18583054892234427</v>
      </c>
      <c r="F435" s="571"/>
      <c r="G435" s="571"/>
      <c r="H435" s="995" t="s">
        <v>320</v>
      </c>
      <c r="I435" s="995"/>
      <c r="J435" s="618">
        <v>-0.13632367060207501</v>
      </c>
      <c r="K435" s="571"/>
      <c r="L435" s="571"/>
      <c r="M435" s="995" t="s">
        <v>318</v>
      </c>
      <c r="N435" s="995"/>
      <c r="O435" s="619">
        <v>-0.1697088987221427</v>
      </c>
      <c r="P435" s="571"/>
      <c r="Q435" s="571"/>
      <c r="AX435" s="339"/>
      <c r="AY435" s="339"/>
      <c r="AZ435" s="339"/>
      <c r="BA435" s="341"/>
      <c r="BB435" s="391"/>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1"/>
      <c r="BX435" s="341"/>
      <c r="BY435" s="341"/>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882"/>
      <c r="C436" s="996" t="s">
        <v>203</v>
      </c>
      <c r="D436" s="995"/>
      <c r="E436" s="617">
        <v>-0.17930166135995199</v>
      </c>
      <c r="F436" s="571"/>
      <c r="G436" s="571"/>
      <c r="H436" s="995" t="s">
        <v>326</v>
      </c>
      <c r="I436" s="995"/>
      <c r="J436" s="618">
        <v>0.12091050303443544</v>
      </c>
      <c r="K436" s="571"/>
      <c r="L436" s="571"/>
      <c r="M436" s="995" t="s">
        <v>327</v>
      </c>
      <c r="N436" s="995"/>
      <c r="O436" s="619">
        <v>0.15165902771006415</v>
      </c>
      <c r="P436" s="571"/>
      <c r="Q436" s="571"/>
      <c r="AX436" s="339"/>
      <c r="AY436" s="339"/>
      <c r="AZ436" s="339"/>
      <c r="BA436" s="341"/>
      <c r="BB436" s="391"/>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1"/>
      <c r="BX436" s="341"/>
      <c r="BY436" s="341"/>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882"/>
      <c r="C437" s="996" t="s">
        <v>325</v>
      </c>
      <c r="D437" s="995"/>
      <c r="E437" s="617">
        <v>0.16416653115459898</v>
      </c>
      <c r="F437" s="571"/>
      <c r="G437" s="571"/>
      <c r="H437" s="995" t="s">
        <v>322</v>
      </c>
      <c r="I437" s="995"/>
      <c r="J437" s="618">
        <v>-0.11013258020285331</v>
      </c>
      <c r="K437" s="571"/>
      <c r="L437" s="571"/>
      <c r="M437" s="995" t="s">
        <v>326</v>
      </c>
      <c r="N437" s="995"/>
      <c r="O437" s="619">
        <v>0.13856708920094424</v>
      </c>
      <c r="P437" s="571"/>
      <c r="Q437" s="571"/>
      <c r="AX437" s="339"/>
      <c r="AY437" s="339"/>
      <c r="AZ437" s="339"/>
      <c r="BA437" s="341"/>
      <c r="BB437" s="391"/>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1"/>
      <c r="BX437" s="341"/>
      <c r="BY437" s="341"/>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882"/>
      <c r="C438" s="996" t="s">
        <v>316</v>
      </c>
      <c r="D438" s="995"/>
      <c r="E438" s="617">
        <v>0.16276123437243142</v>
      </c>
      <c r="F438" s="571"/>
      <c r="G438" s="571"/>
      <c r="H438" s="995" t="s">
        <v>328</v>
      </c>
      <c r="I438" s="995"/>
      <c r="J438" s="618">
        <v>0.10707938089101272</v>
      </c>
      <c r="K438" s="571"/>
      <c r="L438" s="571"/>
      <c r="M438" s="995" t="s">
        <v>328</v>
      </c>
      <c r="N438" s="995"/>
      <c r="O438" s="619">
        <v>0.12318332417331239</v>
      </c>
      <c r="P438" s="571"/>
      <c r="Q438" s="571"/>
      <c r="AX438" s="339"/>
      <c r="AY438" s="339"/>
      <c r="AZ438" s="339"/>
      <c r="BA438" s="341"/>
      <c r="BB438" s="391"/>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1"/>
      <c r="BX438" s="341"/>
      <c r="BY438" s="341"/>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882"/>
      <c r="C439" s="996" t="s">
        <v>326</v>
      </c>
      <c r="D439" s="995"/>
      <c r="E439" s="617">
        <v>0.15821042330481672</v>
      </c>
      <c r="F439" s="571"/>
      <c r="G439" s="571"/>
      <c r="H439" s="995" t="s">
        <v>329</v>
      </c>
      <c r="I439" s="995"/>
      <c r="J439" s="618">
        <v>-0.10622540823318737</v>
      </c>
      <c r="K439" s="571"/>
      <c r="L439" s="571"/>
      <c r="M439" s="995" t="s">
        <v>330</v>
      </c>
      <c r="N439" s="995"/>
      <c r="O439" s="619">
        <v>-0.12273012826878253</v>
      </c>
      <c r="P439" s="571"/>
      <c r="Q439" s="571"/>
      <c r="AX439" s="339"/>
      <c r="AY439" s="339"/>
      <c r="AZ439" s="339"/>
      <c r="BA439" s="341"/>
      <c r="BB439" s="391"/>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1"/>
      <c r="BX439" s="341"/>
      <c r="BY439" s="341"/>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882"/>
      <c r="C440" s="996" t="s">
        <v>327</v>
      </c>
      <c r="D440" s="995"/>
      <c r="E440" s="617">
        <v>0.12995352944704966</v>
      </c>
      <c r="F440" s="571"/>
      <c r="G440" s="571"/>
      <c r="H440" s="995" t="s">
        <v>330</v>
      </c>
      <c r="I440" s="995"/>
      <c r="J440" s="618">
        <v>-0.10622540823318731</v>
      </c>
      <c r="K440" s="571"/>
      <c r="L440" s="571"/>
      <c r="M440" s="995" t="s">
        <v>329</v>
      </c>
      <c r="N440" s="995"/>
      <c r="O440" s="619">
        <v>-0.12273012826878242</v>
      </c>
      <c r="P440" s="571"/>
      <c r="Q440" s="571"/>
      <c r="AX440" s="339"/>
      <c r="AY440" s="339"/>
      <c r="AZ440" s="339"/>
      <c r="BA440" s="341"/>
      <c r="BB440" s="391"/>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1"/>
      <c r="BX440" s="341"/>
      <c r="BY440" s="341"/>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882"/>
      <c r="C441" s="996" t="s">
        <v>328</v>
      </c>
      <c r="D441" s="995"/>
      <c r="E441" s="617">
        <v>0.12908595755772145</v>
      </c>
      <c r="F441" s="571"/>
      <c r="G441" s="571"/>
      <c r="H441" s="995" t="s">
        <v>331</v>
      </c>
      <c r="I441" s="995"/>
      <c r="J441" s="618">
        <v>9.6850127726324522E-2</v>
      </c>
      <c r="K441" s="571"/>
      <c r="L441" s="571"/>
      <c r="M441" s="995" t="s">
        <v>226</v>
      </c>
      <c r="N441" s="995"/>
      <c r="O441" s="619">
        <v>-0.12252035837767286</v>
      </c>
      <c r="P441" s="571"/>
      <c r="Q441" s="571"/>
      <c r="AX441" s="339"/>
      <c r="AY441" s="339"/>
      <c r="AZ441" s="339"/>
      <c r="BA441" s="341"/>
      <c r="BB441" s="391"/>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1"/>
      <c r="BX441" s="341"/>
      <c r="BY441" s="341"/>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882"/>
      <c r="C442" s="996" t="s">
        <v>330</v>
      </c>
      <c r="D442" s="995"/>
      <c r="E442" s="617">
        <v>-0.1270106623813532</v>
      </c>
      <c r="F442" s="571"/>
      <c r="G442" s="571"/>
      <c r="H442" s="995" t="s">
        <v>332</v>
      </c>
      <c r="I442" s="995"/>
      <c r="J442" s="618">
        <v>-9.1714243493969755E-2</v>
      </c>
      <c r="K442" s="571"/>
      <c r="L442" s="571"/>
      <c r="M442" s="995" t="s">
        <v>321</v>
      </c>
      <c r="N442" s="995"/>
      <c r="O442" s="619">
        <v>0.11798317896275395</v>
      </c>
      <c r="P442" s="571"/>
      <c r="Q442" s="571"/>
      <c r="AX442" s="339"/>
      <c r="AY442" s="339"/>
      <c r="AZ442" s="339"/>
      <c r="BA442" s="341"/>
      <c r="BB442" s="391"/>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1"/>
      <c r="BX442" s="341"/>
      <c r="BY442" s="341"/>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882"/>
      <c r="C443" s="996" t="s">
        <v>329</v>
      </c>
      <c r="D443" s="995"/>
      <c r="E443" s="617">
        <v>-0.12701066238135261</v>
      </c>
      <c r="F443" s="571"/>
      <c r="G443" s="571"/>
      <c r="H443" s="995" t="s">
        <v>316</v>
      </c>
      <c r="I443" s="995"/>
      <c r="J443" s="618">
        <v>8.7533368611534643E-2</v>
      </c>
      <c r="K443" s="571"/>
      <c r="L443" s="571"/>
      <c r="M443" s="995" t="s">
        <v>333</v>
      </c>
      <c r="N443" s="995"/>
      <c r="O443" s="619">
        <v>0.11398867189789384</v>
      </c>
      <c r="P443" s="571"/>
      <c r="Q443" s="571"/>
      <c r="AX443" s="339"/>
      <c r="AY443" s="339"/>
      <c r="AZ443" s="339"/>
      <c r="BA443" s="341"/>
      <c r="BB443" s="391"/>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1"/>
      <c r="BX443" s="341"/>
      <c r="BY443" s="341"/>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882"/>
      <c r="C444" s="996" t="s">
        <v>333</v>
      </c>
      <c r="D444" s="995"/>
      <c r="E444" s="617">
        <v>0.11514421110080524</v>
      </c>
      <c r="F444" s="571"/>
      <c r="G444" s="571"/>
      <c r="H444" s="995" t="s">
        <v>214</v>
      </c>
      <c r="I444" s="995"/>
      <c r="J444" s="618">
        <v>-8.7377444754822717E-2</v>
      </c>
      <c r="K444" s="571"/>
      <c r="L444" s="571"/>
      <c r="M444" s="995" t="s">
        <v>334</v>
      </c>
      <c r="N444" s="995"/>
      <c r="O444" s="619">
        <v>0.1133058629350612</v>
      </c>
      <c r="P444" s="571"/>
      <c r="Q444" s="571"/>
      <c r="AX444" s="339"/>
      <c r="AY444" s="339"/>
      <c r="AZ444" s="339"/>
      <c r="BA444" s="341"/>
      <c r="BB444" s="391"/>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1"/>
      <c r="BX444" s="341"/>
      <c r="BY444" s="341"/>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882"/>
      <c r="C445" s="996" t="s">
        <v>334</v>
      </c>
      <c r="D445" s="995"/>
      <c r="E445" s="617">
        <v>9.3126581939945496E-2</v>
      </c>
      <c r="F445" s="571"/>
      <c r="G445" s="571"/>
      <c r="H445" s="995" t="s">
        <v>335</v>
      </c>
      <c r="I445" s="995"/>
      <c r="J445" s="618">
        <v>-7.1957637163249183E-2</v>
      </c>
      <c r="K445" s="571"/>
      <c r="L445" s="571"/>
      <c r="M445" s="995" t="s">
        <v>336</v>
      </c>
      <c r="N445" s="995"/>
      <c r="O445" s="619">
        <v>0.11260992016041027</v>
      </c>
      <c r="P445" s="571"/>
      <c r="Q445" s="571"/>
      <c r="AX445" s="339"/>
      <c r="AY445" s="339"/>
      <c r="AZ445" s="339"/>
      <c r="BA445" s="341"/>
      <c r="BB445" s="391"/>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1"/>
      <c r="BX445" s="341"/>
      <c r="BY445" s="341"/>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996" t="s">
        <v>213</v>
      </c>
      <c r="D446" s="995"/>
      <c r="E446" s="617">
        <v>-8.9311744201990256E-2</v>
      </c>
      <c r="F446" s="571"/>
      <c r="G446" s="571"/>
      <c r="H446" s="995" t="s">
        <v>337</v>
      </c>
      <c r="I446" s="995"/>
      <c r="J446" s="618">
        <v>7.0272338565714493E-2</v>
      </c>
      <c r="K446" s="571"/>
      <c r="L446" s="571"/>
      <c r="M446" s="995" t="s">
        <v>325</v>
      </c>
      <c r="N446" s="995"/>
      <c r="O446" s="619">
        <v>0.11109897340663832</v>
      </c>
      <c r="P446" s="571"/>
      <c r="Q446" s="571"/>
      <c r="AX446" s="339"/>
      <c r="AY446" s="339"/>
      <c r="AZ446" s="339"/>
      <c r="BA446" s="341"/>
      <c r="BB446" s="391"/>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1"/>
      <c r="BX446" s="341"/>
      <c r="BY446" s="341"/>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996" t="s">
        <v>337</v>
      </c>
      <c r="D447" s="995"/>
      <c r="E447" s="617">
        <v>8.2005843430876177E-2</v>
      </c>
      <c r="F447" s="571"/>
      <c r="G447" s="571"/>
      <c r="H447" s="995" t="s">
        <v>333</v>
      </c>
      <c r="I447" s="995"/>
      <c r="J447" s="618">
        <v>7.0194794272532682E-2</v>
      </c>
      <c r="K447" s="571"/>
      <c r="L447" s="571"/>
      <c r="M447" s="995" t="s">
        <v>331</v>
      </c>
      <c r="N447" s="995"/>
      <c r="O447" s="619">
        <v>9.6692923028304928E-2</v>
      </c>
      <c r="P447" s="571"/>
      <c r="Q447" s="571"/>
      <c r="AX447" s="339"/>
      <c r="AY447" s="339"/>
      <c r="AZ447" s="339"/>
      <c r="BA447" s="341"/>
      <c r="BB447" s="391"/>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1"/>
      <c r="BX447" s="341"/>
      <c r="BY447" s="341"/>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996" t="s">
        <v>324</v>
      </c>
      <c r="D448" s="995"/>
      <c r="E448" s="617">
        <v>-8.1238575491802481E-2</v>
      </c>
      <c r="F448" s="571"/>
      <c r="G448" s="571"/>
      <c r="H448" s="995" t="s">
        <v>203</v>
      </c>
      <c r="I448" s="995"/>
      <c r="J448" s="618">
        <v>-6.9011622764896599E-2</v>
      </c>
      <c r="K448" s="571"/>
      <c r="L448" s="571"/>
      <c r="M448" s="995" t="s">
        <v>338</v>
      </c>
      <c r="N448" s="995"/>
      <c r="O448" s="619">
        <v>9.3353083835801723E-2</v>
      </c>
      <c r="P448" s="571"/>
      <c r="Q448" s="571"/>
      <c r="AX448" s="339"/>
      <c r="AY448" s="339"/>
      <c r="AZ448" s="339"/>
      <c r="BA448" s="341"/>
      <c r="BB448" s="391"/>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1"/>
      <c r="BX448" s="341"/>
      <c r="BY448" s="341"/>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996" t="s">
        <v>214</v>
      </c>
      <c r="D449" s="995"/>
      <c r="E449" s="617">
        <v>-7.3736596417457251E-2</v>
      </c>
      <c r="F449" s="571"/>
      <c r="G449" s="571"/>
      <c r="H449" s="995" t="s">
        <v>336</v>
      </c>
      <c r="I449" s="995"/>
      <c r="J449" s="618">
        <v>-6.5669387951543756E-2</v>
      </c>
      <c r="K449" s="571"/>
      <c r="L449" s="571"/>
      <c r="M449" s="995" t="s">
        <v>213</v>
      </c>
      <c r="N449" s="995"/>
      <c r="O449" s="619">
        <v>-9.1851111805818453E-2</v>
      </c>
      <c r="P449" s="571"/>
      <c r="Q449" s="571"/>
      <c r="AX449" s="339"/>
      <c r="AY449" s="339"/>
      <c r="AZ449" s="339"/>
      <c r="BA449" s="341"/>
      <c r="BB449" s="391"/>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1"/>
      <c r="BX449" s="341"/>
      <c r="BY449" s="341"/>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996" t="s">
        <v>338</v>
      </c>
      <c r="D450" s="995"/>
      <c r="E450" s="617">
        <v>6.1232954277014605E-2</v>
      </c>
      <c r="F450" s="571"/>
      <c r="G450" s="571"/>
      <c r="H450" s="995" t="s">
        <v>228</v>
      </c>
      <c r="I450" s="995"/>
      <c r="J450" s="618">
        <v>-6.3389340888247353E-2</v>
      </c>
      <c r="K450" s="571"/>
      <c r="L450" s="571"/>
      <c r="M450" s="995" t="s">
        <v>214</v>
      </c>
      <c r="N450" s="995"/>
      <c r="O450" s="619">
        <v>-8.5522168751280464E-2</v>
      </c>
      <c r="P450" s="571"/>
      <c r="Q450" s="571"/>
      <c r="AX450" s="339"/>
      <c r="AY450" s="339"/>
      <c r="AZ450" s="339"/>
      <c r="BA450" s="341"/>
      <c r="BB450" s="391"/>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1"/>
      <c r="BX450" s="341"/>
      <c r="BY450" s="341"/>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996" t="s">
        <v>339</v>
      </c>
      <c r="D451" s="995"/>
      <c r="E451" s="617">
        <v>5.732345058015622E-2</v>
      </c>
      <c r="F451" s="571"/>
      <c r="G451" s="571"/>
      <c r="H451" s="995" t="s">
        <v>311</v>
      </c>
      <c r="I451" s="995"/>
      <c r="J451" s="618">
        <v>5.609930963079527E-2</v>
      </c>
      <c r="K451" s="571"/>
      <c r="L451" s="571"/>
      <c r="M451" s="995" t="s">
        <v>324</v>
      </c>
      <c r="N451" s="995"/>
      <c r="O451" s="619">
        <v>-7.7503484343829726E-2</v>
      </c>
      <c r="P451" s="571"/>
      <c r="Q451" s="571"/>
      <c r="AX451" s="339"/>
      <c r="AY451" s="339"/>
      <c r="AZ451" s="339"/>
      <c r="BA451" s="341"/>
      <c r="BB451" s="391"/>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1"/>
      <c r="BX451" s="341"/>
      <c r="BY451" s="341"/>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996" t="s">
        <v>228</v>
      </c>
      <c r="D452" s="995"/>
      <c r="E452" s="617">
        <v>-5.5255569019121202E-2</v>
      </c>
      <c r="F452" s="571"/>
      <c r="G452" s="571"/>
      <c r="H452" s="995" t="s">
        <v>339</v>
      </c>
      <c r="I452" s="995"/>
      <c r="J452" s="618">
        <v>5.3909977107459497E-2</v>
      </c>
      <c r="K452" s="571"/>
      <c r="L452" s="571"/>
      <c r="M452" s="995" t="s">
        <v>339</v>
      </c>
      <c r="N452" s="995"/>
      <c r="O452" s="619">
        <v>6.5425226058334576E-2</v>
      </c>
      <c r="P452" s="571"/>
      <c r="Q452" s="571"/>
      <c r="AX452" s="339"/>
      <c r="AY452" s="339"/>
      <c r="AZ452" s="339"/>
      <c r="BA452" s="341"/>
      <c r="BB452" s="391"/>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1"/>
      <c r="BX452" s="341"/>
      <c r="BY452" s="341"/>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996" t="s">
        <v>216</v>
      </c>
      <c r="D453" s="995"/>
      <c r="E453" s="617">
        <v>-4.9526916301536564E-2</v>
      </c>
      <c r="F453" s="571"/>
      <c r="G453" s="571"/>
      <c r="H453" s="995" t="s">
        <v>340</v>
      </c>
      <c r="I453" s="995"/>
      <c r="J453" s="618">
        <v>-4.798313210615554E-2</v>
      </c>
      <c r="K453" s="571"/>
      <c r="L453" s="571"/>
      <c r="M453" s="995" t="s">
        <v>235</v>
      </c>
      <c r="N453" s="995"/>
      <c r="O453" s="619">
        <v>-4.947584797343673E-2</v>
      </c>
      <c r="P453" s="571"/>
      <c r="Q453" s="571"/>
      <c r="AX453" s="339"/>
      <c r="AY453" s="339"/>
      <c r="AZ453" s="339"/>
      <c r="BA453" s="341"/>
      <c r="BB453" s="391"/>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1"/>
      <c r="BX453" s="341"/>
      <c r="BY453" s="341"/>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996" t="s">
        <v>235</v>
      </c>
      <c r="D454" s="995"/>
      <c r="E454" s="617">
        <v>-4.7237556881768582E-2</v>
      </c>
      <c r="F454" s="571"/>
      <c r="G454" s="571"/>
      <c r="H454" s="995" t="s">
        <v>327</v>
      </c>
      <c r="I454" s="995"/>
      <c r="J454" s="618">
        <v>4.468855993803806E-2</v>
      </c>
      <c r="K454" s="571"/>
      <c r="L454" s="571"/>
      <c r="M454" s="995" t="s">
        <v>216</v>
      </c>
      <c r="N454" s="995"/>
      <c r="O454" s="619">
        <v>-4.9012453294861598E-2</v>
      </c>
      <c r="P454" s="571"/>
      <c r="Q454" s="571"/>
      <c r="AX454" s="339"/>
      <c r="AY454" s="339"/>
      <c r="AZ454" s="339"/>
      <c r="BA454" s="341"/>
      <c r="BB454" s="391"/>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1"/>
      <c r="BX454" s="341"/>
      <c r="BY454" s="341"/>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996" t="s">
        <v>340</v>
      </c>
      <c r="D455" s="995"/>
      <c r="E455" s="617">
        <v>4.5811778338637039E-2</v>
      </c>
      <c r="F455" s="571"/>
      <c r="G455" s="571"/>
      <c r="H455" s="995" t="s">
        <v>341</v>
      </c>
      <c r="I455" s="995"/>
      <c r="J455" s="618">
        <v>4.3360663745564743E-2</v>
      </c>
      <c r="K455" s="571"/>
      <c r="L455" s="571"/>
      <c r="M455" s="995" t="s">
        <v>340</v>
      </c>
      <c r="N455" s="995"/>
      <c r="O455" s="619">
        <v>4.7437248837961979E-2</v>
      </c>
      <c r="P455" s="571"/>
      <c r="Q455" s="571"/>
      <c r="AX455" s="339"/>
      <c r="AY455" s="339"/>
      <c r="AZ455" s="339"/>
      <c r="BA455" s="341"/>
      <c r="BB455" s="391"/>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1"/>
      <c r="BX455" s="341"/>
      <c r="BY455" s="341"/>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996" t="s">
        <v>336</v>
      </c>
      <c r="D456" s="995"/>
      <c r="E456" s="617">
        <v>-3.4660270279498522E-2</v>
      </c>
      <c r="F456" s="571"/>
      <c r="G456" s="571"/>
      <c r="H456" s="995" t="s">
        <v>338</v>
      </c>
      <c r="I456" s="995"/>
      <c r="J456" s="618">
        <v>2.7083857826224498E-2</v>
      </c>
      <c r="K456" s="571"/>
      <c r="L456" s="571"/>
      <c r="M456" s="995" t="s">
        <v>335</v>
      </c>
      <c r="N456" s="995"/>
      <c r="O456" s="619">
        <v>4.2379978623817788E-2</v>
      </c>
      <c r="P456" s="571"/>
      <c r="Q456" s="571"/>
      <c r="AX456" s="339"/>
      <c r="AY456" s="339"/>
      <c r="AZ456" s="339"/>
      <c r="BA456" s="341"/>
      <c r="BB456" s="391"/>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1"/>
      <c r="BX456" s="341"/>
      <c r="BY456" s="341"/>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996" t="s">
        <v>335</v>
      </c>
      <c r="D457" s="995"/>
      <c r="E457" s="617">
        <v>3.4581339020113962E-2</v>
      </c>
      <c r="F457" s="571"/>
      <c r="G457" s="571"/>
      <c r="H457" s="995" t="s">
        <v>235</v>
      </c>
      <c r="I457" s="995"/>
      <c r="J457" s="618">
        <v>-2.5071258614148877E-2</v>
      </c>
      <c r="K457" s="571"/>
      <c r="L457" s="571"/>
      <c r="M457" s="995" t="s">
        <v>337</v>
      </c>
      <c r="N457" s="995"/>
      <c r="O457" s="619">
        <v>3.7716700353783668E-2</v>
      </c>
      <c r="P457" s="571"/>
      <c r="Q457" s="571"/>
      <c r="AX457" s="339"/>
      <c r="AY457" s="339"/>
      <c r="AZ457" s="339"/>
      <c r="BA457" s="341"/>
      <c r="BB457" s="391"/>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1"/>
      <c r="BX457" s="341"/>
      <c r="BY457" s="341"/>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996" t="s">
        <v>342</v>
      </c>
      <c r="D458" s="995"/>
      <c r="E458" s="617">
        <v>-2.890760496810843E-2</v>
      </c>
      <c r="F458" s="571"/>
      <c r="G458" s="571"/>
      <c r="H458" s="995" t="s">
        <v>342</v>
      </c>
      <c r="I458" s="995"/>
      <c r="J458" s="618">
        <v>-2.4388406039077645E-2</v>
      </c>
      <c r="K458" s="571"/>
      <c r="L458" s="571"/>
      <c r="M458" s="995" t="s">
        <v>342</v>
      </c>
      <c r="N458" s="995"/>
      <c r="O458" s="619">
        <v>-3.4771706427251491E-2</v>
      </c>
      <c r="P458" s="571"/>
      <c r="Q458" s="571"/>
      <c r="AX458" s="339"/>
      <c r="AY458" s="339"/>
      <c r="AZ458" s="339"/>
      <c r="BA458" s="341"/>
      <c r="BB458" s="391"/>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1"/>
      <c r="BX458" s="341"/>
      <c r="BY458" s="341"/>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996" t="s">
        <v>341</v>
      </c>
      <c r="D459" s="995"/>
      <c r="E459" s="617">
        <v>2.1322986179727232E-2</v>
      </c>
      <c r="F459" s="571"/>
      <c r="G459" s="571"/>
      <c r="H459" s="995" t="s">
        <v>334</v>
      </c>
      <c r="I459" s="995"/>
      <c r="J459" s="618">
        <v>-2.3456041806017978E-2</v>
      </c>
      <c r="K459" s="571"/>
      <c r="L459" s="571"/>
      <c r="M459" s="995" t="s">
        <v>228</v>
      </c>
      <c r="N459" s="995"/>
      <c r="O459" s="619">
        <v>-3.2166969641722575E-2</v>
      </c>
      <c r="P459" s="571"/>
      <c r="Q459" s="571"/>
      <c r="AX459" s="339"/>
      <c r="AY459" s="339"/>
      <c r="AZ459" s="339"/>
      <c r="BA459" s="341"/>
      <c r="BB459" s="391"/>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1"/>
      <c r="BX459" s="341"/>
      <c r="BY459" s="341"/>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996" t="s">
        <v>331</v>
      </c>
      <c r="D460" s="995"/>
      <c r="E460" s="617">
        <v>-1.7355754009894753E-2</v>
      </c>
      <c r="F460" s="571"/>
      <c r="G460" s="571"/>
      <c r="H460" s="995" t="s">
        <v>213</v>
      </c>
      <c r="I460" s="995"/>
      <c r="J460" s="618">
        <v>-2.3231360184526907E-2</v>
      </c>
      <c r="K460" s="571"/>
      <c r="L460" s="571"/>
      <c r="M460" s="995" t="s">
        <v>332</v>
      </c>
      <c r="N460" s="995"/>
      <c r="O460" s="619">
        <v>-3.1016586385194431E-2</v>
      </c>
      <c r="P460" s="571"/>
      <c r="Q460" s="571"/>
      <c r="AX460" s="339"/>
      <c r="AY460" s="339"/>
      <c r="AZ460" s="339"/>
      <c r="BA460" s="341"/>
      <c r="BB460" s="391"/>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1"/>
      <c r="BX460" s="341"/>
      <c r="BY460" s="341"/>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996" t="s">
        <v>232</v>
      </c>
      <c r="D461" s="995"/>
      <c r="E461" s="617">
        <v>1.4874842879223794E-2</v>
      </c>
      <c r="F461" s="571"/>
      <c r="G461" s="571"/>
      <c r="H461" s="995" t="s">
        <v>232</v>
      </c>
      <c r="I461" s="995"/>
      <c r="J461" s="618">
        <v>2.101229439077747E-2</v>
      </c>
      <c r="K461" s="571"/>
      <c r="L461" s="571"/>
      <c r="M461" s="995" t="s">
        <v>219</v>
      </c>
      <c r="N461" s="995"/>
      <c r="O461" s="619">
        <v>-2.6560780446537997E-2</v>
      </c>
      <c r="P461" s="571"/>
      <c r="Q461" s="571"/>
      <c r="AX461" s="339"/>
      <c r="AY461" s="339"/>
      <c r="AZ461" s="339"/>
      <c r="BA461" s="341"/>
      <c r="BB461" s="391"/>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1"/>
      <c r="BX461" s="341"/>
      <c r="BY461" s="341"/>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996" t="s">
        <v>343</v>
      </c>
      <c r="D462" s="995"/>
      <c r="E462" s="617">
        <v>-1.2168273143693861E-2</v>
      </c>
      <c r="F462" s="571"/>
      <c r="G462" s="571"/>
      <c r="H462" s="995" t="s">
        <v>344</v>
      </c>
      <c r="I462" s="995"/>
      <c r="J462" s="618">
        <v>1.2386417898750854E-2</v>
      </c>
      <c r="K462" s="571"/>
      <c r="L462" s="571"/>
      <c r="M462" s="995" t="s">
        <v>344</v>
      </c>
      <c r="N462" s="995"/>
      <c r="O462" s="619">
        <v>1.5990119521168775E-2</v>
      </c>
      <c r="P462" s="571"/>
      <c r="Q462" s="571"/>
      <c r="AX462" s="339"/>
      <c r="AY462" s="339"/>
      <c r="AZ462" s="339"/>
      <c r="BA462" s="341"/>
      <c r="BB462" s="391"/>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1"/>
      <c r="BX462" s="341"/>
      <c r="BY462" s="341"/>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996" t="s">
        <v>332</v>
      </c>
      <c r="D463" s="995"/>
      <c r="E463" s="617">
        <v>-1.0772886807854404E-2</v>
      </c>
      <c r="F463" s="571"/>
      <c r="G463" s="571"/>
      <c r="H463" s="995" t="s">
        <v>343</v>
      </c>
      <c r="I463" s="995"/>
      <c r="J463" s="618">
        <v>-7.9363930933558837E-3</v>
      </c>
      <c r="K463" s="571"/>
      <c r="L463" s="571"/>
      <c r="M463" s="995" t="s">
        <v>343</v>
      </c>
      <c r="N463" s="995"/>
      <c r="O463" s="619">
        <v>9.9404873845686421E-3</v>
      </c>
      <c r="P463" s="571"/>
      <c r="Q463" s="571"/>
      <c r="AX463" s="339"/>
      <c r="AY463" s="339"/>
      <c r="AZ463" s="339"/>
      <c r="BA463" s="341"/>
      <c r="BB463" s="391"/>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1"/>
      <c r="BX463" s="341"/>
      <c r="BY463" s="341"/>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996" t="s">
        <v>219</v>
      </c>
      <c r="D464" s="995"/>
      <c r="E464" s="617">
        <v>-7.1220647373600914E-3</v>
      </c>
      <c r="F464" s="571"/>
      <c r="G464" s="571"/>
      <c r="H464" s="995" t="s">
        <v>219</v>
      </c>
      <c r="I464" s="995"/>
      <c r="J464" s="620">
        <v>6.01452720865532E-3</v>
      </c>
      <c r="K464" s="571"/>
      <c r="L464" s="571"/>
      <c r="M464" s="995" t="s">
        <v>341</v>
      </c>
      <c r="N464" s="995"/>
      <c r="O464" s="619">
        <v>6.1429364033326822E-3</v>
      </c>
      <c r="P464" s="571"/>
      <c r="Q464" s="571"/>
      <c r="AX464" s="339"/>
      <c r="AY464" s="339"/>
      <c r="AZ464" s="339"/>
      <c r="BA464" s="341"/>
      <c r="BB464" s="391"/>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1"/>
      <c r="BX464" s="341"/>
      <c r="BY464" s="341"/>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996" t="s">
        <v>344</v>
      </c>
      <c r="D465" s="995"/>
      <c r="E465" s="617">
        <v>4.2765566028017208E-3</v>
      </c>
      <c r="F465" s="571"/>
      <c r="G465" s="571"/>
      <c r="H465" s="995"/>
      <c r="I465" s="995"/>
      <c r="J465" s="571"/>
      <c r="K465" s="571"/>
      <c r="L465" s="571"/>
      <c r="M465" s="995" t="s">
        <v>232</v>
      </c>
      <c r="N465" s="995"/>
      <c r="O465" s="619">
        <v>-7.5999448858576272E-4</v>
      </c>
      <c r="P465" s="571"/>
      <c r="Q465" s="571"/>
      <c r="AX465" s="339"/>
      <c r="AY465" s="339"/>
      <c r="AZ465" s="339"/>
      <c r="BA465" s="341"/>
      <c r="BB465" s="391"/>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1"/>
      <c r="BX465" s="341"/>
      <c r="BY465" s="341"/>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996" t="s">
        <v>345</v>
      </c>
      <c r="D466" s="995"/>
      <c r="E466" s="621">
        <v>-3.9738749669675872E-3</v>
      </c>
      <c r="F466" s="571"/>
      <c r="G466" s="571"/>
      <c r="H466" s="995"/>
      <c r="I466" s="995"/>
      <c r="J466" s="571"/>
      <c r="K466" s="571"/>
      <c r="L466" s="571"/>
      <c r="M466" s="995" t="s">
        <v>345</v>
      </c>
      <c r="N466" s="995"/>
      <c r="O466" s="622">
        <v>-7.0135201176021122E-4</v>
      </c>
      <c r="P466" s="571"/>
      <c r="Q466" s="571"/>
      <c r="AX466" s="339"/>
      <c r="AY466" s="339"/>
      <c r="AZ466" s="339"/>
      <c r="BA466" s="341"/>
      <c r="BB466" s="391"/>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1"/>
      <c r="BX466" s="341"/>
      <c r="BY466" s="341"/>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996"/>
      <c r="D467" s="995"/>
      <c r="E467" s="571"/>
      <c r="F467" s="571"/>
      <c r="G467" s="571"/>
      <c r="H467" s="995"/>
      <c r="I467" s="995"/>
      <c r="J467" s="571"/>
      <c r="K467" s="571"/>
      <c r="L467" s="571"/>
      <c r="M467" s="995"/>
      <c r="N467" s="995"/>
      <c r="O467" s="571"/>
      <c r="P467" s="571"/>
      <c r="Q467" s="571"/>
      <c r="AX467" s="339"/>
      <c r="AY467" s="339"/>
      <c r="AZ467" s="339"/>
      <c r="BA467" s="341"/>
      <c r="BB467" s="391"/>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1"/>
      <c r="BX467" s="341"/>
      <c r="BY467" s="341"/>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996"/>
      <c r="D468" s="995"/>
      <c r="E468" s="571"/>
      <c r="F468" s="571"/>
      <c r="G468" s="571"/>
      <c r="H468" s="995" t="s">
        <v>236</v>
      </c>
      <c r="I468" s="995"/>
      <c r="J468" s="995"/>
      <c r="K468" s="571"/>
      <c r="L468" s="571"/>
      <c r="M468" s="995"/>
      <c r="N468" s="995"/>
      <c r="O468" s="571"/>
      <c r="P468" s="571"/>
      <c r="Q468" s="571"/>
      <c r="AX468" s="339"/>
      <c r="AY468" s="339"/>
      <c r="AZ468" s="339"/>
      <c r="BA468" s="341"/>
      <c r="BB468" s="391"/>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1"/>
      <c r="BX468" s="341"/>
      <c r="BY468" s="341"/>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996"/>
      <c r="D469" s="995"/>
      <c r="E469" s="571"/>
      <c r="F469" s="571"/>
      <c r="G469" s="571"/>
      <c r="H469" s="995"/>
      <c r="I469" s="995"/>
      <c r="J469" s="599" t="s">
        <v>237</v>
      </c>
      <c r="K469" s="571"/>
      <c r="L469" s="571"/>
      <c r="M469" s="995"/>
      <c r="N469" s="995"/>
      <c r="O469" s="571"/>
      <c r="P469" s="571"/>
      <c r="Q469" s="571"/>
      <c r="AX469" s="339"/>
      <c r="AY469" s="339"/>
      <c r="AZ469" s="339"/>
      <c r="BA469" s="341"/>
      <c r="BB469" s="391"/>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1"/>
      <c r="BX469" s="341"/>
      <c r="BY469" s="341"/>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996" t="s">
        <v>236</v>
      </c>
      <c r="D470" s="995"/>
      <c r="E470" s="995"/>
      <c r="F470" s="571"/>
      <c r="G470" s="571"/>
      <c r="H470" s="995" t="s">
        <v>298</v>
      </c>
      <c r="I470" s="995"/>
      <c r="J470" s="615">
        <v>0.14570623410481212</v>
      </c>
      <c r="K470" s="571"/>
      <c r="L470" s="571"/>
      <c r="M470" s="995" t="s">
        <v>236</v>
      </c>
      <c r="N470" s="995"/>
      <c r="O470" s="995"/>
      <c r="P470" s="571"/>
      <c r="Q470" s="571"/>
      <c r="AX470" s="339"/>
      <c r="AY470" s="339"/>
      <c r="AZ470" s="339"/>
      <c r="BA470" s="341"/>
      <c r="BB470" s="391"/>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1"/>
      <c r="BX470" s="341"/>
      <c r="BY470" s="341"/>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996"/>
      <c r="D471" s="995"/>
      <c r="E471" s="600" t="s">
        <v>237</v>
      </c>
      <c r="F471" s="571"/>
      <c r="G471" s="571"/>
      <c r="H471" s="995" t="s">
        <v>314</v>
      </c>
      <c r="I471" s="995"/>
      <c r="J471" s="618">
        <v>0.16189387873373584</v>
      </c>
      <c r="K471" s="571"/>
      <c r="L471" s="571"/>
      <c r="M471" s="995"/>
      <c r="N471" s="995"/>
      <c r="O471" s="601" t="s">
        <v>237</v>
      </c>
      <c r="P471" s="571"/>
      <c r="Q471" s="571"/>
      <c r="AX471" s="339"/>
      <c r="AY471" s="339"/>
      <c r="AZ471" s="339"/>
      <c r="BA471" s="341"/>
      <c r="BB471" s="391"/>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1"/>
      <c r="BX471" s="341"/>
      <c r="BY471" s="341"/>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996" t="s">
        <v>298</v>
      </c>
      <c r="D472" s="995"/>
      <c r="E472" s="614">
        <v>0.49624582784570376</v>
      </c>
      <c r="F472" s="571"/>
      <c r="G472" s="571"/>
      <c r="H472" s="995" t="s">
        <v>305</v>
      </c>
      <c r="I472" s="995"/>
      <c r="J472" s="618">
        <v>0.31477446250692465</v>
      </c>
      <c r="K472" s="571"/>
      <c r="L472" s="571"/>
      <c r="M472" s="995" t="s">
        <v>298</v>
      </c>
      <c r="N472" s="995"/>
      <c r="O472" s="616">
        <v>0.56194265476397998</v>
      </c>
      <c r="P472" s="571"/>
      <c r="Q472" s="571"/>
      <c r="AX472" s="339"/>
      <c r="AY472" s="339"/>
      <c r="AZ472" s="339"/>
      <c r="BA472" s="341"/>
      <c r="BB472" s="391"/>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1"/>
      <c r="BX472" s="341"/>
      <c r="BY472" s="341"/>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996" t="s">
        <v>314</v>
      </c>
      <c r="D473" s="995"/>
      <c r="E473" s="617">
        <v>0.1058855324883447</v>
      </c>
      <c r="F473" s="571"/>
      <c r="G473" s="571"/>
      <c r="H473" s="995" t="s">
        <v>297</v>
      </c>
      <c r="I473" s="995"/>
      <c r="J473" s="618">
        <v>0.41838342814741042</v>
      </c>
      <c r="K473" s="571"/>
      <c r="L473" s="571"/>
      <c r="M473" s="995" t="s">
        <v>314</v>
      </c>
      <c r="N473" s="995"/>
      <c r="O473" s="619">
        <v>8.9462153371833386E-2</v>
      </c>
      <c r="P473" s="571"/>
      <c r="Q473" s="571"/>
      <c r="AX473" s="339"/>
      <c r="AY473" s="339"/>
      <c r="AZ473" s="339"/>
      <c r="BA473" s="341"/>
      <c r="BB473" s="391"/>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1"/>
      <c r="BX473" s="341"/>
      <c r="BY473" s="341"/>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996" t="s">
        <v>305</v>
      </c>
      <c r="D474" s="995"/>
      <c r="E474" s="617">
        <v>0.40565254702002823</v>
      </c>
      <c r="F474" s="571"/>
      <c r="G474" s="571"/>
      <c r="H474" s="995" t="s">
        <v>339</v>
      </c>
      <c r="I474" s="995"/>
      <c r="J474" s="618">
        <v>2.9062856317268069E-3</v>
      </c>
      <c r="K474" s="571"/>
      <c r="L474" s="571"/>
      <c r="M474" s="995" t="s">
        <v>305</v>
      </c>
      <c r="N474" s="995"/>
      <c r="O474" s="619">
        <v>0.43836894221189898</v>
      </c>
      <c r="P474" s="571"/>
      <c r="Q474" s="571"/>
      <c r="AX474" s="339"/>
      <c r="AY474" s="339"/>
      <c r="AZ474" s="339"/>
      <c r="BA474" s="341"/>
      <c r="BB474" s="391"/>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1"/>
      <c r="BX474" s="341"/>
      <c r="BY474" s="341"/>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996" t="s">
        <v>297</v>
      </c>
      <c r="D475" s="995"/>
      <c r="E475" s="617">
        <v>0.49346492797901265</v>
      </c>
      <c r="F475" s="571"/>
      <c r="G475" s="571"/>
      <c r="H475" s="995" t="s">
        <v>316</v>
      </c>
      <c r="I475" s="995"/>
      <c r="J475" s="618">
        <v>7.6620906204827978E-3</v>
      </c>
      <c r="K475" s="571"/>
      <c r="L475" s="571"/>
      <c r="M475" s="995" t="s">
        <v>297</v>
      </c>
      <c r="N475" s="995"/>
      <c r="O475" s="619">
        <v>0.50332732193160967</v>
      </c>
      <c r="P475" s="571"/>
      <c r="Q475" s="571"/>
      <c r="AX475" s="339"/>
      <c r="AY475" s="339"/>
      <c r="AZ475" s="339"/>
      <c r="BA475" s="341"/>
      <c r="BB475" s="391"/>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1"/>
      <c r="BX475" s="341"/>
      <c r="BY475" s="341"/>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996" t="s">
        <v>339</v>
      </c>
      <c r="D476" s="995"/>
      <c r="E476" s="617">
        <v>3.2859779864156126E-3</v>
      </c>
      <c r="F476" s="571"/>
      <c r="G476" s="571"/>
      <c r="H476" s="995" t="s">
        <v>310</v>
      </c>
      <c r="I476" s="995"/>
      <c r="J476" s="618">
        <v>0.20793851354324994</v>
      </c>
      <c r="K476" s="571"/>
      <c r="L476" s="571"/>
      <c r="M476" s="995" t="s">
        <v>339</v>
      </c>
      <c r="N476" s="995"/>
      <c r="O476" s="619">
        <v>4.2804602047841816E-3</v>
      </c>
      <c r="P476" s="571"/>
      <c r="Q476" s="571"/>
      <c r="AX476" s="339"/>
      <c r="AY476" s="339"/>
      <c r="AZ476" s="339"/>
      <c r="BA476" s="341"/>
      <c r="BB476" s="391"/>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1"/>
      <c r="BX476" s="341"/>
      <c r="BY476" s="341"/>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996" t="s">
        <v>316</v>
      </c>
      <c r="D477" s="995"/>
      <c r="E477" s="617">
        <v>2.6491219414437554E-2</v>
      </c>
      <c r="F477" s="571"/>
      <c r="G477" s="571"/>
      <c r="H477" s="995" t="s">
        <v>301</v>
      </c>
      <c r="I477" s="995"/>
      <c r="J477" s="618">
        <v>0.35227211143107617</v>
      </c>
      <c r="K477" s="571"/>
      <c r="L477" s="571"/>
      <c r="M477" s="995" t="s">
        <v>316</v>
      </c>
      <c r="N477" s="995"/>
      <c r="O477" s="619">
        <v>7.5768861913605365E-2</v>
      </c>
      <c r="P477" s="571"/>
      <c r="Q477" s="571"/>
      <c r="AX477" s="339"/>
      <c r="AY477" s="339"/>
      <c r="AZ477" s="339"/>
      <c r="BA477" s="341"/>
      <c r="BB477" s="391"/>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1"/>
      <c r="BX477" s="341"/>
      <c r="BY477" s="341"/>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996" t="s">
        <v>310</v>
      </c>
      <c r="D478" s="995"/>
      <c r="E478" s="617">
        <v>0.147528368736733</v>
      </c>
      <c r="F478" s="571"/>
      <c r="G478" s="571"/>
      <c r="H478" s="995" t="s">
        <v>304</v>
      </c>
      <c r="I478" s="995"/>
      <c r="J478" s="618">
        <v>0.26811634083077029</v>
      </c>
      <c r="K478" s="571"/>
      <c r="L478" s="571"/>
      <c r="M478" s="995" t="s">
        <v>310</v>
      </c>
      <c r="N478" s="995"/>
      <c r="O478" s="619">
        <v>0.10987307865571928</v>
      </c>
      <c r="P478" s="571"/>
      <c r="Q478" s="571"/>
      <c r="AX478" s="339"/>
      <c r="AY478" s="339"/>
      <c r="AZ478" s="339"/>
      <c r="BA478" s="341"/>
      <c r="BB478" s="391"/>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1"/>
      <c r="BX478" s="341"/>
      <c r="BY478" s="341"/>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996" t="s">
        <v>301</v>
      </c>
      <c r="D479" s="995"/>
      <c r="E479" s="617">
        <v>0.31061667036069607</v>
      </c>
      <c r="F479" s="571"/>
      <c r="G479" s="571"/>
      <c r="H479" s="995" t="s">
        <v>309</v>
      </c>
      <c r="I479" s="995"/>
      <c r="J479" s="618">
        <v>0.2186104061453622</v>
      </c>
      <c r="K479" s="571"/>
      <c r="L479" s="571"/>
      <c r="M479" s="995" t="s">
        <v>301</v>
      </c>
      <c r="N479" s="995"/>
      <c r="O479" s="619">
        <v>0.22806885994264559</v>
      </c>
      <c r="P479" s="571"/>
      <c r="Q479" s="571"/>
      <c r="AX479" s="339"/>
      <c r="AY479" s="339"/>
      <c r="AZ479" s="339"/>
      <c r="BA479" s="341"/>
      <c r="BB479" s="391"/>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1"/>
      <c r="BX479" s="341"/>
      <c r="BY479" s="341"/>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996" t="s">
        <v>304</v>
      </c>
      <c r="D480" s="995"/>
      <c r="E480" s="617">
        <v>0.45337066620557875</v>
      </c>
      <c r="F480" s="571"/>
      <c r="G480" s="571"/>
      <c r="H480" s="995" t="s">
        <v>303</v>
      </c>
      <c r="I480" s="995"/>
      <c r="J480" s="618">
        <v>0.32051084563407595</v>
      </c>
      <c r="K480" s="571"/>
      <c r="L480" s="571"/>
      <c r="M480" s="995" t="s">
        <v>304</v>
      </c>
      <c r="N480" s="995"/>
      <c r="O480" s="619">
        <v>0.48983376046379595</v>
      </c>
      <c r="P480" s="571"/>
      <c r="Q480" s="571"/>
      <c r="AX480" s="339"/>
      <c r="AY480" s="339"/>
      <c r="AZ480" s="339"/>
      <c r="BA480" s="341"/>
      <c r="BB480" s="391"/>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1"/>
      <c r="BX480" s="341"/>
      <c r="BY480" s="341"/>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996" t="s">
        <v>309</v>
      </c>
      <c r="D481" s="995"/>
      <c r="E481" s="617">
        <v>0.19302592114255637</v>
      </c>
      <c r="F481" s="571"/>
      <c r="G481" s="571"/>
      <c r="H481" s="995" t="s">
        <v>302</v>
      </c>
      <c r="I481" s="995"/>
      <c r="J481" s="618">
        <v>0.34107806409683755</v>
      </c>
      <c r="K481" s="571"/>
      <c r="L481" s="571"/>
      <c r="M481" s="995" t="s">
        <v>309</v>
      </c>
      <c r="N481" s="995"/>
      <c r="O481" s="619">
        <v>0.15894789235960616</v>
      </c>
      <c r="P481" s="571"/>
      <c r="Q481" s="571"/>
      <c r="AX481" s="339"/>
      <c r="AY481" s="339"/>
      <c r="AZ481" s="339"/>
      <c r="BA481" s="341"/>
      <c r="BB481" s="391"/>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1"/>
      <c r="BX481" s="341"/>
      <c r="BY481" s="341"/>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996" t="s">
        <v>303</v>
      </c>
      <c r="D482" s="995"/>
      <c r="E482" s="617">
        <v>0.47141768111515292</v>
      </c>
      <c r="F482" s="571"/>
      <c r="G482" s="571"/>
      <c r="H482" s="995" t="s">
        <v>315</v>
      </c>
      <c r="I482" s="995"/>
      <c r="J482" s="618">
        <v>0.12244978557473964</v>
      </c>
      <c r="K482" s="571"/>
      <c r="L482" s="571"/>
      <c r="M482" s="995" t="s">
        <v>303</v>
      </c>
      <c r="N482" s="995"/>
      <c r="O482" s="619">
        <v>0.50375989458558446</v>
      </c>
      <c r="P482" s="571"/>
      <c r="Q482" s="571"/>
      <c r="AX482" s="339"/>
      <c r="AY482" s="339"/>
      <c r="AZ482" s="339"/>
      <c r="BA482" s="341"/>
      <c r="BB482" s="391"/>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1"/>
      <c r="BX482" s="341"/>
      <c r="BY482" s="341"/>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996" t="s">
        <v>302</v>
      </c>
      <c r="D483" s="995"/>
      <c r="E483" s="617">
        <v>0.42397289285070422</v>
      </c>
      <c r="F483" s="571"/>
      <c r="G483" s="571"/>
      <c r="H483" s="995" t="s">
        <v>313</v>
      </c>
      <c r="I483" s="995"/>
      <c r="J483" s="618">
        <v>0.17680996800243517</v>
      </c>
      <c r="K483" s="571"/>
      <c r="L483" s="571"/>
      <c r="M483" s="995" t="s">
        <v>302</v>
      </c>
      <c r="N483" s="995"/>
      <c r="O483" s="619">
        <v>0.45795469023740731</v>
      </c>
      <c r="P483" s="571"/>
      <c r="Q483" s="571"/>
      <c r="AX483" s="339"/>
      <c r="AY483" s="339"/>
      <c r="AZ483" s="339"/>
      <c r="BA483" s="341"/>
      <c r="BB483" s="391"/>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1"/>
      <c r="BX483" s="341"/>
      <c r="BY483" s="341"/>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996" t="s">
        <v>315</v>
      </c>
      <c r="D484" s="995"/>
      <c r="E484" s="617">
        <v>7.1626488885307565E-2</v>
      </c>
      <c r="F484" s="571"/>
      <c r="G484" s="571"/>
      <c r="H484" s="995" t="s">
        <v>334</v>
      </c>
      <c r="I484" s="995"/>
      <c r="J484" s="618">
        <v>5.5018589720566319E-4</v>
      </c>
      <c r="K484" s="571"/>
      <c r="L484" s="571"/>
      <c r="M484" s="995" t="s">
        <v>315</v>
      </c>
      <c r="N484" s="995"/>
      <c r="O484" s="619">
        <v>3.5546072121827976E-2</v>
      </c>
      <c r="P484" s="571"/>
      <c r="Q484" s="571"/>
      <c r="AX484" s="339"/>
      <c r="AY484" s="339"/>
      <c r="AZ484" s="339"/>
      <c r="BA484" s="341"/>
      <c r="BB484" s="391"/>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1"/>
      <c r="BX484" s="341"/>
      <c r="BY484" s="341"/>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996" t="s">
        <v>313</v>
      </c>
      <c r="D485" s="995"/>
      <c r="E485" s="617">
        <v>0.11419968870021038</v>
      </c>
      <c r="F485" s="571"/>
      <c r="G485" s="571"/>
      <c r="H485" s="995" t="s">
        <v>340</v>
      </c>
      <c r="I485" s="995"/>
      <c r="J485" s="618">
        <v>2.3023809667167745E-3</v>
      </c>
      <c r="K485" s="571"/>
      <c r="L485" s="571"/>
      <c r="M485" s="995" t="s">
        <v>313</v>
      </c>
      <c r="N485" s="995"/>
      <c r="O485" s="619">
        <v>6.4167697146580924E-2</v>
      </c>
      <c r="P485" s="571"/>
      <c r="Q485" s="571"/>
      <c r="AX485" s="339"/>
      <c r="AY485" s="339"/>
      <c r="AZ485" s="339"/>
      <c r="BA485" s="341"/>
      <c r="BB485" s="391"/>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1"/>
      <c r="BX485" s="341"/>
      <c r="BY485" s="341"/>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996" t="s">
        <v>334</v>
      </c>
      <c r="D486" s="995"/>
      <c r="E486" s="617">
        <v>8.6725602638173822E-3</v>
      </c>
      <c r="F486" s="571"/>
      <c r="G486" s="571"/>
      <c r="H486" s="995" t="s">
        <v>335</v>
      </c>
      <c r="I486" s="995"/>
      <c r="J486" s="618">
        <v>5.1779015461178197E-3</v>
      </c>
      <c r="K486" s="571"/>
      <c r="L486" s="571"/>
      <c r="M486" s="995" t="s">
        <v>334</v>
      </c>
      <c r="N486" s="995"/>
      <c r="O486" s="619">
        <v>1.2838218575458875E-2</v>
      </c>
      <c r="P486" s="571"/>
      <c r="Q486" s="571"/>
      <c r="AX486" s="339"/>
      <c r="AY486" s="339"/>
      <c r="AZ486" s="339"/>
      <c r="BA486" s="341"/>
      <c r="BB486" s="391"/>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1"/>
      <c r="BX486" s="341"/>
      <c r="BY486" s="341"/>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996" t="s">
        <v>340</v>
      </c>
      <c r="D487" s="995"/>
      <c r="E487" s="617">
        <v>2.0987190345484138E-3</v>
      </c>
      <c r="F487" s="571"/>
      <c r="G487" s="571"/>
      <c r="H487" s="995" t="s">
        <v>317</v>
      </c>
      <c r="I487" s="995"/>
      <c r="J487" s="618">
        <v>1.9035577842673332E-2</v>
      </c>
      <c r="K487" s="571"/>
      <c r="L487" s="571"/>
      <c r="M487" s="995" t="s">
        <v>340</v>
      </c>
      <c r="N487" s="995"/>
      <c r="O487" s="619">
        <v>2.2502925773147252E-3</v>
      </c>
      <c r="P487" s="571"/>
      <c r="Q487" s="571"/>
      <c r="AX487" s="339"/>
      <c r="AY487" s="339"/>
      <c r="AZ487" s="339"/>
      <c r="BA487" s="341"/>
      <c r="BB487" s="391"/>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1"/>
      <c r="BX487" s="341"/>
      <c r="BY487" s="341"/>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996" t="s">
        <v>335</v>
      </c>
      <c r="D488" s="995"/>
      <c r="E488" s="617">
        <v>1.1958690084240564E-3</v>
      </c>
      <c r="F488" s="571"/>
      <c r="G488" s="571"/>
      <c r="H488" s="995" t="s">
        <v>336</v>
      </c>
      <c r="I488" s="995"/>
      <c r="J488" s="618">
        <v>4.3124685139303599E-3</v>
      </c>
      <c r="K488" s="571"/>
      <c r="L488" s="571"/>
      <c r="M488" s="995" t="s">
        <v>335</v>
      </c>
      <c r="N488" s="995"/>
      <c r="O488" s="619">
        <v>1.7960625881552525E-3</v>
      </c>
      <c r="P488" s="571"/>
      <c r="Q488" s="571"/>
      <c r="AX488" s="339"/>
      <c r="AY488" s="339"/>
      <c r="AZ488" s="339"/>
      <c r="BA488" s="341"/>
      <c r="BB488" s="391"/>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1"/>
      <c r="BX488" s="341"/>
      <c r="BY488" s="341"/>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996" t="s">
        <v>317</v>
      </c>
      <c r="D489" s="995"/>
      <c r="E489" s="617">
        <v>5.6270762432529729E-2</v>
      </c>
      <c r="F489" s="571"/>
      <c r="G489" s="571"/>
      <c r="H489" s="995" t="s">
        <v>328</v>
      </c>
      <c r="I489" s="995"/>
      <c r="J489" s="618">
        <v>1.146599381200258E-2</v>
      </c>
      <c r="K489" s="571"/>
      <c r="L489" s="571"/>
      <c r="M489" s="995" t="s">
        <v>317</v>
      </c>
      <c r="N489" s="995"/>
      <c r="O489" s="619">
        <v>6.7227388985603945E-2</v>
      </c>
      <c r="P489" s="571"/>
      <c r="Q489" s="571"/>
      <c r="AX489" s="339"/>
      <c r="AY489" s="339"/>
      <c r="AZ489" s="339"/>
      <c r="BA489" s="341"/>
      <c r="BB489" s="391"/>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1"/>
      <c r="BX489" s="341"/>
      <c r="BY489" s="341"/>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996" t="s">
        <v>336</v>
      </c>
      <c r="D490" s="995"/>
      <c r="E490" s="617">
        <v>1.2013343358478884E-3</v>
      </c>
      <c r="F490" s="571"/>
      <c r="G490" s="571"/>
      <c r="H490" s="995" t="s">
        <v>326</v>
      </c>
      <c r="I490" s="995"/>
      <c r="J490" s="618">
        <v>1.4619349744040222E-2</v>
      </c>
      <c r="K490" s="571"/>
      <c r="L490" s="571"/>
      <c r="M490" s="995" t="s">
        <v>336</v>
      </c>
      <c r="N490" s="995"/>
      <c r="O490" s="619">
        <v>1.2680994118533975E-2</v>
      </c>
      <c r="P490" s="571"/>
      <c r="Q490" s="571"/>
      <c r="AX490" s="339"/>
      <c r="AY490" s="339"/>
      <c r="AZ490" s="339"/>
      <c r="BA490" s="341"/>
      <c r="BB490" s="391"/>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1"/>
      <c r="BX490" s="341"/>
      <c r="BY490" s="341"/>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996" t="s">
        <v>328</v>
      </c>
      <c r="D491" s="995"/>
      <c r="E491" s="617">
        <v>1.6663184438593864E-2</v>
      </c>
      <c r="F491" s="571"/>
      <c r="G491" s="571"/>
      <c r="H491" s="995" t="s">
        <v>333</v>
      </c>
      <c r="I491" s="995"/>
      <c r="J491" s="618">
        <v>4.9273091429631868E-3</v>
      </c>
      <c r="K491" s="571"/>
      <c r="L491" s="571"/>
      <c r="M491" s="995" t="s">
        <v>328</v>
      </c>
      <c r="N491" s="995"/>
      <c r="O491" s="619">
        <v>1.5174131354387369E-2</v>
      </c>
      <c r="P491" s="571"/>
      <c r="Q491" s="571"/>
      <c r="AX491" s="339"/>
      <c r="AY491" s="339"/>
      <c r="AZ491" s="339"/>
      <c r="BA491" s="341"/>
      <c r="BB491" s="391"/>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1"/>
      <c r="BX491" s="341"/>
      <c r="BY491" s="341"/>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996" t="s">
        <v>326</v>
      </c>
      <c r="D492" s="995"/>
      <c r="E492" s="617">
        <v>2.5030538042289292E-2</v>
      </c>
      <c r="F492" s="571"/>
      <c r="G492" s="571"/>
      <c r="H492" s="995" t="s">
        <v>325</v>
      </c>
      <c r="I492" s="995"/>
      <c r="J492" s="618">
        <v>2.1983294857591432E-2</v>
      </c>
      <c r="K492" s="571"/>
      <c r="L492" s="571"/>
      <c r="M492" s="995" t="s">
        <v>326</v>
      </c>
      <c r="N492" s="995"/>
      <c r="O492" s="619">
        <v>1.9200838209622439E-2</v>
      </c>
      <c r="P492" s="571"/>
      <c r="Q492" s="571"/>
      <c r="AX492" s="339"/>
      <c r="AY492" s="339"/>
      <c r="AZ492" s="339"/>
      <c r="BA492" s="341"/>
      <c r="BB492" s="391"/>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1"/>
      <c r="BX492" s="341"/>
      <c r="BY492" s="341"/>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996" t="s">
        <v>333</v>
      </c>
      <c r="D493" s="995"/>
      <c r="E493" s="617">
        <v>1.3258189350026799E-2</v>
      </c>
      <c r="F493" s="571"/>
      <c r="G493" s="571"/>
      <c r="H493" s="995" t="s">
        <v>338</v>
      </c>
      <c r="I493" s="995"/>
      <c r="J493" s="618">
        <v>7.3353535475114199E-4</v>
      </c>
      <c r="K493" s="571"/>
      <c r="L493" s="571"/>
      <c r="M493" s="995" t="s">
        <v>333</v>
      </c>
      <c r="N493" s="995"/>
      <c r="O493" s="619">
        <v>1.2993417321045694E-2</v>
      </c>
      <c r="P493" s="571"/>
      <c r="Q493" s="571"/>
      <c r="AX493" s="339"/>
      <c r="AY493" s="339"/>
      <c r="AZ493" s="339"/>
      <c r="BA493" s="341"/>
      <c r="BB493" s="391"/>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1"/>
      <c r="BX493" s="341"/>
      <c r="BY493" s="341"/>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996" t="s">
        <v>325</v>
      </c>
      <c r="D494" s="995"/>
      <c r="E494" s="617">
        <v>2.6950649951333918E-2</v>
      </c>
      <c r="F494" s="571"/>
      <c r="G494" s="571"/>
      <c r="H494" s="995" t="s">
        <v>337</v>
      </c>
      <c r="I494" s="995"/>
      <c r="J494" s="618">
        <v>4.9382015674944045E-3</v>
      </c>
      <c r="K494" s="571"/>
      <c r="L494" s="571"/>
      <c r="M494" s="995" t="s">
        <v>325</v>
      </c>
      <c r="N494" s="995"/>
      <c r="O494" s="619">
        <v>1.234298189200893E-2</v>
      </c>
      <c r="P494" s="571"/>
      <c r="Q494" s="571"/>
      <c r="AX494" s="339"/>
      <c r="AY494" s="339"/>
      <c r="AZ494" s="339"/>
      <c r="BA494" s="341"/>
      <c r="BB494" s="391"/>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1"/>
      <c r="BX494" s="341"/>
      <c r="BY494" s="341"/>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996" t="s">
        <v>338</v>
      </c>
      <c r="D495" s="995"/>
      <c r="E495" s="617">
        <v>3.7494746894909613E-3</v>
      </c>
      <c r="F495" s="571"/>
      <c r="G495" s="571"/>
      <c r="H495" s="995" t="s">
        <v>327</v>
      </c>
      <c r="I495" s="995"/>
      <c r="J495" s="618">
        <v>1.9970673893356201E-3</v>
      </c>
      <c r="K495" s="571"/>
      <c r="L495" s="571"/>
      <c r="M495" s="995" t="s">
        <v>338</v>
      </c>
      <c r="N495" s="995"/>
      <c r="O495" s="619">
        <v>8.7147982616542254E-3</v>
      </c>
      <c r="P495" s="571"/>
      <c r="Q495" s="571"/>
      <c r="AX495" s="339"/>
      <c r="AY495" s="339"/>
      <c r="AZ495" s="339"/>
      <c r="BA495" s="341"/>
      <c r="BB495" s="391"/>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1"/>
      <c r="BX495" s="341"/>
      <c r="BY495" s="341"/>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996" t="s">
        <v>337</v>
      </c>
      <c r="D496" s="995"/>
      <c r="E496" s="617">
        <v>6.7249583568093777E-3</v>
      </c>
      <c r="F496" s="571"/>
      <c r="G496" s="571"/>
      <c r="H496" s="995" t="s">
        <v>319</v>
      </c>
      <c r="I496" s="995"/>
      <c r="J496" s="618">
        <v>9.2940242915865501E-2</v>
      </c>
      <c r="K496" s="571"/>
      <c r="L496" s="571"/>
      <c r="M496" s="995" t="s">
        <v>337</v>
      </c>
      <c r="N496" s="995"/>
      <c r="O496" s="619">
        <v>1.4225494855771049E-3</v>
      </c>
      <c r="P496" s="571"/>
      <c r="Q496" s="571"/>
      <c r="AX496" s="339"/>
      <c r="AY496" s="339"/>
      <c r="AZ496" s="339"/>
      <c r="BA496" s="341"/>
      <c r="BB496" s="391"/>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1"/>
      <c r="BX496" s="341"/>
      <c r="BY496" s="341"/>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996" t="s">
        <v>327</v>
      </c>
      <c r="D497" s="995"/>
      <c r="E497" s="617">
        <v>1.6887919815745202E-2</v>
      </c>
      <c r="F497" s="571"/>
      <c r="G497" s="571"/>
      <c r="H497" s="995" t="s">
        <v>233</v>
      </c>
      <c r="I497" s="995"/>
      <c r="J497" s="618">
        <v>0.13235882370152477</v>
      </c>
      <c r="K497" s="571"/>
      <c r="L497" s="571"/>
      <c r="M497" s="995" t="s">
        <v>327</v>
      </c>
      <c r="N497" s="995"/>
      <c r="O497" s="619">
        <v>2.3000460685962006E-2</v>
      </c>
      <c r="P497" s="571"/>
      <c r="Q497" s="571"/>
      <c r="AX497" s="339"/>
      <c r="AY497" s="339"/>
      <c r="AZ497" s="339"/>
      <c r="BA497" s="341"/>
      <c r="BB497" s="391"/>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1"/>
      <c r="BX497" s="341"/>
      <c r="BY497" s="341"/>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996" t="s">
        <v>319</v>
      </c>
      <c r="D498" s="995"/>
      <c r="E498" s="617">
        <v>6.2886568044297791E-2</v>
      </c>
      <c r="F498" s="571"/>
      <c r="G498" s="571"/>
      <c r="H498" s="995" t="s">
        <v>228</v>
      </c>
      <c r="I498" s="995"/>
      <c r="J498" s="618">
        <v>4.018208538246428E-3</v>
      </c>
      <c r="K498" s="571"/>
      <c r="L498" s="571"/>
      <c r="M498" s="995" t="s">
        <v>319</v>
      </c>
      <c r="N498" s="995"/>
      <c r="O498" s="619">
        <v>5.2823963014012543E-2</v>
      </c>
      <c r="P498" s="571"/>
      <c r="Q498" s="571"/>
      <c r="AX498" s="339"/>
      <c r="AY498" s="339"/>
      <c r="AZ498" s="339"/>
      <c r="BA498" s="341"/>
      <c r="BB498" s="391"/>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1"/>
      <c r="BX498" s="341"/>
      <c r="BY498" s="341"/>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996" t="s">
        <v>233</v>
      </c>
      <c r="D499" s="995"/>
      <c r="E499" s="617">
        <v>0.28616314003117688</v>
      </c>
      <c r="F499" s="571"/>
      <c r="G499" s="571"/>
      <c r="H499" s="995" t="s">
        <v>215</v>
      </c>
      <c r="I499" s="995"/>
      <c r="J499" s="618">
        <v>8.7963241392163549E-2</v>
      </c>
      <c r="K499" s="571"/>
      <c r="L499" s="571"/>
      <c r="M499" s="995" t="s">
        <v>233</v>
      </c>
      <c r="N499" s="995"/>
      <c r="O499" s="619">
        <v>0.32484833023631987</v>
      </c>
      <c r="P499" s="571"/>
      <c r="Q499" s="571"/>
      <c r="AX499" s="339"/>
      <c r="AY499" s="339"/>
      <c r="AZ499" s="339"/>
      <c r="BA499" s="341"/>
      <c r="BB499" s="391"/>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1"/>
      <c r="BX499" s="341"/>
      <c r="BY499" s="341"/>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996" t="s">
        <v>228</v>
      </c>
      <c r="D500" s="995"/>
      <c r="E500" s="617">
        <v>3.0531779076268667E-3</v>
      </c>
      <c r="F500" s="571"/>
      <c r="G500" s="571"/>
      <c r="H500" s="995" t="s">
        <v>311</v>
      </c>
      <c r="I500" s="995"/>
      <c r="J500" s="618">
        <v>3.1471325410518391E-3</v>
      </c>
      <c r="K500" s="571"/>
      <c r="L500" s="571"/>
      <c r="M500" s="995" t="s">
        <v>228</v>
      </c>
      <c r="N500" s="995"/>
      <c r="O500" s="619">
        <v>1.0347139359315018E-3</v>
      </c>
      <c r="P500" s="571"/>
      <c r="Q500" s="571"/>
      <c r="AX500" s="339"/>
      <c r="AY500" s="339"/>
      <c r="AZ500" s="339"/>
      <c r="BA500" s="341"/>
      <c r="BB500" s="391"/>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1"/>
      <c r="BX500" s="341"/>
      <c r="BY500" s="341"/>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996" t="s">
        <v>215</v>
      </c>
      <c r="D501" s="995"/>
      <c r="E501" s="617">
        <v>4.8639760035465419E-2</v>
      </c>
      <c r="F501" s="571"/>
      <c r="G501" s="571"/>
      <c r="H501" s="995" t="s">
        <v>213</v>
      </c>
      <c r="I501" s="995"/>
      <c r="J501" s="618">
        <v>5.3969609602322203E-4</v>
      </c>
      <c r="K501" s="571"/>
      <c r="L501" s="571"/>
      <c r="M501" s="995" t="s">
        <v>215</v>
      </c>
      <c r="N501" s="995"/>
      <c r="O501" s="619">
        <v>3.0556685189242105E-2</v>
      </c>
      <c r="P501" s="571"/>
      <c r="Q501" s="571"/>
      <c r="AX501" s="339"/>
      <c r="AY501" s="339"/>
      <c r="AZ501" s="339"/>
      <c r="BA501" s="341"/>
      <c r="BB501" s="391"/>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1"/>
      <c r="BX501" s="341"/>
      <c r="BY501" s="341"/>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996" t="s">
        <v>311</v>
      </c>
      <c r="D502" s="995"/>
      <c r="E502" s="617">
        <v>0.12571201122672815</v>
      </c>
      <c r="F502" s="571"/>
      <c r="G502" s="571"/>
      <c r="H502" s="995" t="s">
        <v>214</v>
      </c>
      <c r="I502" s="995"/>
      <c r="J502" s="618">
        <v>7.6348178518820956E-3</v>
      </c>
      <c r="K502" s="571"/>
      <c r="L502" s="571"/>
      <c r="M502" s="995" t="s">
        <v>311</v>
      </c>
      <c r="N502" s="995"/>
      <c r="O502" s="619">
        <v>0.2400600836403827</v>
      </c>
      <c r="P502" s="571"/>
      <c r="Q502" s="571"/>
      <c r="AX502" s="339"/>
      <c r="AY502" s="339"/>
      <c r="AZ502" s="339"/>
      <c r="BA502" s="341"/>
      <c r="BB502" s="391"/>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1"/>
      <c r="BX502" s="341"/>
      <c r="BY502" s="341"/>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996" t="s">
        <v>213</v>
      </c>
      <c r="D503" s="995"/>
      <c r="E503" s="617">
        <v>7.9765876524017405E-3</v>
      </c>
      <c r="F503" s="571"/>
      <c r="G503" s="571"/>
      <c r="H503" s="995" t="s">
        <v>220</v>
      </c>
      <c r="I503" s="995"/>
      <c r="J503" s="618">
        <v>5.6118277676431141E-2</v>
      </c>
      <c r="K503" s="571"/>
      <c r="L503" s="571"/>
      <c r="M503" s="995" t="s">
        <v>213</v>
      </c>
      <c r="N503" s="995"/>
      <c r="O503" s="619">
        <v>8.4366267399649617E-3</v>
      </c>
      <c r="P503" s="571"/>
      <c r="Q503" s="571"/>
      <c r="AX503" s="339"/>
      <c r="AY503" s="339"/>
      <c r="AZ503" s="339"/>
      <c r="BA503" s="341"/>
      <c r="BB503" s="391"/>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1"/>
      <c r="BX503" s="341"/>
      <c r="BY503" s="341"/>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996" t="s">
        <v>214</v>
      </c>
      <c r="D504" s="995"/>
      <c r="E504" s="617">
        <v>5.4370856512309697E-3</v>
      </c>
      <c r="F504" s="571"/>
      <c r="G504" s="571"/>
      <c r="H504" s="995" t="s">
        <v>312</v>
      </c>
      <c r="I504" s="995"/>
      <c r="J504" s="618">
        <v>0.20780856590380731</v>
      </c>
      <c r="K504" s="571"/>
      <c r="L504" s="571"/>
      <c r="M504" s="995" t="s">
        <v>214</v>
      </c>
      <c r="N504" s="995"/>
      <c r="O504" s="619">
        <v>7.3140413479224923E-3</v>
      </c>
      <c r="P504" s="571"/>
      <c r="Q504" s="571"/>
      <c r="AX504" s="339"/>
      <c r="AY504" s="339"/>
      <c r="AZ504" s="339"/>
      <c r="BA504" s="341"/>
      <c r="BB504" s="391"/>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1"/>
      <c r="BX504" s="341"/>
      <c r="BY504" s="341"/>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996" t="s">
        <v>220</v>
      </c>
      <c r="D505" s="995"/>
      <c r="E505" s="617">
        <v>7.3698856644966851E-2</v>
      </c>
      <c r="F505" s="571"/>
      <c r="G505" s="571"/>
      <c r="H505" s="995" t="s">
        <v>306</v>
      </c>
      <c r="I505" s="995"/>
      <c r="J505" s="618">
        <v>0.31874574642201431</v>
      </c>
      <c r="K505" s="571"/>
      <c r="L505" s="571"/>
      <c r="M505" s="995" t="s">
        <v>220</v>
      </c>
      <c r="N505" s="995"/>
      <c r="O505" s="619">
        <v>3.2111447369085569E-2</v>
      </c>
      <c r="P505" s="571"/>
      <c r="Q505" s="571"/>
      <c r="AX505" s="339"/>
      <c r="AY505" s="339"/>
      <c r="AZ505" s="339"/>
      <c r="BA505" s="341"/>
      <c r="BB505" s="391"/>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1"/>
      <c r="BX505" s="341"/>
      <c r="BY505" s="341"/>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996" t="s">
        <v>312</v>
      </c>
      <c r="D506" s="995"/>
      <c r="E506" s="617">
        <v>0.13799789824960595</v>
      </c>
      <c r="F506" s="571"/>
      <c r="G506" s="571"/>
      <c r="H506" s="995" t="s">
        <v>322</v>
      </c>
      <c r="I506" s="995"/>
      <c r="J506" s="618">
        <v>1.2129185222137916E-2</v>
      </c>
      <c r="K506" s="571"/>
      <c r="L506" s="571"/>
      <c r="M506" s="995" t="s">
        <v>312</v>
      </c>
      <c r="N506" s="995"/>
      <c r="O506" s="619">
        <v>6.3224499278897658E-2</v>
      </c>
      <c r="P506" s="571"/>
      <c r="Q506" s="571"/>
      <c r="AX506" s="339"/>
      <c r="AY506" s="339"/>
      <c r="AZ506" s="339"/>
      <c r="BA506" s="341"/>
      <c r="BB506" s="391"/>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1"/>
      <c r="BX506" s="341"/>
      <c r="BY506" s="341"/>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996" t="s">
        <v>345</v>
      </c>
      <c r="D507" s="995"/>
      <c r="E507" s="617">
        <v>1.5791682253091643E-5</v>
      </c>
      <c r="F507" s="571"/>
      <c r="G507" s="571"/>
      <c r="H507" s="995" t="s">
        <v>227</v>
      </c>
      <c r="I507" s="995"/>
      <c r="J507" s="618">
        <v>2.3636994358331706E-2</v>
      </c>
      <c r="K507" s="571"/>
      <c r="L507" s="571"/>
      <c r="M507" s="995" t="s">
        <v>345</v>
      </c>
      <c r="N507" s="995"/>
      <c r="O507" s="619">
        <v>4.9189464440009543E-7</v>
      </c>
      <c r="P507" s="571"/>
      <c r="Q507" s="571"/>
      <c r="AX507" s="339"/>
      <c r="AY507" s="339"/>
      <c r="AZ507" s="339"/>
      <c r="BA507" s="341"/>
      <c r="BB507" s="391"/>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1"/>
      <c r="BX507" s="341"/>
      <c r="BY507" s="341"/>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996" t="s">
        <v>306</v>
      </c>
      <c r="D508" s="995"/>
      <c r="E508" s="617">
        <v>0.3288114891407225</v>
      </c>
      <c r="F508" s="571"/>
      <c r="G508" s="571"/>
      <c r="H508" s="995" t="s">
        <v>203</v>
      </c>
      <c r="I508" s="995"/>
      <c r="J508" s="618">
        <v>4.7626040766443941E-3</v>
      </c>
      <c r="K508" s="571"/>
      <c r="L508" s="571"/>
      <c r="M508" s="995" t="s">
        <v>306</v>
      </c>
      <c r="N508" s="995"/>
      <c r="O508" s="619">
        <v>0.23349499783646338</v>
      </c>
      <c r="P508" s="571"/>
      <c r="Q508" s="571"/>
      <c r="AX508" s="339"/>
      <c r="AY508" s="339"/>
      <c r="AZ508" s="339"/>
      <c r="BA508" s="341"/>
      <c r="BB508" s="391"/>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1"/>
      <c r="BX508" s="341"/>
      <c r="BY508" s="341"/>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996" t="s">
        <v>322</v>
      </c>
      <c r="D509" s="995"/>
      <c r="E509" s="617">
        <v>3.986708550788938E-2</v>
      </c>
      <c r="F509" s="571"/>
      <c r="G509" s="571"/>
      <c r="H509" s="995" t="s">
        <v>232</v>
      </c>
      <c r="I509" s="995"/>
      <c r="J509" s="618">
        <v>4.4151651556469833E-4</v>
      </c>
      <c r="K509" s="571"/>
      <c r="L509" s="571"/>
      <c r="M509" s="995" t="s">
        <v>322</v>
      </c>
      <c r="N509" s="995"/>
      <c r="O509" s="619">
        <v>4.4774834446376734E-2</v>
      </c>
      <c r="P509" s="571"/>
      <c r="Q509" s="571"/>
      <c r="AX509" s="339"/>
      <c r="AY509" s="339"/>
      <c r="AZ509" s="339"/>
      <c r="BA509" s="341"/>
      <c r="BB509" s="391"/>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1"/>
      <c r="BX509" s="341"/>
      <c r="BY509" s="341"/>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996" t="s">
        <v>227</v>
      </c>
      <c r="D510" s="995"/>
      <c r="E510" s="617">
        <v>3.4532992912779788E-2</v>
      </c>
      <c r="F510" s="571"/>
      <c r="G510" s="571"/>
      <c r="H510" s="995" t="s">
        <v>344</v>
      </c>
      <c r="I510" s="995"/>
      <c r="J510" s="618">
        <v>1.5342334836249551E-4</v>
      </c>
      <c r="K510" s="571"/>
      <c r="L510" s="571"/>
      <c r="M510" s="995" t="s">
        <v>227</v>
      </c>
      <c r="N510" s="995"/>
      <c r="O510" s="619">
        <v>3.2917679369745177E-2</v>
      </c>
      <c r="P510" s="571"/>
      <c r="Q510" s="571"/>
      <c r="AX510" s="339"/>
      <c r="AY510" s="339"/>
      <c r="AZ510" s="339"/>
      <c r="BA510" s="341"/>
      <c r="BB510" s="391"/>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1"/>
      <c r="BX510" s="341"/>
      <c r="BY510" s="341"/>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996" t="s">
        <v>203</v>
      </c>
      <c r="D511" s="995"/>
      <c r="E511" s="617">
        <v>3.2149085766438899E-2</v>
      </c>
      <c r="F511" s="571"/>
      <c r="G511" s="571"/>
      <c r="H511" s="995" t="s">
        <v>226</v>
      </c>
      <c r="I511" s="995"/>
      <c r="J511" s="618">
        <v>0.32876819009896946</v>
      </c>
      <c r="K511" s="571"/>
      <c r="L511" s="571"/>
      <c r="M511" s="995" t="s">
        <v>203</v>
      </c>
      <c r="N511" s="995"/>
      <c r="O511" s="619">
        <v>3.9491757528543989E-2</v>
      </c>
      <c r="P511" s="571"/>
      <c r="Q511" s="571"/>
      <c r="AX511" s="339"/>
      <c r="AY511" s="339"/>
      <c r="AZ511" s="339"/>
      <c r="BA511" s="341"/>
      <c r="BB511" s="391"/>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1"/>
      <c r="BX511" s="341"/>
      <c r="BY511" s="341"/>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996" t="s">
        <v>232</v>
      </c>
      <c r="D512" s="995"/>
      <c r="E512" s="617">
        <v>2.2126095068159481E-4</v>
      </c>
      <c r="F512" s="571"/>
      <c r="G512" s="571"/>
      <c r="H512" s="995" t="s">
        <v>219</v>
      </c>
      <c r="I512" s="995"/>
      <c r="J512" s="618">
        <v>3.6174537543655153E-5</v>
      </c>
      <c r="K512" s="571"/>
      <c r="L512" s="571"/>
      <c r="M512" s="995" t="s">
        <v>232</v>
      </c>
      <c r="N512" s="995"/>
      <c r="O512" s="619">
        <v>5.7759162268073505E-7</v>
      </c>
      <c r="P512" s="571"/>
      <c r="Q512" s="571"/>
      <c r="AX512" s="339"/>
      <c r="AY512" s="339"/>
      <c r="AZ512" s="339"/>
      <c r="BA512" s="341"/>
      <c r="BB512" s="391"/>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1"/>
      <c r="BX512" s="341"/>
      <c r="BY512" s="341"/>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996" t="s">
        <v>344</v>
      </c>
      <c r="D513" s="995"/>
      <c r="E513" s="617">
        <v>1.8288936376966994E-5</v>
      </c>
      <c r="F513" s="571"/>
      <c r="G513" s="571"/>
      <c r="H513" s="995" t="s">
        <v>342</v>
      </c>
      <c r="I513" s="995"/>
      <c r="J513" s="618">
        <v>5.9479434912691894E-4</v>
      </c>
      <c r="K513" s="571"/>
      <c r="L513" s="571"/>
      <c r="M513" s="995" t="s">
        <v>344</v>
      </c>
      <c r="N513" s="995"/>
      <c r="O513" s="619">
        <v>2.5568392230126274E-4</v>
      </c>
      <c r="P513" s="571"/>
      <c r="Q513" s="571"/>
      <c r="AX513" s="339"/>
      <c r="AY513" s="339"/>
      <c r="AZ513" s="339"/>
      <c r="BA513" s="341"/>
      <c r="BB513" s="391"/>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1"/>
      <c r="BX513" s="341"/>
      <c r="BY513" s="341"/>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996" t="s">
        <v>226</v>
      </c>
      <c r="D514" s="995"/>
      <c r="E514" s="617">
        <v>0.14306547326651464</v>
      </c>
      <c r="F514" s="571"/>
      <c r="G514" s="571"/>
      <c r="H514" s="995" t="s">
        <v>299</v>
      </c>
      <c r="I514" s="995"/>
      <c r="J514" s="618">
        <v>0.3796577810436943</v>
      </c>
      <c r="K514" s="571"/>
      <c r="L514" s="571"/>
      <c r="M514" s="995" t="s">
        <v>226</v>
      </c>
      <c r="N514" s="995"/>
      <c r="O514" s="619">
        <v>1.5011238216993392E-2</v>
      </c>
      <c r="P514" s="571"/>
      <c r="Q514" s="571"/>
      <c r="AX514" s="339"/>
      <c r="AY514" s="339"/>
      <c r="AZ514" s="339"/>
      <c r="BA514" s="341"/>
      <c r="BB514" s="391"/>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1"/>
      <c r="BX514" s="341"/>
      <c r="BY514" s="341"/>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996" t="s">
        <v>219</v>
      </c>
      <c r="D515" s="995"/>
      <c r="E515" s="617">
        <v>5.0723806123148067E-5</v>
      </c>
      <c r="F515" s="571"/>
      <c r="G515" s="571"/>
      <c r="H515" s="995" t="s">
        <v>235</v>
      </c>
      <c r="I515" s="995"/>
      <c r="J515" s="618">
        <v>6.285680084975343E-4</v>
      </c>
      <c r="K515" s="571"/>
      <c r="L515" s="571"/>
      <c r="M515" s="995" t="s">
        <v>219</v>
      </c>
      <c r="N515" s="995"/>
      <c r="O515" s="619">
        <v>7.0547505792919519E-4</v>
      </c>
      <c r="P515" s="571"/>
      <c r="Q515" s="571"/>
      <c r="AX515" s="339"/>
      <c r="AY515" s="339"/>
      <c r="AZ515" s="339"/>
      <c r="BA515" s="341"/>
      <c r="BB515" s="391"/>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1"/>
      <c r="BX515" s="341"/>
      <c r="BY515" s="341"/>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996" t="s">
        <v>342</v>
      </c>
      <c r="D516" s="995"/>
      <c r="E516" s="617">
        <v>8.3564962499220723E-4</v>
      </c>
      <c r="F516" s="571"/>
      <c r="G516" s="571"/>
      <c r="H516" s="995" t="s">
        <v>296</v>
      </c>
      <c r="I516" s="995"/>
      <c r="J516" s="618">
        <v>0.34106655881881082</v>
      </c>
      <c r="K516" s="571"/>
      <c r="L516" s="571"/>
      <c r="M516" s="995" t="s">
        <v>342</v>
      </c>
      <c r="N516" s="995"/>
      <c r="O516" s="619">
        <v>1.2090715678629625E-3</v>
      </c>
      <c r="P516" s="571"/>
      <c r="Q516" s="571"/>
      <c r="AX516" s="339"/>
      <c r="AY516" s="339"/>
      <c r="AZ516" s="339"/>
      <c r="BA516" s="341"/>
      <c r="BB516" s="391"/>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1"/>
      <c r="BX516" s="341"/>
      <c r="BY516" s="341"/>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996" t="s">
        <v>299</v>
      </c>
      <c r="D517" s="995"/>
      <c r="E517" s="617">
        <v>0.23883971347153779</v>
      </c>
      <c r="F517" s="571"/>
      <c r="G517" s="571"/>
      <c r="H517" s="995" t="s">
        <v>210</v>
      </c>
      <c r="I517" s="995"/>
      <c r="J517" s="618">
        <v>8.8445629858573613E-2</v>
      </c>
      <c r="K517" s="571"/>
      <c r="L517" s="571"/>
      <c r="M517" s="995" t="s">
        <v>299</v>
      </c>
      <c r="N517" s="995"/>
      <c r="O517" s="619">
        <v>9.7804406237873925E-2</v>
      </c>
      <c r="P517" s="571"/>
      <c r="Q517" s="571"/>
      <c r="AX517" s="339"/>
      <c r="AY517" s="339"/>
      <c r="AZ517" s="339"/>
      <c r="BA517" s="341"/>
      <c r="BB517" s="391"/>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1"/>
      <c r="BX517" s="341"/>
      <c r="BY517" s="341"/>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996" t="s">
        <v>235</v>
      </c>
      <c r="D518" s="995"/>
      <c r="E518" s="617">
        <v>2.2313867801583222E-3</v>
      </c>
      <c r="F518" s="571"/>
      <c r="G518" s="571"/>
      <c r="H518" s="995" t="s">
        <v>307</v>
      </c>
      <c r="I518" s="995"/>
      <c r="J518" s="618">
        <v>0.12632903888496153</v>
      </c>
      <c r="K518" s="571"/>
      <c r="L518" s="571"/>
      <c r="M518" s="995" t="s">
        <v>235</v>
      </c>
      <c r="N518" s="995"/>
      <c r="O518" s="619">
        <v>2.4478595326906235E-3</v>
      </c>
      <c r="P518" s="571"/>
      <c r="Q518" s="571"/>
      <c r="AX518" s="339"/>
      <c r="AY518" s="339"/>
      <c r="AZ518" s="339"/>
      <c r="BA518" s="341"/>
      <c r="BB518" s="391"/>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1"/>
      <c r="BX518" s="341"/>
      <c r="BY518" s="341"/>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996" t="s">
        <v>296</v>
      </c>
      <c r="D519" s="995"/>
      <c r="E519" s="617">
        <v>0.52632522307110319</v>
      </c>
      <c r="F519" s="571"/>
      <c r="G519" s="571"/>
      <c r="H519" s="995" t="s">
        <v>318</v>
      </c>
      <c r="I519" s="995"/>
      <c r="J519" s="618">
        <v>0.1096572496449538</v>
      </c>
      <c r="K519" s="571"/>
      <c r="L519" s="571"/>
      <c r="M519" s="995" t="s">
        <v>296</v>
      </c>
      <c r="N519" s="995"/>
      <c r="O519" s="619">
        <v>0.53674796778404155</v>
      </c>
      <c r="P519" s="571"/>
      <c r="Q519" s="571"/>
      <c r="AX519" s="339"/>
      <c r="AY519" s="339"/>
      <c r="AZ519" s="339"/>
      <c r="BA519" s="341"/>
      <c r="BB519" s="391"/>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1"/>
      <c r="BX519" s="341"/>
      <c r="BY519" s="341"/>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996" t="s">
        <v>216</v>
      </c>
      <c r="D520" s="995"/>
      <c r="E520" s="617">
        <v>2.4529154383394081E-3</v>
      </c>
      <c r="F520" s="571"/>
      <c r="G520" s="571"/>
      <c r="H520" s="995" t="s">
        <v>300</v>
      </c>
      <c r="I520" s="995"/>
      <c r="J520" s="618">
        <v>0.12168144425295831</v>
      </c>
      <c r="K520" s="571"/>
      <c r="L520" s="571"/>
      <c r="M520" s="995" t="s">
        <v>216</v>
      </c>
      <c r="N520" s="995"/>
      <c r="O520" s="619">
        <v>2.4022205779809895E-3</v>
      </c>
      <c r="P520" s="571"/>
      <c r="Q520" s="571"/>
      <c r="AX520" s="339"/>
      <c r="AY520" s="339"/>
      <c r="AZ520" s="339"/>
      <c r="BA520" s="341"/>
      <c r="BB520" s="391"/>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1"/>
      <c r="BX520" s="341"/>
      <c r="BY520" s="341"/>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996" t="s">
        <v>210</v>
      </c>
      <c r="D521" s="995"/>
      <c r="E521" s="617">
        <v>5.1667289153231245E-2</v>
      </c>
      <c r="F521" s="571"/>
      <c r="G521" s="571"/>
      <c r="H521" s="995" t="s">
        <v>343</v>
      </c>
      <c r="I521" s="995"/>
      <c r="J521" s="618">
        <v>6.2986335332266969E-5</v>
      </c>
      <c r="K521" s="571"/>
      <c r="L521" s="571"/>
      <c r="M521" s="995" t="s">
        <v>210</v>
      </c>
      <c r="N521" s="995"/>
      <c r="O521" s="619">
        <v>3.2757053076968752E-2</v>
      </c>
      <c r="P521" s="571"/>
      <c r="Q521" s="571"/>
      <c r="AX521" s="339"/>
      <c r="AY521" s="339"/>
      <c r="AZ521" s="339"/>
      <c r="BA521" s="341"/>
      <c r="BB521" s="391"/>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1"/>
      <c r="BX521" s="341"/>
      <c r="BY521" s="341"/>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996" t="s">
        <v>307</v>
      </c>
      <c r="D522" s="995"/>
      <c r="E522" s="617">
        <v>0.37102334774663459</v>
      </c>
      <c r="F522" s="571"/>
      <c r="G522" s="571"/>
      <c r="H522" s="995" t="s">
        <v>341</v>
      </c>
      <c r="I522" s="995"/>
      <c r="J522" s="618">
        <v>1.8801471604559326E-3</v>
      </c>
      <c r="K522" s="571"/>
      <c r="L522" s="571"/>
      <c r="M522" s="995" t="s">
        <v>307</v>
      </c>
      <c r="N522" s="995"/>
      <c r="O522" s="619">
        <v>0.37051339982336201</v>
      </c>
      <c r="P522" s="571"/>
      <c r="Q522" s="571"/>
      <c r="AX522" s="339"/>
      <c r="AY522" s="339"/>
      <c r="AZ522" s="339"/>
      <c r="BA522" s="341"/>
      <c r="BB522" s="391"/>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1"/>
      <c r="BX522" s="341"/>
      <c r="BY522" s="341"/>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996" t="s">
        <v>318</v>
      </c>
      <c r="D523" s="995"/>
      <c r="E523" s="617">
        <v>5.0423021907190411E-2</v>
      </c>
      <c r="F523" s="571"/>
      <c r="G523" s="571"/>
      <c r="H523" s="995" t="s">
        <v>320</v>
      </c>
      <c r="I523" s="995"/>
      <c r="J523" s="618">
        <v>1.858414316642305E-2</v>
      </c>
      <c r="K523" s="571"/>
      <c r="L523" s="571"/>
      <c r="M523" s="995" t="s">
        <v>318</v>
      </c>
      <c r="N523" s="995"/>
      <c r="O523" s="619">
        <v>2.8801110305482488E-2</v>
      </c>
      <c r="P523" s="571"/>
      <c r="Q523" s="571"/>
      <c r="AX523" s="339"/>
      <c r="AY523" s="339"/>
      <c r="AZ523" s="339"/>
      <c r="BA523" s="341"/>
      <c r="BB523" s="391"/>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1"/>
      <c r="BX523" s="341"/>
      <c r="BY523" s="341"/>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996" t="s">
        <v>300</v>
      </c>
      <c r="D524" s="995"/>
      <c r="E524" s="617">
        <v>0.48304407784546133</v>
      </c>
      <c r="F524" s="571"/>
      <c r="G524" s="571"/>
      <c r="H524" s="995" t="s">
        <v>308</v>
      </c>
      <c r="I524" s="995"/>
      <c r="J524" s="618">
        <v>9.080214727241985E-2</v>
      </c>
      <c r="K524" s="571"/>
      <c r="L524" s="571"/>
      <c r="M524" s="995" t="s">
        <v>300</v>
      </c>
      <c r="N524" s="995"/>
      <c r="O524" s="619">
        <v>0.55303374951606765</v>
      </c>
      <c r="P524" s="571"/>
      <c r="Q524" s="571"/>
      <c r="AX524" s="339"/>
      <c r="AY524" s="339"/>
      <c r="AZ524" s="339"/>
      <c r="BA524" s="341"/>
      <c r="BB524" s="391"/>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1"/>
      <c r="BX524" s="341"/>
      <c r="BY524" s="341"/>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996" t="s">
        <v>343</v>
      </c>
      <c r="D525" s="995"/>
      <c r="E525" s="617">
        <v>1.4806687129954128E-4</v>
      </c>
      <c r="F525" s="571"/>
      <c r="G525" s="571"/>
      <c r="H525" s="995" t="s">
        <v>323</v>
      </c>
      <c r="I525" s="995"/>
      <c r="J525" s="618">
        <v>4.6478723297521854E-2</v>
      </c>
      <c r="K525" s="571"/>
      <c r="L525" s="571"/>
      <c r="M525" s="995" t="s">
        <v>343</v>
      </c>
      <c r="N525" s="995"/>
      <c r="O525" s="619">
        <v>9.8813289442768328E-5</v>
      </c>
      <c r="P525" s="571"/>
      <c r="Q525" s="571"/>
      <c r="AX525" s="339"/>
      <c r="AY525" s="339"/>
      <c r="AZ525" s="339"/>
      <c r="BA525" s="341"/>
      <c r="BB525" s="391"/>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1"/>
      <c r="BX525" s="341"/>
      <c r="BY525" s="341"/>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996" t="s">
        <v>341</v>
      </c>
      <c r="D526" s="995"/>
      <c r="E526" s="617">
        <v>4.5466973962083853E-4</v>
      </c>
      <c r="F526" s="571"/>
      <c r="G526" s="571"/>
      <c r="H526" s="995" t="s">
        <v>321</v>
      </c>
      <c r="I526" s="995"/>
      <c r="J526" s="618">
        <v>8.7182689140464953E-2</v>
      </c>
      <c r="K526" s="571"/>
      <c r="L526" s="571"/>
      <c r="M526" s="995" t="s">
        <v>341</v>
      </c>
      <c r="N526" s="995"/>
      <c r="O526" s="619">
        <v>3.7735667655389868E-5</v>
      </c>
      <c r="P526" s="571"/>
      <c r="Q526" s="571"/>
      <c r="AX526" s="339"/>
      <c r="AY526" s="339"/>
      <c r="AZ526" s="339"/>
      <c r="BA526" s="341"/>
      <c r="BB526" s="391"/>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1"/>
      <c r="BX526" s="341"/>
      <c r="BY526" s="341"/>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996" t="s">
        <v>320</v>
      </c>
      <c r="D527" s="995"/>
      <c r="E527" s="617">
        <v>5.53788319902008E-2</v>
      </c>
      <c r="F527" s="571"/>
      <c r="G527" s="571"/>
      <c r="H527" s="995" t="s">
        <v>331</v>
      </c>
      <c r="I527" s="995"/>
      <c r="J527" s="618">
        <v>9.3799472406053738E-3</v>
      </c>
      <c r="K527" s="571"/>
      <c r="L527" s="571"/>
      <c r="M527" s="995" t="s">
        <v>320</v>
      </c>
      <c r="N527" s="995"/>
      <c r="O527" s="619">
        <v>5.3199813946537E-2</v>
      </c>
      <c r="P527" s="571"/>
      <c r="Q527" s="571"/>
      <c r="AX527" s="339"/>
      <c r="AY527" s="339"/>
      <c r="AZ527" s="339"/>
      <c r="BA527" s="341"/>
      <c r="BB527" s="391"/>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1"/>
      <c r="BX527" s="341"/>
      <c r="BY527" s="341"/>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996" t="s">
        <v>308</v>
      </c>
      <c r="D528" s="995"/>
      <c r="E528" s="617">
        <v>0.36017575091184795</v>
      </c>
      <c r="F528" s="571"/>
      <c r="G528" s="571"/>
      <c r="H528" s="995" t="s">
        <v>330</v>
      </c>
      <c r="I528" s="995"/>
      <c r="J528" s="618">
        <v>1.1283837354307298E-2</v>
      </c>
      <c r="K528" s="571"/>
      <c r="L528" s="571"/>
      <c r="M528" s="995" t="s">
        <v>308</v>
      </c>
      <c r="N528" s="995"/>
      <c r="O528" s="619">
        <v>0.39753187045340888</v>
      </c>
      <c r="P528" s="571"/>
      <c r="Q528" s="571"/>
      <c r="AX528" s="339"/>
      <c r="AY528" s="339"/>
      <c r="AZ528" s="339"/>
      <c r="BA528" s="341"/>
      <c r="BB528" s="391"/>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1"/>
      <c r="BX528" s="341"/>
      <c r="BY528" s="341"/>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996" t="s">
        <v>323</v>
      </c>
      <c r="D529" s="995"/>
      <c r="E529" s="617">
        <v>5.6563242304048716E-2</v>
      </c>
      <c r="F529" s="571"/>
      <c r="G529" s="571"/>
      <c r="H529" s="995" t="s">
        <v>332</v>
      </c>
      <c r="I529" s="995"/>
      <c r="J529" s="618">
        <v>8.4115024596711739E-3</v>
      </c>
      <c r="K529" s="571"/>
      <c r="L529" s="571"/>
      <c r="M529" s="995" t="s">
        <v>323</v>
      </c>
      <c r="N529" s="995"/>
      <c r="O529" s="619">
        <v>4.0336392207163806E-2</v>
      </c>
      <c r="P529" s="571"/>
      <c r="Q529" s="571"/>
      <c r="AX529" s="339"/>
      <c r="AY529" s="339"/>
      <c r="AZ529" s="339"/>
      <c r="BA529" s="341"/>
      <c r="BB529" s="391"/>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1"/>
      <c r="BX529" s="341"/>
      <c r="BY529" s="341"/>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996" t="s">
        <v>321</v>
      </c>
      <c r="D530" s="995"/>
      <c r="E530" s="617">
        <v>6.1116481839040081E-2</v>
      </c>
      <c r="F530" s="571"/>
      <c r="G530" s="571"/>
      <c r="H530" s="995" t="s">
        <v>324</v>
      </c>
      <c r="I530" s="995"/>
      <c r="J530" s="618">
        <v>6.4114902431624071E-2</v>
      </c>
      <c r="K530" s="571"/>
      <c r="L530" s="571"/>
      <c r="M530" s="995" t="s">
        <v>321</v>
      </c>
      <c r="N530" s="995"/>
      <c r="O530" s="619">
        <v>1.3920030518157227E-2</v>
      </c>
      <c r="P530" s="571"/>
      <c r="Q530" s="571"/>
      <c r="AX530" s="339"/>
      <c r="AY530" s="339"/>
      <c r="AZ530" s="339"/>
      <c r="BA530" s="341"/>
      <c r="BB530" s="391"/>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1"/>
      <c r="BX530" s="341"/>
      <c r="BY530" s="341"/>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996" t="s">
        <v>331</v>
      </c>
      <c r="D531" s="995"/>
      <c r="E531" s="617">
        <v>3.012221972519778E-4</v>
      </c>
      <c r="F531" s="571"/>
      <c r="G531" s="571"/>
      <c r="H531" s="995" t="s">
        <v>329</v>
      </c>
      <c r="I531" s="995"/>
      <c r="J531" s="620">
        <v>1.1283837354307311E-2</v>
      </c>
      <c r="K531" s="571"/>
      <c r="L531" s="571"/>
      <c r="M531" s="995" t="s">
        <v>331</v>
      </c>
      <c r="N531" s="995"/>
      <c r="O531" s="619">
        <v>9.3495213637577006E-3</v>
      </c>
      <c r="P531" s="571"/>
      <c r="Q531" s="571"/>
      <c r="AX531" s="339"/>
      <c r="AY531" s="339"/>
      <c r="AZ531" s="339"/>
      <c r="BA531" s="341"/>
      <c r="BB531" s="391"/>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1"/>
      <c r="BX531" s="341"/>
      <c r="BY531" s="341"/>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996" t="s">
        <v>330</v>
      </c>
      <c r="D532" s="995"/>
      <c r="E532" s="617">
        <v>1.6131708358550087E-2</v>
      </c>
      <c r="F532" s="571"/>
      <c r="G532" s="571"/>
      <c r="H532" s="995"/>
      <c r="I532" s="995"/>
      <c r="J532" s="571"/>
      <c r="K532" s="571"/>
      <c r="L532" s="571"/>
      <c r="M532" s="995" t="s">
        <v>330</v>
      </c>
      <c r="N532" s="995"/>
      <c r="O532" s="619">
        <v>1.5062684384871813E-2</v>
      </c>
      <c r="P532" s="571"/>
      <c r="Q532" s="571"/>
      <c r="AX532" s="339"/>
      <c r="AY532" s="339"/>
      <c r="AZ532" s="339"/>
      <c r="BA532" s="341"/>
      <c r="BB532" s="391"/>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1"/>
      <c r="BX532" s="341"/>
      <c r="BY532" s="341"/>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996" t="s">
        <v>332</v>
      </c>
      <c r="D533" s="995"/>
      <c r="E533" s="617">
        <v>1.1605509017484345E-4</v>
      </c>
      <c r="F533" s="571"/>
      <c r="G533" s="571"/>
      <c r="H533" s="995"/>
      <c r="I533" s="995"/>
      <c r="J533" s="571"/>
      <c r="K533" s="571"/>
      <c r="L533" s="571"/>
      <c r="M533" s="995" t="s">
        <v>332</v>
      </c>
      <c r="N533" s="995"/>
      <c r="O533" s="619">
        <v>9.6202863099022857E-4</v>
      </c>
      <c r="P533" s="571"/>
      <c r="Q533" s="571"/>
      <c r="AX533" s="339"/>
      <c r="AY533" s="339"/>
      <c r="AZ533" s="339"/>
      <c r="BA533" s="341"/>
      <c r="BB533" s="391"/>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1"/>
      <c r="BX533" s="341"/>
      <c r="BY533" s="341"/>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996" t="s">
        <v>324</v>
      </c>
      <c r="D534" s="995"/>
      <c r="E534" s="617">
        <v>6.5997061479372903E-3</v>
      </c>
      <c r="F534" s="571"/>
      <c r="G534" s="571"/>
      <c r="H534" s="995" t="s">
        <v>238</v>
      </c>
      <c r="I534" s="995"/>
      <c r="J534" s="995"/>
      <c r="K534" s="995"/>
      <c r="L534" s="995"/>
      <c r="M534" s="995" t="s">
        <v>324</v>
      </c>
      <c r="N534" s="995"/>
      <c r="O534" s="619">
        <v>6.0067900854342592E-3</v>
      </c>
      <c r="P534" s="571"/>
      <c r="Q534" s="571"/>
      <c r="AX534" s="339"/>
      <c r="AY534" s="339"/>
      <c r="AZ534" s="339"/>
      <c r="BA534" s="341"/>
      <c r="BB534" s="391"/>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1"/>
      <c r="BX534" s="341"/>
      <c r="BY534" s="341"/>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996" t="s">
        <v>329</v>
      </c>
      <c r="D535" s="995"/>
      <c r="E535" s="621">
        <v>1.6131708358549941E-2</v>
      </c>
      <c r="F535" s="571"/>
      <c r="G535" s="571"/>
      <c r="H535" s="995" t="s">
        <v>198</v>
      </c>
      <c r="I535" s="995"/>
      <c r="J535" s="1007" t="s">
        <v>239</v>
      </c>
      <c r="K535" s="1008"/>
      <c r="L535" s="1009"/>
      <c r="M535" s="995" t="s">
        <v>329</v>
      </c>
      <c r="N535" s="995"/>
      <c r="O535" s="622">
        <v>1.5062684384871785E-2</v>
      </c>
      <c r="P535" s="571"/>
      <c r="Q535" s="571"/>
      <c r="AX535" s="339"/>
      <c r="AY535" s="339"/>
      <c r="AZ535" s="339"/>
      <c r="BA535" s="341"/>
      <c r="BB535" s="391"/>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1"/>
      <c r="BX535" s="341"/>
      <c r="BY535" s="341"/>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996"/>
      <c r="D536" s="995"/>
      <c r="E536" s="571"/>
      <c r="F536" s="571"/>
      <c r="G536" s="571"/>
      <c r="H536" s="995"/>
      <c r="I536" s="995"/>
      <c r="J536" s="602" t="s">
        <v>182</v>
      </c>
      <c r="K536" s="603" t="s">
        <v>240</v>
      </c>
      <c r="L536" s="604" t="s">
        <v>241</v>
      </c>
      <c r="M536" s="995"/>
      <c r="N536" s="995"/>
      <c r="O536" s="571"/>
      <c r="P536" s="571"/>
      <c r="Q536" s="571"/>
      <c r="AX536" s="339"/>
      <c r="AY536" s="339"/>
      <c r="AZ536" s="339"/>
      <c r="BA536" s="341"/>
      <c r="BB536" s="391"/>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1"/>
      <c r="BX536" s="341"/>
      <c r="BY536" s="341"/>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996"/>
      <c r="D537" s="995"/>
      <c r="E537" s="571"/>
      <c r="F537" s="571"/>
      <c r="G537" s="571"/>
      <c r="H537" s="995" t="s">
        <v>199</v>
      </c>
      <c r="I537" s="995"/>
      <c r="J537" s="623">
        <v>5.9498844509097353</v>
      </c>
      <c r="K537" s="624">
        <v>9.5965878240479601</v>
      </c>
      <c r="L537" s="625">
        <v>9.5965878240479601</v>
      </c>
      <c r="M537" s="995"/>
      <c r="N537" s="995"/>
      <c r="O537" s="571"/>
      <c r="P537" s="571"/>
      <c r="Q537" s="571"/>
      <c r="AX537" s="339"/>
      <c r="AY537" s="339"/>
      <c r="AZ537" s="339"/>
      <c r="BA537" s="341"/>
      <c r="BB537" s="391"/>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1"/>
      <c r="BX537" s="341"/>
      <c r="BY537" s="341"/>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996" t="s">
        <v>238</v>
      </c>
      <c r="D538" s="995"/>
      <c r="E538" s="995"/>
      <c r="F538" s="995"/>
      <c r="G538" s="995"/>
      <c r="H538" s="995"/>
      <c r="I538" s="995"/>
      <c r="J538" s="571"/>
      <c r="K538" s="571"/>
      <c r="L538" s="571"/>
      <c r="M538" s="995" t="s">
        <v>238</v>
      </c>
      <c r="N538" s="995"/>
      <c r="O538" s="995"/>
      <c r="P538" s="995"/>
      <c r="Q538" s="995"/>
      <c r="AX538" s="339"/>
      <c r="AY538" s="339"/>
      <c r="AZ538" s="339"/>
      <c r="BA538" s="341"/>
      <c r="BB538" s="391"/>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1"/>
      <c r="BX538" s="341"/>
      <c r="BY538" s="341"/>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996" t="s">
        <v>198</v>
      </c>
      <c r="D539" s="995"/>
      <c r="E539" s="1007" t="s">
        <v>239</v>
      </c>
      <c r="F539" s="1008"/>
      <c r="G539" s="1009"/>
      <c r="H539" s="995"/>
      <c r="I539" s="995"/>
      <c r="J539" s="571"/>
      <c r="K539" s="571"/>
      <c r="L539" s="571"/>
      <c r="M539" s="995" t="s">
        <v>198</v>
      </c>
      <c r="N539" s="995"/>
      <c r="O539" s="1007" t="s">
        <v>239</v>
      </c>
      <c r="P539" s="1008"/>
      <c r="Q539" s="1009"/>
      <c r="AX539" s="339"/>
      <c r="AY539" s="339"/>
      <c r="AZ539" s="339"/>
      <c r="BA539" s="341"/>
      <c r="BB539" s="391"/>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1"/>
      <c r="BX539" s="341"/>
      <c r="BY539" s="341"/>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995"/>
      <c r="D540" s="995"/>
      <c r="E540" s="605" t="s">
        <v>182</v>
      </c>
      <c r="F540" s="606" t="s">
        <v>240</v>
      </c>
      <c r="G540" s="607" t="s">
        <v>241</v>
      </c>
      <c r="H540" s="995" t="s">
        <v>242</v>
      </c>
      <c r="I540" s="995"/>
      <c r="J540" s="995"/>
      <c r="K540" s="571"/>
      <c r="L540" s="571"/>
      <c r="M540" s="995"/>
      <c r="N540" s="995"/>
      <c r="O540" s="608" t="s">
        <v>182</v>
      </c>
      <c r="P540" s="609" t="s">
        <v>240</v>
      </c>
      <c r="Q540" s="610" t="s">
        <v>241</v>
      </c>
      <c r="AX540" s="339"/>
      <c r="AY540" s="339"/>
      <c r="AZ540" s="339"/>
      <c r="BA540" s="341"/>
      <c r="BB540" s="391"/>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1"/>
      <c r="BX540" s="341"/>
      <c r="BY540" s="341"/>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996" t="s">
        <v>199</v>
      </c>
      <c r="D541" s="995"/>
      <c r="E541" s="626">
        <v>7.5257459167107914</v>
      </c>
      <c r="F541" s="627">
        <v>11.758977994860611</v>
      </c>
      <c r="G541" s="628">
        <v>11.758977994860611</v>
      </c>
      <c r="H541" s="995"/>
      <c r="I541" s="995"/>
      <c r="J541" s="611" t="s">
        <v>198</v>
      </c>
      <c r="K541" s="571"/>
      <c r="L541" s="571"/>
      <c r="M541" s="995" t="s">
        <v>199</v>
      </c>
      <c r="N541" s="995"/>
      <c r="O541" s="629">
        <v>7.2152928039372055</v>
      </c>
      <c r="P541" s="630">
        <v>11.273895006151884</v>
      </c>
      <c r="Q541" s="631">
        <v>11.273895006151884</v>
      </c>
      <c r="AX541" s="339"/>
      <c r="AY541" s="339"/>
      <c r="AZ541" s="339"/>
      <c r="BA541" s="341"/>
      <c r="BB541" s="391"/>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1"/>
      <c r="BX541" s="341"/>
      <c r="BY541" s="341"/>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996"/>
      <c r="D542" s="995"/>
      <c r="E542" s="571"/>
      <c r="F542" s="571"/>
      <c r="G542" s="571"/>
      <c r="H542" s="995"/>
      <c r="I542" s="995"/>
      <c r="J542" s="632" t="s">
        <v>199</v>
      </c>
      <c r="K542" s="571"/>
      <c r="L542" s="571"/>
      <c r="M542" s="995"/>
      <c r="N542" s="995"/>
      <c r="O542" s="571"/>
      <c r="P542" s="571"/>
      <c r="Q542" s="571"/>
      <c r="AX542" s="339"/>
      <c r="AY542" s="339"/>
      <c r="AZ542" s="339"/>
      <c r="BA542" s="341"/>
      <c r="BB542" s="391"/>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1"/>
      <c r="BX542" s="341"/>
      <c r="BY542" s="341"/>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996"/>
      <c r="D543" s="995"/>
      <c r="E543" s="571"/>
      <c r="F543" s="571"/>
      <c r="G543" s="571"/>
      <c r="H543" s="995" t="s">
        <v>298</v>
      </c>
      <c r="I543" s="995"/>
      <c r="J543" s="615">
        <v>6.4155003821503701E-2</v>
      </c>
      <c r="K543" s="571"/>
      <c r="L543" s="571"/>
      <c r="M543" s="995"/>
      <c r="N543" s="995"/>
      <c r="O543" s="571"/>
      <c r="P543" s="571"/>
      <c r="Q543" s="571"/>
      <c r="AX543" s="339"/>
      <c r="AY543" s="339"/>
      <c r="AZ543" s="339"/>
      <c r="BA543" s="341"/>
      <c r="BB543" s="391"/>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1"/>
      <c r="BX543" s="341"/>
      <c r="BY543" s="341"/>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996" t="s">
        <v>242</v>
      </c>
      <c r="D544" s="995"/>
      <c r="E544" s="995"/>
      <c r="F544" s="571"/>
      <c r="G544" s="571"/>
      <c r="H544" s="995" t="s">
        <v>314</v>
      </c>
      <c r="I544" s="995"/>
      <c r="J544" s="618">
        <v>6.7624907251598254E-2</v>
      </c>
      <c r="K544" s="571"/>
      <c r="L544" s="571"/>
      <c r="M544" s="995" t="s">
        <v>242</v>
      </c>
      <c r="N544" s="995"/>
      <c r="O544" s="995"/>
      <c r="P544" s="571"/>
      <c r="Q544" s="571"/>
      <c r="AX544" s="339"/>
      <c r="AY544" s="339"/>
      <c r="AZ544" s="339"/>
      <c r="BA544" s="341"/>
      <c r="BB544" s="391"/>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1"/>
      <c r="BX544" s="341"/>
      <c r="BY544" s="341"/>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996"/>
      <c r="D545" s="995"/>
      <c r="E545" s="612" t="s">
        <v>198</v>
      </c>
      <c r="F545" s="571"/>
      <c r="G545" s="571"/>
      <c r="H545" s="995" t="s">
        <v>305</v>
      </c>
      <c r="I545" s="995"/>
      <c r="J545" s="618">
        <v>9.4295553451289066E-2</v>
      </c>
      <c r="K545" s="571"/>
      <c r="L545" s="571"/>
      <c r="M545" s="995"/>
      <c r="N545" s="995"/>
      <c r="O545" s="613" t="s">
        <v>198</v>
      </c>
      <c r="P545" s="571"/>
      <c r="Q545" s="571"/>
      <c r="AX545" s="339"/>
      <c r="AY545" s="339"/>
      <c r="AZ545" s="339"/>
      <c r="BA545" s="341"/>
      <c r="BB545" s="391"/>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1"/>
      <c r="BX545" s="341"/>
      <c r="BY545" s="341"/>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995"/>
      <c r="D546" s="995"/>
      <c r="E546" s="633" t="s">
        <v>199</v>
      </c>
      <c r="F546" s="571"/>
      <c r="G546" s="571"/>
      <c r="H546" s="995" t="s">
        <v>297</v>
      </c>
      <c r="I546" s="995"/>
      <c r="J546" s="618">
        <v>0.10871230533581096</v>
      </c>
      <c r="K546" s="571"/>
      <c r="L546" s="571"/>
      <c r="M546" s="995"/>
      <c r="N546" s="995"/>
      <c r="O546" s="634" t="s">
        <v>199</v>
      </c>
      <c r="P546" s="571"/>
      <c r="Q546" s="571"/>
      <c r="AX546" s="339"/>
      <c r="AY546" s="339"/>
      <c r="AZ546" s="339"/>
      <c r="BA546" s="341"/>
      <c r="BB546" s="391"/>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1"/>
      <c r="BX546" s="341"/>
      <c r="BY546" s="341"/>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996" t="s">
        <v>298</v>
      </c>
      <c r="D547" s="995"/>
      <c r="E547" s="614">
        <v>9.3604964436218907E-2</v>
      </c>
      <c r="F547" s="571"/>
      <c r="G547" s="571"/>
      <c r="H547" s="995" t="s">
        <v>339</v>
      </c>
      <c r="I547" s="995"/>
      <c r="J547" s="618">
        <v>9.0606763126663218E-3</v>
      </c>
      <c r="K547" s="571"/>
      <c r="L547" s="571"/>
      <c r="M547" s="995" t="s">
        <v>298</v>
      </c>
      <c r="N547" s="995"/>
      <c r="O547" s="616">
        <v>0.10389437612497467</v>
      </c>
      <c r="P547" s="571"/>
      <c r="Q547" s="571"/>
      <c r="AX547" s="339"/>
      <c r="AY547" s="339"/>
      <c r="AZ547" s="339"/>
      <c r="BA547" s="341"/>
      <c r="BB547" s="391"/>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1"/>
      <c r="BX547" s="341"/>
      <c r="BY547" s="341"/>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996" t="s">
        <v>314</v>
      </c>
      <c r="D548" s="995"/>
      <c r="E548" s="617">
        <v>4.323831497307206E-2</v>
      </c>
      <c r="F548" s="571"/>
      <c r="G548" s="571"/>
      <c r="H548" s="995" t="s">
        <v>316</v>
      </c>
      <c r="I548" s="995"/>
      <c r="J548" s="618">
        <v>1.4711776225864493E-2</v>
      </c>
      <c r="K548" s="571"/>
      <c r="L548" s="571"/>
      <c r="M548" s="995" t="s">
        <v>314</v>
      </c>
      <c r="N548" s="995"/>
      <c r="O548" s="619">
        <v>4.145393039607248E-2</v>
      </c>
      <c r="P548" s="571"/>
      <c r="Q548" s="571"/>
      <c r="AX548" s="339"/>
      <c r="AY548" s="339"/>
      <c r="AZ548" s="339"/>
      <c r="BA548" s="341"/>
      <c r="BB548" s="391"/>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1"/>
      <c r="BX548" s="341"/>
      <c r="BY548" s="341"/>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996" t="s">
        <v>305</v>
      </c>
      <c r="D549" s="995"/>
      <c r="E549" s="617">
        <v>8.4630625738224025E-2</v>
      </c>
      <c r="F549" s="571"/>
      <c r="G549" s="571"/>
      <c r="H549" s="995" t="s">
        <v>310</v>
      </c>
      <c r="I549" s="995"/>
      <c r="J549" s="618">
        <v>7.6640607028943819E-2</v>
      </c>
      <c r="K549" s="571"/>
      <c r="L549" s="571"/>
      <c r="M549" s="995" t="s">
        <v>305</v>
      </c>
      <c r="N549" s="995"/>
      <c r="O549" s="619">
        <v>9.1762646159451608E-2</v>
      </c>
      <c r="P549" s="571"/>
      <c r="Q549" s="571"/>
      <c r="AX549" s="339"/>
      <c r="AY549" s="339"/>
      <c r="AZ549" s="339"/>
      <c r="BA549" s="341"/>
      <c r="BB549" s="391"/>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1"/>
      <c r="BX549" s="341"/>
      <c r="BY549" s="341"/>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996" t="s">
        <v>297</v>
      </c>
      <c r="D550" s="995"/>
      <c r="E550" s="617">
        <v>9.3342320677264112E-2</v>
      </c>
      <c r="F550" s="571"/>
      <c r="G550" s="571"/>
      <c r="H550" s="995" t="s">
        <v>301</v>
      </c>
      <c r="I550" s="995"/>
      <c r="J550" s="618">
        <v>9.9754064372934187E-2</v>
      </c>
      <c r="K550" s="571"/>
      <c r="L550" s="571"/>
      <c r="M550" s="995" t="s">
        <v>297</v>
      </c>
      <c r="N550" s="995"/>
      <c r="O550" s="619">
        <v>9.832666131797306E-2</v>
      </c>
      <c r="P550" s="571"/>
      <c r="Q550" s="571"/>
      <c r="AX550" s="339"/>
      <c r="AY550" s="339"/>
      <c r="AZ550" s="339"/>
      <c r="BA550" s="341"/>
      <c r="BB550" s="391"/>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1"/>
      <c r="BX550" s="341"/>
      <c r="BY550" s="341"/>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996" t="s">
        <v>339</v>
      </c>
      <c r="D551" s="995"/>
      <c r="E551" s="617">
        <v>7.6169792621978471E-3</v>
      </c>
      <c r="F551" s="571"/>
      <c r="G551" s="571"/>
      <c r="H551" s="995" t="s">
        <v>304</v>
      </c>
      <c r="I551" s="995"/>
      <c r="J551" s="618">
        <v>8.702681913611271E-2</v>
      </c>
      <c r="K551" s="571"/>
      <c r="L551" s="571"/>
      <c r="M551" s="995" t="s">
        <v>339</v>
      </c>
      <c r="N551" s="995"/>
      <c r="O551" s="619">
        <v>9.0675774131624507E-3</v>
      </c>
      <c r="P551" s="571"/>
      <c r="Q551" s="571"/>
      <c r="AX551" s="339"/>
      <c r="AY551" s="339"/>
      <c r="AZ551" s="339"/>
      <c r="BA551" s="341"/>
      <c r="BB551" s="391"/>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1"/>
      <c r="BX551" s="341"/>
      <c r="BY551" s="341"/>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996" t="s">
        <v>316</v>
      </c>
      <c r="D552" s="995"/>
      <c r="E552" s="617">
        <v>2.1627256111719485E-2</v>
      </c>
      <c r="F552" s="571"/>
      <c r="G552" s="571"/>
      <c r="H552" s="995" t="s">
        <v>309</v>
      </c>
      <c r="I552" s="995"/>
      <c r="J552" s="618">
        <v>7.8582688669184109E-2</v>
      </c>
      <c r="K552" s="571"/>
      <c r="L552" s="571"/>
      <c r="M552" s="995" t="s">
        <v>316</v>
      </c>
      <c r="N552" s="995"/>
      <c r="O552" s="619">
        <v>3.8149725911113194E-2</v>
      </c>
      <c r="P552" s="571"/>
      <c r="Q552" s="571"/>
      <c r="AX552" s="339"/>
      <c r="AY552" s="339"/>
      <c r="AZ552" s="339"/>
      <c r="BA552" s="341"/>
      <c r="BB552" s="391"/>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1"/>
      <c r="BX552" s="341"/>
      <c r="BY552" s="341"/>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996" t="s">
        <v>310</v>
      </c>
      <c r="D553" s="995"/>
      <c r="E553" s="617">
        <v>5.103736198617944E-2</v>
      </c>
      <c r="F553" s="571"/>
      <c r="G553" s="571"/>
      <c r="H553" s="995" t="s">
        <v>303</v>
      </c>
      <c r="I553" s="995"/>
      <c r="J553" s="618">
        <v>9.5150885294481291E-2</v>
      </c>
      <c r="K553" s="571"/>
      <c r="L553" s="571"/>
      <c r="M553" s="995" t="s">
        <v>310</v>
      </c>
      <c r="N553" s="995"/>
      <c r="O553" s="619">
        <v>4.5940073631266738E-2</v>
      </c>
      <c r="P553" s="571"/>
      <c r="Q553" s="571"/>
      <c r="AX553" s="339"/>
      <c r="AY553" s="339"/>
      <c r="AZ553" s="339"/>
      <c r="BA553" s="341"/>
      <c r="BB553" s="391"/>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1"/>
      <c r="BX553" s="341"/>
      <c r="BY553" s="341"/>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996" t="s">
        <v>301</v>
      </c>
      <c r="D554" s="995"/>
      <c r="E554" s="617">
        <v>7.4056439541072425E-2</v>
      </c>
      <c r="F554" s="571"/>
      <c r="G554" s="571"/>
      <c r="H554" s="995" t="s">
        <v>302</v>
      </c>
      <c r="I554" s="995"/>
      <c r="J554" s="618">
        <v>9.8156341523415389E-2</v>
      </c>
      <c r="K554" s="571"/>
      <c r="L554" s="571"/>
      <c r="M554" s="995" t="s">
        <v>301</v>
      </c>
      <c r="N554" s="995"/>
      <c r="O554" s="619">
        <v>6.6187966119507474E-2</v>
      </c>
      <c r="P554" s="571"/>
      <c r="Q554" s="571"/>
      <c r="AX554" s="339"/>
      <c r="AY554" s="339"/>
      <c r="AZ554" s="339"/>
      <c r="BA554" s="341"/>
      <c r="BB554" s="391"/>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1"/>
      <c r="BX554" s="341"/>
      <c r="BY554" s="341"/>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996" t="s">
        <v>304</v>
      </c>
      <c r="D555" s="995"/>
      <c r="E555" s="617">
        <v>8.9469942234837646E-2</v>
      </c>
      <c r="F555" s="571"/>
      <c r="G555" s="571"/>
      <c r="H555" s="995" t="s">
        <v>315</v>
      </c>
      <c r="I555" s="995"/>
      <c r="J555" s="618">
        <v>5.8812614033282876E-2</v>
      </c>
      <c r="K555" s="571"/>
      <c r="L555" s="571"/>
      <c r="M555" s="995" t="s">
        <v>304</v>
      </c>
      <c r="N555" s="995"/>
      <c r="O555" s="619">
        <v>9.6999701386927303E-2</v>
      </c>
      <c r="P555" s="571"/>
      <c r="Q555" s="571"/>
      <c r="AX555" s="339"/>
      <c r="AY555" s="339"/>
      <c r="AZ555" s="339"/>
      <c r="BA555" s="341"/>
      <c r="BB555" s="391"/>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1"/>
      <c r="BX555" s="341"/>
      <c r="BY555" s="341"/>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996" t="s">
        <v>309</v>
      </c>
      <c r="D556" s="995"/>
      <c r="E556" s="617">
        <v>5.8379216916995012E-2</v>
      </c>
      <c r="F556" s="571"/>
      <c r="G556" s="571"/>
      <c r="H556" s="995" t="s">
        <v>313</v>
      </c>
      <c r="I556" s="995"/>
      <c r="J556" s="618">
        <v>7.0671586544734238E-2</v>
      </c>
      <c r="K556" s="571"/>
      <c r="L556" s="571"/>
      <c r="M556" s="995" t="s">
        <v>309</v>
      </c>
      <c r="N556" s="995"/>
      <c r="O556" s="619">
        <v>5.5255234565225846E-2</v>
      </c>
      <c r="P556" s="571"/>
      <c r="Q556" s="571"/>
      <c r="AX556" s="339"/>
      <c r="AY556" s="339"/>
      <c r="AZ556" s="339"/>
      <c r="BA556" s="341"/>
      <c r="BB556" s="391"/>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1"/>
      <c r="BX556" s="341"/>
      <c r="BY556" s="341"/>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996" t="s">
        <v>303</v>
      </c>
      <c r="D557" s="995"/>
      <c r="E557" s="617">
        <v>9.1233299575153304E-2</v>
      </c>
      <c r="F557" s="571"/>
      <c r="G557" s="571"/>
      <c r="H557" s="995" t="s">
        <v>334</v>
      </c>
      <c r="I557" s="995"/>
      <c r="J557" s="618">
        <v>-3.9422684590843717E-3</v>
      </c>
      <c r="K557" s="571"/>
      <c r="L557" s="571"/>
      <c r="M557" s="995" t="s">
        <v>303</v>
      </c>
      <c r="N557" s="995"/>
      <c r="O557" s="619">
        <v>9.8368904494858675E-2</v>
      </c>
      <c r="P557" s="571"/>
      <c r="Q557" s="571"/>
      <c r="AX557" s="339"/>
      <c r="AY557" s="339"/>
      <c r="AZ557" s="339"/>
      <c r="BA557" s="341"/>
      <c r="BB557" s="391"/>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1"/>
      <c r="BX557" s="341"/>
      <c r="BY557" s="341"/>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996" t="s">
        <v>302</v>
      </c>
      <c r="D558" s="995"/>
      <c r="E558" s="617">
        <v>8.6520594234873613E-2</v>
      </c>
      <c r="F558" s="571"/>
      <c r="G558" s="571"/>
      <c r="H558" s="995" t="s">
        <v>340</v>
      </c>
      <c r="I558" s="995"/>
      <c r="J558" s="618">
        <v>-8.0645485642698404E-3</v>
      </c>
      <c r="K558" s="571"/>
      <c r="L558" s="571"/>
      <c r="M558" s="995" t="s">
        <v>302</v>
      </c>
      <c r="N558" s="995"/>
      <c r="O558" s="619">
        <v>9.379016410501323E-2</v>
      </c>
      <c r="P558" s="571"/>
      <c r="Q558" s="571"/>
      <c r="AX558" s="339"/>
      <c r="AY558" s="339"/>
      <c r="AZ558" s="339"/>
      <c r="BA558" s="341"/>
      <c r="BB558" s="391"/>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1"/>
      <c r="BX558" s="341"/>
      <c r="BY558" s="341"/>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996" t="s">
        <v>315</v>
      </c>
      <c r="D559" s="995"/>
      <c r="E559" s="617">
        <v>3.5562090242771766E-2</v>
      </c>
      <c r="F559" s="571"/>
      <c r="G559" s="571"/>
      <c r="H559" s="995" t="s">
        <v>335</v>
      </c>
      <c r="I559" s="995"/>
      <c r="J559" s="618">
        <v>-1.209395539643579E-2</v>
      </c>
      <c r="K559" s="571"/>
      <c r="L559" s="571"/>
      <c r="M559" s="995" t="s">
        <v>315</v>
      </c>
      <c r="N559" s="995"/>
      <c r="O559" s="619">
        <v>2.6130146760696613E-2</v>
      </c>
      <c r="P559" s="571"/>
      <c r="Q559" s="571"/>
      <c r="AX559" s="339"/>
      <c r="AY559" s="339"/>
      <c r="AZ559" s="339"/>
      <c r="BA559" s="341"/>
      <c r="BB559" s="391"/>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1"/>
      <c r="BX559" s="341"/>
      <c r="BY559" s="341"/>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996" t="s">
        <v>313</v>
      </c>
      <c r="D560" s="995"/>
      <c r="E560" s="617">
        <v>4.4903780717904962E-2</v>
      </c>
      <c r="F560" s="571"/>
      <c r="G560" s="571"/>
      <c r="H560" s="995" t="s">
        <v>317</v>
      </c>
      <c r="I560" s="995"/>
      <c r="J560" s="618">
        <v>2.3188598484728488E-2</v>
      </c>
      <c r="K560" s="571"/>
      <c r="L560" s="571"/>
      <c r="M560" s="995" t="s">
        <v>313</v>
      </c>
      <c r="N560" s="995"/>
      <c r="O560" s="619">
        <v>3.5107852647523412E-2</v>
      </c>
      <c r="P560" s="571"/>
      <c r="Q560" s="571"/>
      <c r="AX560" s="339"/>
      <c r="AY560" s="339"/>
      <c r="AZ560" s="339"/>
      <c r="BA560" s="341"/>
      <c r="BB560" s="391"/>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1"/>
      <c r="BX560" s="341"/>
      <c r="BY560" s="341"/>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996" t="s">
        <v>334</v>
      </c>
      <c r="D561" s="995"/>
      <c r="E561" s="617">
        <v>1.2374398892893728E-2</v>
      </c>
      <c r="F561" s="571"/>
      <c r="G561" s="571"/>
      <c r="H561" s="995" t="s">
        <v>336</v>
      </c>
      <c r="I561" s="995"/>
      <c r="J561" s="618">
        <v>-1.103708626501191E-2</v>
      </c>
      <c r="K561" s="571"/>
      <c r="L561" s="571"/>
      <c r="M561" s="995" t="s">
        <v>334</v>
      </c>
      <c r="N561" s="995"/>
      <c r="O561" s="619">
        <v>1.5703571014225925E-2</v>
      </c>
      <c r="P561" s="571"/>
      <c r="Q561" s="571"/>
      <c r="AX561" s="339"/>
      <c r="AY561" s="339"/>
      <c r="AZ561" s="339"/>
      <c r="BA561" s="341"/>
      <c r="BB561" s="391"/>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1"/>
      <c r="BX561" s="341"/>
      <c r="BY561" s="341"/>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996" t="s">
        <v>340</v>
      </c>
      <c r="D562" s="995"/>
      <c r="E562" s="617">
        <v>6.0873405567563425E-3</v>
      </c>
      <c r="F562" s="571"/>
      <c r="G562" s="571"/>
      <c r="H562" s="995" t="s">
        <v>328</v>
      </c>
      <c r="I562" s="995"/>
      <c r="J562" s="618">
        <v>1.7996884103293861E-2</v>
      </c>
      <c r="K562" s="571"/>
      <c r="L562" s="571"/>
      <c r="M562" s="995" t="s">
        <v>340</v>
      </c>
      <c r="N562" s="995"/>
      <c r="O562" s="619">
        <v>6.5745424512885535E-3</v>
      </c>
      <c r="P562" s="571"/>
      <c r="Q562" s="571"/>
      <c r="AX562" s="339"/>
      <c r="AY562" s="339"/>
      <c r="AZ562" s="339"/>
      <c r="BA562" s="341"/>
      <c r="BB562" s="391"/>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1"/>
      <c r="BX562" s="341"/>
      <c r="BY562" s="341"/>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996" t="s">
        <v>335</v>
      </c>
      <c r="D563" s="995"/>
      <c r="E563" s="617">
        <v>4.5950712929766456E-3</v>
      </c>
      <c r="F563" s="571"/>
      <c r="G563" s="571"/>
      <c r="H563" s="995" t="s">
        <v>326</v>
      </c>
      <c r="I563" s="995"/>
      <c r="J563" s="618">
        <v>2.0321487590561241E-2</v>
      </c>
      <c r="K563" s="571"/>
      <c r="L563" s="571"/>
      <c r="M563" s="995" t="s">
        <v>335</v>
      </c>
      <c r="N563" s="995"/>
      <c r="O563" s="619">
        <v>5.8736325434626969E-3</v>
      </c>
      <c r="P563" s="571"/>
      <c r="Q563" s="571"/>
      <c r="AX563" s="339"/>
      <c r="AY563" s="339"/>
      <c r="AZ563" s="339"/>
      <c r="BA563" s="341"/>
      <c r="BB563" s="391"/>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1"/>
      <c r="BX563" s="341"/>
      <c r="BY563" s="341"/>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996" t="s">
        <v>317</v>
      </c>
      <c r="D564" s="995"/>
      <c r="E564" s="617">
        <v>3.1520409292399874E-2</v>
      </c>
      <c r="F564" s="571"/>
      <c r="G564" s="571"/>
      <c r="H564" s="995" t="s">
        <v>333</v>
      </c>
      <c r="I564" s="995"/>
      <c r="J564" s="618">
        <v>1.1797673526550576E-2</v>
      </c>
      <c r="K564" s="571"/>
      <c r="L564" s="571"/>
      <c r="M564" s="995" t="s">
        <v>317</v>
      </c>
      <c r="N564" s="995"/>
      <c r="O564" s="619">
        <v>3.5935125192149447E-2</v>
      </c>
      <c r="P564" s="571"/>
      <c r="Q564" s="571"/>
      <c r="AX564" s="339"/>
      <c r="AY564" s="339"/>
      <c r="AZ564" s="339"/>
      <c r="BA564" s="341"/>
      <c r="BB564" s="391"/>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1"/>
      <c r="BX564" s="341"/>
      <c r="BY564" s="341"/>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996" t="s">
        <v>336</v>
      </c>
      <c r="D565" s="995"/>
      <c r="E565" s="617">
        <v>-4.6055594572407743E-3</v>
      </c>
      <c r="F565" s="571"/>
      <c r="G565" s="571"/>
      <c r="H565" s="995" t="s">
        <v>325</v>
      </c>
      <c r="I565" s="995"/>
      <c r="J565" s="618">
        <v>2.4919416040364361E-2</v>
      </c>
      <c r="K565" s="571"/>
      <c r="L565" s="571"/>
      <c r="M565" s="995" t="s">
        <v>336</v>
      </c>
      <c r="N565" s="995"/>
      <c r="O565" s="619">
        <v>1.5607117163555973E-2</v>
      </c>
      <c r="P565" s="571"/>
      <c r="Q565" s="571"/>
      <c r="AX565" s="339"/>
      <c r="AY565" s="339"/>
      <c r="AZ565" s="339"/>
      <c r="BA565" s="341"/>
      <c r="BB565" s="391"/>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1"/>
      <c r="BX565" s="341"/>
      <c r="BY565" s="341"/>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996" t="s">
        <v>328</v>
      </c>
      <c r="D566" s="995"/>
      <c r="E566" s="617">
        <v>1.7152579822165972E-2</v>
      </c>
      <c r="F566" s="571"/>
      <c r="G566" s="571"/>
      <c r="H566" s="995" t="s">
        <v>338</v>
      </c>
      <c r="I566" s="995"/>
      <c r="J566" s="618">
        <v>4.5519972782132583E-3</v>
      </c>
      <c r="K566" s="571"/>
      <c r="L566" s="571"/>
      <c r="M566" s="995" t="s">
        <v>328</v>
      </c>
      <c r="N566" s="995"/>
      <c r="O566" s="619">
        <v>1.7072532954739456E-2</v>
      </c>
      <c r="P566" s="571"/>
      <c r="Q566" s="571"/>
      <c r="AX566" s="339"/>
      <c r="AY566" s="339"/>
      <c r="AZ566" s="339"/>
      <c r="BA566" s="341"/>
      <c r="BB566" s="391"/>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1"/>
      <c r="BX566" s="341"/>
      <c r="BY566" s="341"/>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996" t="s">
        <v>326</v>
      </c>
      <c r="D567" s="995"/>
      <c r="E567" s="617">
        <v>2.1022557106733189E-2</v>
      </c>
      <c r="F567" s="571"/>
      <c r="G567" s="571"/>
      <c r="H567" s="995" t="s">
        <v>337</v>
      </c>
      <c r="I567" s="995"/>
      <c r="J567" s="618">
        <v>1.1810706433966107E-2</v>
      </c>
      <c r="K567" s="571"/>
      <c r="L567" s="571"/>
      <c r="M567" s="995" t="s">
        <v>326</v>
      </c>
      <c r="N567" s="995"/>
      <c r="O567" s="619">
        <v>1.9204638393237709E-2</v>
      </c>
      <c r="P567" s="571"/>
      <c r="Q567" s="571"/>
      <c r="AX567" s="339"/>
      <c r="AY567" s="339"/>
      <c r="AZ567" s="339"/>
      <c r="BA567" s="341"/>
      <c r="BB567" s="391"/>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1"/>
      <c r="BX567" s="341"/>
      <c r="BY567" s="341"/>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996" t="s">
        <v>333</v>
      </c>
      <c r="D568" s="995"/>
      <c r="E568" s="617">
        <v>1.5300039673825485E-2</v>
      </c>
      <c r="F568" s="571"/>
      <c r="G568" s="571"/>
      <c r="H568" s="995" t="s">
        <v>327</v>
      </c>
      <c r="I568" s="995"/>
      <c r="J568" s="618">
        <v>7.5108282029250507E-3</v>
      </c>
      <c r="K568" s="571"/>
      <c r="L568" s="571"/>
      <c r="M568" s="995" t="s">
        <v>333</v>
      </c>
      <c r="N568" s="995"/>
      <c r="O568" s="619">
        <v>1.5798204590629094E-2</v>
      </c>
      <c r="P568" s="571"/>
      <c r="Q568" s="571"/>
      <c r="AX568" s="339"/>
      <c r="AY568" s="339"/>
      <c r="AZ568" s="339"/>
      <c r="BA568" s="341"/>
      <c r="BB568" s="391"/>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1"/>
      <c r="BX568" s="341"/>
      <c r="BY568" s="341"/>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996" t="s">
        <v>325</v>
      </c>
      <c r="D569" s="995"/>
      <c r="E569" s="617">
        <v>2.1813988004839493E-2</v>
      </c>
      <c r="F569" s="571"/>
      <c r="G569" s="571"/>
      <c r="H569" s="995" t="s">
        <v>319</v>
      </c>
      <c r="I569" s="995"/>
      <c r="J569" s="618">
        <v>-5.1238141649996641E-2</v>
      </c>
      <c r="K569" s="571"/>
      <c r="L569" s="571"/>
      <c r="M569" s="995" t="s">
        <v>325</v>
      </c>
      <c r="N569" s="995"/>
      <c r="O569" s="619">
        <v>1.5397708232438519E-2</v>
      </c>
      <c r="P569" s="571"/>
      <c r="Q569" s="571"/>
      <c r="AX569" s="339"/>
      <c r="AY569" s="339"/>
      <c r="AZ569" s="339"/>
      <c r="BA569" s="341"/>
      <c r="BB569" s="391"/>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1"/>
      <c r="BX569" s="341"/>
      <c r="BY569" s="341"/>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996" t="s">
        <v>338</v>
      </c>
      <c r="D570" s="995"/>
      <c r="E570" s="617">
        <v>8.1364631432809705E-3</v>
      </c>
      <c r="F570" s="571"/>
      <c r="G570" s="571"/>
      <c r="H570" s="995" t="s">
        <v>233</v>
      </c>
      <c r="I570" s="995"/>
      <c r="J570" s="618">
        <v>-6.1145981106645333E-2</v>
      </c>
      <c r="K570" s="571"/>
      <c r="L570" s="571"/>
      <c r="M570" s="995" t="s">
        <v>338</v>
      </c>
      <c r="N570" s="995"/>
      <c r="O570" s="619">
        <v>1.2938225290713257E-2</v>
      </c>
      <c r="P570" s="571"/>
      <c r="Q570" s="571"/>
      <c r="AX570" s="339"/>
      <c r="AY570" s="339"/>
      <c r="AZ570" s="339"/>
      <c r="BA570" s="341"/>
      <c r="BB570" s="391"/>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1"/>
      <c r="BX570" s="341"/>
      <c r="BY570" s="341"/>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996" t="s">
        <v>337</v>
      </c>
      <c r="D571" s="995"/>
      <c r="E571" s="617">
        <v>1.0896706364851303E-2</v>
      </c>
      <c r="F571" s="571"/>
      <c r="G571" s="571"/>
      <c r="H571" s="995" t="s">
        <v>228</v>
      </c>
      <c r="I571" s="995"/>
      <c r="J571" s="618">
        <v>-1.0653877635985881E-2</v>
      </c>
      <c r="K571" s="571"/>
      <c r="L571" s="571"/>
      <c r="M571" s="995" t="s">
        <v>337</v>
      </c>
      <c r="N571" s="995"/>
      <c r="O571" s="619">
        <v>5.2273277576763899E-3</v>
      </c>
      <c r="P571" s="571"/>
      <c r="Q571" s="571"/>
      <c r="AX571" s="339"/>
      <c r="AY571" s="339"/>
      <c r="AZ571" s="339"/>
      <c r="BA571" s="341"/>
      <c r="BB571" s="391"/>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1"/>
      <c r="BX571" s="341"/>
      <c r="BY571" s="341"/>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996" t="s">
        <v>327</v>
      </c>
      <c r="D572" s="995"/>
      <c r="E572" s="617">
        <v>1.7267860340393643E-2</v>
      </c>
      <c r="F572" s="571"/>
      <c r="G572" s="571"/>
      <c r="H572" s="995" t="s">
        <v>215</v>
      </c>
      <c r="I572" s="995"/>
      <c r="J572" s="618">
        <v>4.9847350623130227E-2</v>
      </c>
      <c r="K572" s="571"/>
      <c r="L572" s="571"/>
      <c r="M572" s="995" t="s">
        <v>327</v>
      </c>
      <c r="N572" s="995"/>
      <c r="O572" s="619">
        <v>2.1019109249081007E-2</v>
      </c>
      <c r="P572" s="571"/>
      <c r="Q572" s="571"/>
      <c r="AX572" s="339"/>
      <c r="AY572" s="339"/>
      <c r="AZ572" s="339"/>
      <c r="BA572" s="341"/>
      <c r="BB572" s="391"/>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1"/>
      <c r="BX572" s="341"/>
      <c r="BY572" s="341"/>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996" t="s">
        <v>319</v>
      </c>
      <c r="D573" s="995"/>
      <c r="E573" s="617">
        <v>-3.3321872285879191E-2</v>
      </c>
      <c r="F573" s="571"/>
      <c r="G573" s="571"/>
      <c r="H573" s="995" t="s">
        <v>311</v>
      </c>
      <c r="I573" s="995"/>
      <c r="J573" s="618">
        <v>9.428638504436454E-3</v>
      </c>
      <c r="K573" s="571"/>
      <c r="L573" s="571"/>
      <c r="M573" s="995" t="s">
        <v>319</v>
      </c>
      <c r="N573" s="995"/>
      <c r="O573" s="619">
        <v>-3.1853820629097869E-2</v>
      </c>
      <c r="P573" s="571"/>
      <c r="Q573" s="571"/>
      <c r="AX573" s="339"/>
      <c r="AY573" s="339"/>
      <c r="AZ573" s="339"/>
      <c r="BA573" s="341"/>
      <c r="BB573" s="391"/>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1"/>
      <c r="BX573" s="341"/>
      <c r="BY573" s="341"/>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996" t="s">
        <v>233</v>
      </c>
      <c r="D574" s="995"/>
      <c r="E574" s="617">
        <v>-7.1081616326318764E-2</v>
      </c>
      <c r="F574" s="571"/>
      <c r="G574" s="571"/>
      <c r="H574" s="995" t="s">
        <v>213</v>
      </c>
      <c r="I574" s="995"/>
      <c r="J574" s="618">
        <v>-3.9045061086816308E-3</v>
      </c>
      <c r="K574" s="571"/>
      <c r="L574" s="571"/>
      <c r="M574" s="995" t="s">
        <v>233</v>
      </c>
      <c r="N574" s="995"/>
      <c r="O574" s="619">
        <v>-7.8992591060577086E-2</v>
      </c>
      <c r="P574" s="571"/>
      <c r="Q574" s="571"/>
      <c r="AX574" s="339"/>
      <c r="AY574" s="339"/>
      <c r="AZ574" s="339"/>
      <c r="BA574" s="341"/>
      <c r="BB574" s="391"/>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1"/>
      <c r="BX574" s="341"/>
      <c r="BY574" s="341"/>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996" t="s">
        <v>228</v>
      </c>
      <c r="D575" s="995"/>
      <c r="E575" s="617">
        <v>-7.3422049628897451E-3</v>
      </c>
      <c r="F575" s="571"/>
      <c r="G575" s="571"/>
      <c r="H575" s="995" t="s">
        <v>214</v>
      </c>
      <c r="I575" s="995"/>
      <c r="J575" s="618">
        <v>-1.4685570026736023E-2</v>
      </c>
      <c r="K575" s="571"/>
      <c r="L575" s="571"/>
      <c r="M575" s="995" t="s">
        <v>228</v>
      </c>
      <c r="N575" s="995"/>
      <c r="O575" s="619">
        <v>-4.4581655264454212E-3</v>
      </c>
      <c r="P575" s="571"/>
      <c r="Q575" s="571"/>
      <c r="AX575" s="339"/>
      <c r="AY575" s="339"/>
      <c r="AZ575" s="339"/>
      <c r="BA575" s="341"/>
      <c r="BB575" s="391"/>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1"/>
      <c r="BX575" s="341"/>
      <c r="BY575" s="341"/>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996" t="s">
        <v>215</v>
      </c>
      <c r="D576" s="995"/>
      <c r="E576" s="617">
        <v>2.9305299228382715E-2</v>
      </c>
      <c r="F576" s="571"/>
      <c r="G576" s="571"/>
      <c r="H576" s="995" t="s">
        <v>220</v>
      </c>
      <c r="I576" s="995"/>
      <c r="J576" s="618">
        <v>-3.9814717187202725E-2</v>
      </c>
      <c r="K576" s="571"/>
      <c r="L576" s="571"/>
      <c r="M576" s="995" t="s">
        <v>215</v>
      </c>
      <c r="N576" s="995"/>
      <c r="O576" s="619">
        <v>2.4226973264363454E-2</v>
      </c>
      <c r="P576" s="571"/>
      <c r="Q576" s="571"/>
      <c r="AX576" s="339"/>
      <c r="AY576" s="339"/>
      <c r="AZ576" s="339"/>
      <c r="BA576" s="341"/>
      <c r="BB576" s="391"/>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1"/>
      <c r="BX576" s="341"/>
      <c r="BY576" s="341"/>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996" t="s">
        <v>311</v>
      </c>
      <c r="D577" s="995"/>
      <c r="E577" s="617">
        <v>4.7112791292798391E-2</v>
      </c>
      <c r="F577" s="571"/>
      <c r="G577" s="571"/>
      <c r="H577" s="995" t="s">
        <v>312</v>
      </c>
      <c r="I577" s="995"/>
      <c r="J577" s="618">
        <v>-7.6616655664057134E-2</v>
      </c>
      <c r="K577" s="571"/>
      <c r="L577" s="571"/>
      <c r="M577" s="995" t="s">
        <v>311</v>
      </c>
      <c r="N577" s="995"/>
      <c r="O577" s="619">
        <v>6.7905666567048995E-2</v>
      </c>
      <c r="P577" s="571"/>
      <c r="Q577" s="571"/>
      <c r="AX577" s="339"/>
      <c r="AY577" s="339"/>
      <c r="AZ577" s="339"/>
      <c r="BA577" s="341"/>
      <c r="BB577" s="391"/>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1"/>
      <c r="BX577" s="341"/>
      <c r="BY577" s="341"/>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996" t="s">
        <v>213</v>
      </c>
      <c r="D578" s="995"/>
      <c r="E578" s="617">
        <v>-1.1867493958794842E-2</v>
      </c>
      <c r="F578" s="571"/>
      <c r="G578" s="571"/>
      <c r="H578" s="995" t="s">
        <v>306</v>
      </c>
      <c r="I578" s="995"/>
      <c r="J578" s="618">
        <v>9.4888518784753725E-2</v>
      </c>
      <c r="K578" s="571"/>
      <c r="L578" s="571"/>
      <c r="M578" s="995" t="s">
        <v>213</v>
      </c>
      <c r="N578" s="995"/>
      <c r="O578" s="619">
        <v>-1.2730060207078163E-2</v>
      </c>
      <c r="P578" s="571"/>
      <c r="Q578" s="571"/>
      <c r="AX578" s="339"/>
      <c r="AY578" s="339"/>
      <c r="AZ578" s="339"/>
      <c r="BA578" s="341"/>
      <c r="BB578" s="391"/>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1"/>
      <c r="BX578" s="341"/>
      <c r="BY578" s="341"/>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996" t="s">
        <v>214</v>
      </c>
      <c r="D579" s="995"/>
      <c r="E579" s="617">
        <v>-9.7979120254015478E-3</v>
      </c>
      <c r="F579" s="571"/>
      <c r="G579" s="571"/>
      <c r="H579" s="995" t="s">
        <v>322</v>
      </c>
      <c r="I579" s="995"/>
      <c r="J579" s="618">
        <v>-1.8510036810213029E-2</v>
      </c>
      <c r="K579" s="571"/>
      <c r="L579" s="571"/>
      <c r="M579" s="995" t="s">
        <v>214</v>
      </c>
      <c r="N579" s="995"/>
      <c r="O579" s="619">
        <v>-1.1852903419887983E-2</v>
      </c>
      <c r="P579" s="571"/>
      <c r="Q579" s="571"/>
      <c r="AX579" s="339"/>
      <c r="AY579" s="339"/>
      <c r="AZ579" s="339"/>
      <c r="BA579" s="341"/>
      <c r="BB579" s="391"/>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1"/>
      <c r="BX579" s="341"/>
      <c r="BY579" s="341"/>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996" t="s">
        <v>220</v>
      </c>
      <c r="D580" s="995"/>
      <c r="E580" s="617">
        <v>-3.6072880536372282E-2</v>
      </c>
      <c r="F580" s="571"/>
      <c r="G580" s="571"/>
      <c r="H580" s="995" t="s">
        <v>227</v>
      </c>
      <c r="I580" s="995"/>
      <c r="J580" s="618">
        <v>-2.5839707553550913E-2</v>
      </c>
      <c r="K580" s="571"/>
      <c r="L580" s="571"/>
      <c r="M580" s="995" t="s">
        <v>220</v>
      </c>
      <c r="N580" s="995"/>
      <c r="O580" s="619">
        <v>-2.4835675721725216E-2</v>
      </c>
      <c r="P580" s="571"/>
      <c r="Q580" s="571"/>
      <c r="AX580" s="339"/>
      <c r="AY580" s="339"/>
      <c r="AZ580" s="339"/>
      <c r="BA580" s="341"/>
      <c r="BB580" s="391"/>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1"/>
      <c r="BX580" s="341"/>
      <c r="BY580" s="341"/>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996" t="s">
        <v>312</v>
      </c>
      <c r="D581" s="995"/>
      <c r="E581" s="617">
        <v>-4.9361310846750703E-2</v>
      </c>
      <c r="F581" s="571"/>
      <c r="G581" s="571"/>
      <c r="H581" s="995" t="s">
        <v>203</v>
      </c>
      <c r="I581" s="995"/>
      <c r="J581" s="618">
        <v>-1.1598817310535293E-2</v>
      </c>
      <c r="K581" s="571"/>
      <c r="L581" s="571"/>
      <c r="M581" s="995" t="s">
        <v>312</v>
      </c>
      <c r="N581" s="995"/>
      <c r="O581" s="619">
        <v>-3.4848873131044032E-2</v>
      </c>
      <c r="P581" s="571"/>
      <c r="Q581" s="571"/>
      <c r="AX581" s="339"/>
      <c r="AY581" s="339"/>
      <c r="AZ581" s="339"/>
      <c r="BA581" s="341"/>
      <c r="BB581" s="391"/>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1"/>
      <c r="BX581" s="341"/>
      <c r="BY581" s="341"/>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996" t="s">
        <v>345</v>
      </c>
      <c r="D582" s="995"/>
      <c r="E582" s="617">
        <v>-5.2803735482799985E-4</v>
      </c>
      <c r="F582" s="571"/>
      <c r="G582" s="571"/>
      <c r="H582" s="995" t="s">
        <v>232</v>
      </c>
      <c r="I582" s="995"/>
      <c r="J582" s="618">
        <v>3.5315466315593239E-3</v>
      </c>
      <c r="K582" s="571"/>
      <c r="L582" s="571"/>
      <c r="M582" s="995" t="s">
        <v>345</v>
      </c>
      <c r="N582" s="995"/>
      <c r="O582" s="619">
        <v>-9.7203541258575243E-5</v>
      </c>
      <c r="P582" s="571"/>
      <c r="Q582" s="571"/>
      <c r="AX582" s="339"/>
      <c r="AY582" s="339"/>
      <c r="AZ582" s="339"/>
      <c r="BA582" s="341"/>
      <c r="BB582" s="391"/>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1"/>
      <c r="BX582" s="341"/>
      <c r="BY582" s="341"/>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996" t="s">
        <v>306</v>
      </c>
      <c r="D583" s="995"/>
      <c r="E583" s="617">
        <v>7.6194555593151511E-2</v>
      </c>
      <c r="F583" s="571"/>
      <c r="G583" s="571"/>
      <c r="H583" s="995" t="s">
        <v>344</v>
      </c>
      <c r="I583" s="995"/>
      <c r="J583" s="618">
        <v>2.0817913357724076E-3</v>
      </c>
      <c r="K583" s="571"/>
      <c r="L583" s="571"/>
      <c r="M583" s="995" t="s">
        <v>306</v>
      </c>
      <c r="N583" s="995"/>
      <c r="O583" s="619">
        <v>6.6970698813444737E-2</v>
      </c>
      <c r="P583" s="571"/>
      <c r="Q583" s="571"/>
      <c r="AX583" s="339"/>
      <c r="AY583" s="339"/>
      <c r="AZ583" s="339"/>
      <c r="BA583" s="341"/>
      <c r="BB583" s="391"/>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1"/>
      <c r="BX583" s="341"/>
      <c r="BY583" s="341"/>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996" t="s">
        <v>322</v>
      </c>
      <c r="D584" s="995"/>
      <c r="E584" s="617">
        <v>-2.6531248793750774E-2</v>
      </c>
      <c r="F584" s="571"/>
      <c r="G584" s="571"/>
      <c r="H584" s="995" t="s">
        <v>226</v>
      </c>
      <c r="I584" s="995"/>
      <c r="J584" s="618">
        <v>-9.6368780619261504E-2</v>
      </c>
      <c r="K584" s="571"/>
      <c r="L584" s="571"/>
      <c r="M584" s="995" t="s">
        <v>322</v>
      </c>
      <c r="N584" s="995"/>
      <c r="O584" s="619">
        <v>-2.9326689054991861E-2</v>
      </c>
      <c r="P584" s="571"/>
      <c r="Q584" s="571"/>
      <c r="AX584" s="339"/>
      <c r="AY584" s="339"/>
      <c r="AZ584" s="339"/>
      <c r="BA584" s="341"/>
      <c r="BB584" s="391"/>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1"/>
      <c r="BX584" s="341"/>
      <c r="BY584" s="341"/>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996" t="s">
        <v>227</v>
      </c>
      <c r="D585" s="995"/>
      <c r="E585" s="617">
        <v>-2.4692641896095734E-2</v>
      </c>
      <c r="F585" s="571"/>
      <c r="G585" s="571"/>
      <c r="H585" s="995" t="s">
        <v>219</v>
      </c>
      <c r="I585" s="995"/>
      <c r="J585" s="618">
        <v>1.0108645400224035E-3</v>
      </c>
      <c r="K585" s="571"/>
      <c r="L585" s="571"/>
      <c r="M585" s="995" t="s">
        <v>227</v>
      </c>
      <c r="N585" s="995"/>
      <c r="O585" s="619">
        <v>-2.5145521410868388E-2</v>
      </c>
      <c r="P585" s="571"/>
      <c r="Q585" s="571"/>
      <c r="AX585" s="339"/>
      <c r="AY585" s="339"/>
      <c r="AZ585" s="339"/>
      <c r="BA585" s="341"/>
      <c r="BB585" s="391"/>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1"/>
      <c r="BX585" s="341"/>
      <c r="BY585" s="341"/>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996" t="s">
        <v>203</v>
      </c>
      <c r="D586" s="995"/>
      <c r="E586" s="617">
        <v>-2.3825101637010584E-2</v>
      </c>
      <c r="F586" s="571"/>
      <c r="G586" s="571"/>
      <c r="H586" s="995" t="s">
        <v>342</v>
      </c>
      <c r="I586" s="995"/>
      <c r="J586" s="618">
        <v>-4.0989713733598091E-3</v>
      </c>
      <c r="K586" s="571"/>
      <c r="L586" s="571"/>
      <c r="M586" s="995" t="s">
        <v>203</v>
      </c>
      <c r="N586" s="995"/>
      <c r="O586" s="619">
        <v>-2.754224080356707E-2</v>
      </c>
      <c r="P586" s="571"/>
      <c r="Q586" s="571"/>
      <c r="AX586" s="339"/>
      <c r="AY586" s="339"/>
      <c r="AZ586" s="339"/>
      <c r="BA586" s="341"/>
      <c r="BB586" s="391"/>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1"/>
      <c r="BX586" s="341"/>
      <c r="BY586" s="341"/>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996" t="s">
        <v>232</v>
      </c>
      <c r="D587" s="995"/>
      <c r="E587" s="617">
        <v>1.9765273826471419E-3</v>
      </c>
      <c r="F587" s="571"/>
      <c r="G587" s="571"/>
      <c r="H587" s="995" t="s">
        <v>299</v>
      </c>
      <c r="I587" s="995"/>
      <c r="J587" s="618">
        <v>0.10355894583007323</v>
      </c>
      <c r="K587" s="571"/>
      <c r="L587" s="571"/>
      <c r="M587" s="995" t="s">
        <v>232</v>
      </c>
      <c r="N587" s="995"/>
      <c r="O587" s="619">
        <v>-1.0533106683779383E-4</v>
      </c>
      <c r="P587" s="571"/>
      <c r="Q587" s="571"/>
      <c r="AX587" s="339"/>
      <c r="AY587" s="339"/>
      <c r="AZ587" s="339"/>
      <c r="BA587" s="341"/>
      <c r="BB587" s="391"/>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1"/>
      <c r="BX587" s="341"/>
      <c r="BY587" s="341"/>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996" t="s">
        <v>344</v>
      </c>
      <c r="D588" s="995"/>
      <c r="E588" s="617">
        <v>5.6825684126615272E-4</v>
      </c>
      <c r="F588" s="571"/>
      <c r="G588" s="571"/>
      <c r="H588" s="995" t="s">
        <v>235</v>
      </c>
      <c r="I588" s="995"/>
      <c r="J588" s="618">
        <v>-4.2137387408112594E-3</v>
      </c>
      <c r="K588" s="571"/>
      <c r="L588" s="571"/>
      <c r="M588" s="995" t="s">
        <v>344</v>
      </c>
      <c r="N588" s="995"/>
      <c r="O588" s="619">
        <v>2.216142844881273E-3</v>
      </c>
      <c r="P588" s="571"/>
      <c r="Q588" s="571"/>
      <c r="AX588" s="339"/>
      <c r="AY588" s="339"/>
      <c r="AZ588" s="339"/>
      <c r="BA588" s="341"/>
      <c r="BB588" s="391"/>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1"/>
      <c r="BX588" s="341"/>
      <c r="BY588" s="341"/>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996" t="s">
        <v>226</v>
      </c>
      <c r="D589" s="995"/>
      <c r="E589" s="617">
        <v>-5.0259465575817092E-2</v>
      </c>
      <c r="F589" s="571"/>
      <c r="G589" s="571"/>
      <c r="H589" s="995" t="s">
        <v>296</v>
      </c>
      <c r="I589" s="995"/>
      <c r="J589" s="618">
        <v>9.8154685999882946E-2</v>
      </c>
      <c r="K589" s="571"/>
      <c r="L589" s="571"/>
      <c r="M589" s="995" t="s">
        <v>226</v>
      </c>
      <c r="N589" s="995"/>
      <c r="O589" s="619">
        <v>-1.6980649532450928E-2</v>
      </c>
      <c r="P589" s="571"/>
      <c r="Q589" s="571"/>
      <c r="AX589" s="339"/>
      <c r="AY589" s="339"/>
      <c r="AZ589" s="339"/>
      <c r="BA589" s="341"/>
      <c r="BB589" s="391"/>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1"/>
      <c r="BX589" s="341"/>
      <c r="BY589" s="341"/>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996" t="s">
        <v>219</v>
      </c>
      <c r="D590" s="995"/>
      <c r="E590" s="617">
        <v>-9.4635997762635966E-4</v>
      </c>
      <c r="F590" s="571"/>
      <c r="G590" s="571"/>
      <c r="H590" s="995" t="s">
        <v>210</v>
      </c>
      <c r="I590" s="995"/>
      <c r="J590" s="618">
        <v>-4.9983844629526479E-2</v>
      </c>
      <c r="K590" s="571"/>
      <c r="L590" s="571"/>
      <c r="M590" s="995" t="s">
        <v>219</v>
      </c>
      <c r="N590" s="995"/>
      <c r="O590" s="619">
        <v>-3.6811784591810935E-3</v>
      </c>
      <c r="P590" s="571"/>
      <c r="Q590" s="571"/>
      <c r="AX590" s="339"/>
      <c r="AY590" s="339"/>
      <c r="AZ590" s="339"/>
      <c r="BA590" s="341"/>
      <c r="BB590" s="391"/>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1"/>
      <c r="BX590" s="341"/>
      <c r="BY590" s="341"/>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996" t="s">
        <v>342</v>
      </c>
      <c r="D591" s="995"/>
      <c r="E591" s="617">
        <v>-3.8411614327716784E-3</v>
      </c>
      <c r="F591" s="571"/>
      <c r="G591" s="571"/>
      <c r="H591" s="995" t="s">
        <v>307</v>
      </c>
      <c r="I591" s="995"/>
      <c r="J591" s="618">
        <v>-5.9736952666848461E-2</v>
      </c>
      <c r="K591" s="571"/>
      <c r="L591" s="571"/>
      <c r="M591" s="995" t="s">
        <v>342</v>
      </c>
      <c r="N591" s="995"/>
      <c r="O591" s="619">
        <v>-4.8191677555036207E-3</v>
      </c>
      <c r="P591" s="571"/>
      <c r="Q591" s="571"/>
      <c r="AX591" s="339"/>
      <c r="AY591" s="339"/>
      <c r="AZ591" s="339"/>
      <c r="BA591" s="341"/>
      <c r="BB591" s="391"/>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1"/>
      <c r="BX591" s="341"/>
      <c r="BY591" s="341"/>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996" t="s">
        <v>299</v>
      </c>
      <c r="D592" s="995"/>
      <c r="E592" s="617">
        <v>6.493871926304369E-2</v>
      </c>
      <c r="F592" s="571"/>
      <c r="G592" s="571"/>
      <c r="H592" s="995" t="s">
        <v>318</v>
      </c>
      <c r="I592" s="995"/>
      <c r="J592" s="618">
        <v>-5.5655763238299724E-2</v>
      </c>
      <c r="K592" s="571"/>
      <c r="L592" s="571"/>
      <c r="M592" s="995" t="s">
        <v>299</v>
      </c>
      <c r="N592" s="995"/>
      <c r="O592" s="619">
        <v>4.334362702089823E-2</v>
      </c>
      <c r="P592" s="571"/>
      <c r="Q592" s="571"/>
      <c r="AX592" s="339"/>
      <c r="AY592" s="339"/>
      <c r="AZ592" s="339"/>
      <c r="BA592" s="341"/>
      <c r="BB592" s="391"/>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1"/>
      <c r="BX592" s="341"/>
      <c r="BY592" s="341"/>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996" t="s">
        <v>235</v>
      </c>
      <c r="D593" s="995"/>
      <c r="E593" s="617">
        <v>-6.2767940088009604E-3</v>
      </c>
      <c r="F593" s="571"/>
      <c r="G593" s="571"/>
      <c r="H593" s="995" t="s">
        <v>300</v>
      </c>
      <c r="I593" s="995"/>
      <c r="J593" s="618">
        <v>5.8627806560063424E-2</v>
      </c>
      <c r="K593" s="571"/>
      <c r="L593" s="571"/>
      <c r="M593" s="995" t="s">
        <v>235</v>
      </c>
      <c r="N593" s="995"/>
      <c r="O593" s="619">
        <v>-6.8570811078434669E-3</v>
      </c>
      <c r="P593" s="571"/>
      <c r="Q593" s="571"/>
      <c r="AX593" s="339"/>
      <c r="AY593" s="339"/>
      <c r="AZ593" s="339"/>
      <c r="BA593" s="341"/>
      <c r="BB593" s="391"/>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1"/>
      <c r="BX593" s="341"/>
      <c r="BY593" s="341"/>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996" t="s">
        <v>296</v>
      </c>
      <c r="D594" s="995"/>
      <c r="E594" s="617">
        <v>9.6400112330166862E-2</v>
      </c>
      <c r="F594" s="571"/>
      <c r="G594" s="571"/>
      <c r="H594" s="995" t="s">
        <v>343</v>
      </c>
      <c r="I594" s="995"/>
      <c r="J594" s="618">
        <v>-1.3338734825585417E-3</v>
      </c>
      <c r="K594" s="571"/>
      <c r="L594" s="571"/>
      <c r="M594" s="995" t="s">
        <v>296</v>
      </c>
      <c r="N594" s="995"/>
      <c r="O594" s="619">
        <v>0.10153861715687788</v>
      </c>
      <c r="P594" s="571"/>
      <c r="Q594" s="571"/>
      <c r="AX594" s="339"/>
      <c r="AY594" s="339"/>
      <c r="AZ594" s="339"/>
      <c r="BA594" s="341"/>
      <c r="BB594" s="391"/>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1"/>
      <c r="BX594" s="341"/>
      <c r="BY594" s="341"/>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996" t="s">
        <v>216</v>
      </c>
      <c r="D595" s="995"/>
      <c r="E595" s="617">
        <v>-6.5809976645056388E-3</v>
      </c>
      <c r="F595" s="571"/>
      <c r="G595" s="571"/>
      <c r="H595" s="995" t="s">
        <v>341</v>
      </c>
      <c r="I595" s="995"/>
      <c r="J595" s="618">
        <v>7.287648038095079E-3</v>
      </c>
      <c r="K595" s="571"/>
      <c r="L595" s="571"/>
      <c r="M595" s="995" t="s">
        <v>216</v>
      </c>
      <c r="N595" s="995"/>
      <c r="O595" s="619">
        <v>-6.7928571475459349E-3</v>
      </c>
      <c r="P595" s="571"/>
      <c r="Q595" s="571"/>
      <c r="AX595" s="339"/>
      <c r="AY595" s="339"/>
      <c r="AZ595" s="339"/>
      <c r="BA595" s="341"/>
      <c r="BB595" s="391"/>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1"/>
      <c r="BX595" s="341"/>
      <c r="BY595" s="341"/>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996" t="s">
        <v>210</v>
      </c>
      <c r="D596" s="995"/>
      <c r="E596" s="617">
        <v>-3.0203570527425096E-2</v>
      </c>
      <c r="F596" s="571"/>
      <c r="G596" s="571"/>
      <c r="H596" s="995" t="s">
        <v>320</v>
      </c>
      <c r="I596" s="995"/>
      <c r="J596" s="618">
        <v>-2.291198622877982E-2</v>
      </c>
      <c r="K596" s="571"/>
      <c r="L596" s="571"/>
      <c r="M596" s="995" t="s">
        <v>210</v>
      </c>
      <c r="N596" s="995"/>
      <c r="O596" s="619">
        <v>-2.5084095890125405E-2</v>
      </c>
      <c r="P596" s="571"/>
      <c r="Q596" s="571"/>
      <c r="AX596" s="339"/>
      <c r="AY596" s="339"/>
      <c r="AZ596" s="339"/>
      <c r="BA596" s="341"/>
      <c r="BB596" s="391"/>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1"/>
      <c r="BX596" s="341"/>
      <c r="BY596" s="341"/>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996" t="s">
        <v>307</v>
      </c>
      <c r="D597" s="995"/>
      <c r="E597" s="617">
        <v>-8.0937739009601425E-2</v>
      </c>
      <c r="F597" s="571"/>
      <c r="G597" s="571"/>
      <c r="H597" s="995" t="s">
        <v>308</v>
      </c>
      <c r="I597" s="995"/>
      <c r="J597" s="618">
        <v>-5.0645344278266197E-2</v>
      </c>
      <c r="K597" s="571"/>
      <c r="L597" s="571"/>
      <c r="M597" s="995" t="s">
        <v>307</v>
      </c>
      <c r="N597" s="995"/>
      <c r="O597" s="619">
        <v>-8.4362219986672565E-2</v>
      </c>
      <c r="P597" s="571"/>
      <c r="Q597" s="571"/>
      <c r="AX597" s="339"/>
      <c r="AY597" s="339"/>
      <c r="AZ597" s="339"/>
      <c r="BA597" s="341"/>
      <c r="BB597" s="391"/>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1"/>
      <c r="BX597" s="341"/>
      <c r="BY597" s="341"/>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996" t="s">
        <v>318</v>
      </c>
      <c r="D598" s="995"/>
      <c r="E598" s="617">
        <v>-2.9837668411904727E-2</v>
      </c>
      <c r="F598" s="571"/>
      <c r="G598" s="571"/>
      <c r="H598" s="995" t="s">
        <v>323</v>
      </c>
      <c r="I598" s="995"/>
      <c r="J598" s="618">
        <v>-3.6234190510755389E-2</v>
      </c>
      <c r="K598" s="571"/>
      <c r="L598" s="571"/>
      <c r="M598" s="995" t="s">
        <v>318</v>
      </c>
      <c r="N598" s="995"/>
      <c r="O598" s="619">
        <v>-2.3520722350940045E-2</v>
      </c>
      <c r="P598" s="571"/>
      <c r="Q598" s="571"/>
      <c r="AX598" s="339"/>
      <c r="AY598" s="339"/>
      <c r="AZ598" s="339"/>
      <c r="BA598" s="341"/>
      <c r="BB598" s="391"/>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1"/>
      <c r="BX598" s="341"/>
      <c r="BY598" s="341"/>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996" t="s">
        <v>300</v>
      </c>
      <c r="D599" s="995"/>
      <c r="E599" s="617">
        <v>9.2351473544953239E-2</v>
      </c>
      <c r="F599" s="571"/>
      <c r="G599" s="571"/>
      <c r="H599" s="995" t="s">
        <v>321</v>
      </c>
      <c r="I599" s="995"/>
      <c r="J599" s="618">
        <v>4.9625694616801913E-2</v>
      </c>
      <c r="K599" s="571"/>
      <c r="L599" s="571"/>
      <c r="M599" s="995" t="s">
        <v>300</v>
      </c>
      <c r="N599" s="995"/>
      <c r="O599" s="619">
        <v>0.1030675274975372</v>
      </c>
      <c r="P599" s="571"/>
      <c r="Q599" s="571"/>
      <c r="AX599" s="339"/>
      <c r="AY599" s="339"/>
      <c r="AZ599" s="339"/>
      <c r="BA599" s="341"/>
      <c r="BB599" s="391"/>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1"/>
      <c r="BX599" s="341"/>
      <c r="BY599" s="341"/>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996" t="s">
        <v>343</v>
      </c>
      <c r="D600" s="995"/>
      <c r="E600" s="617">
        <v>-1.616885990885557E-3</v>
      </c>
      <c r="F600" s="571"/>
      <c r="G600" s="571"/>
      <c r="H600" s="995" t="s">
        <v>331</v>
      </c>
      <c r="I600" s="995"/>
      <c r="J600" s="618">
        <v>1.6277648503159787E-2</v>
      </c>
      <c r="K600" s="571"/>
      <c r="L600" s="571"/>
      <c r="M600" s="995" t="s">
        <v>343</v>
      </c>
      <c r="N600" s="995"/>
      <c r="O600" s="619">
        <v>1.3776970186358017E-3</v>
      </c>
      <c r="P600" s="571"/>
      <c r="Q600" s="571"/>
      <c r="AX600" s="339"/>
      <c r="AY600" s="339"/>
      <c r="AZ600" s="339"/>
      <c r="BA600" s="341"/>
      <c r="BB600" s="391"/>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1"/>
      <c r="BX600" s="341"/>
      <c r="BY600" s="341"/>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996" t="s">
        <v>341</v>
      </c>
      <c r="D601" s="995"/>
      <c r="E601" s="617">
        <v>2.8333385707827183E-3</v>
      </c>
      <c r="F601" s="571"/>
      <c r="G601" s="571"/>
      <c r="H601" s="995" t="s">
        <v>330</v>
      </c>
      <c r="I601" s="995"/>
      <c r="J601" s="618">
        <v>-1.7853356499544375E-2</v>
      </c>
      <c r="K601" s="571"/>
      <c r="L601" s="571"/>
      <c r="M601" s="995" t="s">
        <v>341</v>
      </c>
      <c r="N601" s="995"/>
      <c r="O601" s="619">
        <v>8.5137728575348105E-4</v>
      </c>
      <c r="P601" s="571"/>
      <c r="Q601" s="571"/>
      <c r="AX601" s="339"/>
      <c r="AY601" s="339"/>
      <c r="AZ601" s="339"/>
      <c r="BA601" s="341"/>
      <c r="BB601" s="391"/>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1"/>
      <c r="BX601" s="341"/>
      <c r="BY601" s="341"/>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996" t="s">
        <v>320</v>
      </c>
      <c r="D602" s="995"/>
      <c r="E602" s="617">
        <v>-3.1269601325775498E-2</v>
      </c>
      <c r="F602" s="571"/>
      <c r="G602" s="571"/>
      <c r="H602" s="995" t="s">
        <v>332</v>
      </c>
      <c r="I602" s="995"/>
      <c r="J602" s="618">
        <v>-1.5414457919421729E-2</v>
      </c>
      <c r="K602" s="571"/>
      <c r="L602" s="571"/>
      <c r="M602" s="995" t="s">
        <v>320</v>
      </c>
      <c r="N602" s="995"/>
      <c r="O602" s="619">
        <v>-3.19669422764342E-2</v>
      </c>
      <c r="P602" s="571"/>
      <c r="Q602" s="571"/>
      <c r="AX602" s="339"/>
      <c r="AY602" s="339"/>
      <c r="AZ602" s="339"/>
      <c r="BA602" s="341"/>
      <c r="BB602" s="391"/>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1"/>
      <c r="BX602" s="341"/>
      <c r="BY602" s="341"/>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996" t="s">
        <v>308</v>
      </c>
      <c r="D603" s="995"/>
      <c r="E603" s="617">
        <v>-7.9745775085195467E-2</v>
      </c>
      <c r="F603" s="571"/>
      <c r="G603" s="571"/>
      <c r="H603" s="995" t="s">
        <v>324</v>
      </c>
      <c r="I603" s="995"/>
      <c r="J603" s="618">
        <v>-4.2556995675331249E-2</v>
      </c>
      <c r="K603" s="571"/>
      <c r="L603" s="571"/>
      <c r="M603" s="995" t="s">
        <v>308</v>
      </c>
      <c r="N603" s="995"/>
      <c r="O603" s="619">
        <v>-8.7384019219412856E-2</v>
      </c>
      <c r="P603" s="571"/>
      <c r="Q603" s="571"/>
      <c r="AX603" s="339"/>
      <c r="AY603" s="339"/>
      <c r="AZ603" s="339"/>
      <c r="BA603" s="341"/>
      <c r="BB603" s="391"/>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1"/>
      <c r="BX603" s="341"/>
      <c r="BY603" s="341"/>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996" t="s">
        <v>323</v>
      </c>
      <c r="D604" s="995"/>
      <c r="E604" s="617">
        <v>-3.1602220310504019E-2</v>
      </c>
      <c r="F604" s="571"/>
      <c r="G604" s="571"/>
      <c r="H604" s="995" t="s">
        <v>329</v>
      </c>
      <c r="I604" s="995"/>
      <c r="J604" s="620">
        <v>-1.7853356499544382E-2</v>
      </c>
      <c r="K604" s="571"/>
      <c r="L604" s="571"/>
      <c r="M604" s="995" t="s">
        <v>323</v>
      </c>
      <c r="N604" s="995"/>
      <c r="O604" s="619">
        <v>-2.7835214072485466E-2</v>
      </c>
      <c r="P604" s="571"/>
      <c r="Q604" s="571"/>
      <c r="AX604" s="339"/>
      <c r="AY604" s="339"/>
      <c r="AZ604" s="339"/>
      <c r="BA604" s="342"/>
      <c r="BB604" s="392"/>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996" t="s">
        <v>321</v>
      </c>
      <c r="D605" s="995"/>
      <c r="E605" s="617">
        <v>3.2849564889111456E-2</v>
      </c>
      <c r="F605" s="571"/>
      <c r="G605" s="571"/>
      <c r="H605" s="995"/>
      <c r="I605" s="995"/>
      <c r="J605" s="571"/>
      <c r="K605" s="571"/>
      <c r="L605" s="571"/>
      <c r="M605" s="995" t="s">
        <v>321</v>
      </c>
      <c r="N605" s="995"/>
      <c r="O605" s="619">
        <v>1.6351821356213495E-2</v>
      </c>
      <c r="P605" s="571"/>
      <c r="Q605" s="571"/>
      <c r="AX605" s="339"/>
      <c r="AY605" s="339"/>
      <c r="AZ605" s="339"/>
      <c r="BA605" s="342"/>
      <c r="BB605" s="392"/>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996" t="s">
        <v>331</v>
      </c>
      <c r="D606" s="995"/>
      <c r="E606" s="617">
        <v>-2.3061838921981932E-3</v>
      </c>
      <c r="F606" s="571"/>
      <c r="G606" s="571"/>
      <c r="H606" s="995"/>
      <c r="I606" s="995"/>
      <c r="J606" s="571"/>
      <c r="K606" s="571"/>
      <c r="L606" s="571"/>
      <c r="M606" s="995" t="s">
        <v>331</v>
      </c>
      <c r="N606" s="995"/>
      <c r="O606" s="619">
        <v>1.3401108680654234E-2</v>
      </c>
      <c r="P606" s="571"/>
      <c r="Q606" s="571"/>
      <c r="AX606" s="339"/>
      <c r="AY606" s="339"/>
      <c r="AZ606" s="339"/>
      <c r="BA606" s="342"/>
      <c r="BB606" s="392"/>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996" t="s">
        <v>330</v>
      </c>
      <c r="D607" s="995"/>
      <c r="E607" s="617">
        <v>-1.6876820422455158E-2</v>
      </c>
      <c r="F607" s="571"/>
      <c r="G607" s="571"/>
      <c r="H607" s="995" t="s">
        <v>243</v>
      </c>
      <c r="I607" s="995"/>
      <c r="J607" s="995"/>
      <c r="K607" s="571"/>
      <c r="L607" s="571"/>
      <c r="M607" s="995" t="s">
        <v>330</v>
      </c>
      <c r="N607" s="995"/>
      <c r="O607" s="619">
        <v>-1.7009722488574786E-2</v>
      </c>
      <c r="P607" s="571"/>
      <c r="Q607" s="571"/>
      <c r="AX607" s="339"/>
      <c r="AY607" s="339"/>
      <c r="AZ607" s="339"/>
      <c r="BA607" s="342"/>
      <c r="BB607" s="392"/>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996" t="s">
        <v>332</v>
      </c>
      <c r="D608" s="995"/>
      <c r="E608" s="617">
        <v>-1.4314709700646937E-3</v>
      </c>
      <c r="F608" s="571"/>
      <c r="G608" s="571"/>
      <c r="H608" s="995" t="s">
        <v>198</v>
      </c>
      <c r="I608" s="995"/>
      <c r="J608" s="635" t="s">
        <v>199</v>
      </c>
      <c r="K608" s="571"/>
      <c r="L608" s="571"/>
      <c r="M608" s="995" t="s">
        <v>332</v>
      </c>
      <c r="N608" s="995"/>
      <c r="O608" s="619">
        <v>-4.298728718018131E-3</v>
      </c>
      <c r="P608" s="571"/>
      <c r="Q608" s="571"/>
      <c r="AX608" s="339"/>
      <c r="AY608" s="339"/>
      <c r="AZ608" s="339"/>
      <c r="BA608" s="342"/>
      <c r="BB608" s="392"/>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996" t="s">
        <v>324</v>
      </c>
      <c r="D609" s="995"/>
      <c r="E609" s="617">
        <v>-1.0794753954078307E-2</v>
      </c>
      <c r="F609" s="571"/>
      <c r="G609" s="571"/>
      <c r="H609" s="995" t="s">
        <v>199</v>
      </c>
      <c r="I609" s="995"/>
      <c r="J609" s="636">
        <v>1.0000000000000004</v>
      </c>
      <c r="K609" s="571"/>
      <c r="L609" s="571"/>
      <c r="M609" s="995" t="s">
        <v>324</v>
      </c>
      <c r="N609" s="995"/>
      <c r="O609" s="619">
        <v>-1.0741557750994942E-2</v>
      </c>
      <c r="P609" s="571"/>
      <c r="Q609" s="571"/>
      <c r="AX609" s="339"/>
      <c r="AY609" s="339"/>
      <c r="AZ609" s="339"/>
      <c r="BA609" s="342"/>
      <c r="BB609" s="392"/>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996" t="s">
        <v>329</v>
      </c>
      <c r="D610" s="995"/>
      <c r="E610" s="621">
        <v>-1.6876820422455082E-2</v>
      </c>
      <c r="F610" s="571"/>
      <c r="G610" s="571"/>
      <c r="H610" s="995"/>
      <c r="I610" s="995"/>
      <c r="J610" s="571"/>
      <c r="K610" s="571"/>
      <c r="L610" s="571"/>
      <c r="M610" s="995" t="s">
        <v>329</v>
      </c>
      <c r="N610" s="995"/>
      <c r="O610" s="622">
        <v>-1.7009722488574772E-2</v>
      </c>
      <c r="P610" s="571"/>
      <c r="Q610" s="571"/>
      <c r="AX610" s="339"/>
      <c r="AY610" s="339"/>
      <c r="AZ610" s="339"/>
      <c r="BA610" s="342"/>
      <c r="BB610" s="392"/>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996"/>
      <c r="D611" s="995"/>
      <c r="E611" s="571"/>
      <c r="F611" s="571"/>
      <c r="G611" s="571"/>
      <c r="H611" s="995"/>
      <c r="I611" s="995"/>
      <c r="J611" s="571"/>
      <c r="K611" s="571"/>
      <c r="L611" s="571"/>
      <c r="M611" s="995"/>
      <c r="N611" s="995"/>
      <c r="O611" s="571"/>
      <c r="P611" s="571"/>
      <c r="Q611" s="571"/>
      <c r="AX611" s="339"/>
      <c r="AY611" s="339"/>
      <c r="AZ611" s="339"/>
      <c r="BA611" s="342"/>
      <c r="BB611" s="392"/>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996"/>
      <c r="D612" s="995"/>
      <c r="E612" s="571"/>
      <c r="F612" s="571"/>
      <c r="G612" s="571"/>
      <c r="H612" s="995"/>
      <c r="I612" s="995"/>
      <c r="J612" s="571"/>
      <c r="K612" s="571"/>
      <c r="L612" s="571"/>
      <c r="M612" s="995"/>
      <c r="N612" s="995"/>
      <c r="O612" s="571"/>
      <c r="P612" s="571"/>
      <c r="Q612" s="571"/>
      <c r="AX612" s="339"/>
      <c r="AY612" s="339"/>
      <c r="AZ612" s="339"/>
      <c r="BA612" s="342"/>
      <c r="BB612" s="392"/>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996" t="s">
        <v>243</v>
      </c>
      <c r="D613" s="995"/>
      <c r="E613" s="995"/>
      <c r="F613" s="571"/>
      <c r="G613" s="571"/>
      <c r="H613" s="995"/>
      <c r="I613" s="995"/>
      <c r="J613" s="571"/>
      <c r="K613" s="571"/>
      <c r="L613" s="571"/>
      <c r="M613" s="995" t="s">
        <v>243</v>
      </c>
      <c r="N613" s="995"/>
      <c r="O613" s="995"/>
      <c r="P613" s="571"/>
      <c r="Q613" s="571"/>
      <c r="AX613" s="339"/>
      <c r="AY613" s="339"/>
      <c r="AZ613" s="339"/>
      <c r="BA613" s="342"/>
      <c r="BB613" s="392"/>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996" t="s">
        <v>198</v>
      </c>
      <c r="D614" s="995"/>
      <c r="E614" s="637" t="s">
        <v>199</v>
      </c>
      <c r="F614" s="571"/>
      <c r="G614" s="571"/>
      <c r="H614" s="995"/>
      <c r="I614" s="995"/>
      <c r="J614" s="571"/>
      <c r="K614" s="571"/>
      <c r="L614" s="571"/>
      <c r="M614" s="995" t="s">
        <v>198</v>
      </c>
      <c r="N614" s="995"/>
      <c r="O614" s="638" t="s">
        <v>199</v>
      </c>
      <c r="P614" s="571"/>
      <c r="Q614" s="571"/>
      <c r="AX614" s="339"/>
      <c r="AY614" s="339"/>
      <c r="AZ614" s="339"/>
      <c r="BA614" s="342"/>
      <c r="BB614" s="392"/>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996" t="s">
        <v>199</v>
      </c>
      <c r="D615" s="995"/>
      <c r="E615" s="639">
        <v>0.99999999999999978</v>
      </c>
      <c r="F615" s="571"/>
      <c r="G615" s="571"/>
      <c r="H615" s="995"/>
      <c r="I615" s="995"/>
      <c r="J615" s="571"/>
      <c r="K615" s="571"/>
      <c r="L615" s="571"/>
      <c r="M615" s="995" t="s">
        <v>199</v>
      </c>
      <c r="N615" s="995"/>
      <c r="O615" s="640">
        <v>0.99999999999999978</v>
      </c>
      <c r="P615" s="571"/>
      <c r="Q615" s="571"/>
      <c r="AX615" s="339"/>
      <c r="AY615" s="339"/>
      <c r="AZ615" s="339"/>
      <c r="BA615" s="342"/>
      <c r="BB615" s="392"/>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996"/>
      <c r="D616" s="995"/>
      <c r="E616" s="571"/>
      <c r="F616" s="571"/>
      <c r="G616" s="571"/>
      <c r="H616" s="995"/>
      <c r="I616" s="995"/>
      <c r="J616" s="571"/>
      <c r="K616" s="571"/>
      <c r="L616" s="571"/>
      <c r="M616" s="995"/>
      <c r="N616" s="995"/>
      <c r="O616" s="571"/>
      <c r="P616" s="571"/>
      <c r="Q616" s="571"/>
      <c r="AX616" s="339"/>
      <c r="AY616" s="339"/>
      <c r="AZ616" s="339"/>
      <c r="BA616" s="342"/>
      <c r="BB616" s="392"/>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996"/>
      <c r="D617" s="995"/>
      <c r="E617" s="571"/>
      <c r="F617" s="571"/>
      <c r="G617" s="571"/>
      <c r="H617" s="995"/>
      <c r="I617" s="995"/>
      <c r="J617" s="571"/>
      <c r="K617" s="571"/>
      <c r="L617" s="571"/>
      <c r="M617" s="995"/>
      <c r="N617" s="995"/>
      <c r="O617" s="571"/>
      <c r="P617" s="571"/>
      <c r="Q617" s="571"/>
      <c r="AX617" s="339"/>
      <c r="AY617" s="339"/>
      <c r="AZ617" s="339"/>
      <c r="BA617" s="342"/>
      <c r="BB617" s="392"/>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996"/>
      <c r="D618" s="995"/>
      <c r="E618" s="571"/>
      <c r="F618" s="571"/>
      <c r="G618" s="571"/>
      <c r="H618" s="995"/>
      <c r="I618" s="995"/>
      <c r="J618" s="571"/>
      <c r="K618" s="571"/>
      <c r="L618" s="571"/>
      <c r="M618" s="995"/>
      <c r="N618" s="995"/>
      <c r="O618" s="571"/>
      <c r="P618" s="571"/>
      <c r="Q618" s="571"/>
      <c r="AX618" s="339"/>
      <c r="AY618" s="339"/>
      <c r="AZ618" s="339"/>
      <c r="BA618" s="342"/>
      <c r="BB618" s="392"/>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996"/>
      <c r="D619" s="995"/>
      <c r="E619" s="571"/>
      <c r="F619" s="571"/>
      <c r="G619" s="571"/>
      <c r="H619" s="995"/>
      <c r="I619" s="995"/>
      <c r="J619" s="571"/>
      <c r="K619" s="571"/>
      <c r="L619" s="571"/>
      <c r="M619" s="995"/>
      <c r="N619" s="995"/>
      <c r="O619" s="571"/>
      <c r="P619" s="571"/>
      <c r="Q619" s="571"/>
      <c r="AX619" s="339"/>
      <c r="AY619" s="339"/>
      <c r="AZ619" s="339"/>
      <c r="BA619" s="342"/>
      <c r="BB619" s="392"/>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996"/>
      <c r="D620" s="995"/>
      <c r="E620" s="571"/>
      <c r="F620" s="571"/>
      <c r="G620" s="571"/>
      <c r="H620" s="995"/>
      <c r="I620" s="995"/>
      <c r="J620" s="571"/>
      <c r="K620" s="571"/>
      <c r="L620" s="571"/>
      <c r="M620" s="995"/>
      <c r="N620" s="995"/>
      <c r="O620" s="571"/>
      <c r="P620" s="571"/>
      <c r="Q620" s="571"/>
      <c r="AX620" s="339"/>
      <c r="AY620" s="339"/>
      <c r="AZ620" s="339"/>
      <c r="BA620" s="342"/>
      <c r="BB620" s="392"/>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996"/>
      <c r="D621" s="995"/>
      <c r="E621" s="571"/>
      <c r="F621" s="571"/>
      <c r="G621" s="571"/>
      <c r="H621" s="995"/>
      <c r="I621" s="995"/>
      <c r="J621" s="571"/>
      <c r="K621" s="571"/>
      <c r="L621" s="571"/>
      <c r="M621" s="995"/>
      <c r="N621" s="995"/>
      <c r="O621" s="571"/>
      <c r="P621" s="571"/>
      <c r="Q621" s="571"/>
      <c r="AX621" s="339"/>
      <c r="AY621" s="339"/>
      <c r="AZ621" s="339"/>
      <c r="BA621" s="342"/>
      <c r="BB621" s="392"/>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996"/>
      <c r="D622" s="995"/>
      <c r="E622" s="571"/>
      <c r="F622" s="571"/>
      <c r="G622" s="571"/>
      <c r="H622" s="995"/>
      <c r="I622" s="995"/>
      <c r="J622" s="571"/>
      <c r="K622" s="571"/>
      <c r="L622" s="571"/>
      <c r="M622" s="995"/>
      <c r="N622" s="995"/>
      <c r="O622" s="571"/>
      <c r="P622" s="571"/>
      <c r="Q622" s="571"/>
      <c r="AX622" s="339"/>
      <c r="AY622" s="339"/>
      <c r="AZ622" s="339"/>
      <c r="BA622" s="342"/>
      <c r="BB622" s="392"/>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996"/>
      <c r="D623" s="995"/>
      <c r="E623" s="571"/>
      <c r="F623" s="571"/>
      <c r="G623" s="571"/>
      <c r="H623" s="995"/>
      <c r="I623" s="995"/>
      <c r="J623" s="571"/>
      <c r="K623" s="571"/>
      <c r="L623" s="571"/>
      <c r="M623" s="995"/>
      <c r="N623" s="995"/>
      <c r="O623" s="571"/>
      <c r="P623" s="571"/>
      <c r="Q623" s="571"/>
      <c r="AX623" s="339"/>
      <c r="AY623" s="339"/>
      <c r="AZ623" s="339"/>
      <c r="BA623" s="342"/>
      <c r="BB623" s="392"/>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996"/>
      <c r="D624" s="995"/>
      <c r="E624" s="571"/>
      <c r="F624" s="571"/>
      <c r="G624" s="571"/>
      <c r="H624" s="995"/>
      <c r="I624" s="995"/>
      <c r="J624" s="571"/>
      <c r="K624" s="571"/>
      <c r="L624" s="571"/>
      <c r="M624" s="995"/>
      <c r="N624" s="995"/>
      <c r="O624" s="571"/>
      <c r="P624" s="571"/>
      <c r="Q624" s="571"/>
      <c r="AX624" s="339"/>
      <c r="AY624" s="339"/>
      <c r="AZ624" s="339"/>
      <c r="BA624" s="342"/>
      <c r="BB624" s="392"/>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996"/>
      <c r="D625" s="995"/>
      <c r="E625" s="571"/>
      <c r="F625" s="571"/>
      <c r="G625" s="571"/>
      <c r="H625" s="995"/>
      <c r="I625" s="995"/>
      <c r="J625" s="571"/>
      <c r="K625" s="571"/>
      <c r="L625" s="571"/>
      <c r="M625" s="995"/>
      <c r="N625" s="995"/>
      <c r="O625" s="571"/>
      <c r="P625" s="571"/>
      <c r="Q625" s="571"/>
      <c r="AX625" s="339"/>
      <c r="AY625" s="339"/>
      <c r="AZ625" s="339"/>
      <c r="BA625" s="342"/>
      <c r="BB625" s="392"/>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996"/>
      <c r="D626" s="995"/>
      <c r="E626" s="571"/>
      <c r="F626" s="571"/>
      <c r="G626" s="571"/>
      <c r="H626" s="995"/>
      <c r="I626" s="995"/>
      <c r="J626" s="571"/>
      <c r="K626" s="571"/>
      <c r="L626" s="571"/>
      <c r="M626" s="995"/>
      <c r="N626" s="995"/>
      <c r="O626" s="571"/>
      <c r="P626" s="571"/>
      <c r="Q626" s="571"/>
      <c r="AX626" s="339"/>
      <c r="AY626" s="339"/>
      <c r="AZ626" s="339"/>
      <c r="BA626" s="342"/>
      <c r="BB626" s="392"/>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996"/>
      <c r="D627" s="995"/>
      <c r="E627" s="571"/>
      <c r="F627" s="571"/>
      <c r="G627" s="571"/>
      <c r="H627" s="995"/>
      <c r="I627" s="995"/>
      <c r="J627" s="571"/>
      <c r="K627" s="571"/>
      <c r="L627" s="571"/>
      <c r="M627" s="995"/>
      <c r="N627" s="995"/>
      <c r="O627" s="571"/>
      <c r="P627" s="571"/>
      <c r="Q627" s="571"/>
      <c r="AX627" s="339"/>
      <c r="AY627" s="339"/>
      <c r="AZ627" s="339"/>
      <c r="BA627" s="342"/>
      <c r="BB627" s="392"/>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996"/>
      <c r="D628" s="995"/>
      <c r="E628" s="571"/>
      <c r="F628" s="571"/>
      <c r="G628" s="571"/>
      <c r="H628" s="995"/>
      <c r="I628" s="995"/>
      <c r="J628" s="571"/>
      <c r="K628" s="571"/>
      <c r="L628" s="571"/>
      <c r="M628" s="995"/>
      <c r="N628" s="995"/>
      <c r="O628" s="571"/>
      <c r="P628" s="571"/>
      <c r="Q628" s="571"/>
      <c r="AX628" s="339"/>
      <c r="AY628" s="339"/>
      <c r="AZ628" s="339"/>
      <c r="BA628" s="342"/>
      <c r="BB628" s="392"/>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996"/>
      <c r="D629" s="995"/>
      <c r="E629" s="571"/>
      <c r="F629" s="571"/>
      <c r="G629" s="571"/>
      <c r="H629" s="995"/>
      <c r="I629" s="995"/>
      <c r="J629" s="571"/>
      <c r="K629" s="571"/>
      <c r="L629" s="571"/>
      <c r="M629" s="995"/>
      <c r="N629" s="995"/>
      <c r="O629" s="571"/>
      <c r="P629" s="571"/>
      <c r="Q629" s="571"/>
      <c r="AX629" s="339"/>
      <c r="AY629" s="339"/>
      <c r="AZ629" s="339"/>
      <c r="BA629" s="342"/>
      <c r="BB629" s="392"/>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996"/>
      <c r="D630" s="995"/>
      <c r="E630" s="571"/>
      <c r="F630" s="571"/>
      <c r="G630" s="571"/>
      <c r="H630" s="995"/>
      <c r="I630" s="995"/>
      <c r="J630" s="571"/>
      <c r="K630" s="571"/>
      <c r="L630" s="571"/>
      <c r="M630" s="995"/>
      <c r="N630" s="995"/>
      <c r="O630" s="571"/>
      <c r="P630" s="571"/>
      <c r="Q630" s="571"/>
      <c r="AX630" s="339"/>
      <c r="AY630" s="339"/>
      <c r="AZ630" s="339"/>
      <c r="BA630" s="342"/>
      <c r="BB630" s="392"/>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996"/>
      <c r="D631" s="995"/>
      <c r="E631" s="571"/>
      <c r="F631" s="571"/>
      <c r="G631" s="571"/>
      <c r="H631" s="995"/>
      <c r="I631" s="995"/>
      <c r="J631" s="571"/>
      <c r="K631" s="571"/>
      <c r="L631" s="571"/>
      <c r="M631" s="995"/>
      <c r="N631" s="995"/>
      <c r="O631" s="571"/>
      <c r="P631" s="571"/>
      <c r="Q631" s="571"/>
      <c r="AX631" s="339"/>
      <c r="AY631" s="339"/>
      <c r="AZ631" s="339"/>
      <c r="BA631" s="342"/>
      <c r="BB631" s="392"/>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996"/>
      <c r="D632" s="995"/>
      <c r="E632" s="571"/>
      <c r="F632" s="571"/>
      <c r="G632" s="571"/>
      <c r="H632" s="995"/>
      <c r="I632" s="995"/>
      <c r="J632" s="571"/>
      <c r="K632" s="571"/>
      <c r="L632" s="571"/>
      <c r="M632" s="995"/>
      <c r="N632" s="995"/>
      <c r="O632" s="571"/>
      <c r="P632" s="571"/>
      <c r="Q632" s="571"/>
      <c r="AX632" s="339"/>
      <c r="AY632" s="339"/>
      <c r="AZ632" s="339"/>
      <c r="BA632" s="342"/>
      <c r="BB632" s="392"/>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996"/>
      <c r="D633" s="995"/>
      <c r="E633" s="571"/>
      <c r="F633" s="571"/>
      <c r="G633" s="571"/>
      <c r="H633" s="995"/>
      <c r="I633" s="995"/>
      <c r="J633" s="571"/>
      <c r="K633" s="571"/>
      <c r="L633" s="571"/>
      <c r="M633" s="995"/>
      <c r="N633" s="995"/>
      <c r="O633" s="571"/>
      <c r="P633" s="571"/>
      <c r="Q633" s="571"/>
      <c r="AX633" s="339"/>
      <c r="AY633" s="339"/>
      <c r="AZ633" s="339"/>
      <c r="BA633" s="342"/>
      <c r="BB633" s="392"/>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996"/>
      <c r="D634" s="995"/>
      <c r="E634" s="571"/>
      <c r="F634" s="571"/>
      <c r="G634" s="571"/>
      <c r="H634" s="995"/>
      <c r="I634" s="995"/>
      <c r="J634" s="571"/>
      <c r="K634" s="571"/>
      <c r="L634" s="571"/>
      <c r="M634" s="995"/>
      <c r="N634" s="995"/>
      <c r="O634" s="571"/>
      <c r="P634" s="571"/>
      <c r="Q634" s="571"/>
      <c r="AX634" s="339"/>
      <c r="AY634" s="339"/>
      <c r="AZ634" s="339"/>
      <c r="BA634" s="342"/>
      <c r="BB634" s="392"/>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996"/>
      <c r="D635" s="995"/>
      <c r="E635" s="571"/>
      <c r="F635" s="571"/>
      <c r="G635" s="571"/>
      <c r="H635" s="995"/>
      <c r="I635" s="995"/>
      <c r="J635" s="571"/>
      <c r="K635" s="571"/>
      <c r="L635" s="571"/>
      <c r="M635" s="995"/>
      <c r="N635" s="995"/>
      <c r="O635" s="571"/>
      <c r="P635" s="571"/>
      <c r="Q635" s="571"/>
      <c r="AX635" s="339"/>
      <c r="AY635" s="339"/>
      <c r="AZ635" s="339"/>
      <c r="BA635" s="342"/>
      <c r="BB635" s="392"/>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996"/>
      <c r="D636" s="995"/>
      <c r="E636" s="571"/>
      <c r="F636" s="571"/>
      <c r="G636" s="571"/>
      <c r="H636" s="995"/>
      <c r="I636" s="995"/>
      <c r="J636" s="571"/>
      <c r="K636" s="571"/>
      <c r="L636" s="571"/>
      <c r="M636" s="995"/>
      <c r="N636" s="995"/>
      <c r="O636" s="571"/>
      <c r="P636" s="571"/>
      <c r="Q636" s="571"/>
      <c r="AX636" s="339"/>
      <c r="AY636" s="339"/>
      <c r="AZ636" s="339"/>
      <c r="BA636" s="342"/>
      <c r="BB636" s="392"/>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996"/>
      <c r="D637" s="995"/>
      <c r="E637" s="571"/>
      <c r="F637" s="571"/>
      <c r="G637" s="571"/>
      <c r="H637" s="995"/>
      <c r="I637" s="995"/>
      <c r="J637" s="571"/>
      <c r="K637" s="571"/>
      <c r="L637" s="571"/>
      <c r="M637" s="995"/>
      <c r="N637" s="995"/>
      <c r="O637" s="571"/>
      <c r="P637" s="571"/>
      <c r="Q637" s="571"/>
      <c r="AX637" s="339"/>
      <c r="AY637" s="339"/>
      <c r="AZ637" s="339"/>
      <c r="BA637" s="342"/>
      <c r="BB637" s="392"/>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996"/>
      <c r="D638" s="995"/>
      <c r="E638" s="571"/>
      <c r="F638" s="571"/>
      <c r="G638" s="571"/>
      <c r="H638" s="995"/>
      <c r="I638" s="995"/>
      <c r="J638" s="571"/>
      <c r="K638" s="571"/>
      <c r="L638" s="571"/>
      <c r="M638" s="995"/>
      <c r="N638" s="995"/>
      <c r="O638" s="571"/>
      <c r="P638" s="571"/>
      <c r="Q638" s="571"/>
      <c r="AX638" s="339"/>
      <c r="AY638" s="339"/>
      <c r="AZ638" s="339"/>
      <c r="BA638" s="342"/>
      <c r="BB638" s="392"/>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996"/>
      <c r="D639" s="995"/>
      <c r="E639" s="571"/>
      <c r="F639" s="571"/>
      <c r="G639" s="571"/>
      <c r="H639" s="995"/>
      <c r="I639" s="995"/>
      <c r="J639" s="571"/>
      <c r="K639" s="571"/>
      <c r="L639" s="571"/>
      <c r="M639" s="995"/>
      <c r="N639" s="995"/>
      <c r="O639" s="571"/>
      <c r="P639" s="571"/>
      <c r="Q639" s="571"/>
      <c r="AX639" s="339"/>
      <c r="AY639" s="339"/>
      <c r="AZ639" s="339"/>
      <c r="BA639" s="342"/>
      <c r="BB639" s="392"/>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996"/>
      <c r="D640" s="995"/>
      <c r="E640" s="571"/>
      <c r="F640" s="571"/>
      <c r="G640" s="571"/>
      <c r="H640" s="995"/>
      <c r="I640" s="995"/>
      <c r="J640" s="571"/>
      <c r="K640" s="571"/>
      <c r="L640" s="571"/>
      <c r="M640" s="995"/>
      <c r="N640" s="995"/>
      <c r="O640" s="571"/>
      <c r="P640" s="571"/>
      <c r="Q640" s="571"/>
      <c r="AX640" s="339"/>
      <c r="AY640" s="339"/>
      <c r="AZ640" s="339"/>
      <c r="BA640" s="342"/>
      <c r="BB640" s="392"/>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996"/>
      <c r="D641" s="995"/>
      <c r="E641" s="571"/>
      <c r="F641" s="571"/>
      <c r="G641" s="571"/>
      <c r="H641" s="995"/>
      <c r="I641" s="995"/>
      <c r="J641" s="571"/>
      <c r="K641" s="571"/>
      <c r="L641" s="571"/>
      <c r="M641" s="995"/>
      <c r="N641" s="995"/>
      <c r="O641" s="571"/>
      <c r="P641" s="571"/>
      <c r="Q641" s="571"/>
      <c r="AX641" s="339"/>
      <c r="AY641" s="339"/>
      <c r="AZ641" s="339"/>
      <c r="BA641" s="342"/>
      <c r="BB641" s="392"/>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996"/>
      <c r="D642" s="995"/>
      <c r="E642" s="571"/>
      <c r="F642" s="571"/>
      <c r="G642" s="571"/>
      <c r="H642" s="995"/>
      <c r="I642" s="995"/>
      <c r="J642" s="571"/>
      <c r="K642" s="571"/>
      <c r="L642" s="571"/>
      <c r="M642" s="995"/>
      <c r="N642" s="995"/>
      <c r="O642" s="571"/>
      <c r="P642" s="571"/>
      <c r="Q642" s="571"/>
      <c r="AX642" s="339"/>
      <c r="AY642" s="339"/>
      <c r="AZ642" s="339"/>
      <c r="BA642" s="342"/>
      <c r="BB642" s="392"/>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996"/>
      <c r="D643" s="995"/>
      <c r="E643" s="571"/>
      <c r="F643" s="571"/>
      <c r="G643" s="571"/>
      <c r="H643" s="995"/>
      <c r="I643" s="995"/>
      <c r="J643" s="571"/>
      <c r="K643" s="571"/>
      <c r="L643" s="571"/>
      <c r="M643" s="995"/>
      <c r="N643" s="995"/>
      <c r="O643" s="571"/>
      <c r="P643" s="571"/>
      <c r="Q643" s="571"/>
      <c r="AX643" s="339"/>
      <c r="AY643" s="339"/>
      <c r="AZ643" s="339"/>
      <c r="BA643" s="342"/>
      <c r="BB643" s="392"/>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996"/>
      <c r="D644" s="995"/>
      <c r="E644" s="571"/>
      <c r="F644" s="571"/>
      <c r="G644" s="571"/>
      <c r="H644" s="995"/>
      <c r="I644" s="995"/>
      <c r="J644" s="571"/>
      <c r="K644" s="571"/>
      <c r="L644" s="571"/>
      <c r="M644" s="995"/>
      <c r="N644" s="995"/>
      <c r="O644" s="571"/>
      <c r="P644" s="571"/>
      <c r="Q644" s="571"/>
      <c r="AX644" s="339"/>
      <c r="AY644" s="339"/>
      <c r="AZ644" s="339"/>
      <c r="BA644" s="342"/>
      <c r="BB644" s="392"/>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996"/>
      <c r="D645" s="995"/>
      <c r="E645" s="571"/>
      <c r="F645" s="571"/>
      <c r="G645" s="571"/>
      <c r="H645" s="995"/>
      <c r="I645" s="995"/>
      <c r="J645" s="571"/>
      <c r="K645" s="571"/>
      <c r="L645" s="571"/>
      <c r="M645" s="995"/>
      <c r="N645" s="995"/>
      <c r="O645" s="571"/>
      <c r="P645" s="571"/>
      <c r="Q645" s="571"/>
      <c r="AX645" s="339"/>
      <c r="AY645" s="339"/>
      <c r="AZ645" s="339"/>
      <c r="BA645" s="342"/>
      <c r="BB645" s="392"/>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996"/>
      <c r="D646" s="995"/>
      <c r="E646" s="571"/>
      <c r="F646" s="571"/>
      <c r="G646" s="571"/>
      <c r="H646" s="995"/>
      <c r="I646" s="995"/>
      <c r="J646" s="571"/>
      <c r="K646" s="571"/>
      <c r="L646" s="571"/>
      <c r="M646" s="995"/>
      <c r="N646" s="995"/>
      <c r="O646" s="571"/>
      <c r="P646" s="571"/>
      <c r="Q646" s="571"/>
      <c r="AX646" s="339"/>
      <c r="AY646" s="339"/>
      <c r="AZ646" s="339"/>
      <c r="BA646" s="342"/>
      <c r="BB646" s="392"/>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996"/>
      <c r="D647" s="995"/>
      <c r="E647" s="571"/>
      <c r="F647" s="571"/>
      <c r="G647" s="571"/>
      <c r="H647" s="995"/>
      <c r="I647" s="995"/>
      <c r="J647" s="571"/>
      <c r="K647" s="571"/>
      <c r="L647" s="571"/>
      <c r="M647" s="995"/>
      <c r="N647" s="995"/>
      <c r="O647" s="571"/>
      <c r="P647" s="571"/>
      <c r="Q647" s="571"/>
      <c r="AX647" s="339"/>
      <c r="AY647" s="339"/>
      <c r="AZ647" s="339"/>
      <c r="BA647" s="342"/>
      <c r="BB647" s="392"/>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996"/>
      <c r="D648" s="995"/>
      <c r="E648" s="571"/>
      <c r="F648" s="571"/>
      <c r="G648" s="571"/>
      <c r="H648" s="995"/>
      <c r="I648" s="995"/>
      <c r="J648" s="571"/>
      <c r="K648" s="571"/>
      <c r="L648" s="571"/>
      <c r="M648" s="995"/>
      <c r="N648" s="995"/>
      <c r="O648" s="571"/>
      <c r="P648" s="571"/>
      <c r="Q648" s="571"/>
      <c r="AX648" s="339"/>
      <c r="AY648" s="339"/>
      <c r="AZ648" s="339"/>
      <c r="BA648" s="342"/>
      <c r="BB648" s="392"/>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996"/>
      <c r="D649" s="995"/>
      <c r="E649" s="571"/>
      <c r="F649" s="571"/>
      <c r="G649" s="571"/>
      <c r="H649" s="995"/>
      <c r="I649" s="995"/>
      <c r="J649" s="571"/>
      <c r="K649" s="571"/>
      <c r="L649" s="571"/>
      <c r="M649" s="995"/>
      <c r="N649" s="995"/>
      <c r="O649" s="571"/>
      <c r="P649" s="571"/>
      <c r="Q649" s="571"/>
      <c r="AX649" s="339"/>
      <c r="AY649" s="339"/>
      <c r="AZ649" s="339"/>
      <c r="BA649" s="342"/>
      <c r="BB649" s="392"/>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996"/>
      <c r="D650" s="995"/>
      <c r="E650" s="571"/>
      <c r="F650" s="571"/>
      <c r="G650" s="571"/>
      <c r="H650" s="995"/>
      <c r="I650" s="995"/>
      <c r="J650" s="571"/>
      <c r="K650" s="571"/>
      <c r="L650" s="571"/>
      <c r="M650" s="995"/>
      <c r="N650" s="995"/>
      <c r="O650" s="571"/>
      <c r="P650" s="571"/>
      <c r="Q650" s="571"/>
      <c r="AX650" s="339"/>
      <c r="AY650" s="339"/>
      <c r="AZ650" s="339"/>
      <c r="BA650" s="342"/>
      <c r="BB650" s="392"/>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996"/>
      <c r="D651" s="995"/>
      <c r="E651" s="571"/>
      <c r="F651" s="571"/>
      <c r="G651" s="571"/>
      <c r="H651" s="995"/>
      <c r="I651" s="995"/>
      <c r="J651" s="571"/>
      <c r="K651" s="571"/>
      <c r="L651" s="571"/>
      <c r="M651" s="995"/>
      <c r="N651" s="995"/>
      <c r="O651" s="571"/>
      <c r="P651" s="571"/>
      <c r="Q651" s="571"/>
      <c r="AX651" s="339"/>
      <c r="AY651" s="339"/>
      <c r="AZ651" s="339"/>
      <c r="BA651" s="342"/>
      <c r="BB651" s="392"/>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996"/>
      <c r="D652" s="995"/>
      <c r="E652" s="571"/>
      <c r="F652" s="571"/>
      <c r="G652" s="571"/>
      <c r="H652" s="995"/>
      <c r="I652" s="995"/>
      <c r="J652" s="571"/>
      <c r="K652" s="571"/>
      <c r="L652" s="571"/>
      <c r="M652" s="995"/>
      <c r="N652" s="995"/>
      <c r="O652" s="571"/>
      <c r="P652" s="571"/>
      <c r="Q652" s="571"/>
      <c r="AX652" s="339"/>
      <c r="AY652" s="339"/>
      <c r="AZ652" s="339"/>
      <c r="BA652" s="342"/>
      <c r="BB652" s="392"/>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996"/>
      <c r="D653" s="995"/>
      <c r="E653" s="571"/>
      <c r="F653" s="571"/>
      <c r="G653" s="571"/>
      <c r="H653" s="995"/>
      <c r="I653" s="995"/>
      <c r="J653" s="571"/>
      <c r="K653" s="571"/>
      <c r="L653" s="571"/>
      <c r="M653" s="995"/>
      <c r="N653" s="995"/>
      <c r="O653" s="571"/>
      <c r="P653" s="571"/>
      <c r="Q653" s="571"/>
      <c r="AX653" s="339"/>
      <c r="AY653" s="339"/>
      <c r="AZ653" s="339"/>
      <c r="BA653" s="342"/>
      <c r="BB653" s="392"/>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996"/>
      <c r="D654" s="995"/>
      <c r="E654" s="571"/>
      <c r="F654" s="571"/>
      <c r="G654" s="571"/>
      <c r="H654" s="995"/>
      <c r="I654" s="995"/>
      <c r="J654" s="571"/>
      <c r="K654" s="571"/>
      <c r="L654" s="571"/>
      <c r="M654" s="995"/>
      <c r="N654" s="995"/>
      <c r="O654" s="571"/>
      <c r="P654" s="571"/>
      <c r="Q654" s="571"/>
      <c r="AX654" s="339"/>
      <c r="AY654" s="339"/>
      <c r="AZ654" s="339"/>
      <c r="BA654" s="342"/>
      <c r="BB654" s="392"/>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996"/>
      <c r="D655" s="995"/>
      <c r="E655" s="571"/>
      <c r="F655" s="571"/>
      <c r="G655" s="571"/>
      <c r="H655" s="995"/>
      <c r="I655" s="995"/>
      <c r="J655" s="571"/>
      <c r="K655" s="571"/>
      <c r="L655" s="571"/>
      <c r="M655" s="995"/>
      <c r="N655" s="995"/>
      <c r="O655" s="571"/>
      <c r="P655" s="571"/>
      <c r="Q655" s="571"/>
      <c r="AX655" s="339"/>
      <c r="AY655" s="339"/>
      <c r="AZ655" s="339"/>
      <c r="BA655" s="342"/>
      <c r="BB655" s="392"/>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996"/>
      <c r="D656" s="995"/>
      <c r="E656" s="571"/>
      <c r="F656" s="571"/>
      <c r="G656" s="571"/>
      <c r="H656" s="995"/>
      <c r="I656" s="995"/>
      <c r="J656" s="571"/>
      <c r="K656" s="571"/>
      <c r="L656" s="571"/>
      <c r="M656" s="995"/>
      <c r="N656" s="995"/>
      <c r="O656" s="571"/>
      <c r="P656" s="571"/>
      <c r="Q656" s="571"/>
      <c r="AX656" s="339"/>
      <c r="AY656" s="339"/>
      <c r="AZ656" s="339"/>
      <c r="BA656" s="342"/>
      <c r="BB656" s="392"/>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996"/>
      <c r="D657" s="995"/>
      <c r="E657" s="571"/>
      <c r="F657" s="571"/>
      <c r="G657" s="571"/>
      <c r="H657" s="995"/>
      <c r="I657" s="995"/>
      <c r="J657" s="571"/>
      <c r="K657" s="571"/>
      <c r="L657" s="571"/>
      <c r="M657" s="995"/>
      <c r="N657" s="995"/>
      <c r="O657" s="571"/>
      <c r="P657" s="571"/>
      <c r="Q657" s="571"/>
      <c r="AX657" s="339"/>
      <c r="AY657" s="339"/>
      <c r="AZ657" s="339"/>
      <c r="BA657" s="342"/>
      <c r="BB657" s="392"/>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996"/>
      <c r="D658" s="995"/>
      <c r="E658" s="571"/>
      <c r="F658" s="571"/>
      <c r="G658" s="571"/>
      <c r="H658" s="995"/>
      <c r="I658" s="995"/>
      <c r="J658" s="571"/>
      <c r="K658" s="571"/>
      <c r="L658" s="571"/>
      <c r="M658" s="995"/>
      <c r="N658" s="995"/>
      <c r="O658" s="571"/>
      <c r="P658" s="571"/>
      <c r="Q658" s="571"/>
      <c r="AX658" s="339"/>
      <c r="AY658" s="339"/>
      <c r="AZ658" s="339"/>
      <c r="BA658" s="342"/>
      <c r="BB658" s="392"/>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996"/>
      <c r="D659" s="995"/>
      <c r="E659" s="571"/>
      <c r="F659" s="571"/>
      <c r="G659" s="571"/>
      <c r="H659" s="995"/>
      <c r="I659" s="995"/>
      <c r="J659" s="571"/>
      <c r="K659" s="571"/>
      <c r="L659" s="571"/>
      <c r="M659" s="995"/>
      <c r="N659" s="995"/>
      <c r="O659" s="571"/>
      <c r="P659" s="571"/>
      <c r="Q659" s="571"/>
      <c r="AX659" s="339"/>
      <c r="AY659" s="339"/>
      <c r="AZ659" s="339"/>
      <c r="BA659" s="342"/>
      <c r="BB659" s="392"/>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996"/>
      <c r="D660" s="995"/>
      <c r="E660" s="571"/>
      <c r="F660" s="571"/>
      <c r="G660" s="571"/>
      <c r="H660" s="995"/>
      <c r="I660" s="995"/>
      <c r="J660" s="571"/>
      <c r="K660" s="571"/>
      <c r="L660" s="571"/>
      <c r="M660" s="995"/>
      <c r="N660" s="995"/>
      <c r="O660" s="571"/>
      <c r="P660" s="571"/>
      <c r="Q660" s="571"/>
      <c r="AX660" s="339"/>
      <c r="AY660" s="339"/>
      <c r="AZ660" s="339"/>
      <c r="BA660" s="342"/>
      <c r="BB660" s="392"/>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996"/>
      <c r="D661" s="995"/>
      <c r="E661" s="571"/>
      <c r="F661" s="571"/>
      <c r="G661" s="571"/>
      <c r="H661" s="995"/>
      <c r="I661" s="995"/>
      <c r="J661" s="571"/>
      <c r="K661" s="571"/>
      <c r="L661" s="571"/>
      <c r="M661" s="995"/>
      <c r="N661" s="995"/>
      <c r="O661" s="571"/>
      <c r="P661" s="571"/>
      <c r="Q661" s="571"/>
      <c r="AX661" s="339"/>
      <c r="AY661" s="339"/>
      <c r="AZ661" s="339"/>
      <c r="BA661" s="342"/>
      <c r="BB661" s="392"/>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996"/>
      <c r="D662" s="995"/>
      <c r="E662" s="571"/>
      <c r="F662" s="571"/>
      <c r="G662" s="571"/>
      <c r="H662" s="995"/>
      <c r="I662" s="995"/>
      <c r="J662" s="571"/>
      <c r="K662" s="571"/>
      <c r="L662" s="571"/>
      <c r="M662" s="995"/>
      <c r="N662" s="995"/>
      <c r="O662" s="571"/>
      <c r="P662" s="571"/>
      <c r="Q662" s="571"/>
      <c r="AX662" s="339"/>
      <c r="AY662" s="339"/>
      <c r="AZ662" s="339"/>
      <c r="BA662" s="342"/>
      <c r="BB662" s="392"/>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996"/>
      <c r="D663" s="995"/>
      <c r="E663" s="571"/>
      <c r="F663" s="571"/>
      <c r="G663" s="571"/>
      <c r="H663" s="995"/>
      <c r="I663" s="995"/>
      <c r="J663" s="571"/>
      <c r="K663" s="571"/>
      <c r="L663" s="571"/>
      <c r="M663" s="995"/>
      <c r="N663" s="995"/>
      <c r="O663" s="571"/>
      <c r="P663" s="571"/>
      <c r="Q663" s="571"/>
      <c r="AX663" s="339"/>
      <c r="AY663" s="339"/>
      <c r="AZ663" s="339"/>
      <c r="BA663" s="342"/>
      <c r="BB663" s="392"/>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996"/>
      <c r="D664" s="995"/>
      <c r="E664" s="571"/>
      <c r="F664" s="571"/>
      <c r="G664" s="571"/>
      <c r="H664" s="995"/>
      <c r="I664" s="995"/>
      <c r="J664" s="571"/>
      <c r="K664" s="571"/>
      <c r="L664" s="571"/>
      <c r="M664" s="995"/>
      <c r="N664" s="995"/>
      <c r="O664" s="571"/>
      <c r="P664" s="571"/>
      <c r="Q664" s="571"/>
      <c r="AX664" s="339"/>
      <c r="AY664" s="339"/>
      <c r="AZ664" s="339"/>
      <c r="BA664" s="342"/>
      <c r="BB664" s="392"/>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996"/>
      <c r="D665" s="995"/>
      <c r="E665" s="571"/>
      <c r="F665" s="571"/>
      <c r="G665" s="571"/>
      <c r="H665" s="995"/>
      <c r="I665" s="995"/>
      <c r="J665" s="571"/>
      <c r="K665" s="571"/>
      <c r="L665" s="571"/>
      <c r="M665" s="995"/>
      <c r="N665" s="995"/>
      <c r="O665" s="571"/>
      <c r="P665" s="571"/>
      <c r="Q665" s="571"/>
      <c r="AX665" s="339"/>
      <c r="AY665" s="339"/>
      <c r="AZ665" s="339"/>
      <c r="BA665" s="342"/>
      <c r="BB665" s="392"/>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996"/>
      <c r="D666" s="995"/>
      <c r="E666" s="571"/>
      <c r="F666" s="571"/>
      <c r="G666" s="571"/>
      <c r="H666" s="995"/>
      <c r="I666" s="995"/>
      <c r="J666" s="571"/>
      <c r="K666" s="571"/>
      <c r="L666" s="571"/>
      <c r="M666" s="995"/>
      <c r="N666" s="995"/>
      <c r="O666" s="571"/>
      <c r="P666" s="571"/>
      <c r="Q666" s="571"/>
      <c r="AX666" s="339"/>
      <c r="AY666" s="339"/>
      <c r="AZ666" s="339"/>
      <c r="BA666" s="342"/>
      <c r="BB666" s="392"/>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996"/>
      <c r="D667" s="995"/>
      <c r="E667" s="571"/>
      <c r="F667" s="571"/>
      <c r="G667" s="571"/>
      <c r="H667" s="995"/>
      <c r="I667" s="995"/>
      <c r="J667" s="571"/>
      <c r="K667" s="571"/>
      <c r="L667" s="571"/>
      <c r="M667" s="995"/>
      <c r="N667" s="995"/>
      <c r="O667" s="571"/>
      <c r="P667" s="571"/>
      <c r="Q667" s="571"/>
      <c r="AX667" s="339"/>
      <c r="AY667" s="339"/>
      <c r="AZ667" s="339"/>
      <c r="BA667" s="342"/>
      <c r="BB667" s="392"/>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996"/>
      <c r="D668" s="995"/>
      <c r="E668" s="571"/>
      <c r="F668" s="571"/>
      <c r="G668" s="571"/>
      <c r="H668" s="995"/>
      <c r="I668" s="995"/>
      <c r="J668" s="571"/>
      <c r="K668" s="571"/>
      <c r="L668" s="571"/>
      <c r="M668" s="995"/>
      <c r="N668" s="995"/>
      <c r="O668" s="571"/>
      <c r="P668" s="571"/>
      <c r="Q668" s="571"/>
      <c r="AX668" s="339"/>
      <c r="AY668" s="339"/>
      <c r="AZ668" s="339"/>
      <c r="BA668" s="342"/>
      <c r="BB668" s="392"/>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996"/>
      <c r="D669" s="995"/>
      <c r="E669" s="571"/>
      <c r="F669" s="571"/>
      <c r="G669" s="571"/>
      <c r="H669" s="995"/>
      <c r="I669" s="995"/>
      <c r="J669" s="571"/>
      <c r="K669" s="571"/>
      <c r="L669" s="571"/>
      <c r="M669" s="995"/>
      <c r="N669" s="995"/>
      <c r="O669" s="571"/>
      <c r="P669" s="571"/>
      <c r="Q669" s="571"/>
      <c r="AX669" s="339"/>
      <c r="AY669" s="339"/>
      <c r="AZ669" s="339"/>
      <c r="BA669" s="342"/>
      <c r="BB669" s="392"/>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996"/>
      <c r="D670" s="995"/>
      <c r="E670" s="571"/>
      <c r="F670" s="571"/>
      <c r="G670" s="571"/>
      <c r="H670" s="995"/>
      <c r="I670" s="995"/>
      <c r="J670" s="571"/>
      <c r="K670" s="571"/>
      <c r="L670" s="571"/>
      <c r="M670" s="995"/>
      <c r="N670" s="995"/>
      <c r="O670" s="571"/>
      <c r="P670" s="571"/>
      <c r="Q670" s="571"/>
      <c r="AX670" s="339"/>
      <c r="AY670" s="339"/>
      <c r="AZ670" s="339"/>
      <c r="BA670" s="342"/>
      <c r="BB670" s="392"/>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996"/>
      <c r="D671" s="995"/>
      <c r="E671" s="571"/>
      <c r="F671" s="571"/>
      <c r="G671" s="571"/>
      <c r="H671" s="995"/>
      <c r="I671" s="995"/>
      <c r="J671" s="571"/>
      <c r="K671" s="571"/>
      <c r="L671" s="571"/>
      <c r="M671" s="995"/>
      <c r="N671" s="995"/>
      <c r="O671" s="571"/>
      <c r="P671" s="571"/>
      <c r="Q671" s="571"/>
      <c r="AX671" s="339"/>
      <c r="AY671" s="339"/>
      <c r="AZ671" s="339"/>
      <c r="BA671" s="342"/>
      <c r="BB671" s="392"/>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996"/>
      <c r="D672" s="995"/>
      <c r="E672" s="571"/>
      <c r="F672" s="571"/>
      <c r="G672" s="571"/>
      <c r="H672" s="995"/>
      <c r="I672" s="995"/>
      <c r="J672" s="571"/>
      <c r="K672" s="571"/>
      <c r="L672" s="571"/>
      <c r="M672" s="995"/>
      <c r="N672" s="995"/>
      <c r="O672" s="571"/>
      <c r="P672" s="571"/>
      <c r="Q672" s="571"/>
      <c r="AX672" s="339"/>
      <c r="AY672" s="339"/>
      <c r="AZ672" s="339"/>
      <c r="BA672" s="342"/>
      <c r="BB672" s="392"/>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996"/>
      <c r="D673" s="995"/>
      <c r="E673" s="571"/>
      <c r="F673" s="571"/>
      <c r="G673" s="571"/>
      <c r="H673" s="995"/>
      <c r="I673" s="995"/>
      <c r="J673" s="571"/>
      <c r="K673" s="571"/>
      <c r="L673" s="571"/>
      <c r="M673" s="995"/>
      <c r="N673" s="995"/>
      <c r="O673" s="571"/>
      <c r="P673" s="571"/>
      <c r="Q673" s="571"/>
      <c r="AX673" s="339"/>
      <c r="AY673" s="339"/>
      <c r="AZ673" s="339"/>
      <c r="BA673" s="342"/>
      <c r="BB673" s="392"/>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996"/>
      <c r="D674" s="995"/>
      <c r="E674" s="571"/>
      <c r="F674" s="571"/>
      <c r="G674" s="571"/>
      <c r="H674" s="995"/>
      <c r="I674" s="995"/>
      <c r="J674" s="571"/>
      <c r="K674" s="571"/>
      <c r="L674" s="571"/>
      <c r="M674" s="995"/>
      <c r="N674" s="995"/>
      <c r="O674" s="571"/>
      <c r="P674" s="571"/>
      <c r="Q674" s="571"/>
      <c r="AX674" s="339"/>
      <c r="AY674" s="339"/>
      <c r="AZ674" s="339"/>
      <c r="BA674" s="342"/>
      <c r="BB674" s="392"/>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996"/>
      <c r="D675" s="995"/>
      <c r="E675" s="571"/>
      <c r="F675" s="571"/>
      <c r="G675" s="571"/>
      <c r="H675" s="995"/>
      <c r="I675" s="995"/>
      <c r="J675" s="571"/>
      <c r="K675" s="571"/>
      <c r="L675" s="571"/>
      <c r="M675" s="995"/>
      <c r="N675" s="995"/>
      <c r="O675" s="571"/>
      <c r="P675" s="571"/>
      <c r="Q675" s="571"/>
      <c r="AX675" s="339"/>
      <c r="AY675" s="339"/>
      <c r="AZ675" s="339"/>
      <c r="BA675" s="342"/>
      <c r="BB675" s="392"/>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996"/>
      <c r="D676" s="995"/>
      <c r="E676" s="571"/>
      <c r="F676" s="571"/>
      <c r="G676" s="571"/>
      <c r="H676" s="995"/>
      <c r="I676" s="995"/>
      <c r="J676" s="571"/>
      <c r="K676" s="571"/>
      <c r="L676" s="571"/>
      <c r="M676" s="995"/>
      <c r="N676" s="995"/>
      <c r="O676" s="571"/>
      <c r="P676" s="571"/>
      <c r="Q676" s="571"/>
      <c r="AX676" s="339"/>
      <c r="AY676" s="339"/>
      <c r="AZ676" s="339"/>
      <c r="BA676" s="342"/>
      <c r="BB676" s="392"/>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996"/>
      <c r="D677" s="995"/>
      <c r="E677" s="571"/>
      <c r="F677" s="571"/>
      <c r="G677" s="571"/>
      <c r="H677" s="995"/>
      <c r="I677" s="995"/>
      <c r="J677" s="571"/>
      <c r="K677" s="571"/>
      <c r="L677" s="571"/>
      <c r="M677" s="995"/>
      <c r="N677" s="995"/>
      <c r="O677" s="571"/>
      <c r="P677" s="571"/>
      <c r="Q677" s="571"/>
      <c r="AX677" s="339"/>
      <c r="AY677" s="339"/>
      <c r="AZ677" s="339"/>
      <c r="BA677" s="342"/>
      <c r="BB677" s="392"/>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996"/>
      <c r="D678" s="995"/>
      <c r="E678" s="571"/>
      <c r="F678" s="571"/>
      <c r="G678" s="571"/>
      <c r="H678" s="995"/>
      <c r="I678" s="995"/>
      <c r="J678" s="571"/>
      <c r="K678" s="571"/>
      <c r="L678" s="571"/>
      <c r="M678" s="995"/>
      <c r="N678" s="995"/>
      <c r="O678" s="571"/>
      <c r="P678" s="571"/>
      <c r="Q678" s="571"/>
      <c r="AX678" s="339"/>
      <c r="AY678" s="339"/>
      <c r="AZ678" s="339"/>
      <c r="BA678" s="342"/>
      <c r="BB678" s="392"/>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996"/>
      <c r="D679" s="995"/>
      <c r="E679" s="571"/>
      <c r="F679" s="571"/>
      <c r="G679" s="571"/>
      <c r="H679" s="995"/>
      <c r="I679" s="995"/>
      <c r="J679" s="571"/>
      <c r="K679" s="571"/>
      <c r="L679" s="571"/>
      <c r="M679" s="995"/>
      <c r="N679" s="995"/>
      <c r="O679" s="571"/>
      <c r="P679" s="571"/>
      <c r="Q679" s="571"/>
      <c r="AX679" s="339"/>
      <c r="AY679" s="339"/>
      <c r="AZ679" s="339"/>
      <c r="BA679" s="342"/>
      <c r="BB679" s="392"/>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996"/>
      <c r="D680" s="995"/>
      <c r="E680" s="571"/>
      <c r="F680" s="571"/>
      <c r="G680" s="571"/>
      <c r="H680" s="995"/>
      <c r="I680" s="995"/>
      <c r="J680" s="571"/>
      <c r="K680" s="571"/>
      <c r="L680" s="571"/>
      <c r="M680" s="995"/>
      <c r="N680" s="995"/>
      <c r="O680" s="571"/>
      <c r="P680" s="571"/>
      <c r="Q680" s="571"/>
      <c r="AX680" s="339"/>
      <c r="AY680" s="339"/>
      <c r="AZ680" s="339"/>
      <c r="BA680" s="342"/>
      <c r="BB680" s="392"/>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996"/>
      <c r="D681" s="995"/>
      <c r="E681" s="571"/>
      <c r="F681" s="571"/>
      <c r="G681" s="571"/>
      <c r="H681" s="995"/>
      <c r="I681" s="995"/>
      <c r="J681" s="571"/>
      <c r="K681" s="571"/>
      <c r="L681" s="571"/>
      <c r="M681" s="995"/>
      <c r="N681" s="995"/>
      <c r="O681" s="571"/>
      <c r="P681" s="571"/>
      <c r="Q681" s="571"/>
      <c r="AX681" s="339"/>
      <c r="AY681" s="339"/>
      <c r="AZ681" s="339"/>
      <c r="BA681" s="342"/>
      <c r="BB681" s="392"/>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996"/>
      <c r="D682" s="995"/>
      <c r="E682" s="571"/>
      <c r="F682" s="571"/>
      <c r="G682" s="571"/>
      <c r="H682" s="995"/>
      <c r="I682" s="995"/>
      <c r="J682" s="571"/>
      <c r="K682" s="571"/>
      <c r="L682" s="571"/>
      <c r="M682" s="995"/>
      <c r="N682" s="995"/>
      <c r="O682" s="571"/>
      <c r="P682" s="571"/>
      <c r="Q682" s="571"/>
      <c r="AX682" s="339"/>
      <c r="AY682" s="339"/>
      <c r="AZ682" s="339"/>
      <c r="BA682" s="342"/>
      <c r="BB682" s="392"/>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996"/>
      <c r="D683" s="995"/>
      <c r="E683" s="571"/>
      <c r="F683" s="571"/>
      <c r="G683" s="571"/>
      <c r="H683" s="995"/>
      <c r="I683" s="995"/>
      <c r="J683" s="571"/>
      <c r="K683" s="571"/>
      <c r="L683" s="571"/>
      <c r="M683" s="995"/>
      <c r="N683" s="995"/>
      <c r="O683" s="571"/>
      <c r="P683" s="571"/>
      <c r="Q683" s="571"/>
      <c r="AX683" s="339"/>
      <c r="AY683" s="339"/>
      <c r="AZ683" s="339"/>
      <c r="BA683" s="342"/>
      <c r="BB683" s="392"/>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996"/>
      <c r="D684" s="995"/>
      <c r="E684" s="571"/>
      <c r="F684" s="571"/>
      <c r="G684" s="571"/>
      <c r="H684" s="995"/>
      <c r="I684" s="995"/>
      <c r="J684" s="571"/>
      <c r="K684" s="571"/>
      <c r="L684" s="571"/>
      <c r="M684" s="995"/>
      <c r="N684" s="995"/>
      <c r="O684" s="571"/>
      <c r="P684" s="571"/>
      <c r="Q684" s="571"/>
      <c r="AX684" s="339"/>
      <c r="AY684" s="339"/>
      <c r="AZ684" s="339"/>
      <c r="BA684" s="342"/>
      <c r="BB684" s="392"/>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996"/>
      <c r="D685" s="995"/>
      <c r="E685" s="571"/>
      <c r="F685" s="571"/>
      <c r="G685" s="571"/>
      <c r="H685" s="995"/>
      <c r="I685" s="995"/>
      <c r="J685" s="571"/>
      <c r="K685" s="571"/>
      <c r="L685" s="571"/>
      <c r="M685" s="995"/>
      <c r="N685" s="995"/>
      <c r="O685" s="571"/>
      <c r="P685" s="571"/>
      <c r="Q685" s="571"/>
      <c r="AX685" s="339"/>
      <c r="AY685" s="339"/>
      <c r="AZ685" s="339"/>
      <c r="BA685" s="342"/>
      <c r="BB685" s="392"/>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996"/>
      <c r="D686" s="995"/>
      <c r="E686" s="571"/>
      <c r="F686" s="571"/>
      <c r="G686" s="571"/>
      <c r="H686" s="995"/>
      <c r="I686" s="995"/>
      <c r="J686" s="571"/>
      <c r="K686" s="571"/>
      <c r="L686" s="571"/>
      <c r="M686" s="995"/>
      <c r="N686" s="995"/>
      <c r="O686" s="571"/>
      <c r="P686" s="571"/>
      <c r="Q686" s="571"/>
      <c r="AX686" s="339"/>
      <c r="AY686" s="339"/>
      <c r="AZ686" s="339"/>
      <c r="BA686" s="342"/>
      <c r="BB686" s="392"/>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996"/>
      <c r="D687" s="995"/>
      <c r="E687" s="571"/>
      <c r="F687" s="571"/>
      <c r="G687" s="571"/>
      <c r="H687" s="995"/>
      <c r="I687" s="995"/>
      <c r="J687" s="571"/>
      <c r="K687" s="571"/>
      <c r="L687" s="571"/>
      <c r="M687" s="995"/>
      <c r="N687" s="995"/>
      <c r="O687" s="571"/>
      <c r="P687" s="571"/>
      <c r="Q687" s="571"/>
      <c r="AX687" s="339"/>
      <c r="AY687" s="339"/>
      <c r="AZ687" s="339"/>
      <c r="BA687" s="342"/>
      <c r="BB687" s="392"/>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996"/>
      <c r="D688" s="995"/>
      <c r="E688" s="571"/>
      <c r="F688" s="571"/>
      <c r="G688" s="571"/>
      <c r="H688" s="995"/>
      <c r="I688" s="995"/>
      <c r="J688" s="571"/>
      <c r="K688" s="571"/>
      <c r="L688" s="571"/>
      <c r="M688" s="995"/>
      <c r="N688" s="995"/>
      <c r="O688" s="571"/>
      <c r="P688" s="571"/>
      <c r="Q688" s="571"/>
      <c r="AX688" s="339"/>
      <c r="AY688" s="339"/>
      <c r="AZ688" s="339"/>
      <c r="BA688" s="342"/>
      <c r="BB688" s="392"/>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996"/>
      <c r="D689" s="995"/>
      <c r="E689" s="571"/>
      <c r="F689" s="571"/>
      <c r="G689" s="571"/>
      <c r="H689" s="995"/>
      <c r="I689" s="995"/>
      <c r="J689" s="571"/>
      <c r="K689" s="571"/>
      <c r="L689" s="571"/>
      <c r="M689" s="995"/>
      <c r="N689" s="995"/>
      <c r="O689" s="571"/>
      <c r="P689" s="571"/>
      <c r="Q689" s="571"/>
      <c r="AX689" s="339"/>
      <c r="AY689" s="339"/>
      <c r="AZ689" s="339"/>
      <c r="BA689" s="342"/>
      <c r="BB689" s="392"/>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996"/>
      <c r="D690" s="995"/>
      <c r="E690" s="571"/>
      <c r="F690" s="571"/>
      <c r="G690" s="571"/>
      <c r="H690" s="995"/>
      <c r="I690" s="995"/>
      <c r="J690" s="571"/>
      <c r="K690" s="571"/>
      <c r="L690" s="571"/>
      <c r="M690" s="995"/>
      <c r="N690" s="995"/>
      <c r="O690" s="571"/>
      <c r="P690" s="571"/>
      <c r="Q690" s="571"/>
      <c r="AX690" s="339"/>
      <c r="AY690" s="339"/>
      <c r="AZ690" s="339"/>
      <c r="BA690" s="342"/>
      <c r="BB690" s="392"/>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996"/>
      <c r="D691" s="995"/>
      <c r="E691" s="571"/>
      <c r="F691" s="571"/>
      <c r="G691" s="571"/>
      <c r="H691" s="995"/>
      <c r="I691" s="995"/>
      <c r="J691" s="571"/>
      <c r="K691" s="571"/>
      <c r="L691" s="571"/>
      <c r="M691" s="995"/>
      <c r="N691" s="995"/>
      <c r="O691" s="571"/>
      <c r="P691" s="571"/>
      <c r="Q691" s="571"/>
      <c r="AX691" s="339"/>
      <c r="AY691" s="339"/>
      <c r="AZ691" s="339"/>
      <c r="BA691" s="342"/>
      <c r="BB691" s="392"/>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996"/>
      <c r="D692" s="995"/>
      <c r="E692" s="571"/>
      <c r="F692" s="571"/>
      <c r="G692" s="571"/>
      <c r="H692" s="995"/>
      <c r="I692" s="995"/>
      <c r="J692" s="571"/>
      <c r="K692" s="571"/>
      <c r="L692" s="571"/>
      <c r="M692" s="995"/>
      <c r="N692" s="995"/>
      <c r="O692" s="571"/>
      <c r="P692" s="571"/>
      <c r="Q692" s="571"/>
      <c r="AX692" s="339"/>
      <c r="AY692" s="339"/>
      <c r="AZ692" s="339"/>
      <c r="BA692" s="342"/>
      <c r="BB692" s="392"/>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996"/>
      <c r="D693" s="995"/>
      <c r="E693" s="571"/>
      <c r="F693" s="571"/>
      <c r="G693" s="571"/>
      <c r="H693" s="995"/>
      <c r="I693" s="995"/>
      <c r="J693" s="571"/>
      <c r="K693" s="571"/>
      <c r="L693" s="571"/>
      <c r="M693" s="995"/>
      <c r="N693" s="995"/>
      <c r="O693" s="571"/>
      <c r="P693" s="571"/>
      <c r="Q693" s="571"/>
      <c r="AX693" s="339"/>
      <c r="AY693" s="339"/>
      <c r="AZ693" s="339"/>
      <c r="BA693" s="342"/>
      <c r="BB693" s="392"/>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996"/>
      <c r="D694" s="995"/>
      <c r="E694" s="571"/>
      <c r="F694" s="571"/>
      <c r="G694" s="571"/>
      <c r="H694" s="995"/>
      <c r="I694" s="995"/>
      <c r="J694" s="571"/>
      <c r="K694" s="571"/>
      <c r="L694" s="571"/>
      <c r="M694" s="995"/>
      <c r="N694" s="995"/>
      <c r="O694" s="571"/>
      <c r="P694" s="571"/>
      <c r="Q694" s="571"/>
      <c r="AX694" s="339"/>
      <c r="AY694" s="339"/>
      <c r="AZ694" s="339"/>
      <c r="BA694" s="342"/>
      <c r="BB694" s="392"/>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996"/>
      <c r="D695" s="995"/>
      <c r="E695" s="571"/>
      <c r="F695" s="571"/>
      <c r="G695" s="571"/>
      <c r="H695" s="995"/>
      <c r="I695" s="995"/>
      <c r="J695" s="571"/>
      <c r="K695" s="571"/>
      <c r="L695" s="571"/>
      <c r="M695" s="995"/>
      <c r="N695" s="995"/>
      <c r="O695" s="571"/>
      <c r="P695" s="571"/>
      <c r="Q695" s="571"/>
      <c r="AX695" s="339"/>
      <c r="AY695" s="339"/>
      <c r="AZ695" s="339"/>
      <c r="BA695" s="342"/>
      <c r="BB695" s="392"/>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996"/>
      <c r="D696" s="995"/>
      <c r="E696" s="571"/>
      <c r="F696" s="571"/>
      <c r="G696" s="571"/>
      <c r="H696" s="995"/>
      <c r="I696" s="995"/>
      <c r="J696" s="571"/>
      <c r="K696" s="571"/>
      <c r="L696" s="571"/>
      <c r="M696" s="995"/>
      <c r="N696" s="995"/>
      <c r="O696" s="571"/>
      <c r="P696" s="571"/>
      <c r="Q696" s="571"/>
      <c r="AX696" s="339"/>
      <c r="AY696" s="339"/>
      <c r="AZ696" s="339"/>
      <c r="BA696" s="342"/>
      <c r="BB696" s="392"/>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996"/>
      <c r="D697" s="995"/>
      <c r="E697" s="571"/>
      <c r="F697" s="571"/>
      <c r="G697" s="571"/>
      <c r="H697" s="995"/>
      <c r="I697" s="995"/>
      <c r="J697" s="571"/>
      <c r="K697" s="571"/>
      <c r="L697" s="571"/>
      <c r="M697" s="995"/>
      <c r="N697" s="995"/>
      <c r="O697" s="571"/>
      <c r="P697" s="571"/>
      <c r="Q697" s="571"/>
      <c r="AX697" s="339"/>
      <c r="AY697" s="339"/>
      <c r="AZ697" s="339"/>
      <c r="BA697" s="342"/>
      <c r="BB697" s="392"/>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996"/>
      <c r="D698" s="995"/>
      <c r="E698" s="571"/>
      <c r="F698" s="571"/>
      <c r="G698" s="571"/>
      <c r="H698" s="995"/>
      <c r="I698" s="995"/>
      <c r="J698" s="571"/>
      <c r="K698" s="571"/>
      <c r="L698" s="571"/>
      <c r="M698" s="995"/>
      <c r="N698" s="995"/>
      <c r="O698" s="571"/>
      <c r="P698" s="571"/>
      <c r="Q698" s="571"/>
      <c r="AX698" s="339"/>
      <c r="AY698" s="339"/>
      <c r="AZ698" s="339"/>
      <c r="BA698" s="342"/>
      <c r="BB698" s="392"/>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996"/>
      <c r="D699" s="995"/>
      <c r="E699" s="571"/>
      <c r="F699" s="571"/>
      <c r="G699" s="571"/>
      <c r="H699" s="995"/>
      <c r="I699" s="995"/>
      <c r="J699" s="571"/>
      <c r="K699" s="571"/>
      <c r="L699" s="571"/>
      <c r="M699" s="995"/>
      <c r="N699" s="995"/>
      <c r="O699" s="571"/>
      <c r="P699" s="571"/>
      <c r="Q699" s="571"/>
      <c r="AX699" s="339"/>
      <c r="AY699" s="339"/>
      <c r="AZ699" s="339"/>
      <c r="BA699" s="342"/>
      <c r="BB699" s="392"/>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996"/>
      <c r="D700" s="995"/>
      <c r="E700" s="571"/>
      <c r="F700" s="571"/>
      <c r="G700" s="571"/>
      <c r="H700" s="995"/>
      <c r="I700" s="995"/>
      <c r="J700" s="571"/>
      <c r="K700" s="571"/>
      <c r="L700" s="571"/>
      <c r="M700" s="995"/>
      <c r="N700" s="995"/>
      <c r="O700" s="571"/>
      <c r="P700" s="571"/>
      <c r="Q700" s="571"/>
      <c r="AX700" s="339"/>
      <c r="AY700" s="339"/>
      <c r="AZ700" s="339"/>
      <c r="BA700" s="342"/>
      <c r="BB700" s="392"/>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995"/>
      <c r="D701" s="995"/>
      <c r="E701" s="571"/>
      <c r="F701" s="571"/>
      <c r="G701" s="571"/>
      <c r="H701" s="995"/>
      <c r="I701" s="995"/>
      <c r="J701" s="571"/>
      <c r="K701" s="571"/>
      <c r="L701" s="571"/>
      <c r="M701" s="995"/>
      <c r="N701" s="995"/>
      <c r="O701" s="571"/>
      <c r="P701" s="571"/>
      <c r="Q701" s="571"/>
      <c r="BA701" s="342"/>
      <c r="BB701" s="392"/>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995"/>
      <c r="D702" s="995"/>
      <c r="E702" s="571"/>
      <c r="F702" s="571"/>
      <c r="G702" s="571"/>
      <c r="H702" s="995"/>
      <c r="I702" s="995"/>
      <c r="J702" s="571"/>
      <c r="K702" s="571"/>
      <c r="L702" s="571"/>
      <c r="M702" s="995"/>
      <c r="N702" s="995"/>
      <c r="O702" s="571"/>
      <c r="P702" s="571"/>
      <c r="Q702" s="571"/>
      <c r="BA702" s="342"/>
      <c r="BB702" s="392"/>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995"/>
      <c r="D703" s="995"/>
      <c r="E703" s="571"/>
      <c r="F703" s="571"/>
      <c r="G703" s="571"/>
      <c r="H703" s="995"/>
      <c r="I703" s="995"/>
      <c r="J703" s="571"/>
      <c r="K703" s="571"/>
      <c r="L703" s="571"/>
      <c r="M703" s="995"/>
      <c r="N703" s="995"/>
      <c r="O703" s="571"/>
      <c r="P703" s="571"/>
      <c r="Q703" s="571"/>
      <c r="BA703" s="342"/>
      <c r="BB703" s="392"/>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995"/>
      <c r="D704" s="995"/>
      <c r="E704" s="571"/>
      <c r="F704" s="571"/>
      <c r="G704" s="571"/>
      <c r="H704" s="995"/>
      <c r="I704" s="995"/>
      <c r="J704" s="571"/>
      <c r="K704" s="571"/>
      <c r="L704" s="571"/>
      <c r="M704" s="995"/>
      <c r="N704" s="995"/>
      <c r="O704" s="571"/>
      <c r="P704" s="571"/>
      <c r="Q704" s="571"/>
      <c r="BA704" s="342"/>
      <c r="BB704" s="392"/>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995"/>
      <c r="D705" s="995"/>
      <c r="E705" s="571"/>
      <c r="F705" s="571"/>
      <c r="G705" s="571"/>
      <c r="H705" s="995"/>
      <c r="I705" s="995"/>
      <c r="J705" s="571"/>
      <c r="K705" s="571"/>
      <c r="L705" s="571"/>
      <c r="M705" s="995"/>
      <c r="N705" s="995"/>
      <c r="O705" s="571"/>
      <c r="P705" s="571"/>
      <c r="Q705" s="571"/>
      <c r="BA705" s="342"/>
      <c r="BB705" s="392"/>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995"/>
      <c r="D706" s="995"/>
      <c r="E706" s="571"/>
      <c r="F706" s="571"/>
      <c r="G706" s="571"/>
      <c r="H706" s="995"/>
      <c r="I706" s="995"/>
      <c r="J706" s="571"/>
      <c r="K706" s="571"/>
      <c r="L706" s="571"/>
      <c r="M706" s="995"/>
      <c r="N706" s="995"/>
      <c r="O706" s="571"/>
      <c r="P706" s="571"/>
      <c r="Q706" s="571"/>
      <c r="BA706" s="342"/>
      <c r="BB706" s="392"/>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995"/>
      <c r="D707" s="995"/>
      <c r="E707" s="571"/>
      <c r="F707" s="571"/>
      <c r="G707" s="571"/>
      <c r="H707" s="995"/>
      <c r="I707" s="995"/>
      <c r="J707" s="571"/>
      <c r="K707" s="571"/>
      <c r="L707" s="571"/>
      <c r="M707" s="995"/>
      <c r="N707" s="995"/>
      <c r="O707" s="571"/>
      <c r="P707" s="571"/>
      <c r="Q707" s="571"/>
      <c r="BA707" s="342"/>
      <c r="BB707" s="392"/>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995"/>
      <c r="D708" s="995"/>
      <c r="E708" s="571"/>
      <c r="F708" s="571"/>
      <c r="G708" s="571"/>
      <c r="H708" s="995"/>
      <c r="I708" s="995"/>
      <c r="J708" s="571"/>
      <c r="K708" s="571"/>
      <c r="L708" s="571"/>
      <c r="M708" s="995"/>
      <c r="N708" s="995"/>
      <c r="O708" s="571"/>
      <c r="P708" s="571"/>
      <c r="Q708" s="571"/>
      <c r="BA708" s="342"/>
      <c r="BB708" s="392"/>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995"/>
      <c r="D709" s="995"/>
      <c r="E709" s="571"/>
      <c r="F709" s="571"/>
      <c r="G709" s="571"/>
      <c r="H709" s="995"/>
      <c r="I709" s="995"/>
      <c r="J709" s="571"/>
      <c r="K709" s="571"/>
      <c r="L709" s="571"/>
      <c r="M709" s="995"/>
      <c r="N709" s="995"/>
      <c r="O709" s="571"/>
      <c r="P709" s="571"/>
      <c r="Q709" s="571"/>
      <c r="BA709" s="342"/>
      <c r="BB709" s="392"/>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995"/>
      <c r="D710" s="995"/>
      <c r="E710" s="571"/>
      <c r="F710" s="571"/>
      <c r="G710" s="571"/>
      <c r="H710" s="995"/>
      <c r="I710" s="995"/>
      <c r="J710" s="571"/>
      <c r="K710" s="571"/>
      <c r="L710" s="571"/>
      <c r="M710" s="995"/>
      <c r="N710" s="995"/>
      <c r="O710" s="571"/>
      <c r="P710" s="571"/>
      <c r="Q710" s="571"/>
      <c r="BA710" s="342"/>
      <c r="BB710" s="392"/>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995"/>
      <c r="D711" s="995"/>
      <c r="E711" s="571"/>
      <c r="F711" s="571"/>
      <c r="G711" s="571"/>
      <c r="H711" s="995"/>
      <c r="I711" s="995"/>
      <c r="J711" s="571"/>
      <c r="K711" s="571"/>
      <c r="L711" s="571"/>
      <c r="M711" s="995"/>
      <c r="N711" s="995"/>
      <c r="O711" s="571"/>
      <c r="P711" s="571"/>
      <c r="Q711" s="571"/>
      <c r="BA711" s="342"/>
      <c r="BB711" s="392"/>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995"/>
      <c r="D712" s="995"/>
      <c r="E712" s="571"/>
      <c r="F712" s="571"/>
      <c r="G712" s="571"/>
      <c r="H712" s="995"/>
      <c r="I712" s="995"/>
      <c r="J712" s="571"/>
      <c r="K712" s="571"/>
      <c r="L712" s="571"/>
      <c r="M712" s="995"/>
      <c r="N712" s="995"/>
      <c r="O712" s="571"/>
      <c r="P712" s="571"/>
      <c r="Q712" s="571"/>
      <c r="BA712" s="342"/>
      <c r="BB712" s="392"/>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995"/>
      <c r="D713" s="995"/>
      <c r="E713" s="571"/>
      <c r="F713" s="571"/>
      <c r="G713" s="571"/>
      <c r="H713" s="995"/>
      <c r="I713" s="995"/>
      <c r="J713" s="571"/>
      <c r="K713" s="571"/>
      <c r="L713" s="571"/>
      <c r="M713" s="995"/>
      <c r="N713" s="995"/>
      <c r="O713" s="571"/>
      <c r="P713" s="571"/>
      <c r="Q713" s="571"/>
      <c r="BA713" s="342"/>
      <c r="BB713" s="392"/>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995"/>
      <c r="D714" s="995"/>
      <c r="E714" s="571"/>
      <c r="F714" s="571"/>
      <c r="G714" s="571"/>
      <c r="H714" s="995"/>
      <c r="I714" s="995"/>
      <c r="J714" s="571"/>
      <c r="K714" s="571"/>
      <c r="L714" s="571"/>
      <c r="M714" s="995"/>
      <c r="N714" s="995"/>
      <c r="O714" s="571"/>
      <c r="P714" s="571"/>
      <c r="Q714" s="571"/>
      <c r="BA714" s="342"/>
      <c r="BB714" s="392"/>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995"/>
      <c r="D715" s="995"/>
      <c r="E715" s="571"/>
      <c r="F715" s="571"/>
      <c r="G715" s="571"/>
      <c r="H715" s="995"/>
      <c r="I715" s="995"/>
      <c r="J715" s="571"/>
      <c r="K715" s="571"/>
      <c r="L715" s="571"/>
      <c r="M715" s="995"/>
      <c r="N715" s="995"/>
      <c r="O715" s="571"/>
      <c r="P715" s="571"/>
      <c r="Q715" s="571"/>
      <c r="BA715" s="342"/>
      <c r="BB715" s="392"/>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995"/>
      <c r="D716" s="995"/>
      <c r="E716" s="571"/>
      <c r="F716" s="571"/>
      <c r="G716" s="571"/>
      <c r="H716" s="995"/>
      <c r="I716" s="995"/>
      <c r="J716" s="571"/>
      <c r="K716" s="571"/>
      <c r="L716" s="571"/>
      <c r="M716" s="995"/>
      <c r="N716" s="995"/>
      <c r="O716" s="571"/>
      <c r="P716" s="571"/>
      <c r="Q716" s="571"/>
      <c r="BA716" s="342"/>
      <c r="BB716" s="392"/>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995"/>
      <c r="D717" s="995"/>
      <c r="E717" s="571"/>
      <c r="F717" s="571"/>
      <c r="G717" s="571"/>
      <c r="H717" s="995"/>
      <c r="I717" s="995"/>
      <c r="J717" s="571"/>
      <c r="K717" s="571"/>
      <c r="L717" s="571"/>
      <c r="M717" s="995"/>
      <c r="N717" s="995"/>
      <c r="O717" s="571"/>
      <c r="P717" s="571"/>
      <c r="Q717" s="571"/>
      <c r="BA717" s="342"/>
      <c r="BB717" s="392"/>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995"/>
      <c r="D718" s="995"/>
      <c r="E718" s="571"/>
      <c r="F718" s="571"/>
      <c r="G718" s="571"/>
      <c r="H718" s="995"/>
      <c r="I718" s="995"/>
      <c r="J718" s="571"/>
      <c r="K718" s="571"/>
      <c r="L718" s="571"/>
      <c r="M718" s="995"/>
      <c r="N718" s="995"/>
      <c r="O718" s="571"/>
      <c r="P718" s="571"/>
      <c r="Q718" s="571"/>
      <c r="BA718" s="342"/>
      <c r="BB718" s="392"/>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995"/>
      <c r="D719" s="995"/>
      <c r="E719" s="571"/>
      <c r="F719" s="571"/>
      <c r="G719" s="571"/>
      <c r="H719" s="995"/>
      <c r="I719" s="995"/>
      <c r="J719" s="571"/>
      <c r="K719" s="571"/>
      <c r="L719" s="571"/>
      <c r="M719" s="995"/>
      <c r="N719" s="995"/>
      <c r="O719" s="571"/>
      <c r="P719" s="571"/>
      <c r="Q719" s="571"/>
      <c r="BA719" s="342"/>
      <c r="BB719" s="392"/>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995"/>
      <c r="D720" s="995"/>
      <c r="E720" s="571"/>
      <c r="F720" s="571"/>
      <c r="G720" s="571"/>
      <c r="H720" s="995"/>
      <c r="I720" s="995"/>
      <c r="J720" s="571"/>
      <c r="K720" s="571"/>
      <c r="L720" s="571"/>
      <c r="M720" s="995"/>
      <c r="N720" s="995"/>
      <c r="O720" s="571"/>
      <c r="P720" s="571"/>
      <c r="Q720" s="571"/>
      <c r="BA720" s="342"/>
      <c r="BB720" s="392"/>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995"/>
      <c r="D721" s="995"/>
      <c r="E721" s="571"/>
      <c r="F721" s="571"/>
      <c r="G721" s="571"/>
      <c r="H721" s="995"/>
      <c r="I721" s="995"/>
      <c r="J721" s="571"/>
      <c r="K721" s="571"/>
      <c r="L721" s="571"/>
      <c r="M721" s="995"/>
      <c r="N721" s="995"/>
      <c r="O721" s="571"/>
      <c r="P721" s="571"/>
      <c r="Q721" s="571"/>
      <c r="BA721" s="342"/>
      <c r="BB721" s="392"/>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995"/>
      <c r="D722" s="995"/>
      <c r="E722" s="571"/>
      <c r="F722" s="571"/>
      <c r="G722" s="571"/>
      <c r="H722" s="995"/>
      <c r="I722" s="995"/>
      <c r="J722" s="571"/>
      <c r="K722" s="571"/>
      <c r="L722" s="571"/>
      <c r="M722" s="995"/>
      <c r="N722" s="995"/>
      <c r="O722" s="571"/>
      <c r="P722" s="571"/>
      <c r="Q722" s="571"/>
      <c r="BA722" s="342"/>
      <c r="BB722" s="392"/>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995"/>
      <c r="D723" s="995"/>
      <c r="E723" s="571"/>
      <c r="F723" s="571"/>
      <c r="G723" s="571"/>
      <c r="H723" s="995"/>
      <c r="I723" s="995"/>
      <c r="J723" s="571"/>
      <c r="K723" s="571"/>
      <c r="L723" s="571"/>
      <c r="M723" s="995"/>
      <c r="N723" s="995"/>
      <c r="O723" s="571"/>
      <c r="P723" s="571"/>
      <c r="Q723" s="571"/>
      <c r="BA723" s="342"/>
      <c r="BB723" s="392"/>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995"/>
      <c r="D724" s="995"/>
      <c r="E724" s="571"/>
      <c r="F724" s="571"/>
      <c r="G724" s="571"/>
      <c r="H724" s="995"/>
      <c r="I724" s="995"/>
      <c r="J724" s="571"/>
      <c r="K724" s="571"/>
      <c r="L724" s="571"/>
      <c r="M724" s="995"/>
      <c r="N724" s="995"/>
      <c r="O724" s="571"/>
      <c r="P724" s="571"/>
      <c r="Q724" s="571"/>
      <c r="BA724" s="342"/>
      <c r="BB724" s="392"/>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995"/>
      <c r="D725" s="995"/>
      <c r="E725" s="571"/>
      <c r="F725" s="571"/>
      <c r="G725" s="571"/>
      <c r="H725" s="995"/>
      <c r="I725" s="995"/>
      <c r="J725" s="571"/>
      <c r="K725" s="571"/>
      <c r="L725" s="571"/>
      <c r="M725" s="995"/>
      <c r="N725" s="995"/>
      <c r="O725" s="571"/>
      <c r="P725" s="571"/>
      <c r="Q725" s="571"/>
      <c r="BA725" s="342"/>
      <c r="BB725" s="392"/>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995"/>
      <c r="D726" s="995"/>
      <c r="E726" s="571"/>
      <c r="F726" s="571"/>
      <c r="G726" s="571"/>
      <c r="H726" s="995"/>
      <c r="I726" s="995"/>
      <c r="J726" s="571"/>
      <c r="K726" s="571"/>
      <c r="L726" s="571"/>
      <c r="M726" s="995"/>
      <c r="N726" s="995"/>
      <c r="O726" s="571"/>
      <c r="P726" s="571"/>
      <c r="Q726" s="571"/>
      <c r="BA726" s="342"/>
      <c r="BB726" s="392"/>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995"/>
      <c r="D727" s="995"/>
      <c r="E727" s="571"/>
      <c r="F727" s="571"/>
      <c r="G727" s="571"/>
      <c r="H727" s="995"/>
      <c r="I727" s="995"/>
      <c r="J727" s="571"/>
      <c r="K727" s="571"/>
      <c r="L727" s="571"/>
      <c r="M727" s="995"/>
      <c r="N727" s="995"/>
      <c r="O727" s="571"/>
      <c r="P727" s="571"/>
      <c r="Q727" s="571"/>
      <c r="BA727" s="342"/>
      <c r="BB727" s="392"/>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995"/>
      <c r="D728" s="995"/>
      <c r="E728" s="571"/>
      <c r="F728" s="571"/>
      <c r="G728" s="571"/>
      <c r="H728" s="995"/>
      <c r="I728" s="995"/>
      <c r="J728" s="571"/>
      <c r="K728" s="571"/>
      <c r="L728" s="571"/>
      <c r="M728" s="995"/>
      <c r="N728" s="995"/>
      <c r="O728" s="571"/>
      <c r="P728" s="571"/>
      <c r="Q728" s="571"/>
      <c r="BA728" s="342"/>
      <c r="BB728" s="392"/>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995"/>
      <c r="D729" s="995"/>
      <c r="E729" s="571"/>
      <c r="F729" s="571"/>
      <c r="G729" s="571"/>
      <c r="H729" s="995"/>
      <c r="I729" s="995"/>
      <c r="J729" s="571"/>
      <c r="K729" s="571"/>
      <c r="L729" s="571"/>
      <c r="M729" s="995"/>
      <c r="N729" s="995"/>
      <c r="O729" s="571"/>
      <c r="P729" s="571"/>
      <c r="Q729" s="571"/>
      <c r="BA729" s="342"/>
      <c r="BB729" s="392"/>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995"/>
      <c r="D730" s="995"/>
      <c r="E730" s="571"/>
      <c r="F730" s="571"/>
      <c r="G730" s="571"/>
      <c r="H730" s="995"/>
      <c r="I730" s="995"/>
      <c r="J730" s="571"/>
      <c r="K730" s="571"/>
      <c r="L730" s="571"/>
      <c r="M730" s="995"/>
      <c r="N730" s="995"/>
      <c r="O730" s="571"/>
      <c r="P730" s="571"/>
      <c r="Q730" s="571"/>
      <c r="BA730" s="342"/>
      <c r="BB730" s="392"/>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995"/>
      <c r="D731" s="995"/>
      <c r="E731" s="571"/>
      <c r="F731" s="571"/>
      <c r="G731" s="571"/>
      <c r="H731" s="995"/>
      <c r="I731" s="995"/>
      <c r="J731" s="571"/>
      <c r="K731" s="571"/>
      <c r="L731" s="571"/>
      <c r="M731" s="995"/>
      <c r="N731" s="995"/>
      <c r="O731" s="571"/>
      <c r="P731" s="571"/>
      <c r="Q731" s="571"/>
      <c r="BA731" s="342"/>
      <c r="BB731" s="392"/>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995"/>
      <c r="D732" s="995"/>
      <c r="E732" s="571"/>
      <c r="F732" s="571"/>
      <c r="G732" s="571"/>
      <c r="H732" s="995"/>
      <c r="I732" s="995"/>
      <c r="J732" s="571"/>
      <c r="K732" s="571"/>
      <c r="L732" s="571"/>
      <c r="M732" s="995"/>
      <c r="N732" s="995"/>
      <c r="O732" s="571"/>
      <c r="P732" s="571"/>
      <c r="Q732" s="571"/>
      <c r="BA732" s="342"/>
      <c r="BB732" s="392"/>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995"/>
      <c r="D733" s="995"/>
      <c r="E733" s="571"/>
      <c r="F733" s="571"/>
      <c r="G733" s="571"/>
      <c r="H733" s="995"/>
      <c r="I733" s="995"/>
      <c r="J733" s="571"/>
      <c r="K733" s="571"/>
      <c r="L733" s="571"/>
      <c r="M733" s="995"/>
      <c r="N733" s="995"/>
      <c r="O733" s="571"/>
      <c r="P733" s="571"/>
      <c r="Q733" s="571"/>
      <c r="BA733" s="342"/>
      <c r="BB733" s="392"/>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995"/>
      <c r="D734" s="995"/>
      <c r="E734" s="571"/>
      <c r="F734" s="571"/>
      <c r="G734" s="571"/>
      <c r="H734" s="995"/>
      <c r="I734" s="995"/>
      <c r="J734" s="571"/>
      <c r="K734" s="571"/>
      <c r="L734" s="571"/>
      <c r="M734" s="995"/>
      <c r="N734" s="995"/>
      <c r="O734" s="571"/>
      <c r="P734" s="571"/>
      <c r="Q734" s="571"/>
      <c r="BA734" s="342"/>
      <c r="BB734" s="392"/>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995"/>
      <c r="D735" s="995"/>
      <c r="E735" s="571"/>
      <c r="F735" s="571"/>
      <c r="G735" s="571"/>
      <c r="H735" s="995"/>
      <c r="I735" s="995"/>
      <c r="J735" s="571"/>
      <c r="K735" s="571"/>
      <c r="L735" s="571"/>
      <c r="M735" s="995"/>
      <c r="N735" s="995"/>
      <c r="O735" s="571"/>
      <c r="P735" s="571"/>
      <c r="Q735" s="571"/>
      <c r="BA735" s="342"/>
      <c r="BB735" s="392"/>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995"/>
      <c r="D736" s="995"/>
      <c r="E736" s="571"/>
      <c r="F736" s="571"/>
      <c r="G736" s="571"/>
      <c r="H736" s="995"/>
      <c r="I736" s="995"/>
      <c r="J736" s="571"/>
      <c r="K736" s="571"/>
      <c r="L736" s="571"/>
      <c r="M736" s="995"/>
      <c r="N736" s="995"/>
      <c r="O736" s="571"/>
      <c r="P736" s="571"/>
      <c r="Q736" s="571"/>
      <c r="BA736" s="342"/>
      <c r="BB736" s="392"/>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995"/>
      <c r="D737" s="995"/>
      <c r="E737" s="571"/>
      <c r="F737" s="571"/>
      <c r="G737" s="571"/>
      <c r="H737" s="995"/>
      <c r="I737" s="995"/>
      <c r="J737" s="571"/>
      <c r="K737" s="571"/>
      <c r="L737" s="571"/>
      <c r="M737" s="995"/>
      <c r="N737" s="995"/>
      <c r="O737" s="571"/>
      <c r="P737" s="571"/>
      <c r="Q737" s="571"/>
      <c r="BA737" s="342"/>
      <c r="BB737" s="392"/>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995"/>
      <c r="D738" s="995"/>
      <c r="E738" s="571"/>
      <c r="F738" s="571"/>
      <c r="G738" s="571"/>
      <c r="H738" s="995"/>
      <c r="I738" s="995"/>
      <c r="J738" s="571"/>
      <c r="K738" s="571"/>
      <c r="L738" s="571"/>
      <c r="M738" s="995"/>
      <c r="N738" s="995"/>
      <c r="O738" s="571"/>
      <c r="P738" s="571"/>
      <c r="Q738" s="571"/>
      <c r="BA738" s="342"/>
      <c r="BB738" s="392"/>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995"/>
      <c r="D739" s="995"/>
      <c r="E739" s="571"/>
      <c r="F739" s="571"/>
      <c r="G739" s="571"/>
      <c r="H739" s="995"/>
      <c r="I739" s="995"/>
      <c r="J739" s="571"/>
      <c r="K739" s="571"/>
      <c r="L739" s="571"/>
      <c r="M739" s="995"/>
      <c r="N739" s="995"/>
      <c r="O739" s="571"/>
      <c r="P739" s="571"/>
      <c r="Q739" s="571"/>
      <c r="BA739" s="342"/>
      <c r="BB739" s="392"/>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995"/>
      <c r="D740" s="995"/>
      <c r="E740" s="571"/>
      <c r="F740" s="571"/>
      <c r="G740" s="571"/>
      <c r="H740" s="995"/>
      <c r="I740" s="995"/>
      <c r="J740" s="571"/>
      <c r="K740" s="571"/>
      <c r="L740" s="571"/>
      <c r="M740" s="995"/>
      <c r="N740" s="995"/>
      <c r="O740" s="571"/>
      <c r="P740" s="571"/>
      <c r="Q740" s="571"/>
      <c r="BA740" s="342"/>
      <c r="BB740" s="392"/>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995"/>
      <c r="D741" s="995"/>
      <c r="E741" s="571"/>
      <c r="F741" s="571"/>
      <c r="G741" s="571"/>
      <c r="H741" s="995"/>
      <c r="I741" s="995"/>
      <c r="J741" s="571"/>
      <c r="K741" s="571"/>
      <c r="L741" s="571"/>
      <c r="M741" s="995"/>
      <c r="N741" s="995"/>
      <c r="O741" s="571"/>
      <c r="P741" s="571"/>
      <c r="Q741" s="571"/>
      <c r="BA741" s="342"/>
      <c r="BB741" s="392"/>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995"/>
      <c r="D742" s="995"/>
      <c r="E742" s="571"/>
      <c r="F742" s="571"/>
      <c r="G742" s="571"/>
      <c r="H742" s="995"/>
      <c r="I742" s="995"/>
      <c r="J742" s="571"/>
      <c r="K742" s="571"/>
      <c r="L742" s="571"/>
      <c r="M742" s="995"/>
      <c r="N742" s="995"/>
      <c r="O742" s="571"/>
      <c r="P742" s="571"/>
      <c r="Q742" s="571"/>
      <c r="BA742" s="342"/>
      <c r="BB742" s="392"/>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995"/>
      <c r="D743" s="995"/>
      <c r="E743" s="571"/>
      <c r="F743" s="571"/>
      <c r="G743" s="571"/>
      <c r="H743" s="995"/>
      <c r="I743" s="995"/>
      <c r="J743" s="571"/>
      <c r="K743" s="571"/>
      <c r="L743" s="571"/>
      <c r="M743" s="995"/>
      <c r="N743" s="995"/>
      <c r="O743" s="571"/>
      <c r="P743" s="571"/>
      <c r="Q743" s="571"/>
      <c r="BA743" s="342"/>
      <c r="BB743" s="392"/>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995"/>
      <c r="D744" s="995"/>
      <c r="E744" s="571"/>
      <c r="F744" s="571"/>
      <c r="G744" s="571"/>
      <c r="H744" s="995"/>
      <c r="I744" s="995"/>
      <c r="J744" s="571"/>
      <c r="K744" s="571"/>
      <c r="L744" s="571"/>
      <c r="M744" s="995"/>
      <c r="N744" s="995"/>
      <c r="O744" s="571"/>
      <c r="P744" s="571"/>
      <c r="Q744" s="571"/>
      <c r="BA744" s="342"/>
      <c r="BB744" s="392"/>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995"/>
      <c r="D745" s="995"/>
      <c r="E745" s="571"/>
      <c r="F745" s="571"/>
      <c r="G745" s="571"/>
      <c r="H745" s="995"/>
      <c r="I745" s="995"/>
      <c r="J745" s="571"/>
      <c r="K745" s="571"/>
      <c r="L745" s="571"/>
      <c r="M745" s="995"/>
      <c r="N745" s="995"/>
      <c r="O745" s="571"/>
      <c r="P745" s="571"/>
      <c r="Q745" s="571"/>
      <c r="BA745" s="342"/>
      <c r="BB745" s="392"/>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995"/>
      <c r="D746" s="995"/>
      <c r="E746" s="571"/>
      <c r="F746" s="571"/>
      <c r="G746" s="571"/>
      <c r="H746" s="995"/>
      <c r="I746" s="995"/>
      <c r="J746" s="571"/>
      <c r="K746" s="571"/>
      <c r="L746" s="571"/>
      <c r="M746" s="995"/>
      <c r="N746" s="995"/>
      <c r="O746" s="571"/>
      <c r="P746" s="571"/>
      <c r="Q746" s="571"/>
      <c r="BA746" s="342"/>
      <c r="BB746" s="392"/>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995"/>
      <c r="D747" s="995"/>
      <c r="E747" s="571"/>
      <c r="F747" s="571"/>
      <c r="G747" s="571"/>
      <c r="H747" s="995"/>
      <c r="I747" s="995"/>
      <c r="J747" s="571"/>
      <c r="K747" s="571"/>
      <c r="L747" s="571"/>
      <c r="M747" s="995"/>
      <c r="N747" s="995"/>
      <c r="O747" s="571"/>
      <c r="P747" s="571"/>
      <c r="Q747" s="571"/>
      <c r="BA747" s="342"/>
      <c r="BB747" s="392"/>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995"/>
      <c r="D748" s="995"/>
      <c r="E748" s="571"/>
      <c r="F748" s="571"/>
      <c r="G748" s="571"/>
      <c r="H748" s="995"/>
      <c r="I748" s="995"/>
      <c r="J748" s="571"/>
      <c r="K748" s="571"/>
      <c r="L748" s="571"/>
      <c r="M748" s="995"/>
      <c r="N748" s="995"/>
      <c r="O748" s="571"/>
      <c r="P748" s="571"/>
      <c r="Q748" s="571"/>
      <c r="BA748" s="342"/>
      <c r="BB748" s="392"/>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995"/>
      <c r="D749" s="995"/>
      <c r="E749" s="571"/>
      <c r="F749" s="571"/>
      <c r="G749" s="571"/>
      <c r="H749" s="995"/>
      <c r="I749" s="995"/>
      <c r="J749" s="571"/>
      <c r="K749" s="571"/>
      <c r="L749" s="571"/>
      <c r="M749" s="995"/>
      <c r="N749" s="995"/>
      <c r="O749" s="571"/>
      <c r="P749" s="571"/>
      <c r="Q749" s="571"/>
      <c r="BA749" s="342"/>
      <c r="BB749" s="392"/>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995"/>
      <c r="D750" s="995"/>
      <c r="E750" s="571"/>
      <c r="F750" s="571"/>
      <c r="G750" s="571"/>
      <c r="H750" s="995"/>
      <c r="I750" s="995"/>
      <c r="J750" s="571"/>
      <c r="K750" s="571"/>
      <c r="L750" s="571"/>
      <c r="M750" s="995"/>
      <c r="N750" s="995"/>
      <c r="O750" s="571"/>
      <c r="P750" s="571"/>
      <c r="Q750" s="571"/>
      <c r="BA750" s="342"/>
      <c r="BB750" s="392"/>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995"/>
      <c r="D751" s="995"/>
      <c r="E751" s="571"/>
      <c r="F751" s="571"/>
      <c r="G751" s="571"/>
      <c r="H751" s="995"/>
      <c r="I751" s="995"/>
      <c r="J751" s="571"/>
      <c r="K751" s="571"/>
      <c r="L751" s="571"/>
      <c r="M751" s="995"/>
      <c r="N751" s="995"/>
      <c r="O751" s="571"/>
      <c r="P751" s="571"/>
      <c r="Q751" s="571"/>
      <c r="BA751" s="342"/>
      <c r="BB751" s="392"/>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995"/>
      <c r="D752" s="995"/>
      <c r="E752" s="571"/>
      <c r="F752" s="571"/>
      <c r="G752" s="571"/>
      <c r="H752" s="995"/>
      <c r="I752" s="995"/>
      <c r="J752" s="571"/>
      <c r="K752" s="571"/>
      <c r="L752" s="571"/>
      <c r="M752" s="995"/>
      <c r="N752" s="995"/>
      <c r="O752" s="571"/>
      <c r="P752" s="571"/>
      <c r="Q752" s="571"/>
      <c r="BA752" s="342"/>
      <c r="BB752" s="392"/>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995"/>
      <c r="D753" s="995"/>
      <c r="E753" s="571"/>
      <c r="F753" s="571"/>
      <c r="G753" s="571"/>
      <c r="H753" s="995"/>
      <c r="I753" s="995"/>
      <c r="J753" s="571"/>
      <c r="K753" s="571"/>
      <c r="L753" s="571"/>
      <c r="M753" s="995"/>
      <c r="N753" s="995"/>
      <c r="O753" s="571"/>
      <c r="P753" s="571"/>
      <c r="Q753" s="571"/>
      <c r="BA753" s="342"/>
      <c r="BB753" s="392"/>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995"/>
      <c r="D754" s="995"/>
      <c r="E754" s="571"/>
      <c r="F754" s="571"/>
      <c r="G754" s="571"/>
      <c r="H754" s="995"/>
      <c r="I754" s="995"/>
      <c r="J754" s="571"/>
      <c r="K754" s="571"/>
      <c r="L754" s="571"/>
      <c r="M754" s="995"/>
      <c r="N754" s="995"/>
      <c r="O754" s="571"/>
      <c r="P754" s="571"/>
      <c r="Q754" s="571"/>
      <c r="BA754" s="342"/>
      <c r="BB754" s="392"/>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995"/>
      <c r="D755" s="995"/>
      <c r="E755" s="571"/>
      <c r="F755" s="571"/>
      <c r="G755" s="571"/>
      <c r="H755" s="995"/>
      <c r="I755" s="995"/>
      <c r="J755" s="571"/>
      <c r="K755" s="571"/>
      <c r="L755" s="571"/>
      <c r="M755" s="995"/>
      <c r="N755" s="995"/>
      <c r="O755" s="571"/>
      <c r="P755" s="571"/>
      <c r="Q755" s="571"/>
      <c r="BA755" s="342"/>
      <c r="BB755" s="392"/>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995"/>
      <c r="D756" s="995"/>
      <c r="E756" s="571"/>
      <c r="F756" s="571"/>
      <c r="G756" s="571"/>
      <c r="H756" s="995"/>
      <c r="I756" s="995"/>
      <c r="J756" s="571"/>
      <c r="K756" s="571"/>
      <c r="L756" s="571"/>
      <c r="M756" s="995"/>
      <c r="N756" s="995"/>
      <c r="O756" s="571"/>
      <c r="P756" s="571"/>
      <c r="Q756" s="571"/>
      <c r="BA756" s="342"/>
      <c r="BB756" s="392"/>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995"/>
      <c r="D757" s="995"/>
      <c r="E757" s="571"/>
      <c r="F757" s="571"/>
      <c r="G757" s="571"/>
      <c r="H757" s="995"/>
      <c r="I757" s="995"/>
      <c r="J757" s="571"/>
      <c r="K757" s="571"/>
      <c r="L757" s="571"/>
      <c r="M757" s="995"/>
      <c r="N757" s="995"/>
      <c r="O757" s="571"/>
      <c r="P757" s="571"/>
      <c r="Q757" s="571"/>
      <c r="BA757" s="342"/>
      <c r="BB757" s="392"/>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995"/>
      <c r="D758" s="995"/>
      <c r="E758" s="571"/>
      <c r="F758" s="571"/>
      <c r="G758" s="571"/>
      <c r="H758" s="995"/>
      <c r="I758" s="995"/>
      <c r="J758" s="571"/>
      <c r="K758" s="571"/>
      <c r="L758" s="571"/>
      <c r="M758" s="995"/>
      <c r="N758" s="995"/>
      <c r="O758" s="571"/>
      <c r="P758" s="571"/>
      <c r="Q758" s="571"/>
      <c r="BA758" s="342"/>
      <c r="BB758" s="392"/>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995"/>
      <c r="D759" s="995"/>
      <c r="E759" s="571"/>
      <c r="F759" s="571"/>
      <c r="G759" s="571"/>
      <c r="H759" s="995"/>
      <c r="I759" s="995"/>
      <c r="J759" s="571"/>
      <c r="K759" s="571"/>
      <c r="L759" s="571"/>
      <c r="M759" s="995"/>
      <c r="N759" s="995"/>
      <c r="O759" s="571"/>
      <c r="P759" s="571"/>
      <c r="Q759" s="571"/>
      <c r="BA759" s="342"/>
      <c r="BB759" s="392"/>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995"/>
      <c r="D760" s="995"/>
      <c r="E760" s="571"/>
      <c r="F760" s="571"/>
      <c r="G760" s="571"/>
      <c r="H760" s="995"/>
      <c r="I760" s="995"/>
      <c r="J760" s="571"/>
      <c r="K760" s="571"/>
      <c r="L760" s="571"/>
      <c r="M760" s="995"/>
      <c r="N760" s="995"/>
      <c r="O760" s="571"/>
      <c r="P760" s="571"/>
      <c r="Q760" s="571"/>
      <c r="BA760" s="342"/>
      <c r="BB760" s="392"/>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995"/>
      <c r="D761" s="995"/>
      <c r="E761" s="571"/>
      <c r="F761" s="571"/>
      <c r="G761" s="571"/>
      <c r="H761" s="995"/>
      <c r="I761" s="995"/>
      <c r="J761" s="571"/>
      <c r="K761" s="571"/>
      <c r="L761" s="571"/>
      <c r="M761" s="995"/>
      <c r="N761" s="995"/>
      <c r="O761" s="571"/>
      <c r="P761" s="571"/>
      <c r="Q761" s="571"/>
      <c r="BA761" s="342"/>
      <c r="BB761" s="392"/>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995"/>
      <c r="D762" s="995"/>
      <c r="E762" s="571"/>
      <c r="F762" s="571"/>
      <c r="G762" s="571"/>
      <c r="H762" s="995"/>
      <c r="I762" s="995"/>
      <c r="J762" s="571"/>
      <c r="K762" s="571"/>
      <c r="L762" s="571"/>
      <c r="M762" s="995"/>
      <c r="N762" s="995"/>
      <c r="O762" s="571"/>
      <c r="P762" s="571"/>
      <c r="Q762" s="571"/>
      <c r="BA762" s="342"/>
      <c r="BB762" s="392"/>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995"/>
      <c r="D763" s="995"/>
      <c r="E763" s="571"/>
      <c r="F763" s="571"/>
      <c r="G763" s="571"/>
      <c r="H763" s="995"/>
      <c r="I763" s="995"/>
      <c r="J763" s="571"/>
      <c r="K763" s="571"/>
      <c r="L763" s="571"/>
      <c r="M763" s="995"/>
      <c r="N763" s="995"/>
      <c r="O763" s="571"/>
      <c r="P763" s="571"/>
      <c r="Q763" s="571"/>
      <c r="BA763" s="342"/>
      <c r="BB763" s="392"/>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995"/>
      <c r="D764" s="995"/>
      <c r="E764" s="571"/>
      <c r="F764" s="571"/>
      <c r="G764" s="571"/>
      <c r="H764" s="995"/>
      <c r="I764" s="995"/>
      <c r="J764" s="571"/>
      <c r="K764" s="571"/>
      <c r="L764" s="571"/>
      <c r="M764" s="995"/>
      <c r="N764" s="995"/>
      <c r="O764" s="571"/>
      <c r="P764" s="571"/>
      <c r="Q764" s="571"/>
      <c r="BA764" s="342"/>
      <c r="BB764" s="392"/>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995"/>
      <c r="D765" s="995"/>
      <c r="E765" s="571"/>
      <c r="F765" s="571"/>
      <c r="G765" s="571"/>
      <c r="H765" s="995"/>
      <c r="I765" s="995"/>
      <c r="J765" s="571"/>
      <c r="K765" s="571"/>
      <c r="L765" s="571"/>
      <c r="M765" s="995"/>
      <c r="N765" s="995"/>
      <c r="O765" s="571"/>
      <c r="P765" s="571"/>
      <c r="Q765" s="571"/>
      <c r="BA765" s="342"/>
      <c r="BB765" s="392"/>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995"/>
      <c r="D766" s="995"/>
      <c r="E766" s="571"/>
      <c r="F766" s="571"/>
      <c r="G766" s="571"/>
      <c r="H766" s="995"/>
      <c r="I766" s="995"/>
      <c r="J766" s="571"/>
      <c r="K766" s="571"/>
      <c r="L766" s="571"/>
      <c r="M766" s="995"/>
      <c r="N766" s="995"/>
      <c r="O766" s="571"/>
      <c r="P766" s="571"/>
      <c r="Q766" s="571"/>
      <c r="BA766" s="342"/>
      <c r="BB766" s="392"/>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995"/>
      <c r="D767" s="995"/>
      <c r="E767" s="571"/>
      <c r="F767" s="571"/>
      <c r="G767" s="571"/>
      <c r="H767" s="995"/>
      <c r="I767" s="995"/>
      <c r="J767" s="571"/>
      <c r="K767" s="571"/>
      <c r="L767" s="571"/>
      <c r="M767" s="995"/>
      <c r="N767" s="995"/>
      <c r="O767" s="571"/>
      <c r="P767" s="571"/>
      <c r="Q767" s="571"/>
      <c r="BA767" s="342"/>
      <c r="BB767" s="392"/>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995"/>
      <c r="D768" s="995"/>
      <c r="E768" s="571"/>
      <c r="F768" s="571"/>
      <c r="G768" s="571"/>
      <c r="H768" s="995"/>
      <c r="I768" s="995"/>
      <c r="J768" s="571"/>
      <c r="K768" s="571"/>
      <c r="L768" s="571"/>
      <c r="M768" s="995"/>
      <c r="N768" s="995"/>
      <c r="O768" s="571"/>
      <c r="P768" s="571"/>
      <c r="Q768" s="571"/>
      <c r="BA768" s="340"/>
      <c r="BB768" s="393"/>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995"/>
      <c r="D769" s="995"/>
      <c r="E769" s="571"/>
      <c r="F769" s="571"/>
      <c r="G769" s="571"/>
      <c r="H769" s="995"/>
      <c r="I769" s="995"/>
      <c r="J769" s="571"/>
      <c r="K769" s="571"/>
      <c r="L769" s="571"/>
      <c r="M769" s="995"/>
      <c r="N769" s="995"/>
      <c r="O769" s="571"/>
      <c r="P769" s="571"/>
      <c r="Q769" s="571"/>
      <c r="BA769" s="340"/>
      <c r="BB769" s="393"/>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995"/>
      <c r="D770" s="995"/>
      <c r="E770" s="571"/>
      <c r="F770" s="571"/>
      <c r="G770" s="571"/>
      <c r="H770" s="995"/>
      <c r="I770" s="995"/>
      <c r="J770" s="571"/>
      <c r="K770" s="571"/>
      <c r="L770" s="571"/>
      <c r="M770" s="995"/>
      <c r="N770" s="995"/>
      <c r="O770" s="571"/>
      <c r="P770" s="571"/>
      <c r="Q770" s="571"/>
      <c r="BA770" s="340"/>
      <c r="BB770" s="393"/>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995"/>
      <c r="D771" s="995"/>
      <c r="E771" s="571"/>
      <c r="F771" s="571"/>
      <c r="G771" s="571"/>
      <c r="H771" s="995"/>
      <c r="I771" s="995"/>
      <c r="J771" s="571"/>
      <c r="K771" s="571"/>
      <c r="L771" s="571"/>
      <c r="M771" s="995"/>
      <c r="N771" s="995"/>
      <c r="O771" s="571"/>
      <c r="P771" s="571"/>
      <c r="Q771" s="571"/>
      <c r="BA771" s="340"/>
      <c r="BB771" s="393"/>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995"/>
      <c r="D772" s="995"/>
      <c r="E772" s="571"/>
      <c r="F772" s="571"/>
      <c r="G772" s="571"/>
      <c r="H772" s="995"/>
      <c r="I772" s="995"/>
      <c r="J772" s="571"/>
      <c r="K772" s="571"/>
      <c r="L772" s="571"/>
      <c r="M772" s="995"/>
      <c r="N772" s="995"/>
      <c r="O772" s="571"/>
      <c r="P772" s="571"/>
      <c r="Q772" s="571"/>
      <c r="BA772" s="340"/>
      <c r="BB772" s="393"/>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995"/>
      <c r="D773" s="995"/>
      <c r="E773" s="571"/>
      <c r="F773" s="571"/>
      <c r="G773" s="571"/>
      <c r="H773" s="995"/>
      <c r="I773" s="995"/>
      <c r="J773" s="571"/>
      <c r="K773" s="571"/>
      <c r="L773" s="571"/>
      <c r="M773" s="995"/>
      <c r="N773" s="995"/>
      <c r="O773" s="571"/>
      <c r="P773" s="571"/>
      <c r="Q773" s="571"/>
      <c r="BA773" s="340"/>
      <c r="BB773" s="393"/>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995"/>
      <c r="D774" s="995"/>
      <c r="E774" s="571"/>
      <c r="F774" s="571"/>
      <c r="G774" s="571"/>
      <c r="H774" s="995"/>
      <c r="I774" s="995"/>
      <c r="J774" s="571"/>
      <c r="K774" s="571"/>
      <c r="L774" s="571"/>
      <c r="M774" s="995"/>
      <c r="N774" s="995"/>
      <c r="O774" s="571"/>
      <c r="P774" s="571"/>
      <c r="Q774" s="571"/>
      <c r="BA774" s="340"/>
      <c r="BB774" s="393"/>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995"/>
      <c r="D775" s="995"/>
      <c r="E775" s="571"/>
      <c r="F775" s="571"/>
      <c r="G775" s="571"/>
      <c r="H775" s="995"/>
      <c r="I775" s="995"/>
      <c r="J775" s="571"/>
      <c r="K775" s="571"/>
      <c r="L775" s="571"/>
      <c r="M775" s="995"/>
      <c r="N775" s="995"/>
      <c r="O775" s="571"/>
      <c r="P775" s="571"/>
      <c r="Q775" s="571"/>
      <c r="BA775" s="340"/>
      <c r="BB775" s="393"/>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995"/>
      <c r="D776" s="995"/>
      <c r="E776" s="571"/>
      <c r="F776" s="571"/>
      <c r="G776" s="571"/>
      <c r="H776" s="995"/>
      <c r="I776" s="995"/>
      <c r="J776" s="571"/>
      <c r="K776" s="571"/>
      <c r="L776" s="571"/>
      <c r="M776" s="995"/>
      <c r="N776" s="995"/>
      <c r="O776" s="571"/>
      <c r="P776" s="571"/>
      <c r="Q776" s="571"/>
      <c r="BA776" s="340"/>
      <c r="BB776" s="393"/>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995"/>
      <c r="D777" s="995"/>
      <c r="E777" s="571"/>
      <c r="F777" s="571"/>
      <c r="G777" s="571"/>
      <c r="H777" s="995"/>
      <c r="I777" s="995"/>
      <c r="J777" s="571"/>
      <c r="K777" s="571"/>
      <c r="L777" s="571"/>
      <c r="M777" s="995"/>
      <c r="N777" s="995"/>
      <c r="O777" s="571"/>
      <c r="P777" s="571"/>
      <c r="Q777" s="571"/>
      <c r="BA777" s="340"/>
      <c r="BB777" s="393"/>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995"/>
      <c r="D778" s="995"/>
      <c r="E778" s="571"/>
      <c r="F778" s="571"/>
      <c r="G778" s="571"/>
      <c r="H778" s="995"/>
      <c r="I778" s="995"/>
      <c r="J778" s="571"/>
      <c r="K778" s="571"/>
      <c r="L778" s="571"/>
      <c r="M778" s="995"/>
      <c r="N778" s="995"/>
      <c r="O778" s="571"/>
      <c r="P778" s="571"/>
      <c r="Q778" s="571"/>
      <c r="BA778" s="340"/>
      <c r="BB778" s="393"/>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995"/>
      <c r="D779" s="995"/>
      <c r="E779" s="571"/>
      <c r="F779" s="571"/>
      <c r="G779" s="571"/>
      <c r="H779" s="995"/>
      <c r="I779" s="995"/>
      <c r="J779" s="571"/>
      <c r="K779" s="571"/>
      <c r="L779" s="571"/>
      <c r="M779" s="995"/>
      <c r="N779" s="995"/>
      <c r="O779" s="571"/>
      <c r="P779" s="571"/>
      <c r="Q779" s="571"/>
      <c r="BA779" s="340"/>
      <c r="BB779" s="393"/>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995"/>
      <c r="D780" s="995"/>
      <c r="E780" s="571"/>
      <c r="F780" s="571"/>
      <c r="G780" s="571"/>
      <c r="H780" s="995"/>
      <c r="I780" s="995"/>
      <c r="J780" s="571"/>
      <c r="K780" s="571"/>
      <c r="L780" s="571"/>
      <c r="M780" s="995"/>
      <c r="N780" s="995"/>
      <c r="O780" s="571"/>
      <c r="P780" s="571"/>
      <c r="Q780" s="571"/>
      <c r="BA780" s="340"/>
      <c r="BB780" s="393"/>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995"/>
      <c r="D781" s="995"/>
      <c r="E781" s="571"/>
      <c r="F781" s="571"/>
      <c r="G781" s="571"/>
      <c r="H781" s="995"/>
      <c r="I781" s="995"/>
      <c r="J781" s="571"/>
      <c r="K781" s="571"/>
      <c r="L781" s="571"/>
      <c r="M781" s="995"/>
      <c r="N781" s="995"/>
      <c r="O781" s="571"/>
      <c r="P781" s="571"/>
      <c r="Q781" s="571"/>
      <c r="BA781" s="340"/>
      <c r="BB781" s="393"/>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995"/>
      <c r="D782" s="995"/>
      <c r="E782" s="571"/>
      <c r="F782" s="571"/>
      <c r="G782" s="571"/>
      <c r="H782" s="995"/>
      <c r="I782" s="995"/>
      <c r="J782" s="571"/>
      <c r="K782" s="571"/>
      <c r="L782" s="571"/>
      <c r="M782" s="995"/>
      <c r="N782" s="995"/>
      <c r="O782" s="571"/>
      <c r="P782" s="571"/>
      <c r="Q782" s="571"/>
      <c r="BA782" s="340"/>
      <c r="BB782" s="393"/>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995"/>
      <c r="D783" s="995"/>
      <c r="E783" s="571"/>
      <c r="F783" s="571"/>
      <c r="G783" s="571"/>
      <c r="H783" s="995"/>
      <c r="I783" s="995"/>
      <c r="J783" s="571"/>
      <c r="K783" s="571"/>
      <c r="L783" s="571"/>
      <c r="M783" s="995"/>
      <c r="N783" s="995"/>
      <c r="O783" s="571"/>
      <c r="P783" s="571"/>
      <c r="Q783" s="571"/>
      <c r="BA783" s="340"/>
      <c r="BB783" s="393"/>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995"/>
      <c r="D784" s="995"/>
      <c r="E784" s="571"/>
      <c r="F784" s="571"/>
      <c r="G784" s="571"/>
      <c r="H784" s="995"/>
      <c r="I784" s="995"/>
      <c r="J784" s="571"/>
      <c r="K784" s="571"/>
      <c r="L784" s="571"/>
      <c r="M784" s="995"/>
      <c r="N784" s="995"/>
      <c r="O784" s="571"/>
      <c r="P784" s="571"/>
      <c r="Q784" s="571"/>
      <c r="BA784" s="340"/>
      <c r="BB784" s="393"/>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995"/>
      <c r="D785" s="995"/>
      <c r="E785" s="571"/>
      <c r="F785" s="571"/>
      <c r="G785" s="571"/>
      <c r="H785" s="995"/>
      <c r="I785" s="995"/>
      <c r="J785" s="571"/>
      <c r="K785" s="571"/>
      <c r="L785" s="571"/>
      <c r="M785" s="995"/>
      <c r="N785" s="995"/>
      <c r="O785" s="571"/>
      <c r="P785" s="571"/>
      <c r="Q785" s="571"/>
      <c r="BA785" s="340"/>
      <c r="BB785" s="393"/>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995"/>
      <c r="D786" s="995"/>
      <c r="E786" s="571"/>
      <c r="F786" s="571"/>
      <c r="G786" s="571"/>
      <c r="H786" s="995"/>
      <c r="I786" s="995"/>
      <c r="J786" s="571"/>
      <c r="K786" s="571"/>
      <c r="L786" s="571"/>
      <c r="M786" s="995"/>
      <c r="N786" s="995"/>
      <c r="O786" s="571"/>
      <c r="P786" s="571"/>
      <c r="Q786" s="571"/>
      <c r="BA786" s="340"/>
      <c r="BB786" s="393"/>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995"/>
      <c r="D787" s="995"/>
      <c r="E787" s="571"/>
      <c r="F787" s="571"/>
      <c r="G787" s="571"/>
      <c r="H787" s="995"/>
      <c r="I787" s="995"/>
      <c r="J787" s="571"/>
      <c r="K787" s="571"/>
      <c r="L787" s="571"/>
      <c r="M787" s="995"/>
      <c r="N787" s="995"/>
      <c r="O787" s="571"/>
      <c r="P787" s="571"/>
      <c r="Q787" s="571"/>
      <c r="BA787" s="340"/>
      <c r="BB787" s="393"/>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995"/>
      <c r="D788" s="995"/>
      <c r="E788" s="571"/>
      <c r="F788" s="571"/>
      <c r="G788" s="571"/>
      <c r="H788" s="995"/>
      <c r="I788" s="995"/>
      <c r="J788" s="571"/>
      <c r="K788" s="571"/>
      <c r="L788" s="571"/>
      <c r="M788" s="995"/>
      <c r="N788" s="995"/>
      <c r="O788" s="571"/>
      <c r="P788" s="571"/>
      <c r="Q788" s="571"/>
      <c r="BA788" s="340"/>
      <c r="BB788" s="393"/>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995"/>
      <c r="D789" s="995"/>
      <c r="E789" s="571"/>
      <c r="F789" s="571"/>
      <c r="G789" s="571"/>
      <c r="H789" s="995"/>
      <c r="I789" s="995"/>
      <c r="J789" s="571"/>
      <c r="K789" s="571"/>
      <c r="L789" s="571"/>
      <c r="M789" s="995"/>
      <c r="N789" s="995"/>
      <c r="O789" s="571"/>
      <c r="P789" s="571"/>
      <c r="Q789" s="571"/>
      <c r="BA789" s="340"/>
      <c r="BB789" s="393"/>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995"/>
      <c r="D790" s="995"/>
      <c r="E790" s="571"/>
      <c r="F790" s="571"/>
      <c r="G790" s="571"/>
      <c r="H790" s="995"/>
      <c r="I790" s="995"/>
      <c r="J790" s="571"/>
      <c r="K790" s="571"/>
      <c r="L790" s="571"/>
      <c r="M790" s="995"/>
      <c r="N790" s="995"/>
      <c r="O790" s="571"/>
      <c r="P790" s="571"/>
      <c r="Q790" s="571"/>
      <c r="BA790" s="340"/>
      <c r="BB790" s="393"/>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995"/>
      <c r="D791" s="995"/>
      <c r="E791" s="571"/>
      <c r="F791" s="571"/>
      <c r="G791" s="571"/>
      <c r="H791" s="995"/>
      <c r="I791" s="995"/>
      <c r="J791" s="571"/>
      <c r="K791" s="571"/>
      <c r="L791" s="571"/>
      <c r="M791" s="995"/>
      <c r="N791" s="995"/>
      <c r="O791" s="571"/>
      <c r="P791" s="571"/>
      <c r="Q791" s="571"/>
      <c r="BA791" s="340"/>
      <c r="BB791" s="393"/>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995"/>
      <c r="D792" s="995"/>
      <c r="E792" s="571"/>
      <c r="F792" s="571"/>
      <c r="G792" s="571"/>
      <c r="H792" s="995"/>
      <c r="I792" s="995"/>
      <c r="J792" s="571"/>
      <c r="K792" s="571"/>
      <c r="L792" s="571"/>
      <c r="M792" s="995"/>
      <c r="N792" s="995"/>
      <c r="O792" s="571"/>
      <c r="P792" s="571"/>
      <c r="Q792" s="571"/>
      <c r="BA792" s="340"/>
      <c r="BB792" s="393"/>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995"/>
      <c r="D793" s="995"/>
      <c r="E793" s="571"/>
      <c r="F793" s="571"/>
      <c r="G793" s="571"/>
      <c r="H793" s="995"/>
      <c r="I793" s="995"/>
      <c r="J793" s="571"/>
      <c r="K793" s="571"/>
      <c r="L793" s="571"/>
      <c r="M793" s="995"/>
      <c r="N793" s="995"/>
      <c r="O793" s="571"/>
      <c r="P793" s="571"/>
      <c r="Q793" s="571"/>
      <c r="BA793" s="340"/>
      <c r="BB793" s="393"/>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995"/>
      <c r="D794" s="995"/>
      <c r="E794" s="571"/>
      <c r="F794" s="571"/>
      <c r="G794" s="571"/>
      <c r="H794" s="995"/>
      <c r="I794" s="995"/>
      <c r="J794" s="571"/>
      <c r="K794" s="571"/>
      <c r="L794" s="571"/>
      <c r="M794" s="995"/>
      <c r="N794" s="995"/>
      <c r="O794" s="571"/>
      <c r="P794" s="571"/>
      <c r="Q794" s="571"/>
      <c r="BA794" s="340"/>
      <c r="BB794" s="393"/>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995"/>
      <c r="D795" s="995"/>
      <c r="E795" s="571"/>
      <c r="F795" s="571"/>
      <c r="G795" s="571"/>
      <c r="H795" s="995"/>
      <c r="I795" s="995"/>
      <c r="J795" s="571"/>
      <c r="K795" s="571"/>
      <c r="L795" s="571"/>
      <c r="M795" s="995"/>
      <c r="N795" s="995"/>
      <c r="O795" s="571"/>
      <c r="P795" s="571"/>
      <c r="Q795" s="571"/>
      <c r="BA795" s="340"/>
      <c r="BB795" s="393"/>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995"/>
      <c r="D796" s="995"/>
      <c r="E796" s="571"/>
      <c r="F796" s="571"/>
      <c r="G796" s="571"/>
      <c r="H796" s="995"/>
      <c r="I796" s="995"/>
      <c r="J796" s="571"/>
      <c r="K796" s="571"/>
      <c r="L796" s="571"/>
      <c r="M796" s="995"/>
      <c r="N796" s="995"/>
      <c r="O796" s="571"/>
      <c r="P796" s="571"/>
      <c r="Q796" s="571"/>
      <c r="BA796" s="340"/>
      <c r="BB796" s="393"/>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995"/>
      <c r="D797" s="995"/>
      <c r="E797" s="571"/>
      <c r="F797" s="571"/>
      <c r="G797" s="571"/>
      <c r="H797" s="995"/>
      <c r="I797" s="995"/>
      <c r="J797" s="571"/>
      <c r="K797" s="571"/>
      <c r="L797" s="571"/>
      <c r="M797" s="995"/>
      <c r="N797" s="995"/>
      <c r="O797" s="571"/>
      <c r="P797" s="571"/>
      <c r="Q797" s="571"/>
      <c r="BA797" s="340"/>
      <c r="BB797" s="393"/>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995"/>
      <c r="D798" s="995"/>
      <c r="E798" s="571"/>
      <c r="F798" s="571"/>
      <c r="G798" s="571"/>
      <c r="H798" s="995"/>
      <c r="I798" s="995"/>
      <c r="J798" s="571"/>
      <c r="K798" s="571"/>
      <c r="L798" s="571"/>
      <c r="M798" s="995"/>
      <c r="N798" s="995"/>
      <c r="O798" s="571"/>
      <c r="P798" s="571"/>
      <c r="Q798" s="571"/>
      <c r="BA798" s="340"/>
      <c r="BB798" s="393"/>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995"/>
      <c r="D799" s="995"/>
      <c r="E799" s="571"/>
      <c r="F799" s="571"/>
      <c r="G799" s="571"/>
      <c r="H799" s="995"/>
      <c r="I799" s="995"/>
      <c r="J799" s="571"/>
      <c r="K799" s="571"/>
      <c r="L799" s="571"/>
      <c r="M799" s="995"/>
      <c r="N799" s="995"/>
      <c r="O799" s="571"/>
      <c r="P799" s="571"/>
      <c r="Q799" s="571"/>
      <c r="BA799" s="340"/>
      <c r="BB799" s="393"/>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571"/>
      <c r="D800" s="571"/>
      <c r="E800" s="571"/>
      <c r="F800" s="571"/>
      <c r="G800" s="571"/>
      <c r="H800" s="571"/>
      <c r="I800" s="571"/>
      <c r="J800" s="571"/>
      <c r="K800" s="571"/>
      <c r="L800" s="571"/>
      <c r="M800" s="571"/>
      <c r="N800" s="571"/>
      <c r="O800" s="571"/>
      <c r="P800" s="571"/>
      <c r="Q800" s="571"/>
      <c r="BA800" s="340"/>
      <c r="BB800" s="393"/>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571"/>
      <c r="D801" s="571"/>
      <c r="E801" s="571"/>
      <c r="F801" s="571"/>
      <c r="G801" s="571"/>
      <c r="H801" s="571"/>
      <c r="I801" s="571"/>
      <c r="J801" s="571"/>
      <c r="K801" s="571"/>
      <c r="L801" s="571"/>
      <c r="M801" s="571"/>
      <c r="N801" s="571"/>
      <c r="O801" s="571"/>
      <c r="P801" s="571"/>
      <c r="Q801" s="571"/>
    </row>
    <row r="802" ht="25.15" customHeight="true" x14ac:dyDescent="0.2">
      <c r="C802" s="571"/>
      <c r="D802" s="571"/>
      <c r="E802" s="571"/>
      <c r="F802" s="571"/>
      <c r="G802" s="571"/>
      <c r="H802" s="571"/>
      <c r="I802" s="571"/>
      <c r="J802" s="571"/>
      <c r="K802" s="571"/>
      <c r="L802" s="571"/>
      <c r="M802" s="571"/>
      <c r="N802" s="571"/>
      <c r="O802" s="571"/>
      <c r="P802" s="571"/>
      <c r="Q802" s="571"/>
    </row>
    <row r="803" ht="25.15" customHeight="true" x14ac:dyDescent="0.2">
      <c r="C803" s="571"/>
      <c r="D803" s="571"/>
      <c r="E803" s="571"/>
      <c r="F803" s="571"/>
      <c r="G803" s="571"/>
      <c r="H803" s="571"/>
      <c r="I803" s="571"/>
      <c r="J803" s="571"/>
      <c r="K803" s="571"/>
      <c r="L803" s="571"/>
      <c r="M803" s="571"/>
      <c r="N803" s="571"/>
      <c r="O803" s="571"/>
      <c r="P803" s="571"/>
      <c r="Q803" s="571"/>
    </row>
    <row r="804" ht="25.15" customHeight="true" x14ac:dyDescent="0.2">
      <c r="C804" s="571"/>
      <c r="D804" s="571"/>
      <c r="E804" s="571"/>
      <c r="F804" s="571"/>
      <c r="G804" s="571"/>
      <c r="H804" s="571"/>
      <c r="I804" s="571"/>
      <c r="J804" s="571"/>
      <c r="K804" s="571"/>
      <c r="L804" s="571"/>
      <c r="M804" s="571"/>
      <c r="N804" s="571"/>
      <c r="O804" s="571"/>
      <c r="P804" s="571"/>
      <c r="Q804" s="571"/>
    </row>
    <row r="805" ht="25.15" customHeight="true" x14ac:dyDescent="0.2">
      <c r="C805" s="571"/>
      <c r="D805" s="571"/>
      <c r="E805" s="571"/>
      <c r="F805" s="571"/>
      <c r="G805" s="571"/>
      <c r="H805" s="571"/>
      <c r="I805" s="571"/>
      <c r="J805" s="571"/>
      <c r="K805" s="571"/>
      <c r="L805" s="571"/>
      <c r="M805" s="571"/>
      <c r="N805" s="571"/>
      <c r="O805" s="571"/>
      <c r="P805" s="571"/>
      <c r="Q805" s="571"/>
    </row>
    <row r="806" ht="25.15" customHeight="true" x14ac:dyDescent="0.2">
      <c r="C806" s="571"/>
      <c r="D806" s="571"/>
      <c r="E806" s="571"/>
      <c r="F806" s="571"/>
      <c r="G806" s="571"/>
      <c r="H806" s="571"/>
      <c r="I806" s="571"/>
      <c r="J806" s="571"/>
      <c r="K806" s="571"/>
      <c r="L806" s="571"/>
      <c r="M806" s="571"/>
      <c r="N806" s="571"/>
      <c r="O806" s="571"/>
      <c r="P806" s="571"/>
      <c r="Q806" s="571"/>
    </row>
    <row r="807" ht="25.15" customHeight="true" x14ac:dyDescent="0.2">
      <c r="C807" s="571"/>
      <c r="D807" s="571"/>
      <c r="E807" s="571"/>
      <c r="F807" s="571"/>
      <c r="G807" s="571"/>
      <c r="H807" s="571"/>
      <c r="I807" s="571"/>
      <c r="J807" s="571"/>
      <c r="K807" s="571"/>
      <c r="L807" s="571"/>
      <c r="M807" s="571"/>
      <c r="N807" s="571"/>
      <c r="O807" s="571"/>
      <c r="P807" s="571"/>
      <c r="Q807" s="571"/>
    </row>
    <row r="808" ht="25.15" customHeight="true" x14ac:dyDescent="0.2">
      <c r="C808" s="571"/>
      <c r="D808" s="571"/>
      <c r="E808" s="571"/>
      <c r="F808" s="571"/>
      <c r="G808" s="571"/>
      <c r="H808" s="571"/>
      <c r="I808" s="571"/>
      <c r="J808" s="571"/>
      <c r="K808" s="571"/>
      <c r="L808" s="571"/>
      <c r="M808" s="571"/>
      <c r="N808" s="571"/>
      <c r="O808" s="571"/>
      <c r="P808" s="571"/>
      <c r="Q808" s="571"/>
    </row>
    <row r="809" ht="25.15" customHeight="true" x14ac:dyDescent="0.2">
      <c r="C809" s="571"/>
      <c r="D809" s="571"/>
      <c r="E809" s="571"/>
      <c r="F809" s="571"/>
      <c r="G809" s="571"/>
      <c r="H809" s="571"/>
      <c r="I809" s="571"/>
      <c r="J809" s="571"/>
      <c r="K809" s="571"/>
      <c r="L809" s="571"/>
      <c r="M809" s="571"/>
      <c r="N809" s="571"/>
      <c r="O809" s="571"/>
      <c r="P809" s="571"/>
      <c r="Q809" s="571"/>
    </row>
    <row r="810" ht="25.15" customHeight="true" x14ac:dyDescent="0.2">
      <c r="C810" s="571"/>
      <c r="D810" s="571"/>
      <c r="E810" s="571"/>
      <c r="F810" s="571"/>
      <c r="G810" s="571"/>
      <c r="H810" s="571"/>
      <c r="I810" s="571"/>
      <c r="J810" s="571"/>
      <c r="K810" s="571"/>
      <c r="L810" s="571"/>
      <c r="M810" s="571"/>
      <c r="N810" s="571"/>
      <c r="O810" s="571"/>
      <c r="P810" s="571"/>
      <c r="Q810" s="571"/>
    </row>
    <row r="811" ht="25.15" customHeight="true" x14ac:dyDescent="0.2">
      <c r="C811" s="571"/>
      <c r="D811" s="571"/>
      <c r="E811" s="571"/>
      <c r="F811" s="571"/>
      <c r="G811" s="571"/>
      <c r="H811" s="571"/>
      <c r="I811" s="571"/>
      <c r="J811" s="571"/>
      <c r="K811" s="571"/>
      <c r="L811" s="571"/>
      <c r="M811" s="571"/>
      <c r="N811" s="571"/>
      <c r="O811" s="571"/>
      <c r="P811" s="571"/>
      <c r="Q811" s="571"/>
    </row>
    <row r="812" ht="25.15" customHeight="true" x14ac:dyDescent="0.2">
      <c r="C812" s="571"/>
      <c r="D812" s="571"/>
      <c r="E812" s="571"/>
      <c r="F812" s="571"/>
      <c r="G812" s="571"/>
      <c r="H812" s="571"/>
      <c r="I812" s="571"/>
      <c r="J812" s="571"/>
      <c r="K812" s="571"/>
      <c r="L812" s="571"/>
      <c r="M812" s="571"/>
      <c r="N812" s="571"/>
      <c r="O812" s="571"/>
      <c r="P812" s="571"/>
      <c r="Q812" s="571"/>
    </row>
    <row r="813" ht="25.15" customHeight="true" x14ac:dyDescent="0.2">
      <c r="C813" s="571"/>
      <c r="D813" s="571"/>
      <c r="E813" s="571"/>
      <c r="F813" s="571"/>
      <c r="G813" s="571"/>
      <c r="H813" s="571"/>
      <c r="I813" s="571"/>
      <c r="J813" s="571"/>
      <c r="K813" s="571"/>
      <c r="L813" s="571"/>
      <c r="M813" s="571"/>
      <c r="N813" s="571"/>
      <c r="O813" s="571"/>
      <c r="P813" s="571"/>
      <c r="Q813" s="571"/>
    </row>
    <row r="814" ht="25.15" customHeight="true" x14ac:dyDescent="0.2">
      <c r="C814" s="571"/>
      <c r="D814" s="571"/>
      <c r="E814" s="571"/>
      <c r="F814" s="571"/>
      <c r="G814" s="571"/>
      <c r="H814" s="571"/>
      <c r="I814" s="571"/>
      <c r="J814" s="571"/>
      <c r="K814" s="571"/>
      <c r="L814" s="571"/>
      <c r="M814" s="571"/>
      <c r="N814" s="571"/>
      <c r="O814" s="571"/>
      <c r="P814" s="571"/>
      <c r="Q814" s="571"/>
    </row>
    <row r="815" ht="25.15" customHeight="true" x14ac:dyDescent="0.2">
      <c r="C815" s="571"/>
      <c r="D815" s="571"/>
      <c r="E815" s="571"/>
      <c r="F815" s="571"/>
      <c r="G815" s="571"/>
      <c r="H815" s="571"/>
      <c r="I815" s="571"/>
      <c r="J815" s="571"/>
      <c r="K815" s="571"/>
      <c r="L815" s="571"/>
      <c r="M815" s="571"/>
      <c r="N815" s="571"/>
      <c r="O815" s="571"/>
      <c r="P815" s="571"/>
      <c r="Q815" s="571"/>
    </row>
    <row r="816" ht="25.15" customHeight="true" x14ac:dyDescent="0.2">
      <c r="C816" s="571"/>
      <c r="D816" s="571"/>
      <c r="E816" s="571"/>
      <c r="F816" s="571"/>
      <c r="G816" s="571"/>
      <c r="H816" s="571"/>
      <c r="I816" s="571"/>
      <c r="J816" s="571"/>
      <c r="K816" s="571"/>
      <c r="L816" s="571"/>
      <c r="M816" s="571"/>
      <c r="N816" s="571"/>
      <c r="O816" s="571"/>
      <c r="P816" s="571"/>
      <c r="Q816" s="571"/>
    </row>
    <row r="817" ht="25.15" customHeight="true" x14ac:dyDescent="0.2">
      <c r="C817" s="571"/>
      <c r="D817" s="571"/>
      <c r="E817" s="571"/>
      <c r="F817" s="571"/>
      <c r="G817" s="571"/>
      <c r="H817" s="571"/>
      <c r="I817" s="571"/>
      <c r="J817" s="571"/>
      <c r="K817" s="571"/>
      <c r="L817" s="571"/>
      <c r="M817" s="571"/>
      <c r="N817" s="571"/>
      <c r="O817" s="571"/>
      <c r="P817" s="571"/>
      <c r="Q817" s="571"/>
    </row>
    <row r="818" ht="25.15" customHeight="true" x14ac:dyDescent="0.2">
      <c r="C818" s="571"/>
      <c r="D818" s="571"/>
      <c r="E818" s="571"/>
      <c r="F818" s="571"/>
      <c r="G818" s="571"/>
      <c r="H818" s="571"/>
      <c r="I818" s="571"/>
      <c r="J818" s="571"/>
      <c r="K818" s="571"/>
      <c r="L818" s="571"/>
      <c r="M818" s="571"/>
      <c r="N818" s="571"/>
      <c r="O818" s="571"/>
      <c r="P818" s="571"/>
      <c r="Q818" s="571"/>
    </row>
    <row r="819" ht="25.15" customHeight="true" x14ac:dyDescent="0.2">
      <c r="C819" s="571"/>
      <c r="D819" s="571"/>
      <c r="E819" s="571"/>
      <c r="F819" s="571"/>
      <c r="G819" s="571"/>
      <c r="H819" s="571"/>
      <c r="I819" s="571"/>
      <c r="J819" s="571"/>
      <c r="K819" s="571"/>
      <c r="L819" s="571"/>
      <c r="M819" s="571"/>
      <c r="N819" s="571"/>
      <c r="O819" s="571"/>
      <c r="P819" s="571"/>
      <c r="Q819" s="571"/>
    </row>
    <row r="820" ht="25.15" customHeight="true" x14ac:dyDescent="0.2">
      <c r="C820" s="571"/>
      <c r="D820" s="571"/>
      <c r="E820" s="571"/>
      <c r="F820" s="571"/>
      <c r="G820" s="571"/>
      <c r="H820" s="571"/>
      <c r="I820" s="571"/>
      <c r="J820" s="571"/>
      <c r="K820" s="571"/>
      <c r="L820" s="571"/>
      <c r="M820" s="571"/>
      <c r="N820" s="571"/>
      <c r="O820" s="571"/>
      <c r="P820" s="571"/>
      <c r="Q820" s="571"/>
    </row>
    <row r="821" ht="25.15" customHeight="true" x14ac:dyDescent="0.2">
      <c r="C821" s="571"/>
      <c r="D821" s="571"/>
      <c r="E821" s="571"/>
      <c r="F821" s="571"/>
      <c r="G821" s="571"/>
      <c r="H821" s="571"/>
      <c r="I821" s="571"/>
      <c r="J821" s="571"/>
      <c r="K821" s="571"/>
      <c r="L821" s="571"/>
      <c r="M821" s="571"/>
      <c r="N821" s="571"/>
      <c r="O821" s="571"/>
      <c r="P821" s="571"/>
      <c r="Q821" s="571"/>
    </row>
    <row r="822" ht="25.15" customHeight="true" x14ac:dyDescent="0.2">
      <c r="C822" s="571"/>
      <c r="D822" s="571"/>
      <c r="E822" s="571"/>
      <c r="F822" s="571"/>
      <c r="G822" s="571"/>
      <c r="H822" s="571"/>
      <c r="I822" s="571"/>
      <c r="J822" s="571"/>
      <c r="K822" s="571"/>
      <c r="L822" s="571"/>
      <c r="M822" s="571"/>
      <c r="N822" s="571"/>
      <c r="O822" s="571"/>
      <c r="P822" s="571"/>
      <c r="Q822" s="571"/>
    </row>
    <row r="823" ht="25.15" customHeight="true" x14ac:dyDescent="0.2">
      <c r="C823" s="571"/>
      <c r="D823" s="571"/>
      <c r="E823" s="571"/>
      <c r="F823" s="571"/>
      <c r="G823" s="571"/>
      <c r="H823" s="571"/>
      <c r="I823" s="571"/>
      <c r="J823" s="571"/>
      <c r="K823" s="571"/>
      <c r="L823" s="571"/>
      <c r="M823" s="571"/>
      <c r="N823" s="571"/>
      <c r="O823" s="571"/>
      <c r="P823" s="571"/>
      <c r="Q823" s="571"/>
    </row>
    <row r="824" ht="25.15" customHeight="true" x14ac:dyDescent="0.2">
      <c r="C824" s="571"/>
      <c r="D824" s="571"/>
      <c r="E824" s="571"/>
      <c r="F824" s="571"/>
      <c r="G824" s="571"/>
      <c r="H824" s="571"/>
      <c r="I824" s="571"/>
      <c r="J824" s="571"/>
      <c r="K824" s="571"/>
      <c r="L824" s="571"/>
      <c r="M824" s="571"/>
      <c r="N824" s="571"/>
      <c r="O824" s="571"/>
      <c r="P824" s="571"/>
      <c r="Q824" s="571"/>
    </row>
    <row r="825" ht="25.15" customHeight="true" x14ac:dyDescent="0.2">
      <c r="C825" s="571"/>
      <c r="D825" s="571"/>
      <c r="E825" s="571"/>
      <c r="F825" s="571"/>
      <c r="G825" s="571"/>
      <c r="H825" s="571"/>
      <c r="I825" s="571"/>
      <c r="J825" s="571"/>
      <c r="K825" s="571"/>
      <c r="L825" s="571"/>
      <c r="M825" s="571"/>
      <c r="N825" s="571"/>
      <c r="O825" s="571"/>
      <c r="P825" s="571"/>
      <c r="Q825" s="571"/>
    </row>
    <row r="826" ht="25.15" customHeight="true" x14ac:dyDescent="0.2">
      <c r="C826" s="571"/>
      <c r="D826" s="571"/>
      <c r="E826" s="571"/>
      <c r="F826" s="571"/>
      <c r="G826" s="571"/>
      <c r="H826" s="571"/>
      <c r="I826" s="571"/>
      <c r="J826" s="571"/>
      <c r="K826" s="571"/>
      <c r="L826" s="571"/>
      <c r="M826" s="571"/>
      <c r="N826" s="571"/>
      <c r="O826" s="571"/>
      <c r="P826" s="571"/>
      <c r="Q826" s="571"/>
    </row>
    <row r="827" ht="25.15" customHeight="true" x14ac:dyDescent="0.2">
      <c r="C827" s="571"/>
      <c r="D827" s="571"/>
      <c r="E827" s="571"/>
      <c r="F827" s="571"/>
      <c r="G827" s="571"/>
      <c r="H827" s="571"/>
      <c r="I827" s="571"/>
      <c r="J827" s="571"/>
      <c r="K827" s="571"/>
      <c r="L827" s="571"/>
      <c r="M827" s="571"/>
      <c r="N827" s="571"/>
      <c r="O827" s="571"/>
      <c r="P827" s="571"/>
      <c r="Q827" s="571"/>
    </row>
    <row r="828" ht="25.15" customHeight="true" x14ac:dyDescent="0.2">
      <c r="C828" s="571"/>
      <c r="D828" s="571"/>
      <c r="E828" s="571"/>
      <c r="F828" s="571"/>
      <c r="G828" s="571"/>
      <c r="H828" s="571"/>
      <c r="I828" s="571"/>
      <c r="J828" s="571"/>
      <c r="K828" s="571"/>
      <c r="L828" s="571"/>
      <c r="M828" s="571"/>
      <c r="N828" s="571"/>
      <c r="O828" s="571"/>
      <c r="P828" s="571"/>
      <c r="Q828" s="571"/>
    </row>
    <row r="829" ht="25.15" customHeight="true" x14ac:dyDescent="0.2">
      <c r="C829" s="571"/>
      <c r="D829" s="571"/>
      <c r="E829" s="571"/>
      <c r="F829" s="571"/>
      <c r="G829" s="571"/>
      <c r="H829" s="571"/>
      <c r="I829" s="571"/>
      <c r="J829" s="571"/>
      <c r="K829" s="571"/>
      <c r="L829" s="571"/>
      <c r="M829" s="571"/>
      <c r="N829" s="571"/>
      <c r="O829" s="571"/>
      <c r="P829" s="571"/>
      <c r="Q829" s="571"/>
    </row>
    <row r="830" ht="25.15" customHeight="true" x14ac:dyDescent="0.2">
      <c r="C830" s="571"/>
      <c r="D830" s="571"/>
      <c r="E830" s="571"/>
      <c r="F830" s="571"/>
      <c r="G830" s="571"/>
      <c r="H830" s="571"/>
      <c r="I830" s="571"/>
      <c r="J830" s="571"/>
      <c r="K830" s="571"/>
      <c r="L830" s="571"/>
      <c r="M830" s="571"/>
      <c r="N830" s="571"/>
      <c r="O830" s="571"/>
      <c r="P830" s="571"/>
      <c r="Q830" s="571"/>
    </row>
    <row r="831" ht="25.15" customHeight="true" x14ac:dyDescent="0.2">
      <c r="C831" s="571"/>
      <c r="D831" s="571"/>
      <c r="E831" s="571"/>
      <c r="F831" s="571"/>
      <c r="G831" s="571"/>
      <c r="H831" s="571"/>
      <c r="I831" s="571"/>
      <c r="J831" s="571"/>
      <c r="K831" s="571"/>
      <c r="L831" s="571"/>
      <c r="M831" s="571"/>
      <c r="N831" s="571"/>
      <c r="O831" s="571"/>
      <c r="P831" s="571"/>
      <c r="Q831" s="571"/>
    </row>
    <row r="832" ht="25.15" customHeight="true" x14ac:dyDescent="0.2">
      <c r="C832" s="571"/>
      <c r="D832" s="571"/>
      <c r="E832" s="571"/>
      <c r="F832" s="571"/>
      <c r="G832" s="571"/>
      <c r="H832" s="571"/>
      <c r="I832" s="571"/>
      <c r="J832" s="571"/>
      <c r="K832" s="571"/>
      <c r="L832" s="571"/>
      <c r="M832" s="571"/>
      <c r="N832" s="571"/>
      <c r="O832" s="571"/>
      <c r="P832" s="571"/>
      <c r="Q832" s="571"/>
    </row>
    <row r="833" ht="25.15" customHeight="true" x14ac:dyDescent="0.2">
      <c r="C833" s="571"/>
      <c r="D833" s="571"/>
      <c r="E833" s="571"/>
      <c r="F833" s="571"/>
      <c r="G833" s="571"/>
      <c r="H833" s="571"/>
      <c r="I833" s="571"/>
      <c r="J833" s="571"/>
      <c r="K833" s="571"/>
      <c r="L833" s="571"/>
      <c r="M833" s="571"/>
      <c r="N833" s="571"/>
      <c r="O833" s="571"/>
      <c r="P833" s="571"/>
      <c r="Q833" s="571"/>
    </row>
    <row r="834" ht="25.15" customHeight="true" x14ac:dyDescent="0.2">
      <c r="C834" s="571"/>
      <c r="D834" s="571"/>
      <c r="E834" s="571"/>
      <c r="F834" s="571"/>
      <c r="G834" s="571"/>
      <c r="H834" s="571"/>
      <c r="I834" s="571"/>
      <c r="J834" s="571"/>
      <c r="K834" s="571"/>
      <c r="L834" s="571"/>
      <c r="M834" s="571"/>
      <c r="N834" s="571"/>
      <c r="O834" s="571"/>
      <c r="P834" s="571"/>
      <c r="Q834" s="571"/>
    </row>
    <row r="835" ht="25.15" customHeight="true" x14ac:dyDescent="0.2">
      <c r="C835" s="571"/>
      <c r="D835" s="571"/>
      <c r="E835" s="571"/>
      <c r="F835" s="571"/>
      <c r="G835" s="571"/>
      <c r="H835" s="571"/>
      <c r="I835" s="571"/>
      <c r="J835" s="571"/>
      <c r="K835" s="571"/>
      <c r="L835" s="571"/>
      <c r="M835" s="571"/>
      <c r="N835" s="571"/>
      <c r="O835" s="571"/>
      <c r="P835" s="571"/>
      <c r="Q835" s="571"/>
    </row>
    <row r="836" ht="25.15" customHeight="true" x14ac:dyDescent="0.2">
      <c r="C836" s="571"/>
      <c r="D836" s="571"/>
      <c r="E836" s="571"/>
      <c r="F836" s="571"/>
      <c r="G836" s="571"/>
      <c r="H836" s="571"/>
      <c r="I836" s="571"/>
      <c r="J836" s="571"/>
      <c r="K836" s="571"/>
      <c r="L836" s="571"/>
      <c r="M836" s="571"/>
      <c r="N836" s="571"/>
      <c r="O836" s="571"/>
      <c r="P836" s="571"/>
      <c r="Q836" s="571"/>
    </row>
    <row r="837" ht="25.15" customHeight="true" x14ac:dyDescent="0.2">
      <c r="C837" s="571"/>
      <c r="D837" s="571"/>
      <c r="E837" s="571"/>
      <c r="F837" s="571"/>
      <c r="G837" s="571"/>
      <c r="H837" s="571"/>
      <c r="I837" s="571"/>
      <c r="J837" s="571"/>
      <c r="K837" s="571"/>
      <c r="L837" s="571"/>
      <c r="M837" s="571"/>
      <c r="N837" s="571"/>
      <c r="O837" s="571"/>
      <c r="P837" s="571"/>
      <c r="Q837" s="571"/>
    </row>
    <row r="838" ht="25.15" customHeight="true" x14ac:dyDescent="0.2">
      <c r="C838" s="571"/>
      <c r="D838" s="571"/>
      <c r="E838" s="571"/>
      <c r="F838" s="571"/>
      <c r="G838" s="571"/>
      <c r="H838" s="571"/>
      <c r="I838" s="571"/>
      <c r="J838" s="571"/>
      <c r="K838" s="571"/>
      <c r="L838" s="571"/>
      <c r="M838" s="571"/>
      <c r="N838" s="571"/>
      <c r="O838" s="571"/>
      <c r="P838" s="571"/>
      <c r="Q838" s="571"/>
    </row>
    <row r="839" ht="25.15" customHeight="true" x14ac:dyDescent="0.2">
      <c r="C839" s="571"/>
      <c r="D839" s="571"/>
      <c r="E839" s="571"/>
      <c r="F839" s="571"/>
      <c r="G839" s="571"/>
      <c r="H839" s="571"/>
      <c r="I839" s="571"/>
      <c r="J839" s="571"/>
      <c r="K839" s="571"/>
      <c r="L839" s="571"/>
      <c r="M839" s="571"/>
      <c r="N839" s="571"/>
      <c r="O839" s="571"/>
      <c r="P839" s="571"/>
      <c r="Q839" s="571"/>
    </row>
    <row r="840" ht="25.15" customHeight="true" x14ac:dyDescent="0.2">
      <c r="C840" s="571"/>
      <c r="D840" s="571"/>
      <c r="E840" s="571"/>
      <c r="F840" s="571"/>
      <c r="G840" s="571"/>
      <c r="H840" s="571"/>
      <c r="I840" s="571"/>
      <c r="J840" s="571"/>
      <c r="K840" s="571"/>
      <c r="L840" s="571"/>
      <c r="M840" s="571"/>
      <c r="N840" s="571"/>
      <c r="O840" s="571"/>
      <c r="P840" s="571"/>
      <c r="Q840" s="571"/>
    </row>
    <row r="841" ht="25.15" customHeight="true" x14ac:dyDescent="0.2">
      <c r="C841" s="571"/>
      <c r="D841" s="571"/>
      <c r="E841" s="571"/>
      <c r="F841" s="571"/>
      <c r="G841" s="571"/>
      <c r="H841" s="571"/>
      <c r="I841" s="571"/>
      <c r="J841" s="571"/>
      <c r="K841" s="571"/>
      <c r="L841" s="571"/>
      <c r="M841" s="571"/>
      <c r="N841" s="571"/>
      <c r="O841" s="571"/>
      <c r="P841" s="571"/>
      <c r="Q841" s="571"/>
    </row>
    <row r="842" ht="25.15" customHeight="true" x14ac:dyDescent="0.2">
      <c r="C842" s="571"/>
      <c r="D842" s="571"/>
      <c r="E842" s="571"/>
      <c r="F842" s="571"/>
      <c r="G842" s="571"/>
      <c r="H842" s="571"/>
      <c r="I842" s="571"/>
      <c r="J842" s="571"/>
      <c r="K842" s="571"/>
      <c r="L842" s="571"/>
      <c r="M842" s="571"/>
      <c r="N842" s="571"/>
      <c r="O842" s="571"/>
      <c r="P842" s="571"/>
      <c r="Q842" s="571"/>
    </row>
    <row r="843" ht="25.15" customHeight="true" x14ac:dyDescent="0.2">
      <c r="C843" s="571"/>
      <c r="D843" s="571"/>
      <c r="E843" s="571"/>
      <c r="F843" s="571"/>
      <c r="G843" s="571"/>
      <c r="H843" s="571"/>
      <c r="I843" s="571"/>
      <c r="J843" s="571"/>
      <c r="K843" s="571"/>
      <c r="L843" s="571"/>
      <c r="M843" s="571"/>
      <c r="N843" s="571"/>
      <c r="O843" s="571"/>
      <c r="P843" s="571"/>
      <c r="Q843" s="571"/>
    </row>
    <row r="844" ht="25.15" customHeight="true" x14ac:dyDescent="0.2">
      <c r="C844" s="571"/>
      <c r="D844" s="571"/>
      <c r="E844" s="571"/>
      <c r="F844" s="571"/>
      <c r="G844" s="571"/>
      <c r="H844" s="571"/>
      <c r="I844" s="571"/>
      <c r="J844" s="571"/>
      <c r="K844" s="571"/>
      <c r="L844" s="571"/>
      <c r="M844" s="571"/>
      <c r="N844" s="571"/>
      <c r="O844" s="571"/>
      <c r="P844" s="571"/>
      <c r="Q844" s="571"/>
    </row>
    <row r="845" ht="25.15" customHeight="true" x14ac:dyDescent="0.2">
      <c r="C845" s="571"/>
      <c r="D845" s="571"/>
      <c r="E845" s="571"/>
      <c r="F845" s="571"/>
      <c r="G845" s="571"/>
      <c r="H845" s="571"/>
      <c r="I845" s="571"/>
      <c r="J845" s="571"/>
      <c r="K845" s="571"/>
      <c r="L845" s="571"/>
      <c r="M845" s="571"/>
      <c r="N845" s="571"/>
      <c r="O845" s="571"/>
      <c r="P845" s="571"/>
      <c r="Q845" s="571"/>
    </row>
    <row r="846" ht="25.15" customHeight="true" x14ac:dyDescent="0.2">
      <c r="C846" s="571"/>
      <c r="D846" s="571"/>
      <c r="E846" s="571"/>
      <c r="F846" s="571"/>
      <c r="G846" s="571"/>
      <c r="H846" s="571"/>
      <c r="I846" s="571"/>
      <c r="J846" s="571"/>
      <c r="K846" s="571"/>
      <c r="L846" s="571"/>
      <c r="M846" s="571"/>
      <c r="N846" s="571"/>
      <c r="O846" s="571"/>
      <c r="P846" s="571"/>
      <c r="Q846" s="571"/>
    </row>
    <row r="847" ht="25.15" customHeight="true" x14ac:dyDescent="0.2">
      <c r="C847" s="571"/>
      <c r="D847" s="571"/>
      <c r="E847" s="571"/>
      <c r="F847" s="571"/>
      <c r="G847" s="571"/>
      <c r="H847" s="571"/>
      <c r="I847" s="571"/>
      <c r="J847" s="571"/>
      <c r="K847" s="571"/>
      <c r="L847" s="571"/>
      <c r="M847" s="571"/>
      <c r="N847" s="571"/>
      <c r="O847" s="571"/>
      <c r="P847" s="571"/>
      <c r="Q847" s="571"/>
    </row>
    <row r="848" ht="25.15" customHeight="true" x14ac:dyDescent="0.2">
      <c r="C848" s="571"/>
      <c r="D848" s="571"/>
      <c r="E848" s="571"/>
      <c r="F848" s="571"/>
      <c r="G848" s="571"/>
      <c r="H848" s="571"/>
      <c r="I848" s="571"/>
      <c r="J848" s="571"/>
      <c r="K848" s="571"/>
      <c r="L848" s="571"/>
      <c r="M848" s="571"/>
      <c r="N848" s="571"/>
      <c r="O848" s="571"/>
      <c r="P848" s="571"/>
      <c r="Q848" s="571"/>
    </row>
    <row r="849" ht="25.15" customHeight="true" x14ac:dyDescent="0.2">
      <c r="C849" s="571"/>
      <c r="D849" s="571"/>
      <c r="E849" s="571"/>
      <c r="F849" s="571"/>
      <c r="G849" s="571"/>
      <c r="H849" s="571"/>
      <c r="I849" s="571"/>
      <c r="J849" s="571"/>
      <c r="K849" s="571"/>
      <c r="L849" s="571"/>
      <c r="M849" s="571"/>
      <c r="N849" s="571"/>
      <c r="O849" s="571"/>
      <c r="P849" s="571"/>
      <c r="Q849" s="571"/>
    </row>
    <row r="850" ht="25.15" customHeight="true" x14ac:dyDescent="0.2">
      <c r="C850" s="571"/>
      <c r="D850" s="571"/>
      <c r="E850" s="571"/>
      <c r="F850" s="571"/>
      <c r="G850" s="571"/>
      <c r="H850" s="571"/>
      <c r="I850" s="571"/>
      <c r="J850" s="571"/>
      <c r="K850" s="571"/>
      <c r="L850" s="571"/>
      <c r="M850" s="571"/>
      <c r="N850" s="571"/>
      <c r="O850" s="571"/>
      <c r="P850" s="571"/>
      <c r="Q850" s="571"/>
    </row>
    <row r="851" ht="25.15" customHeight="true" x14ac:dyDescent="0.2">
      <c r="C851" s="571"/>
      <c r="D851" s="571"/>
      <c r="E851" s="571"/>
      <c r="F851" s="571"/>
      <c r="G851" s="571"/>
      <c r="H851" s="571"/>
      <c r="I851" s="571"/>
      <c r="J851" s="571"/>
      <c r="K851" s="571"/>
      <c r="L851" s="571"/>
      <c r="M851" s="571"/>
      <c r="N851" s="571"/>
      <c r="O851" s="571"/>
      <c r="P851" s="571"/>
      <c r="Q851" s="571"/>
    </row>
    <row r="852" ht="25.15" customHeight="true" x14ac:dyDescent="0.2">
      <c r="C852" s="571"/>
      <c r="D852" s="571"/>
      <c r="E852" s="571"/>
      <c r="F852" s="571"/>
      <c r="G852" s="571"/>
      <c r="H852" s="571"/>
      <c r="I852" s="571"/>
      <c r="J852" s="571"/>
      <c r="K852" s="571"/>
      <c r="L852" s="571"/>
      <c r="M852" s="571"/>
      <c r="N852" s="571"/>
      <c r="O852" s="571"/>
      <c r="P852" s="571"/>
      <c r="Q852" s="571"/>
    </row>
    <row r="853" ht="25.15" customHeight="true" x14ac:dyDescent="0.2">
      <c r="C853" s="571"/>
      <c r="D853" s="571"/>
      <c r="E853" s="571"/>
      <c r="F853" s="571"/>
      <c r="G853" s="571"/>
      <c r="H853" s="571"/>
      <c r="I853" s="571"/>
      <c r="J853" s="571"/>
      <c r="K853" s="571"/>
      <c r="L853" s="571"/>
      <c r="M853" s="571"/>
      <c r="N853" s="571"/>
      <c r="O853" s="571"/>
      <c r="P853" s="571"/>
      <c r="Q853" s="571"/>
    </row>
    <row r="854" ht="25.15" customHeight="true" x14ac:dyDescent="0.2">
      <c r="C854" s="571"/>
      <c r="D854" s="571"/>
      <c r="E854" s="571"/>
      <c r="F854" s="571"/>
      <c r="G854" s="571"/>
      <c r="H854" s="571"/>
      <c r="I854" s="571"/>
      <c r="J854" s="571"/>
      <c r="K854" s="571"/>
      <c r="L854" s="571"/>
      <c r="M854" s="571"/>
      <c r="N854" s="571"/>
      <c r="O854" s="571"/>
      <c r="P854" s="571"/>
      <c r="Q854" s="571"/>
    </row>
    <row r="855" ht="25.15" customHeight="true" x14ac:dyDescent="0.2">
      <c r="C855" s="571"/>
      <c r="D855" s="571"/>
      <c r="E855" s="571"/>
      <c r="F855" s="571"/>
      <c r="G855" s="571"/>
      <c r="H855" s="571"/>
      <c r="I855" s="571"/>
      <c r="J855" s="571"/>
      <c r="K855" s="571"/>
      <c r="L855" s="571"/>
      <c r="M855" s="571"/>
      <c r="N855" s="571"/>
      <c r="O855" s="571"/>
      <c r="P855" s="571"/>
      <c r="Q855" s="571"/>
    </row>
    <row r="856" ht="25.15" customHeight="true" x14ac:dyDescent="0.2">
      <c r="C856" s="571"/>
      <c r="D856" s="571"/>
      <c r="E856" s="571"/>
      <c r="F856" s="571"/>
      <c r="G856" s="571"/>
      <c r="H856" s="571"/>
      <c r="I856" s="571"/>
      <c r="J856" s="571"/>
      <c r="K856" s="571"/>
      <c r="L856" s="571"/>
      <c r="M856" s="571"/>
      <c r="N856" s="571"/>
      <c r="O856" s="571"/>
      <c r="P856" s="571"/>
      <c r="Q856" s="571"/>
    </row>
    <row r="857" ht="25.15" customHeight="true" x14ac:dyDescent="0.2">
      <c r="C857" s="571"/>
      <c r="D857" s="571"/>
      <c r="E857" s="571"/>
      <c r="F857" s="571"/>
      <c r="G857" s="571"/>
      <c r="H857" s="571"/>
      <c r="I857" s="571"/>
      <c r="J857" s="571"/>
      <c r="K857" s="571"/>
      <c r="L857" s="571"/>
      <c r="M857" s="571"/>
      <c r="N857" s="571"/>
      <c r="O857" s="571"/>
      <c r="P857" s="571"/>
      <c r="Q857" s="571"/>
    </row>
    <row r="858" ht="25.15" customHeight="true" x14ac:dyDescent="0.2">
      <c r="C858" s="571"/>
      <c r="D858" s="571"/>
      <c r="E858" s="571"/>
      <c r="F858" s="571"/>
      <c r="G858" s="571"/>
      <c r="H858" s="571"/>
      <c r="I858" s="571"/>
      <c r="J858" s="571"/>
      <c r="K858" s="571"/>
      <c r="L858" s="571"/>
      <c r="M858" s="571"/>
      <c r="N858" s="571"/>
      <c r="O858" s="571"/>
      <c r="P858" s="571"/>
      <c r="Q858" s="571"/>
    </row>
    <row r="859" ht="25.15" customHeight="true" x14ac:dyDescent="0.2">
      <c r="C859" s="571"/>
      <c r="D859" s="571"/>
      <c r="E859" s="571"/>
      <c r="F859" s="571"/>
      <c r="G859" s="571"/>
      <c r="H859" s="571"/>
      <c r="I859" s="571"/>
      <c r="J859" s="571"/>
      <c r="K859" s="571"/>
      <c r="L859" s="571"/>
      <c r="M859" s="571"/>
      <c r="N859" s="571"/>
      <c r="O859" s="571"/>
      <c r="P859" s="571"/>
      <c r="Q859" s="571"/>
    </row>
    <row r="860" ht="25.15" customHeight="true" x14ac:dyDescent="0.2">
      <c r="C860" s="571"/>
      <c r="D860" s="571"/>
      <c r="E860" s="571"/>
      <c r="F860" s="571"/>
      <c r="G860" s="571"/>
      <c r="H860" s="571"/>
      <c r="I860" s="571"/>
      <c r="J860" s="571"/>
      <c r="K860" s="571"/>
      <c r="L860" s="571"/>
      <c r="M860" s="571"/>
      <c r="N860" s="571"/>
      <c r="O860" s="571"/>
      <c r="P860" s="571"/>
      <c r="Q860" s="571"/>
    </row>
    <row r="861" ht="25.15" customHeight="true" x14ac:dyDescent="0.2">
      <c r="C861" s="571"/>
      <c r="D861" s="571"/>
      <c r="E861" s="571"/>
      <c r="F861" s="571"/>
      <c r="G861" s="571"/>
      <c r="H861" s="571"/>
      <c r="I861" s="571"/>
      <c r="J861" s="571"/>
      <c r="K861" s="571"/>
      <c r="L861" s="571"/>
      <c r="M861" s="571"/>
      <c r="N861" s="571"/>
      <c r="O861" s="571"/>
      <c r="P861" s="571"/>
      <c r="Q861" s="571"/>
    </row>
    <row r="862" ht="25.15" customHeight="true" x14ac:dyDescent="0.2">
      <c r="C862" s="571"/>
      <c r="D862" s="571"/>
      <c r="E862" s="571"/>
      <c r="F862" s="571"/>
      <c r="G862" s="571"/>
      <c r="H862" s="571"/>
      <c r="I862" s="571"/>
      <c r="J862" s="571"/>
      <c r="K862" s="571"/>
      <c r="L862" s="571"/>
      <c r="M862" s="571"/>
      <c r="N862" s="571"/>
      <c r="O862" s="571"/>
      <c r="P862" s="571"/>
      <c r="Q862" s="571"/>
    </row>
    <row r="863" ht="25.15" customHeight="true" x14ac:dyDescent="0.2">
      <c r="C863" s="571"/>
      <c r="D863" s="571"/>
      <c r="E863" s="571"/>
      <c r="F863" s="571"/>
      <c r="G863" s="571"/>
      <c r="H863" s="571"/>
      <c r="I863" s="571"/>
      <c r="J863" s="571"/>
      <c r="K863" s="571"/>
      <c r="L863" s="571"/>
      <c r="M863" s="571"/>
      <c r="N863" s="571"/>
      <c r="O863" s="571"/>
      <c r="P863" s="571"/>
      <c r="Q863" s="571"/>
    </row>
    <row r="864" ht="25.15" customHeight="true" x14ac:dyDescent="0.2">
      <c r="C864" s="571"/>
      <c r="D864" s="571"/>
      <c r="E864" s="571"/>
      <c r="F864" s="571"/>
      <c r="G864" s="571"/>
      <c r="H864" s="571"/>
      <c r="I864" s="571"/>
      <c r="J864" s="571"/>
      <c r="K864" s="571"/>
      <c r="L864" s="571"/>
      <c r="M864" s="571"/>
      <c r="N864" s="571"/>
      <c r="O864" s="571"/>
      <c r="P864" s="571"/>
      <c r="Q864" s="571"/>
    </row>
    <row r="865" ht="25.15" customHeight="true" x14ac:dyDescent="0.2">
      <c r="C865" s="571"/>
      <c r="D865" s="571"/>
      <c r="E865" s="571"/>
      <c r="F865" s="571"/>
      <c r="G865" s="571"/>
      <c r="H865" s="571"/>
      <c r="I865" s="571"/>
      <c r="J865" s="571"/>
      <c r="K865" s="571"/>
      <c r="L865" s="571"/>
      <c r="M865" s="571"/>
      <c r="N865" s="571"/>
      <c r="O865" s="571"/>
      <c r="P865" s="571"/>
      <c r="Q865" s="571"/>
    </row>
    <row r="866" ht="25.15" customHeight="true" x14ac:dyDescent="0.2">
      <c r="C866" s="571"/>
      <c r="D866" s="571"/>
      <c r="E866" s="571"/>
      <c r="F866" s="571"/>
      <c r="G866" s="571"/>
      <c r="H866" s="571"/>
      <c r="I866" s="571"/>
      <c r="J866" s="571"/>
      <c r="K866" s="571"/>
      <c r="L866" s="571"/>
      <c r="M866" s="571"/>
      <c r="N866" s="571"/>
      <c r="O866" s="571"/>
      <c r="P866" s="571"/>
      <c r="Q866" s="571"/>
    </row>
    <row r="867" ht="25.15" customHeight="true" x14ac:dyDescent="0.2">
      <c r="C867" s="571"/>
      <c r="D867" s="571"/>
      <c r="E867" s="571"/>
      <c r="F867" s="571"/>
      <c r="G867" s="571"/>
      <c r="H867" s="571"/>
      <c r="I867" s="571"/>
      <c r="J867" s="571"/>
      <c r="K867" s="571"/>
      <c r="L867" s="571"/>
      <c r="M867" s="571"/>
      <c r="N867" s="571"/>
      <c r="O867" s="571"/>
      <c r="P867" s="571"/>
      <c r="Q867" s="571"/>
    </row>
    <row r="868" ht="25.15" customHeight="true" x14ac:dyDescent="0.2">
      <c r="C868" s="571"/>
      <c r="D868" s="571"/>
      <c r="E868" s="571"/>
      <c r="F868" s="571"/>
      <c r="G868" s="571"/>
      <c r="H868" s="571"/>
      <c r="I868" s="571"/>
      <c r="J868" s="571"/>
      <c r="K868" s="571"/>
      <c r="L868" s="571"/>
      <c r="M868" s="571"/>
      <c r="N868" s="571"/>
      <c r="O868" s="571"/>
      <c r="P868" s="571"/>
      <c r="Q868" s="571"/>
    </row>
    <row r="869" ht="25.15" customHeight="true" x14ac:dyDescent="0.2">
      <c r="C869" s="571"/>
      <c r="D869" s="571"/>
      <c r="E869" s="571"/>
      <c r="F869" s="571"/>
      <c r="G869" s="571"/>
      <c r="H869" s="571"/>
      <c r="I869" s="571"/>
      <c r="J869" s="571"/>
      <c r="K869" s="571"/>
      <c r="L869" s="571"/>
      <c r="M869" s="571"/>
      <c r="N869" s="571"/>
      <c r="O869" s="571"/>
      <c r="P869" s="571"/>
      <c r="Q869" s="571"/>
    </row>
    <row r="870" ht="25.15" customHeight="true" x14ac:dyDescent="0.2">
      <c r="C870" s="571"/>
      <c r="D870" s="571"/>
      <c r="E870" s="571"/>
      <c r="F870" s="571"/>
      <c r="G870" s="571"/>
      <c r="H870" s="571"/>
      <c r="I870" s="571"/>
      <c r="J870" s="571"/>
      <c r="K870" s="571"/>
      <c r="L870" s="571"/>
      <c r="M870" s="571"/>
      <c r="N870" s="571"/>
      <c r="O870" s="571"/>
      <c r="P870" s="571"/>
      <c r="Q870" s="571"/>
    </row>
    <row r="871" ht="25.15" customHeight="true" x14ac:dyDescent="0.2">
      <c r="C871" s="571"/>
      <c r="D871" s="571"/>
      <c r="E871" s="571"/>
      <c r="F871" s="571"/>
      <c r="G871" s="571"/>
      <c r="H871" s="571"/>
      <c r="I871" s="571"/>
      <c r="J871" s="571"/>
      <c r="K871" s="571"/>
      <c r="L871" s="571"/>
      <c r="M871" s="571"/>
      <c r="N871" s="571"/>
      <c r="O871" s="571"/>
      <c r="P871" s="571"/>
      <c r="Q871" s="571"/>
    </row>
    <row r="872" ht="25.15" customHeight="true" x14ac:dyDescent="0.2">
      <c r="C872" s="571"/>
      <c r="D872" s="571"/>
      <c r="E872" s="571"/>
      <c r="F872" s="571"/>
      <c r="G872" s="571"/>
      <c r="H872" s="571"/>
      <c r="I872" s="571"/>
      <c r="J872" s="571"/>
      <c r="K872" s="571"/>
      <c r="L872" s="571"/>
      <c r="M872" s="571"/>
      <c r="N872" s="571"/>
      <c r="O872" s="571"/>
      <c r="P872" s="571"/>
      <c r="Q872" s="571"/>
    </row>
    <row r="873" ht="25.15" customHeight="true" x14ac:dyDescent="0.2">
      <c r="C873" s="571"/>
      <c r="D873" s="571"/>
      <c r="E873" s="571"/>
      <c r="F873" s="571"/>
      <c r="G873" s="571"/>
      <c r="H873" s="571"/>
      <c r="I873" s="571"/>
      <c r="J873" s="571"/>
      <c r="K873" s="571"/>
      <c r="L873" s="571"/>
      <c r="M873" s="571"/>
      <c r="N873" s="571"/>
      <c r="O873" s="571"/>
      <c r="P873" s="571"/>
      <c r="Q873" s="571"/>
    </row>
    <row r="874" ht="25.15" customHeight="true" x14ac:dyDescent="0.2">
      <c r="C874" s="571"/>
      <c r="D874" s="571"/>
      <c r="E874" s="571"/>
      <c r="F874" s="571"/>
      <c r="G874" s="571"/>
      <c r="H874" s="571"/>
      <c r="I874" s="571"/>
      <c r="J874" s="571"/>
      <c r="K874" s="571"/>
      <c r="L874" s="571"/>
      <c r="M874" s="571"/>
      <c r="N874" s="571"/>
      <c r="O874" s="571"/>
      <c r="P874" s="571"/>
      <c r="Q874" s="571"/>
    </row>
    <row r="875" ht="25.15" customHeight="true" x14ac:dyDescent="0.2">
      <c r="C875" s="571"/>
      <c r="D875" s="571"/>
      <c r="E875" s="571"/>
      <c r="F875" s="571"/>
      <c r="G875" s="571"/>
      <c r="H875" s="571"/>
      <c r="I875" s="571"/>
      <c r="J875" s="571"/>
      <c r="K875" s="571"/>
      <c r="L875" s="571"/>
      <c r="M875" s="571"/>
      <c r="N875" s="571"/>
      <c r="O875" s="571"/>
      <c r="P875" s="571"/>
      <c r="Q875" s="571"/>
    </row>
    <row r="876" ht="25.15" customHeight="true" x14ac:dyDescent="0.2">
      <c r="C876" s="571"/>
      <c r="D876" s="571"/>
      <c r="E876" s="571"/>
      <c r="F876" s="571"/>
      <c r="G876" s="571"/>
      <c r="H876" s="571"/>
      <c r="I876" s="571"/>
      <c r="J876" s="571"/>
      <c r="K876" s="571"/>
      <c r="L876" s="571"/>
      <c r="M876" s="571"/>
      <c r="N876" s="571"/>
      <c r="O876" s="571"/>
      <c r="P876" s="571"/>
      <c r="Q876" s="571"/>
    </row>
    <row r="877" ht="25.15" customHeight="true" x14ac:dyDescent="0.2">
      <c r="C877" s="571"/>
      <c r="D877" s="571"/>
      <c r="E877" s="571"/>
      <c r="F877" s="571"/>
      <c r="G877" s="571"/>
      <c r="H877" s="571"/>
      <c r="I877" s="571"/>
      <c r="J877" s="571"/>
      <c r="K877" s="571"/>
      <c r="L877" s="571"/>
      <c r="M877" s="571"/>
      <c r="N877" s="571"/>
      <c r="O877" s="571"/>
      <c r="P877" s="571"/>
      <c r="Q877" s="571"/>
    </row>
    <row r="878" ht="25.15" customHeight="true" x14ac:dyDescent="0.2">
      <c r="C878" s="571"/>
      <c r="D878" s="571"/>
      <c r="E878" s="571"/>
      <c r="F878" s="571"/>
      <c r="G878" s="571"/>
      <c r="H878" s="571"/>
      <c r="I878" s="571"/>
      <c r="J878" s="571"/>
      <c r="K878" s="571"/>
      <c r="L878" s="571"/>
      <c r="M878" s="571"/>
      <c r="N878" s="571"/>
      <c r="O878" s="571"/>
      <c r="P878" s="571"/>
      <c r="Q878" s="571"/>
    </row>
    <row r="879" ht="25.15" customHeight="true" x14ac:dyDescent="0.2">
      <c r="C879" s="571"/>
      <c r="D879" s="571"/>
      <c r="E879" s="571"/>
      <c r="F879" s="571"/>
      <c r="G879" s="571"/>
      <c r="H879" s="571"/>
      <c r="I879" s="571"/>
      <c r="J879" s="571"/>
      <c r="K879" s="571"/>
      <c r="L879" s="571"/>
      <c r="M879" s="571"/>
      <c r="N879" s="571"/>
      <c r="O879" s="571"/>
      <c r="P879" s="571"/>
      <c r="Q879" s="571"/>
    </row>
    <row r="880" ht="25.15" customHeight="true" x14ac:dyDescent="0.2">
      <c r="C880" s="571"/>
      <c r="D880" s="571"/>
      <c r="E880" s="571"/>
      <c r="F880" s="571"/>
      <c r="G880" s="571"/>
      <c r="H880" s="571"/>
      <c r="I880" s="571"/>
      <c r="J880" s="571"/>
      <c r="K880" s="571"/>
      <c r="L880" s="571"/>
      <c r="M880" s="571"/>
      <c r="N880" s="571"/>
      <c r="O880" s="571"/>
      <c r="P880" s="571"/>
      <c r="Q880" s="571"/>
    </row>
    <row r="881" ht="25.15" customHeight="true" x14ac:dyDescent="0.2">
      <c r="C881" s="571"/>
      <c r="D881" s="571"/>
      <c r="E881" s="571"/>
      <c r="F881" s="571"/>
      <c r="G881" s="571"/>
      <c r="H881" s="571"/>
      <c r="I881" s="571"/>
      <c r="J881" s="571"/>
      <c r="K881" s="571"/>
      <c r="L881" s="571"/>
      <c r="M881" s="571"/>
      <c r="N881" s="571"/>
      <c r="O881" s="571"/>
      <c r="P881" s="571"/>
      <c r="Q881" s="571"/>
    </row>
    <row r="882" ht="25.15" customHeight="true" x14ac:dyDescent="0.2">
      <c r="C882" s="571"/>
      <c r="D882" s="571"/>
      <c r="E882" s="571"/>
      <c r="F882" s="571"/>
      <c r="G882" s="571"/>
      <c r="H882" s="571"/>
      <c r="I882" s="571"/>
      <c r="J882" s="571"/>
      <c r="K882" s="571"/>
      <c r="L882" s="571"/>
      <c r="M882" s="571"/>
      <c r="N882" s="571"/>
      <c r="O882" s="571"/>
      <c r="P882" s="571"/>
      <c r="Q882" s="571"/>
    </row>
    <row r="883" ht="25.15" customHeight="true" x14ac:dyDescent="0.2">
      <c r="C883" s="571"/>
      <c r="D883" s="571"/>
      <c r="E883" s="571"/>
      <c r="F883" s="571"/>
      <c r="G883" s="571"/>
      <c r="H883" s="571"/>
      <c r="I883" s="571"/>
      <c r="J883" s="571"/>
      <c r="K883" s="571"/>
      <c r="L883" s="571"/>
      <c r="M883" s="571"/>
      <c r="N883" s="571"/>
      <c r="O883" s="571"/>
      <c r="P883" s="571"/>
      <c r="Q883" s="571"/>
    </row>
    <row r="884" ht="25.15" customHeight="true" x14ac:dyDescent="0.2">
      <c r="C884" s="571"/>
      <c r="D884" s="571"/>
      <c r="E884" s="571"/>
      <c r="F884" s="571"/>
      <c r="G884" s="571"/>
      <c r="H884" s="571"/>
      <c r="I884" s="571"/>
      <c r="J884" s="571"/>
      <c r="K884" s="571"/>
      <c r="L884" s="571"/>
      <c r="M884" s="571"/>
      <c r="N884" s="571"/>
      <c r="O884" s="571"/>
      <c r="P884" s="571"/>
      <c r="Q884" s="571"/>
    </row>
    <row r="885" ht="25.15" customHeight="true" x14ac:dyDescent="0.2">
      <c r="C885" s="571"/>
      <c r="D885" s="571"/>
      <c r="E885" s="571"/>
      <c r="F885" s="571"/>
      <c r="G885" s="571"/>
      <c r="H885" s="571"/>
      <c r="I885" s="571"/>
      <c r="J885" s="571"/>
      <c r="K885" s="571"/>
      <c r="L885" s="571"/>
      <c r="M885" s="571"/>
      <c r="N885" s="571"/>
      <c r="O885" s="571"/>
      <c r="P885" s="571"/>
      <c r="Q885" s="571"/>
    </row>
    <row r="886" ht="25.15" customHeight="true" x14ac:dyDescent="0.2">
      <c r="C886" s="571"/>
      <c r="D886" s="571"/>
      <c r="E886" s="571"/>
      <c r="F886" s="571"/>
      <c r="G886" s="571"/>
      <c r="H886" s="571"/>
      <c r="I886" s="571"/>
      <c r="J886" s="571"/>
      <c r="K886" s="571"/>
      <c r="L886" s="571"/>
      <c r="M886" s="571"/>
      <c r="N886" s="571"/>
      <c r="O886" s="571"/>
      <c r="P886" s="571"/>
      <c r="Q886" s="571"/>
    </row>
    <row r="887" ht="25.15" customHeight="true" x14ac:dyDescent="0.2">
      <c r="C887" s="571"/>
      <c r="D887" s="571"/>
      <c r="E887" s="571"/>
      <c r="F887" s="571"/>
      <c r="G887" s="571"/>
      <c r="H887" s="571"/>
      <c r="I887" s="571"/>
      <c r="J887" s="571"/>
      <c r="K887" s="571"/>
      <c r="L887" s="571"/>
      <c r="M887" s="571"/>
      <c r="N887" s="571"/>
      <c r="O887" s="571"/>
      <c r="P887" s="571"/>
      <c r="Q887" s="571"/>
    </row>
    <row r="888" ht="25.15" customHeight="true" x14ac:dyDescent="0.2">
      <c r="C888" s="571"/>
      <c r="D888" s="571"/>
      <c r="E888" s="571"/>
      <c r="F888" s="571"/>
      <c r="G888" s="571"/>
      <c r="H888" s="571"/>
      <c r="I888" s="571"/>
      <c r="J888" s="571"/>
      <c r="K888" s="571"/>
      <c r="L888" s="571"/>
      <c r="M888" s="571"/>
      <c r="N888" s="571"/>
      <c r="O888" s="571"/>
      <c r="P888" s="571"/>
      <c r="Q888" s="571"/>
    </row>
    <row r="889" ht="25.15" customHeight="true" x14ac:dyDescent="0.2">
      <c r="C889" s="571"/>
      <c r="D889" s="571"/>
      <c r="E889" s="571"/>
      <c r="F889" s="571"/>
      <c r="G889" s="571"/>
      <c r="H889" s="571"/>
      <c r="I889" s="571"/>
      <c r="J889" s="571"/>
      <c r="K889" s="571"/>
      <c r="L889" s="571"/>
      <c r="M889" s="571"/>
      <c r="N889" s="571"/>
      <c r="O889" s="571"/>
      <c r="P889" s="571"/>
      <c r="Q889" s="571"/>
    </row>
    <row r="890" ht="25.15" customHeight="true" x14ac:dyDescent="0.2">
      <c r="C890" s="571"/>
      <c r="D890" s="571"/>
      <c r="E890" s="571"/>
      <c r="F890" s="571"/>
      <c r="G890" s="571"/>
      <c r="H890" s="571"/>
      <c r="I890" s="571"/>
      <c r="J890" s="571"/>
      <c r="K890" s="571"/>
      <c r="L890" s="571"/>
      <c r="M890" s="571"/>
      <c r="N890" s="571"/>
      <c r="O890" s="571"/>
      <c r="P890" s="571"/>
      <c r="Q890" s="571"/>
    </row>
    <row r="891" ht="25.15" customHeight="true" x14ac:dyDescent="0.2">
      <c r="C891" s="571"/>
      <c r="D891" s="571"/>
      <c r="E891" s="571"/>
      <c r="F891" s="571"/>
      <c r="G891" s="571"/>
      <c r="H891" s="571"/>
      <c r="I891" s="571"/>
      <c r="J891" s="571"/>
      <c r="K891" s="571"/>
      <c r="L891" s="571"/>
      <c r="M891" s="571"/>
      <c r="N891" s="571"/>
      <c r="O891" s="571"/>
      <c r="P891" s="571"/>
      <c r="Q891" s="571"/>
    </row>
    <row r="892" ht="25.15" customHeight="true" x14ac:dyDescent="0.2">
      <c r="C892" s="571"/>
      <c r="D892" s="571"/>
      <c r="E892" s="571"/>
      <c r="F892" s="571"/>
      <c r="G892" s="571"/>
      <c r="H892" s="571"/>
      <c r="I892" s="571"/>
      <c r="J892" s="571"/>
      <c r="K892" s="571"/>
      <c r="L892" s="571"/>
      <c r="M892" s="571"/>
      <c r="N892" s="571"/>
      <c r="O892" s="571"/>
      <c r="P892" s="571"/>
      <c r="Q892" s="571"/>
    </row>
    <row r="893" ht="25.15" customHeight="true" x14ac:dyDescent="0.2">
      <c r="C893" s="571"/>
      <c r="D893" s="571"/>
      <c r="E893" s="571"/>
      <c r="F893" s="571"/>
      <c r="G893" s="571"/>
      <c r="H893" s="571"/>
      <c r="I893" s="571"/>
      <c r="J893" s="571"/>
      <c r="K893" s="571"/>
      <c r="L893" s="571"/>
      <c r="M893" s="571"/>
      <c r="N893" s="571"/>
      <c r="O893" s="571"/>
      <c r="P893" s="571"/>
      <c r="Q893" s="571"/>
    </row>
    <row r="894" ht="25.15" customHeight="true" x14ac:dyDescent="0.2">
      <c r="C894" s="571"/>
      <c r="D894" s="571"/>
      <c r="E894" s="571"/>
      <c r="F894" s="571"/>
      <c r="G894" s="571"/>
      <c r="H894" s="571"/>
      <c r="I894" s="571"/>
      <c r="J894" s="571"/>
      <c r="K894" s="571"/>
      <c r="L894" s="571"/>
      <c r="M894" s="571"/>
      <c r="N894" s="571"/>
      <c r="O894" s="571"/>
      <c r="P894" s="571"/>
      <c r="Q894" s="571"/>
    </row>
    <row r="895" ht="25.15" customHeight="true" x14ac:dyDescent="0.2">
      <c r="C895" s="571"/>
      <c r="D895" s="571"/>
      <c r="E895" s="571"/>
      <c r="F895" s="571"/>
      <c r="G895" s="571"/>
      <c r="H895" s="571"/>
      <c r="I895" s="571"/>
      <c r="J895" s="571"/>
      <c r="K895" s="571"/>
      <c r="L895" s="571"/>
      <c r="M895" s="571"/>
      <c r="N895" s="571"/>
      <c r="O895" s="571"/>
      <c r="P895" s="571"/>
      <c r="Q895" s="571"/>
    </row>
    <row r="896" ht="25.15" customHeight="true" x14ac:dyDescent="0.2">
      <c r="C896" s="571"/>
      <c r="D896" s="571"/>
      <c r="E896" s="571"/>
      <c r="F896" s="571"/>
      <c r="G896" s="571"/>
      <c r="H896" s="571"/>
      <c r="I896" s="571"/>
      <c r="J896" s="571"/>
      <c r="K896" s="571"/>
      <c r="L896" s="571"/>
      <c r="M896" s="571"/>
      <c r="N896" s="571"/>
      <c r="O896" s="571"/>
      <c r="P896" s="571"/>
      <c r="Q896" s="571"/>
    </row>
    <row r="897" ht="25.15" customHeight="true" x14ac:dyDescent="0.2">
      <c r="C897" s="571"/>
      <c r="D897" s="571"/>
      <c r="E897" s="571"/>
      <c r="F897" s="571"/>
      <c r="G897" s="571"/>
      <c r="H897" s="571"/>
      <c r="I897" s="571"/>
      <c r="J897" s="571"/>
      <c r="K897" s="571"/>
      <c r="L897" s="571"/>
      <c r="M897" s="571"/>
      <c r="N897" s="571"/>
      <c r="O897" s="571"/>
      <c r="P897" s="571"/>
      <c r="Q897" s="571"/>
    </row>
    <row r="898" ht="25.15" customHeight="true" x14ac:dyDescent="0.2">
      <c r="C898" s="571"/>
      <c r="D898" s="571"/>
      <c r="E898" s="571"/>
      <c r="F898" s="571"/>
      <c r="G898" s="571"/>
      <c r="H898" s="571"/>
      <c r="I898" s="571"/>
      <c r="J898" s="571"/>
      <c r="K898" s="571"/>
      <c r="L898" s="571"/>
      <c r="M898" s="571"/>
      <c r="N898" s="571"/>
      <c r="O898" s="571"/>
      <c r="P898" s="571"/>
      <c r="Q898" s="571"/>
    </row>
    <row r="899" ht="25.15" customHeight="true" x14ac:dyDescent="0.2">
      <c r="C899" s="571"/>
      <c r="D899" s="571"/>
      <c r="E899" s="571"/>
      <c r="F899" s="571"/>
      <c r="G899" s="571"/>
      <c r="H899" s="571"/>
      <c r="I899" s="571"/>
      <c r="J899" s="571"/>
      <c r="K899" s="571"/>
      <c r="L899" s="571"/>
      <c r="M899" s="571"/>
      <c r="N899" s="571"/>
      <c r="O899" s="571"/>
      <c r="P899" s="571"/>
      <c r="Q899" s="571"/>
    </row>
    <row r="900" ht="25.15" customHeight="true" x14ac:dyDescent="0.2">
      <c r="C900" s="571"/>
      <c r="D900" s="571"/>
      <c r="E900" s="571"/>
      <c r="F900" s="571"/>
      <c r="G900" s="571"/>
      <c r="H900" s="571"/>
      <c r="I900" s="571"/>
      <c r="J900" s="571"/>
      <c r="K900" s="571"/>
      <c r="L900" s="571"/>
      <c r="M900" s="571"/>
      <c r="N900" s="571"/>
      <c r="O900" s="571"/>
      <c r="P900" s="571"/>
      <c r="Q900" s="571"/>
    </row>
    <row r="901" ht="25.15" customHeight="true" x14ac:dyDescent="0.2">
      <c r="C901" s="571"/>
      <c r="D901" s="571"/>
      <c r="E901" s="571"/>
      <c r="F901" s="571"/>
      <c r="G901" s="571"/>
      <c r="H901" s="571"/>
      <c r="I901" s="571"/>
      <c r="J901" s="571"/>
      <c r="K901" s="571"/>
      <c r="L901" s="571"/>
      <c r="M901" s="571"/>
      <c r="N901" s="571"/>
      <c r="O901" s="571"/>
      <c r="P901" s="571"/>
      <c r="Q901" s="571"/>
    </row>
    <row r="902" ht="25.15" customHeight="true" x14ac:dyDescent="0.2">
      <c r="C902" s="571"/>
      <c r="D902" s="571"/>
      <c r="E902" s="571"/>
      <c r="F902" s="571"/>
      <c r="G902" s="571"/>
      <c r="H902" s="571"/>
      <c r="I902" s="571"/>
      <c r="J902" s="571"/>
      <c r="K902" s="571"/>
      <c r="L902" s="571"/>
      <c r="M902" s="571"/>
      <c r="N902" s="571"/>
      <c r="O902" s="571"/>
      <c r="P902" s="571"/>
      <c r="Q902" s="571"/>
    </row>
    <row r="903" ht="25.15" customHeight="true" x14ac:dyDescent="0.2">
      <c r="C903" s="571"/>
      <c r="D903" s="571"/>
      <c r="E903" s="571"/>
      <c r="F903" s="571"/>
      <c r="G903" s="571"/>
      <c r="H903" s="571"/>
      <c r="I903" s="571"/>
      <c r="J903" s="571"/>
      <c r="K903" s="571"/>
      <c r="L903" s="571"/>
      <c r="M903" s="571"/>
      <c r="N903" s="571"/>
      <c r="O903" s="571"/>
      <c r="P903" s="571"/>
      <c r="Q903" s="571"/>
    </row>
    <row r="904" ht="25.15" customHeight="true" x14ac:dyDescent="0.2">
      <c r="C904" s="571"/>
      <c r="D904" s="571"/>
      <c r="E904" s="571"/>
      <c r="F904" s="571"/>
      <c r="G904" s="571"/>
      <c r="H904" s="571"/>
      <c r="I904" s="571"/>
      <c r="J904" s="571"/>
      <c r="K904" s="571"/>
      <c r="L904" s="571"/>
      <c r="M904" s="571"/>
      <c r="N904" s="571"/>
      <c r="O904" s="571"/>
      <c r="P904" s="571"/>
      <c r="Q904" s="571"/>
    </row>
    <row r="905" ht="25.15" customHeight="true" x14ac:dyDescent="0.2">
      <c r="C905" s="571"/>
      <c r="D905" s="571"/>
      <c r="E905" s="571"/>
      <c r="F905" s="571"/>
      <c r="G905" s="571"/>
      <c r="H905" s="571"/>
      <c r="I905" s="571"/>
      <c r="J905" s="571"/>
      <c r="K905" s="571"/>
      <c r="L905" s="571"/>
      <c r="M905" s="571"/>
      <c r="N905" s="571"/>
      <c r="O905" s="571"/>
      <c r="P905" s="571"/>
      <c r="Q905" s="571"/>
    </row>
    <row r="906" ht="25.15" customHeight="true" x14ac:dyDescent="0.2">
      <c r="C906" s="571"/>
      <c r="D906" s="571"/>
      <c r="E906" s="571"/>
      <c r="F906" s="571"/>
      <c r="G906" s="571"/>
      <c r="H906" s="571"/>
      <c r="I906" s="571"/>
      <c r="J906" s="571"/>
      <c r="K906" s="571"/>
      <c r="L906" s="571"/>
      <c r="M906" s="571"/>
      <c r="N906" s="571"/>
      <c r="O906" s="571"/>
      <c r="P906" s="571"/>
      <c r="Q906" s="571"/>
    </row>
    <row r="907" ht="25.15" customHeight="true" x14ac:dyDescent="0.2">
      <c r="C907" s="571"/>
      <c r="D907" s="571"/>
      <c r="E907" s="571"/>
      <c r="F907" s="571"/>
      <c r="G907" s="571"/>
      <c r="H907" s="571"/>
      <c r="I907" s="571"/>
      <c r="J907" s="571"/>
      <c r="K907" s="571"/>
      <c r="L907" s="571"/>
      <c r="M907" s="571"/>
      <c r="N907" s="571"/>
      <c r="O907" s="571"/>
      <c r="P907" s="571"/>
      <c r="Q907" s="571"/>
    </row>
    <row r="908" ht="25.15" customHeight="true" x14ac:dyDescent="0.2">
      <c r="C908" s="571"/>
      <c r="D908" s="571"/>
      <c r="E908" s="571"/>
      <c r="F908" s="571"/>
      <c r="G908" s="571"/>
      <c r="H908" s="571"/>
      <c r="I908" s="571"/>
      <c r="J908" s="571"/>
      <c r="K908" s="571"/>
      <c r="L908" s="571"/>
      <c r="M908" s="571"/>
      <c r="N908" s="571"/>
      <c r="O908" s="571"/>
      <c r="P908" s="571"/>
      <c r="Q908" s="571"/>
    </row>
    <row r="909" ht="25.15" customHeight="true" x14ac:dyDescent="0.2">
      <c r="C909" s="571"/>
      <c r="D909" s="571"/>
      <c r="E909" s="571"/>
      <c r="F909" s="571"/>
      <c r="G909" s="571"/>
      <c r="H909" s="571"/>
      <c r="I909" s="571"/>
      <c r="J909" s="571"/>
      <c r="K909" s="571"/>
      <c r="L909" s="571"/>
      <c r="M909" s="571"/>
      <c r="N909" s="571"/>
      <c r="O909" s="571"/>
      <c r="P909" s="571"/>
      <c r="Q909" s="571"/>
    </row>
    <row r="910" ht="25.15" customHeight="true" x14ac:dyDescent="0.2">
      <c r="C910" s="571"/>
      <c r="D910" s="571"/>
      <c r="E910" s="571"/>
      <c r="F910" s="571"/>
      <c r="G910" s="571"/>
      <c r="H910" s="571"/>
      <c r="I910" s="571"/>
      <c r="J910" s="571"/>
      <c r="K910" s="571"/>
      <c r="L910" s="571"/>
      <c r="M910" s="571"/>
      <c r="N910" s="571"/>
      <c r="O910" s="571"/>
      <c r="P910" s="571"/>
      <c r="Q910" s="571"/>
    </row>
    <row r="911" ht="25.15" customHeight="true" x14ac:dyDescent="0.2">
      <c r="C911" s="571"/>
      <c r="D911" s="571"/>
      <c r="E911" s="571"/>
      <c r="F911" s="571"/>
      <c r="G911" s="571"/>
      <c r="H911" s="571"/>
      <c r="I911" s="571"/>
      <c r="J911" s="571"/>
      <c r="K911" s="571"/>
      <c r="L911" s="571"/>
      <c r="M911" s="571"/>
      <c r="N911" s="571"/>
      <c r="O911" s="571"/>
      <c r="P911" s="571"/>
      <c r="Q911" s="571"/>
    </row>
    <row r="912" ht="25.15" customHeight="true" x14ac:dyDescent="0.2">
      <c r="C912" s="571"/>
      <c r="D912" s="571"/>
      <c r="E912" s="571"/>
      <c r="F912" s="571"/>
      <c r="G912" s="571"/>
      <c r="H912" s="571"/>
      <c r="I912" s="571"/>
      <c r="J912" s="571"/>
      <c r="K912" s="571"/>
      <c r="L912" s="571"/>
      <c r="M912" s="571"/>
      <c r="N912" s="571"/>
      <c r="O912" s="571"/>
      <c r="P912" s="571"/>
      <c r="Q912" s="571"/>
    </row>
    <row r="913" ht="25.15" customHeight="true" x14ac:dyDescent="0.2">
      <c r="C913" s="571"/>
      <c r="D913" s="571"/>
      <c r="E913" s="571"/>
      <c r="F913" s="571"/>
      <c r="G913" s="571"/>
      <c r="H913" s="571"/>
      <c r="I913" s="571"/>
      <c r="J913" s="571"/>
      <c r="K913" s="571"/>
      <c r="L913" s="571"/>
      <c r="M913" s="571"/>
      <c r="N913" s="571"/>
      <c r="O913" s="571"/>
      <c r="P913" s="571"/>
      <c r="Q913" s="571"/>
    </row>
    <row r="914" ht="25.15" customHeight="true" x14ac:dyDescent="0.2">
      <c r="C914" s="571"/>
      <c r="D914" s="571"/>
      <c r="E914" s="571"/>
      <c r="F914" s="571"/>
      <c r="G914" s="571"/>
      <c r="H914" s="571"/>
      <c r="I914" s="571"/>
      <c r="J914" s="571"/>
      <c r="K914" s="571"/>
      <c r="L914" s="571"/>
      <c r="M914" s="571"/>
      <c r="N914" s="571"/>
      <c r="O914" s="571"/>
      <c r="P914" s="571"/>
      <c r="Q914" s="571"/>
    </row>
    <row r="915" ht="25.15" customHeight="true" x14ac:dyDescent="0.2">
      <c r="C915" s="571"/>
      <c r="D915" s="571"/>
      <c r="E915" s="571"/>
      <c r="F915" s="571"/>
      <c r="G915" s="571"/>
      <c r="H915" s="571"/>
      <c r="I915" s="571"/>
      <c r="J915" s="571"/>
      <c r="K915" s="571"/>
      <c r="L915" s="571"/>
      <c r="M915" s="571"/>
      <c r="N915" s="571"/>
      <c r="O915" s="571"/>
      <c r="P915" s="571"/>
      <c r="Q915" s="571"/>
    </row>
    <row r="916" ht="25.15" customHeight="true" x14ac:dyDescent="0.2">
      <c r="C916" s="571"/>
      <c r="D916" s="571"/>
      <c r="E916" s="571"/>
      <c r="F916" s="571"/>
      <c r="G916" s="571"/>
      <c r="H916" s="571"/>
      <c r="I916" s="571"/>
      <c r="J916" s="571"/>
      <c r="K916" s="571"/>
      <c r="L916" s="571"/>
      <c r="M916" s="571"/>
      <c r="N916" s="571"/>
      <c r="O916" s="571"/>
      <c r="P916" s="571"/>
      <c r="Q916" s="571"/>
    </row>
    <row r="917" ht="25.15" customHeight="true" x14ac:dyDescent="0.2">
      <c r="C917" s="571"/>
      <c r="D917" s="571"/>
      <c r="E917" s="571"/>
      <c r="F917" s="571"/>
      <c r="G917" s="571"/>
      <c r="H917" s="571"/>
      <c r="I917" s="571"/>
      <c r="J917" s="571"/>
      <c r="K917" s="571"/>
      <c r="L917" s="571"/>
      <c r="M917" s="571"/>
      <c r="N917" s="571"/>
      <c r="O917" s="571"/>
      <c r="P917" s="571"/>
      <c r="Q917" s="571"/>
    </row>
    <row r="918" ht="25.15" customHeight="true" x14ac:dyDescent="0.2">
      <c r="C918" s="571"/>
      <c r="D918" s="571"/>
      <c r="E918" s="571"/>
      <c r="F918" s="571"/>
      <c r="G918" s="571"/>
      <c r="H918" s="571"/>
      <c r="I918" s="571"/>
      <c r="J918" s="571"/>
      <c r="K918" s="571"/>
      <c r="L918" s="571"/>
      <c r="M918" s="571"/>
      <c r="N918" s="571"/>
      <c r="O918" s="571"/>
      <c r="P918" s="571"/>
      <c r="Q918" s="571"/>
    </row>
    <row r="919" ht="25.15" customHeight="true" x14ac:dyDescent="0.2">
      <c r="C919" s="571"/>
      <c r="D919" s="571"/>
      <c r="E919" s="571"/>
      <c r="F919" s="571"/>
      <c r="G919" s="571"/>
      <c r="H919" s="571"/>
      <c r="I919" s="571"/>
      <c r="J919" s="571"/>
      <c r="K919" s="571"/>
      <c r="L919" s="571"/>
      <c r="M919" s="571"/>
      <c r="N919" s="571"/>
      <c r="O919" s="571"/>
      <c r="P919" s="571"/>
      <c r="Q919" s="571"/>
    </row>
    <row r="920" ht="25.15" customHeight="true" x14ac:dyDescent="0.2">
      <c r="C920" s="571"/>
      <c r="D920" s="571"/>
      <c r="E920" s="571"/>
      <c r="F920" s="571"/>
      <c r="G920" s="571"/>
      <c r="H920" s="571"/>
      <c r="I920" s="571"/>
      <c r="J920" s="571"/>
      <c r="K920" s="571"/>
      <c r="L920" s="571"/>
      <c r="M920" s="571"/>
      <c r="N920" s="571"/>
      <c r="O920" s="571"/>
      <c r="P920" s="571"/>
      <c r="Q920" s="571"/>
    </row>
    <row r="921" ht="25.15" customHeight="true" x14ac:dyDescent="0.2">
      <c r="C921" s="571"/>
      <c r="D921" s="571"/>
      <c r="E921" s="571"/>
      <c r="F921" s="571"/>
      <c r="G921" s="571"/>
      <c r="H921" s="571"/>
      <c r="I921" s="571"/>
      <c r="J921" s="571"/>
      <c r="K921" s="571"/>
      <c r="L921" s="571"/>
      <c r="M921" s="571"/>
      <c r="N921" s="571"/>
      <c r="O921" s="571"/>
      <c r="P921" s="571"/>
      <c r="Q921" s="571"/>
    </row>
    <row r="922" ht="25.15" customHeight="true" x14ac:dyDescent="0.2">
      <c r="C922" s="571"/>
      <c r="D922" s="571"/>
      <c r="E922" s="571"/>
      <c r="F922" s="571"/>
      <c r="G922" s="571"/>
      <c r="H922" s="571"/>
      <c r="I922" s="571"/>
      <c r="J922" s="571"/>
      <c r="K922" s="571"/>
      <c r="L922" s="571"/>
      <c r="M922" s="571"/>
      <c r="N922" s="571"/>
      <c r="O922" s="571"/>
      <c r="P922" s="571"/>
      <c r="Q922" s="571"/>
    </row>
    <row r="923" ht="25.15" customHeight="true" x14ac:dyDescent="0.2">
      <c r="C923" s="571"/>
      <c r="D923" s="571"/>
      <c r="E923" s="571"/>
      <c r="F923" s="571"/>
      <c r="G923" s="571"/>
      <c r="H923" s="571"/>
      <c r="I923" s="571"/>
      <c r="J923" s="571"/>
      <c r="K923" s="571"/>
      <c r="L923" s="571"/>
      <c r="M923" s="571"/>
      <c r="N923" s="571"/>
      <c r="O923" s="571"/>
      <c r="P923" s="571"/>
      <c r="Q923" s="571"/>
    </row>
    <row r="924" ht="25.15" customHeight="true" x14ac:dyDescent="0.2">
      <c r="C924" s="571"/>
      <c r="D924" s="571"/>
      <c r="E924" s="571"/>
      <c r="F924" s="571"/>
      <c r="G924" s="571"/>
      <c r="H924" s="571"/>
      <c r="I924" s="571"/>
      <c r="J924" s="571"/>
      <c r="K924" s="571"/>
      <c r="L924" s="571"/>
      <c r="M924" s="571"/>
      <c r="N924" s="571"/>
      <c r="O924" s="571"/>
      <c r="P924" s="571"/>
      <c r="Q924" s="571"/>
    </row>
    <row r="925" ht="25.15" customHeight="true" x14ac:dyDescent="0.2">
      <c r="C925" s="571"/>
      <c r="D925" s="571"/>
      <c r="E925" s="571"/>
      <c r="F925" s="571"/>
      <c r="G925" s="571"/>
      <c r="H925" s="571"/>
      <c r="I925" s="571"/>
      <c r="J925" s="571"/>
      <c r="K925" s="571"/>
      <c r="L925" s="571"/>
      <c r="M925" s="571"/>
      <c r="N925" s="571"/>
      <c r="O925" s="571"/>
      <c r="P925" s="571"/>
      <c r="Q925" s="571"/>
    </row>
    <row r="926" ht="25.15" customHeight="true" x14ac:dyDescent="0.2">
      <c r="C926" s="571"/>
      <c r="D926" s="571"/>
      <c r="E926" s="571"/>
      <c r="F926" s="571"/>
      <c r="G926" s="571"/>
      <c r="H926" s="571"/>
      <c r="I926" s="571"/>
      <c r="J926" s="571"/>
      <c r="K926" s="571"/>
      <c r="L926" s="571"/>
      <c r="M926" s="571"/>
      <c r="N926" s="571"/>
      <c r="O926" s="571"/>
      <c r="P926" s="571"/>
      <c r="Q926" s="571"/>
    </row>
    <row r="927" ht="25.15" customHeight="true" x14ac:dyDescent="0.2">
      <c r="C927" s="571"/>
      <c r="D927" s="571"/>
      <c r="E927" s="571"/>
      <c r="F927" s="571"/>
      <c r="G927" s="571"/>
      <c r="H927" s="571"/>
      <c r="I927" s="571"/>
      <c r="J927" s="571"/>
      <c r="K927" s="571"/>
      <c r="L927" s="571"/>
      <c r="M927" s="571"/>
      <c r="N927" s="571"/>
      <c r="O927" s="571"/>
      <c r="P927" s="571"/>
      <c r="Q927" s="571"/>
    </row>
    <row r="928" ht="25.15" customHeight="true" x14ac:dyDescent="0.2">
      <c r="C928" s="571"/>
      <c r="D928" s="571"/>
      <c r="E928" s="571"/>
      <c r="F928" s="571"/>
      <c r="G928" s="571"/>
      <c r="H928" s="571"/>
      <c r="I928" s="571"/>
      <c r="J928" s="571"/>
      <c r="K928" s="571"/>
      <c r="L928" s="571"/>
      <c r="M928" s="571"/>
      <c r="N928" s="571"/>
      <c r="O928" s="571"/>
      <c r="P928" s="571"/>
      <c r="Q928" s="571"/>
    </row>
    <row r="929" ht="25.15" customHeight="true" x14ac:dyDescent="0.2">
      <c r="C929" s="571"/>
      <c r="D929" s="571"/>
      <c r="E929" s="571"/>
      <c r="F929" s="571"/>
      <c r="G929" s="571"/>
      <c r="H929" s="571"/>
      <c r="I929" s="571"/>
      <c r="J929" s="571"/>
      <c r="K929" s="571"/>
      <c r="L929" s="571"/>
      <c r="M929" s="571"/>
      <c r="N929" s="571"/>
      <c r="O929" s="571"/>
      <c r="P929" s="571"/>
      <c r="Q929" s="571"/>
    </row>
    <row r="930" ht="25.15" customHeight="true" x14ac:dyDescent="0.2">
      <c r="C930" s="571"/>
      <c r="D930" s="571"/>
      <c r="E930" s="571"/>
      <c r="F930" s="571"/>
      <c r="G930" s="571"/>
      <c r="H930" s="571"/>
      <c r="I930" s="571"/>
      <c r="J930" s="571"/>
      <c r="K930" s="571"/>
      <c r="L930" s="571"/>
      <c r="M930" s="571"/>
      <c r="N930" s="571"/>
      <c r="O930" s="571"/>
      <c r="P930" s="571"/>
      <c r="Q930" s="571"/>
    </row>
    <row r="931" ht="25.15" customHeight="true" x14ac:dyDescent="0.2">
      <c r="C931" s="571"/>
      <c r="D931" s="571"/>
      <c r="E931" s="571"/>
      <c r="F931" s="571"/>
      <c r="G931" s="571"/>
      <c r="H931" s="571"/>
      <c r="I931" s="571"/>
      <c r="J931" s="571"/>
      <c r="K931" s="571"/>
      <c r="L931" s="571"/>
      <c r="M931" s="571"/>
      <c r="N931" s="571"/>
      <c r="O931" s="571"/>
      <c r="P931" s="571"/>
      <c r="Q931" s="571"/>
    </row>
    <row r="932" ht="25.15" customHeight="true" x14ac:dyDescent="0.2">
      <c r="C932" s="571"/>
      <c r="D932" s="571"/>
      <c r="E932" s="571"/>
      <c r="F932" s="571"/>
      <c r="G932" s="571"/>
      <c r="H932" s="571"/>
      <c r="I932" s="571"/>
      <c r="J932" s="571"/>
      <c r="K932" s="571"/>
      <c r="L932" s="571"/>
      <c r="M932" s="571"/>
      <c r="N932" s="571"/>
      <c r="O932" s="571"/>
      <c r="P932" s="571"/>
      <c r="Q932" s="571"/>
    </row>
    <row r="933" ht="25.15" customHeight="true" x14ac:dyDescent="0.2">
      <c r="C933" s="571"/>
      <c r="D933" s="571"/>
      <c r="E933" s="571"/>
      <c r="F933" s="571"/>
      <c r="G933" s="571"/>
      <c r="H933" s="571"/>
      <c r="I933" s="571"/>
      <c r="J933" s="571"/>
      <c r="K933" s="571"/>
      <c r="L933" s="571"/>
      <c r="M933" s="571"/>
      <c r="N933" s="571"/>
      <c r="O933" s="571"/>
      <c r="P933" s="571"/>
      <c r="Q933" s="571"/>
    </row>
    <row r="934" ht="25.15" customHeight="true" x14ac:dyDescent="0.2">
      <c r="C934" s="571"/>
      <c r="D934" s="571"/>
      <c r="E934" s="571"/>
      <c r="F934" s="571"/>
      <c r="G934" s="571"/>
      <c r="H934" s="571"/>
      <c r="I934" s="571"/>
      <c r="J934" s="571"/>
      <c r="K934" s="571"/>
      <c r="L934" s="571"/>
      <c r="M934" s="571"/>
      <c r="N934" s="571"/>
      <c r="O934" s="571"/>
      <c r="P934" s="571"/>
      <c r="Q934" s="571"/>
    </row>
    <row r="935" ht="25.15" customHeight="true" x14ac:dyDescent="0.2">
      <c r="C935" s="571"/>
      <c r="D935" s="571"/>
      <c r="E935" s="571"/>
      <c r="F935" s="571"/>
      <c r="G935" s="571"/>
      <c r="H935" s="571"/>
      <c r="I935" s="571"/>
      <c r="J935" s="571"/>
      <c r="K935" s="571"/>
      <c r="L935" s="571"/>
      <c r="M935" s="571"/>
      <c r="N935" s="571"/>
      <c r="O935" s="571"/>
      <c r="P935" s="571"/>
      <c r="Q935" s="571"/>
    </row>
    <row r="936" ht="25.15" customHeight="true" x14ac:dyDescent="0.2">
      <c r="C936" s="571"/>
      <c r="D936" s="571"/>
      <c r="E936" s="571"/>
      <c r="F936" s="571"/>
      <c r="G936" s="571"/>
      <c r="H936" s="571"/>
      <c r="I936" s="571"/>
      <c r="J936" s="571"/>
      <c r="K936" s="571"/>
      <c r="L936" s="571"/>
      <c r="M936" s="571"/>
      <c r="N936" s="571"/>
      <c r="O936" s="571"/>
      <c r="P936" s="571"/>
      <c r="Q936" s="571"/>
    </row>
    <row r="937" ht="25.15" customHeight="true" x14ac:dyDescent="0.2">
      <c r="C937" s="571"/>
      <c r="D937" s="571"/>
      <c r="E937" s="571"/>
      <c r="F937" s="571"/>
      <c r="G937" s="571"/>
      <c r="H937" s="571"/>
      <c r="I937" s="571"/>
      <c r="J937" s="571"/>
      <c r="K937" s="571"/>
      <c r="L937" s="571"/>
      <c r="M937" s="571"/>
      <c r="N937" s="571"/>
      <c r="O937" s="571"/>
      <c r="P937" s="571"/>
      <c r="Q937" s="571"/>
    </row>
    <row r="938" ht="25.15" customHeight="true" x14ac:dyDescent="0.2">
      <c r="C938" s="571"/>
      <c r="D938" s="571"/>
      <c r="E938" s="571"/>
      <c r="F938" s="571"/>
      <c r="G938" s="571"/>
      <c r="H938" s="571"/>
      <c r="I938" s="571"/>
      <c r="J938" s="571"/>
      <c r="K938" s="571"/>
      <c r="L938" s="571"/>
      <c r="M938" s="571"/>
      <c r="N938" s="571"/>
      <c r="O938" s="571"/>
      <c r="P938" s="571"/>
      <c r="Q938" s="571"/>
    </row>
    <row r="939" ht="25.15" customHeight="true" x14ac:dyDescent="0.2">
      <c r="C939" s="571"/>
      <c r="D939" s="571"/>
      <c r="E939" s="571"/>
      <c r="F939" s="571"/>
      <c r="G939" s="571"/>
      <c r="H939" s="571"/>
      <c r="I939" s="571"/>
      <c r="J939" s="571"/>
      <c r="K939" s="571"/>
      <c r="L939" s="571"/>
      <c r="M939" s="571"/>
      <c r="N939" s="571"/>
      <c r="O939" s="571"/>
      <c r="P939" s="571"/>
      <c r="Q939" s="571"/>
    </row>
    <row r="940" ht="25.15" customHeight="true" x14ac:dyDescent="0.2">
      <c r="C940" s="571"/>
      <c r="D940" s="571"/>
      <c r="E940" s="571"/>
      <c r="F940" s="571"/>
      <c r="G940" s="571"/>
      <c r="H940" s="571"/>
      <c r="I940" s="571"/>
      <c r="J940" s="571"/>
      <c r="K940" s="571"/>
      <c r="L940" s="571"/>
      <c r="M940" s="571"/>
      <c r="N940" s="571"/>
      <c r="O940" s="571"/>
      <c r="P940" s="571"/>
      <c r="Q940" s="571"/>
    </row>
    <row r="941" ht="25.15" customHeight="true" x14ac:dyDescent="0.2">
      <c r="C941" s="571"/>
      <c r="D941" s="571"/>
      <c r="E941" s="571"/>
      <c r="F941" s="571"/>
      <c r="G941" s="571"/>
      <c r="H941" s="571"/>
      <c r="I941" s="571"/>
      <c r="J941" s="571"/>
      <c r="K941" s="571"/>
      <c r="L941" s="571"/>
      <c r="M941" s="571"/>
      <c r="N941" s="571"/>
      <c r="O941" s="571"/>
      <c r="P941" s="571"/>
      <c r="Q941" s="571"/>
    </row>
    <row r="942" ht="25.15" customHeight="true" x14ac:dyDescent="0.2">
      <c r="C942" s="571"/>
      <c r="D942" s="571"/>
      <c r="E942" s="571"/>
      <c r="F942" s="571"/>
      <c r="G942" s="571"/>
      <c r="H942" s="571"/>
      <c r="I942" s="571"/>
      <c r="J942" s="571"/>
      <c r="K942" s="571"/>
      <c r="L942" s="571"/>
      <c r="M942" s="571"/>
      <c r="N942" s="571"/>
      <c r="O942" s="571"/>
      <c r="P942" s="571"/>
      <c r="Q942" s="571"/>
    </row>
    <row r="943" ht="25.15" customHeight="true" x14ac:dyDescent="0.2">
      <c r="C943" s="571"/>
      <c r="D943" s="571"/>
      <c r="E943" s="571"/>
      <c r="F943" s="571"/>
      <c r="G943" s="571"/>
      <c r="H943" s="571"/>
      <c r="I943" s="571"/>
      <c r="J943" s="571"/>
      <c r="K943" s="571"/>
      <c r="L943" s="571"/>
      <c r="M943" s="571"/>
      <c r="N943" s="571"/>
      <c r="O943" s="571"/>
      <c r="P943" s="571"/>
      <c r="Q943" s="571"/>
    </row>
    <row r="944" ht="25.15" customHeight="true" x14ac:dyDescent="0.2">
      <c r="C944" s="571"/>
      <c r="D944" s="571"/>
      <c r="E944" s="571"/>
      <c r="F944" s="571"/>
      <c r="G944" s="571"/>
      <c r="H944" s="571"/>
      <c r="I944" s="571"/>
      <c r="J944" s="571"/>
      <c r="K944" s="571"/>
      <c r="L944" s="571"/>
      <c r="M944" s="571"/>
      <c r="N944" s="571"/>
      <c r="O944" s="571"/>
      <c r="P944" s="571"/>
      <c r="Q944" s="571"/>
    </row>
    <row r="945" ht="25.15" customHeight="true" x14ac:dyDescent="0.2">
      <c r="C945" s="571"/>
      <c r="D945" s="571"/>
      <c r="E945" s="571"/>
      <c r="F945" s="571"/>
      <c r="G945" s="571"/>
      <c r="H945" s="571"/>
      <c r="I945" s="571"/>
      <c r="J945" s="571"/>
      <c r="K945" s="571"/>
      <c r="L945" s="571"/>
      <c r="M945" s="571"/>
      <c r="N945" s="571"/>
      <c r="O945" s="571"/>
      <c r="P945" s="571"/>
      <c r="Q945" s="571"/>
    </row>
    <row r="946" ht="25.15" customHeight="true" x14ac:dyDescent="0.2">
      <c r="C946" s="571"/>
      <c r="D946" s="571"/>
      <c r="E946" s="571"/>
      <c r="F946" s="571"/>
      <c r="G946" s="571"/>
      <c r="H946" s="571"/>
      <c r="I946" s="571"/>
      <c r="J946" s="571"/>
      <c r="K946" s="571"/>
      <c r="L946" s="571"/>
      <c r="M946" s="571"/>
      <c r="N946" s="571"/>
      <c r="O946" s="571"/>
      <c r="P946" s="571"/>
      <c r="Q946" s="571"/>
    </row>
    <row r="947" ht="25.15" customHeight="true" x14ac:dyDescent="0.2">
      <c r="C947" s="571"/>
      <c r="D947" s="571"/>
      <c r="E947" s="571"/>
      <c r="F947" s="571"/>
      <c r="G947" s="571"/>
      <c r="H947" s="571"/>
      <c r="I947" s="571"/>
      <c r="J947" s="571"/>
      <c r="K947" s="571"/>
      <c r="L947" s="571"/>
      <c r="M947" s="571"/>
      <c r="N947" s="571"/>
      <c r="O947" s="571"/>
      <c r="P947" s="571"/>
      <c r="Q947" s="571"/>
    </row>
    <row r="948" ht="25.15" customHeight="true" x14ac:dyDescent="0.2">
      <c r="C948" s="571"/>
      <c r="D948" s="571"/>
      <c r="E948" s="571"/>
      <c r="F948" s="571"/>
      <c r="G948" s="571"/>
      <c r="H948" s="571"/>
      <c r="I948" s="571"/>
      <c r="J948" s="571"/>
      <c r="K948" s="571"/>
      <c r="L948" s="571"/>
      <c r="M948" s="571"/>
      <c r="N948" s="571"/>
      <c r="O948" s="571"/>
      <c r="P948" s="571"/>
      <c r="Q948" s="571"/>
    </row>
    <row r="949" ht="25.15" customHeight="true" x14ac:dyDescent="0.2">
      <c r="C949" s="571"/>
      <c r="D949" s="571"/>
      <c r="E949" s="571"/>
      <c r="F949" s="571"/>
      <c r="G949" s="571"/>
      <c r="H949" s="571"/>
      <c r="I949" s="571"/>
      <c r="J949" s="571"/>
      <c r="K949" s="571"/>
      <c r="L949" s="571"/>
      <c r="M949" s="571"/>
      <c r="N949" s="571"/>
      <c r="O949" s="571"/>
      <c r="P949" s="571"/>
      <c r="Q949" s="571"/>
    </row>
    <row r="950" ht="25.15" customHeight="true" x14ac:dyDescent="0.2">
      <c r="C950" s="571"/>
      <c r="D950" s="571"/>
      <c r="E950" s="571"/>
      <c r="F950" s="571"/>
      <c r="G950" s="571"/>
      <c r="H950" s="571"/>
      <c r="I950" s="571"/>
      <c r="J950" s="571"/>
      <c r="K950" s="571"/>
      <c r="L950" s="571"/>
      <c r="M950" s="571"/>
      <c r="N950" s="571"/>
      <c r="O950" s="571"/>
      <c r="P950" s="571"/>
      <c r="Q950" s="571"/>
    </row>
    <row r="951" ht="25.15" customHeight="true" x14ac:dyDescent="0.2">
      <c r="C951" s="571"/>
      <c r="D951" s="571"/>
      <c r="E951" s="571"/>
      <c r="F951" s="571"/>
      <c r="G951" s="571"/>
      <c r="H951" s="571"/>
      <c r="I951" s="571"/>
      <c r="J951" s="571"/>
      <c r="K951" s="571"/>
      <c r="L951" s="571"/>
      <c r="M951" s="571"/>
      <c r="N951" s="571"/>
      <c r="O951" s="571"/>
      <c r="P951" s="571"/>
      <c r="Q951" s="571"/>
    </row>
    <row r="952" ht="25.15" customHeight="true" x14ac:dyDescent="0.2">
      <c r="C952" s="571"/>
      <c r="D952" s="571"/>
      <c r="E952" s="571"/>
      <c r="F952" s="571"/>
      <c r="G952" s="571"/>
      <c r="H952" s="571"/>
      <c r="I952" s="571"/>
      <c r="J952" s="571"/>
      <c r="K952" s="571"/>
      <c r="L952" s="571"/>
      <c r="M952" s="571"/>
      <c r="N952" s="571"/>
      <c r="O952" s="571"/>
      <c r="P952" s="571"/>
      <c r="Q952" s="571"/>
    </row>
    <row r="953" ht="25.15" customHeight="true" x14ac:dyDescent="0.2">
      <c r="C953" s="571"/>
      <c r="D953" s="571"/>
      <c r="E953" s="571"/>
      <c r="F953" s="571"/>
      <c r="G953" s="571"/>
      <c r="H953" s="571"/>
      <c r="I953" s="571"/>
      <c r="J953" s="571"/>
      <c r="K953" s="571"/>
      <c r="L953" s="571"/>
      <c r="M953" s="571"/>
      <c r="N953" s="571"/>
      <c r="O953" s="571"/>
      <c r="P953" s="571"/>
      <c r="Q953" s="571"/>
    </row>
    <row r="954" ht="25.15" customHeight="true" x14ac:dyDescent="0.2">
      <c r="C954" s="571"/>
      <c r="D954" s="571"/>
      <c r="E954" s="571"/>
      <c r="F954" s="571"/>
      <c r="G954" s="571"/>
      <c r="H954" s="571"/>
      <c r="I954" s="571"/>
      <c r="J954" s="571"/>
      <c r="K954" s="571"/>
      <c r="L954" s="571"/>
      <c r="M954" s="571"/>
      <c r="N954" s="571"/>
      <c r="O954" s="571"/>
      <c r="P954" s="571"/>
      <c r="Q954" s="571"/>
    </row>
    <row r="955" ht="25.15" customHeight="true" x14ac:dyDescent="0.2">
      <c r="C955" s="571"/>
      <c r="D955" s="571"/>
      <c r="E955" s="571"/>
      <c r="F955" s="571"/>
      <c r="G955" s="571"/>
      <c r="H955" s="571"/>
      <c r="I955" s="571"/>
      <c r="J955" s="571"/>
      <c r="K955" s="571"/>
      <c r="L955" s="571"/>
      <c r="M955" s="571"/>
      <c r="N955" s="571"/>
      <c r="O955" s="571"/>
      <c r="P955" s="571"/>
      <c r="Q955" s="571"/>
    </row>
    <row r="956" ht="25.15" customHeight="true" x14ac:dyDescent="0.2">
      <c r="C956" s="571"/>
      <c r="D956" s="571"/>
      <c r="E956" s="571"/>
      <c r="F956" s="571"/>
      <c r="G956" s="571"/>
      <c r="H956" s="571"/>
      <c r="I956" s="571"/>
      <c r="J956" s="571"/>
      <c r="K956" s="571"/>
      <c r="L956" s="571"/>
      <c r="M956" s="571"/>
      <c r="N956" s="571"/>
      <c r="O956" s="571"/>
      <c r="P956" s="571"/>
      <c r="Q956" s="571"/>
    </row>
    <row r="957" ht="25.15" customHeight="true" x14ac:dyDescent="0.2">
      <c r="C957" s="571"/>
      <c r="D957" s="571"/>
      <c r="E957" s="571"/>
      <c r="F957" s="571"/>
      <c r="G957" s="571"/>
      <c r="H957" s="571"/>
      <c r="I957" s="571"/>
      <c r="J957" s="571"/>
      <c r="K957" s="571"/>
      <c r="L957" s="571"/>
      <c r="M957" s="571"/>
      <c r="N957" s="571"/>
      <c r="O957" s="571"/>
      <c r="P957" s="571"/>
      <c r="Q957" s="571"/>
    </row>
    <row r="958" ht="25.15" customHeight="true" x14ac:dyDescent="0.2">
      <c r="C958" s="571"/>
      <c r="D958" s="571"/>
      <c r="E958" s="571"/>
      <c r="F958" s="571"/>
      <c r="G958" s="571"/>
      <c r="H958" s="571"/>
      <c r="I958" s="571"/>
      <c r="J958" s="571"/>
      <c r="K958" s="571"/>
      <c r="L958" s="571"/>
      <c r="M958" s="571"/>
      <c r="N958" s="571"/>
      <c r="O958" s="571"/>
      <c r="P958" s="571"/>
      <c r="Q958" s="571"/>
    </row>
    <row r="959" ht="25.15" customHeight="true" x14ac:dyDescent="0.2">
      <c r="C959" s="571"/>
      <c r="D959" s="571"/>
      <c r="E959" s="571"/>
      <c r="F959" s="571"/>
      <c r="G959" s="571"/>
      <c r="H959" s="571"/>
      <c r="I959" s="571"/>
      <c r="J959" s="571"/>
      <c r="K959" s="571"/>
      <c r="L959" s="571"/>
      <c r="M959" s="571"/>
      <c r="N959" s="571"/>
      <c r="O959" s="571"/>
      <c r="P959" s="571"/>
      <c r="Q959" s="571"/>
    </row>
    <row r="960" ht="25.15" customHeight="true" x14ac:dyDescent="0.2">
      <c r="C960" s="571"/>
      <c r="D960" s="571"/>
      <c r="E960" s="571"/>
      <c r="F960" s="571"/>
      <c r="G960" s="571"/>
      <c r="H960" s="571"/>
      <c r="I960" s="571"/>
      <c r="J960" s="571"/>
      <c r="K960" s="571"/>
      <c r="L960" s="571"/>
      <c r="M960" s="571"/>
      <c r="N960" s="571"/>
      <c r="O960" s="571"/>
      <c r="P960" s="571"/>
      <c r="Q960" s="571"/>
    </row>
    <row r="961" ht="25.15" customHeight="true" x14ac:dyDescent="0.2">
      <c r="C961" s="571"/>
      <c r="D961" s="571"/>
      <c r="E961" s="571"/>
      <c r="F961" s="571"/>
      <c r="G961" s="571"/>
      <c r="H961" s="571"/>
      <c r="I961" s="571"/>
      <c r="J961" s="571"/>
      <c r="K961" s="571"/>
      <c r="L961" s="571"/>
      <c r="M961" s="571"/>
      <c r="N961" s="571"/>
      <c r="O961" s="571"/>
      <c r="P961" s="571"/>
      <c r="Q961" s="571"/>
    </row>
    <row r="962" ht="25.15" customHeight="true" x14ac:dyDescent="0.2">
      <c r="C962" s="571"/>
      <c r="D962" s="571"/>
      <c r="E962" s="571"/>
      <c r="F962" s="571"/>
      <c r="G962" s="571"/>
      <c r="H962" s="571"/>
      <c r="I962" s="571"/>
      <c r="J962" s="571"/>
      <c r="K962" s="571"/>
      <c r="L962" s="571"/>
      <c r="M962" s="571"/>
      <c r="N962" s="571"/>
      <c r="O962" s="571"/>
      <c r="P962" s="571"/>
      <c r="Q962" s="571"/>
    </row>
    <row r="963" ht="25.15" customHeight="true" x14ac:dyDescent="0.2">
      <c r="C963" s="571"/>
      <c r="D963" s="571"/>
      <c r="E963" s="571"/>
      <c r="F963" s="571"/>
      <c r="G963" s="571"/>
      <c r="H963" s="571"/>
      <c r="I963" s="571"/>
      <c r="J963" s="571"/>
      <c r="K963" s="571"/>
      <c r="L963" s="571"/>
      <c r="M963" s="571"/>
      <c r="N963" s="571"/>
      <c r="O963" s="571"/>
      <c r="P963" s="571"/>
      <c r="Q963" s="571"/>
    </row>
    <row r="964" ht="25.15" customHeight="true" x14ac:dyDescent="0.2">
      <c r="C964" s="571"/>
      <c r="D964" s="571"/>
      <c r="E964" s="571"/>
      <c r="F964" s="571"/>
      <c r="G964" s="571"/>
      <c r="H964" s="571"/>
      <c r="I964" s="571"/>
      <c r="J964" s="571"/>
      <c r="K964" s="571"/>
      <c r="L964" s="571"/>
      <c r="M964" s="571"/>
      <c r="N964" s="571"/>
      <c r="O964" s="571"/>
      <c r="P964" s="571"/>
      <c r="Q964" s="571"/>
    </row>
    <row r="965" ht="25.15" customHeight="true" x14ac:dyDescent="0.2">
      <c r="C965" s="571"/>
      <c r="D965" s="571"/>
      <c r="E965" s="571"/>
      <c r="F965" s="571"/>
      <c r="G965" s="571"/>
      <c r="H965" s="571"/>
      <c r="I965" s="571"/>
      <c r="J965" s="571"/>
      <c r="K965" s="571"/>
      <c r="L965" s="571"/>
      <c r="M965" s="571"/>
      <c r="N965" s="571"/>
      <c r="O965" s="571"/>
      <c r="P965" s="571"/>
      <c r="Q965" s="571"/>
    </row>
    <row r="966" ht="25.15" customHeight="true" x14ac:dyDescent="0.2">
      <c r="C966" s="571"/>
      <c r="D966" s="571"/>
      <c r="E966" s="571"/>
      <c r="F966" s="571"/>
      <c r="G966" s="571"/>
      <c r="H966" s="571"/>
      <c r="I966" s="571"/>
      <c r="J966" s="571"/>
      <c r="K966" s="571"/>
      <c r="L966" s="571"/>
      <c r="M966" s="571"/>
      <c r="N966" s="571"/>
      <c r="O966" s="571"/>
      <c r="P966" s="571"/>
      <c r="Q966" s="571"/>
    </row>
    <row r="967" ht="25.15" customHeight="true" x14ac:dyDescent="0.2">
      <c r="C967" s="571"/>
      <c r="D967" s="571"/>
      <c r="E967" s="571"/>
      <c r="F967" s="571"/>
      <c r="G967" s="571"/>
      <c r="H967" s="571"/>
      <c r="I967" s="571"/>
      <c r="J967" s="571"/>
      <c r="K967" s="571"/>
      <c r="L967" s="571"/>
      <c r="M967" s="571"/>
      <c r="N967" s="571"/>
      <c r="O967" s="571"/>
      <c r="P967" s="571"/>
      <c r="Q967" s="571"/>
    </row>
    <row r="968" ht="25.15" customHeight="true" x14ac:dyDescent="0.2">
      <c r="C968" s="571"/>
      <c r="D968" s="571"/>
      <c r="E968" s="571"/>
      <c r="F968" s="571"/>
      <c r="G968" s="571"/>
      <c r="H968" s="571"/>
      <c r="I968" s="571"/>
      <c r="J968" s="571"/>
      <c r="K968" s="571"/>
      <c r="L968" s="571"/>
      <c r="M968" s="571"/>
      <c r="N968" s="571"/>
      <c r="O968" s="571"/>
      <c r="P968" s="571"/>
      <c r="Q968" s="571"/>
    </row>
    <row r="969" ht="25.15" customHeight="true" x14ac:dyDescent="0.2">
      <c r="C969" s="571"/>
      <c r="D969" s="571"/>
      <c r="E969" s="571"/>
      <c r="F969" s="571"/>
      <c r="G969" s="571"/>
      <c r="H969" s="571"/>
      <c r="I969" s="571"/>
      <c r="J969" s="571"/>
      <c r="K969" s="571"/>
      <c r="L969" s="571"/>
      <c r="M969" s="571"/>
      <c r="N969" s="571"/>
      <c r="O969" s="571"/>
      <c r="P969" s="571"/>
      <c r="Q969" s="571"/>
    </row>
    <row r="970" ht="25.15" customHeight="true" x14ac:dyDescent="0.2">
      <c r="C970" s="571"/>
      <c r="D970" s="571"/>
      <c r="E970" s="571"/>
      <c r="F970" s="571"/>
      <c r="G970" s="571"/>
      <c r="H970" s="571"/>
      <c r="I970" s="571"/>
      <c r="J970" s="571"/>
      <c r="K970" s="571"/>
      <c r="L970" s="571"/>
      <c r="M970" s="571"/>
      <c r="N970" s="571"/>
      <c r="O970" s="571"/>
      <c r="P970" s="571"/>
      <c r="Q970" s="571"/>
    </row>
    <row r="971" ht="25.15" customHeight="true" x14ac:dyDescent="0.2">
      <c r="C971" s="571"/>
      <c r="D971" s="571"/>
      <c r="E971" s="571"/>
      <c r="F971" s="571"/>
      <c r="G971" s="571"/>
      <c r="H971" s="571"/>
      <c r="I971" s="571"/>
      <c r="J971" s="571"/>
      <c r="K971" s="571"/>
      <c r="L971" s="571"/>
      <c r="M971" s="571"/>
      <c r="N971" s="571"/>
      <c r="O971" s="571"/>
      <c r="P971" s="571"/>
      <c r="Q971" s="571"/>
    </row>
    <row r="972" ht="25.15" customHeight="true" x14ac:dyDescent="0.2">
      <c r="C972" s="571"/>
      <c r="D972" s="571"/>
      <c r="E972" s="571"/>
      <c r="F972" s="571"/>
      <c r="G972" s="571"/>
      <c r="H972" s="571"/>
      <c r="I972" s="571"/>
      <c r="J972" s="571"/>
      <c r="K972" s="571"/>
      <c r="L972" s="571"/>
      <c r="M972" s="571"/>
      <c r="N972" s="571"/>
      <c r="O972" s="571"/>
      <c r="P972" s="571"/>
      <c r="Q972" s="571"/>
    </row>
    <row r="973" ht="25.15" customHeight="true" x14ac:dyDescent="0.2">
      <c r="C973" s="571"/>
      <c r="D973" s="571"/>
      <c r="E973" s="571"/>
      <c r="F973" s="571"/>
      <c r="G973" s="571"/>
      <c r="H973" s="571"/>
      <c r="I973" s="571"/>
      <c r="J973" s="571"/>
      <c r="K973" s="571"/>
      <c r="L973" s="571"/>
      <c r="M973" s="571"/>
      <c r="N973" s="571"/>
      <c r="O973" s="571"/>
      <c r="P973" s="571"/>
      <c r="Q973" s="571"/>
    </row>
    <row r="974" ht="25.15" customHeight="true" x14ac:dyDescent="0.2">
      <c r="C974" s="571"/>
      <c r="D974" s="571"/>
      <c r="E974" s="571"/>
      <c r="F974" s="571"/>
      <c r="G974" s="571"/>
      <c r="H974" s="571"/>
      <c r="I974" s="571"/>
      <c r="J974" s="571"/>
      <c r="K974" s="571"/>
      <c r="L974" s="571"/>
      <c r="M974" s="571"/>
      <c r="N974" s="571"/>
      <c r="O974" s="571"/>
      <c r="P974" s="571"/>
      <c r="Q974" s="571"/>
    </row>
    <row r="975" ht="25.15" customHeight="true" x14ac:dyDescent="0.2">
      <c r="C975" s="571"/>
      <c r="D975" s="571"/>
      <c r="E975" s="571"/>
      <c r="F975" s="571"/>
      <c r="G975" s="571"/>
      <c r="H975" s="571"/>
      <c r="I975" s="571"/>
      <c r="J975" s="571"/>
      <c r="K975" s="571"/>
      <c r="L975" s="571"/>
      <c r="M975" s="571"/>
      <c r="N975" s="571"/>
      <c r="O975" s="571"/>
      <c r="P975" s="571"/>
      <c r="Q975" s="571"/>
    </row>
    <row r="976" ht="25.15" customHeight="true" x14ac:dyDescent="0.2">
      <c r="C976" s="571"/>
      <c r="D976" s="571"/>
      <c r="E976" s="571"/>
      <c r="F976" s="571"/>
      <c r="G976" s="571"/>
      <c r="H976" s="571"/>
      <c r="I976" s="571"/>
      <c r="J976" s="571"/>
      <c r="K976" s="571"/>
      <c r="L976" s="571"/>
      <c r="M976" s="571"/>
      <c r="N976" s="571"/>
      <c r="O976" s="571"/>
      <c r="P976" s="571"/>
      <c r="Q976" s="571"/>
    </row>
    <row r="977" ht="25.15" customHeight="true" x14ac:dyDescent="0.2">
      <c r="C977" s="571"/>
      <c r="D977" s="571"/>
      <c r="E977" s="571"/>
      <c r="F977" s="571"/>
      <c r="G977" s="571"/>
      <c r="H977" s="571"/>
      <c r="I977" s="571"/>
      <c r="J977" s="571"/>
      <c r="K977" s="571"/>
      <c r="L977" s="571"/>
      <c r="M977" s="571"/>
      <c r="N977" s="571"/>
      <c r="O977" s="571"/>
      <c r="P977" s="571"/>
      <c r="Q977" s="571"/>
    </row>
    <row r="978" ht="25.15" customHeight="true" x14ac:dyDescent="0.2">
      <c r="C978" s="571"/>
      <c r="D978" s="571"/>
      <c r="E978" s="571"/>
      <c r="F978" s="571"/>
      <c r="G978" s="571"/>
      <c r="H978" s="571"/>
      <c r="I978" s="571"/>
      <c r="J978" s="571"/>
      <c r="K978" s="571"/>
      <c r="L978" s="571"/>
      <c r="M978" s="571"/>
      <c r="N978" s="571"/>
      <c r="O978" s="571"/>
      <c r="P978" s="571"/>
      <c r="Q978" s="571"/>
    </row>
    <row r="979" ht="25.15" customHeight="true" x14ac:dyDescent="0.2">
      <c r="C979" s="571"/>
      <c r="D979" s="571"/>
      <c r="E979" s="571"/>
      <c r="F979" s="571"/>
      <c r="G979" s="571"/>
      <c r="H979" s="571"/>
      <c r="I979" s="571"/>
      <c r="J979" s="571"/>
      <c r="K979" s="571"/>
      <c r="L979" s="571"/>
      <c r="M979" s="571"/>
      <c r="N979" s="571"/>
      <c r="O979" s="571"/>
      <c r="P979" s="571"/>
      <c r="Q979" s="571"/>
    </row>
    <row r="980" ht="25.15" customHeight="true" x14ac:dyDescent="0.2">
      <c r="C980" s="571"/>
      <c r="D980" s="571"/>
      <c r="E980" s="571"/>
      <c r="F980" s="571"/>
      <c r="G980" s="571"/>
      <c r="H980" s="571"/>
      <c r="I980" s="571"/>
      <c r="J980" s="571"/>
      <c r="K980" s="571"/>
      <c r="L980" s="571"/>
      <c r="M980" s="571"/>
      <c r="N980" s="571"/>
      <c r="O980" s="571"/>
      <c r="P980" s="571"/>
      <c r="Q980" s="571"/>
    </row>
    <row r="981" ht="25.15" customHeight="true" x14ac:dyDescent="0.2">
      <c r="C981" s="571"/>
      <c r="D981" s="571"/>
      <c r="E981" s="571"/>
      <c r="F981" s="571"/>
      <c r="G981" s="571"/>
      <c r="H981" s="571"/>
      <c r="I981" s="571"/>
      <c r="J981" s="571"/>
      <c r="K981" s="571"/>
      <c r="L981" s="571"/>
      <c r="M981" s="571"/>
      <c r="N981" s="571"/>
      <c r="O981" s="571"/>
      <c r="P981" s="571"/>
      <c r="Q981" s="571"/>
    </row>
    <row r="982" ht="25.15" customHeight="true" x14ac:dyDescent="0.2">
      <c r="C982" s="571"/>
      <c r="D982" s="571"/>
      <c r="E982" s="571"/>
      <c r="F982" s="571"/>
      <c r="G982" s="571"/>
      <c r="H982" s="571"/>
      <c r="I982" s="571"/>
      <c r="J982" s="571"/>
      <c r="K982" s="571"/>
      <c r="L982" s="571"/>
      <c r="M982" s="571"/>
      <c r="N982" s="571"/>
      <c r="O982" s="571"/>
      <c r="P982" s="571"/>
      <c r="Q982" s="571"/>
    </row>
    <row r="983" ht="25.15" customHeight="true" x14ac:dyDescent="0.2">
      <c r="C983" s="571"/>
      <c r="D983" s="571"/>
      <c r="E983" s="571"/>
      <c r="F983" s="571"/>
      <c r="G983" s="571"/>
      <c r="H983" s="571"/>
      <c r="I983" s="571"/>
      <c r="J983" s="571"/>
      <c r="K983" s="571"/>
      <c r="L983" s="571"/>
      <c r="M983" s="571"/>
      <c r="N983" s="571"/>
      <c r="O983" s="571"/>
      <c r="P983" s="571"/>
      <c r="Q983" s="571"/>
    </row>
    <row r="984" ht="25.15" customHeight="true" x14ac:dyDescent="0.2">
      <c r="C984" s="571"/>
      <c r="D984" s="571"/>
      <c r="E984" s="571"/>
      <c r="F984" s="571"/>
      <c r="G984" s="571"/>
      <c r="H984" s="571"/>
      <c r="I984" s="571"/>
      <c r="J984" s="571"/>
      <c r="K984" s="571"/>
      <c r="L984" s="571"/>
      <c r="M984" s="571"/>
      <c r="N984" s="571"/>
      <c r="O984" s="571"/>
      <c r="P984" s="571"/>
      <c r="Q984" s="571"/>
    </row>
    <row r="985" ht="25.15" customHeight="true" x14ac:dyDescent="0.2">
      <c r="C985" s="571"/>
      <c r="D985" s="571"/>
      <c r="E985" s="571"/>
      <c r="F985" s="571"/>
      <c r="G985" s="571"/>
      <c r="H985" s="571"/>
      <c r="I985" s="571"/>
      <c r="J985" s="571"/>
      <c r="K985" s="571"/>
      <c r="L985" s="571"/>
      <c r="M985" s="571"/>
      <c r="N985" s="571"/>
      <c r="O985" s="571"/>
      <c r="P985" s="571"/>
      <c r="Q985" s="571"/>
    </row>
    <row r="986" ht="25.15" customHeight="true" x14ac:dyDescent="0.2">
      <c r="C986" s="571"/>
      <c r="D986" s="571"/>
      <c r="E986" s="571"/>
      <c r="F986" s="571"/>
      <c r="G986" s="571"/>
      <c r="H986" s="571"/>
      <c r="I986" s="571"/>
      <c r="J986" s="571"/>
      <c r="K986" s="571"/>
      <c r="L986" s="571"/>
      <c r="M986" s="571"/>
      <c r="N986" s="571"/>
      <c r="O986" s="571"/>
      <c r="P986" s="571"/>
      <c r="Q986" s="571"/>
    </row>
    <row r="987" ht="25.15" customHeight="true" x14ac:dyDescent="0.2">
      <c r="C987" s="571"/>
      <c r="D987" s="571"/>
      <c r="E987" s="571"/>
      <c r="F987" s="571"/>
      <c r="G987" s="571"/>
      <c r="H987" s="571"/>
      <c r="I987" s="571"/>
      <c r="J987" s="571"/>
      <c r="K987" s="571"/>
      <c r="L987" s="571"/>
      <c r="M987" s="571"/>
      <c r="N987" s="571"/>
      <c r="O987" s="571"/>
      <c r="P987" s="571"/>
      <c r="Q987" s="571"/>
    </row>
    <row r="988" ht="25.15" customHeight="true" x14ac:dyDescent="0.2">
      <c r="C988" s="571"/>
      <c r="D988" s="571"/>
      <c r="E988" s="571"/>
      <c r="F988" s="571"/>
      <c r="G988" s="571"/>
      <c r="H988" s="571"/>
      <c r="I988" s="571"/>
      <c r="J988" s="571"/>
      <c r="K988" s="571"/>
      <c r="L988" s="571"/>
      <c r="M988" s="571"/>
      <c r="N988" s="571"/>
      <c r="O988" s="571"/>
      <c r="P988" s="571"/>
      <c r="Q988" s="571"/>
    </row>
    <row r="989" ht="25.15" customHeight="true" x14ac:dyDescent="0.2">
      <c r="C989" s="571"/>
      <c r="D989" s="571"/>
      <c r="E989" s="571"/>
      <c r="F989" s="571"/>
      <c r="G989" s="571"/>
      <c r="H989" s="571"/>
      <c r="I989" s="571"/>
      <c r="J989" s="571"/>
      <c r="K989" s="571"/>
      <c r="L989" s="571"/>
      <c r="M989" s="571"/>
      <c r="N989" s="571"/>
      <c r="O989" s="571"/>
      <c r="P989" s="571"/>
      <c r="Q989" s="571"/>
    </row>
    <row r="990" ht="25.15" customHeight="true" x14ac:dyDescent="0.2">
      <c r="C990" s="571"/>
      <c r="D990" s="571"/>
      <c r="E990" s="571"/>
      <c r="F990" s="571"/>
      <c r="G990" s="571"/>
      <c r="H990" s="571"/>
      <c r="I990" s="571"/>
      <c r="J990" s="571"/>
      <c r="K990" s="571"/>
      <c r="L990" s="571"/>
      <c r="M990" s="571"/>
      <c r="N990" s="571"/>
      <c r="O990" s="571"/>
      <c r="P990" s="571"/>
      <c r="Q990" s="571"/>
    </row>
    <row r="991" ht="25.15" customHeight="true" x14ac:dyDescent="0.2">
      <c r="C991" s="571"/>
      <c r="D991" s="571"/>
      <c r="E991" s="571"/>
      <c r="F991" s="571"/>
      <c r="G991" s="571"/>
      <c r="H991" s="571"/>
      <c r="I991" s="571"/>
      <c r="J991" s="571"/>
      <c r="K991" s="571"/>
      <c r="L991" s="571"/>
      <c r="M991" s="571"/>
      <c r="N991" s="571"/>
      <c r="O991" s="571"/>
      <c r="P991" s="571"/>
      <c r="Q991" s="571"/>
    </row>
    <row r="992" ht="25.15" customHeight="true" x14ac:dyDescent="0.2">
      <c r="C992" s="571"/>
      <c r="D992" s="571"/>
      <c r="E992" s="571"/>
      <c r="F992" s="571"/>
      <c r="G992" s="571"/>
      <c r="H992" s="571"/>
      <c r="I992" s="571"/>
      <c r="J992" s="571"/>
      <c r="K992" s="571"/>
      <c r="L992" s="571"/>
      <c r="M992" s="571"/>
      <c r="N992" s="571"/>
      <c r="O992" s="571"/>
      <c r="P992" s="571"/>
      <c r="Q992" s="571"/>
    </row>
    <row r="993" ht="25.15" customHeight="true" x14ac:dyDescent="0.2">
      <c r="C993" s="571"/>
      <c r="D993" s="571"/>
      <c r="E993" s="571"/>
      <c r="F993" s="571"/>
      <c r="G993" s="571"/>
      <c r="H993" s="571"/>
      <c r="I993" s="571"/>
      <c r="J993" s="571"/>
      <c r="K993" s="571"/>
      <c r="L993" s="571"/>
      <c r="M993" s="571"/>
      <c r="N993" s="571"/>
      <c r="O993" s="571"/>
      <c r="P993" s="571"/>
      <c r="Q993" s="571"/>
    </row>
    <row r="994" ht="25.15" customHeight="true" x14ac:dyDescent="0.2">
      <c r="C994" s="571"/>
      <c r="D994" s="571"/>
      <c r="E994" s="571"/>
      <c r="F994" s="571"/>
      <c r="G994" s="571"/>
      <c r="H994" s="571"/>
      <c r="I994" s="571"/>
      <c r="J994" s="571"/>
      <c r="K994" s="571"/>
      <c r="L994" s="571"/>
      <c r="M994" s="571"/>
      <c r="N994" s="571"/>
      <c r="O994" s="571"/>
      <c r="P994" s="571"/>
      <c r="Q994" s="571"/>
    </row>
    <row r="995" ht="25.15" customHeight="true" x14ac:dyDescent="0.2">
      <c r="C995" s="571"/>
      <c r="D995" s="571"/>
      <c r="E995" s="571"/>
      <c r="F995" s="571"/>
      <c r="G995" s="571"/>
      <c r="H995" s="571"/>
      <c r="I995" s="571"/>
      <c r="J995" s="571"/>
      <c r="K995" s="571"/>
      <c r="L995" s="571"/>
      <c r="M995" s="571"/>
      <c r="N995" s="571"/>
      <c r="O995" s="571"/>
      <c r="P995" s="571"/>
      <c r="Q995" s="571"/>
    </row>
    <row r="996" ht="25.15" customHeight="true" x14ac:dyDescent="0.2">
      <c r="C996" s="571"/>
      <c r="D996" s="571"/>
      <c r="E996" s="571"/>
      <c r="F996" s="571"/>
      <c r="G996" s="571"/>
      <c r="H996" s="571"/>
      <c r="I996" s="571"/>
      <c r="J996" s="571"/>
      <c r="K996" s="571"/>
      <c r="L996" s="571"/>
      <c r="M996" s="571"/>
      <c r="N996" s="571"/>
      <c r="O996" s="571"/>
      <c r="P996" s="571"/>
      <c r="Q996" s="571"/>
    </row>
    <row r="997" ht="25.15" customHeight="true" x14ac:dyDescent="0.2">
      <c r="C997" s="571"/>
      <c r="D997" s="571"/>
      <c r="E997" s="571"/>
      <c r="F997" s="571"/>
      <c r="G997" s="571"/>
      <c r="H997" s="571"/>
      <c r="I997" s="571"/>
      <c r="J997" s="571"/>
      <c r="K997" s="571"/>
      <c r="L997" s="571"/>
      <c r="M997" s="571"/>
      <c r="N997" s="571"/>
      <c r="O997" s="571"/>
      <c r="P997" s="571"/>
      <c r="Q997" s="571"/>
    </row>
    <row r="998" ht="25.15" customHeight="true" x14ac:dyDescent="0.2">
      <c r="C998" s="571"/>
      <c r="D998" s="571"/>
      <c r="E998" s="571"/>
      <c r="F998" s="571"/>
      <c r="G998" s="571"/>
      <c r="H998" s="571"/>
      <c r="I998" s="571"/>
      <c r="J998" s="571"/>
      <c r="K998" s="571"/>
      <c r="L998" s="571"/>
      <c r="M998" s="571"/>
      <c r="N998" s="571"/>
      <c r="O998" s="571"/>
      <c r="P998" s="571"/>
      <c r="Q998" s="571"/>
    </row>
    <row r="999" ht="25.15" customHeight="true" x14ac:dyDescent="0.2">
      <c r="C999" s="571"/>
      <c r="D999" s="571"/>
      <c r="E999" s="571"/>
      <c r="F999" s="571"/>
      <c r="G999" s="571"/>
      <c r="H999" s="571"/>
      <c r="I999" s="571"/>
      <c r="J999" s="571"/>
      <c r="K999" s="571"/>
      <c r="L999" s="571"/>
      <c r="M999" s="571"/>
      <c r="N999" s="571"/>
      <c r="O999" s="571"/>
      <c r="P999" s="571"/>
      <c r="Q999" s="571"/>
    </row>
    <row r="1000" ht="25.15" customHeight="true" x14ac:dyDescent="0.2">
      <c r="C1000" s="571"/>
      <c r="D1000" s="571"/>
      <c r="E1000" s="571"/>
      <c r="F1000" s="571"/>
      <c r="G1000" s="571"/>
      <c r="H1000" s="571"/>
      <c r="I1000" s="571"/>
      <c r="J1000" s="571"/>
      <c r="K1000" s="571"/>
      <c r="L1000" s="571"/>
      <c r="M1000" s="571"/>
      <c r="N1000" s="571"/>
      <c r="O1000" s="571"/>
      <c r="P1000" s="571"/>
      <c r="Q1000" s="571"/>
    </row>
    <row r="1001" ht="25.15" customHeight="true" x14ac:dyDescent="0.2">
      <c r="C1001" s="571"/>
      <c r="D1001" s="571"/>
      <c r="E1001" s="571"/>
      <c r="F1001" s="571"/>
      <c r="G1001" s="571"/>
      <c r="H1001" s="571"/>
      <c r="I1001" s="571"/>
      <c r="J1001" s="571"/>
      <c r="K1001" s="571"/>
      <c r="L1001" s="571"/>
      <c r="M1001" s="571"/>
      <c r="N1001" s="571"/>
      <c r="O1001" s="571"/>
      <c r="P1001" s="571"/>
      <c r="Q1001" s="571"/>
    </row>
    <row r="1002" ht="25.15" customHeight="true" x14ac:dyDescent="0.2">
      <c r="C1002" s="571"/>
      <c r="D1002" s="571"/>
      <c r="E1002" s="571"/>
      <c r="F1002" s="571"/>
      <c r="G1002" s="571"/>
      <c r="H1002" s="571"/>
      <c r="I1002" s="571"/>
      <c r="J1002" s="571"/>
      <c r="K1002" s="571"/>
      <c r="L1002" s="571"/>
      <c r="M1002" s="571"/>
      <c r="N1002" s="571"/>
      <c r="O1002" s="571"/>
      <c r="P1002" s="571"/>
      <c r="Q1002" s="571"/>
    </row>
    <row r="1003" ht="25.15" customHeight="true" x14ac:dyDescent="0.2">
      <c r="C1003" s="571"/>
      <c r="D1003" s="571"/>
      <c r="E1003" s="571"/>
      <c r="F1003" s="571"/>
      <c r="G1003" s="571"/>
      <c r="H1003" s="571"/>
      <c r="I1003" s="571"/>
      <c r="J1003" s="571"/>
      <c r="K1003" s="571"/>
      <c r="L1003" s="571"/>
      <c r="M1003" s="571"/>
      <c r="N1003" s="571"/>
      <c r="O1003" s="571"/>
      <c r="P1003" s="571"/>
      <c r="Q1003" s="571"/>
    </row>
    <row r="1004" ht="25.15" customHeight="true" x14ac:dyDescent="0.2">
      <c r="C1004" s="571"/>
      <c r="D1004" s="571"/>
      <c r="E1004" s="571"/>
      <c r="F1004" s="571"/>
      <c r="G1004" s="571"/>
      <c r="H1004" s="571"/>
      <c r="I1004" s="571"/>
      <c r="J1004" s="571"/>
      <c r="K1004" s="571"/>
      <c r="L1004" s="571"/>
      <c r="M1004" s="571"/>
      <c r="N1004" s="571"/>
      <c r="O1004" s="571"/>
      <c r="P1004" s="571"/>
      <c r="Q1004" s="571"/>
    </row>
    <row r="1005" ht="25.15" customHeight="true" x14ac:dyDescent="0.2">
      <c r="C1005" s="571"/>
      <c r="D1005" s="571"/>
      <c r="E1005" s="571"/>
      <c r="F1005" s="571"/>
      <c r="G1005" s="571"/>
      <c r="H1005" s="571"/>
      <c r="I1005" s="571"/>
      <c r="J1005" s="571"/>
      <c r="K1005" s="571"/>
      <c r="L1005" s="571"/>
      <c r="M1005" s="571"/>
      <c r="N1005" s="571"/>
      <c r="O1005" s="571"/>
      <c r="P1005" s="571"/>
      <c r="Q1005" s="571"/>
    </row>
    <row r="1006" ht="25.15" customHeight="true" x14ac:dyDescent="0.2">
      <c r="C1006" s="571"/>
      <c r="D1006" s="571"/>
      <c r="E1006" s="571"/>
      <c r="F1006" s="571"/>
      <c r="G1006" s="571"/>
      <c r="H1006" s="571"/>
      <c r="I1006" s="571"/>
      <c r="J1006" s="571"/>
      <c r="K1006" s="571"/>
      <c r="L1006" s="571"/>
      <c r="M1006" s="571"/>
      <c r="N1006" s="571"/>
      <c r="O1006" s="571"/>
      <c r="P1006" s="571"/>
      <c r="Q1006" s="571"/>
    </row>
    <row r="1007" ht="25.15" customHeight="true" x14ac:dyDescent="0.2">
      <c r="C1007" s="571"/>
      <c r="D1007" s="571"/>
      <c r="E1007" s="571"/>
      <c r="F1007" s="571"/>
      <c r="G1007" s="571"/>
      <c r="H1007" s="571"/>
      <c r="I1007" s="571"/>
      <c r="J1007" s="571"/>
      <c r="K1007" s="571"/>
      <c r="L1007" s="571"/>
      <c r="M1007" s="571"/>
      <c r="N1007" s="571"/>
      <c r="O1007" s="571"/>
      <c r="P1007" s="571"/>
      <c r="Q1007" s="571"/>
    </row>
    <row r="1008" ht="25.15" customHeight="true" x14ac:dyDescent="0.2">
      <c r="C1008" s="571"/>
      <c r="D1008" s="571"/>
      <c r="E1008" s="571"/>
      <c r="F1008" s="571"/>
      <c r="G1008" s="571"/>
      <c r="H1008" s="571"/>
      <c r="I1008" s="571"/>
      <c r="J1008" s="571"/>
      <c r="K1008" s="571"/>
      <c r="L1008" s="571"/>
      <c r="M1008" s="571"/>
      <c r="N1008" s="571"/>
      <c r="O1008" s="571"/>
      <c r="P1008" s="571"/>
      <c r="Q1008" s="571"/>
    </row>
    <row r="1009" ht="25.15" customHeight="true" x14ac:dyDescent="0.2">
      <c r="C1009" s="571"/>
      <c r="D1009" s="571"/>
      <c r="E1009" s="571"/>
      <c r="F1009" s="571"/>
      <c r="G1009" s="571"/>
      <c r="H1009" s="571"/>
      <c r="I1009" s="571"/>
      <c r="J1009" s="571"/>
      <c r="K1009" s="571"/>
      <c r="L1009" s="571"/>
      <c r="M1009" s="571"/>
      <c r="N1009" s="571"/>
      <c r="O1009" s="571"/>
      <c r="P1009" s="571"/>
      <c r="Q1009" s="571"/>
    </row>
    <row r="1010" ht="25.15" customHeight="true" x14ac:dyDescent="0.2">
      <c r="C1010" s="571"/>
      <c r="D1010" s="571"/>
      <c r="E1010" s="571"/>
      <c r="F1010" s="571"/>
      <c r="G1010" s="571"/>
      <c r="H1010" s="571"/>
      <c r="I1010" s="571"/>
      <c r="J1010" s="571"/>
      <c r="K1010" s="571"/>
      <c r="L1010" s="571"/>
      <c r="M1010" s="571"/>
      <c r="N1010" s="571"/>
      <c r="O1010" s="571"/>
      <c r="P1010" s="571"/>
      <c r="Q1010" s="571"/>
    </row>
    <row r="1011" ht="25.15" customHeight="true" x14ac:dyDescent="0.2">
      <c r="C1011" s="571"/>
      <c r="D1011" s="571"/>
      <c r="E1011" s="571"/>
      <c r="F1011" s="571"/>
      <c r="G1011" s="571"/>
      <c r="H1011" s="571"/>
      <c r="I1011" s="571"/>
      <c r="J1011" s="571"/>
      <c r="K1011" s="571"/>
      <c r="L1011" s="571"/>
      <c r="M1011" s="571"/>
      <c r="N1011" s="571"/>
      <c r="O1011" s="571"/>
      <c r="P1011" s="571"/>
      <c r="Q1011" s="571"/>
    </row>
    <row r="1012" ht="25.15" customHeight="true" x14ac:dyDescent="0.2">
      <c r="C1012" s="571"/>
      <c r="D1012" s="571"/>
      <c r="E1012" s="571"/>
      <c r="F1012" s="571"/>
      <c r="G1012" s="571"/>
      <c r="H1012" s="571"/>
      <c r="I1012" s="571"/>
      <c r="J1012" s="571"/>
      <c r="K1012" s="571"/>
      <c r="L1012" s="571"/>
      <c r="M1012" s="571"/>
      <c r="N1012" s="571"/>
      <c r="O1012" s="571"/>
      <c r="P1012" s="571"/>
      <c r="Q1012" s="571"/>
    </row>
    <row r="1013" ht="25.15" customHeight="true" x14ac:dyDescent="0.2">
      <c r="C1013" s="571"/>
      <c r="D1013" s="571"/>
      <c r="E1013" s="571"/>
      <c r="F1013" s="571"/>
      <c r="G1013" s="571"/>
      <c r="H1013" s="571"/>
      <c r="I1013" s="571"/>
      <c r="J1013" s="571"/>
      <c r="K1013" s="571"/>
      <c r="L1013" s="571"/>
      <c r="M1013" s="571"/>
      <c r="N1013" s="571"/>
      <c r="O1013" s="571"/>
      <c r="P1013" s="571"/>
      <c r="Q1013" s="571"/>
    </row>
    <row r="1014" ht="25.15" customHeight="true" x14ac:dyDescent="0.2">
      <c r="C1014" s="571"/>
      <c r="D1014" s="571"/>
      <c r="E1014" s="571"/>
      <c r="F1014" s="571"/>
      <c r="G1014" s="571"/>
      <c r="H1014" s="571"/>
      <c r="I1014" s="571"/>
      <c r="J1014" s="571"/>
      <c r="K1014" s="571"/>
      <c r="L1014" s="571"/>
      <c r="M1014" s="571"/>
      <c r="N1014" s="571"/>
      <c r="O1014" s="571"/>
      <c r="P1014" s="571"/>
      <c r="Q1014" s="571"/>
    </row>
    <row r="1015" ht="25.15" customHeight="true" x14ac:dyDescent="0.2">
      <c r="C1015" s="571"/>
      <c r="D1015" s="571"/>
      <c r="E1015" s="571"/>
      <c r="F1015" s="571"/>
      <c r="G1015" s="571"/>
      <c r="H1015" s="571"/>
      <c r="I1015" s="571"/>
      <c r="J1015" s="571"/>
      <c r="K1015" s="571"/>
      <c r="L1015" s="571"/>
      <c r="M1015" s="571"/>
      <c r="N1015" s="571"/>
      <c r="O1015" s="571"/>
      <c r="P1015" s="571"/>
      <c r="Q1015" s="571"/>
    </row>
    <row r="1016" ht="25.15" customHeight="true" x14ac:dyDescent="0.2">
      <c r="C1016" s="571"/>
      <c r="D1016" s="571"/>
      <c r="E1016" s="571"/>
      <c r="F1016" s="571"/>
      <c r="G1016" s="571"/>
      <c r="H1016" s="571"/>
      <c r="I1016" s="571"/>
      <c r="J1016" s="571"/>
      <c r="K1016" s="571"/>
      <c r="L1016" s="571"/>
      <c r="M1016" s="571"/>
      <c r="N1016" s="571"/>
      <c r="O1016" s="571"/>
      <c r="P1016" s="571"/>
      <c r="Q1016" s="571"/>
    </row>
    <row r="1017" ht="25.15" customHeight="true" x14ac:dyDescent="0.2">
      <c r="C1017" s="571"/>
      <c r="D1017" s="571"/>
      <c r="E1017" s="571"/>
      <c r="F1017" s="571"/>
      <c r="G1017" s="571"/>
      <c r="H1017" s="571"/>
      <c r="I1017" s="571"/>
      <c r="J1017" s="571"/>
      <c r="K1017" s="571"/>
      <c r="L1017" s="571"/>
      <c r="M1017" s="571"/>
      <c r="N1017" s="571"/>
      <c r="O1017" s="571"/>
      <c r="P1017" s="571"/>
      <c r="Q1017" s="571"/>
    </row>
    <row r="1018" ht="25.15" customHeight="true" x14ac:dyDescent="0.2">
      <c r="C1018" s="571"/>
      <c r="D1018" s="571"/>
      <c r="E1018" s="571"/>
      <c r="F1018" s="571"/>
      <c r="G1018" s="571"/>
      <c r="H1018" s="571"/>
      <c r="I1018" s="571"/>
      <c r="J1018" s="571"/>
      <c r="K1018" s="571"/>
      <c r="L1018" s="571"/>
      <c r="M1018" s="571"/>
      <c r="N1018" s="571"/>
      <c r="O1018" s="571"/>
      <c r="P1018" s="571"/>
      <c r="Q1018" s="571"/>
    </row>
    <row r="1019" ht="25.15" customHeight="true" x14ac:dyDescent="0.2">
      <c r="C1019" s="571"/>
      <c r="D1019" s="571"/>
      <c r="E1019" s="571"/>
      <c r="F1019" s="571"/>
      <c r="G1019" s="571"/>
      <c r="H1019" s="571"/>
      <c r="I1019" s="571"/>
      <c r="J1019" s="571"/>
      <c r="K1019" s="571"/>
      <c r="L1019" s="571"/>
      <c r="M1019" s="571"/>
      <c r="N1019" s="571"/>
      <c r="O1019" s="571"/>
      <c r="P1019" s="571"/>
      <c r="Q1019" s="571"/>
    </row>
    <row r="1020" ht="25.15" customHeight="true" x14ac:dyDescent="0.2">
      <c r="C1020" s="571"/>
      <c r="D1020" s="571"/>
      <c r="E1020" s="571"/>
      <c r="F1020" s="571"/>
      <c r="G1020" s="571"/>
      <c r="H1020" s="571"/>
      <c r="I1020" s="571"/>
      <c r="J1020" s="571"/>
      <c r="K1020" s="571"/>
      <c r="L1020" s="571"/>
      <c r="M1020" s="571"/>
      <c r="N1020" s="571"/>
      <c r="O1020" s="571"/>
      <c r="P1020" s="571"/>
      <c r="Q1020" s="571"/>
    </row>
    <row r="1021" ht="25.15" customHeight="true" x14ac:dyDescent="0.2">
      <c r="C1021" s="571"/>
      <c r="D1021" s="571"/>
      <c r="E1021" s="571"/>
      <c r="F1021" s="571"/>
      <c r="G1021" s="571"/>
      <c r="H1021" s="571"/>
      <c r="I1021" s="571"/>
      <c r="J1021" s="571"/>
      <c r="K1021" s="571"/>
      <c r="L1021" s="571"/>
      <c r="M1021" s="571"/>
      <c r="N1021" s="571"/>
      <c r="O1021" s="571"/>
      <c r="P1021" s="571"/>
      <c r="Q1021" s="571"/>
    </row>
    <row r="1022" ht="25.15" customHeight="true" x14ac:dyDescent="0.2">
      <c r="C1022" s="571"/>
      <c r="D1022" s="571"/>
      <c r="E1022" s="571"/>
      <c r="F1022" s="571"/>
      <c r="G1022" s="571"/>
      <c r="H1022" s="571"/>
      <c r="I1022" s="571"/>
      <c r="J1022" s="571"/>
      <c r="K1022" s="571"/>
      <c r="L1022" s="571"/>
      <c r="M1022" s="571"/>
      <c r="N1022" s="571"/>
      <c r="O1022" s="571"/>
      <c r="P1022" s="571"/>
      <c r="Q1022" s="571"/>
    </row>
    <row r="1023" ht="25.15" customHeight="true" x14ac:dyDescent="0.2">
      <c r="C1023" s="571"/>
      <c r="D1023" s="571"/>
      <c r="E1023" s="571"/>
      <c r="F1023" s="571"/>
      <c r="G1023" s="571"/>
      <c r="H1023" s="571"/>
      <c r="I1023" s="571"/>
      <c r="J1023" s="571"/>
      <c r="K1023" s="571"/>
      <c r="L1023" s="571"/>
      <c r="M1023" s="571"/>
      <c r="N1023" s="571"/>
      <c r="O1023" s="571"/>
      <c r="P1023" s="571"/>
      <c r="Q1023" s="571"/>
    </row>
    <row r="1024" ht="25.15" customHeight="true" x14ac:dyDescent="0.2">
      <c r="C1024" s="571"/>
      <c r="D1024" s="571"/>
      <c r="E1024" s="571"/>
      <c r="F1024" s="571"/>
      <c r="G1024" s="571"/>
      <c r="H1024" s="571"/>
      <c r="I1024" s="571"/>
      <c r="J1024" s="571"/>
      <c r="K1024" s="571"/>
      <c r="L1024" s="571"/>
      <c r="M1024" s="571"/>
      <c r="N1024" s="571"/>
      <c r="O1024" s="571"/>
      <c r="P1024" s="571"/>
      <c r="Q1024" s="571"/>
    </row>
    <row r="1025" s="437" customFormat="true" ht="21" customHeight="true" x14ac:dyDescent="0.2">
      <c r="A1025" s="993" t="s">
        <v>171</v>
      </c>
      <c r="B1025" s="993"/>
      <c r="C1025" s="993"/>
      <c r="AX1025" s="9"/>
      <c r="AY1025" s="9"/>
      <c r="AZ1025" s="9"/>
      <c r="BA1025" s="351"/>
      <c r="BB1025" s="394"/>
      <c r="BC1025"/>
      <c r="BD1025"/>
      <c r="BE1025"/>
      <c r="BF1025"/>
      <c r="BG1025"/>
      <c r="BH1025"/>
      <c r="BI1025"/>
      <c r="BJ1025"/>
      <c r="BK1025"/>
      <c r="BL1025"/>
      <c r="BM1025"/>
      <c r="BN1025"/>
      <c r="BO1025"/>
      <c r="BP1025"/>
      <c r="BQ1025"/>
      <c r="BR1025"/>
      <c r="BS1025"/>
      <c r="BT1025"/>
      <c r="BU1025"/>
      <c r="BV1025"/>
      <c r="BW1025"/>
      <c r="BX1025"/>
      <c r="BY1025" s="351"/>
      <c r="BZ1025" s="352"/>
      <c r="CA1025" s="352"/>
      <c r="CB1025" s="352"/>
      <c r="CC1025" s="352"/>
      <c r="CD1025" s="352"/>
      <c r="CE1025" s="352"/>
      <c r="CF1025" s="352"/>
      <c r="CG1025" s="352"/>
      <c r="CH1025" s="352"/>
      <c r="CI1025" s="352"/>
      <c r="CJ1025" s="352"/>
      <c r="CK1025" s="352"/>
      <c r="CL1025" s="352"/>
      <c r="CM1025" s="352"/>
      <c r="CN1025" s="352"/>
      <c r="CO1025" s="352"/>
      <c r="CP1025" s="352"/>
      <c r="CQ1025" s="352"/>
      <c r="CR1025" s="352"/>
      <c r="CS1025" s="352"/>
      <c r="CT1025" s="352"/>
      <c r="CU1025" s="352"/>
      <c r="CV1025" s="352"/>
      <c r="CW1025" s="352"/>
      <c r="CX1025" s="352"/>
      <c r="CY1025" s="352"/>
      <c r="CZ1025" s="352"/>
    </row>
    <row r="1026" s="437" customFormat="true" ht="15.95" customHeight="true" x14ac:dyDescent="0.2">
      <c r="A1026" s="994" t="s">
        <v>183</v>
      </c>
      <c r="B1026" s="994"/>
      <c r="C1026" s="458" t="s">
        <v>184</v>
      </c>
      <c r="AX1026" s="9"/>
      <c r="AY1026" s="9"/>
      <c r="AZ1026" s="9"/>
      <c r="BA1026" s="351"/>
      <c r="BB1026" s="394"/>
      <c r="BC1026"/>
      <c r="BD1026"/>
      <c r="BE1026"/>
      <c r="BF1026"/>
      <c r="BG1026"/>
      <c r="BH1026"/>
      <c r="BI1026"/>
      <c r="BJ1026"/>
      <c r="BK1026"/>
      <c r="BL1026"/>
      <c r="BM1026"/>
      <c r="BN1026"/>
      <c r="BO1026"/>
      <c r="BP1026"/>
      <c r="BQ1026"/>
      <c r="BR1026"/>
      <c r="BS1026"/>
      <c r="BT1026"/>
      <c r="BU1026"/>
      <c r="BV1026"/>
      <c r="BW1026"/>
      <c r="BX1026"/>
      <c r="BY1026" s="351"/>
      <c r="BZ1026" s="352"/>
      <c r="CA1026" s="352"/>
      <c r="CB1026" s="352"/>
      <c r="CC1026" s="352"/>
      <c r="CD1026" s="352"/>
      <c r="CE1026" s="352"/>
      <c r="CF1026" s="352"/>
      <c r="CG1026" s="352"/>
      <c r="CH1026" s="352"/>
      <c r="CI1026" s="352"/>
      <c r="CJ1026" s="352"/>
      <c r="CK1026" s="352"/>
      <c r="CL1026" s="352"/>
      <c r="CM1026" s="352"/>
      <c r="CN1026" s="352"/>
      <c r="CO1026" s="352"/>
      <c r="CP1026" s="352"/>
      <c r="CQ1026" s="352"/>
      <c r="CR1026" s="352"/>
      <c r="CS1026" s="352"/>
      <c r="CT1026" s="352"/>
      <c r="CU1026" s="352"/>
      <c r="CV1026" s="352"/>
      <c r="CW1026" s="352"/>
      <c r="CX1026" s="352"/>
      <c r="CY1026" s="352"/>
      <c r="CZ1026" s="352"/>
    </row>
    <row r="1027" s="437" customFormat="true" ht="17.1" hidden="true" customHeight="true" x14ac:dyDescent="0.2">
      <c r="A1027" s="459" t="s">
        <v>185</v>
      </c>
      <c r="B1027" s="460" t="s">
        <v>186</v>
      </c>
      <c r="C1027" s="461">
        <v>27135</v>
      </c>
      <c r="AX1027" s="9"/>
      <c r="AY1027" s="9"/>
      <c r="AZ1027" s="9"/>
      <c r="BA1027" s="351"/>
      <c r="BB1027" s="394"/>
      <c r="BC1027"/>
      <c r="BD1027"/>
      <c r="BE1027"/>
      <c r="BF1027"/>
      <c r="BG1027"/>
      <c r="BH1027"/>
      <c r="BI1027"/>
      <c r="BJ1027"/>
      <c r="BK1027"/>
      <c r="BL1027"/>
      <c r="BM1027"/>
      <c r="BN1027"/>
      <c r="BO1027"/>
      <c r="BP1027"/>
      <c r="BQ1027"/>
      <c r="BR1027"/>
      <c r="BS1027"/>
      <c r="BT1027"/>
      <c r="BU1027"/>
      <c r="BV1027"/>
      <c r="BW1027"/>
      <c r="BX1027"/>
      <c r="BY1027" s="351"/>
      <c r="BZ1027" s="352"/>
      <c r="CA1027" s="352"/>
      <c r="CB1027" s="352"/>
      <c r="CC1027" s="352"/>
      <c r="CD1027" s="352"/>
      <c r="CE1027" s="352"/>
      <c r="CF1027" s="352"/>
      <c r="CG1027" s="352"/>
      <c r="CH1027" s="352"/>
      <c r="CI1027" s="352"/>
      <c r="CJ1027" s="352"/>
      <c r="CK1027" s="352"/>
      <c r="CL1027" s="352"/>
      <c r="CM1027" s="352"/>
      <c r="CN1027" s="352"/>
      <c r="CO1027" s="352"/>
      <c r="CP1027" s="352"/>
      <c r="CQ1027" s="352"/>
      <c r="CR1027" s="352"/>
      <c r="CS1027" s="352"/>
      <c r="CT1027" s="352"/>
      <c r="CU1027" s="352"/>
      <c r="CV1027" s="352"/>
      <c r="CW1027" s="352"/>
      <c r="CX1027" s="352"/>
      <c r="CY1027" s="352"/>
      <c r="CZ1027" s="352"/>
    </row>
    <row r="1028" s="437" customFormat="true" ht="17.1" hidden="true" customHeight="true" x14ac:dyDescent="0.2">
      <c r="A1028" s="462" t="s">
        <v>187</v>
      </c>
      <c r="B1028" s="463" t="s">
        <v>186</v>
      </c>
      <c r="C1028" s="464">
        <v>27135</v>
      </c>
      <c r="AX1028" s="9"/>
      <c r="AY1028" s="9"/>
      <c r="AZ1028" s="9"/>
      <c r="BA1028" s="351"/>
      <c r="BB1028" s="394"/>
      <c r="BC1028"/>
      <c r="BD1028"/>
      <c r="BE1028"/>
      <c r="BF1028"/>
      <c r="BG1028"/>
      <c r="BH1028"/>
      <c r="BI1028"/>
      <c r="BJ1028"/>
      <c r="BK1028"/>
      <c r="BL1028"/>
      <c r="BM1028"/>
      <c r="BN1028"/>
      <c r="BO1028"/>
      <c r="BP1028"/>
      <c r="BQ1028"/>
      <c r="BR1028"/>
      <c r="BS1028"/>
      <c r="BT1028"/>
      <c r="BU1028"/>
      <c r="BV1028"/>
      <c r="BW1028"/>
      <c r="BX1028"/>
      <c r="BY1028" s="351"/>
      <c r="BZ1028" s="352"/>
      <c r="CA1028" s="352"/>
      <c r="CB1028" s="352"/>
      <c r="CC1028" s="352"/>
      <c r="CD1028" s="352"/>
      <c r="CE1028" s="352"/>
      <c r="CF1028" s="352"/>
      <c r="CG1028" s="352"/>
      <c r="CH1028" s="352"/>
      <c r="CI1028" s="352"/>
      <c r="CJ1028" s="352"/>
      <c r="CK1028" s="352"/>
      <c r="CL1028" s="352"/>
      <c r="CM1028" s="352"/>
      <c r="CN1028" s="352"/>
      <c r="CO1028" s="352"/>
      <c r="CP1028" s="352"/>
      <c r="CQ1028" s="352"/>
      <c r="CR1028" s="352"/>
      <c r="CS1028" s="352"/>
      <c r="CT1028" s="352"/>
      <c r="CU1028" s="352"/>
      <c r="CV1028" s="352"/>
      <c r="CW1028" s="352"/>
      <c r="CX1028" s="352"/>
      <c r="CY1028" s="352"/>
      <c r="CZ1028" s="352"/>
    </row>
    <row r="1029" s="437" customFormat="true" ht="17.1" hidden="true" customHeight="true" x14ac:dyDescent="0.2">
      <c r="A1029" s="462" t="s">
        <v>188</v>
      </c>
      <c r="B1029" s="463" t="s">
        <v>189</v>
      </c>
      <c r="C1029" s="464">
        <v>27135</v>
      </c>
      <c r="AX1029" s="9"/>
      <c r="AY1029" s="9"/>
      <c r="AZ1029" s="9"/>
      <c r="BA1029" s="351"/>
      <c r="BB1029" s="394"/>
      <c r="BC1029"/>
      <c r="BD1029"/>
      <c r="BE1029"/>
      <c r="BF1029"/>
      <c r="BG1029"/>
      <c r="BH1029"/>
      <c r="BI1029"/>
      <c r="BJ1029"/>
      <c r="BK1029"/>
      <c r="BL1029"/>
      <c r="BM1029"/>
      <c r="BN1029"/>
      <c r="BO1029"/>
      <c r="BP1029"/>
      <c r="BQ1029"/>
      <c r="BR1029"/>
      <c r="BS1029"/>
      <c r="BT1029"/>
      <c r="BU1029"/>
      <c r="BV1029"/>
      <c r="BW1029"/>
      <c r="BX1029"/>
      <c r="BY1029" s="351"/>
      <c r="BZ1029" s="352"/>
      <c r="CA1029" s="352"/>
      <c r="CB1029" s="352"/>
      <c r="CC1029" s="352"/>
      <c r="CD1029" s="352"/>
      <c r="CE1029" s="352"/>
      <c r="CF1029" s="352"/>
      <c r="CG1029" s="352"/>
      <c r="CH1029" s="352"/>
      <c r="CI1029" s="352"/>
      <c r="CJ1029" s="352"/>
      <c r="CK1029" s="352"/>
      <c r="CL1029" s="352"/>
      <c r="CM1029" s="352"/>
      <c r="CN1029" s="352"/>
      <c r="CO1029" s="352"/>
      <c r="CP1029" s="352"/>
      <c r="CQ1029" s="352"/>
      <c r="CR1029" s="352"/>
      <c r="CS1029" s="352"/>
      <c r="CT1029" s="352"/>
      <c r="CU1029" s="352"/>
      <c r="CV1029" s="352"/>
      <c r="CW1029" s="352"/>
      <c r="CX1029" s="352"/>
      <c r="CY1029" s="352"/>
      <c r="CZ1029" s="352"/>
    </row>
    <row r="1030" s="437" customFormat="true" ht="17.1" hidden="true" customHeight="true" x14ac:dyDescent="0.2">
      <c r="A1030" s="462" t="s">
        <v>190</v>
      </c>
      <c r="B1030" s="463" t="s">
        <v>191</v>
      </c>
      <c r="C1030" s="464">
        <v>27135</v>
      </c>
      <c r="AX1030" s="9"/>
      <c r="AY1030" s="9"/>
      <c r="AZ1030" s="9"/>
      <c r="BA1030" s="351"/>
      <c r="BB1030" s="394"/>
      <c r="BC1030"/>
      <c r="BD1030"/>
      <c r="BE1030"/>
      <c r="BF1030"/>
      <c r="BG1030"/>
      <c r="BH1030"/>
      <c r="BI1030"/>
      <c r="BJ1030"/>
      <c r="BK1030"/>
      <c r="BL1030"/>
      <c r="BM1030"/>
      <c r="BN1030"/>
      <c r="BO1030"/>
      <c r="BP1030"/>
      <c r="BQ1030"/>
      <c r="BR1030"/>
      <c r="BS1030"/>
      <c r="BT1030"/>
      <c r="BU1030"/>
      <c r="BV1030"/>
      <c r="BW1030"/>
      <c r="BX1030"/>
      <c r="BY1030" s="351"/>
      <c r="BZ1030" s="352"/>
      <c r="CA1030" s="352"/>
      <c r="CB1030" s="352"/>
      <c r="CC1030" s="352"/>
      <c r="CD1030" s="352"/>
      <c r="CE1030" s="352"/>
      <c r="CF1030" s="352"/>
      <c r="CG1030" s="352"/>
      <c r="CH1030" s="352"/>
      <c r="CI1030" s="352"/>
      <c r="CJ1030" s="352"/>
      <c r="CK1030" s="352"/>
      <c r="CL1030" s="352"/>
      <c r="CM1030" s="352"/>
      <c r="CN1030" s="352"/>
      <c r="CO1030" s="352"/>
      <c r="CP1030" s="352"/>
      <c r="CQ1030" s="352"/>
      <c r="CR1030" s="352"/>
      <c r="CS1030" s="352"/>
      <c r="CT1030" s="352"/>
      <c r="CU1030" s="352"/>
      <c r="CV1030" s="352"/>
      <c r="CW1030" s="352"/>
      <c r="CX1030" s="352"/>
      <c r="CY1030" s="352"/>
      <c r="CZ1030" s="352"/>
    </row>
    <row r="1031" s="437" customFormat="true" ht="17.1" customHeight="true" x14ac:dyDescent="0.2">
      <c r="A1031" s="997" t="s">
        <v>192</v>
      </c>
      <c r="B1031" s="463" t="s">
        <v>193</v>
      </c>
      <c r="C1031" s="464">
        <v>15674</v>
      </c>
      <c r="AX1031" s="9"/>
      <c r="AY1031" s="9"/>
      <c r="AZ1031" s="9"/>
      <c r="BA1031" s="351"/>
      <c r="BB1031" s="394"/>
      <c r="BC1031"/>
      <c r="BD1031"/>
      <c r="BE1031"/>
      <c r="BF1031"/>
      <c r="BG1031"/>
      <c r="BH1031"/>
      <c r="BI1031"/>
      <c r="BJ1031"/>
      <c r="BK1031"/>
      <c r="BL1031"/>
      <c r="BM1031"/>
      <c r="BN1031"/>
      <c r="BO1031"/>
      <c r="BP1031"/>
      <c r="BQ1031"/>
      <c r="BR1031"/>
      <c r="BS1031"/>
      <c r="BT1031"/>
      <c r="BU1031"/>
      <c r="BV1031"/>
      <c r="BW1031"/>
      <c r="BX1031"/>
      <c r="BY1031" s="351"/>
      <c r="BZ1031" s="352"/>
      <c r="CA1031" s="352"/>
      <c r="CB1031" s="352"/>
      <c r="CC1031" s="352"/>
      <c r="CD1031" s="352"/>
      <c r="CE1031" s="352"/>
      <c r="CF1031" s="352"/>
      <c r="CG1031" s="352"/>
      <c r="CH1031" s="352"/>
      <c r="CI1031" s="352"/>
      <c r="CJ1031" s="352"/>
      <c r="CK1031" s="352"/>
      <c r="CL1031" s="352"/>
      <c r="CM1031" s="352"/>
      <c r="CN1031" s="352"/>
      <c r="CO1031" s="352"/>
      <c r="CP1031" s="352"/>
      <c r="CQ1031" s="352"/>
      <c r="CR1031" s="352"/>
      <c r="CS1031" s="352"/>
      <c r="CT1031" s="352"/>
      <c r="CU1031" s="352"/>
      <c r="CV1031" s="352"/>
      <c r="CW1031" s="352"/>
      <c r="CX1031" s="352"/>
      <c r="CY1031" s="352"/>
      <c r="CZ1031" s="352"/>
    </row>
    <row r="1032" s="437" customFormat="true" ht="17.1" customHeight="true" x14ac:dyDescent="0.2">
      <c r="A1032" s="997"/>
      <c r="B1032" s="463" t="s">
        <v>194</v>
      </c>
      <c r="C1032" s="464">
        <v>11461</v>
      </c>
      <c r="AX1032" s="9"/>
      <c r="AY1032" s="9"/>
      <c r="AZ1032" s="9"/>
      <c r="BA1032" s="351"/>
      <c r="BB1032" s="394"/>
      <c r="BC1032"/>
      <c r="BD1032"/>
      <c r="BE1032"/>
      <c r="BF1032"/>
      <c r="BG1032"/>
      <c r="BH1032"/>
      <c r="BI1032"/>
      <c r="BJ1032"/>
      <c r="BK1032"/>
      <c r="BL1032"/>
      <c r="BM1032"/>
      <c r="BN1032"/>
      <c r="BO1032"/>
      <c r="BP1032"/>
      <c r="BQ1032"/>
      <c r="BR1032"/>
      <c r="BS1032"/>
      <c r="BT1032"/>
      <c r="BU1032"/>
      <c r="BV1032"/>
      <c r="BW1032"/>
      <c r="BX1032"/>
      <c r="BY1032" s="351"/>
      <c r="BZ1032" s="352"/>
      <c r="CA1032" s="352"/>
      <c r="CB1032" s="352"/>
      <c r="CC1032" s="352"/>
      <c r="CD1032" s="352"/>
      <c r="CE1032" s="352"/>
      <c r="CF1032" s="352"/>
      <c r="CG1032" s="352"/>
      <c r="CH1032" s="352"/>
      <c r="CI1032" s="352"/>
      <c r="CJ1032" s="352"/>
      <c r="CK1032" s="352"/>
      <c r="CL1032" s="352"/>
      <c r="CM1032" s="352"/>
      <c r="CN1032" s="352"/>
      <c r="CO1032" s="352"/>
      <c r="CP1032" s="352"/>
      <c r="CQ1032" s="352"/>
      <c r="CR1032" s="352"/>
      <c r="CS1032" s="352"/>
      <c r="CT1032" s="352"/>
      <c r="CU1032" s="352"/>
      <c r="CV1032" s="352"/>
      <c r="CW1032" s="352"/>
      <c r="CX1032" s="352"/>
      <c r="CY1032" s="352"/>
      <c r="CZ1032" s="352"/>
    </row>
    <row r="1033" s="437" customFormat="true" ht="17.1" customHeight="true" x14ac:dyDescent="0.2">
      <c r="A1033" s="998"/>
      <c r="B1033" s="465" t="s">
        <v>195</v>
      </c>
      <c r="C1033" s="466">
        <v>0</v>
      </c>
      <c r="AX1033" s="9"/>
      <c r="AY1033" s="9"/>
      <c r="AZ1033" s="9"/>
      <c r="BA1033" s="451"/>
      <c r="BB1033" s="321"/>
      <c r="BC1033" s="451"/>
      <c r="BD1033" s="451"/>
      <c r="BE1033" s="451"/>
      <c r="BF1033" s="451"/>
      <c r="BG1033" s="451"/>
      <c r="BH1033" s="451"/>
      <c r="BI1033" s="451"/>
      <c r="BJ1033" s="451"/>
      <c r="BK1033" s="451"/>
      <c r="BL1033" s="451"/>
      <c r="BM1033" s="451"/>
      <c r="BN1033" s="451"/>
      <c r="BO1033" s="451"/>
      <c r="BP1033" s="451"/>
      <c r="BQ1033" s="451"/>
      <c r="BR1033" s="451"/>
      <c r="BS1033" s="451"/>
      <c r="BT1033" s="451"/>
      <c r="BU1033" s="451"/>
      <c r="BV1033" s="451"/>
      <c r="BW1033" s="451"/>
      <c r="BX1033" s="451"/>
      <c r="BY1033" s="451"/>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437" customFormat="true" ht="12.95" customHeight="true" x14ac:dyDescent="0.2">
      <c r="A1034" s="999" t="s">
        <v>295</v>
      </c>
      <c r="B1034" s="999"/>
      <c r="C1034" s="999"/>
      <c r="AX1034" s="9"/>
      <c r="AY1034" s="9"/>
      <c r="AZ1034" s="9"/>
      <c r="BA1034" s="351"/>
      <c r="BB1034" s="394"/>
      <c r="BC1034"/>
      <c r="BD1034"/>
      <c r="BE1034"/>
      <c r="BF1034"/>
      <c r="BG1034"/>
      <c r="BH1034"/>
      <c r="BI1034"/>
      <c r="BJ1034"/>
      <c r="BK1034"/>
      <c r="BL1034"/>
      <c r="BM1034"/>
      <c r="BN1034"/>
      <c r="BO1034"/>
      <c r="BP1034"/>
      <c r="BQ1034"/>
      <c r="BR1034"/>
      <c r="BS1034"/>
      <c r="BT1034"/>
      <c r="BU1034"/>
      <c r="BV1034"/>
      <c r="BW1034"/>
      <c r="BX1034"/>
      <c r="BY1034" s="351"/>
      <c r="BZ1034" s="352"/>
      <c r="CA1034" s="352"/>
      <c r="CB1034" s="352"/>
      <c r="CC1034" s="352"/>
      <c r="CD1034" s="352"/>
      <c r="CE1034" s="352"/>
      <c r="CF1034" s="352"/>
      <c r="CG1034" s="352"/>
      <c r="CH1034" s="352"/>
      <c r="CI1034" s="352"/>
      <c r="CJ1034" s="352"/>
      <c r="CK1034" s="352"/>
      <c r="CL1034" s="352"/>
      <c r="CM1034" s="352"/>
      <c r="CN1034" s="352"/>
      <c r="CO1034" s="352"/>
      <c r="CP1034" s="352"/>
      <c r="CQ1034" s="352"/>
      <c r="CR1034" s="352"/>
      <c r="CS1034" s="352"/>
      <c r="CT1034" s="352"/>
      <c r="CU1034" s="352"/>
      <c r="CV1034" s="352"/>
      <c r="CW1034" s="352"/>
      <c r="CX1034" s="352"/>
      <c r="CY1034" s="352"/>
      <c r="CZ1034" s="352"/>
    </row>
    <row r="1035" s="437" customFormat="true" ht="12.75" x14ac:dyDescent="0.2">
      <c r="AX1035" s="9"/>
      <c r="AY1035" s="9"/>
      <c r="AZ1035" s="9"/>
      <c r="BA1035" s="436"/>
      <c r="BB1035" s="363"/>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395" t="s">
        <v>120</v>
      </c>
      <c r="B1036" s="303" t="s">
        <v>121</v>
      </c>
    </row>
    <row r="1037" ht="15" customHeight="true" x14ac:dyDescent="0.2">
      <c r="A1037" s="396" t="str">
        <f>R15</f>
        <v>azua</v>
      </c>
      <c r="B1037" s="396" t="e">
        <f>BR122+BR123</f>
        <v>#VALUE!</v>
      </c>
    </row>
    <row r="1038" ht="15" customHeight="true" x14ac:dyDescent="0.2">
      <c r="A1038" s="396" t="str">
        <f>S15</f>
        <v>bahoruco</v>
      </c>
      <c r="B1038" s="396" t="e">
        <f>BS122+BS123</f>
        <v>#VALUE!</v>
      </c>
    </row>
    <row r="1039" ht="15" customHeight="true" x14ac:dyDescent="0.2">
      <c r="A1039" s="396" t="str">
        <f>T15</f>
        <v>barahona</v>
      </c>
      <c r="B1039" s="396" t="e">
        <f>BT122+BT123</f>
        <v>#VALUE!</v>
      </c>
    </row>
    <row r="1040" ht="15" customHeight="true" x14ac:dyDescent="0.2">
      <c r="A1040" s="396" t="str">
        <f>U15</f>
        <v>dajab¢n</v>
      </c>
      <c r="B1040" s="396" t="e">
        <f>BU122+BU123</f>
        <v>#VALUE!</v>
      </c>
    </row>
    <row r="1041" ht="15" customHeight="true" x14ac:dyDescent="0.2">
      <c r="A1041" s="396" t="str">
        <f>V15</f>
        <v>distrito nacional</v>
      </c>
      <c r="B1041" s="396" t="e">
        <f>BV122+BV123</f>
        <v>#VALUE!</v>
      </c>
    </row>
    <row r="1042" ht="15" customHeight="true" x14ac:dyDescent="0.2">
      <c r="A1042" s="396" t="str">
        <f>W15</f>
        <v>duarte</v>
      </c>
      <c r="B1042" s="396" t="e">
        <f>BW122+BW123</f>
        <v>#VALUE!</v>
      </c>
    </row>
    <row r="1043" ht="15" customHeight="true" x14ac:dyDescent="0.2">
      <c r="A1043" s="396" t="str">
        <f>X15</f>
        <v>el seybo</v>
      </c>
      <c r="B1043" s="396" t="e">
        <f>BX122+XR123</f>
        <v>#VALUE!</v>
      </c>
    </row>
    <row r="1044" ht="15" customHeight="true" x14ac:dyDescent="0.2">
      <c r="A1044" s="396" t="str">
        <f>Y15</f>
        <v>el¡as pi¤a</v>
      </c>
      <c r="B1044" s="396" t="e">
        <f>BY122+BY123</f>
        <v>#VALUE!</v>
      </c>
    </row>
    <row r="1045" ht="15" customHeight="true" x14ac:dyDescent="0.2">
      <c r="A1045" s="396" t="str">
        <f>Z15</f>
        <v>espaillat</v>
      </c>
      <c r="B1045" s="396" t="e">
        <f>BZ122+BZ123</f>
        <v>#VALUE!</v>
      </c>
    </row>
    <row r="1046" ht="15" customHeight="true" x14ac:dyDescent="0.2">
      <c r="A1046" s="363" t="str">
        <f>AA15</f>
        <v>hato mayor</v>
      </c>
      <c r="B1046" s="396" t="e">
        <f>CA122+CA123</f>
        <v>#VALUE!</v>
      </c>
    </row>
    <row r="1047" ht="15" customHeight="true" x14ac:dyDescent="0.2">
      <c r="A1047" s="363" t="str">
        <f>AB15</f>
        <v>independencia</v>
      </c>
      <c r="B1047" s="396" t="e">
        <f>CB122+CB123</f>
        <v>#VALUE!</v>
      </c>
    </row>
    <row r="1048" ht="15" customHeight="true" x14ac:dyDescent="0.2">
      <c r="A1048" s="363" t="str">
        <f>AC15</f>
        <v>la altagracia</v>
      </c>
      <c r="B1048" s="396" t="e">
        <f>CC122+CC123</f>
        <v>#VALUE!</v>
      </c>
    </row>
    <row r="1049" ht="15" customHeight="true" x14ac:dyDescent="0.2">
      <c r="A1049" s="363" t="str">
        <f>AD15</f>
        <v>la romana</v>
      </c>
      <c r="B1049" s="396" t="e">
        <f>CD122+CD123</f>
        <v>#VALUE!</v>
      </c>
    </row>
    <row r="1050" ht="15" customHeight="true" x14ac:dyDescent="0.2">
      <c r="A1050" s="363" t="str">
        <f>AE15</f>
        <v>la vega</v>
      </c>
      <c r="B1050" s="396" t="e">
        <f>CE122+CE123</f>
        <v>#VALUE!</v>
      </c>
    </row>
    <row r="1051" ht="15" customHeight="true" x14ac:dyDescent="0.2">
      <c r="A1051" s="363" t="str">
        <f>AF15</f>
        <v>mar¡a trinidad s nchez</v>
      </c>
      <c r="B1051" s="396" t="e">
        <f>CF122+CF123</f>
        <v>#VALUE!</v>
      </c>
    </row>
    <row r="1052" ht="15" customHeight="true" x14ac:dyDescent="0.2">
      <c r="A1052" s="363" t="str">
        <f>AG15</f>
        <v>monse¤ol nouel</v>
      </c>
      <c r="B1052" s="396" t="e">
        <f>CG122+CG123</f>
        <v>#VALUE!</v>
      </c>
    </row>
    <row r="1053" ht="15" customHeight="true" x14ac:dyDescent="0.2">
      <c r="A1053" s="363" t="str">
        <f>AH15</f>
        <v>monte cristi</v>
      </c>
      <c r="B1053" s="396" t="e">
        <f>CH122+CH123</f>
        <v>#VALUE!</v>
      </c>
    </row>
    <row r="1054" ht="15" customHeight="true" x14ac:dyDescent="0.2">
      <c r="A1054" s="363" t="str">
        <f>AI15</f>
        <v>monte plata</v>
      </c>
      <c r="B1054" s="396" t="e">
        <f>CI122+CI123</f>
        <v>#VALUE!</v>
      </c>
    </row>
    <row r="1055" ht="15" customHeight="true" x14ac:dyDescent="0.2">
      <c r="A1055" s="363" t="str">
        <f>AJ15</f>
        <v>pedernales</v>
      </c>
      <c r="B1055" s="396" t="e">
        <f>CJ122+CJ123</f>
        <v>#VALUE!</v>
      </c>
    </row>
    <row r="1056" ht="15" customHeight="true" x14ac:dyDescent="0.2">
      <c r="A1056" s="363" t="str">
        <f>AK15</f>
        <v>peravia</v>
      </c>
      <c r="B1056" s="396" t="e">
        <f>CK122+CK123</f>
        <v>#VALUE!</v>
      </c>
    </row>
    <row r="1057" ht="15" customHeight="true" x14ac:dyDescent="0.2">
      <c r="A1057" s="363" t="str">
        <f>AL15</f>
        <v>puerto plata</v>
      </c>
      <c r="B1057" s="396" t="e">
        <f>CL122+CL123</f>
        <v>#VALUE!</v>
      </c>
    </row>
    <row r="1058" ht="15" customHeight="true" x14ac:dyDescent="0.2">
      <c r="A1058" s="363" t="str">
        <f>AM15</f>
        <v>s nchez ram¡rez</v>
      </c>
      <c r="B1058" s="396" t="e">
        <f>CM122+CM123</f>
        <v>#VALUE!</v>
      </c>
    </row>
    <row r="1059" ht="15" customHeight="true" x14ac:dyDescent="0.2">
      <c r="A1059" s="363" t="str">
        <f>AN15</f>
        <v>salcedo</v>
      </c>
      <c r="B1059" s="396" t="e">
        <f>CN122+CN123</f>
        <v>#VALUE!</v>
      </c>
    </row>
    <row r="1060" ht="15" customHeight="true" x14ac:dyDescent="0.2">
      <c r="A1060" s="363" t="str">
        <f>AO15</f>
        <v>saman </v>
      </c>
      <c r="B1060" s="396" t="e">
        <f>CO122+CO123</f>
        <v>#VALUE!</v>
      </c>
    </row>
    <row r="1061" ht="15" customHeight="true" x14ac:dyDescent="0.2">
      <c r="A1061" s="363" t="str">
        <f>AP15</f>
        <v>san crist¢bal</v>
      </c>
      <c r="B1061" s="396" t="e">
        <f>CP122+CP123</f>
        <v>#VALUE!</v>
      </c>
    </row>
    <row r="1062" ht="15" customHeight="true" x14ac:dyDescent="0.2">
      <c r="A1062" s="363" t="str">
        <f>AQ15</f>
        <v>san jos‚ de ocoa</v>
      </c>
      <c r="B1062" s="396" t="e">
        <f>CQ122+CQ123</f>
        <v>#VALUE!</v>
      </c>
    </row>
    <row r="1063" ht="15" customHeight="true" x14ac:dyDescent="0.2">
      <c r="A1063" s="363" t="str">
        <f>AR15</f>
        <v>san juan</v>
      </c>
      <c r="B1063" s="396" t="e">
        <f>CR122+CR123</f>
        <v>#VALUE!</v>
      </c>
    </row>
    <row r="1064" ht="15" customHeight="true" x14ac:dyDescent="0.2">
      <c r="A1064" s="363" t="str">
        <f>AS15</f>
        <v>san pedro de macor¡s</v>
      </c>
      <c r="B1064" s="396" t="e">
        <f>CS122+CS123</f>
        <v>#VALUE!</v>
      </c>
    </row>
    <row r="1065" ht="15" customHeight="true" x14ac:dyDescent="0.2">
      <c r="A1065" s="363" t="str">
        <f>AT15</f>
        <v>santiago</v>
      </c>
      <c r="B1065" s="396" t="e">
        <f>CT122+CT123</f>
        <v>#VALUE!</v>
      </c>
    </row>
    <row r="1066" ht="15" customHeight="true" x14ac:dyDescent="0.2">
      <c r="A1066" s="363" t="str">
        <f>AU15</f>
        <v>santiago rodr¡guez</v>
      </c>
      <c r="B1066" s="396" t="e">
        <f>CU122+CU123</f>
        <v>#VALUE!</v>
      </c>
    </row>
    <row r="1067" ht="15" customHeight="true" x14ac:dyDescent="0.2">
      <c r="A1067" s="363" t="str">
        <f>AV15</f>
        <v>santo domingo</v>
      </c>
      <c r="B1067" s="396" t="e">
        <f>CV122+CV123</f>
        <v>#VALUE!</v>
      </c>
    </row>
    <row r="1068" ht="15" customHeight="true" x14ac:dyDescent="0.2">
      <c r="A1068" s="363" t="str">
        <f>AW15</f>
        <v>valverde</v>
      </c>
      <c r="B1068" s="396" t="e">
        <f>CW122+CW123</f>
        <v>#VALUE!</v>
      </c>
    </row>
    <row r="1069" ht="15" customHeight="true" x14ac:dyDescent="0.2">
      <c r="A1069" s="363">
        <f>AX15</f>
        <v>0</v>
      </c>
      <c r="B1069" s="396">
        <f>CX122+CX123</f>
        <v>0</v>
      </c>
    </row>
    <row r="1070" ht="15" customHeight="true" x14ac:dyDescent="0.2">
      <c r="A1070" s="363">
        <f>AY15</f>
        <v>0</v>
      </c>
      <c r="B1070" s="396">
        <f>CY122+CY123</f>
        <v>0</v>
      </c>
    </row>
    <row r="1071" ht="15" customHeight="true" x14ac:dyDescent="0.2">
      <c r="A1071" s="363"/>
      <c r="B1071" s="396"/>
    </row>
    <row r="1072" ht="15" customHeight="true" x14ac:dyDescent="0.2">
      <c r="A1072" s="396">
        <f>34-COUNTIF(A1037:A1071,"0")</f>
        <v>32</v>
      </c>
      <c r="B1072" s="363" t="s">
        <v>137</v>
      </c>
    </row>
    <row r="1100" s="834" customFormat="true" ht="17.1" customHeight="true" x14ac:dyDescent="0.2">
      <c r="A1100" s="843"/>
      <c r="B1100" s="838"/>
      <c r="BA1100" s="436"/>
      <c r="BB1100" s="363"/>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c r="BZ1100" s="339"/>
      <c r="CA1100" s="339"/>
      <c r="CB1100" s="339"/>
      <c r="CC1100" s="339"/>
      <c r="CD1100" s="339"/>
      <c r="CE1100" s="339"/>
      <c r="CF1100" s="339"/>
      <c r="CG1100" s="339"/>
      <c r="CH1100" s="339"/>
      <c r="CI1100" s="339"/>
      <c r="CJ1100" s="339"/>
      <c r="CK1100" s="339"/>
      <c r="CL1100" s="339"/>
      <c r="CM1100" s="339"/>
      <c r="CN1100" s="339"/>
      <c r="CO1100" s="339"/>
      <c r="CP1100" s="339"/>
      <c r="CQ1100" s="339"/>
      <c r="CR1100" s="339"/>
      <c r="CS1100" s="339"/>
      <c r="CT1100" s="339"/>
      <c r="CU1100" s="339"/>
      <c r="CV1100" s="339"/>
      <c r="CW1100" s="339"/>
      <c r="CX1100" s="339"/>
      <c r="CY1100" s="339"/>
      <c r="CZ1100" s="339"/>
    </row>
    <row r="1101" s="834" customFormat="true" ht="17.1" customHeight="true" x14ac:dyDescent="0.2">
      <c r="A1101" s="844"/>
      <c r="B1101" s="839"/>
      <c r="BA1101" s="436"/>
      <c r="BB1101" s="363"/>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c r="BZ1101" s="339"/>
      <c r="CA1101" s="339"/>
      <c r="CB1101" s="339"/>
      <c r="CC1101" s="339"/>
      <c r="CD1101" s="339"/>
      <c r="CE1101" s="339"/>
      <c r="CF1101" s="339"/>
      <c r="CG1101" s="339"/>
      <c r="CH1101" s="339"/>
      <c r="CI1101" s="339"/>
      <c r="CJ1101" s="339"/>
      <c r="CK1101" s="339"/>
      <c r="CL1101" s="339"/>
      <c r="CM1101" s="339"/>
      <c r="CN1101" s="339"/>
      <c r="CO1101" s="339"/>
      <c r="CP1101" s="339"/>
      <c r="CQ1101" s="339"/>
      <c r="CR1101" s="339"/>
      <c r="CS1101" s="339"/>
      <c r="CT1101" s="339"/>
      <c r="CU1101" s="339"/>
      <c r="CV1101" s="339"/>
      <c r="CW1101" s="339"/>
      <c r="CX1101" s="339"/>
      <c r="CY1101" s="339"/>
      <c r="CZ1101" s="339"/>
    </row>
    <row r="1102" s="339" customFormat="true" ht="15" customHeight="true" x14ac:dyDescent="0.2">
      <c r="BA1102" s="436"/>
      <c r="BB1102" s="363"/>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39" customFormat="true" ht="15" customHeight="true" x14ac:dyDescent="0.2">
      <c r="BA1103" s="436"/>
      <c r="BB1103" s="363"/>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39" customFormat="true" ht="15" customHeight="true" x14ac:dyDescent="0.2">
      <c r="BA1104" s="436"/>
      <c r="BB1104" s="363"/>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39" customFormat="true" ht="15" customHeight="true" x14ac:dyDescent="0.2">
      <c r="BA1105" s="436"/>
      <c r="BB1105" s="363"/>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39" customFormat="true" ht="15" customHeight="true" x14ac:dyDescent="0.2">
      <c r="BA1106" s="436"/>
      <c r="BB1106" s="363"/>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39" customFormat="true" ht="15" customHeight="true" x14ac:dyDescent="0.2">
      <c r="BA1107" s="436"/>
      <c r="BB1107" s="363"/>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39" customFormat="true" ht="15" customHeight="true" x14ac:dyDescent="0.2">
      <c r="BA1108" s="436"/>
      <c r="BB1108" s="363"/>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39" customFormat="true" ht="15" customHeight="true" x14ac:dyDescent="0.2">
      <c r="BA1109" s="436"/>
      <c r="BB1109" s="363"/>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39" customFormat="true" ht="15" customHeight="true" x14ac:dyDescent="0.2">
      <c r="BA1110" s="436"/>
      <c r="BB1110" s="363"/>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39" customFormat="true" ht="15" customHeight="true" x14ac:dyDescent="0.2">
      <c r="BA1111" s="436"/>
      <c r="BB1111" s="363"/>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39" customFormat="true" ht="15" customHeight="true" x14ac:dyDescent="0.2">
      <c r="BA1112" s="436"/>
      <c r="BB1112" s="363"/>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39" customFormat="true" ht="15" customHeight="true" x14ac:dyDescent="0.2">
      <c r="BA1113" s="436"/>
      <c r="BB1113" s="363"/>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834" customFormat="true" ht="17.1" customHeight="true" x14ac:dyDescent="0.2">
      <c r="A1114" s="844"/>
      <c r="B1114" s="839"/>
      <c r="C1114" s="840"/>
      <c r="D1114" s="840"/>
      <c r="E1114" s="840"/>
      <c r="F1114" s="840"/>
      <c r="G1114" s="840"/>
      <c r="H1114" s="840"/>
      <c r="I1114" s="840"/>
      <c r="J1114" s="840"/>
      <c r="K1114" s="840"/>
      <c r="L1114" s="840"/>
      <c r="M1114" s="840"/>
      <c r="N1114" s="840"/>
      <c r="O1114" s="840"/>
      <c r="P1114" s="840"/>
      <c r="Q1114" s="840"/>
      <c r="R1114" s="840"/>
      <c r="S1114" s="840"/>
      <c r="T1114" s="840"/>
      <c r="U1114" s="840"/>
      <c r="V1114" s="840"/>
      <c r="W1114" s="840"/>
      <c r="X1114" s="840"/>
      <c r="Y1114" s="840"/>
      <c r="Z1114" s="840"/>
      <c r="AA1114" s="840"/>
      <c r="AB1114" s="840"/>
      <c r="AC1114" s="840"/>
      <c r="AD1114" s="840"/>
      <c r="AE1114" s="840"/>
      <c r="AF1114" s="840"/>
      <c r="AG1114" s="840"/>
      <c r="AH1114" s="840"/>
      <c r="AI1114" s="840"/>
      <c r="AJ1114" s="840"/>
      <c r="AK1114" s="840"/>
      <c r="AL1114" s="840"/>
      <c r="AM1114" s="840"/>
      <c r="AN1114" s="840"/>
      <c r="AO1114" s="840"/>
      <c r="AP1114" s="840"/>
      <c r="AQ1114" s="840"/>
      <c r="AR1114" s="840"/>
      <c r="AS1114" s="840"/>
      <c r="AT1114" s="840"/>
      <c r="AU1114" s="840"/>
      <c r="AV1114" s="840"/>
      <c r="AW1114" s="840"/>
      <c r="BA1114" s="436"/>
      <c r="BB1114" s="363"/>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c r="BZ1114" s="339"/>
      <c r="CA1114" s="339"/>
      <c r="CB1114" s="339"/>
      <c r="CC1114" s="339"/>
      <c r="CD1114" s="339"/>
      <c r="CE1114" s="339"/>
      <c r="CF1114" s="339"/>
      <c r="CG1114" s="339"/>
      <c r="CH1114" s="339"/>
      <c r="CI1114" s="339"/>
      <c r="CJ1114" s="339"/>
      <c r="CK1114" s="339"/>
      <c r="CL1114" s="339"/>
      <c r="CM1114" s="339"/>
      <c r="CN1114" s="339"/>
      <c r="CO1114" s="339"/>
      <c r="CP1114" s="339"/>
      <c r="CQ1114" s="339"/>
      <c r="CR1114" s="339"/>
      <c r="CS1114" s="339"/>
      <c r="CT1114" s="339"/>
      <c r="CU1114" s="339"/>
      <c r="CV1114" s="339"/>
      <c r="CW1114" s="339"/>
      <c r="CX1114" s="339"/>
      <c r="CY1114" s="339"/>
      <c r="CZ1114" s="339"/>
    </row>
    <row r="1115" s="834" customFormat="true" ht="17.1" customHeight="true" x14ac:dyDescent="0.2">
      <c r="A1115" s="844"/>
      <c r="B1115" s="839"/>
      <c r="C1115" s="840"/>
      <c r="D1115" s="840"/>
      <c r="E1115" s="840"/>
      <c r="F1115" s="840"/>
      <c r="G1115" s="840"/>
      <c r="H1115" s="840"/>
      <c r="I1115" s="840"/>
      <c r="J1115" s="840"/>
      <c r="K1115" s="840"/>
      <c r="L1115" s="840"/>
      <c r="M1115" s="840"/>
      <c r="N1115" s="840"/>
      <c r="O1115" s="840"/>
      <c r="P1115" s="840"/>
      <c r="Q1115" s="840"/>
      <c r="R1115" s="840"/>
      <c r="S1115" s="840"/>
      <c r="T1115" s="840"/>
      <c r="U1115" s="840"/>
      <c r="V1115" s="840"/>
      <c r="W1115" s="840"/>
      <c r="X1115" s="840"/>
      <c r="Y1115" s="840"/>
      <c r="Z1115" s="840"/>
      <c r="AA1115" s="840"/>
      <c r="AB1115" s="840"/>
      <c r="AC1115" s="840"/>
      <c r="AD1115" s="840"/>
      <c r="AE1115" s="840"/>
      <c r="AF1115" s="840"/>
      <c r="AG1115" s="840"/>
      <c r="AH1115" s="840"/>
      <c r="AI1115" s="840"/>
      <c r="AJ1115" s="840"/>
      <c r="AK1115" s="840"/>
      <c r="AL1115" s="840"/>
      <c r="AM1115" s="840"/>
      <c r="AN1115" s="840"/>
      <c r="AO1115" s="840"/>
      <c r="AP1115" s="840"/>
      <c r="AQ1115" s="840"/>
      <c r="AR1115" s="840"/>
      <c r="AS1115" s="840"/>
      <c r="AT1115" s="840"/>
      <c r="AU1115" s="840"/>
      <c r="AV1115" s="840"/>
      <c r="AW1115" s="840"/>
      <c r="BA1115" s="436"/>
      <c r="BB1115" s="363"/>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c r="BZ1115" s="339"/>
      <c r="CA1115" s="339"/>
      <c r="CB1115" s="339"/>
      <c r="CC1115" s="339"/>
      <c r="CD1115" s="339"/>
      <c r="CE1115" s="339"/>
      <c r="CF1115" s="339"/>
      <c r="CG1115" s="339"/>
      <c r="CH1115" s="339"/>
      <c r="CI1115" s="339"/>
      <c r="CJ1115" s="339"/>
      <c r="CK1115" s="339"/>
      <c r="CL1115" s="339"/>
      <c r="CM1115" s="339"/>
      <c r="CN1115" s="339"/>
      <c r="CO1115" s="339"/>
      <c r="CP1115" s="339"/>
      <c r="CQ1115" s="339"/>
      <c r="CR1115" s="339"/>
      <c r="CS1115" s="339"/>
      <c r="CT1115" s="339"/>
      <c r="CU1115" s="339"/>
      <c r="CV1115" s="339"/>
      <c r="CW1115" s="339"/>
      <c r="CX1115" s="339"/>
      <c r="CY1115" s="339"/>
      <c r="CZ1115" s="339"/>
    </row>
    <row r="1116" s="834" customFormat="true" ht="17.1" customHeight="true" x14ac:dyDescent="0.2">
      <c r="A1116" s="844"/>
      <c r="B1116" s="839"/>
      <c r="C1116" s="840"/>
      <c r="D1116" s="840"/>
      <c r="E1116" s="840"/>
      <c r="F1116" s="840"/>
      <c r="G1116" s="840"/>
      <c r="H1116" s="840"/>
      <c r="I1116" s="840"/>
      <c r="J1116" s="840"/>
      <c r="K1116" s="840"/>
      <c r="L1116" s="840"/>
      <c r="M1116" s="840"/>
      <c r="N1116" s="840"/>
      <c r="O1116" s="840"/>
      <c r="P1116" s="840"/>
      <c r="Q1116" s="840"/>
      <c r="R1116" s="840"/>
      <c r="S1116" s="840"/>
      <c r="T1116" s="840"/>
      <c r="U1116" s="840"/>
      <c r="V1116" s="840"/>
      <c r="W1116" s="840"/>
      <c r="X1116" s="840"/>
      <c r="Y1116" s="840"/>
      <c r="Z1116" s="840"/>
      <c r="AA1116" s="840"/>
      <c r="AB1116" s="840"/>
      <c r="AC1116" s="840"/>
      <c r="AD1116" s="840"/>
      <c r="AE1116" s="840"/>
      <c r="AF1116" s="840"/>
      <c r="AG1116" s="840"/>
      <c r="AH1116" s="840"/>
      <c r="AI1116" s="840"/>
      <c r="AJ1116" s="840"/>
      <c r="AK1116" s="840"/>
      <c r="AL1116" s="840"/>
      <c r="AM1116" s="840"/>
      <c r="AN1116" s="840"/>
      <c r="AO1116" s="840"/>
      <c r="AP1116" s="840"/>
      <c r="AQ1116" s="840"/>
      <c r="AR1116" s="840"/>
      <c r="AS1116" s="840"/>
      <c r="AT1116" s="840"/>
      <c r="AU1116" s="840"/>
      <c r="AV1116" s="840"/>
      <c r="AW1116" s="840"/>
      <c r="BA1116" s="436"/>
      <c r="BB1116" s="363"/>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c r="BZ1116" s="339"/>
      <c r="CA1116" s="339"/>
      <c r="CB1116" s="339"/>
      <c r="CC1116" s="339"/>
      <c r="CD1116" s="339"/>
      <c r="CE1116" s="339"/>
      <c r="CF1116" s="339"/>
      <c r="CG1116" s="339"/>
      <c r="CH1116" s="339"/>
      <c r="CI1116" s="339"/>
      <c r="CJ1116" s="339"/>
      <c r="CK1116" s="339"/>
      <c r="CL1116" s="339"/>
      <c r="CM1116" s="339"/>
      <c r="CN1116" s="339"/>
      <c r="CO1116" s="339"/>
      <c r="CP1116" s="339"/>
      <c r="CQ1116" s="339"/>
      <c r="CR1116" s="339"/>
      <c r="CS1116" s="339"/>
      <c r="CT1116" s="339"/>
      <c r="CU1116" s="339"/>
      <c r="CV1116" s="339"/>
      <c r="CW1116" s="339"/>
      <c r="CX1116" s="339"/>
      <c r="CY1116" s="339"/>
      <c r="CZ1116" s="339"/>
    </row>
    <row r="1117" s="834" customFormat="true" ht="17.1" customHeight="true" x14ac:dyDescent="0.2">
      <c r="A1117" s="845"/>
      <c r="B1117" s="841"/>
      <c r="C1117" s="842"/>
      <c r="D1117" s="842"/>
      <c r="E1117" s="842"/>
      <c r="F1117" s="842"/>
      <c r="G1117" s="842"/>
      <c r="H1117" s="842"/>
      <c r="I1117" s="842"/>
      <c r="J1117" s="842"/>
      <c r="K1117" s="842"/>
      <c r="L1117" s="842"/>
      <c r="M1117" s="842"/>
      <c r="N1117" s="842"/>
      <c r="O1117" s="842"/>
      <c r="P1117" s="842"/>
      <c r="Q1117" s="842"/>
      <c r="R1117" s="842"/>
      <c r="S1117" s="842"/>
      <c r="T1117" s="842"/>
      <c r="U1117" s="842"/>
      <c r="V1117" s="842"/>
      <c r="W1117" s="842"/>
      <c r="X1117" s="842"/>
      <c r="Y1117" s="842"/>
      <c r="Z1117" s="842"/>
      <c r="AA1117" s="842"/>
      <c r="AB1117" s="842"/>
      <c r="AC1117" s="842"/>
      <c r="AD1117" s="842"/>
      <c r="AE1117" s="842"/>
      <c r="AF1117" s="842"/>
      <c r="AG1117" s="842"/>
      <c r="AH1117" s="842"/>
      <c r="AI1117" s="842"/>
      <c r="AJ1117" s="842"/>
      <c r="AK1117" s="842"/>
      <c r="AL1117" s="842"/>
      <c r="AM1117" s="842"/>
      <c r="AN1117" s="842"/>
      <c r="AO1117" s="842"/>
      <c r="AP1117" s="842"/>
      <c r="AQ1117" s="842"/>
      <c r="AR1117" s="842"/>
      <c r="AS1117" s="842"/>
      <c r="AT1117" s="842"/>
      <c r="AU1117" s="842"/>
      <c r="AV1117" s="842"/>
      <c r="AW1117" s="842"/>
      <c r="BA1117" s="436"/>
      <c r="BB1117" s="363"/>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c r="BZ1117" s="339"/>
      <c r="CA1117" s="339"/>
      <c r="CB1117" s="339"/>
      <c r="CC1117" s="339"/>
      <c r="CD1117" s="339"/>
      <c r="CE1117" s="339"/>
      <c r="CF1117" s="339"/>
      <c r="CG1117" s="339"/>
      <c r="CH1117" s="339"/>
      <c r="CI1117" s="339"/>
      <c r="CJ1117" s="339"/>
      <c r="CK1117" s="339"/>
      <c r="CL1117" s="339"/>
      <c r="CM1117" s="339"/>
      <c r="CN1117" s="339"/>
      <c r="CO1117" s="339"/>
      <c r="CP1117" s="339"/>
      <c r="CQ1117" s="339"/>
      <c r="CR1117" s="339"/>
      <c r="CS1117" s="339"/>
      <c r="CT1117" s="339"/>
      <c r="CU1117" s="339"/>
      <c r="CV1117" s="339"/>
      <c r="CW1117" s="339"/>
      <c r="CX1117" s="339"/>
      <c r="CY1117" s="339"/>
      <c r="CZ1117" s="339"/>
    </row>
    <row r="1118" s="339" customFormat="true" ht="15" customHeight="true" x14ac:dyDescent="0.2">
      <c r="BA1118" s="436"/>
      <c r="BB1118" s="363"/>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39" customFormat="true" ht="15" customHeight="true" x14ac:dyDescent="0.2">
      <c r="BA1119" s="436"/>
      <c r="BB1119" s="363"/>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39" customFormat="true" ht="15" customHeight="true" x14ac:dyDescent="0.2">
      <c r="BA1120" s="436"/>
      <c r="BB1120" s="363"/>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39" customFormat="true" ht="15" customHeight="true" x14ac:dyDescent="0.2">
      <c r="BA1121" s="436"/>
      <c r="BB1121" s="363"/>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39" customFormat="true" ht="15" customHeight="true" x14ac:dyDescent="0.2">
      <c r="BA1122" s="436"/>
      <c r="BB1122" s="363"/>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39" customFormat="true" ht="15" customHeight="true" x14ac:dyDescent="0.2">
      <c r="BA1123" s="436"/>
      <c r="BB1123" s="363"/>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39" customFormat="true" ht="15" customHeight="true" x14ac:dyDescent="0.2">
      <c r="BA1124" s="436"/>
      <c r="BB1124" s="363"/>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39" customFormat="true" ht="15" customHeight="true" x14ac:dyDescent="0.2">
      <c r="BA1125" s="436"/>
      <c r="BB1125" s="363"/>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39" customFormat="true" ht="15" customHeight="true" x14ac:dyDescent="0.2">
      <c r="BA1126" s="436"/>
      <c r="BB1126" s="363"/>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39" customFormat="true" ht="15" customHeight="true" x14ac:dyDescent="0.2">
      <c r="BA1127" s="436"/>
      <c r="BB1127" s="363"/>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39" customFormat="true" ht="15" customHeight="true" x14ac:dyDescent="0.2">
      <c r="BA1128" s="436"/>
      <c r="BB1128" s="363"/>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39" customFormat="true" ht="15" customHeight="true" x14ac:dyDescent="0.2">
      <c r="BA1129" s="436"/>
      <c r="BB1129" s="363"/>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39" customFormat="true" ht="15" customHeight="true" x14ac:dyDescent="0.2">
      <c r="BA1130" s="436"/>
      <c r="BB1130" s="363"/>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39" customFormat="true" ht="15" customHeight="true" x14ac:dyDescent="0.2">
      <c r="BA1131" s="436"/>
      <c r="BB1131" s="363"/>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39" customFormat="true" ht="15" customHeight="true" x14ac:dyDescent="0.2">
      <c r="BA1132" s="436"/>
      <c r="BB1132" s="363"/>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39" customFormat="true" ht="15" customHeight="true" x14ac:dyDescent="0.2">
      <c r="BA1133" s="436"/>
      <c r="BB1133" s="363"/>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39" customFormat="true" ht="15" customHeight="true" x14ac:dyDescent="0.2">
      <c r="BA1134" s="436"/>
      <c r="BB1134" s="363"/>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39" customFormat="true" ht="15" customHeight="true" x14ac:dyDescent="0.2">
      <c r="BA1135" s="436"/>
      <c r="BB1135" s="363"/>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39" customFormat="true" ht="15" customHeight="true" x14ac:dyDescent="0.2">
      <c r="BA1136" s="436"/>
      <c r="BB1136" s="363"/>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39" customFormat="true" ht="15" customHeight="true" x14ac:dyDescent="0.2">
      <c r="BA1137" s="436"/>
      <c r="BB1137" s="363"/>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39" customFormat="true" ht="15" customHeight="true" x14ac:dyDescent="0.2">
      <c r="BA1138" s="436"/>
      <c r="BB1138" s="363"/>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39" customFormat="true" ht="15" customHeight="true" x14ac:dyDescent="0.2">
      <c r="BA1139" s="436"/>
      <c r="BB1139" s="363"/>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39" customFormat="true" ht="15" customHeight="true" x14ac:dyDescent="0.2">
      <c r="BA1140" s="436"/>
      <c r="BB1140" s="363"/>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39" customFormat="true" ht="15" customHeight="true" x14ac:dyDescent="0.2">
      <c r="BA1141" s="436"/>
      <c r="BB1141" s="363"/>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39" customFormat="true" ht="15" customHeight="true" x14ac:dyDescent="0.2">
      <c r="BA1142" s="436"/>
      <c r="BB1142" s="363"/>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39" customFormat="true" ht="15" customHeight="true" x14ac:dyDescent="0.2">
      <c r="BA1143" s="436"/>
      <c r="BB1143" s="363"/>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39" customFormat="true" ht="15" customHeight="true" x14ac:dyDescent="0.2">
      <c r="BA1144" s="436"/>
      <c r="BB1144" s="363"/>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39" customFormat="true" ht="15" customHeight="true" x14ac:dyDescent="0.2">
      <c r="BA1145" s="436"/>
      <c r="BB1145" s="363"/>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39" customFormat="true" ht="15" customHeight="true" x14ac:dyDescent="0.2">
      <c r="BA1146" s="436"/>
      <c r="BB1146" s="363"/>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39" customFormat="true" ht="15" customHeight="true" x14ac:dyDescent="0.2">
      <c r="BA1147" s="436"/>
      <c r="BB1147" s="363"/>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39" customFormat="true" ht="15" customHeight="true" x14ac:dyDescent="0.2">
      <c r="BA1148" s="436"/>
      <c r="BB1148" s="363"/>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39" customFormat="true" ht="15" customHeight="true" x14ac:dyDescent="0.2">
      <c r="BA1149" s="436"/>
      <c r="BB1149" s="363"/>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39" customFormat="true" ht="15" customHeight="true" x14ac:dyDescent="0.2">
      <c r="BA1150" s="436"/>
      <c r="BB1150" s="363"/>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39" customFormat="true" ht="15" customHeight="true" x14ac:dyDescent="0.2">
      <c r="BA1151" s="436"/>
      <c r="BB1151" s="363"/>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39" customFormat="true" ht="15" customHeight="true" x14ac:dyDescent="0.2">
      <c r="BA1152" s="436"/>
      <c r="BB1152" s="363"/>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39" customFormat="true" ht="15" customHeight="true" x14ac:dyDescent="0.2">
      <c r="BA1153" s="436"/>
      <c r="BB1153" s="363"/>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39" customFormat="true" ht="15" customHeight="true" x14ac:dyDescent="0.2">
      <c r="BA1154" s="436"/>
      <c r="BB1154" s="363"/>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39" customFormat="true" ht="15" customHeight="true" x14ac:dyDescent="0.2">
      <c r="BA1155" s="436"/>
      <c r="BB1155" s="363"/>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39" customFormat="true" ht="15" customHeight="true" x14ac:dyDescent="0.2">
      <c r="BA1156" s="436"/>
      <c r="BB1156" s="363"/>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39" customFormat="true" ht="15" customHeight="true" x14ac:dyDescent="0.2">
      <c r="BA1157" s="436"/>
      <c r="BB1157" s="363"/>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39" customFormat="true" ht="15" customHeight="true" x14ac:dyDescent="0.2">
      <c r="BA1158" s="436"/>
      <c r="BB1158" s="363"/>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39" customFormat="true" ht="15" customHeight="true" x14ac:dyDescent="0.2">
      <c r="BA1159" s="436"/>
      <c r="BB1159" s="363"/>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39" customFormat="true" ht="15" customHeight="true" x14ac:dyDescent="0.2">
      <c r="BA1160" s="436"/>
      <c r="BB1160" s="363"/>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39" customFormat="true" ht="15" customHeight="true" x14ac:dyDescent="0.2">
      <c r="BA1161" s="436"/>
      <c r="BB1161" s="363"/>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39" customFormat="true" ht="15" customHeight="true" x14ac:dyDescent="0.2">
      <c r="BA1162" s="436"/>
      <c r="BB1162" s="363"/>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39" customFormat="true" ht="15" customHeight="true" x14ac:dyDescent="0.2">
      <c r="BA1163" s="436"/>
      <c r="BB1163" s="363"/>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39" customFormat="true" ht="15" customHeight="true" x14ac:dyDescent="0.2">
      <c r="BA1164" s="436"/>
      <c r="BB1164" s="363"/>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39" customFormat="true" ht="15" customHeight="true" x14ac:dyDescent="0.2">
      <c r="BA1165" s="436"/>
      <c r="BB1165" s="363"/>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39" customFormat="true" ht="15" customHeight="true" x14ac:dyDescent="0.2">
      <c r="BA1166" s="436"/>
      <c r="BB1166" s="363"/>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39" customFormat="true" ht="15" customHeight="true" x14ac:dyDescent="0.2">
      <c r="BA1167" s="436"/>
      <c r="BB1167" s="363"/>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39" customFormat="true" ht="15" customHeight="true" x14ac:dyDescent="0.2">
      <c r="BA1168" s="436"/>
      <c r="BB1168" s="363"/>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39" customFormat="true" ht="15" customHeight="true" x14ac:dyDescent="0.2">
      <c r="BA1169" s="436"/>
      <c r="BB1169" s="363"/>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39" customFormat="true" ht="15" customHeight="true" x14ac:dyDescent="0.2">
      <c r="A1170" s="408"/>
      <c r="B1170" s="829"/>
      <c r="C1170" s="830"/>
      <c r="D1170" s="830"/>
      <c r="E1170" s="830"/>
      <c r="F1170" s="830"/>
      <c r="G1170" s="830"/>
      <c r="H1170" s="830"/>
      <c r="I1170" s="830"/>
      <c r="J1170" s="830"/>
      <c r="K1170" s="830"/>
      <c r="L1170" s="830"/>
      <c r="M1170" s="830"/>
      <c r="N1170" s="830"/>
      <c r="O1170" s="830"/>
      <c r="P1170" s="830"/>
      <c r="Q1170" s="830"/>
      <c r="R1170" s="830"/>
      <c r="S1170" s="830"/>
      <c r="T1170" s="830"/>
      <c r="U1170" s="830"/>
      <c r="V1170" s="830"/>
      <c r="W1170" s="830"/>
      <c r="X1170" s="830"/>
      <c r="Y1170" s="830"/>
      <c r="Z1170" s="830"/>
      <c r="AA1170" s="830"/>
      <c r="AB1170" s="830"/>
      <c r="BA1170" s="436"/>
      <c r="BB1170" s="363"/>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39" customFormat="true" ht="15" customHeight="true" x14ac:dyDescent="0.2">
      <c r="A1171" s="408"/>
      <c r="B1171" s="829"/>
      <c r="C1171" s="830"/>
      <c r="D1171" s="830"/>
      <c r="E1171" s="830"/>
      <c r="F1171" s="830"/>
      <c r="G1171" s="830"/>
      <c r="H1171" s="830"/>
      <c r="I1171" s="830"/>
      <c r="J1171" s="830"/>
      <c r="K1171" s="830"/>
      <c r="L1171" s="830"/>
      <c r="M1171" s="830"/>
      <c r="N1171" s="830"/>
      <c r="O1171" s="830"/>
      <c r="P1171" s="830"/>
      <c r="Q1171" s="830"/>
      <c r="R1171" s="830"/>
      <c r="S1171" s="830"/>
      <c r="T1171" s="830"/>
      <c r="U1171" s="830"/>
      <c r="V1171" s="830"/>
      <c r="W1171" s="830"/>
      <c r="X1171" s="830"/>
      <c r="Y1171" s="830"/>
      <c r="Z1171" s="830"/>
      <c r="AA1171" s="830"/>
      <c r="AB1171" s="830"/>
      <c r="BA1171" s="436"/>
      <c r="BB1171" s="363"/>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39" customFormat="true" ht="15" customHeight="true" x14ac:dyDescent="0.2">
      <c r="A1172" s="408"/>
      <c r="B1172" s="829"/>
      <c r="C1172" s="830"/>
      <c r="D1172" s="830"/>
      <c r="E1172" s="830"/>
      <c r="F1172" s="830"/>
      <c r="G1172" s="830"/>
      <c r="H1172" s="830"/>
      <c r="I1172" s="830"/>
      <c r="J1172" s="830"/>
      <c r="K1172" s="830"/>
      <c r="L1172" s="830"/>
      <c r="M1172" s="830"/>
      <c r="N1172" s="830"/>
      <c r="O1172" s="830"/>
      <c r="P1172" s="830"/>
      <c r="Q1172" s="830"/>
      <c r="R1172" s="830"/>
      <c r="S1172" s="830"/>
      <c r="T1172" s="830"/>
      <c r="U1172" s="830"/>
      <c r="V1172" s="830"/>
      <c r="W1172" s="830"/>
      <c r="X1172" s="830"/>
      <c r="Y1172" s="830"/>
      <c r="Z1172" s="830"/>
      <c r="AA1172" s="830"/>
      <c r="AB1172" s="830"/>
      <c r="BA1172" s="436"/>
      <c r="BB1172" s="363"/>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39" customFormat="true" ht="15" customHeight="true" x14ac:dyDescent="0.2">
      <c r="A1173" s="408"/>
      <c r="B1173" s="829"/>
      <c r="C1173" s="830"/>
      <c r="D1173" s="830"/>
      <c r="E1173" s="830"/>
      <c r="F1173" s="830"/>
      <c r="G1173" s="830"/>
      <c r="H1173" s="830"/>
      <c r="I1173" s="830"/>
      <c r="J1173" s="830"/>
      <c r="K1173" s="830"/>
      <c r="L1173" s="830"/>
      <c r="M1173" s="830"/>
      <c r="N1173" s="830"/>
      <c r="O1173" s="830"/>
      <c r="P1173" s="830"/>
      <c r="Q1173" s="830"/>
      <c r="R1173" s="830"/>
      <c r="S1173" s="830"/>
      <c r="T1173" s="830"/>
      <c r="U1173" s="830"/>
      <c r="V1173" s="830"/>
      <c r="W1173" s="830"/>
      <c r="X1173" s="830"/>
      <c r="Y1173" s="830"/>
      <c r="Z1173" s="830"/>
      <c r="AA1173" s="830"/>
      <c r="AB1173" s="830"/>
      <c r="BA1173" s="436"/>
      <c r="BB1173" s="363"/>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39" customFormat="true" ht="15" customHeight="true" x14ac:dyDescent="0.2">
      <c r="A1174" s="408"/>
      <c r="B1174" s="829"/>
      <c r="C1174" s="830"/>
      <c r="D1174" s="830"/>
      <c r="E1174" s="830"/>
      <c r="F1174" s="830"/>
      <c r="G1174" s="830"/>
      <c r="H1174" s="830"/>
      <c r="I1174" s="830"/>
      <c r="J1174" s="830"/>
      <c r="K1174" s="830"/>
      <c r="L1174" s="830"/>
      <c r="M1174" s="830"/>
      <c r="N1174" s="830"/>
      <c r="O1174" s="830"/>
      <c r="P1174" s="830"/>
      <c r="Q1174" s="830"/>
      <c r="R1174" s="830"/>
      <c r="S1174" s="830"/>
      <c r="T1174" s="830"/>
      <c r="U1174" s="830"/>
      <c r="V1174" s="830"/>
      <c r="W1174" s="830"/>
      <c r="X1174" s="830"/>
      <c r="Y1174" s="830"/>
      <c r="Z1174" s="830"/>
      <c r="AA1174" s="830"/>
      <c r="AB1174" s="830"/>
      <c r="BA1174" s="436"/>
      <c r="BB1174" s="363"/>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39" customFormat="true" ht="15" customHeight="true" x14ac:dyDescent="0.2">
      <c r="A1175" s="408"/>
      <c r="B1175" s="829"/>
      <c r="C1175" s="830"/>
      <c r="D1175" s="830"/>
      <c r="E1175" s="830"/>
      <c r="F1175" s="830"/>
      <c r="G1175" s="830"/>
      <c r="H1175" s="830"/>
      <c r="I1175" s="830"/>
      <c r="J1175" s="830"/>
      <c r="K1175" s="830"/>
      <c r="L1175" s="830"/>
      <c r="M1175" s="830"/>
      <c r="N1175" s="830"/>
      <c r="O1175" s="830"/>
      <c r="P1175" s="830"/>
      <c r="Q1175" s="830"/>
      <c r="R1175" s="830"/>
      <c r="S1175" s="830"/>
      <c r="T1175" s="830"/>
      <c r="U1175" s="830"/>
      <c r="V1175" s="830"/>
      <c r="W1175" s="830"/>
      <c r="X1175" s="830"/>
      <c r="Y1175" s="830"/>
      <c r="Z1175" s="830"/>
      <c r="AA1175" s="830"/>
      <c r="AB1175" s="830"/>
      <c r="BA1175" s="436"/>
      <c r="BB1175" s="363"/>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39" customFormat="true" ht="15" customHeight="true" x14ac:dyDescent="0.2">
      <c r="A1176" s="831"/>
      <c r="B1176" s="408"/>
      <c r="C1176" s="832"/>
      <c r="D1176" s="833"/>
      <c r="E1176" s="833"/>
      <c r="F1176" s="833"/>
      <c r="G1176" s="833"/>
      <c r="H1176" s="832"/>
      <c r="I1176" s="833"/>
      <c r="J1176" s="833"/>
      <c r="K1176" s="833"/>
      <c r="L1176" s="833"/>
      <c r="M1176" s="832"/>
      <c r="N1176" s="833"/>
      <c r="O1176" s="833"/>
      <c r="P1176" s="833"/>
      <c r="Q1176" s="833"/>
      <c r="R1176" s="832"/>
      <c r="S1176" s="833"/>
      <c r="T1176" s="833"/>
      <c r="U1176" s="833"/>
      <c r="BA1176" s="436"/>
      <c r="BB1176" s="363"/>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39" customFormat="true" ht="15" customHeight="true" x14ac:dyDescent="0.2">
      <c r="A1177" s="833"/>
      <c r="B1177" s="833"/>
      <c r="C1177" s="832"/>
      <c r="D1177" s="832"/>
      <c r="E1177" s="832"/>
      <c r="F1177" s="832"/>
      <c r="G1177" s="832"/>
      <c r="H1177" s="832"/>
      <c r="I1177" s="832"/>
      <c r="J1177" s="832"/>
      <c r="K1177" s="832"/>
      <c r="L1177" s="832"/>
      <c r="M1177" s="832"/>
      <c r="N1177" s="832"/>
      <c r="O1177" s="832"/>
      <c r="P1177" s="832"/>
      <c r="Q1177" s="832"/>
      <c r="R1177" s="832"/>
      <c r="S1177" s="832"/>
      <c r="T1177" s="832"/>
      <c r="U1177" s="832"/>
      <c r="BA1177" s="436"/>
      <c r="BB1177" s="363"/>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39" customFormat="true" ht="15" customHeight="true" x14ac:dyDescent="0.2">
      <c r="BA1178" s="436"/>
      <c r="BB1178" s="363"/>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39" customFormat="true" ht="15" customHeight="true" x14ac:dyDescent="0.2">
      <c r="BA1179" s="436"/>
      <c r="BB1179" s="363"/>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39" customFormat="true" ht="15" customHeight="true" x14ac:dyDescent="0.2">
      <c r="BA1180" s="436"/>
      <c r="BB1180" s="363"/>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39" customFormat="true" ht="15" customHeight="true" x14ac:dyDescent="0.2">
      <c r="BA1181" s="436"/>
      <c r="BB1181" s="363"/>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39" customFormat="true" ht="15" customHeight="true" x14ac:dyDescent="0.2">
      <c r="BA1182" s="436"/>
      <c r="BB1182" s="363"/>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39" customFormat="true" ht="15" customHeight="true" x14ac:dyDescent="0.2">
      <c r="BA1183" s="436"/>
      <c r="BB1183" s="363"/>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39" customFormat="true" ht="15" customHeight="true" x14ac:dyDescent="0.2">
      <c r="BA1184" s="436"/>
      <c r="BB1184" s="363"/>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39" customFormat="true" ht="15" customHeight="true" x14ac:dyDescent="0.2">
      <c r="BA1185" s="436"/>
      <c r="BB1185" s="363"/>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39" customFormat="true" ht="15" customHeight="true" x14ac:dyDescent="0.2">
      <c r="BA1186" s="436"/>
      <c r="BB1186" s="363"/>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39" customFormat="true" ht="15" customHeight="true" x14ac:dyDescent="0.2">
      <c r="BA1187" s="436"/>
      <c r="BB1187" s="363"/>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39" customFormat="true" ht="15" customHeight="true" x14ac:dyDescent="0.2">
      <c r="BA1188" s="436"/>
      <c r="BB1188" s="363"/>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39" customFormat="true" ht="15" customHeight="true" x14ac:dyDescent="0.2">
      <c r="BA1189" s="436"/>
      <c r="BB1189" s="363"/>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39" customFormat="true" ht="15" customHeight="true" x14ac:dyDescent="0.2">
      <c r="BA1190" s="436"/>
      <c r="BB1190" s="363"/>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39" customFormat="true" ht="15" customHeight="true" x14ac:dyDescent="0.2">
      <c r="BA1191" s="436"/>
      <c r="BB1191" s="363"/>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39" customFormat="true" ht="15" customHeight="true" x14ac:dyDescent="0.2">
      <c r="BA1192" s="436"/>
      <c r="BB1192" s="363"/>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39" customFormat="true" ht="15" customHeight="true" x14ac:dyDescent="0.2">
      <c r="BA1193" s="436"/>
      <c r="BB1193" s="363"/>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39" customFormat="true" ht="15" customHeight="true" x14ac:dyDescent="0.2">
      <c r="BA1194" s="436"/>
      <c r="BB1194" s="363"/>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39" customFormat="true" ht="15" customHeight="true" x14ac:dyDescent="0.2">
      <c r="BA1195" s="436"/>
      <c r="BB1195" s="363"/>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39" customFormat="true" ht="15" customHeight="true" x14ac:dyDescent="0.2">
      <c r="BA1196" s="436"/>
      <c r="BB1196" s="363"/>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39" customFormat="true" ht="15" customHeight="true" x14ac:dyDescent="0.2">
      <c r="BA1197" s="436"/>
      <c r="BB1197" s="363"/>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39" customFormat="true" ht="15" customHeight="true" x14ac:dyDescent="0.2">
      <c r="BA1198" s="436"/>
      <c r="BB1198" s="363"/>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39" customFormat="true" ht="15" customHeight="true" x14ac:dyDescent="0.2">
      <c r="BA1199" s="436"/>
      <c r="BB1199" s="363"/>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39" customFormat="true" ht="15" customHeight="true" x14ac:dyDescent="0.2">
      <c r="BA1200" s="436"/>
      <c r="BB1200" s="363"/>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1315">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E613"/>
    <mergeCell ref="H613:I613"/>
    <mergeCell ref="M613:O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J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4:E544"/>
    <mergeCell ref="H544:I544"/>
    <mergeCell ref="M544:O544"/>
    <mergeCell ref="C545:D546"/>
    <mergeCell ref="H545:I545"/>
    <mergeCell ref="M545:N546"/>
    <mergeCell ref="H546:I546"/>
    <mergeCell ref="C541:D541"/>
    <mergeCell ref="H541:I542"/>
    <mergeCell ref="M541:N541"/>
    <mergeCell ref="C542:D542"/>
    <mergeCell ref="M542:N542"/>
    <mergeCell ref="C543:D543"/>
    <mergeCell ref="H543:I543"/>
    <mergeCell ref="M543:N543"/>
    <mergeCell ref="C539:D540"/>
    <mergeCell ref="E539:G539"/>
    <mergeCell ref="H539:I539"/>
    <mergeCell ref="M539:N540"/>
    <mergeCell ref="O539:Q539"/>
    <mergeCell ref="H540:J540"/>
    <mergeCell ref="C538:G538"/>
    <mergeCell ref="H538:I538"/>
    <mergeCell ref="M538:Q538"/>
    <mergeCell ref="C534:D534"/>
    <mergeCell ref="H534:L534"/>
    <mergeCell ref="M534:N534"/>
    <mergeCell ref="C535:D535"/>
    <mergeCell ref="H535:I536"/>
    <mergeCell ref="J535:L535"/>
    <mergeCell ref="M535:N535"/>
    <mergeCell ref="C536:D536"/>
    <mergeCell ref="M536:N536"/>
    <mergeCell ref="C532:D532"/>
    <mergeCell ref="H532:I532"/>
    <mergeCell ref="M532:N532"/>
    <mergeCell ref="C533:D533"/>
    <mergeCell ref="H533:I533"/>
    <mergeCell ref="M533:N533"/>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7:D537"/>
    <mergeCell ref="H537:I537"/>
    <mergeCell ref="M537:N537"/>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0:D530"/>
    <mergeCell ref="H530:I530"/>
    <mergeCell ref="M530:N530"/>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4:D524"/>
    <mergeCell ref="H524:I524"/>
    <mergeCell ref="M524:N524"/>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N518"/>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6:D506"/>
    <mergeCell ref="H506:I506"/>
    <mergeCell ref="M506:N506"/>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0:D500"/>
    <mergeCell ref="H500:I500"/>
    <mergeCell ref="M500:N500"/>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4:D494"/>
    <mergeCell ref="H494:I494"/>
    <mergeCell ref="M494:N494"/>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71:D471"/>
    <mergeCell ref="H471:I471"/>
    <mergeCell ref="M471:N471"/>
    <mergeCell ref="C468:D468"/>
    <mergeCell ref="H468:J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E470"/>
    <mergeCell ref="H470:I470"/>
    <mergeCell ref="M470:O470"/>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A1025:C1025"/>
    <mergeCell ref="A1026:B1026"/>
    <mergeCell ref="A1031:A1033"/>
    <mergeCell ref="A1034:C1034"/>
    <mergeCell ref="C399:F399"/>
    <mergeCell ref="M220:Q220"/>
    <mergeCell ref="A222:A224"/>
    <mergeCell ref="A208:B208"/>
    <mergeCell ref="C220:G220"/>
    <mergeCell ref="H220:L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A18:A21"/>
    <mergeCell ref="A22:A23"/>
    <mergeCell ref="A24:A26"/>
    <mergeCell ref="C120:G120"/>
    <mergeCell ref="H120:L120"/>
    <mergeCell ref="M120:Q120"/>
    <mergeCell ref="A58:A65"/>
    <mergeCell ref="A108:B108"/>
    <mergeCell ref="C56:G56"/>
    <mergeCell ref="H56:L56"/>
    <mergeCell ref="M56:Q56"/>
    <mergeCell ref="A47:A49"/>
    <mergeCell ref="H133:L133"/>
    <mergeCell ref="M133:Q133"/>
    <mergeCell ref="A135:A139"/>
    <mergeCell ref="A153:A160"/>
    <mergeCell ref="A202:A203"/>
    <mergeCell ref="A122:A123"/>
    <mergeCell ref="A124:A127"/>
    <mergeCell ref="A128:A129"/>
    <mergeCell ref="A130:A132"/>
    <mergeCell ref="C133:G133"/>
    <mergeCell ref="A151:A152"/>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707D0-EAF5-4559-A2A4-693E0ED8CDAC}">
  <sheetPr codeName="Feuil9"/>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51" width="12.5703125" style="339" customWidth="true"/>
    <col min="52" max="52" width="12.5703125" style="435" customWidth="true"/>
    <col min="53" max="53" width="31.5703125" style="436" customWidth="true"/>
    <col min="54" max="54" width="41.5703125" style="363" customWidth="true"/>
    <col min="55" max="69" width="9.140625" style="436"/>
    <col min="70" max="77" width="12.5703125" style="436" customWidth="true"/>
    <col min="78" max="104" width="12.5703125" style="339" customWidth="true"/>
    <col min="105" max="16384" width="9.140625" style="435"/>
  </cols>
  <sheetData>
    <row r="1" s="296" customFormat="true" ht="18" customHeight="true" x14ac:dyDescent="0.2">
      <c r="R1" s="339"/>
      <c r="S1" s="339"/>
      <c r="T1" s="339"/>
      <c r="U1" s="339"/>
      <c r="V1" s="339"/>
      <c r="W1" s="339"/>
      <c r="X1" s="339"/>
      <c r="Y1" s="339"/>
      <c r="Z1" s="339"/>
      <c r="AA1" s="339"/>
      <c r="AB1" s="339"/>
      <c r="AC1" s="339"/>
      <c r="AD1" s="339"/>
      <c r="AE1" s="339"/>
      <c r="AF1" s="339"/>
      <c r="AG1" s="339"/>
      <c r="AH1" s="339"/>
      <c r="AI1" s="339"/>
      <c r="AJ1" s="339"/>
      <c r="AK1" s="339"/>
      <c r="AL1" s="339"/>
      <c r="AM1" s="339"/>
      <c r="AN1" s="339"/>
      <c r="AO1" s="339"/>
      <c r="AP1" s="339"/>
      <c r="AQ1" s="339"/>
      <c r="AR1" s="339"/>
      <c r="AS1" s="339"/>
      <c r="AT1" s="339"/>
      <c r="AU1" s="339"/>
      <c r="AV1" s="339"/>
      <c r="AW1" s="339"/>
      <c r="AX1" s="339"/>
      <c r="AY1" s="339"/>
      <c r="BB1" s="31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96" customFormat="true" ht="22.5" customHeight="true" x14ac:dyDescent="0.35">
      <c r="A2" s="353" t="str">
        <f>A1026</f>
        <v>Dominican Republic</v>
      </c>
      <c r="B2" s="354"/>
      <c r="R2" s="339"/>
      <c r="S2" s="339"/>
      <c r="T2" s="339"/>
      <c r="U2" s="339"/>
      <c r="V2" s="339"/>
      <c r="W2" s="339"/>
      <c r="X2" s="339"/>
      <c r="Y2" s="339"/>
      <c r="Z2" s="339"/>
      <c r="AA2" s="339"/>
      <c r="AB2" s="339"/>
      <c r="AC2" s="339"/>
      <c r="AD2" s="339"/>
      <c r="AE2" s="339"/>
      <c r="AF2" s="339"/>
      <c r="AG2" s="339"/>
      <c r="AH2" s="339"/>
      <c r="AI2" s="339"/>
      <c r="AJ2" s="339"/>
      <c r="AK2" s="339"/>
      <c r="AL2" s="339"/>
      <c r="AM2" s="339"/>
      <c r="AN2" s="339"/>
      <c r="AO2" s="339"/>
      <c r="AP2" s="339"/>
      <c r="AQ2" s="339"/>
      <c r="AR2" s="339"/>
      <c r="AS2" s="339"/>
      <c r="AT2" s="339"/>
      <c r="AU2" s="339"/>
      <c r="AV2" s="339"/>
      <c r="AW2" s="339"/>
      <c r="AX2" s="339"/>
      <c r="AY2" s="339"/>
      <c r="BB2" s="31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96" customFormat="true" ht="22.5" customHeight="true" x14ac:dyDescent="0.35">
      <c r="A3" s="323" t="str">
        <f>A1034</f>
        <v>2003</v>
      </c>
      <c r="B3" s="356"/>
      <c r="R3" s="339"/>
      <c r="S3" s="339"/>
      <c r="T3" s="339"/>
      <c r="U3" s="339"/>
      <c r="V3" s="339"/>
      <c r="W3" s="339"/>
      <c r="X3" s="339"/>
      <c r="Y3" s="339"/>
      <c r="Z3" s="339"/>
      <c r="AA3" s="339"/>
      <c r="AB3" s="339"/>
      <c r="AC3" s="339"/>
      <c r="AD3" s="339"/>
      <c r="AE3" s="339"/>
      <c r="AF3" s="339"/>
      <c r="AG3" s="339"/>
      <c r="AH3" s="339"/>
      <c r="AI3" s="339"/>
      <c r="AJ3" s="339"/>
      <c r="AK3" s="339"/>
      <c r="AL3" s="339"/>
      <c r="AM3" s="339"/>
      <c r="AN3" s="339"/>
      <c r="AO3" s="339"/>
      <c r="AP3" s="339"/>
      <c r="AQ3" s="339"/>
      <c r="AR3" s="339"/>
      <c r="AS3" s="339"/>
      <c r="AT3" s="339"/>
      <c r="AU3" s="339"/>
      <c r="AV3" s="339"/>
      <c r="AW3" s="339"/>
      <c r="AX3" s="339"/>
      <c r="AY3" s="339"/>
      <c r="BB3" s="31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96" customFormat="true" ht="22.5" customHeight="true" x14ac:dyDescent="0.35">
      <c r="A4" s="355" t="s">
        <v>95</v>
      </c>
      <c r="B4" s="356"/>
      <c r="R4" s="339"/>
      <c r="S4" s="339"/>
      <c r="T4" s="339"/>
      <c r="U4" s="339"/>
      <c r="V4" s="339"/>
      <c r="W4" s="339"/>
      <c r="X4" s="339"/>
      <c r="Y4" s="339"/>
      <c r="Z4" s="339"/>
      <c r="AA4" s="339"/>
      <c r="AB4" s="339"/>
      <c r="AC4" s="339"/>
      <c r="AD4" s="339"/>
      <c r="AE4" s="339"/>
      <c r="AF4" s="339"/>
      <c r="AG4" s="339"/>
      <c r="AH4" s="339"/>
      <c r="AI4" s="339"/>
      <c r="AJ4" s="339"/>
      <c r="AK4" s="339"/>
      <c r="AL4" s="339"/>
      <c r="AM4" s="339"/>
      <c r="AN4" s="339"/>
      <c r="AO4" s="339"/>
      <c r="AP4" s="339"/>
      <c r="AQ4" s="339"/>
      <c r="AR4" s="339"/>
      <c r="AS4" s="339"/>
      <c r="AT4" s="339"/>
      <c r="AU4" s="339"/>
      <c r="AV4" s="339"/>
      <c r="AW4" s="339"/>
      <c r="AX4" s="339"/>
      <c r="AY4" s="339"/>
      <c r="BB4" s="31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96" customFormat="true" ht="20.1" customHeight="true" x14ac:dyDescent="0.35">
      <c r="A5" s="355" t="s">
        <v>96</v>
      </c>
      <c r="B5" s="356"/>
      <c r="R5" s="339"/>
      <c r="S5" s="339"/>
      <c r="T5" s="339"/>
      <c r="U5" s="339"/>
      <c r="V5" s="339"/>
      <c r="W5" s="339"/>
      <c r="X5" s="339"/>
      <c r="Y5" s="339"/>
      <c r="Z5" s="339"/>
      <c r="AA5" s="339"/>
      <c r="AB5" s="339"/>
      <c r="AC5" s="339"/>
      <c r="AD5" s="339"/>
      <c r="AE5" s="339"/>
      <c r="AF5" s="339"/>
      <c r="AG5" s="339"/>
      <c r="AH5" s="339"/>
      <c r="AI5" s="339"/>
      <c r="AJ5" s="339"/>
      <c r="AK5" s="339"/>
      <c r="AL5" s="339"/>
      <c r="AM5" s="339"/>
      <c r="AN5" s="339"/>
      <c r="AO5" s="339"/>
      <c r="AP5" s="339"/>
      <c r="AQ5" s="339"/>
      <c r="AR5" s="339"/>
      <c r="AS5" s="339"/>
      <c r="AT5" s="339"/>
      <c r="AU5" s="339"/>
      <c r="AV5" s="339"/>
      <c r="AW5" s="339"/>
      <c r="AX5" s="339"/>
      <c r="AY5" s="339"/>
      <c r="BB5" s="31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96" customFormat="true" ht="15" customHeight="true" x14ac:dyDescent="0.2">
      <c r="A6" s="357" t="s">
        <v>97</v>
      </c>
      <c r="B6" s="358"/>
      <c r="R6" s="339"/>
      <c r="S6" s="339"/>
      <c r="T6" s="339"/>
      <c r="U6" s="339"/>
      <c r="V6" s="339"/>
      <c r="W6" s="339"/>
      <c r="X6" s="339"/>
      <c r="Y6" s="339"/>
      <c r="Z6" s="339"/>
      <c r="AA6" s="339"/>
      <c r="AB6" s="339"/>
      <c r="AC6" s="339"/>
      <c r="AD6" s="339"/>
      <c r="AE6" s="339"/>
      <c r="AF6" s="339"/>
      <c r="AG6" s="339"/>
      <c r="AH6" s="339"/>
      <c r="AI6" s="339"/>
      <c r="AJ6" s="339"/>
      <c r="AK6" s="339"/>
      <c r="AL6" s="339"/>
      <c r="AM6" s="339"/>
      <c r="AN6" s="339"/>
      <c r="AO6" s="339"/>
      <c r="AP6" s="339"/>
      <c r="AQ6" s="339"/>
      <c r="AR6" s="339"/>
      <c r="AS6" s="339"/>
      <c r="AT6" s="339"/>
      <c r="AU6" s="339"/>
      <c r="AV6" s="339"/>
      <c r="AW6" s="339"/>
      <c r="AX6" s="339"/>
      <c r="AY6" s="339"/>
      <c r="BB6" s="31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96" customFormat="true" ht="15" customHeight="true" x14ac:dyDescent="0.2">
      <c r="A7" s="359" t="s">
        <v>40</v>
      </c>
      <c r="B7" s="360"/>
      <c r="R7" s="339"/>
      <c r="S7" s="339"/>
      <c r="T7" s="339"/>
      <c r="U7" s="339"/>
      <c r="V7" s="339"/>
      <c r="W7" s="339"/>
      <c r="X7" s="339"/>
      <c r="Y7" s="339"/>
      <c r="Z7" s="339"/>
      <c r="AA7" s="339"/>
      <c r="AB7" s="339"/>
      <c r="AC7" s="339"/>
      <c r="AD7" s="339"/>
      <c r="AE7" s="339"/>
      <c r="AF7" s="339"/>
      <c r="AG7" s="339"/>
      <c r="AH7" s="339"/>
      <c r="AI7" s="339"/>
      <c r="AJ7" s="339"/>
      <c r="AK7" s="339"/>
      <c r="AL7" s="339"/>
      <c r="AM7" s="339"/>
      <c r="AN7" s="339"/>
      <c r="AO7" s="339"/>
      <c r="AP7" s="339"/>
      <c r="AQ7" s="339"/>
      <c r="AR7" s="339"/>
      <c r="AS7" s="339"/>
      <c r="AT7" s="339"/>
      <c r="AU7" s="339"/>
      <c r="AV7" s="339"/>
      <c r="AW7" s="339"/>
      <c r="AX7" s="339"/>
      <c r="AY7" s="339"/>
      <c r="BB7" s="31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96" customFormat="true" ht="15" customHeight="true" x14ac:dyDescent="0.2">
      <c r="A8" s="359" t="s">
        <v>39</v>
      </c>
      <c r="B8" s="360"/>
      <c r="R8" s="339"/>
      <c r="S8" s="339"/>
      <c r="T8" s="339"/>
      <c r="U8" s="339"/>
      <c r="V8" s="339"/>
      <c r="W8" s="339"/>
      <c r="X8" s="339"/>
      <c r="Y8" s="339"/>
      <c r="Z8" s="339"/>
      <c r="AA8" s="339"/>
      <c r="AB8" s="339"/>
      <c r="AC8" s="339"/>
      <c r="AD8" s="339"/>
      <c r="AE8" s="339"/>
      <c r="AF8" s="339"/>
      <c r="AG8" s="339"/>
      <c r="AH8" s="339"/>
      <c r="AI8" s="339"/>
      <c r="AJ8" s="339"/>
      <c r="AK8" s="339"/>
      <c r="AL8" s="339"/>
      <c r="AM8" s="339"/>
      <c r="AN8" s="339"/>
      <c r="AO8" s="339"/>
      <c r="AP8" s="339"/>
      <c r="AQ8" s="339"/>
      <c r="AR8" s="339"/>
      <c r="AS8" s="339"/>
      <c r="AT8" s="339"/>
      <c r="AU8" s="339"/>
      <c r="AV8" s="339"/>
      <c r="AW8" s="339"/>
      <c r="AX8" s="339"/>
      <c r="AY8" s="339"/>
      <c r="BB8" s="31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96" customFormat="true" ht="15" customHeight="true" x14ac:dyDescent="0.2">
      <c r="A9" s="359" t="s">
        <v>133</v>
      </c>
      <c r="B9" s="361" t="str">
        <f>A1025</f>
        <v>WHS03</v>
      </c>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BB9" s="31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96" customFormat="true" ht="15" customHeight="true" x14ac:dyDescent="0.2">
      <c r="A10" s="185" t="s">
        <v>245</v>
      </c>
      <c r="B10" s="184" t="s">
        <v>346</v>
      </c>
      <c r="R10" s="339"/>
      <c r="S10" s="339"/>
      <c r="T10" s="339"/>
      <c r="U10" s="339"/>
      <c r="V10" s="339"/>
      <c r="W10" s="339"/>
      <c r="X10" s="339"/>
      <c r="Y10" s="339"/>
      <c r="Z10" s="339"/>
      <c r="AA10" s="339"/>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BB10" s="31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96" customFormat="true" ht="15" customHeight="true" x14ac:dyDescent="0.2">
      <c r="A11" s="185" t="str">
        <f>B1027</f>
        <v/>
      </c>
      <c r="B11" s="183"/>
      <c r="R11" s="339"/>
      <c r="S11" s="339"/>
      <c r="T11" s="339"/>
      <c r="U11" s="339"/>
      <c r="V11" s="339"/>
      <c r="W11" s="339"/>
      <c r="X11" s="339"/>
      <c r="Y11" s="339"/>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BB11" s="31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96" customFormat="true" ht="18" customHeight="true" x14ac:dyDescent="0.2">
      <c r="A12" s="182"/>
      <c r="B12" s="184"/>
      <c r="R12" s="339"/>
      <c r="S12" s="339"/>
      <c r="T12" s="339"/>
      <c r="U12" s="339"/>
      <c r="V12" s="339"/>
      <c r="W12" s="339"/>
      <c r="X12" s="339"/>
      <c r="Y12" s="339"/>
      <c r="Z12" s="339"/>
      <c r="AA12" s="339"/>
      <c r="AB12" s="339"/>
      <c r="AC12" s="339"/>
      <c r="AD12" s="339"/>
      <c r="AE12" s="339"/>
      <c r="AF12" s="339"/>
      <c r="AG12" s="339"/>
      <c r="AH12" s="339"/>
      <c r="AI12" s="339"/>
      <c r="AJ12" s="339"/>
      <c r="AK12" s="339"/>
      <c r="AL12" s="339"/>
      <c r="AM12" s="339"/>
      <c r="AN12" s="339"/>
      <c r="AO12" s="339"/>
      <c r="AP12" s="339"/>
      <c r="AQ12" s="339"/>
      <c r="AR12" s="339"/>
      <c r="AS12" s="339"/>
      <c r="AT12" s="339"/>
      <c r="AU12" s="339"/>
      <c r="AV12" s="339"/>
      <c r="AW12" s="339"/>
      <c r="AX12" s="339"/>
      <c r="AY12" s="339"/>
      <c r="BB12" s="31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96" customFormat="true" ht="18" customHeight="true" x14ac:dyDescent="0.2">
      <c r="A13" s="181"/>
      <c r="B13" s="180"/>
      <c r="R13" s="339"/>
      <c r="S13" s="339"/>
      <c r="T13" s="339"/>
      <c r="U13" s="339"/>
      <c r="V13" s="339"/>
      <c r="W13" s="339"/>
      <c r="X13" s="339"/>
      <c r="Y13" s="339"/>
      <c r="Z13" s="339"/>
      <c r="AA13" s="339"/>
      <c r="AB13" s="339"/>
      <c r="AC13" s="339"/>
      <c r="AD13" s="339"/>
      <c r="AE13" s="339"/>
      <c r="AF13" s="339"/>
      <c r="AG13" s="339"/>
      <c r="AH13" s="339"/>
      <c r="AI13" s="339"/>
      <c r="AJ13" s="339"/>
      <c r="AK13" s="339"/>
      <c r="AL13" s="339"/>
      <c r="AM13" s="339"/>
      <c r="AN13" s="339"/>
      <c r="AO13" s="339"/>
      <c r="AP13" s="339"/>
      <c r="AQ13" s="339"/>
      <c r="AR13" s="339"/>
      <c r="AS13" s="339"/>
      <c r="AT13" s="339"/>
      <c r="AU13" s="339"/>
      <c r="AV13" s="339"/>
      <c r="AW13" s="339"/>
      <c r="AX13" s="339"/>
      <c r="AY13" s="339"/>
      <c r="BB13" s="31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320" customFormat="true" ht="15" customHeight="true" x14ac:dyDescent="0.2">
      <c r="A14" s="300" t="s">
        <v>95</v>
      </c>
      <c r="B14" s="336"/>
      <c r="C14" s="979" t="s">
        <v>114</v>
      </c>
      <c r="D14" s="980"/>
      <c r="E14" s="980"/>
      <c r="F14" s="980"/>
      <c r="G14" s="981"/>
      <c r="H14" s="982" t="s">
        <v>38</v>
      </c>
      <c r="I14" s="974"/>
      <c r="J14" s="974"/>
      <c r="K14" s="974"/>
      <c r="L14" s="976"/>
      <c r="M14" s="969" t="s">
        <v>37</v>
      </c>
      <c r="N14" s="970"/>
      <c r="O14" s="970"/>
      <c r="P14" s="970"/>
      <c r="Q14" s="972"/>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AQ14" s="408"/>
      <c r="AR14" s="408"/>
      <c r="AS14" s="408"/>
      <c r="AT14" s="408"/>
      <c r="AU14" s="408"/>
      <c r="AV14" s="408"/>
      <c r="AW14" s="408"/>
      <c r="AX14" s="408"/>
      <c r="AY14" s="408"/>
      <c r="BA14" s="345" t="s">
        <v>128</v>
      </c>
      <c r="BB14" s="300" t="s">
        <v>95</v>
      </c>
      <c r="BC14" s="969" t="s">
        <v>114</v>
      </c>
      <c r="BD14" s="970"/>
      <c r="BE14" s="970"/>
      <c r="BF14" s="970"/>
      <c r="BG14" s="971"/>
      <c r="BH14" s="969" t="s">
        <v>38</v>
      </c>
      <c r="BI14" s="970"/>
      <c r="BJ14" s="970"/>
      <c r="BK14" s="970"/>
      <c r="BL14" s="971"/>
      <c r="BM14" s="969" t="s">
        <v>37</v>
      </c>
      <c r="BN14" s="970"/>
      <c r="BO14" s="970"/>
      <c r="BP14" s="970"/>
      <c r="BQ14" s="972"/>
      <c r="BR14" s="19" t="s">
        <v>138</v>
      </c>
      <c r="BS14" s="398"/>
      <c r="BT14" s="398"/>
      <c r="BU14" s="398"/>
      <c r="BV14" s="398"/>
      <c r="BW14" s="398"/>
      <c r="BX14" s="398"/>
      <c r="BY14" s="398"/>
      <c r="BZ14" s="409"/>
      <c r="CA14" s="409"/>
      <c r="CB14" s="409"/>
      <c r="CC14" s="409"/>
      <c r="CD14" s="409"/>
      <c r="CE14" s="409"/>
      <c r="CF14" s="409"/>
      <c r="CG14" s="409"/>
      <c r="CH14" s="409"/>
      <c r="CI14" s="409"/>
      <c r="CJ14" s="409"/>
      <c r="CK14" s="409"/>
      <c r="CL14" s="409"/>
      <c r="CM14" s="409"/>
      <c r="CN14" s="409"/>
      <c r="CO14" s="409"/>
      <c r="CP14" s="409"/>
      <c r="CQ14" s="409"/>
      <c r="CR14" s="409"/>
      <c r="CS14" s="409"/>
      <c r="CT14" s="409"/>
      <c r="CU14" s="409"/>
      <c r="CV14" s="409"/>
      <c r="CW14" s="409"/>
      <c r="CX14" s="409"/>
      <c r="CY14" s="409"/>
      <c r="CZ14" s="410"/>
    </row>
    <row r="15" s="320" customFormat="true" ht="12.75" x14ac:dyDescent="0.2">
      <c r="A15" s="333" t="s">
        <v>87</v>
      </c>
      <c r="B15" s="367"/>
      <c r="C15" s="390" t="s">
        <v>0</v>
      </c>
      <c r="D15" s="545" t="s">
        <v>1</v>
      </c>
      <c r="E15" s="545" t="s">
        <v>2</v>
      </c>
      <c r="F15" s="545" t="s">
        <v>3</v>
      </c>
      <c r="G15" s="546" t="s">
        <v>4</v>
      </c>
      <c r="H15" s="372" t="s">
        <v>0</v>
      </c>
      <c r="I15" s="548" t="s">
        <v>1</v>
      </c>
      <c r="J15" s="548" t="s">
        <v>2</v>
      </c>
      <c r="K15" s="548" t="s">
        <v>3</v>
      </c>
      <c r="L15" s="549" t="s">
        <v>4</v>
      </c>
      <c r="M15" s="373" t="s">
        <v>0</v>
      </c>
      <c r="N15" s="548" t="s">
        <v>1</v>
      </c>
      <c r="O15" s="548" t="s">
        <v>2</v>
      </c>
      <c r="P15" s="548" t="s">
        <v>3</v>
      </c>
      <c r="Q15" s="549" t="s">
        <v>4</v>
      </c>
      <c r="R15" s="408"/>
      <c r="S15" s="408"/>
      <c r="T15" s="408"/>
      <c r="U15" s="408"/>
      <c r="V15" s="408"/>
      <c r="W15" s="408"/>
      <c r="X15" s="408"/>
      <c r="Y15" s="408"/>
      <c r="Z15" s="408"/>
      <c r="AA15" s="408"/>
      <c r="AB15" s="408"/>
      <c r="AC15" s="408"/>
      <c r="AD15" s="408"/>
      <c r="AE15" s="408"/>
      <c r="AF15" s="408"/>
      <c r="AG15" s="408"/>
      <c r="AH15" s="408"/>
      <c r="AI15" s="408"/>
      <c r="AJ15" s="408"/>
      <c r="AK15" s="408"/>
      <c r="AL15" s="408"/>
      <c r="AM15" s="408"/>
      <c r="AN15" s="408"/>
      <c r="AO15" s="408"/>
      <c r="AP15" s="408"/>
      <c r="AQ15" s="408"/>
      <c r="AR15" s="408"/>
      <c r="AS15" s="408"/>
      <c r="AT15" s="408"/>
      <c r="AU15" s="408"/>
      <c r="AV15" s="408"/>
      <c r="AW15" s="408"/>
      <c r="AX15" s="408"/>
      <c r="AY15" s="408"/>
      <c r="BA15" s="333" t="s">
        <v>119</v>
      </c>
      <c r="BB15" s="332"/>
      <c r="BC15" s="422" t="s">
        <v>0</v>
      </c>
      <c r="BD15" s="521" t="s">
        <v>1</v>
      </c>
      <c r="BE15" s="521" t="s">
        <v>2</v>
      </c>
      <c r="BF15" s="521" t="s">
        <v>3</v>
      </c>
      <c r="BG15" s="423" t="s">
        <v>4</v>
      </c>
      <c r="BH15" s="422" t="s">
        <v>0</v>
      </c>
      <c r="BI15" s="521" t="s">
        <v>1</v>
      </c>
      <c r="BJ15" s="521" t="s">
        <v>2</v>
      </c>
      <c r="BK15" s="521" t="s">
        <v>3</v>
      </c>
      <c r="BL15" s="423" t="s">
        <v>4</v>
      </c>
      <c r="BM15" s="422" t="s">
        <v>0</v>
      </c>
      <c r="BN15" s="521" t="s">
        <v>1</v>
      </c>
      <c r="BO15" s="521" t="s">
        <v>2</v>
      </c>
      <c r="BP15" s="521" t="s">
        <v>3</v>
      </c>
      <c r="BQ15" s="423" t="s">
        <v>4</v>
      </c>
      <c r="BR15" s="422"/>
      <c r="BS15" s="521"/>
      <c r="BT15" s="521"/>
      <c r="BU15" s="521"/>
      <c r="BV15" s="521"/>
      <c r="BW15" s="521"/>
      <c r="BX15" s="521"/>
      <c r="BY15" s="522"/>
      <c r="BZ15" s="522"/>
      <c r="CA15" s="522"/>
      <c r="CB15" s="522"/>
      <c r="CC15" s="522"/>
      <c r="CD15" s="522"/>
      <c r="CE15" s="522"/>
      <c r="CF15" s="522"/>
      <c r="CG15" s="522"/>
      <c r="CH15" s="522"/>
      <c r="CI15" s="522"/>
      <c r="CJ15" s="522"/>
      <c r="CK15" s="522"/>
      <c r="CL15" s="522"/>
      <c r="CM15" s="522"/>
      <c r="CN15" s="522"/>
      <c r="CO15" s="522"/>
      <c r="CP15" s="522"/>
      <c r="CQ15" s="522"/>
      <c r="CR15" s="522"/>
      <c r="CS15" s="522"/>
      <c r="CT15" s="522"/>
      <c r="CU15" s="522"/>
      <c r="CV15" s="522"/>
      <c r="CW15" s="522"/>
      <c r="CX15" s="522"/>
      <c r="CY15" s="522"/>
      <c r="CZ15" s="423"/>
    </row>
    <row r="16" s="320" customFormat="true" ht="15" customHeight="true" x14ac:dyDescent="0.2">
      <c r="A16" s="983" t="s">
        <v>13</v>
      </c>
      <c r="B16" s="369" t="s">
        <v>14</v>
      </c>
      <c r="C16" s="132">
        <v>65.579828957798455</v>
      </c>
      <c r="D16" s="131">
        <v>73.507078573284772</v>
      </c>
      <c r="E16" s="131">
        <v>86.123921799826675</v>
      </c>
      <c r="F16" s="131">
        <v>96.173003784578356</v>
      </c>
      <c r="G16" s="130">
        <v>97.148053283497958</v>
      </c>
      <c r="H16" s="129">
        <v>74.647542089136437</v>
      </c>
      <c r="I16" s="131">
        <v>78.845867019286842</v>
      </c>
      <c r="J16" s="131">
        <v>95.294222221114083</v>
      </c>
      <c r="K16" s="131">
        <v>97.296083429785654</v>
      </c>
      <c r="L16" s="128">
        <v>98.124683951062536</v>
      </c>
      <c r="M16" s="132">
        <v>57.081783695437494</v>
      </c>
      <c r="N16" s="131">
        <v>68.260017508343665</v>
      </c>
      <c r="O16" s="131">
        <v>68.197644892015248</v>
      </c>
      <c r="P16" s="131">
        <v>89.132663903893643</v>
      </c>
      <c r="Q16" s="128">
        <v>94.344078974099318</v>
      </c>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AQ16" s="408"/>
      <c r="AR16" s="408"/>
      <c r="AS16" s="408"/>
      <c r="AT16" s="408"/>
      <c r="AU16" s="408"/>
      <c r="AV16" s="408"/>
      <c r="AW16" s="408"/>
      <c r="AX16" s="408"/>
      <c r="AY16" s="408"/>
      <c r="BA16" s="968" t="s">
        <v>13</v>
      </c>
      <c r="BB16" s="553" t="s">
        <v>14</v>
      </c>
      <c r="BC16" s="55" t="s">
        <v>35</v>
      </c>
      <c r="BD16" s="51" t="s">
        <v>35</v>
      </c>
      <c r="BE16" s="51" t="s">
        <v>35</v>
      </c>
      <c r="BF16" s="51" t="s">
        <v>35</v>
      </c>
      <c r="BG16" s="46" t="s">
        <v>35</v>
      </c>
      <c r="BH16" s="55" t="s">
        <v>35</v>
      </c>
      <c r="BI16" s="51" t="s">
        <v>35</v>
      </c>
      <c r="BJ16" s="51" t="s">
        <v>35</v>
      </c>
      <c r="BK16" s="51" t="s">
        <v>35</v>
      </c>
      <c r="BL16" s="46" t="s">
        <v>35</v>
      </c>
      <c r="BM16" s="55" t="s">
        <v>35</v>
      </c>
      <c r="BN16" s="51" t="s">
        <v>35</v>
      </c>
      <c r="BO16" s="51" t="s">
        <v>35</v>
      </c>
      <c r="BP16" s="51" t="s">
        <v>35</v>
      </c>
      <c r="BQ16" s="46" t="s">
        <v>35</v>
      </c>
      <c r="BR16" s="55" t="s">
        <v>35</v>
      </c>
      <c r="BS16" s="51" t="s">
        <v>35</v>
      </c>
      <c r="BT16" s="51" t="s">
        <v>35</v>
      </c>
      <c r="BU16" s="51" t="s">
        <v>35</v>
      </c>
      <c r="BV16" s="51" t="s">
        <v>35</v>
      </c>
      <c r="BW16" s="51" t="s">
        <v>35</v>
      </c>
      <c r="BX16" s="51" t="s">
        <v>35</v>
      </c>
      <c r="BY16" s="40" t="s">
        <v>35</v>
      </c>
      <c r="BZ16" s="40" t="s">
        <v>35</v>
      </c>
      <c r="CA16" s="40" t="s">
        <v>35</v>
      </c>
      <c r="CB16" s="40" t="s">
        <v>35</v>
      </c>
      <c r="CC16" s="40" t="s">
        <v>35</v>
      </c>
      <c r="CD16" s="40" t="s">
        <v>35</v>
      </c>
      <c r="CE16" s="40" t="s">
        <v>35</v>
      </c>
      <c r="CF16" s="40" t="s">
        <v>35</v>
      </c>
      <c r="CG16" s="40" t="s">
        <v>35</v>
      </c>
      <c r="CH16" s="40" t="s">
        <v>35</v>
      </c>
      <c r="CI16" s="40" t="s">
        <v>35</v>
      </c>
      <c r="CJ16" s="40" t="s">
        <v>35</v>
      </c>
      <c r="CK16" s="40" t="s">
        <v>35</v>
      </c>
      <c r="CL16" s="40" t="s">
        <v>35</v>
      </c>
      <c r="CM16" s="40" t="s">
        <v>35</v>
      </c>
      <c r="CN16" s="40" t="s">
        <v>35</v>
      </c>
      <c r="CO16" s="40" t="s">
        <v>35</v>
      </c>
      <c r="CP16" s="40" t="s">
        <v>35</v>
      </c>
      <c r="CQ16" s="40" t="s">
        <v>35</v>
      </c>
      <c r="CR16" s="40" t="s">
        <v>35</v>
      </c>
      <c r="CS16" s="40" t="s">
        <v>35</v>
      </c>
      <c r="CT16" s="40" t="s">
        <v>35</v>
      </c>
      <c r="CU16" s="40" t="s">
        <v>35</v>
      </c>
      <c r="CV16" s="40" t="s">
        <v>35</v>
      </c>
      <c r="CW16" s="40" t="s">
        <v>35</v>
      </c>
      <c r="CX16" s="40" t="s">
        <v>35</v>
      </c>
      <c r="CY16" s="40" t="s">
        <v>35</v>
      </c>
      <c r="CZ16" s="46" t="s">
        <v>35</v>
      </c>
    </row>
    <row r="17" s="320" customFormat="true" ht="15" customHeight="true" x14ac:dyDescent="0.2">
      <c r="A17" s="977"/>
      <c r="B17" s="370" t="s">
        <v>51</v>
      </c>
      <c r="C17" s="127">
        <v>34.420171042201538</v>
      </c>
      <c r="D17" s="126">
        <v>26.492921426715231</v>
      </c>
      <c r="E17" s="126">
        <v>13.876078200173328</v>
      </c>
      <c r="F17" s="126">
        <v>3.826996215421643</v>
      </c>
      <c r="G17" s="125">
        <v>2.8519467165020411</v>
      </c>
      <c r="H17" s="124">
        <v>25.352457910863563</v>
      </c>
      <c r="I17" s="126">
        <v>21.154132980713154</v>
      </c>
      <c r="J17" s="126">
        <v>4.7057777788859196</v>
      </c>
      <c r="K17" s="126">
        <v>2.7039165702143535</v>
      </c>
      <c r="L17" s="123">
        <v>1.8753160489374749</v>
      </c>
      <c r="M17" s="127">
        <v>42.918216304562499</v>
      </c>
      <c r="N17" s="126">
        <v>31.739982491656338</v>
      </c>
      <c r="O17" s="126">
        <v>31.802355107984759</v>
      </c>
      <c r="P17" s="126">
        <v>10.867336096106365</v>
      </c>
      <c r="Q17" s="123">
        <v>5.65592102590068</v>
      </c>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AQ17" s="408"/>
      <c r="AR17" s="408"/>
      <c r="AS17" s="408"/>
      <c r="AT17" s="408"/>
      <c r="AU17" s="408"/>
      <c r="AV17" s="408"/>
      <c r="AW17" s="408"/>
      <c r="AX17" s="408"/>
      <c r="AY17" s="408"/>
      <c r="BA17" s="965"/>
      <c r="BB17" s="552" t="s">
        <v>51</v>
      </c>
      <c r="BC17" s="54" t="s">
        <v>35</v>
      </c>
      <c r="BD17" s="50" t="s">
        <v>35</v>
      </c>
      <c r="BE17" s="50" t="s">
        <v>35</v>
      </c>
      <c r="BF17" s="50" t="s">
        <v>35</v>
      </c>
      <c r="BG17" s="45" t="s">
        <v>35</v>
      </c>
      <c r="BH17" s="54" t="s">
        <v>35</v>
      </c>
      <c r="BI17" s="50" t="s">
        <v>35</v>
      </c>
      <c r="BJ17" s="50" t="s">
        <v>35</v>
      </c>
      <c r="BK17" s="50" t="s">
        <v>35</v>
      </c>
      <c r="BL17" s="45" t="s">
        <v>35</v>
      </c>
      <c r="BM17" s="54" t="s">
        <v>35</v>
      </c>
      <c r="BN17" s="50" t="s">
        <v>35</v>
      </c>
      <c r="BO17" s="50" t="s">
        <v>35</v>
      </c>
      <c r="BP17" s="50" t="s">
        <v>35</v>
      </c>
      <c r="BQ17" s="45" t="s">
        <v>35</v>
      </c>
      <c r="BR17" s="54" t="s">
        <v>35</v>
      </c>
      <c r="BS17" s="50" t="s">
        <v>35</v>
      </c>
      <c r="BT17" s="50" t="s">
        <v>35</v>
      </c>
      <c r="BU17" s="50" t="s">
        <v>35</v>
      </c>
      <c r="BV17" s="50" t="s">
        <v>35</v>
      </c>
      <c r="BW17" s="50" t="s">
        <v>35</v>
      </c>
      <c r="BX17" s="50" t="s">
        <v>35</v>
      </c>
      <c r="BY17" s="39" t="s">
        <v>35</v>
      </c>
      <c r="BZ17" s="39" t="s">
        <v>35</v>
      </c>
      <c r="CA17" s="39" t="s">
        <v>35</v>
      </c>
      <c r="CB17" s="39" t="s">
        <v>35</v>
      </c>
      <c r="CC17" s="39" t="s">
        <v>35</v>
      </c>
      <c r="CD17" s="39" t="s">
        <v>35</v>
      </c>
      <c r="CE17" s="39" t="s">
        <v>35</v>
      </c>
      <c r="CF17" s="39" t="s">
        <v>35</v>
      </c>
      <c r="CG17" s="39" t="s">
        <v>35</v>
      </c>
      <c r="CH17" s="39" t="s">
        <v>35</v>
      </c>
      <c r="CI17" s="39" t="s">
        <v>35</v>
      </c>
      <c r="CJ17" s="39" t="s">
        <v>35</v>
      </c>
      <c r="CK17" s="39" t="s">
        <v>35</v>
      </c>
      <c r="CL17" s="39" t="s">
        <v>35</v>
      </c>
      <c r="CM17" s="39" t="s">
        <v>35</v>
      </c>
      <c r="CN17" s="39" t="s">
        <v>35</v>
      </c>
      <c r="CO17" s="39" t="s">
        <v>35</v>
      </c>
      <c r="CP17" s="39" t="s">
        <v>35</v>
      </c>
      <c r="CQ17" s="39" t="s">
        <v>35</v>
      </c>
      <c r="CR17" s="39" t="s">
        <v>35</v>
      </c>
      <c r="CS17" s="39" t="s">
        <v>35</v>
      </c>
      <c r="CT17" s="39" t="s">
        <v>35</v>
      </c>
      <c r="CU17" s="39" t="s">
        <v>35</v>
      </c>
      <c r="CV17" s="39" t="s">
        <v>35</v>
      </c>
      <c r="CW17" s="39" t="s">
        <v>35</v>
      </c>
      <c r="CX17" s="39" t="s">
        <v>35</v>
      </c>
      <c r="CY17" s="39" t="s">
        <v>35</v>
      </c>
      <c r="CZ17" s="45" t="s">
        <v>35</v>
      </c>
    </row>
    <row r="18" s="320" customFormat="true" ht="15" customHeight="true" x14ac:dyDescent="0.2">
      <c r="A18" s="977" t="s">
        <v>60</v>
      </c>
      <c r="B18" s="370" t="s">
        <v>15</v>
      </c>
      <c r="C18" s="127">
        <f>C16*[1]DHS07!C23/100</f>
        <v>64.657618537616131</v>
      </c>
      <c r="D18" s="126">
        <f>D16*[1]DHS07!D23/100</f>
        <v>72.883311908047133</v>
      </c>
      <c r="E18" s="126">
        <f>E16*[1]DHS07!E23/100</f>
        <v>85.807990991340091</v>
      </c>
      <c r="F18" s="126">
        <f>F16*[1]DHS07!F23/100</f>
        <v>95.85094213014186</v>
      </c>
      <c r="G18" s="125">
        <f>G16*[1]DHS07!G23/100</f>
        <v>97.078608303482895</v>
      </c>
      <c r="H18" s="124">
        <f>H16*[1]DHS07!H23/100</f>
        <v>74.397275610590768</v>
      </c>
      <c r="I18" s="126">
        <f>I16*[1]DHS07!I23/100</f>
        <v>78.59777862766623</v>
      </c>
      <c r="J18" s="126">
        <f>J16*[1]DHS07!J23/100</f>
        <v>95.100654545077191</v>
      </c>
      <c r="K18" s="126">
        <f>K16*[1]DHS07!K23/100</f>
        <v>97.187355828282648</v>
      </c>
      <c r="L18" s="123">
        <f>L16*[1]DHS07!L23/100</f>
        <v>98.065028573115796</v>
      </c>
      <c r="M18" s="127">
        <f>M16*[1]DHS07!M23/100</f>
        <v>55.759037302271061</v>
      </c>
      <c r="N18" s="126">
        <f>N16*[1]DHS07!N23/100</f>
        <v>67.032809025082813</v>
      </c>
      <c r="O18" s="126">
        <f>O16*[1]DHS07!O23/100</f>
        <v>67.015641592647157</v>
      </c>
      <c r="P18" s="126">
        <f>P16*[1]DHS07!P23/100</f>
        <v>88.327516251351014</v>
      </c>
      <c r="Q18" s="123">
        <f>Q16*[1]DHS07!Q23/100</f>
        <v>93.641785569801982</v>
      </c>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AQ18" s="408"/>
      <c r="AR18" s="408"/>
      <c r="AS18" s="408"/>
      <c r="AT18" s="408"/>
      <c r="AU18" s="408"/>
      <c r="AV18" s="408"/>
      <c r="AW18" s="408"/>
      <c r="AX18" s="408"/>
      <c r="AY18" s="408"/>
      <c r="BA18" s="965" t="s">
        <v>60</v>
      </c>
      <c r="BB18" s="552" t="s">
        <v>15</v>
      </c>
      <c r="BC18" s="54" t="s">
        <v>35</v>
      </c>
      <c r="BD18" s="50" t="s">
        <v>35</v>
      </c>
      <c r="BE18" s="50" t="s">
        <v>35</v>
      </c>
      <c r="BF18" s="50" t="s">
        <v>35</v>
      </c>
      <c r="BG18" s="45" t="s">
        <v>35</v>
      </c>
      <c r="BH18" s="54" t="s">
        <v>35</v>
      </c>
      <c r="BI18" s="50" t="s">
        <v>35</v>
      </c>
      <c r="BJ18" s="50" t="s">
        <v>35</v>
      </c>
      <c r="BK18" s="50" t="s">
        <v>35</v>
      </c>
      <c r="BL18" s="45" t="s">
        <v>35</v>
      </c>
      <c r="BM18" s="54" t="s">
        <v>35</v>
      </c>
      <c r="BN18" s="50" t="s">
        <v>35</v>
      </c>
      <c r="BO18" s="50" t="s">
        <v>35</v>
      </c>
      <c r="BP18" s="50" t="s">
        <v>35</v>
      </c>
      <c r="BQ18" s="45" t="s">
        <v>35</v>
      </c>
      <c r="BR18" s="54" t="s">
        <v>35</v>
      </c>
      <c r="BS18" s="50" t="s">
        <v>35</v>
      </c>
      <c r="BT18" s="50" t="s">
        <v>35</v>
      </c>
      <c r="BU18" s="50" t="s">
        <v>35</v>
      </c>
      <c r="BV18" s="50" t="s">
        <v>35</v>
      </c>
      <c r="BW18" s="50" t="s">
        <v>35</v>
      </c>
      <c r="BX18" s="50" t="s">
        <v>35</v>
      </c>
      <c r="BY18" s="39" t="s">
        <v>35</v>
      </c>
      <c r="BZ18" s="39" t="s">
        <v>35</v>
      </c>
      <c r="CA18" s="39" t="s">
        <v>35</v>
      </c>
      <c r="CB18" s="39" t="s">
        <v>35</v>
      </c>
      <c r="CC18" s="39" t="s">
        <v>35</v>
      </c>
      <c r="CD18" s="39" t="s">
        <v>35</v>
      </c>
      <c r="CE18" s="39" t="s">
        <v>35</v>
      </c>
      <c r="CF18" s="39" t="s">
        <v>35</v>
      </c>
      <c r="CG18" s="39" t="s">
        <v>35</v>
      </c>
      <c r="CH18" s="39" t="s">
        <v>35</v>
      </c>
      <c r="CI18" s="39" t="s">
        <v>35</v>
      </c>
      <c r="CJ18" s="39" t="s">
        <v>35</v>
      </c>
      <c r="CK18" s="39" t="s">
        <v>35</v>
      </c>
      <c r="CL18" s="39" t="s">
        <v>35</v>
      </c>
      <c r="CM18" s="39" t="s">
        <v>35</v>
      </c>
      <c r="CN18" s="39" t="s">
        <v>35</v>
      </c>
      <c r="CO18" s="39" t="s">
        <v>35</v>
      </c>
      <c r="CP18" s="39" t="s">
        <v>35</v>
      </c>
      <c r="CQ18" s="39" t="s">
        <v>35</v>
      </c>
      <c r="CR18" s="39" t="s">
        <v>35</v>
      </c>
      <c r="CS18" s="39" t="s">
        <v>35</v>
      </c>
      <c r="CT18" s="39" t="s">
        <v>35</v>
      </c>
      <c r="CU18" s="39" t="s">
        <v>35</v>
      </c>
      <c r="CV18" s="39" t="s">
        <v>35</v>
      </c>
      <c r="CW18" s="39" t="s">
        <v>35</v>
      </c>
      <c r="CX18" s="39" t="s">
        <v>35</v>
      </c>
      <c r="CY18" s="39" t="s">
        <v>35</v>
      </c>
      <c r="CZ18" s="45" t="s">
        <v>35</v>
      </c>
    </row>
    <row r="19" s="320" customFormat="true" ht="15" customHeight="true" x14ac:dyDescent="0.2">
      <c r="A19" s="977"/>
      <c r="B19" s="370" t="s">
        <v>16</v>
      </c>
      <c r="C19" s="127">
        <f>C16*[1]DHS07!C22/100</f>
        <v>0.92221042018239785</v>
      </c>
      <c r="D19" s="126">
        <f>D16*[1]DHS07!D22/100</f>
        <v>0.62376666523761026</v>
      </c>
      <c r="E19" s="126">
        <f>E16*[1]DHS07!E22/100</f>
        <v>0.31593080848661947</v>
      </c>
      <c r="F19" s="126">
        <f>F16*[1]DHS07!F22/100</f>
        <v>0.32206165443651019</v>
      </c>
      <c r="G19" s="125">
        <f>G16*[1]DHS07!G22/100</f>
        <v>6.944498001507958E-2</v>
      </c>
      <c r="H19" s="124">
        <f>H16*[1]DHS07!H22/100</f>
        <v>0.250266478545704</v>
      </c>
      <c r="I19" s="126">
        <f>I16*[1]DHS07!I22/100</f>
        <v>0.24808839162059587</v>
      </c>
      <c r="J19" s="126">
        <f>J16*[1]DHS07!J22/100</f>
        <v>0.19356767603691469</v>
      </c>
      <c r="K19" s="126">
        <f>K16*[1]DHS07!K22/100</f>
        <v>0.10872760150300632</v>
      </c>
      <c r="L19" s="123">
        <f>L16*[1]DHS07!L22/100</f>
        <v>5.9655377946732431E-2</v>
      </c>
      <c r="M19" s="127">
        <f>M16*[1]DHS07!M22/100</f>
        <v>1.322746393166448</v>
      </c>
      <c r="N19" s="126">
        <f>N16*[1]DHS07!N22/100</f>
        <v>1.227208483260823</v>
      </c>
      <c r="O19" s="126">
        <f>O16*[1]DHS07!O22/100</f>
        <v>1.1820032993681</v>
      </c>
      <c r="P19" s="126">
        <f>P16*[1]DHS07!P22/100</f>
        <v>0.80514765254267207</v>
      </c>
      <c r="Q19" s="123">
        <f>Q16*[1]DHS07!Q22/100</f>
        <v>0.70229340429728426</v>
      </c>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AQ19" s="408"/>
      <c r="AR19" s="408"/>
      <c r="AS19" s="408"/>
      <c r="AT19" s="408"/>
      <c r="AU19" s="408"/>
      <c r="AV19" s="408"/>
      <c r="AW19" s="408"/>
      <c r="AX19" s="408"/>
      <c r="AY19" s="408"/>
      <c r="BA19" s="965"/>
      <c r="BB19" s="552" t="s">
        <v>16</v>
      </c>
      <c r="BC19" s="54" t="s">
        <v>35</v>
      </c>
      <c r="BD19" s="50" t="s">
        <v>35</v>
      </c>
      <c r="BE19" s="50" t="s">
        <v>35</v>
      </c>
      <c r="BF19" s="50" t="s">
        <v>35</v>
      </c>
      <c r="BG19" s="45" t="s">
        <v>35</v>
      </c>
      <c r="BH19" s="54" t="s">
        <v>35</v>
      </c>
      <c r="BI19" s="50" t="s">
        <v>35</v>
      </c>
      <c r="BJ19" s="50" t="s">
        <v>35</v>
      </c>
      <c r="BK19" s="50" t="s">
        <v>35</v>
      </c>
      <c r="BL19" s="45" t="s">
        <v>35</v>
      </c>
      <c r="BM19" s="54" t="s">
        <v>35</v>
      </c>
      <c r="BN19" s="50" t="s">
        <v>35</v>
      </c>
      <c r="BO19" s="50" t="s">
        <v>35</v>
      </c>
      <c r="BP19" s="50" t="s">
        <v>35</v>
      </c>
      <c r="BQ19" s="45" t="s">
        <v>35</v>
      </c>
      <c r="BR19" s="54" t="s">
        <v>35</v>
      </c>
      <c r="BS19" s="50" t="s">
        <v>35</v>
      </c>
      <c r="BT19" s="50" t="s">
        <v>35</v>
      </c>
      <c r="BU19" s="50" t="s">
        <v>35</v>
      </c>
      <c r="BV19" s="50" t="s">
        <v>35</v>
      </c>
      <c r="BW19" s="50" t="s">
        <v>35</v>
      </c>
      <c r="BX19" s="50" t="s">
        <v>35</v>
      </c>
      <c r="BY19" s="39" t="s">
        <v>35</v>
      </c>
      <c r="BZ19" s="39" t="s">
        <v>35</v>
      </c>
      <c r="CA19" s="39" t="s">
        <v>35</v>
      </c>
      <c r="CB19" s="39" t="s">
        <v>35</v>
      </c>
      <c r="CC19" s="39" t="s">
        <v>35</v>
      </c>
      <c r="CD19" s="39" t="s">
        <v>35</v>
      </c>
      <c r="CE19" s="39" t="s">
        <v>35</v>
      </c>
      <c r="CF19" s="39" t="s">
        <v>35</v>
      </c>
      <c r="CG19" s="39" t="s">
        <v>35</v>
      </c>
      <c r="CH19" s="39" t="s">
        <v>35</v>
      </c>
      <c r="CI19" s="39" t="s">
        <v>35</v>
      </c>
      <c r="CJ19" s="39" t="s">
        <v>35</v>
      </c>
      <c r="CK19" s="39" t="s">
        <v>35</v>
      </c>
      <c r="CL19" s="39" t="s">
        <v>35</v>
      </c>
      <c r="CM19" s="39" t="s">
        <v>35</v>
      </c>
      <c r="CN19" s="39" t="s">
        <v>35</v>
      </c>
      <c r="CO19" s="39" t="s">
        <v>35</v>
      </c>
      <c r="CP19" s="39" t="s">
        <v>35</v>
      </c>
      <c r="CQ19" s="39" t="s">
        <v>35</v>
      </c>
      <c r="CR19" s="39" t="s">
        <v>35</v>
      </c>
      <c r="CS19" s="39" t="s">
        <v>35</v>
      </c>
      <c r="CT19" s="39" t="s">
        <v>35</v>
      </c>
      <c r="CU19" s="39" t="s">
        <v>35</v>
      </c>
      <c r="CV19" s="39" t="s">
        <v>35</v>
      </c>
      <c r="CW19" s="39" t="s">
        <v>35</v>
      </c>
      <c r="CX19" s="39" t="s">
        <v>35</v>
      </c>
      <c r="CY19" s="39" t="s">
        <v>35</v>
      </c>
      <c r="CZ19" s="45" t="s">
        <v>35</v>
      </c>
    </row>
    <row r="20" s="320" customFormat="true" ht="15" customHeight="true" x14ac:dyDescent="0.2">
      <c r="A20" s="977"/>
      <c r="B20" s="370" t="s">
        <v>22</v>
      </c>
      <c r="C20" s="127">
        <f>100-(C18+C19+C21)</f>
        <v>13.638875254891374</v>
      </c>
      <c r="D20" s="126">
        <f t="shared" ref="D20:Q20" si="0">100-(D18+D19+D21)</f>
        <v>18.067283632921615</v>
      </c>
      <c r="E20" s="126">
        <f t="shared" si="0"/>
        <v>10.766190085348754</v>
      </c>
      <c r="F20" s="126">
        <f t="shared" si="0"/>
        <v>2.2671881230222368</v>
      </c>
      <c r="G20" s="125">
        <f t="shared" si="0"/>
        <v>2.3092521432019311</v>
      </c>
      <c r="H20" s="124">
        <f t="shared" si="0"/>
        <v>24.648186885312128</v>
      </c>
      <c r="I20" s="126">
        <f t="shared" si="0"/>
        <v>20.874527264747357</v>
      </c>
      <c r="J20" s="126">
        <f t="shared" si="0"/>
        <v>4.4487303884977649</v>
      </c>
      <c r="K20" s="126">
        <f t="shared" si="0"/>
        <v>2.7039165702143464</v>
      </c>
      <c r="L20" s="123">
        <f t="shared" si="0"/>
        <v>1.8753160489374778</v>
      </c>
      <c r="M20" s="127">
        <f t="shared" si="0"/>
        <v>10.924119826706942</v>
      </c>
      <c r="N20" s="126">
        <f t="shared" si="0"/>
        <v>10.903452166038619</v>
      </c>
      <c r="O20" s="126">
        <f t="shared" si="0"/>
        <v>12.220680119997155</v>
      </c>
      <c r="P20" s="126">
        <f t="shared" si="0"/>
        <v>2.9757828169448999</v>
      </c>
      <c r="Q20" s="123">
        <f t="shared" si="0"/>
        <v>1.2809333282155393</v>
      </c>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AQ20" s="408"/>
      <c r="AR20" s="408"/>
      <c r="AS20" s="408"/>
      <c r="AT20" s="408"/>
      <c r="AU20" s="408"/>
      <c r="AV20" s="408"/>
      <c r="AW20" s="408"/>
      <c r="AX20" s="408"/>
      <c r="AY20" s="408"/>
      <c r="BA20" s="965"/>
      <c r="BB20" s="552" t="s">
        <v>22</v>
      </c>
      <c r="BC20" s="54" t="s">
        <v>35</v>
      </c>
      <c r="BD20" s="50" t="s">
        <v>35</v>
      </c>
      <c r="BE20" s="50" t="s">
        <v>35</v>
      </c>
      <c r="BF20" s="50" t="s">
        <v>35</v>
      </c>
      <c r="BG20" s="45" t="s">
        <v>35</v>
      </c>
      <c r="BH20" s="54" t="s">
        <v>35</v>
      </c>
      <c r="BI20" s="50" t="s">
        <v>35</v>
      </c>
      <c r="BJ20" s="50" t="s">
        <v>35</v>
      </c>
      <c r="BK20" s="50" t="s">
        <v>35</v>
      </c>
      <c r="BL20" s="45" t="s">
        <v>35</v>
      </c>
      <c r="BM20" s="54" t="s">
        <v>35</v>
      </c>
      <c r="BN20" s="50" t="s">
        <v>35</v>
      </c>
      <c r="BO20" s="50" t="s">
        <v>35</v>
      </c>
      <c r="BP20" s="50" t="s">
        <v>35</v>
      </c>
      <c r="BQ20" s="45" t="s">
        <v>35</v>
      </c>
      <c r="BR20" s="54" t="s">
        <v>35</v>
      </c>
      <c r="BS20" s="50" t="s">
        <v>35</v>
      </c>
      <c r="BT20" s="50" t="s">
        <v>35</v>
      </c>
      <c r="BU20" s="50" t="s">
        <v>35</v>
      </c>
      <c r="BV20" s="50" t="s">
        <v>35</v>
      </c>
      <c r="BW20" s="50" t="s">
        <v>35</v>
      </c>
      <c r="BX20" s="50" t="s">
        <v>35</v>
      </c>
      <c r="BY20" s="39" t="s">
        <v>35</v>
      </c>
      <c r="BZ20" s="39" t="s">
        <v>35</v>
      </c>
      <c r="CA20" s="39" t="s">
        <v>35</v>
      </c>
      <c r="CB20" s="39" t="s">
        <v>35</v>
      </c>
      <c r="CC20" s="39" t="s">
        <v>35</v>
      </c>
      <c r="CD20" s="39" t="s">
        <v>35</v>
      </c>
      <c r="CE20" s="39" t="s">
        <v>35</v>
      </c>
      <c r="CF20" s="39" t="s">
        <v>35</v>
      </c>
      <c r="CG20" s="39" t="s">
        <v>35</v>
      </c>
      <c r="CH20" s="39" t="s">
        <v>35</v>
      </c>
      <c r="CI20" s="39" t="s">
        <v>35</v>
      </c>
      <c r="CJ20" s="39" t="s">
        <v>35</v>
      </c>
      <c r="CK20" s="39" t="s">
        <v>35</v>
      </c>
      <c r="CL20" s="39" t="s">
        <v>35</v>
      </c>
      <c r="CM20" s="39" t="s">
        <v>35</v>
      </c>
      <c r="CN20" s="39" t="s">
        <v>35</v>
      </c>
      <c r="CO20" s="39" t="s">
        <v>35</v>
      </c>
      <c r="CP20" s="39" t="s">
        <v>35</v>
      </c>
      <c r="CQ20" s="39" t="s">
        <v>35</v>
      </c>
      <c r="CR20" s="39" t="s">
        <v>35</v>
      </c>
      <c r="CS20" s="39" t="s">
        <v>35</v>
      </c>
      <c r="CT20" s="39" t="s">
        <v>35</v>
      </c>
      <c r="CU20" s="39" t="s">
        <v>35</v>
      </c>
      <c r="CV20" s="39" t="s">
        <v>35</v>
      </c>
      <c r="CW20" s="39" t="s">
        <v>35</v>
      </c>
      <c r="CX20" s="39" t="s">
        <v>35</v>
      </c>
      <c r="CY20" s="39" t="s">
        <v>35</v>
      </c>
      <c r="CZ20" s="45" t="s">
        <v>35</v>
      </c>
    </row>
    <row r="21" s="320" customFormat="true" ht="15" customHeight="true" x14ac:dyDescent="0.2">
      <c r="A21" s="977"/>
      <c r="B21" s="370" t="s">
        <v>17</v>
      </c>
      <c r="C21" s="127">
        <f t="shared" ref="C21:Q21" si="1">C64</f>
        <v>20.7812957873101</v>
      </c>
      <c r="D21" s="126">
        <f t="shared" si="1"/>
        <v>8.425637793793646</v>
      </c>
      <c r="E21" s="126">
        <f t="shared" si="1"/>
        <v>3.109888114824547</v>
      </c>
      <c r="F21" s="126">
        <f t="shared" si="1"/>
        <v>1.5598080923993902</v>
      </c>
      <c r="G21" s="125">
        <f t="shared" si="1"/>
        <v>0.54269457330009918</v>
      </c>
      <c r="H21" s="124">
        <f t="shared" si="1"/>
        <v>0.70427102555140686</v>
      </c>
      <c r="I21" s="126">
        <f t="shared" si="1"/>
        <v>0.27960571596581574</v>
      </c>
      <c r="J21" s="126">
        <f t="shared" si="1"/>
        <v>0.25704739038812308</v>
      </c>
      <c r="K21" s="126">
        <f t="shared" si="1"/>
        <v>0</v>
      </c>
      <c r="L21" s="123">
        <f t="shared" si="1"/>
        <v>0</v>
      </c>
      <c r="M21" s="127">
        <f t="shared" si="1"/>
        <v>31.99409647785555</v>
      </c>
      <c r="N21" s="126">
        <f t="shared" si="1"/>
        <v>20.836530325617748</v>
      </c>
      <c r="O21" s="126">
        <f t="shared" si="1"/>
        <v>19.58167498798759</v>
      </c>
      <c r="P21" s="126">
        <f t="shared" si="1"/>
        <v>7.8915532791614211</v>
      </c>
      <c r="Q21" s="123">
        <f t="shared" si="1"/>
        <v>4.3749876976852047</v>
      </c>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AQ21" s="408"/>
      <c r="AR21" s="408"/>
      <c r="AS21" s="408"/>
      <c r="AT21" s="408"/>
      <c r="AU21" s="408"/>
      <c r="AV21" s="408"/>
      <c r="AW21" s="408"/>
      <c r="AX21" s="408"/>
      <c r="AY21" s="408"/>
      <c r="BA21" s="965"/>
      <c r="BB21" s="552" t="s">
        <v>17</v>
      </c>
      <c r="BC21" s="54" t="s">
        <v>35</v>
      </c>
      <c r="BD21" s="50" t="s">
        <v>35</v>
      </c>
      <c r="BE21" s="50" t="s">
        <v>35</v>
      </c>
      <c r="BF21" s="50" t="s">
        <v>35</v>
      </c>
      <c r="BG21" s="45" t="s">
        <v>35</v>
      </c>
      <c r="BH21" s="54" t="s">
        <v>35</v>
      </c>
      <c r="BI21" s="50" t="s">
        <v>35</v>
      </c>
      <c r="BJ21" s="50" t="s">
        <v>35</v>
      </c>
      <c r="BK21" s="50" t="s">
        <v>35</v>
      </c>
      <c r="BL21" s="45" t="s">
        <v>35</v>
      </c>
      <c r="BM21" s="54" t="s">
        <v>35</v>
      </c>
      <c r="BN21" s="50" t="s">
        <v>35</v>
      </c>
      <c r="BO21" s="50" t="s">
        <v>35</v>
      </c>
      <c r="BP21" s="50" t="s">
        <v>35</v>
      </c>
      <c r="BQ21" s="45" t="s">
        <v>35</v>
      </c>
      <c r="BR21" s="54" t="s">
        <v>35</v>
      </c>
      <c r="BS21" s="50" t="s">
        <v>35</v>
      </c>
      <c r="BT21" s="50" t="s">
        <v>35</v>
      </c>
      <c r="BU21" s="50" t="s">
        <v>35</v>
      </c>
      <c r="BV21" s="50" t="s">
        <v>35</v>
      </c>
      <c r="BW21" s="50" t="s">
        <v>35</v>
      </c>
      <c r="BX21" s="50" t="s">
        <v>35</v>
      </c>
      <c r="BY21" s="39" t="s">
        <v>35</v>
      </c>
      <c r="BZ21" s="39" t="s">
        <v>35</v>
      </c>
      <c r="CA21" s="39" t="s">
        <v>35</v>
      </c>
      <c r="CB21" s="39" t="s">
        <v>35</v>
      </c>
      <c r="CC21" s="39" t="s">
        <v>35</v>
      </c>
      <c r="CD21" s="39" t="s">
        <v>35</v>
      </c>
      <c r="CE21" s="39" t="s">
        <v>35</v>
      </c>
      <c r="CF21" s="39" t="s">
        <v>35</v>
      </c>
      <c r="CG21" s="39" t="s">
        <v>35</v>
      </c>
      <c r="CH21" s="39" t="s">
        <v>35</v>
      </c>
      <c r="CI21" s="39" t="s">
        <v>35</v>
      </c>
      <c r="CJ21" s="39" t="s">
        <v>35</v>
      </c>
      <c r="CK21" s="39" t="s">
        <v>35</v>
      </c>
      <c r="CL21" s="39" t="s">
        <v>35</v>
      </c>
      <c r="CM21" s="39" t="s">
        <v>35</v>
      </c>
      <c r="CN21" s="39" t="s">
        <v>35</v>
      </c>
      <c r="CO21" s="39" t="s">
        <v>35</v>
      </c>
      <c r="CP21" s="39" t="s">
        <v>35</v>
      </c>
      <c r="CQ21" s="39" t="s">
        <v>35</v>
      </c>
      <c r="CR21" s="39" t="s">
        <v>35</v>
      </c>
      <c r="CS21" s="39" t="s">
        <v>35</v>
      </c>
      <c r="CT21" s="39" t="s">
        <v>35</v>
      </c>
      <c r="CU21" s="39" t="s">
        <v>35</v>
      </c>
      <c r="CV21" s="39" t="s">
        <v>35</v>
      </c>
      <c r="CW21" s="39" t="s">
        <v>35</v>
      </c>
      <c r="CX21" s="39" t="s">
        <v>35</v>
      </c>
      <c r="CY21" s="39" t="s">
        <v>35</v>
      </c>
      <c r="CZ21" s="45" t="s">
        <v>35</v>
      </c>
    </row>
    <row r="22" s="320" customFormat="true" ht="15" customHeight="true" x14ac:dyDescent="0.2">
      <c r="A22" s="977" t="s">
        <v>54</v>
      </c>
      <c r="B22" s="370" t="s">
        <v>49</v>
      </c>
      <c r="C22" s="127">
        <v>7.3691246381025506</v>
      </c>
      <c r="D22" s="126">
        <v>4.1516001892619441</v>
      </c>
      <c r="E22" s="126">
        <v>3.341044361054482</v>
      </c>
      <c r="F22" s="126">
        <v>2.9986319214187525</v>
      </c>
      <c r="G22" s="125">
        <v>0.81553671432338015</v>
      </c>
      <c r="H22" s="124">
        <v>5.4440196694522287</v>
      </c>
      <c r="I22" s="126">
        <v>8.4245490471010687</v>
      </c>
      <c r="J22" s="126">
        <v>5.9363207096587516</v>
      </c>
      <c r="K22" s="126">
        <v>1.6154119343074778</v>
      </c>
      <c r="L22" s="123">
        <v>1.8718931377922541</v>
      </c>
      <c r="M22" s="127">
        <v>10.522892667790671</v>
      </c>
      <c r="N22" s="126">
        <v>3.8592174062727929</v>
      </c>
      <c r="O22" s="126">
        <v>2.1322271258571961</v>
      </c>
      <c r="P22" s="126">
        <v>1.5409946404628427</v>
      </c>
      <c r="Q22" s="123">
        <v>0</v>
      </c>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AQ22" s="408"/>
      <c r="AR22" s="408"/>
      <c r="AS22" s="408"/>
      <c r="AT22" s="408"/>
      <c r="AU22" s="408"/>
      <c r="AV22" s="408"/>
      <c r="AW22" s="408"/>
      <c r="AX22" s="408"/>
      <c r="AY22" s="408"/>
      <c r="BA22" s="965" t="s">
        <v>54</v>
      </c>
      <c r="BB22" s="552" t="s">
        <v>49</v>
      </c>
      <c r="BC22" s="54" t="s">
        <v>35</v>
      </c>
      <c r="BD22" s="50" t="s">
        <v>35</v>
      </c>
      <c r="BE22" s="50" t="s">
        <v>35</v>
      </c>
      <c r="BF22" s="50" t="s">
        <v>35</v>
      </c>
      <c r="BG22" s="45" t="s">
        <v>35</v>
      </c>
      <c r="BH22" s="54" t="s">
        <v>35</v>
      </c>
      <c r="BI22" s="50" t="s">
        <v>35</v>
      </c>
      <c r="BJ22" s="50" t="s">
        <v>35</v>
      </c>
      <c r="BK22" s="50" t="s">
        <v>35</v>
      </c>
      <c r="BL22" s="45" t="s">
        <v>35</v>
      </c>
      <c r="BM22" s="54" t="s">
        <v>35</v>
      </c>
      <c r="BN22" s="50" t="s">
        <v>35</v>
      </c>
      <c r="BO22" s="50" t="s">
        <v>35</v>
      </c>
      <c r="BP22" s="50" t="s">
        <v>35</v>
      </c>
      <c r="BQ22" s="45" t="s">
        <v>35</v>
      </c>
      <c r="BR22" s="54" t="s">
        <v>35</v>
      </c>
      <c r="BS22" s="50" t="s">
        <v>35</v>
      </c>
      <c r="BT22" s="50" t="s">
        <v>35</v>
      </c>
      <c r="BU22" s="50" t="s">
        <v>35</v>
      </c>
      <c r="BV22" s="50" t="s">
        <v>35</v>
      </c>
      <c r="BW22" s="50" t="s">
        <v>35</v>
      </c>
      <c r="BX22" s="50" t="s">
        <v>35</v>
      </c>
      <c r="BY22" s="39" t="s">
        <v>35</v>
      </c>
      <c r="BZ22" s="39" t="s">
        <v>35</v>
      </c>
      <c r="CA22" s="39" t="s">
        <v>35</v>
      </c>
      <c r="CB22" s="39" t="s">
        <v>35</v>
      </c>
      <c r="CC22" s="39" t="s">
        <v>35</v>
      </c>
      <c r="CD22" s="39" t="s">
        <v>35</v>
      </c>
      <c r="CE22" s="39" t="s">
        <v>35</v>
      </c>
      <c r="CF22" s="39" t="s">
        <v>35</v>
      </c>
      <c r="CG22" s="39" t="s">
        <v>35</v>
      </c>
      <c r="CH22" s="39" t="s">
        <v>35</v>
      </c>
      <c r="CI22" s="39" t="s">
        <v>35</v>
      </c>
      <c r="CJ22" s="39" t="s">
        <v>35</v>
      </c>
      <c r="CK22" s="39" t="s">
        <v>35</v>
      </c>
      <c r="CL22" s="39" t="s">
        <v>35</v>
      </c>
      <c r="CM22" s="39" t="s">
        <v>35</v>
      </c>
      <c r="CN22" s="39" t="s">
        <v>35</v>
      </c>
      <c r="CO22" s="39" t="s">
        <v>35</v>
      </c>
      <c r="CP22" s="39" t="s">
        <v>35</v>
      </c>
      <c r="CQ22" s="39" t="s">
        <v>35</v>
      </c>
      <c r="CR22" s="39" t="s">
        <v>35</v>
      </c>
      <c r="CS22" s="39" t="s">
        <v>35</v>
      </c>
      <c r="CT22" s="39" t="s">
        <v>35</v>
      </c>
      <c r="CU22" s="39" t="s">
        <v>35</v>
      </c>
      <c r="CV22" s="39" t="s">
        <v>35</v>
      </c>
      <c r="CW22" s="39" t="s">
        <v>35</v>
      </c>
      <c r="CX22" s="39" t="s">
        <v>35</v>
      </c>
      <c r="CY22" s="39" t="s">
        <v>35</v>
      </c>
      <c r="CZ22" s="45" t="s">
        <v>35</v>
      </c>
    </row>
    <row r="23" s="320" customFormat="true" ht="15" customHeight="true" x14ac:dyDescent="0.2">
      <c r="A23" s="978"/>
      <c r="B23" s="371" t="s">
        <v>48</v>
      </c>
      <c r="C23" s="122">
        <v>92.630875361897452</v>
      </c>
      <c r="D23" s="121">
        <v>95.848399810738059</v>
      </c>
      <c r="E23" s="121">
        <v>96.658955638945514</v>
      </c>
      <c r="F23" s="121">
        <v>97.001368078581251</v>
      </c>
      <c r="G23" s="120">
        <v>99.184463285676614</v>
      </c>
      <c r="H23" s="119">
        <v>94.555980330547769</v>
      </c>
      <c r="I23" s="121">
        <v>91.575450952898933</v>
      </c>
      <c r="J23" s="121">
        <v>94.063679290341256</v>
      </c>
      <c r="K23" s="121">
        <v>98.384588065692526</v>
      </c>
      <c r="L23" s="118">
        <v>98.128106862207744</v>
      </c>
      <c r="M23" s="122">
        <v>89.477107332209329</v>
      </c>
      <c r="N23" s="121">
        <v>96.140782593727209</v>
      </c>
      <c r="O23" s="121">
        <v>97.867772874142801</v>
      </c>
      <c r="P23" s="121">
        <v>98.459005359537159</v>
      </c>
      <c r="Q23" s="118">
        <v>100</v>
      </c>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AQ23" s="408"/>
      <c r="AR23" s="408"/>
      <c r="AS23" s="408"/>
      <c r="AT23" s="408"/>
      <c r="AU23" s="408"/>
      <c r="AV23" s="408"/>
      <c r="AW23" s="408"/>
      <c r="AX23" s="408"/>
      <c r="AY23" s="408"/>
      <c r="BA23" s="967"/>
      <c r="BB23" s="554" t="s">
        <v>48</v>
      </c>
      <c r="BC23" s="53" t="s">
        <v>35</v>
      </c>
      <c r="BD23" s="49" t="s">
        <v>35</v>
      </c>
      <c r="BE23" s="49" t="s">
        <v>35</v>
      </c>
      <c r="BF23" s="49" t="s">
        <v>35</v>
      </c>
      <c r="BG23" s="44" t="s">
        <v>35</v>
      </c>
      <c r="BH23" s="53" t="s">
        <v>35</v>
      </c>
      <c r="BI23" s="49" t="s">
        <v>35</v>
      </c>
      <c r="BJ23" s="49" t="s">
        <v>35</v>
      </c>
      <c r="BK23" s="49" t="s">
        <v>35</v>
      </c>
      <c r="BL23" s="44" t="s">
        <v>35</v>
      </c>
      <c r="BM23" s="53" t="s">
        <v>35</v>
      </c>
      <c r="BN23" s="49" t="s">
        <v>35</v>
      </c>
      <c r="BO23" s="49" t="s">
        <v>35</v>
      </c>
      <c r="BP23" s="49" t="s">
        <v>35</v>
      </c>
      <c r="BQ23" s="44" t="s">
        <v>35</v>
      </c>
      <c r="BR23" s="53" t="s">
        <v>35</v>
      </c>
      <c r="BS23" s="49" t="s">
        <v>35</v>
      </c>
      <c r="BT23" s="49" t="s">
        <v>35</v>
      </c>
      <c r="BU23" s="49" t="s">
        <v>35</v>
      </c>
      <c r="BV23" s="49" t="s">
        <v>35</v>
      </c>
      <c r="BW23" s="49" t="s">
        <v>35</v>
      </c>
      <c r="BX23" s="49" t="s">
        <v>35</v>
      </c>
      <c r="BY23" s="38" t="s">
        <v>35</v>
      </c>
      <c r="BZ23" s="38" t="s">
        <v>35</v>
      </c>
      <c r="CA23" s="38" t="s">
        <v>35</v>
      </c>
      <c r="CB23" s="38" t="s">
        <v>35</v>
      </c>
      <c r="CC23" s="38" t="s">
        <v>35</v>
      </c>
      <c r="CD23" s="38" t="s">
        <v>35</v>
      </c>
      <c r="CE23" s="38" t="s">
        <v>35</v>
      </c>
      <c r="CF23" s="38" t="s">
        <v>35</v>
      </c>
      <c r="CG23" s="38" t="s">
        <v>35</v>
      </c>
      <c r="CH23" s="38" t="s">
        <v>35</v>
      </c>
      <c r="CI23" s="38" t="s">
        <v>35</v>
      </c>
      <c r="CJ23" s="38" t="s">
        <v>35</v>
      </c>
      <c r="CK23" s="38" t="s">
        <v>35</v>
      </c>
      <c r="CL23" s="38" t="s">
        <v>35</v>
      </c>
      <c r="CM23" s="38" t="s">
        <v>35</v>
      </c>
      <c r="CN23" s="38" t="s">
        <v>35</v>
      </c>
      <c r="CO23" s="38" t="s">
        <v>35</v>
      </c>
      <c r="CP23" s="38" t="s">
        <v>35</v>
      </c>
      <c r="CQ23" s="38" t="s">
        <v>35</v>
      </c>
      <c r="CR23" s="38" t="s">
        <v>35</v>
      </c>
      <c r="CS23" s="38" t="s">
        <v>35</v>
      </c>
      <c r="CT23" s="38" t="s">
        <v>35</v>
      </c>
      <c r="CU23" s="38" t="s">
        <v>35</v>
      </c>
      <c r="CV23" s="38" t="s">
        <v>35</v>
      </c>
      <c r="CW23" s="38" t="s">
        <v>35</v>
      </c>
      <c r="CX23" s="38" t="s">
        <v>35</v>
      </c>
      <c r="CY23" s="38" t="s">
        <v>35</v>
      </c>
      <c r="CZ23" s="44" t="s">
        <v>35</v>
      </c>
    </row>
    <row r="24" s="316" customFormat="true" ht="15" hidden="true" customHeight="true" x14ac:dyDescent="0.2">
      <c r="A24" s="987" t="s">
        <v>47</v>
      </c>
      <c r="B24" s="368" t="s">
        <v>59</v>
      </c>
      <c r="C24" s="374"/>
      <c r="D24" s="375"/>
      <c r="E24" s="375"/>
      <c r="F24" s="375"/>
      <c r="G24" s="376"/>
      <c r="H24" s="377"/>
      <c r="I24" s="375"/>
      <c r="J24" s="375"/>
      <c r="K24" s="375"/>
      <c r="L24" s="378"/>
      <c r="M24" s="374"/>
      <c r="N24" s="375"/>
      <c r="O24" s="375"/>
      <c r="P24" s="375"/>
      <c r="Q24" s="378"/>
      <c r="R24" s="833"/>
      <c r="S24" s="833"/>
      <c r="T24" s="833"/>
      <c r="U24" s="833"/>
      <c r="V24" s="833"/>
      <c r="W24" s="833"/>
      <c r="X24" s="833"/>
      <c r="Y24" s="833"/>
      <c r="Z24" s="833"/>
      <c r="AA24" s="833"/>
      <c r="AB24" s="833"/>
      <c r="AC24" s="833"/>
      <c r="AD24" s="833"/>
      <c r="AE24" s="833"/>
      <c r="AF24" s="833"/>
      <c r="AG24" s="833"/>
      <c r="AH24" s="833"/>
      <c r="AI24" s="833"/>
      <c r="AJ24" s="833"/>
      <c r="AK24" s="833"/>
      <c r="AL24" s="833"/>
      <c r="AM24" s="833"/>
      <c r="AN24" s="833"/>
      <c r="AO24" s="833"/>
      <c r="AP24" s="833"/>
      <c r="AQ24" s="833"/>
      <c r="AR24" s="833"/>
      <c r="AS24" s="833"/>
      <c r="AT24" s="833"/>
      <c r="AU24" s="833"/>
      <c r="AV24" s="833"/>
      <c r="AW24" s="833"/>
      <c r="AX24" s="833"/>
      <c r="AY24" s="833"/>
      <c r="BB24" s="318"/>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16" customFormat="true" ht="15" hidden="true" customHeight="true" x14ac:dyDescent="0.2">
      <c r="A25" s="988"/>
      <c r="B25" s="365" t="s">
        <v>58</v>
      </c>
      <c r="C25" s="379"/>
      <c r="D25" s="380"/>
      <c r="E25" s="380"/>
      <c r="F25" s="380"/>
      <c r="G25" s="381"/>
      <c r="H25" s="382"/>
      <c r="I25" s="380"/>
      <c r="J25" s="380"/>
      <c r="K25" s="380"/>
      <c r="L25" s="383"/>
      <c r="M25" s="379"/>
      <c r="N25" s="380"/>
      <c r="O25" s="380"/>
      <c r="P25" s="380"/>
      <c r="Q25" s="383"/>
      <c r="R25" s="833"/>
      <c r="S25" s="833"/>
      <c r="T25" s="833"/>
      <c r="U25" s="833"/>
      <c r="V25" s="833"/>
      <c r="W25" s="833"/>
      <c r="X25" s="833"/>
      <c r="Y25" s="833"/>
      <c r="Z25" s="833"/>
      <c r="AA25" s="833"/>
      <c r="AB25" s="833"/>
      <c r="AC25" s="833"/>
      <c r="AD25" s="833"/>
      <c r="AE25" s="833"/>
      <c r="AF25" s="833"/>
      <c r="AG25" s="833"/>
      <c r="AH25" s="833"/>
      <c r="AI25" s="833"/>
      <c r="AJ25" s="833"/>
      <c r="AK25" s="833"/>
      <c r="AL25" s="833"/>
      <c r="AM25" s="833"/>
      <c r="AN25" s="833"/>
      <c r="AO25" s="833"/>
      <c r="AP25" s="833"/>
      <c r="AQ25" s="833"/>
      <c r="AR25" s="833"/>
      <c r="AS25" s="833"/>
      <c r="AT25" s="833"/>
      <c r="AU25" s="833"/>
      <c r="AV25" s="833"/>
      <c r="AW25" s="833"/>
      <c r="AX25" s="833"/>
      <c r="AY25" s="833"/>
      <c r="BB25" s="318"/>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16" customFormat="true" ht="15" hidden="true" customHeight="true" x14ac:dyDescent="0.2">
      <c r="A26" s="989"/>
      <c r="B26" s="366" t="s">
        <v>46</v>
      </c>
      <c r="C26" s="384"/>
      <c r="D26" s="385"/>
      <c r="E26" s="385"/>
      <c r="F26" s="385"/>
      <c r="G26" s="386"/>
      <c r="H26" s="387"/>
      <c r="I26" s="385"/>
      <c r="J26" s="385"/>
      <c r="K26" s="385"/>
      <c r="L26" s="388"/>
      <c r="M26" s="384"/>
      <c r="N26" s="385"/>
      <c r="O26" s="385"/>
      <c r="P26" s="385"/>
      <c r="Q26" s="388"/>
      <c r="R26" s="833"/>
      <c r="S26" s="833"/>
      <c r="T26" s="833"/>
      <c r="U26" s="833"/>
      <c r="V26" s="833"/>
      <c r="W26" s="833"/>
      <c r="X26" s="833"/>
      <c r="Y26" s="833"/>
      <c r="Z26" s="833"/>
      <c r="AA26" s="833"/>
      <c r="AB26" s="833"/>
      <c r="AC26" s="833"/>
      <c r="AD26" s="833"/>
      <c r="AE26" s="833"/>
      <c r="AF26" s="833"/>
      <c r="AG26" s="833"/>
      <c r="AH26" s="833"/>
      <c r="AI26" s="833"/>
      <c r="AJ26" s="833"/>
      <c r="AK26" s="833"/>
      <c r="AL26" s="833"/>
      <c r="AM26" s="833"/>
      <c r="AN26" s="833"/>
      <c r="AO26" s="833"/>
      <c r="AP26" s="833"/>
      <c r="AQ26" s="833"/>
      <c r="AR26" s="833"/>
      <c r="AS26" s="833"/>
      <c r="AT26" s="833"/>
      <c r="AU26" s="833"/>
      <c r="AV26" s="833"/>
      <c r="AW26" s="833"/>
      <c r="AX26" s="833"/>
      <c r="AY26" s="833"/>
      <c r="BB26" s="318"/>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320" customFormat="true" ht="15" customHeight="true" x14ac:dyDescent="0.2">
      <c r="A27" s="315"/>
      <c r="B27" s="367"/>
      <c r="C27" s="984" t="s">
        <v>114</v>
      </c>
      <c r="D27" s="985"/>
      <c r="E27" s="985"/>
      <c r="F27" s="985"/>
      <c r="G27" s="986"/>
      <c r="H27" s="982" t="s">
        <v>38</v>
      </c>
      <c r="I27" s="974"/>
      <c r="J27" s="974"/>
      <c r="K27" s="974"/>
      <c r="L27" s="976"/>
      <c r="M27" s="973" t="s">
        <v>37</v>
      </c>
      <c r="N27" s="974"/>
      <c r="O27" s="974"/>
      <c r="P27" s="974"/>
      <c r="Q27" s="976"/>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AQ27" s="408"/>
      <c r="AR27" s="408"/>
      <c r="AS27" s="408"/>
      <c r="AT27" s="408"/>
      <c r="AU27" s="408"/>
      <c r="AV27" s="408"/>
      <c r="AW27" s="408"/>
      <c r="AX27" s="408"/>
      <c r="AY27" s="408"/>
      <c r="BA27" s="345" t="s">
        <v>128</v>
      </c>
      <c r="BB27" s="300" t="s">
        <v>95</v>
      </c>
      <c r="BC27" s="969" t="s">
        <v>114</v>
      </c>
      <c r="BD27" s="970"/>
      <c r="BE27" s="970"/>
      <c r="BF27" s="970"/>
      <c r="BG27" s="971"/>
      <c r="BH27" s="969" t="s">
        <v>38</v>
      </c>
      <c r="BI27" s="970"/>
      <c r="BJ27" s="970"/>
      <c r="BK27" s="970"/>
      <c r="BL27" s="971"/>
      <c r="BM27" s="969" t="s">
        <v>37</v>
      </c>
      <c r="BN27" s="970"/>
      <c r="BO27" s="970"/>
      <c r="BP27" s="970"/>
      <c r="BQ27" s="972"/>
      <c r="BR27" s="19" t="s">
        <v>138</v>
      </c>
      <c r="BS27" s="398"/>
      <c r="BT27" s="398"/>
      <c r="BU27" s="398"/>
      <c r="BV27" s="398"/>
      <c r="BW27" s="398"/>
      <c r="BX27" s="398"/>
      <c r="BY27" s="398"/>
      <c r="BZ27" s="409"/>
      <c r="CA27" s="409"/>
      <c r="CB27" s="409"/>
      <c r="CC27" s="409"/>
      <c r="CD27" s="409"/>
      <c r="CE27" s="409"/>
      <c r="CF27" s="409"/>
      <c r="CG27" s="409"/>
      <c r="CH27" s="409"/>
      <c r="CI27" s="409"/>
      <c r="CJ27" s="409"/>
      <c r="CK27" s="409"/>
      <c r="CL27" s="409"/>
      <c r="CM27" s="409"/>
      <c r="CN27" s="409"/>
      <c r="CO27" s="409"/>
      <c r="CP27" s="409"/>
      <c r="CQ27" s="409"/>
      <c r="CR27" s="409"/>
      <c r="CS27" s="409"/>
      <c r="CT27" s="409"/>
      <c r="CU27" s="409"/>
      <c r="CV27" s="409"/>
      <c r="CW27" s="409"/>
      <c r="CX27" s="409"/>
      <c r="CY27" s="409"/>
      <c r="CZ27" s="410"/>
    </row>
    <row r="28" s="320" customFormat="true" ht="12.75" x14ac:dyDescent="0.2">
      <c r="A28" s="333" t="s">
        <v>69</v>
      </c>
      <c r="B28" s="367"/>
      <c r="C28" s="390" t="s">
        <v>0</v>
      </c>
      <c r="D28" s="545" t="s">
        <v>1</v>
      </c>
      <c r="E28" s="545" t="s">
        <v>2</v>
      </c>
      <c r="F28" s="545" t="s">
        <v>3</v>
      </c>
      <c r="G28" s="546" t="s">
        <v>4</v>
      </c>
      <c r="H28" s="372" t="s">
        <v>0</v>
      </c>
      <c r="I28" s="548" t="s">
        <v>1</v>
      </c>
      <c r="J28" s="548" t="s">
        <v>2</v>
      </c>
      <c r="K28" s="548" t="s">
        <v>3</v>
      </c>
      <c r="L28" s="549" t="s">
        <v>4</v>
      </c>
      <c r="M28" s="373" t="s">
        <v>0</v>
      </c>
      <c r="N28" s="548" t="s">
        <v>1</v>
      </c>
      <c r="O28" s="548" t="s">
        <v>2</v>
      </c>
      <c r="P28" s="548" t="s">
        <v>3</v>
      </c>
      <c r="Q28" s="549" t="s">
        <v>4</v>
      </c>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AQ28" s="408"/>
      <c r="AR28" s="408"/>
      <c r="AS28" s="408"/>
      <c r="AT28" s="408"/>
      <c r="AU28" s="408"/>
      <c r="AV28" s="408"/>
      <c r="AW28" s="408"/>
      <c r="AX28" s="408"/>
      <c r="AY28" s="408"/>
      <c r="BA28" s="333" t="s">
        <v>119</v>
      </c>
      <c r="BB28" s="332"/>
      <c r="BC28" s="422" t="s">
        <v>0</v>
      </c>
      <c r="BD28" s="521" t="s">
        <v>1</v>
      </c>
      <c r="BE28" s="521" t="s">
        <v>2</v>
      </c>
      <c r="BF28" s="521" t="s">
        <v>3</v>
      </c>
      <c r="BG28" s="423" t="s">
        <v>4</v>
      </c>
      <c r="BH28" s="422" t="s">
        <v>0</v>
      </c>
      <c r="BI28" s="521" t="s">
        <v>1</v>
      </c>
      <c r="BJ28" s="521" t="s">
        <v>2</v>
      </c>
      <c r="BK28" s="521" t="s">
        <v>3</v>
      </c>
      <c r="BL28" s="423" t="s">
        <v>4</v>
      </c>
      <c r="BM28" s="422" t="s">
        <v>0</v>
      </c>
      <c r="BN28" s="521" t="s">
        <v>1</v>
      </c>
      <c r="BO28" s="521" t="s">
        <v>2</v>
      </c>
      <c r="BP28" s="521" t="s">
        <v>3</v>
      </c>
      <c r="BQ28" s="423" t="s">
        <v>4</v>
      </c>
      <c r="BR28" s="422"/>
      <c r="BS28" s="521"/>
      <c r="BT28" s="521"/>
      <c r="BU28" s="521"/>
      <c r="BV28" s="521"/>
      <c r="BW28" s="521"/>
      <c r="BX28" s="521"/>
      <c r="BY28" s="522"/>
      <c r="BZ28" s="522"/>
      <c r="CA28" s="522"/>
      <c r="CB28" s="522"/>
      <c r="CC28" s="522"/>
      <c r="CD28" s="522"/>
      <c r="CE28" s="522"/>
      <c r="CF28" s="522"/>
      <c r="CG28" s="522"/>
      <c r="CH28" s="522"/>
      <c r="CI28" s="522"/>
      <c r="CJ28" s="522"/>
      <c r="CK28" s="522"/>
      <c r="CL28" s="522"/>
      <c r="CM28" s="522"/>
      <c r="CN28" s="522"/>
      <c r="CO28" s="522"/>
      <c r="CP28" s="522"/>
      <c r="CQ28" s="522"/>
      <c r="CR28" s="522"/>
      <c r="CS28" s="522"/>
      <c r="CT28" s="522"/>
      <c r="CU28" s="522"/>
      <c r="CV28" s="522"/>
      <c r="CW28" s="522"/>
      <c r="CX28" s="522"/>
      <c r="CY28" s="522"/>
      <c r="CZ28" s="423"/>
    </row>
    <row r="29" s="320" customFormat="true" ht="15" customHeight="true" x14ac:dyDescent="0.2">
      <c r="A29" s="983" t="s">
        <v>57</v>
      </c>
      <c r="B29" s="369" t="s">
        <v>49</v>
      </c>
      <c r="C29" s="132">
        <v>49.812960281884102</v>
      </c>
      <c r="D29" s="131">
        <v>61.37135291074145</v>
      </c>
      <c r="E29" s="131">
        <v>72.526434301253445</v>
      </c>
      <c r="F29" s="131">
        <v>84.241521792583711</v>
      </c>
      <c r="G29" s="130">
        <v>83.898088334921553</v>
      </c>
      <c r="H29" s="129">
        <v>66.107519287744708</v>
      </c>
      <c r="I29" s="131">
        <v>72.190702085604798</v>
      </c>
      <c r="J29" s="131">
        <v>87.547691704600851</v>
      </c>
      <c r="K29" s="131">
        <v>87.780541491344664</v>
      </c>
      <c r="L29" s="128">
        <v>88.811085232479059</v>
      </c>
      <c r="M29" s="132">
        <v>38.842861545316573</v>
      </c>
      <c r="N29" s="131">
        <v>49.323274716597531</v>
      </c>
      <c r="O29" s="131">
        <v>49.956381748256533</v>
      </c>
      <c r="P29" s="131">
        <v>63.705762754218078</v>
      </c>
      <c r="Q29" s="128">
        <v>68.196043336281932</v>
      </c>
      <c r="R29" s="408"/>
      <c r="S29" s="408"/>
      <c r="T29" s="408"/>
      <c r="U29" s="408"/>
      <c r="V29" s="408"/>
      <c r="W29" s="408"/>
      <c r="X29" s="408"/>
      <c r="Y29" s="408"/>
      <c r="Z29" s="408"/>
      <c r="AA29" s="408"/>
      <c r="AB29" s="408"/>
      <c r="AC29" s="408"/>
      <c r="AD29" s="408"/>
      <c r="AE29" s="408"/>
      <c r="AF29" s="408"/>
      <c r="AG29" s="408"/>
      <c r="AH29" s="408"/>
      <c r="AI29" s="408"/>
      <c r="AJ29" s="408"/>
      <c r="AK29" s="408"/>
      <c r="AL29" s="408"/>
      <c r="AM29" s="408"/>
      <c r="AN29" s="408"/>
      <c r="AO29" s="408"/>
      <c r="AP29" s="408"/>
      <c r="AQ29" s="408"/>
      <c r="AR29" s="408"/>
      <c r="AS29" s="408"/>
      <c r="AT29" s="408"/>
      <c r="AU29" s="408"/>
      <c r="AV29" s="408"/>
      <c r="AW29" s="408"/>
      <c r="AX29" s="408"/>
      <c r="AY29" s="408"/>
      <c r="BA29" s="968" t="s">
        <v>57</v>
      </c>
      <c r="BB29" s="553" t="s">
        <v>49</v>
      </c>
      <c r="BC29" s="55" t="s">
        <v>35</v>
      </c>
      <c r="BD29" s="51" t="s">
        <v>35</v>
      </c>
      <c r="BE29" s="51" t="s">
        <v>35</v>
      </c>
      <c r="BF29" s="51" t="s">
        <v>35</v>
      </c>
      <c r="BG29" s="46" t="s">
        <v>35</v>
      </c>
      <c r="BH29" s="55" t="s">
        <v>35</v>
      </c>
      <c r="BI29" s="51" t="s">
        <v>35</v>
      </c>
      <c r="BJ29" s="51" t="s">
        <v>35</v>
      </c>
      <c r="BK29" s="51" t="s">
        <v>35</v>
      </c>
      <c r="BL29" s="46" t="s">
        <v>35</v>
      </c>
      <c r="BM29" s="55" t="s">
        <v>35</v>
      </c>
      <c r="BN29" s="51" t="s">
        <v>35</v>
      </c>
      <c r="BO29" s="51" t="s">
        <v>35</v>
      </c>
      <c r="BP29" s="51" t="s">
        <v>35</v>
      </c>
      <c r="BQ29" s="46" t="s">
        <v>35</v>
      </c>
      <c r="BR29" s="55" t="s">
        <v>35</v>
      </c>
      <c r="BS29" s="51" t="s">
        <v>35</v>
      </c>
      <c r="BT29" s="51" t="s">
        <v>35</v>
      </c>
      <c r="BU29" s="51" t="s">
        <v>35</v>
      </c>
      <c r="BV29" s="51" t="s">
        <v>35</v>
      </c>
      <c r="BW29" s="51" t="s">
        <v>35</v>
      </c>
      <c r="BX29" s="51" t="s">
        <v>35</v>
      </c>
      <c r="BY29" s="40" t="s">
        <v>35</v>
      </c>
      <c r="BZ29" s="40" t="s">
        <v>35</v>
      </c>
      <c r="CA29" s="40" t="s">
        <v>35</v>
      </c>
      <c r="CB29" s="40" t="s">
        <v>35</v>
      </c>
      <c r="CC29" s="40" t="s">
        <v>35</v>
      </c>
      <c r="CD29" s="40" t="s">
        <v>35</v>
      </c>
      <c r="CE29" s="40" t="s">
        <v>35</v>
      </c>
      <c r="CF29" s="40" t="s">
        <v>35</v>
      </c>
      <c r="CG29" s="40" t="s">
        <v>35</v>
      </c>
      <c r="CH29" s="40" t="s">
        <v>35</v>
      </c>
      <c r="CI29" s="40" t="s">
        <v>35</v>
      </c>
      <c r="CJ29" s="40" t="s">
        <v>35</v>
      </c>
      <c r="CK29" s="40" t="s">
        <v>35</v>
      </c>
      <c r="CL29" s="40" t="s">
        <v>35</v>
      </c>
      <c r="CM29" s="40" t="s">
        <v>35</v>
      </c>
      <c r="CN29" s="40" t="s">
        <v>35</v>
      </c>
      <c r="CO29" s="40" t="s">
        <v>35</v>
      </c>
      <c r="CP29" s="40" t="s">
        <v>35</v>
      </c>
      <c r="CQ29" s="40" t="s">
        <v>35</v>
      </c>
      <c r="CR29" s="40" t="s">
        <v>35</v>
      </c>
      <c r="CS29" s="40" t="s">
        <v>35</v>
      </c>
      <c r="CT29" s="40" t="s">
        <v>35</v>
      </c>
      <c r="CU29" s="40" t="s">
        <v>35</v>
      </c>
      <c r="CV29" s="40" t="s">
        <v>35</v>
      </c>
      <c r="CW29" s="40" t="s">
        <v>35</v>
      </c>
      <c r="CX29" s="40" t="s">
        <v>35</v>
      </c>
      <c r="CY29" s="40" t="s">
        <v>35</v>
      </c>
      <c r="CZ29" s="46" t="s">
        <v>35</v>
      </c>
    </row>
    <row r="30" s="320" customFormat="true" ht="15" customHeight="true" x14ac:dyDescent="0.2">
      <c r="A30" s="977"/>
      <c r="B30" s="370" t="s">
        <v>48</v>
      </c>
      <c r="C30" s="127">
        <v>50.187039718115898</v>
      </c>
      <c r="D30" s="126">
        <v>38.62864708925855</v>
      </c>
      <c r="E30" s="126">
        <v>27.473565698746548</v>
      </c>
      <c r="F30" s="126">
        <v>15.758478207416285</v>
      </c>
      <c r="G30" s="125">
        <v>16.101911665078447</v>
      </c>
      <c r="H30" s="124">
        <v>33.892480712255292</v>
      </c>
      <c r="I30" s="126">
        <v>27.809297914395202</v>
      </c>
      <c r="J30" s="126">
        <v>12.452308295399146</v>
      </c>
      <c r="K30" s="126">
        <v>12.219458508655338</v>
      </c>
      <c r="L30" s="123">
        <v>11.188914767520941</v>
      </c>
      <c r="M30" s="127">
        <v>61.157138454683427</v>
      </c>
      <c r="N30" s="126">
        <v>50.676725283402469</v>
      </c>
      <c r="O30" s="126">
        <v>50.043618251743474</v>
      </c>
      <c r="P30" s="126">
        <v>36.294237245781922</v>
      </c>
      <c r="Q30" s="123">
        <v>31.803956663718076</v>
      </c>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AQ30" s="408"/>
      <c r="AR30" s="408"/>
      <c r="AS30" s="408"/>
      <c r="AT30" s="408"/>
      <c r="AU30" s="408"/>
      <c r="AV30" s="408"/>
      <c r="AW30" s="408"/>
      <c r="AX30" s="408"/>
      <c r="AY30" s="408"/>
      <c r="BA30" s="965"/>
      <c r="BB30" s="552" t="s">
        <v>48</v>
      </c>
      <c r="BC30" s="54" t="s">
        <v>35</v>
      </c>
      <c r="BD30" s="50" t="s">
        <v>35</v>
      </c>
      <c r="BE30" s="50" t="s">
        <v>35</v>
      </c>
      <c r="BF30" s="50" t="s">
        <v>35</v>
      </c>
      <c r="BG30" s="45" t="s">
        <v>35</v>
      </c>
      <c r="BH30" s="54" t="s">
        <v>35</v>
      </c>
      <c r="BI30" s="50" t="s">
        <v>35</v>
      </c>
      <c r="BJ30" s="50" t="s">
        <v>35</v>
      </c>
      <c r="BK30" s="50" t="s">
        <v>35</v>
      </c>
      <c r="BL30" s="45" t="s">
        <v>35</v>
      </c>
      <c r="BM30" s="54" t="s">
        <v>35</v>
      </c>
      <c r="BN30" s="50" t="s">
        <v>35</v>
      </c>
      <c r="BO30" s="50" t="s">
        <v>35</v>
      </c>
      <c r="BP30" s="50" t="s">
        <v>35</v>
      </c>
      <c r="BQ30" s="45" t="s">
        <v>35</v>
      </c>
      <c r="BR30" s="54" t="s">
        <v>35</v>
      </c>
      <c r="BS30" s="50" t="s">
        <v>35</v>
      </c>
      <c r="BT30" s="50" t="s">
        <v>35</v>
      </c>
      <c r="BU30" s="50" t="s">
        <v>35</v>
      </c>
      <c r="BV30" s="50" t="s">
        <v>35</v>
      </c>
      <c r="BW30" s="50" t="s">
        <v>35</v>
      </c>
      <c r="BX30" s="50" t="s">
        <v>35</v>
      </c>
      <c r="BY30" s="39" t="s">
        <v>35</v>
      </c>
      <c r="BZ30" s="39" t="s">
        <v>35</v>
      </c>
      <c r="CA30" s="39" t="s">
        <v>35</v>
      </c>
      <c r="CB30" s="39" t="s">
        <v>35</v>
      </c>
      <c r="CC30" s="39" t="s">
        <v>35</v>
      </c>
      <c r="CD30" s="39" t="s">
        <v>35</v>
      </c>
      <c r="CE30" s="39" t="s">
        <v>35</v>
      </c>
      <c r="CF30" s="39" t="s">
        <v>35</v>
      </c>
      <c r="CG30" s="39" t="s">
        <v>35</v>
      </c>
      <c r="CH30" s="39" t="s">
        <v>35</v>
      </c>
      <c r="CI30" s="39" t="s">
        <v>35</v>
      </c>
      <c r="CJ30" s="39" t="s">
        <v>35</v>
      </c>
      <c r="CK30" s="39" t="s">
        <v>35</v>
      </c>
      <c r="CL30" s="39" t="s">
        <v>35</v>
      </c>
      <c r="CM30" s="39" t="s">
        <v>35</v>
      </c>
      <c r="CN30" s="39" t="s">
        <v>35</v>
      </c>
      <c r="CO30" s="39" t="s">
        <v>35</v>
      </c>
      <c r="CP30" s="39" t="s">
        <v>35</v>
      </c>
      <c r="CQ30" s="39" t="s">
        <v>35</v>
      </c>
      <c r="CR30" s="39" t="s">
        <v>35</v>
      </c>
      <c r="CS30" s="39" t="s">
        <v>35</v>
      </c>
      <c r="CT30" s="39" t="s">
        <v>35</v>
      </c>
      <c r="CU30" s="39" t="s">
        <v>35</v>
      </c>
      <c r="CV30" s="39" t="s">
        <v>35</v>
      </c>
      <c r="CW30" s="39" t="s">
        <v>35</v>
      </c>
      <c r="CX30" s="39" t="s">
        <v>35</v>
      </c>
      <c r="CY30" s="39" t="s">
        <v>35</v>
      </c>
      <c r="CZ30" s="45" t="s">
        <v>35</v>
      </c>
    </row>
    <row r="31" s="315" customFormat="true" ht="15" customHeight="true" x14ac:dyDescent="0.2">
      <c r="A31" s="977" t="s">
        <v>103</v>
      </c>
      <c r="B31" s="370" t="s">
        <v>49</v>
      </c>
      <c r="C31" s="127">
        <v>41.614412749752034</v>
      </c>
      <c r="D31" s="126">
        <v>55.51976012068215</v>
      </c>
      <c r="E31" s="126">
        <v>68.71508552234711</v>
      </c>
      <c r="F31" s="126">
        <v>81.231204380272345</v>
      </c>
      <c r="G31" s="125">
        <v>83.121415555450014</v>
      </c>
      <c r="H31" s="124">
        <v>58.017663747373305</v>
      </c>
      <c r="I31" s="126">
        <v>68.305091993564588</v>
      </c>
      <c r="J31" s="126">
        <v>82.372400951799946</v>
      </c>
      <c r="K31" s="126">
        <v>86.305822820201286</v>
      </c>
      <c r="L31" s="123">
        <v>87.964289198457095</v>
      </c>
      <c r="M31" s="127">
        <v>30.790246126585323</v>
      </c>
      <c r="N31" s="126">
        <v>41.95670484900171</v>
      </c>
      <c r="O31" s="126">
        <v>45.499315881299047</v>
      </c>
      <c r="P31" s="126">
        <v>60.083243589574721</v>
      </c>
      <c r="Q31" s="123">
        <v>66.444188370847741</v>
      </c>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AQ31" s="408"/>
      <c r="AR31" s="408"/>
      <c r="AS31" s="408"/>
      <c r="AT31" s="408"/>
      <c r="AU31" s="408"/>
      <c r="AV31" s="408"/>
      <c r="AW31" s="408"/>
      <c r="AX31" s="408"/>
      <c r="AY31" s="408"/>
      <c r="AZ31" s="320"/>
      <c r="BA31" s="965" t="s">
        <v>103</v>
      </c>
      <c r="BB31" s="552" t="s">
        <v>49</v>
      </c>
      <c r="BC31" s="54" t="s">
        <v>35</v>
      </c>
      <c r="BD31" s="50" t="s">
        <v>35</v>
      </c>
      <c r="BE31" s="50" t="s">
        <v>35</v>
      </c>
      <c r="BF31" s="50" t="s">
        <v>35</v>
      </c>
      <c r="BG31" s="45" t="s">
        <v>35</v>
      </c>
      <c r="BH31" s="54" t="s">
        <v>35</v>
      </c>
      <c r="BI31" s="50" t="s">
        <v>35</v>
      </c>
      <c r="BJ31" s="50" t="s">
        <v>35</v>
      </c>
      <c r="BK31" s="50" t="s">
        <v>35</v>
      </c>
      <c r="BL31" s="45" t="s">
        <v>35</v>
      </c>
      <c r="BM31" s="54" t="s">
        <v>35</v>
      </c>
      <c r="BN31" s="50" t="s">
        <v>35</v>
      </c>
      <c r="BO31" s="50" t="s">
        <v>35</v>
      </c>
      <c r="BP31" s="50" t="s">
        <v>35</v>
      </c>
      <c r="BQ31" s="45" t="s">
        <v>35</v>
      </c>
      <c r="BR31" s="54" t="s">
        <v>35</v>
      </c>
      <c r="BS31" s="50" t="s">
        <v>35</v>
      </c>
      <c r="BT31" s="50" t="s">
        <v>35</v>
      </c>
      <c r="BU31" s="50" t="s">
        <v>35</v>
      </c>
      <c r="BV31" s="50" t="s">
        <v>35</v>
      </c>
      <c r="BW31" s="50" t="s">
        <v>35</v>
      </c>
      <c r="BX31" s="50" t="s">
        <v>35</v>
      </c>
      <c r="BY31" s="39" t="s">
        <v>35</v>
      </c>
      <c r="BZ31" s="39" t="s">
        <v>35</v>
      </c>
      <c r="CA31" s="39" t="s">
        <v>35</v>
      </c>
      <c r="CB31" s="39" t="s">
        <v>35</v>
      </c>
      <c r="CC31" s="39" t="s">
        <v>35</v>
      </c>
      <c r="CD31" s="39" t="s">
        <v>35</v>
      </c>
      <c r="CE31" s="39" t="s">
        <v>35</v>
      </c>
      <c r="CF31" s="39" t="s">
        <v>35</v>
      </c>
      <c r="CG31" s="39" t="s">
        <v>35</v>
      </c>
      <c r="CH31" s="39" t="s">
        <v>35</v>
      </c>
      <c r="CI31" s="39" t="s">
        <v>35</v>
      </c>
      <c r="CJ31" s="39" t="s">
        <v>35</v>
      </c>
      <c r="CK31" s="39" t="s">
        <v>35</v>
      </c>
      <c r="CL31" s="39" t="s">
        <v>35</v>
      </c>
      <c r="CM31" s="39" t="s">
        <v>35</v>
      </c>
      <c r="CN31" s="39" t="s">
        <v>35</v>
      </c>
      <c r="CO31" s="39" t="s">
        <v>35</v>
      </c>
      <c r="CP31" s="39" t="s">
        <v>35</v>
      </c>
      <c r="CQ31" s="39" t="s">
        <v>35</v>
      </c>
      <c r="CR31" s="39" t="s">
        <v>35</v>
      </c>
      <c r="CS31" s="39" t="s">
        <v>35</v>
      </c>
      <c r="CT31" s="39" t="s">
        <v>35</v>
      </c>
      <c r="CU31" s="39" t="s">
        <v>35</v>
      </c>
      <c r="CV31" s="39" t="s">
        <v>35</v>
      </c>
      <c r="CW31" s="39" t="s">
        <v>35</v>
      </c>
      <c r="CX31" s="39" t="s">
        <v>35</v>
      </c>
      <c r="CY31" s="39" t="s">
        <v>35</v>
      </c>
      <c r="CZ31" s="45" t="s">
        <v>35</v>
      </c>
    </row>
    <row r="32" s="315" customFormat="true" ht="15" customHeight="true" x14ac:dyDescent="0.2">
      <c r="A32" s="977"/>
      <c r="B32" s="370" t="s">
        <v>48</v>
      </c>
      <c r="C32" s="127">
        <v>58.385587250247958</v>
      </c>
      <c r="D32" s="126">
        <v>44.480239879317843</v>
      </c>
      <c r="E32" s="126">
        <v>31.284914477652887</v>
      </c>
      <c r="F32" s="126">
        <v>18.768795619727648</v>
      </c>
      <c r="G32" s="125">
        <v>16.878584444549983</v>
      </c>
      <c r="H32" s="124">
        <v>41.982336252626702</v>
      </c>
      <c r="I32" s="126">
        <v>31.694908006435409</v>
      </c>
      <c r="J32" s="126">
        <v>17.627599048200057</v>
      </c>
      <c r="K32" s="126">
        <v>13.69417717979872</v>
      </c>
      <c r="L32" s="123">
        <v>12.03571080154291</v>
      </c>
      <c r="M32" s="127">
        <v>69.20975387341467</v>
      </c>
      <c r="N32" s="126">
        <v>58.04329515099829</v>
      </c>
      <c r="O32" s="126">
        <v>54.500684118700946</v>
      </c>
      <c r="P32" s="126">
        <v>39.916756410425279</v>
      </c>
      <c r="Q32" s="123">
        <v>33.555811629152267</v>
      </c>
      <c r="R32" s="408"/>
      <c r="S32" s="408"/>
      <c r="T32" s="408"/>
      <c r="U32" s="408"/>
      <c r="V32" s="408"/>
      <c r="W32" s="408"/>
      <c r="X32" s="408"/>
      <c r="Y32" s="408"/>
      <c r="Z32" s="408"/>
      <c r="AA32" s="408"/>
      <c r="AB32" s="408"/>
      <c r="AC32" s="408"/>
      <c r="AD32" s="408"/>
      <c r="AE32" s="408"/>
      <c r="AF32" s="408"/>
      <c r="AG32" s="408"/>
      <c r="AH32" s="408"/>
      <c r="AI32" s="408"/>
      <c r="AJ32" s="408"/>
      <c r="AK32" s="408"/>
      <c r="AL32" s="408"/>
      <c r="AM32" s="408"/>
      <c r="AN32" s="408"/>
      <c r="AO32" s="408"/>
      <c r="AP32" s="408"/>
      <c r="AQ32" s="408"/>
      <c r="AR32" s="408"/>
      <c r="AS32" s="408"/>
      <c r="AT32" s="408"/>
      <c r="AU32" s="408"/>
      <c r="AV32" s="408"/>
      <c r="AW32" s="408"/>
      <c r="AX32" s="408"/>
      <c r="AY32" s="408"/>
      <c r="AZ32" s="320"/>
      <c r="BA32" s="965"/>
      <c r="BB32" s="552" t="s">
        <v>48</v>
      </c>
      <c r="BC32" s="54" t="s">
        <v>35</v>
      </c>
      <c r="BD32" s="50" t="s">
        <v>35</v>
      </c>
      <c r="BE32" s="50" t="s">
        <v>35</v>
      </c>
      <c r="BF32" s="50" t="s">
        <v>35</v>
      </c>
      <c r="BG32" s="45" t="s">
        <v>35</v>
      </c>
      <c r="BH32" s="54" t="s">
        <v>35</v>
      </c>
      <c r="BI32" s="50" t="s">
        <v>35</v>
      </c>
      <c r="BJ32" s="50" t="s">
        <v>35</v>
      </c>
      <c r="BK32" s="50" t="s">
        <v>35</v>
      </c>
      <c r="BL32" s="45" t="s">
        <v>35</v>
      </c>
      <c r="BM32" s="54" t="s">
        <v>35</v>
      </c>
      <c r="BN32" s="50" t="s">
        <v>35</v>
      </c>
      <c r="BO32" s="50" t="s">
        <v>35</v>
      </c>
      <c r="BP32" s="50" t="s">
        <v>35</v>
      </c>
      <c r="BQ32" s="45" t="s">
        <v>35</v>
      </c>
      <c r="BR32" s="54" t="s">
        <v>35</v>
      </c>
      <c r="BS32" s="50" t="s">
        <v>35</v>
      </c>
      <c r="BT32" s="50" t="s">
        <v>35</v>
      </c>
      <c r="BU32" s="50" t="s">
        <v>35</v>
      </c>
      <c r="BV32" s="50" t="s">
        <v>35</v>
      </c>
      <c r="BW32" s="50" t="s">
        <v>35</v>
      </c>
      <c r="BX32" s="50" t="s">
        <v>35</v>
      </c>
      <c r="BY32" s="39" t="s">
        <v>35</v>
      </c>
      <c r="BZ32" s="39" t="s">
        <v>35</v>
      </c>
      <c r="CA32" s="39" t="s">
        <v>35</v>
      </c>
      <c r="CB32" s="39" t="s">
        <v>35</v>
      </c>
      <c r="CC32" s="39" t="s">
        <v>35</v>
      </c>
      <c r="CD32" s="39" t="s">
        <v>35</v>
      </c>
      <c r="CE32" s="39" t="s">
        <v>35</v>
      </c>
      <c r="CF32" s="39" t="s">
        <v>35</v>
      </c>
      <c r="CG32" s="39" t="s">
        <v>35</v>
      </c>
      <c r="CH32" s="39" t="s">
        <v>35</v>
      </c>
      <c r="CI32" s="39" t="s">
        <v>35</v>
      </c>
      <c r="CJ32" s="39" t="s">
        <v>35</v>
      </c>
      <c r="CK32" s="39" t="s">
        <v>35</v>
      </c>
      <c r="CL32" s="39" t="s">
        <v>35</v>
      </c>
      <c r="CM32" s="39" t="s">
        <v>35</v>
      </c>
      <c r="CN32" s="39" t="s">
        <v>35</v>
      </c>
      <c r="CO32" s="39" t="s">
        <v>35</v>
      </c>
      <c r="CP32" s="39" t="s">
        <v>35</v>
      </c>
      <c r="CQ32" s="39" t="s">
        <v>35</v>
      </c>
      <c r="CR32" s="39" t="s">
        <v>35</v>
      </c>
      <c r="CS32" s="39" t="s">
        <v>35</v>
      </c>
      <c r="CT32" s="39" t="s">
        <v>35</v>
      </c>
      <c r="CU32" s="39" t="s">
        <v>35</v>
      </c>
      <c r="CV32" s="39" t="s">
        <v>35</v>
      </c>
      <c r="CW32" s="39" t="s">
        <v>35</v>
      </c>
      <c r="CX32" s="39" t="s">
        <v>35</v>
      </c>
      <c r="CY32" s="39" t="s">
        <v>35</v>
      </c>
      <c r="CZ32" s="45" t="s">
        <v>35</v>
      </c>
    </row>
    <row r="33" s="315" customFormat="true" ht="15" customHeight="true" x14ac:dyDescent="0.2">
      <c r="A33" s="977" t="s">
        <v>104</v>
      </c>
      <c r="B33" s="370" t="s">
        <v>49</v>
      </c>
      <c r="C33" s="70" t="s">
        <v>35</v>
      </c>
      <c r="D33" s="67" t="s">
        <v>35</v>
      </c>
      <c r="E33" s="67" t="s">
        <v>35</v>
      </c>
      <c r="F33" s="67" t="s">
        <v>35</v>
      </c>
      <c r="G33" s="64" t="s">
        <v>35</v>
      </c>
      <c r="H33" s="61" t="s">
        <v>35</v>
      </c>
      <c r="I33" s="67" t="s">
        <v>35</v>
      </c>
      <c r="J33" s="67" t="s">
        <v>35</v>
      </c>
      <c r="K33" s="67" t="s">
        <v>35</v>
      </c>
      <c r="L33" s="58" t="s">
        <v>35</v>
      </c>
      <c r="M33" s="70" t="s">
        <v>35</v>
      </c>
      <c r="N33" s="67" t="s">
        <v>35</v>
      </c>
      <c r="O33" s="67" t="s">
        <v>35</v>
      </c>
      <c r="P33" s="67" t="s">
        <v>35</v>
      </c>
      <c r="Q33" s="58" t="s">
        <v>35</v>
      </c>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343"/>
      <c r="BA33" s="965" t="s">
        <v>104</v>
      </c>
      <c r="BB33" s="552" t="s">
        <v>49</v>
      </c>
      <c r="BC33" s="54" t="s">
        <v>35</v>
      </c>
      <c r="BD33" s="50" t="s">
        <v>35</v>
      </c>
      <c r="BE33" s="50" t="s">
        <v>35</v>
      </c>
      <c r="BF33" s="50" t="s">
        <v>35</v>
      </c>
      <c r="BG33" s="45" t="s">
        <v>35</v>
      </c>
      <c r="BH33" s="54" t="s">
        <v>35</v>
      </c>
      <c r="BI33" s="50" t="s">
        <v>35</v>
      </c>
      <c r="BJ33" s="50" t="s">
        <v>35</v>
      </c>
      <c r="BK33" s="50" t="s">
        <v>35</v>
      </c>
      <c r="BL33" s="45" t="s">
        <v>35</v>
      </c>
      <c r="BM33" s="54" t="s">
        <v>35</v>
      </c>
      <c r="BN33" s="50" t="s">
        <v>35</v>
      </c>
      <c r="BO33" s="50" t="s">
        <v>35</v>
      </c>
      <c r="BP33" s="50" t="s">
        <v>35</v>
      </c>
      <c r="BQ33" s="45" t="s">
        <v>35</v>
      </c>
      <c r="BR33" s="54" t="s">
        <v>35</v>
      </c>
      <c r="BS33" s="50" t="s">
        <v>35</v>
      </c>
      <c r="BT33" s="50" t="s">
        <v>35</v>
      </c>
      <c r="BU33" s="50" t="s">
        <v>35</v>
      </c>
      <c r="BV33" s="50" t="s">
        <v>35</v>
      </c>
      <c r="BW33" s="50" t="s">
        <v>35</v>
      </c>
      <c r="BX33" s="50" t="s">
        <v>35</v>
      </c>
      <c r="BY33" s="39" t="s">
        <v>35</v>
      </c>
      <c r="BZ33" s="39" t="s">
        <v>35</v>
      </c>
      <c r="CA33" s="39" t="s">
        <v>35</v>
      </c>
      <c r="CB33" s="39" t="s">
        <v>35</v>
      </c>
      <c r="CC33" s="39" t="s">
        <v>35</v>
      </c>
      <c r="CD33" s="39" t="s">
        <v>35</v>
      </c>
      <c r="CE33" s="39" t="s">
        <v>35</v>
      </c>
      <c r="CF33" s="39" t="s">
        <v>35</v>
      </c>
      <c r="CG33" s="39" t="s">
        <v>35</v>
      </c>
      <c r="CH33" s="39" t="s">
        <v>35</v>
      </c>
      <c r="CI33" s="39" t="s">
        <v>35</v>
      </c>
      <c r="CJ33" s="39" t="s">
        <v>35</v>
      </c>
      <c r="CK33" s="39" t="s">
        <v>35</v>
      </c>
      <c r="CL33" s="39" t="s">
        <v>35</v>
      </c>
      <c r="CM33" s="39" t="s">
        <v>35</v>
      </c>
      <c r="CN33" s="39" t="s">
        <v>35</v>
      </c>
      <c r="CO33" s="39" t="s">
        <v>35</v>
      </c>
      <c r="CP33" s="39" t="s">
        <v>35</v>
      </c>
      <c r="CQ33" s="39" t="s">
        <v>35</v>
      </c>
      <c r="CR33" s="39" t="s">
        <v>35</v>
      </c>
      <c r="CS33" s="39" t="s">
        <v>35</v>
      </c>
      <c r="CT33" s="39" t="s">
        <v>35</v>
      </c>
      <c r="CU33" s="39" t="s">
        <v>35</v>
      </c>
      <c r="CV33" s="39" t="s">
        <v>35</v>
      </c>
      <c r="CW33" s="39" t="s">
        <v>35</v>
      </c>
      <c r="CX33" s="39" t="s">
        <v>35</v>
      </c>
      <c r="CY33" s="39" t="s">
        <v>35</v>
      </c>
      <c r="CZ33" s="45" t="s">
        <v>35</v>
      </c>
    </row>
    <row r="34" s="315" customFormat="true" ht="15" customHeight="true" x14ac:dyDescent="0.2">
      <c r="A34" s="977"/>
      <c r="B34" s="370" t="s">
        <v>48</v>
      </c>
      <c r="C34" s="70" t="s">
        <v>35</v>
      </c>
      <c r="D34" s="67" t="s">
        <v>35</v>
      </c>
      <c r="E34" s="67" t="s">
        <v>35</v>
      </c>
      <c r="F34" s="67" t="s">
        <v>35</v>
      </c>
      <c r="G34" s="64" t="s">
        <v>35</v>
      </c>
      <c r="H34" s="61" t="s">
        <v>35</v>
      </c>
      <c r="I34" s="67" t="s">
        <v>35</v>
      </c>
      <c r="J34" s="67" t="s">
        <v>35</v>
      </c>
      <c r="K34" s="67" t="s">
        <v>35</v>
      </c>
      <c r="L34" s="58" t="s">
        <v>35</v>
      </c>
      <c r="M34" s="70" t="s">
        <v>35</v>
      </c>
      <c r="N34" s="67" t="s">
        <v>35</v>
      </c>
      <c r="O34" s="67" t="s">
        <v>35</v>
      </c>
      <c r="P34" s="67" t="s">
        <v>35</v>
      </c>
      <c r="Q34" s="58" t="s">
        <v>35</v>
      </c>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343"/>
      <c r="BA34" s="965"/>
      <c r="BB34" s="552" t="s">
        <v>48</v>
      </c>
      <c r="BC34" s="54" t="s">
        <v>35</v>
      </c>
      <c r="BD34" s="50" t="s">
        <v>35</v>
      </c>
      <c r="BE34" s="50" t="s">
        <v>35</v>
      </c>
      <c r="BF34" s="50" t="s">
        <v>35</v>
      </c>
      <c r="BG34" s="45" t="s">
        <v>35</v>
      </c>
      <c r="BH34" s="54" t="s">
        <v>35</v>
      </c>
      <c r="BI34" s="50" t="s">
        <v>35</v>
      </c>
      <c r="BJ34" s="50" t="s">
        <v>35</v>
      </c>
      <c r="BK34" s="50" t="s">
        <v>35</v>
      </c>
      <c r="BL34" s="45" t="s">
        <v>35</v>
      </c>
      <c r="BM34" s="54" t="s">
        <v>35</v>
      </c>
      <c r="BN34" s="50" t="s">
        <v>35</v>
      </c>
      <c r="BO34" s="50" t="s">
        <v>35</v>
      </c>
      <c r="BP34" s="50" t="s">
        <v>35</v>
      </c>
      <c r="BQ34" s="45" t="s">
        <v>35</v>
      </c>
      <c r="BR34" s="54" t="s">
        <v>35</v>
      </c>
      <c r="BS34" s="50" t="s">
        <v>35</v>
      </c>
      <c r="BT34" s="50" t="s">
        <v>35</v>
      </c>
      <c r="BU34" s="50" t="s">
        <v>35</v>
      </c>
      <c r="BV34" s="50" t="s">
        <v>35</v>
      </c>
      <c r="BW34" s="50" t="s">
        <v>35</v>
      </c>
      <c r="BX34" s="50" t="s">
        <v>35</v>
      </c>
      <c r="BY34" s="39" t="s">
        <v>35</v>
      </c>
      <c r="BZ34" s="39" t="s">
        <v>35</v>
      </c>
      <c r="CA34" s="39" t="s">
        <v>35</v>
      </c>
      <c r="CB34" s="39" t="s">
        <v>35</v>
      </c>
      <c r="CC34" s="39" t="s">
        <v>35</v>
      </c>
      <c r="CD34" s="39" t="s">
        <v>35</v>
      </c>
      <c r="CE34" s="39" t="s">
        <v>35</v>
      </c>
      <c r="CF34" s="39" t="s">
        <v>35</v>
      </c>
      <c r="CG34" s="39" t="s">
        <v>35</v>
      </c>
      <c r="CH34" s="39" t="s">
        <v>35</v>
      </c>
      <c r="CI34" s="39" t="s">
        <v>35</v>
      </c>
      <c r="CJ34" s="39" t="s">
        <v>35</v>
      </c>
      <c r="CK34" s="39" t="s">
        <v>35</v>
      </c>
      <c r="CL34" s="39" t="s">
        <v>35</v>
      </c>
      <c r="CM34" s="39" t="s">
        <v>35</v>
      </c>
      <c r="CN34" s="39" t="s">
        <v>35</v>
      </c>
      <c r="CO34" s="39" t="s">
        <v>35</v>
      </c>
      <c r="CP34" s="39" t="s">
        <v>35</v>
      </c>
      <c r="CQ34" s="39" t="s">
        <v>35</v>
      </c>
      <c r="CR34" s="39" t="s">
        <v>35</v>
      </c>
      <c r="CS34" s="39" t="s">
        <v>35</v>
      </c>
      <c r="CT34" s="39" t="s">
        <v>35</v>
      </c>
      <c r="CU34" s="39" t="s">
        <v>35</v>
      </c>
      <c r="CV34" s="39" t="s">
        <v>35</v>
      </c>
      <c r="CW34" s="39" t="s">
        <v>35</v>
      </c>
      <c r="CX34" s="39" t="s">
        <v>35</v>
      </c>
      <c r="CY34" s="39" t="s">
        <v>35</v>
      </c>
      <c r="CZ34" s="45" t="s">
        <v>35</v>
      </c>
    </row>
    <row r="35" s="320" customFormat="true" ht="15" customHeight="true" x14ac:dyDescent="0.2">
      <c r="A35" s="977" t="s">
        <v>55</v>
      </c>
      <c r="B35" s="370" t="s">
        <v>49</v>
      </c>
      <c r="C35" s="70" t="s">
        <v>35</v>
      </c>
      <c r="D35" s="67" t="s">
        <v>35</v>
      </c>
      <c r="E35" s="67" t="s">
        <v>35</v>
      </c>
      <c r="F35" s="67" t="s">
        <v>35</v>
      </c>
      <c r="G35" s="64" t="s">
        <v>35</v>
      </c>
      <c r="H35" s="61" t="s">
        <v>35</v>
      </c>
      <c r="I35" s="67" t="s">
        <v>35</v>
      </c>
      <c r="J35" s="67" t="s">
        <v>35</v>
      </c>
      <c r="K35" s="67" t="s">
        <v>35</v>
      </c>
      <c r="L35" s="58" t="s">
        <v>35</v>
      </c>
      <c r="M35" s="70" t="s">
        <v>35</v>
      </c>
      <c r="N35" s="67" t="s">
        <v>35</v>
      </c>
      <c r="O35" s="67" t="s">
        <v>35</v>
      </c>
      <c r="P35" s="67" t="s">
        <v>35</v>
      </c>
      <c r="Q35" s="58" t="s">
        <v>35</v>
      </c>
      <c r="R35" s="408"/>
      <c r="S35" s="408"/>
      <c r="T35" s="408"/>
      <c r="U35" s="408"/>
      <c r="V35" s="408"/>
      <c r="W35" s="408"/>
      <c r="X35" s="408"/>
      <c r="Y35" s="408"/>
      <c r="Z35" s="408"/>
      <c r="AA35" s="408"/>
      <c r="AB35" s="408"/>
      <c r="AC35" s="408"/>
      <c r="AD35" s="408"/>
      <c r="AE35" s="408"/>
      <c r="AF35" s="408"/>
      <c r="AG35" s="408"/>
      <c r="AH35" s="408"/>
      <c r="AI35" s="408"/>
      <c r="AJ35" s="408"/>
      <c r="AK35" s="408"/>
      <c r="AL35" s="408"/>
      <c r="AM35" s="408"/>
      <c r="AN35" s="408"/>
      <c r="AO35" s="408"/>
      <c r="AP35" s="408"/>
      <c r="AQ35" s="408"/>
      <c r="AR35" s="408"/>
      <c r="AS35" s="408"/>
      <c r="AT35" s="408"/>
      <c r="AU35" s="408"/>
      <c r="AV35" s="408"/>
      <c r="AW35" s="408"/>
      <c r="AX35" s="408"/>
      <c r="AY35" s="408"/>
      <c r="BA35" s="965" t="s">
        <v>55</v>
      </c>
      <c r="BB35" s="552" t="s">
        <v>49</v>
      </c>
      <c r="BC35" s="54" t="s">
        <v>35</v>
      </c>
      <c r="BD35" s="50" t="s">
        <v>35</v>
      </c>
      <c r="BE35" s="50" t="s">
        <v>35</v>
      </c>
      <c r="BF35" s="50" t="s">
        <v>35</v>
      </c>
      <c r="BG35" s="45" t="s">
        <v>35</v>
      </c>
      <c r="BH35" s="54" t="s">
        <v>35</v>
      </c>
      <c r="BI35" s="50" t="s">
        <v>35</v>
      </c>
      <c r="BJ35" s="50" t="s">
        <v>35</v>
      </c>
      <c r="BK35" s="50" t="s">
        <v>35</v>
      </c>
      <c r="BL35" s="45" t="s">
        <v>35</v>
      </c>
      <c r="BM35" s="54" t="s">
        <v>35</v>
      </c>
      <c r="BN35" s="50" t="s">
        <v>35</v>
      </c>
      <c r="BO35" s="50" t="s">
        <v>35</v>
      </c>
      <c r="BP35" s="50" t="s">
        <v>35</v>
      </c>
      <c r="BQ35" s="45" t="s">
        <v>35</v>
      </c>
      <c r="BR35" s="54" t="s">
        <v>35</v>
      </c>
      <c r="BS35" s="50" t="s">
        <v>35</v>
      </c>
      <c r="BT35" s="50" t="s">
        <v>35</v>
      </c>
      <c r="BU35" s="50" t="s">
        <v>35</v>
      </c>
      <c r="BV35" s="50" t="s">
        <v>35</v>
      </c>
      <c r="BW35" s="50" t="s">
        <v>35</v>
      </c>
      <c r="BX35" s="50" t="s">
        <v>35</v>
      </c>
      <c r="BY35" s="39" t="s">
        <v>35</v>
      </c>
      <c r="BZ35" s="39" t="s">
        <v>35</v>
      </c>
      <c r="CA35" s="39" t="s">
        <v>35</v>
      </c>
      <c r="CB35" s="39" t="s">
        <v>35</v>
      </c>
      <c r="CC35" s="39" t="s">
        <v>35</v>
      </c>
      <c r="CD35" s="39" t="s">
        <v>35</v>
      </c>
      <c r="CE35" s="39" t="s">
        <v>35</v>
      </c>
      <c r="CF35" s="39" t="s">
        <v>35</v>
      </c>
      <c r="CG35" s="39" t="s">
        <v>35</v>
      </c>
      <c r="CH35" s="39" t="s">
        <v>35</v>
      </c>
      <c r="CI35" s="39" t="s">
        <v>35</v>
      </c>
      <c r="CJ35" s="39" t="s">
        <v>35</v>
      </c>
      <c r="CK35" s="39" t="s">
        <v>35</v>
      </c>
      <c r="CL35" s="39" t="s">
        <v>35</v>
      </c>
      <c r="CM35" s="39" t="s">
        <v>35</v>
      </c>
      <c r="CN35" s="39" t="s">
        <v>35</v>
      </c>
      <c r="CO35" s="39" t="s">
        <v>35</v>
      </c>
      <c r="CP35" s="39" t="s">
        <v>35</v>
      </c>
      <c r="CQ35" s="39" t="s">
        <v>35</v>
      </c>
      <c r="CR35" s="39" t="s">
        <v>35</v>
      </c>
      <c r="CS35" s="39" t="s">
        <v>35</v>
      </c>
      <c r="CT35" s="39" t="s">
        <v>35</v>
      </c>
      <c r="CU35" s="39" t="s">
        <v>35</v>
      </c>
      <c r="CV35" s="39" t="s">
        <v>35</v>
      </c>
      <c r="CW35" s="39" t="s">
        <v>35</v>
      </c>
      <c r="CX35" s="39" t="s">
        <v>35</v>
      </c>
      <c r="CY35" s="39" t="s">
        <v>35</v>
      </c>
      <c r="CZ35" s="45" t="s">
        <v>35</v>
      </c>
    </row>
    <row r="36" s="320" customFormat="true" ht="15" customHeight="true" x14ac:dyDescent="0.2">
      <c r="A36" s="977"/>
      <c r="B36" s="370" t="s">
        <v>48</v>
      </c>
      <c r="C36" s="70" t="s">
        <v>35</v>
      </c>
      <c r="D36" s="67" t="s">
        <v>35</v>
      </c>
      <c r="E36" s="67" t="s">
        <v>35</v>
      </c>
      <c r="F36" s="67" t="s">
        <v>35</v>
      </c>
      <c r="G36" s="64" t="s">
        <v>35</v>
      </c>
      <c r="H36" s="61" t="s">
        <v>35</v>
      </c>
      <c r="I36" s="67" t="s">
        <v>35</v>
      </c>
      <c r="J36" s="67" t="s">
        <v>35</v>
      </c>
      <c r="K36" s="67" t="s">
        <v>35</v>
      </c>
      <c r="L36" s="58" t="s">
        <v>35</v>
      </c>
      <c r="M36" s="70" t="s">
        <v>35</v>
      </c>
      <c r="N36" s="67" t="s">
        <v>35</v>
      </c>
      <c r="O36" s="67" t="s">
        <v>35</v>
      </c>
      <c r="P36" s="67" t="s">
        <v>35</v>
      </c>
      <c r="Q36" s="58" t="s">
        <v>35</v>
      </c>
      <c r="R36" s="408"/>
      <c r="S36" s="408"/>
      <c r="T36" s="408"/>
      <c r="U36" s="408"/>
      <c r="V36" s="408"/>
      <c r="W36" s="408"/>
      <c r="X36" s="408"/>
      <c r="Y36" s="408"/>
      <c r="Z36" s="408"/>
      <c r="AA36" s="408"/>
      <c r="AB36" s="408"/>
      <c r="AC36" s="408"/>
      <c r="AD36" s="408"/>
      <c r="AE36" s="408"/>
      <c r="AF36" s="408"/>
      <c r="AG36" s="408"/>
      <c r="AH36" s="408"/>
      <c r="AI36" s="408"/>
      <c r="AJ36" s="408"/>
      <c r="AK36" s="408"/>
      <c r="AL36" s="408"/>
      <c r="AM36" s="408"/>
      <c r="AN36" s="408"/>
      <c r="AO36" s="408"/>
      <c r="AP36" s="408"/>
      <c r="AQ36" s="408"/>
      <c r="AR36" s="408"/>
      <c r="AS36" s="408"/>
      <c r="AT36" s="408"/>
      <c r="AU36" s="408"/>
      <c r="AV36" s="408"/>
      <c r="AW36" s="408"/>
      <c r="AX36" s="408"/>
      <c r="AY36" s="408"/>
      <c r="BA36" s="965"/>
      <c r="BB36" s="552" t="s">
        <v>48</v>
      </c>
      <c r="BC36" s="54" t="s">
        <v>35</v>
      </c>
      <c r="BD36" s="50" t="s">
        <v>35</v>
      </c>
      <c r="BE36" s="50" t="s">
        <v>35</v>
      </c>
      <c r="BF36" s="50" t="s">
        <v>35</v>
      </c>
      <c r="BG36" s="45" t="s">
        <v>35</v>
      </c>
      <c r="BH36" s="54" t="s">
        <v>35</v>
      </c>
      <c r="BI36" s="50" t="s">
        <v>35</v>
      </c>
      <c r="BJ36" s="50" t="s">
        <v>35</v>
      </c>
      <c r="BK36" s="50" t="s">
        <v>35</v>
      </c>
      <c r="BL36" s="45" t="s">
        <v>35</v>
      </c>
      <c r="BM36" s="54" t="s">
        <v>35</v>
      </c>
      <c r="BN36" s="50" t="s">
        <v>35</v>
      </c>
      <c r="BO36" s="50" t="s">
        <v>35</v>
      </c>
      <c r="BP36" s="50" t="s">
        <v>35</v>
      </c>
      <c r="BQ36" s="45" t="s">
        <v>35</v>
      </c>
      <c r="BR36" s="54" t="s">
        <v>35</v>
      </c>
      <c r="BS36" s="50" t="s">
        <v>35</v>
      </c>
      <c r="BT36" s="50" t="s">
        <v>35</v>
      </c>
      <c r="BU36" s="50" t="s">
        <v>35</v>
      </c>
      <c r="BV36" s="50" t="s">
        <v>35</v>
      </c>
      <c r="BW36" s="50" t="s">
        <v>35</v>
      </c>
      <c r="BX36" s="50" t="s">
        <v>35</v>
      </c>
      <c r="BY36" s="39" t="s">
        <v>35</v>
      </c>
      <c r="BZ36" s="39" t="s">
        <v>35</v>
      </c>
      <c r="CA36" s="39" t="s">
        <v>35</v>
      </c>
      <c r="CB36" s="39" t="s">
        <v>35</v>
      </c>
      <c r="CC36" s="39" t="s">
        <v>35</v>
      </c>
      <c r="CD36" s="39" t="s">
        <v>35</v>
      </c>
      <c r="CE36" s="39" t="s">
        <v>35</v>
      </c>
      <c r="CF36" s="39" t="s">
        <v>35</v>
      </c>
      <c r="CG36" s="39" t="s">
        <v>35</v>
      </c>
      <c r="CH36" s="39" t="s">
        <v>35</v>
      </c>
      <c r="CI36" s="39" t="s">
        <v>35</v>
      </c>
      <c r="CJ36" s="39" t="s">
        <v>35</v>
      </c>
      <c r="CK36" s="39" t="s">
        <v>35</v>
      </c>
      <c r="CL36" s="39" t="s">
        <v>35</v>
      </c>
      <c r="CM36" s="39" t="s">
        <v>35</v>
      </c>
      <c r="CN36" s="39" t="s">
        <v>35</v>
      </c>
      <c r="CO36" s="39" t="s">
        <v>35</v>
      </c>
      <c r="CP36" s="39" t="s">
        <v>35</v>
      </c>
      <c r="CQ36" s="39" t="s">
        <v>35</v>
      </c>
      <c r="CR36" s="39" t="s">
        <v>35</v>
      </c>
      <c r="CS36" s="39" t="s">
        <v>35</v>
      </c>
      <c r="CT36" s="39" t="s">
        <v>35</v>
      </c>
      <c r="CU36" s="39" t="s">
        <v>35</v>
      </c>
      <c r="CV36" s="39" t="s">
        <v>35</v>
      </c>
      <c r="CW36" s="39" t="s">
        <v>35</v>
      </c>
      <c r="CX36" s="39" t="s">
        <v>35</v>
      </c>
      <c r="CY36" s="39" t="s">
        <v>35</v>
      </c>
      <c r="CZ36" s="45" t="s">
        <v>35</v>
      </c>
    </row>
    <row r="37" s="320" customFormat="true" ht="15" customHeight="true" x14ac:dyDescent="0.2">
      <c r="A37" s="977" t="s">
        <v>155</v>
      </c>
      <c r="B37" s="370" t="s">
        <v>49</v>
      </c>
      <c r="C37" s="70" t="s">
        <v>35</v>
      </c>
      <c r="D37" s="67" t="s">
        <v>35</v>
      </c>
      <c r="E37" s="67" t="s">
        <v>35</v>
      </c>
      <c r="F37" s="67" t="s">
        <v>35</v>
      </c>
      <c r="G37" s="64" t="s">
        <v>35</v>
      </c>
      <c r="H37" s="61" t="s">
        <v>35</v>
      </c>
      <c r="I37" s="67" t="s">
        <v>35</v>
      </c>
      <c r="J37" s="67" t="s">
        <v>35</v>
      </c>
      <c r="K37" s="67" t="s">
        <v>35</v>
      </c>
      <c r="L37" s="58" t="s">
        <v>35</v>
      </c>
      <c r="M37" s="70" t="s">
        <v>35</v>
      </c>
      <c r="N37" s="67" t="s">
        <v>35</v>
      </c>
      <c r="O37" s="67" t="s">
        <v>35</v>
      </c>
      <c r="P37" s="67" t="s">
        <v>35</v>
      </c>
      <c r="Q37" s="58" t="s">
        <v>35</v>
      </c>
      <c r="R37" s="408"/>
      <c r="S37" s="408"/>
      <c r="T37" s="408"/>
      <c r="U37" s="408"/>
      <c r="V37" s="408"/>
      <c r="W37" s="408"/>
      <c r="X37" s="408"/>
      <c r="Y37" s="408"/>
      <c r="Z37" s="408"/>
      <c r="AA37" s="408"/>
      <c r="AB37" s="408"/>
      <c r="AC37" s="408"/>
      <c r="AD37" s="408"/>
      <c r="AE37" s="408"/>
      <c r="AF37" s="408"/>
      <c r="AG37" s="408"/>
      <c r="AH37" s="408"/>
      <c r="AI37" s="408"/>
      <c r="AJ37" s="408"/>
      <c r="AK37" s="408"/>
      <c r="AL37" s="408"/>
      <c r="AM37" s="408"/>
      <c r="AN37" s="408"/>
      <c r="AO37" s="408"/>
      <c r="AP37" s="408"/>
      <c r="AQ37" s="408"/>
      <c r="AR37" s="408"/>
      <c r="AS37" s="408"/>
      <c r="AT37" s="408"/>
      <c r="AU37" s="408"/>
      <c r="AV37" s="408"/>
      <c r="AW37" s="408"/>
      <c r="AX37" s="408"/>
      <c r="AY37" s="408"/>
      <c r="BA37" s="965" t="s">
        <v>125</v>
      </c>
      <c r="BB37" s="552" t="s">
        <v>49</v>
      </c>
      <c r="BC37" s="54" t="s">
        <v>35</v>
      </c>
      <c r="BD37" s="50" t="s">
        <v>35</v>
      </c>
      <c r="BE37" s="50" t="s">
        <v>35</v>
      </c>
      <c r="BF37" s="50" t="s">
        <v>35</v>
      </c>
      <c r="BG37" s="45" t="s">
        <v>35</v>
      </c>
      <c r="BH37" s="54" t="s">
        <v>35</v>
      </c>
      <c r="BI37" s="50" t="s">
        <v>35</v>
      </c>
      <c r="BJ37" s="50" t="s">
        <v>35</v>
      </c>
      <c r="BK37" s="50" t="s">
        <v>35</v>
      </c>
      <c r="BL37" s="45" t="s">
        <v>35</v>
      </c>
      <c r="BM37" s="54" t="s">
        <v>35</v>
      </c>
      <c r="BN37" s="50" t="s">
        <v>35</v>
      </c>
      <c r="BO37" s="50" t="s">
        <v>35</v>
      </c>
      <c r="BP37" s="50" t="s">
        <v>35</v>
      </c>
      <c r="BQ37" s="45" t="s">
        <v>35</v>
      </c>
      <c r="BR37" s="54" t="s">
        <v>35</v>
      </c>
      <c r="BS37" s="50" t="s">
        <v>35</v>
      </c>
      <c r="BT37" s="50" t="s">
        <v>35</v>
      </c>
      <c r="BU37" s="50" t="s">
        <v>35</v>
      </c>
      <c r="BV37" s="50" t="s">
        <v>35</v>
      </c>
      <c r="BW37" s="50" t="s">
        <v>35</v>
      </c>
      <c r="BX37" s="50" t="s">
        <v>35</v>
      </c>
      <c r="BY37" s="39" t="s">
        <v>35</v>
      </c>
      <c r="BZ37" s="39" t="s">
        <v>35</v>
      </c>
      <c r="CA37" s="39" t="s">
        <v>35</v>
      </c>
      <c r="CB37" s="39" t="s">
        <v>35</v>
      </c>
      <c r="CC37" s="39" t="s">
        <v>35</v>
      </c>
      <c r="CD37" s="39" t="s">
        <v>35</v>
      </c>
      <c r="CE37" s="39" t="s">
        <v>35</v>
      </c>
      <c r="CF37" s="39" t="s">
        <v>35</v>
      </c>
      <c r="CG37" s="39" t="s">
        <v>35</v>
      </c>
      <c r="CH37" s="39" t="s">
        <v>35</v>
      </c>
      <c r="CI37" s="39" t="s">
        <v>35</v>
      </c>
      <c r="CJ37" s="39" t="s">
        <v>35</v>
      </c>
      <c r="CK37" s="39" t="s">
        <v>35</v>
      </c>
      <c r="CL37" s="39" t="s">
        <v>35</v>
      </c>
      <c r="CM37" s="39" t="s">
        <v>35</v>
      </c>
      <c r="CN37" s="39" t="s">
        <v>35</v>
      </c>
      <c r="CO37" s="39" t="s">
        <v>35</v>
      </c>
      <c r="CP37" s="39" t="s">
        <v>35</v>
      </c>
      <c r="CQ37" s="39" t="s">
        <v>35</v>
      </c>
      <c r="CR37" s="39" t="s">
        <v>35</v>
      </c>
      <c r="CS37" s="39" t="s">
        <v>35</v>
      </c>
      <c r="CT37" s="39" t="s">
        <v>35</v>
      </c>
      <c r="CU37" s="39" t="s">
        <v>35</v>
      </c>
      <c r="CV37" s="39" t="s">
        <v>35</v>
      </c>
      <c r="CW37" s="39" t="s">
        <v>35</v>
      </c>
      <c r="CX37" s="39" t="s">
        <v>35</v>
      </c>
      <c r="CY37" s="39" t="s">
        <v>35</v>
      </c>
      <c r="CZ37" s="45" t="s">
        <v>35</v>
      </c>
    </row>
    <row r="38" s="320" customFormat="true" ht="15" customHeight="true" x14ac:dyDescent="0.2">
      <c r="A38" s="977"/>
      <c r="B38" s="370" t="s">
        <v>48</v>
      </c>
      <c r="C38" s="70" t="s">
        <v>35</v>
      </c>
      <c r="D38" s="67" t="s">
        <v>35</v>
      </c>
      <c r="E38" s="67" t="s">
        <v>35</v>
      </c>
      <c r="F38" s="67" t="s">
        <v>35</v>
      </c>
      <c r="G38" s="64" t="s">
        <v>35</v>
      </c>
      <c r="H38" s="61" t="s">
        <v>35</v>
      </c>
      <c r="I38" s="67" t="s">
        <v>35</v>
      </c>
      <c r="J38" s="67" t="s">
        <v>35</v>
      </c>
      <c r="K38" s="67" t="s">
        <v>35</v>
      </c>
      <c r="L38" s="58" t="s">
        <v>35</v>
      </c>
      <c r="M38" s="70" t="s">
        <v>35</v>
      </c>
      <c r="N38" s="67" t="s">
        <v>35</v>
      </c>
      <c r="O38" s="67" t="s">
        <v>35</v>
      </c>
      <c r="P38" s="67" t="s">
        <v>35</v>
      </c>
      <c r="Q38" s="58" t="s">
        <v>35</v>
      </c>
      <c r="R38" s="408"/>
      <c r="S38" s="408"/>
      <c r="T38" s="408"/>
      <c r="U38" s="408"/>
      <c r="V38" s="408"/>
      <c r="W38" s="408"/>
      <c r="X38" s="408"/>
      <c r="Y38" s="408"/>
      <c r="Z38" s="408"/>
      <c r="AA38" s="408"/>
      <c r="AB38" s="408"/>
      <c r="AC38" s="408"/>
      <c r="AD38" s="408"/>
      <c r="AE38" s="408"/>
      <c r="AF38" s="408"/>
      <c r="AG38" s="408"/>
      <c r="AH38" s="408"/>
      <c r="AI38" s="408"/>
      <c r="AJ38" s="408"/>
      <c r="AK38" s="408"/>
      <c r="AL38" s="408"/>
      <c r="AM38" s="408"/>
      <c r="AN38" s="408"/>
      <c r="AO38" s="408"/>
      <c r="AP38" s="408"/>
      <c r="AQ38" s="408"/>
      <c r="AR38" s="408"/>
      <c r="AS38" s="408"/>
      <c r="AT38" s="408"/>
      <c r="AU38" s="408"/>
      <c r="AV38" s="408"/>
      <c r="AW38" s="408"/>
      <c r="AX38" s="408"/>
      <c r="AY38" s="408"/>
      <c r="BA38" s="965"/>
      <c r="BB38" s="552" t="s">
        <v>48</v>
      </c>
      <c r="BC38" s="54" t="s">
        <v>35</v>
      </c>
      <c r="BD38" s="50" t="s">
        <v>35</v>
      </c>
      <c r="BE38" s="50" t="s">
        <v>35</v>
      </c>
      <c r="BF38" s="50" t="s">
        <v>35</v>
      </c>
      <c r="BG38" s="45" t="s">
        <v>35</v>
      </c>
      <c r="BH38" s="54" t="s">
        <v>35</v>
      </c>
      <c r="BI38" s="50" t="s">
        <v>35</v>
      </c>
      <c r="BJ38" s="50" t="s">
        <v>35</v>
      </c>
      <c r="BK38" s="50" t="s">
        <v>35</v>
      </c>
      <c r="BL38" s="45" t="s">
        <v>35</v>
      </c>
      <c r="BM38" s="54" t="s">
        <v>35</v>
      </c>
      <c r="BN38" s="50" t="s">
        <v>35</v>
      </c>
      <c r="BO38" s="50" t="s">
        <v>35</v>
      </c>
      <c r="BP38" s="50" t="s">
        <v>35</v>
      </c>
      <c r="BQ38" s="45" t="s">
        <v>35</v>
      </c>
      <c r="BR38" s="54" t="s">
        <v>35</v>
      </c>
      <c r="BS38" s="50" t="s">
        <v>35</v>
      </c>
      <c r="BT38" s="50" t="s">
        <v>35</v>
      </c>
      <c r="BU38" s="50" t="s">
        <v>35</v>
      </c>
      <c r="BV38" s="50" t="s">
        <v>35</v>
      </c>
      <c r="BW38" s="50" t="s">
        <v>35</v>
      </c>
      <c r="BX38" s="50" t="s">
        <v>35</v>
      </c>
      <c r="BY38" s="39" t="s">
        <v>35</v>
      </c>
      <c r="BZ38" s="39" t="s">
        <v>35</v>
      </c>
      <c r="CA38" s="39" t="s">
        <v>35</v>
      </c>
      <c r="CB38" s="39" t="s">
        <v>35</v>
      </c>
      <c r="CC38" s="39" t="s">
        <v>35</v>
      </c>
      <c r="CD38" s="39" t="s">
        <v>35</v>
      </c>
      <c r="CE38" s="39" t="s">
        <v>35</v>
      </c>
      <c r="CF38" s="39" t="s">
        <v>35</v>
      </c>
      <c r="CG38" s="39" t="s">
        <v>35</v>
      </c>
      <c r="CH38" s="39" t="s">
        <v>35</v>
      </c>
      <c r="CI38" s="39" t="s">
        <v>35</v>
      </c>
      <c r="CJ38" s="39" t="s">
        <v>35</v>
      </c>
      <c r="CK38" s="39" t="s">
        <v>35</v>
      </c>
      <c r="CL38" s="39" t="s">
        <v>35</v>
      </c>
      <c r="CM38" s="39" t="s">
        <v>35</v>
      </c>
      <c r="CN38" s="39" t="s">
        <v>35</v>
      </c>
      <c r="CO38" s="39" t="s">
        <v>35</v>
      </c>
      <c r="CP38" s="39" t="s">
        <v>35</v>
      </c>
      <c r="CQ38" s="39" t="s">
        <v>35</v>
      </c>
      <c r="CR38" s="39" t="s">
        <v>35</v>
      </c>
      <c r="CS38" s="39" t="s">
        <v>35</v>
      </c>
      <c r="CT38" s="39" t="s">
        <v>35</v>
      </c>
      <c r="CU38" s="39" t="s">
        <v>35</v>
      </c>
      <c r="CV38" s="39" t="s">
        <v>35</v>
      </c>
      <c r="CW38" s="39" t="s">
        <v>35</v>
      </c>
      <c r="CX38" s="39" t="s">
        <v>35</v>
      </c>
      <c r="CY38" s="39" t="s">
        <v>35</v>
      </c>
      <c r="CZ38" s="45" t="s">
        <v>35</v>
      </c>
    </row>
    <row r="39" s="315" customFormat="true" ht="15" customHeight="true" x14ac:dyDescent="0.2">
      <c r="A39" s="977" t="s">
        <v>122</v>
      </c>
      <c r="B39" s="370" t="s">
        <v>49</v>
      </c>
      <c r="C39" s="70" t="s">
        <v>35</v>
      </c>
      <c r="D39" s="67" t="s">
        <v>35</v>
      </c>
      <c r="E39" s="67" t="s">
        <v>35</v>
      </c>
      <c r="F39" s="67" t="s">
        <v>35</v>
      </c>
      <c r="G39" s="64" t="s">
        <v>35</v>
      </c>
      <c r="H39" s="61" t="s">
        <v>35</v>
      </c>
      <c r="I39" s="67" t="s">
        <v>35</v>
      </c>
      <c r="J39" s="67" t="s">
        <v>35</v>
      </c>
      <c r="K39" s="67" t="s">
        <v>35</v>
      </c>
      <c r="L39" s="58" t="s">
        <v>35</v>
      </c>
      <c r="M39" s="70" t="s">
        <v>35</v>
      </c>
      <c r="N39" s="67" t="s">
        <v>35</v>
      </c>
      <c r="O39" s="67" t="s">
        <v>35</v>
      </c>
      <c r="P39" s="67" t="s">
        <v>35</v>
      </c>
      <c r="Q39" s="58" t="s">
        <v>35</v>
      </c>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343"/>
      <c r="BA39" s="965" t="s">
        <v>122</v>
      </c>
      <c r="BB39" s="552" t="s">
        <v>49</v>
      </c>
      <c r="BC39" s="54" t="s">
        <v>35</v>
      </c>
      <c r="BD39" s="50" t="s">
        <v>35</v>
      </c>
      <c r="BE39" s="50" t="s">
        <v>35</v>
      </c>
      <c r="BF39" s="50" t="s">
        <v>35</v>
      </c>
      <c r="BG39" s="45" t="s">
        <v>35</v>
      </c>
      <c r="BH39" s="54" t="s">
        <v>35</v>
      </c>
      <c r="BI39" s="50" t="s">
        <v>35</v>
      </c>
      <c r="BJ39" s="50" t="s">
        <v>35</v>
      </c>
      <c r="BK39" s="50" t="s">
        <v>35</v>
      </c>
      <c r="BL39" s="45" t="s">
        <v>35</v>
      </c>
      <c r="BM39" s="54" t="s">
        <v>35</v>
      </c>
      <c r="BN39" s="50" t="s">
        <v>35</v>
      </c>
      <c r="BO39" s="50" t="s">
        <v>35</v>
      </c>
      <c r="BP39" s="50" t="s">
        <v>35</v>
      </c>
      <c r="BQ39" s="45" t="s">
        <v>35</v>
      </c>
      <c r="BR39" s="54" t="s">
        <v>35</v>
      </c>
      <c r="BS39" s="50" t="s">
        <v>35</v>
      </c>
      <c r="BT39" s="50" t="s">
        <v>35</v>
      </c>
      <c r="BU39" s="50" t="s">
        <v>35</v>
      </c>
      <c r="BV39" s="50" t="s">
        <v>35</v>
      </c>
      <c r="BW39" s="50" t="s">
        <v>35</v>
      </c>
      <c r="BX39" s="50" t="s">
        <v>35</v>
      </c>
      <c r="BY39" s="39" t="s">
        <v>35</v>
      </c>
      <c r="BZ39" s="39" t="s">
        <v>35</v>
      </c>
      <c r="CA39" s="39" t="s">
        <v>35</v>
      </c>
      <c r="CB39" s="39" t="s">
        <v>35</v>
      </c>
      <c r="CC39" s="39" t="s">
        <v>35</v>
      </c>
      <c r="CD39" s="39" t="s">
        <v>35</v>
      </c>
      <c r="CE39" s="39" t="s">
        <v>35</v>
      </c>
      <c r="CF39" s="39" t="s">
        <v>35</v>
      </c>
      <c r="CG39" s="39" t="s">
        <v>35</v>
      </c>
      <c r="CH39" s="39" t="s">
        <v>35</v>
      </c>
      <c r="CI39" s="39" t="s">
        <v>35</v>
      </c>
      <c r="CJ39" s="39" t="s">
        <v>35</v>
      </c>
      <c r="CK39" s="39" t="s">
        <v>35</v>
      </c>
      <c r="CL39" s="39" t="s">
        <v>35</v>
      </c>
      <c r="CM39" s="39" t="s">
        <v>35</v>
      </c>
      <c r="CN39" s="39" t="s">
        <v>35</v>
      </c>
      <c r="CO39" s="39" t="s">
        <v>35</v>
      </c>
      <c r="CP39" s="39" t="s">
        <v>35</v>
      </c>
      <c r="CQ39" s="39" t="s">
        <v>35</v>
      </c>
      <c r="CR39" s="39" t="s">
        <v>35</v>
      </c>
      <c r="CS39" s="39" t="s">
        <v>35</v>
      </c>
      <c r="CT39" s="39" t="s">
        <v>35</v>
      </c>
      <c r="CU39" s="39" t="s">
        <v>35</v>
      </c>
      <c r="CV39" s="39" t="s">
        <v>35</v>
      </c>
      <c r="CW39" s="39" t="s">
        <v>35</v>
      </c>
      <c r="CX39" s="39" t="s">
        <v>35</v>
      </c>
      <c r="CY39" s="39" t="s">
        <v>35</v>
      </c>
      <c r="CZ39" s="45" t="s">
        <v>35</v>
      </c>
    </row>
    <row r="40" s="315" customFormat="true" ht="15" customHeight="true" x14ac:dyDescent="0.2">
      <c r="A40" s="977"/>
      <c r="B40" s="370" t="s">
        <v>48</v>
      </c>
      <c r="C40" s="70" t="s">
        <v>35</v>
      </c>
      <c r="D40" s="67" t="s">
        <v>35</v>
      </c>
      <c r="E40" s="67" t="s">
        <v>35</v>
      </c>
      <c r="F40" s="67" t="s">
        <v>35</v>
      </c>
      <c r="G40" s="64" t="s">
        <v>35</v>
      </c>
      <c r="H40" s="61" t="s">
        <v>35</v>
      </c>
      <c r="I40" s="67" t="s">
        <v>35</v>
      </c>
      <c r="J40" s="67" t="s">
        <v>35</v>
      </c>
      <c r="K40" s="67" t="s">
        <v>35</v>
      </c>
      <c r="L40" s="58" t="s">
        <v>35</v>
      </c>
      <c r="M40" s="70" t="s">
        <v>35</v>
      </c>
      <c r="N40" s="67" t="s">
        <v>35</v>
      </c>
      <c r="O40" s="67" t="s">
        <v>35</v>
      </c>
      <c r="P40" s="67" t="s">
        <v>35</v>
      </c>
      <c r="Q40" s="58" t="s">
        <v>35</v>
      </c>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343"/>
      <c r="BA40" s="965"/>
      <c r="BB40" s="552" t="s">
        <v>48</v>
      </c>
      <c r="BC40" s="54" t="s">
        <v>35</v>
      </c>
      <c r="BD40" s="50" t="s">
        <v>35</v>
      </c>
      <c r="BE40" s="50" t="s">
        <v>35</v>
      </c>
      <c r="BF40" s="50" t="s">
        <v>35</v>
      </c>
      <c r="BG40" s="45" t="s">
        <v>35</v>
      </c>
      <c r="BH40" s="54" t="s">
        <v>35</v>
      </c>
      <c r="BI40" s="50" t="s">
        <v>35</v>
      </c>
      <c r="BJ40" s="50" t="s">
        <v>35</v>
      </c>
      <c r="BK40" s="50" t="s">
        <v>35</v>
      </c>
      <c r="BL40" s="45" t="s">
        <v>35</v>
      </c>
      <c r="BM40" s="54" t="s">
        <v>35</v>
      </c>
      <c r="BN40" s="50" t="s">
        <v>35</v>
      </c>
      <c r="BO40" s="50" t="s">
        <v>35</v>
      </c>
      <c r="BP40" s="50" t="s">
        <v>35</v>
      </c>
      <c r="BQ40" s="45" t="s">
        <v>35</v>
      </c>
      <c r="BR40" s="54" t="s">
        <v>35</v>
      </c>
      <c r="BS40" s="50" t="s">
        <v>35</v>
      </c>
      <c r="BT40" s="50" t="s">
        <v>35</v>
      </c>
      <c r="BU40" s="50" t="s">
        <v>35</v>
      </c>
      <c r="BV40" s="50" t="s">
        <v>35</v>
      </c>
      <c r="BW40" s="50" t="s">
        <v>35</v>
      </c>
      <c r="BX40" s="50" t="s">
        <v>35</v>
      </c>
      <c r="BY40" s="39" t="s">
        <v>35</v>
      </c>
      <c r="BZ40" s="39" t="s">
        <v>35</v>
      </c>
      <c r="CA40" s="39" t="s">
        <v>35</v>
      </c>
      <c r="CB40" s="39" t="s">
        <v>35</v>
      </c>
      <c r="CC40" s="39" t="s">
        <v>35</v>
      </c>
      <c r="CD40" s="39" t="s">
        <v>35</v>
      </c>
      <c r="CE40" s="39" t="s">
        <v>35</v>
      </c>
      <c r="CF40" s="39" t="s">
        <v>35</v>
      </c>
      <c r="CG40" s="39" t="s">
        <v>35</v>
      </c>
      <c r="CH40" s="39" t="s">
        <v>35</v>
      </c>
      <c r="CI40" s="39" t="s">
        <v>35</v>
      </c>
      <c r="CJ40" s="39" t="s">
        <v>35</v>
      </c>
      <c r="CK40" s="39" t="s">
        <v>35</v>
      </c>
      <c r="CL40" s="39" t="s">
        <v>35</v>
      </c>
      <c r="CM40" s="39" t="s">
        <v>35</v>
      </c>
      <c r="CN40" s="39" t="s">
        <v>35</v>
      </c>
      <c r="CO40" s="39" t="s">
        <v>35</v>
      </c>
      <c r="CP40" s="39" t="s">
        <v>35</v>
      </c>
      <c r="CQ40" s="39" t="s">
        <v>35</v>
      </c>
      <c r="CR40" s="39" t="s">
        <v>35</v>
      </c>
      <c r="CS40" s="39" t="s">
        <v>35</v>
      </c>
      <c r="CT40" s="39" t="s">
        <v>35</v>
      </c>
      <c r="CU40" s="39" t="s">
        <v>35</v>
      </c>
      <c r="CV40" s="39" t="s">
        <v>35</v>
      </c>
      <c r="CW40" s="39" t="s">
        <v>35</v>
      </c>
      <c r="CX40" s="39" t="s">
        <v>35</v>
      </c>
      <c r="CY40" s="39" t="s">
        <v>35</v>
      </c>
      <c r="CZ40" s="45" t="s">
        <v>35</v>
      </c>
    </row>
    <row r="41" s="320" customFormat="true" ht="15" customHeight="true" x14ac:dyDescent="0.2">
      <c r="A41" s="977" t="s">
        <v>56</v>
      </c>
      <c r="B41" s="370" t="s">
        <v>49</v>
      </c>
      <c r="C41" s="127">
        <v>17.761904004496653</v>
      </c>
      <c r="D41" s="126">
        <v>10.747156900571467</v>
      </c>
      <c r="E41" s="126">
        <v>6.1820468812925267</v>
      </c>
      <c r="F41" s="126">
        <v>5.0487248747344395</v>
      </c>
      <c r="G41" s="125">
        <v>1.5503791668067277</v>
      </c>
      <c r="H41" s="124">
        <v>6.3265206644667868</v>
      </c>
      <c r="I41" s="126">
        <v>8.1488435008253486</v>
      </c>
      <c r="J41" s="126">
        <v>5.5168081932260185</v>
      </c>
      <c r="K41" s="126">
        <v>1.6154119343074778</v>
      </c>
      <c r="L41" s="123">
        <v>1.8531725535903807</v>
      </c>
      <c r="M41" s="127">
        <v>19.531998928752603</v>
      </c>
      <c r="N41" s="126">
        <v>18.204316001914016</v>
      </c>
      <c r="O41" s="126">
        <v>13.000003868086377</v>
      </c>
      <c r="P41" s="126">
        <v>6.2186894994055253</v>
      </c>
      <c r="Q41" s="123">
        <v>4.19197192245307</v>
      </c>
      <c r="R41" s="408"/>
      <c r="S41" s="408"/>
      <c r="T41" s="408"/>
      <c r="U41" s="408"/>
      <c r="V41" s="408"/>
      <c r="W41" s="408"/>
      <c r="X41" s="408"/>
      <c r="Y41" s="408"/>
      <c r="Z41" s="408"/>
      <c r="AA41" s="408"/>
      <c r="AB41" s="408"/>
      <c r="AC41" s="408"/>
      <c r="AD41" s="408"/>
      <c r="AE41" s="408"/>
      <c r="AF41" s="408"/>
      <c r="AG41" s="408"/>
      <c r="AH41" s="408"/>
      <c r="AI41" s="408"/>
      <c r="AJ41" s="408"/>
      <c r="AK41" s="408"/>
      <c r="AL41" s="408"/>
      <c r="AM41" s="408"/>
      <c r="AN41" s="408"/>
      <c r="AO41" s="408"/>
      <c r="AP41" s="408"/>
      <c r="AQ41" s="408"/>
      <c r="AR41" s="408"/>
      <c r="AS41" s="408"/>
      <c r="AT41" s="408"/>
      <c r="AU41" s="408"/>
      <c r="AV41" s="408"/>
      <c r="AW41" s="408"/>
      <c r="AX41" s="408"/>
      <c r="AY41" s="408"/>
      <c r="BA41" s="965" t="s">
        <v>56</v>
      </c>
      <c r="BB41" s="552" t="s">
        <v>49</v>
      </c>
      <c r="BC41" s="54" t="s">
        <v>35</v>
      </c>
      <c r="BD41" s="50" t="s">
        <v>35</v>
      </c>
      <c r="BE41" s="50" t="s">
        <v>35</v>
      </c>
      <c r="BF41" s="50" t="s">
        <v>35</v>
      </c>
      <c r="BG41" s="45" t="s">
        <v>35</v>
      </c>
      <c r="BH41" s="54" t="s">
        <v>35</v>
      </c>
      <c r="BI41" s="50" t="s">
        <v>35</v>
      </c>
      <c r="BJ41" s="50" t="s">
        <v>35</v>
      </c>
      <c r="BK41" s="50" t="s">
        <v>35</v>
      </c>
      <c r="BL41" s="45" t="s">
        <v>35</v>
      </c>
      <c r="BM41" s="54" t="s">
        <v>35</v>
      </c>
      <c r="BN41" s="50" t="s">
        <v>35</v>
      </c>
      <c r="BO41" s="50" t="s">
        <v>35</v>
      </c>
      <c r="BP41" s="50" t="s">
        <v>35</v>
      </c>
      <c r="BQ41" s="45" t="s">
        <v>35</v>
      </c>
      <c r="BR41" s="54" t="s">
        <v>35</v>
      </c>
      <c r="BS41" s="50" t="s">
        <v>35</v>
      </c>
      <c r="BT41" s="50" t="s">
        <v>35</v>
      </c>
      <c r="BU41" s="50" t="s">
        <v>35</v>
      </c>
      <c r="BV41" s="50" t="s">
        <v>35</v>
      </c>
      <c r="BW41" s="50" t="s">
        <v>35</v>
      </c>
      <c r="BX41" s="50" t="s">
        <v>35</v>
      </c>
      <c r="BY41" s="39" t="s">
        <v>35</v>
      </c>
      <c r="BZ41" s="39" t="s">
        <v>35</v>
      </c>
      <c r="CA41" s="39" t="s">
        <v>35</v>
      </c>
      <c r="CB41" s="39" t="s">
        <v>35</v>
      </c>
      <c r="CC41" s="39" t="s">
        <v>35</v>
      </c>
      <c r="CD41" s="39" t="s">
        <v>35</v>
      </c>
      <c r="CE41" s="39" t="s">
        <v>35</v>
      </c>
      <c r="CF41" s="39" t="s">
        <v>35</v>
      </c>
      <c r="CG41" s="39" t="s">
        <v>35</v>
      </c>
      <c r="CH41" s="39" t="s">
        <v>35</v>
      </c>
      <c r="CI41" s="39" t="s">
        <v>35</v>
      </c>
      <c r="CJ41" s="39" t="s">
        <v>35</v>
      </c>
      <c r="CK41" s="39" t="s">
        <v>35</v>
      </c>
      <c r="CL41" s="39" t="s">
        <v>35</v>
      </c>
      <c r="CM41" s="39" t="s">
        <v>35</v>
      </c>
      <c r="CN41" s="39" t="s">
        <v>35</v>
      </c>
      <c r="CO41" s="39" t="s">
        <v>35</v>
      </c>
      <c r="CP41" s="39" t="s">
        <v>35</v>
      </c>
      <c r="CQ41" s="39" t="s">
        <v>35</v>
      </c>
      <c r="CR41" s="39" t="s">
        <v>35</v>
      </c>
      <c r="CS41" s="39" t="s">
        <v>35</v>
      </c>
      <c r="CT41" s="39" t="s">
        <v>35</v>
      </c>
      <c r="CU41" s="39" t="s">
        <v>35</v>
      </c>
      <c r="CV41" s="39" t="s">
        <v>35</v>
      </c>
      <c r="CW41" s="39" t="s">
        <v>35</v>
      </c>
      <c r="CX41" s="39" t="s">
        <v>35</v>
      </c>
      <c r="CY41" s="39" t="s">
        <v>35</v>
      </c>
      <c r="CZ41" s="45" t="s">
        <v>35</v>
      </c>
    </row>
    <row r="42" s="320" customFormat="true" ht="15" customHeight="true" x14ac:dyDescent="0.2">
      <c r="A42" s="977"/>
      <c r="B42" s="370" t="s">
        <v>48</v>
      </c>
      <c r="C42" s="127">
        <v>82.238095995503343</v>
      </c>
      <c r="D42" s="126">
        <v>89.252843099428532</v>
      </c>
      <c r="E42" s="126">
        <v>93.817953118707479</v>
      </c>
      <c r="F42" s="126">
        <v>94.951275125265553</v>
      </c>
      <c r="G42" s="125">
        <v>98.449620833193279</v>
      </c>
      <c r="H42" s="124">
        <v>93.673479335533216</v>
      </c>
      <c r="I42" s="126">
        <v>91.85115649917465</v>
      </c>
      <c r="J42" s="126">
        <v>94.483191806773988</v>
      </c>
      <c r="K42" s="126">
        <v>98.384588065692526</v>
      </c>
      <c r="L42" s="123">
        <v>98.146827446409617</v>
      </c>
      <c r="M42" s="127">
        <v>80.4680010712474</v>
      </c>
      <c r="N42" s="126">
        <v>81.795683998085991</v>
      </c>
      <c r="O42" s="126">
        <v>86.999996131913633</v>
      </c>
      <c r="P42" s="126">
        <v>93.781310500594472</v>
      </c>
      <c r="Q42" s="123">
        <v>95.808028077546922</v>
      </c>
      <c r="R42" s="408"/>
      <c r="S42" s="408"/>
      <c r="T42" s="408"/>
      <c r="U42" s="408"/>
      <c r="V42" s="408"/>
      <c r="W42" s="408"/>
      <c r="X42" s="408"/>
      <c r="Y42" s="408"/>
      <c r="Z42" s="408"/>
      <c r="AA42" s="408"/>
      <c r="AB42" s="408"/>
      <c r="AC42" s="408"/>
      <c r="AD42" s="408"/>
      <c r="AE42" s="408"/>
      <c r="AF42" s="408"/>
      <c r="AG42" s="408"/>
      <c r="AH42" s="408"/>
      <c r="AI42" s="408"/>
      <c r="AJ42" s="408"/>
      <c r="AK42" s="408"/>
      <c r="AL42" s="408"/>
      <c r="AM42" s="408"/>
      <c r="AN42" s="408"/>
      <c r="AO42" s="408"/>
      <c r="AP42" s="408"/>
      <c r="AQ42" s="408"/>
      <c r="AR42" s="408"/>
      <c r="AS42" s="408"/>
      <c r="AT42" s="408"/>
      <c r="AU42" s="408"/>
      <c r="AV42" s="408"/>
      <c r="AW42" s="408"/>
      <c r="AX42" s="408"/>
      <c r="AY42" s="408"/>
      <c r="BA42" s="965"/>
      <c r="BB42" s="552" t="s">
        <v>48</v>
      </c>
      <c r="BC42" s="54" t="s">
        <v>35</v>
      </c>
      <c r="BD42" s="50" t="s">
        <v>35</v>
      </c>
      <c r="BE42" s="50" t="s">
        <v>35</v>
      </c>
      <c r="BF42" s="50" t="s">
        <v>35</v>
      </c>
      <c r="BG42" s="45" t="s">
        <v>35</v>
      </c>
      <c r="BH42" s="54" t="s">
        <v>35</v>
      </c>
      <c r="BI42" s="50" t="s">
        <v>35</v>
      </c>
      <c r="BJ42" s="50" t="s">
        <v>35</v>
      </c>
      <c r="BK42" s="50" t="s">
        <v>35</v>
      </c>
      <c r="BL42" s="45" t="s">
        <v>35</v>
      </c>
      <c r="BM42" s="54" t="s">
        <v>35</v>
      </c>
      <c r="BN42" s="50" t="s">
        <v>35</v>
      </c>
      <c r="BO42" s="50" t="s">
        <v>35</v>
      </c>
      <c r="BP42" s="50" t="s">
        <v>35</v>
      </c>
      <c r="BQ42" s="45" t="s">
        <v>35</v>
      </c>
      <c r="BR42" s="54" t="s">
        <v>35</v>
      </c>
      <c r="BS42" s="50" t="s">
        <v>35</v>
      </c>
      <c r="BT42" s="50" t="s">
        <v>35</v>
      </c>
      <c r="BU42" s="50" t="s">
        <v>35</v>
      </c>
      <c r="BV42" s="50" t="s">
        <v>35</v>
      </c>
      <c r="BW42" s="50" t="s">
        <v>35</v>
      </c>
      <c r="BX42" s="50" t="s">
        <v>35</v>
      </c>
      <c r="BY42" s="39" t="s">
        <v>35</v>
      </c>
      <c r="BZ42" s="39" t="s">
        <v>35</v>
      </c>
      <c r="CA42" s="39" t="s">
        <v>35</v>
      </c>
      <c r="CB42" s="39" t="s">
        <v>35</v>
      </c>
      <c r="CC42" s="39" t="s">
        <v>35</v>
      </c>
      <c r="CD42" s="39" t="s">
        <v>35</v>
      </c>
      <c r="CE42" s="39" t="s">
        <v>35</v>
      </c>
      <c r="CF42" s="39" t="s">
        <v>35</v>
      </c>
      <c r="CG42" s="39" t="s">
        <v>35</v>
      </c>
      <c r="CH42" s="39" t="s">
        <v>35</v>
      </c>
      <c r="CI42" s="39" t="s">
        <v>35</v>
      </c>
      <c r="CJ42" s="39" t="s">
        <v>35</v>
      </c>
      <c r="CK42" s="39" t="s">
        <v>35</v>
      </c>
      <c r="CL42" s="39" t="s">
        <v>35</v>
      </c>
      <c r="CM42" s="39" t="s">
        <v>35</v>
      </c>
      <c r="CN42" s="39" t="s">
        <v>35</v>
      </c>
      <c r="CO42" s="39" t="s">
        <v>35</v>
      </c>
      <c r="CP42" s="39" t="s">
        <v>35</v>
      </c>
      <c r="CQ42" s="39" t="s">
        <v>35</v>
      </c>
      <c r="CR42" s="39" t="s">
        <v>35</v>
      </c>
      <c r="CS42" s="39" t="s">
        <v>35</v>
      </c>
      <c r="CT42" s="39" t="s">
        <v>35</v>
      </c>
      <c r="CU42" s="39" t="s">
        <v>35</v>
      </c>
      <c r="CV42" s="39" t="s">
        <v>35</v>
      </c>
      <c r="CW42" s="39" t="s">
        <v>35</v>
      </c>
      <c r="CX42" s="39" t="s">
        <v>35</v>
      </c>
      <c r="CY42" s="39" t="s">
        <v>35</v>
      </c>
      <c r="CZ42" s="45" t="s">
        <v>35</v>
      </c>
    </row>
    <row r="43" s="320" customFormat="true" ht="15" customHeight="true" x14ac:dyDescent="0.2">
      <c r="A43" s="977" t="s">
        <v>53</v>
      </c>
      <c r="B43" s="370" t="s">
        <v>49</v>
      </c>
      <c r="C43" s="70" t="s">
        <v>35</v>
      </c>
      <c r="D43" s="67" t="s">
        <v>35</v>
      </c>
      <c r="E43" s="67" t="s">
        <v>35</v>
      </c>
      <c r="F43" s="67" t="s">
        <v>35</v>
      </c>
      <c r="G43" s="64" t="s">
        <v>35</v>
      </c>
      <c r="H43" s="61" t="s">
        <v>35</v>
      </c>
      <c r="I43" s="67" t="s">
        <v>35</v>
      </c>
      <c r="J43" s="67" t="s">
        <v>35</v>
      </c>
      <c r="K43" s="67" t="s">
        <v>35</v>
      </c>
      <c r="L43" s="58" t="s">
        <v>35</v>
      </c>
      <c r="M43" s="70" t="s">
        <v>35</v>
      </c>
      <c r="N43" s="67" t="s">
        <v>35</v>
      </c>
      <c r="O43" s="67" t="s">
        <v>35</v>
      </c>
      <c r="P43" s="67" t="s">
        <v>35</v>
      </c>
      <c r="Q43" s="58" t="s">
        <v>35</v>
      </c>
      <c r="R43" s="408"/>
      <c r="S43" s="408"/>
      <c r="T43" s="408"/>
      <c r="U43" s="408"/>
      <c r="V43" s="408"/>
      <c r="W43" s="408"/>
      <c r="X43" s="408"/>
      <c r="Y43" s="408"/>
      <c r="Z43" s="408"/>
      <c r="AA43" s="408"/>
      <c r="AB43" s="408"/>
      <c r="AC43" s="408"/>
      <c r="AD43" s="408"/>
      <c r="AE43" s="408"/>
      <c r="AF43" s="408"/>
      <c r="AG43" s="408"/>
      <c r="AH43" s="408"/>
      <c r="AI43" s="408"/>
      <c r="AJ43" s="408"/>
      <c r="AK43" s="408"/>
      <c r="AL43" s="408"/>
      <c r="AM43" s="408"/>
      <c r="AN43" s="408"/>
      <c r="AO43" s="408"/>
      <c r="AP43" s="408"/>
      <c r="AQ43" s="408"/>
      <c r="AR43" s="408"/>
      <c r="AS43" s="408"/>
      <c r="AT43" s="408"/>
      <c r="AU43" s="408"/>
      <c r="AV43" s="408"/>
      <c r="AW43" s="408"/>
      <c r="AX43" s="408"/>
      <c r="AY43" s="408"/>
      <c r="BA43" s="965" t="s">
        <v>53</v>
      </c>
      <c r="BB43" s="552" t="s">
        <v>49</v>
      </c>
      <c r="BC43" s="54" t="s">
        <v>35</v>
      </c>
      <c r="BD43" s="50" t="s">
        <v>35</v>
      </c>
      <c r="BE43" s="50" t="s">
        <v>35</v>
      </c>
      <c r="BF43" s="50" t="s">
        <v>35</v>
      </c>
      <c r="BG43" s="45" t="s">
        <v>35</v>
      </c>
      <c r="BH43" s="54" t="s">
        <v>35</v>
      </c>
      <c r="BI43" s="50" t="s">
        <v>35</v>
      </c>
      <c r="BJ43" s="50" t="s">
        <v>35</v>
      </c>
      <c r="BK43" s="50" t="s">
        <v>35</v>
      </c>
      <c r="BL43" s="45" t="s">
        <v>35</v>
      </c>
      <c r="BM43" s="54" t="s">
        <v>35</v>
      </c>
      <c r="BN43" s="50" t="s">
        <v>35</v>
      </c>
      <c r="BO43" s="50" t="s">
        <v>35</v>
      </c>
      <c r="BP43" s="50" t="s">
        <v>35</v>
      </c>
      <c r="BQ43" s="45" t="s">
        <v>35</v>
      </c>
      <c r="BR43" s="54" t="s">
        <v>35</v>
      </c>
      <c r="BS43" s="50" t="s">
        <v>35</v>
      </c>
      <c r="BT43" s="50" t="s">
        <v>35</v>
      </c>
      <c r="BU43" s="50" t="s">
        <v>35</v>
      </c>
      <c r="BV43" s="50" t="s">
        <v>35</v>
      </c>
      <c r="BW43" s="50" t="s">
        <v>35</v>
      </c>
      <c r="BX43" s="50" t="s">
        <v>35</v>
      </c>
      <c r="BY43" s="39" t="s">
        <v>35</v>
      </c>
      <c r="BZ43" s="39" t="s">
        <v>35</v>
      </c>
      <c r="CA43" s="39" t="s">
        <v>35</v>
      </c>
      <c r="CB43" s="39" t="s">
        <v>35</v>
      </c>
      <c r="CC43" s="39" t="s">
        <v>35</v>
      </c>
      <c r="CD43" s="39" t="s">
        <v>35</v>
      </c>
      <c r="CE43" s="39" t="s">
        <v>35</v>
      </c>
      <c r="CF43" s="39" t="s">
        <v>35</v>
      </c>
      <c r="CG43" s="39" t="s">
        <v>35</v>
      </c>
      <c r="CH43" s="39" t="s">
        <v>35</v>
      </c>
      <c r="CI43" s="39" t="s">
        <v>35</v>
      </c>
      <c r="CJ43" s="39" t="s">
        <v>35</v>
      </c>
      <c r="CK43" s="39" t="s">
        <v>35</v>
      </c>
      <c r="CL43" s="39" t="s">
        <v>35</v>
      </c>
      <c r="CM43" s="39" t="s">
        <v>35</v>
      </c>
      <c r="CN43" s="39" t="s">
        <v>35</v>
      </c>
      <c r="CO43" s="39" t="s">
        <v>35</v>
      </c>
      <c r="CP43" s="39" t="s">
        <v>35</v>
      </c>
      <c r="CQ43" s="39" t="s">
        <v>35</v>
      </c>
      <c r="CR43" s="39" t="s">
        <v>35</v>
      </c>
      <c r="CS43" s="39" t="s">
        <v>35</v>
      </c>
      <c r="CT43" s="39" t="s">
        <v>35</v>
      </c>
      <c r="CU43" s="39" t="s">
        <v>35</v>
      </c>
      <c r="CV43" s="39" t="s">
        <v>35</v>
      </c>
      <c r="CW43" s="39" t="s">
        <v>35</v>
      </c>
      <c r="CX43" s="39" t="s">
        <v>35</v>
      </c>
      <c r="CY43" s="39" t="s">
        <v>35</v>
      </c>
      <c r="CZ43" s="45" t="s">
        <v>35</v>
      </c>
    </row>
    <row r="44" s="320" customFormat="true" ht="15" customHeight="true" x14ac:dyDescent="0.2">
      <c r="A44" s="977"/>
      <c r="B44" s="370" t="s">
        <v>48</v>
      </c>
      <c r="C44" s="70" t="s">
        <v>35</v>
      </c>
      <c r="D44" s="67" t="s">
        <v>35</v>
      </c>
      <c r="E44" s="67" t="s">
        <v>35</v>
      </c>
      <c r="F44" s="67" t="s">
        <v>35</v>
      </c>
      <c r="G44" s="64" t="s">
        <v>35</v>
      </c>
      <c r="H44" s="61" t="s">
        <v>35</v>
      </c>
      <c r="I44" s="67" t="s">
        <v>35</v>
      </c>
      <c r="J44" s="67" t="s">
        <v>35</v>
      </c>
      <c r="K44" s="67" t="s">
        <v>35</v>
      </c>
      <c r="L44" s="58" t="s">
        <v>35</v>
      </c>
      <c r="M44" s="70" t="s">
        <v>35</v>
      </c>
      <c r="N44" s="67" t="s">
        <v>35</v>
      </c>
      <c r="O44" s="67" t="s">
        <v>35</v>
      </c>
      <c r="P44" s="67" t="s">
        <v>35</v>
      </c>
      <c r="Q44" s="58" t="s">
        <v>35</v>
      </c>
      <c r="R44" s="408"/>
      <c r="S44" s="408"/>
      <c r="T44" s="408"/>
      <c r="U44" s="408"/>
      <c r="V44" s="408"/>
      <c r="W44" s="408"/>
      <c r="X44" s="408"/>
      <c r="Y44" s="408"/>
      <c r="Z44" s="408"/>
      <c r="AA44" s="408"/>
      <c r="AB44" s="408"/>
      <c r="AC44" s="408"/>
      <c r="AD44" s="408"/>
      <c r="AE44" s="408"/>
      <c r="AF44" s="408"/>
      <c r="AG44" s="408"/>
      <c r="AH44" s="408"/>
      <c r="AI44" s="408"/>
      <c r="AJ44" s="408"/>
      <c r="AK44" s="408"/>
      <c r="AL44" s="408"/>
      <c r="AM44" s="408"/>
      <c r="AN44" s="408"/>
      <c r="AO44" s="408"/>
      <c r="AP44" s="408"/>
      <c r="AQ44" s="408"/>
      <c r="AR44" s="408"/>
      <c r="AS44" s="408"/>
      <c r="AT44" s="408"/>
      <c r="AU44" s="408"/>
      <c r="AV44" s="408"/>
      <c r="AW44" s="408"/>
      <c r="AX44" s="408"/>
      <c r="AY44" s="408"/>
      <c r="BA44" s="965"/>
      <c r="BB44" s="552" t="s">
        <v>48</v>
      </c>
      <c r="BC44" s="54" t="s">
        <v>35</v>
      </c>
      <c r="BD44" s="50" t="s">
        <v>35</v>
      </c>
      <c r="BE44" s="50" t="s">
        <v>35</v>
      </c>
      <c r="BF44" s="50" t="s">
        <v>35</v>
      </c>
      <c r="BG44" s="45" t="s">
        <v>35</v>
      </c>
      <c r="BH44" s="54" t="s">
        <v>35</v>
      </c>
      <c r="BI44" s="50" t="s">
        <v>35</v>
      </c>
      <c r="BJ44" s="50" t="s">
        <v>35</v>
      </c>
      <c r="BK44" s="50" t="s">
        <v>35</v>
      </c>
      <c r="BL44" s="45" t="s">
        <v>35</v>
      </c>
      <c r="BM44" s="54" t="s">
        <v>35</v>
      </c>
      <c r="BN44" s="50" t="s">
        <v>35</v>
      </c>
      <c r="BO44" s="50" t="s">
        <v>35</v>
      </c>
      <c r="BP44" s="50" t="s">
        <v>35</v>
      </c>
      <c r="BQ44" s="45" t="s">
        <v>35</v>
      </c>
      <c r="BR44" s="54" t="s">
        <v>35</v>
      </c>
      <c r="BS44" s="50" t="s">
        <v>35</v>
      </c>
      <c r="BT44" s="50" t="s">
        <v>35</v>
      </c>
      <c r="BU44" s="50" t="s">
        <v>35</v>
      </c>
      <c r="BV44" s="50" t="s">
        <v>35</v>
      </c>
      <c r="BW44" s="50" t="s">
        <v>35</v>
      </c>
      <c r="BX44" s="50" t="s">
        <v>35</v>
      </c>
      <c r="BY44" s="39" t="s">
        <v>35</v>
      </c>
      <c r="BZ44" s="39" t="s">
        <v>35</v>
      </c>
      <c r="CA44" s="39" t="s">
        <v>35</v>
      </c>
      <c r="CB44" s="39" t="s">
        <v>35</v>
      </c>
      <c r="CC44" s="39" t="s">
        <v>35</v>
      </c>
      <c r="CD44" s="39" t="s">
        <v>35</v>
      </c>
      <c r="CE44" s="39" t="s">
        <v>35</v>
      </c>
      <c r="CF44" s="39" t="s">
        <v>35</v>
      </c>
      <c r="CG44" s="39" t="s">
        <v>35</v>
      </c>
      <c r="CH44" s="39" t="s">
        <v>35</v>
      </c>
      <c r="CI44" s="39" t="s">
        <v>35</v>
      </c>
      <c r="CJ44" s="39" t="s">
        <v>35</v>
      </c>
      <c r="CK44" s="39" t="s">
        <v>35</v>
      </c>
      <c r="CL44" s="39" t="s">
        <v>35</v>
      </c>
      <c r="CM44" s="39" t="s">
        <v>35</v>
      </c>
      <c r="CN44" s="39" t="s">
        <v>35</v>
      </c>
      <c r="CO44" s="39" t="s">
        <v>35</v>
      </c>
      <c r="CP44" s="39" t="s">
        <v>35</v>
      </c>
      <c r="CQ44" s="39" t="s">
        <v>35</v>
      </c>
      <c r="CR44" s="39" t="s">
        <v>35</v>
      </c>
      <c r="CS44" s="39" t="s">
        <v>35</v>
      </c>
      <c r="CT44" s="39" t="s">
        <v>35</v>
      </c>
      <c r="CU44" s="39" t="s">
        <v>35</v>
      </c>
      <c r="CV44" s="39" t="s">
        <v>35</v>
      </c>
      <c r="CW44" s="39" t="s">
        <v>35</v>
      </c>
      <c r="CX44" s="39" t="s">
        <v>35</v>
      </c>
      <c r="CY44" s="39" t="s">
        <v>35</v>
      </c>
      <c r="CZ44" s="45" t="s">
        <v>35</v>
      </c>
    </row>
    <row r="45" s="320" customFormat="true" ht="15" customHeight="true" x14ac:dyDescent="0.2">
      <c r="A45" s="977" t="s">
        <v>52</v>
      </c>
      <c r="B45" s="370" t="s">
        <v>49</v>
      </c>
      <c r="C45" s="70" t="s">
        <v>35</v>
      </c>
      <c r="D45" s="67" t="s">
        <v>35</v>
      </c>
      <c r="E45" s="67" t="s">
        <v>35</v>
      </c>
      <c r="F45" s="67" t="s">
        <v>35</v>
      </c>
      <c r="G45" s="64" t="s">
        <v>35</v>
      </c>
      <c r="H45" s="61" t="s">
        <v>35</v>
      </c>
      <c r="I45" s="67" t="s">
        <v>35</v>
      </c>
      <c r="J45" s="67" t="s">
        <v>35</v>
      </c>
      <c r="K45" s="67" t="s">
        <v>35</v>
      </c>
      <c r="L45" s="58" t="s">
        <v>35</v>
      </c>
      <c r="M45" s="70" t="s">
        <v>35</v>
      </c>
      <c r="N45" s="67" t="s">
        <v>35</v>
      </c>
      <c r="O45" s="67" t="s">
        <v>35</v>
      </c>
      <c r="P45" s="67" t="s">
        <v>35</v>
      </c>
      <c r="Q45" s="58" t="s">
        <v>35</v>
      </c>
      <c r="R45" s="408"/>
      <c r="S45" s="408"/>
      <c r="T45" s="408"/>
      <c r="U45" s="408"/>
      <c r="V45" s="408"/>
      <c r="W45" s="408"/>
      <c r="X45" s="408"/>
      <c r="Y45" s="408"/>
      <c r="Z45" s="408"/>
      <c r="AA45" s="408"/>
      <c r="AB45" s="408"/>
      <c r="AC45" s="408"/>
      <c r="AD45" s="408"/>
      <c r="AE45" s="408"/>
      <c r="AF45" s="408"/>
      <c r="AG45" s="408"/>
      <c r="AH45" s="408"/>
      <c r="AI45" s="408"/>
      <c r="AJ45" s="408"/>
      <c r="AK45" s="408"/>
      <c r="AL45" s="408"/>
      <c r="AM45" s="408"/>
      <c r="AN45" s="408"/>
      <c r="AO45" s="408"/>
      <c r="AP45" s="408"/>
      <c r="AQ45" s="408"/>
      <c r="AR45" s="408"/>
      <c r="AS45" s="408"/>
      <c r="AT45" s="408"/>
      <c r="AU45" s="408"/>
      <c r="AV45" s="408"/>
      <c r="AW45" s="408"/>
      <c r="AX45" s="408"/>
      <c r="AY45" s="408"/>
      <c r="BA45" s="965" t="s">
        <v>52</v>
      </c>
      <c r="BB45" s="552" t="s">
        <v>49</v>
      </c>
      <c r="BC45" s="54" t="s">
        <v>35</v>
      </c>
      <c r="BD45" s="50" t="s">
        <v>35</v>
      </c>
      <c r="BE45" s="50" t="s">
        <v>35</v>
      </c>
      <c r="BF45" s="50" t="s">
        <v>35</v>
      </c>
      <c r="BG45" s="45" t="s">
        <v>35</v>
      </c>
      <c r="BH45" s="54" t="s">
        <v>35</v>
      </c>
      <c r="BI45" s="50" t="s">
        <v>35</v>
      </c>
      <c r="BJ45" s="50" t="s">
        <v>35</v>
      </c>
      <c r="BK45" s="50" t="s">
        <v>35</v>
      </c>
      <c r="BL45" s="45" t="s">
        <v>35</v>
      </c>
      <c r="BM45" s="54" t="s">
        <v>35</v>
      </c>
      <c r="BN45" s="50" t="s">
        <v>35</v>
      </c>
      <c r="BO45" s="50" t="s">
        <v>35</v>
      </c>
      <c r="BP45" s="50" t="s">
        <v>35</v>
      </c>
      <c r="BQ45" s="45" t="s">
        <v>35</v>
      </c>
      <c r="BR45" s="54" t="s">
        <v>35</v>
      </c>
      <c r="BS45" s="50" t="s">
        <v>35</v>
      </c>
      <c r="BT45" s="50" t="s">
        <v>35</v>
      </c>
      <c r="BU45" s="50" t="s">
        <v>35</v>
      </c>
      <c r="BV45" s="50" t="s">
        <v>35</v>
      </c>
      <c r="BW45" s="50" t="s">
        <v>35</v>
      </c>
      <c r="BX45" s="50" t="s">
        <v>35</v>
      </c>
      <c r="BY45" s="39" t="s">
        <v>35</v>
      </c>
      <c r="BZ45" s="39" t="s">
        <v>35</v>
      </c>
      <c r="CA45" s="39" t="s">
        <v>35</v>
      </c>
      <c r="CB45" s="39" t="s">
        <v>35</v>
      </c>
      <c r="CC45" s="39" t="s">
        <v>35</v>
      </c>
      <c r="CD45" s="39" t="s">
        <v>35</v>
      </c>
      <c r="CE45" s="39" t="s">
        <v>35</v>
      </c>
      <c r="CF45" s="39" t="s">
        <v>35</v>
      </c>
      <c r="CG45" s="39" t="s">
        <v>35</v>
      </c>
      <c r="CH45" s="39" t="s">
        <v>35</v>
      </c>
      <c r="CI45" s="39" t="s">
        <v>35</v>
      </c>
      <c r="CJ45" s="39" t="s">
        <v>35</v>
      </c>
      <c r="CK45" s="39" t="s">
        <v>35</v>
      </c>
      <c r="CL45" s="39" t="s">
        <v>35</v>
      </c>
      <c r="CM45" s="39" t="s">
        <v>35</v>
      </c>
      <c r="CN45" s="39" t="s">
        <v>35</v>
      </c>
      <c r="CO45" s="39" t="s">
        <v>35</v>
      </c>
      <c r="CP45" s="39" t="s">
        <v>35</v>
      </c>
      <c r="CQ45" s="39" t="s">
        <v>35</v>
      </c>
      <c r="CR45" s="39" t="s">
        <v>35</v>
      </c>
      <c r="CS45" s="39" t="s">
        <v>35</v>
      </c>
      <c r="CT45" s="39" t="s">
        <v>35</v>
      </c>
      <c r="CU45" s="39" t="s">
        <v>35</v>
      </c>
      <c r="CV45" s="39" t="s">
        <v>35</v>
      </c>
      <c r="CW45" s="39" t="s">
        <v>35</v>
      </c>
      <c r="CX45" s="39" t="s">
        <v>35</v>
      </c>
      <c r="CY45" s="39" t="s">
        <v>35</v>
      </c>
      <c r="CZ45" s="45" t="s">
        <v>35</v>
      </c>
    </row>
    <row r="46" s="320" customFormat="true" ht="15" customHeight="true" x14ac:dyDescent="0.2">
      <c r="A46" s="977"/>
      <c r="B46" s="370" t="s">
        <v>48</v>
      </c>
      <c r="C46" s="70" t="s">
        <v>35</v>
      </c>
      <c r="D46" s="67" t="s">
        <v>35</v>
      </c>
      <c r="E46" s="67" t="s">
        <v>35</v>
      </c>
      <c r="F46" s="67" t="s">
        <v>35</v>
      </c>
      <c r="G46" s="64" t="s">
        <v>35</v>
      </c>
      <c r="H46" s="61" t="s">
        <v>35</v>
      </c>
      <c r="I46" s="67" t="s">
        <v>35</v>
      </c>
      <c r="J46" s="67" t="s">
        <v>35</v>
      </c>
      <c r="K46" s="67" t="s">
        <v>35</v>
      </c>
      <c r="L46" s="58" t="s">
        <v>35</v>
      </c>
      <c r="M46" s="70" t="s">
        <v>35</v>
      </c>
      <c r="N46" s="67" t="s">
        <v>35</v>
      </c>
      <c r="O46" s="67" t="s">
        <v>35</v>
      </c>
      <c r="P46" s="67" t="s">
        <v>35</v>
      </c>
      <c r="Q46" s="58" t="s">
        <v>35</v>
      </c>
      <c r="R46" s="408"/>
      <c r="S46" s="408"/>
      <c r="T46" s="408"/>
      <c r="U46" s="408"/>
      <c r="V46" s="408"/>
      <c r="W46" s="408"/>
      <c r="X46" s="408"/>
      <c r="Y46" s="408"/>
      <c r="Z46" s="408"/>
      <c r="AA46" s="408"/>
      <c r="AB46" s="408"/>
      <c r="AC46" s="408"/>
      <c r="AD46" s="408"/>
      <c r="AE46" s="408"/>
      <c r="AF46" s="408"/>
      <c r="AG46" s="408"/>
      <c r="AH46" s="408"/>
      <c r="AI46" s="408"/>
      <c r="AJ46" s="408"/>
      <c r="AK46" s="408"/>
      <c r="AL46" s="408"/>
      <c r="AM46" s="408"/>
      <c r="AN46" s="408"/>
      <c r="AO46" s="408"/>
      <c r="AP46" s="408"/>
      <c r="AQ46" s="408"/>
      <c r="AR46" s="408"/>
      <c r="AS46" s="408"/>
      <c r="AT46" s="408"/>
      <c r="AU46" s="408"/>
      <c r="AV46" s="408"/>
      <c r="AW46" s="408"/>
      <c r="AX46" s="408"/>
      <c r="AY46" s="408"/>
      <c r="BA46" s="965"/>
      <c r="BB46" s="552" t="s">
        <v>48</v>
      </c>
      <c r="BC46" s="54" t="s">
        <v>35</v>
      </c>
      <c r="BD46" s="50" t="s">
        <v>35</v>
      </c>
      <c r="BE46" s="50" t="s">
        <v>35</v>
      </c>
      <c r="BF46" s="50" t="s">
        <v>35</v>
      </c>
      <c r="BG46" s="45" t="s">
        <v>35</v>
      </c>
      <c r="BH46" s="54" t="s">
        <v>35</v>
      </c>
      <c r="BI46" s="50" t="s">
        <v>35</v>
      </c>
      <c r="BJ46" s="50" t="s">
        <v>35</v>
      </c>
      <c r="BK46" s="50" t="s">
        <v>35</v>
      </c>
      <c r="BL46" s="45" t="s">
        <v>35</v>
      </c>
      <c r="BM46" s="54" t="s">
        <v>35</v>
      </c>
      <c r="BN46" s="50" t="s">
        <v>35</v>
      </c>
      <c r="BO46" s="50" t="s">
        <v>35</v>
      </c>
      <c r="BP46" s="50" t="s">
        <v>35</v>
      </c>
      <c r="BQ46" s="45" t="s">
        <v>35</v>
      </c>
      <c r="BR46" s="54" t="s">
        <v>35</v>
      </c>
      <c r="BS46" s="50" t="s">
        <v>35</v>
      </c>
      <c r="BT46" s="50" t="s">
        <v>35</v>
      </c>
      <c r="BU46" s="50" t="s">
        <v>35</v>
      </c>
      <c r="BV46" s="50" t="s">
        <v>35</v>
      </c>
      <c r="BW46" s="50" t="s">
        <v>35</v>
      </c>
      <c r="BX46" s="50" t="s">
        <v>35</v>
      </c>
      <c r="BY46" s="39" t="s">
        <v>35</v>
      </c>
      <c r="BZ46" s="39" t="s">
        <v>35</v>
      </c>
      <c r="CA46" s="39" t="s">
        <v>35</v>
      </c>
      <c r="CB46" s="39" t="s">
        <v>35</v>
      </c>
      <c r="CC46" s="39" t="s">
        <v>35</v>
      </c>
      <c r="CD46" s="39" t="s">
        <v>35</v>
      </c>
      <c r="CE46" s="39" t="s">
        <v>35</v>
      </c>
      <c r="CF46" s="39" t="s">
        <v>35</v>
      </c>
      <c r="CG46" s="39" t="s">
        <v>35</v>
      </c>
      <c r="CH46" s="39" t="s">
        <v>35</v>
      </c>
      <c r="CI46" s="39" t="s">
        <v>35</v>
      </c>
      <c r="CJ46" s="39" t="s">
        <v>35</v>
      </c>
      <c r="CK46" s="39" t="s">
        <v>35</v>
      </c>
      <c r="CL46" s="39" t="s">
        <v>35</v>
      </c>
      <c r="CM46" s="39" t="s">
        <v>35</v>
      </c>
      <c r="CN46" s="39" t="s">
        <v>35</v>
      </c>
      <c r="CO46" s="39" t="s">
        <v>35</v>
      </c>
      <c r="CP46" s="39" t="s">
        <v>35</v>
      </c>
      <c r="CQ46" s="39" t="s">
        <v>35</v>
      </c>
      <c r="CR46" s="39" t="s">
        <v>35</v>
      </c>
      <c r="CS46" s="39" t="s">
        <v>35</v>
      </c>
      <c r="CT46" s="39" t="s">
        <v>35</v>
      </c>
      <c r="CU46" s="39" t="s">
        <v>35</v>
      </c>
      <c r="CV46" s="39" t="s">
        <v>35</v>
      </c>
      <c r="CW46" s="39" t="s">
        <v>35</v>
      </c>
      <c r="CX46" s="39" t="s">
        <v>35</v>
      </c>
      <c r="CY46" s="39" t="s">
        <v>35</v>
      </c>
      <c r="CZ46" s="45" t="s">
        <v>35</v>
      </c>
    </row>
    <row r="47" s="315" customFormat="true" ht="15" customHeight="true" x14ac:dyDescent="0.2">
      <c r="A47" s="977" t="s">
        <v>101</v>
      </c>
      <c r="B47" s="370" t="s">
        <v>100</v>
      </c>
      <c r="C47" s="70" t="s">
        <v>35</v>
      </c>
      <c r="D47" s="67" t="s">
        <v>35</v>
      </c>
      <c r="E47" s="67" t="s">
        <v>35</v>
      </c>
      <c r="F47" s="67" t="s">
        <v>35</v>
      </c>
      <c r="G47" s="64" t="s">
        <v>35</v>
      </c>
      <c r="H47" s="61" t="s">
        <v>35</v>
      </c>
      <c r="I47" s="67" t="s">
        <v>35</v>
      </c>
      <c r="J47" s="67" t="s">
        <v>35</v>
      </c>
      <c r="K47" s="67" t="s">
        <v>35</v>
      </c>
      <c r="L47" s="58" t="s">
        <v>35</v>
      </c>
      <c r="M47" s="70" t="s">
        <v>35</v>
      </c>
      <c r="N47" s="67" t="s">
        <v>35</v>
      </c>
      <c r="O47" s="67" t="s">
        <v>35</v>
      </c>
      <c r="P47" s="67" t="s">
        <v>35</v>
      </c>
      <c r="Q47" s="58" t="s">
        <v>35</v>
      </c>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343"/>
      <c r="BA47" s="965" t="s">
        <v>101</v>
      </c>
      <c r="BB47" s="552" t="s">
        <v>100</v>
      </c>
      <c r="BC47" s="54" t="s">
        <v>35</v>
      </c>
      <c r="BD47" s="50" t="s">
        <v>35</v>
      </c>
      <c r="BE47" s="50" t="s">
        <v>35</v>
      </c>
      <c r="BF47" s="50" t="s">
        <v>35</v>
      </c>
      <c r="BG47" s="45" t="s">
        <v>35</v>
      </c>
      <c r="BH47" s="54" t="s">
        <v>35</v>
      </c>
      <c r="BI47" s="50" t="s">
        <v>35</v>
      </c>
      <c r="BJ47" s="50" t="s">
        <v>35</v>
      </c>
      <c r="BK47" s="50" t="s">
        <v>35</v>
      </c>
      <c r="BL47" s="45" t="s">
        <v>35</v>
      </c>
      <c r="BM47" s="54" t="s">
        <v>35</v>
      </c>
      <c r="BN47" s="50" t="s">
        <v>35</v>
      </c>
      <c r="BO47" s="50" t="s">
        <v>35</v>
      </c>
      <c r="BP47" s="50" t="s">
        <v>35</v>
      </c>
      <c r="BQ47" s="45" t="s">
        <v>35</v>
      </c>
      <c r="BR47" s="54" t="s">
        <v>35</v>
      </c>
      <c r="BS47" s="50" t="s">
        <v>35</v>
      </c>
      <c r="BT47" s="50" t="s">
        <v>35</v>
      </c>
      <c r="BU47" s="50" t="s">
        <v>35</v>
      </c>
      <c r="BV47" s="50" t="s">
        <v>35</v>
      </c>
      <c r="BW47" s="50" t="s">
        <v>35</v>
      </c>
      <c r="BX47" s="50" t="s">
        <v>35</v>
      </c>
      <c r="BY47" s="39" t="s">
        <v>35</v>
      </c>
      <c r="BZ47" s="39" t="s">
        <v>35</v>
      </c>
      <c r="CA47" s="39" t="s">
        <v>35</v>
      </c>
      <c r="CB47" s="39" t="s">
        <v>35</v>
      </c>
      <c r="CC47" s="39" t="s">
        <v>35</v>
      </c>
      <c r="CD47" s="39" t="s">
        <v>35</v>
      </c>
      <c r="CE47" s="39" t="s">
        <v>35</v>
      </c>
      <c r="CF47" s="39" t="s">
        <v>35</v>
      </c>
      <c r="CG47" s="39" t="s">
        <v>35</v>
      </c>
      <c r="CH47" s="39" t="s">
        <v>35</v>
      </c>
      <c r="CI47" s="39" t="s">
        <v>35</v>
      </c>
      <c r="CJ47" s="39" t="s">
        <v>35</v>
      </c>
      <c r="CK47" s="39" t="s">
        <v>35</v>
      </c>
      <c r="CL47" s="39" t="s">
        <v>35</v>
      </c>
      <c r="CM47" s="39" t="s">
        <v>35</v>
      </c>
      <c r="CN47" s="39" t="s">
        <v>35</v>
      </c>
      <c r="CO47" s="39" t="s">
        <v>35</v>
      </c>
      <c r="CP47" s="39" t="s">
        <v>35</v>
      </c>
      <c r="CQ47" s="39" t="s">
        <v>35</v>
      </c>
      <c r="CR47" s="39" t="s">
        <v>35</v>
      </c>
      <c r="CS47" s="39" t="s">
        <v>35</v>
      </c>
      <c r="CT47" s="39" t="s">
        <v>35</v>
      </c>
      <c r="CU47" s="39" t="s">
        <v>35</v>
      </c>
      <c r="CV47" s="39" t="s">
        <v>35</v>
      </c>
      <c r="CW47" s="39" t="s">
        <v>35</v>
      </c>
      <c r="CX47" s="39" t="s">
        <v>35</v>
      </c>
      <c r="CY47" s="39" t="s">
        <v>35</v>
      </c>
      <c r="CZ47" s="45" t="s">
        <v>35</v>
      </c>
    </row>
    <row r="48" s="315" customFormat="true" ht="15" customHeight="true" x14ac:dyDescent="0.2">
      <c r="A48" s="977"/>
      <c r="B48" s="370" t="s">
        <v>99</v>
      </c>
      <c r="C48" s="70" t="s">
        <v>35</v>
      </c>
      <c r="D48" s="67" t="s">
        <v>35</v>
      </c>
      <c r="E48" s="67" t="s">
        <v>35</v>
      </c>
      <c r="F48" s="67" t="s">
        <v>35</v>
      </c>
      <c r="G48" s="64" t="s">
        <v>35</v>
      </c>
      <c r="H48" s="61" t="s">
        <v>35</v>
      </c>
      <c r="I48" s="67" t="s">
        <v>35</v>
      </c>
      <c r="J48" s="67" t="s">
        <v>35</v>
      </c>
      <c r="K48" s="67" t="s">
        <v>35</v>
      </c>
      <c r="L48" s="58" t="s">
        <v>35</v>
      </c>
      <c r="M48" s="70" t="s">
        <v>35</v>
      </c>
      <c r="N48" s="67" t="s">
        <v>35</v>
      </c>
      <c r="O48" s="67" t="s">
        <v>35</v>
      </c>
      <c r="P48" s="67" t="s">
        <v>35</v>
      </c>
      <c r="Q48" s="58" t="s">
        <v>35</v>
      </c>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343"/>
      <c r="BA48" s="965"/>
      <c r="BB48" s="552" t="s">
        <v>99</v>
      </c>
      <c r="BC48" s="54" t="s">
        <v>35</v>
      </c>
      <c r="BD48" s="50" t="s">
        <v>35</v>
      </c>
      <c r="BE48" s="50" t="s">
        <v>35</v>
      </c>
      <c r="BF48" s="50" t="s">
        <v>35</v>
      </c>
      <c r="BG48" s="45" t="s">
        <v>35</v>
      </c>
      <c r="BH48" s="54" t="s">
        <v>35</v>
      </c>
      <c r="BI48" s="50" t="s">
        <v>35</v>
      </c>
      <c r="BJ48" s="50" t="s">
        <v>35</v>
      </c>
      <c r="BK48" s="50" t="s">
        <v>35</v>
      </c>
      <c r="BL48" s="45" t="s">
        <v>35</v>
      </c>
      <c r="BM48" s="54" t="s">
        <v>35</v>
      </c>
      <c r="BN48" s="50" t="s">
        <v>35</v>
      </c>
      <c r="BO48" s="50" t="s">
        <v>35</v>
      </c>
      <c r="BP48" s="50" t="s">
        <v>35</v>
      </c>
      <c r="BQ48" s="45" t="s">
        <v>35</v>
      </c>
      <c r="BR48" s="54" t="s">
        <v>35</v>
      </c>
      <c r="BS48" s="50" t="s">
        <v>35</v>
      </c>
      <c r="BT48" s="50" t="s">
        <v>35</v>
      </c>
      <c r="BU48" s="50" t="s">
        <v>35</v>
      </c>
      <c r="BV48" s="50" t="s">
        <v>35</v>
      </c>
      <c r="BW48" s="50" t="s">
        <v>35</v>
      </c>
      <c r="BX48" s="50" t="s">
        <v>35</v>
      </c>
      <c r="BY48" s="39" t="s">
        <v>35</v>
      </c>
      <c r="BZ48" s="39" t="s">
        <v>35</v>
      </c>
      <c r="CA48" s="39" t="s">
        <v>35</v>
      </c>
      <c r="CB48" s="39" t="s">
        <v>35</v>
      </c>
      <c r="CC48" s="39" t="s">
        <v>35</v>
      </c>
      <c r="CD48" s="39" t="s">
        <v>35</v>
      </c>
      <c r="CE48" s="39" t="s">
        <v>35</v>
      </c>
      <c r="CF48" s="39" t="s">
        <v>35</v>
      </c>
      <c r="CG48" s="39" t="s">
        <v>35</v>
      </c>
      <c r="CH48" s="39" t="s">
        <v>35</v>
      </c>
      <c r="CI48" s="39" t="s">
        <v>35</v>
      </c>
      <c r="CJ48" s="39" t="s">
        <v>35</v>
      </c>
      <c r="CK48" s="39" t="s">
        <v>35</v>
      </c>
      <c r="CL48" s="39" t="s">
        <v>35</v>
      </c>
      <c r="CM48" s="39" t="s">
        <v>35</v>
      </c>
      <c r="CN48" s="39" t="s">
        <v>35</v>
      </c>
      <c r="CO48" s="39" t="s">
        <v>35</v>
      </c>
      <c r="CP48" s="39" t="s">
        <v>35</v>
      </c>
      <c r="CQ48" s="39" t="s">
        <v>35</v>
      </c>
      <c r="CR48" s="39" t="s">
        <v>35</v>
      </c>
      <c r="CS48" s="39" t="s">
        <v>35</v>
      </c>
      <c r="CT48" s="39" t="s">
        <v>35</v>
      </c>
      <c r="CU48" s="39" t="s">
        <v>35</v>
      </c>
      <c r="CV48" s="39" t="s">
        <v>35</v>
      </c>
      <c r="CW48" s="39" t="s">
        <v>35</v>
      </c>
      <c r="CX48" s="39" t="s">
        <v>35</v>
      </c>
      <c r="CY48" s="39" t="s">
        <v>35</v>
      </c>
      <c r="CZ48" s="45" t="s">
        <v>35</v>
      </c>
    </row>
    <row r="49" s="315" customFormat="true" ht="15" customHeight="true" x14ac:dyDescent="0.2">
      <c r="A49" s="977"/>
      <c r="B49" s="370" t="s">
        <v>68</v>
      </c>
      <c r="C49" s="70" t="s">
        <v>35</v>
      </c>
      <c r="D49" s="67" t="s">
        <v>35</v>
      </c>
      <c r="E49" s="67" t="s">
        <v>35</v>
      </c>
      <c r="F49" s="67" t="s">
        <v>35</v>
      </c>
      <c r="G49" s="64" t="s">
        <v>35</v>
      </c>
      <c r="H49" s="61" t="s">
        <v>35</v>
      </c>
      <c r="I49" s="67" t="s">
        <v>35</v>
      </c>
      <c r="J49" s="67" t="s">
        <v>35</v>
      </c>
      <c r="K49" s="67" t="s">
        <v>35</v>
      </c>
      <c r="L49" s="58" t="s">
        <v>35</v>
      </c>
      <c r="M49" s="70" t="s">
        <v>35</v>
      </c>
      <c r="N49" s="67" t="s">
        <v>35</v>
      </c>
      <c r="O49" s="67" t="s">
        <v>35</v>
      </c>
      <c r="P49" s="67" t="s">
        <v>35</v>
      </c>
      <c r="Q49" s="58" t="s">
        <v>35</v>
      </c>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343"/>
      <c r="BA49" s="965"/>
      <c r="BB49" s="552" t="s">
        <v>68</v>
      </c>
      <c r="BC49" s="54" t="s">
        <v>35</v>
      </c>
      <c r="BD49" s="50" t="s">
        <v>35</v>
      </c>
      <c r="BE49" s="50" t="s">
        <v>35</v>
      </c>
      <c r="BF49" s="50" t="s">
        <v>35</v>
      </c>
      <c r="BG49" s="45" t="s">
        <v>35</v>
      </c>
      <c r="BH49" s="54" t="s">
        <v>35</v>
      </c>
      <c r="BI49" s="50" t="s">
        <v>35</v>
      </c>
      <c r="BJ49" s="50" t="s">
        <v>35</v>
      </c>
      <c r="BK49" s="50" t="s">
        <v>35</v>
      </c>
      <c r="BL49" s="45" t="s">
        <v>35</v>
      </c>
      <c r="BM49" s="54" t="s">
        <v>35</v>
      </c>
      <c r="BN49" s="50" t="s">
        <v>35</v>
      </c>
      <c r="BO49" s="50" t="s">
        <v>35</v>
      </c>
      <c r="BP49" s="50" t="s">
        <v>35</v>
      </c>
      <c r="BQ49" s="45" t="s">
        <v>35</v>
      </c>
      <c r="BR49" s="54" t="s">
        <v>35</v>
      </c>
      <c r="BS49" s="50" t="s">
        <v>35</v>
      </c>
      <c r="BT49" s="50" t="s">
        <v>35</v>
      </c>
      <c r="BU49" s="50" t="s">
        <v>35</v>
      </c>
      <c r="BV49" s="50" t="s">
        <v>35</v>
      </c>
      <c r="BW49" s="50" t="s">
        <v>35</v>
      </c>
      <c r="BX49" s="50" t="s">
        <v>35</v>
      </c>
      <c r="BY49" s="39" t="s">
        <v>35</v>
      </c>
      <c r="BZ49" s="39" t="s">
        <v>35</v>
      </c>
      <c r="CA49" s="39" t="s">
        <v>35</v>
      </c>
      <c r="CB49" s="39" t="s">
        <v>35</v>
      </c>
      <c r="CC49" s="39" t="s">
        <v>35</v>
      </c>
      <c r="CD49" s="39" t="s">
        <v>35</v>
      </c>
      <c r="CE49" s="39" t="s">
        <v>35</v>
      </c>
      <c r="CF49" s="39" t="s">
        <v>35</v>
      </c>
      <c r="CG49" s="39" t="s">
        <v>35</v>
      </c>
      <c r="CH49" s="39" t="s">
        <v>35</v>
      </c>
      <c r="CI49" s="39" t="s">
        <v>35</v>
      </c>
      <c r="CJ49" s="39" t="s">
        <v>35</v>
      </c>
      <c r="CK49" s="39" t="s">
        <v>35</v>
      </c>
      <c r="CL49" s="39" t="s">
        <v>35</v>
      </c>
      <c r="CM49" s="39" t="s">
        <v>35</v>
      </c>
      <c r="CN49" s="39" t="s">
        <v>35</v>
      </c>
      <c r="CO49" s="39" t="s">
        <v>35</v>
      </c>
      <c r="CP49" s="39" t="s">
        <v>35</v>
      </c>
      <c r="CQ49" s="39" t="s">
        <v>35</v>
      </c>
      <c r="CR49" s="39" t="s">
        <v>35</v>
      </c>
      <c r="CS49" s="39" t="s">
        <v>35</v>
      </c>
      <c r="CT49" s="39" t="s">
        <v>35</v>
      </c>
      <c r="CU49" s="39" t="s">
        <v>35</v>
      </c>
      <c r="CV49" s="39" t="s">
        <v>35</v>
      </c>
      <c r="CW49" s="39" t="s">
        <v>35</v>
      </c>
      <c r="CX49" s="39" t="s">
        <v>35</v>
      </c>
      <c r="CY49" s="39" t="s">
        <v>35</v>
      </c>
      <c r="CZ49" s="45" t="s">
        <v>35</v>
      </c>
    </row>
    <row r="50" s="315" customFormat="true" ht="15" customHeight="true" x14ac:dyDescent="0.2">
      <c r="A50" s="977" t="s">
        <v>102</v>
      </c>
      <c r="B50" s="370" t="s">
        <v>100</v>
      </c>
      <c r="C50" s="70" t="s">
        <v>35</v>
      </c>
      <c r="D50" s="67" t="s">
        <v>35</v>
      </c>
      <c r="E50" s="67" t="s">
        <v>35</v>
      </c>
      <c r="F50" s="67" t="s">
        <v>35</v>
      </c>
      <c r="G50" s="64" t="s">
        <v>35</v>
      </c>
      <c r="H50" s="61" t="s">
        <v>35</v>
      </c>
      <c r="I50" s="67" t="s">
        <v>35</v>
      </c>
      <c r="J50" s="67" t="s">
        <v>35</v>
      </c>
      <c r="K50" s="67" t="s">
        <v>35</v>
      </c>
      <c r="L50" s="58" t="s">
        <v>35</v>
      </c>
      <c r="M50" s="70" t="s">
        <v>35</v>
      </c>
      <c r="N50" s="67" t="s">
        <v>35</v>
      </c>
      <c r="O50" s="67" t="s">
        <v>35</v>
      </c>
      <c r="P50" s="67" t="s">
        <v>35</v>
      </c>
      <c r="Q50" s="58" t="s">
        <v>35</v>
      </c>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343"/>
      <c r="BA50" s="965" t="s">
        <v>102</v>
      </c>
      <c r="BB50" s="552" t="s">
        <v>100</v>
      </c>
      <c r="BC50" s="54" t="s">
        <v>35</v>
      </c>
      <c r="BD50" s="50" t="s">
        <v>35</v>
      </c>
      <c r="BE50" s="50" t="s">
        <v>35</v>
      </c>
      <c r="BF50" s="50" t="s">
        <v>35</v>
      </c>
      <c r="BG50" s="45" t="s">
        <v>35</v>
      </c>
      <c r="BH50" s="54" t="s">
        <v>35</v>
      </c>
      <c r="BI50" s="50" t="s">
        <v>35</v>
      </c>
      <c r="BJ50" s="50" t="s">
        <v>35</v>
      </c>
      <c r="BK50" s="50" t="s">
        <v>35</v>
      </c>
      <c r="BL50" s="45" t="s">
        <v>35</v>
      </c>
      <c r="BM50" s="54" t="s">
        <v>35</v>
      </c>
      <c r="BN50" s="50" t="s">
        <v>35</v>
      </c>
      <c r="BO50" s="50" t="s">
        <v>35</v>
      </c>
      <c r="BP50" s="50" t="s">
        <v>35</v>
      </c>
      <c r="BQ50" s="45" t="s">
        <v>35</v>
      </c>
      <c r="BR50" s="54" t="s">
        <v>35</v>
      </c>
      <c r="BS50" s="50" t="s">
        <v>35</v>
      </c>
      <c r="BT50" s="50" t="s">
        <v>35</v>
      </c>
      <c r="BU50" s="50" t="s">
        <v>35</v>
      </c>
      <c r="BV50" s="50" t="s">
        <v>35</v>
      </c>
      <c r="BW50" s="50" t="s">
        <v>35</v>
      </c>
      <c r="BX50" s="50" t="s">
        <v>35</v>
      </c>
      <c r="BY50" s="39" t="s">
        <v>35</v>
      </c>
      <c r="BZ50" s="39" t="s">
        <v>35</v>
      </c>
      <c r="CA50" s="39" t="s">
        <v>35</v>
      </c>
      <c r="CB50" s="39" t="s">
        <v>35</v>
      </c>
      <c r="CC50" s="39" t="s">
        <v>35</v>
      </c>
      <c r="CD50" s="39" t="s">
        <v>35</v>
      </c>
      <c r="CE50" s="39" t="s">
        <v>35</v>
      </c>
      <c r="CF50" s="39" t="s">
        <v>35</v>
      </c>
      <c r="CG50" s="39" t="s">
        <v>35</v>
      </c>
      <c r="CH50" s="39" t="s">
        <v>35</v>
      </c>
      <c r="CI50" s="39" t="s">
        <v>35</v>
      </c>
      <c r="CJ50" s="39" t="s">
        <v>35</v>
      </c>
      <c r="CK50" s="39" t="s">
        <v>35</v>
      </c>
      <c r="CL50" s="39" t="s">
        <v>35</v>
      </c>
      <c r="CM50" s="39" t="s">
        <v>35</v>
      </c>
      <c r="CN50" s="39" t="s">
        <v>35</v>
      </c>
      <c r="CO50" s="39" t="s">
        <v>35</v>
      </c>
      <c r="CP50" s="39" t="s">
        <v>35</v>
      </c>
      <c r="CQ50" s="39" t="s">
        <v>35</v>
      </c>
      <c r="CR50" s="39" t="s">
        <v>35</v>
      </c>
      <c r="CS50" s="39" t="s">
        <v>35</v>
      </c>
      <c r="CT50" s="39" t="s">
        <v>35</v>
      </c>
      <c r="CU50" s="39" t="s">
        <v>35</v>
      </c>
      <c r="CV50" s="39" t="s">
        <v>35</v>
      </c>
      <c r="CW50" s="39" t="s">
        <v>35</v>
      </c>
      <c r="CX50" s="39" t="s">
        <v>35</v>
      </c>
      <c r="CY50" s="39" t="s">
        <v>35</v>
      </c>
      <c r="CZ50" s="45" t="s">
        <v>35</v>
      </c>
    </row>
    <row r="51" s="315" customFormat="true" ht="15" customHeight="true" x14ac:dyDescent="0.2">
      <c r="A51" s="977"/>
      <c r="B51" s="370" t="s">
        <v>99</v>
      </c>
      <c r="C51" s="70" t="s">
        <v>35</v>
      </c>
      <c r="D51" s="67" t="s">
        <v>35</v>
      </c>
      <c r="E51" s="67" t="s">
        <v>35</v>
      </c>
      <c r="F51" s="67" t="s">
        <v>35</v>
      </c>
      <c r="G51" s="64" t="s">
        <v>35</v>
      </c>
      <c r="H51" s="61" t="s">
        <v>35</v>
      </c>
      <c r="I51" s="67" t="s">
        <v>35</v>
      </c>
      <c r="J51" s="67" t="s">
        <v>35</v>
      </c>
      <c r="K51" s="67" t="s">
        <v>35</v>
      </c>
      <c r="L51" s="58" t="s">
        <v>35</v>
      </c>
      <c r="M51" s="70" t="s">
        <v>35</v>
      </c>
      <c r="N51" s="67" t="s">
        <v>35</v>
      </c>
      <c r="O51" s="67" t="s">
        <v>35</v>
      </c>
      <c r="P51" s="67" t="s">
        <v>35</v>
      </c>
      <c r="Q51" s="58" t="s">
        <v>35</v>
      </c>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343"/>
      <c r="BA51" s="965"/>
      <c r="BB51" s="552" t="s">
        <v>99</v>
      </c>
      <c r="BC51" s="54" t="s">
        <v>35</v>
      </c>
      <c r="BD51" s="50" t="s">
        <v>35</v>
      </c>
      <c r="BE51" s="50" t="s">
        <v>35</v>
      </c>
      <c r="BF51" s="50" t="s">
        <v>35</v>
      </c>
      <c r="BG51" s="45" t="s">
        <v>35</v>
      </c>
      <c r="BH51" s="54" t="s">
        <v>35</v>
      </c>
      <c r="BI51" s="50" t="s">
        <v>35</v>
      </c>
      <c r="BJ51" s="50" t="s">
        <v>35</v>
      </c>
      <c r="BK51" s="50" t="s">
        <v>35</v>
      </c>
      <c r="BL51" s="45" t="s">
        <v>35</v>
      </c>
      <c r="BM51" s="54" t="s">
        <v>35</v>
      </c>
      <c r="BN51" s="50" t="s">
        <v>35</v>
      </c>
      <c r="BO51" s="50" t="s">
        <v>35</v>
      </c>
      <c r="BP51" s="50" t="s">
        <v>35</v>
      </c>
      <c r="BQ51" s="45" t="s">
        <v>35</v>
      </c>
      <c r="BR51" s="54" t="s">
        <v>35</v>
      </c>
      <c r="BS51" s="50" t="s">
        <v>35</v>
      </c>
      <c r="BT51" s="50" t="s">
        <v>35</v>
      </c>
      <c r="BU51" s="50" t="s">
        <v>35</v>
      </c>
      <c r="BV51" s="50" t="s">
        <v>35</v>
      </c>
      <c r="BW51" s="50" t="s">
        <v>35</v>
      </c>
      <c r="BX51" s="50" t="s">
        <v>35</v>
      </c>
      <c r="BY51" s="39" t="s">
        <v>35</v>
      </c>
      <c r="BZ51" s="39" t="s">
        <v>35</v>
      </c>
      <c r="CA51" s="39" t="s">
        <v>35</v>
      </c>
      <c r="CB51" s="39" t="s">
        <v>35</v>
      </c>
      <c r="CC51" s="39" t="s">
        <v>35</v>
      </c>
      <c r="CD51" s="39" t="s">
        <v>35</v>
      </c>
      <c r="CE51" s="39" t="s">
        <v>35</v>
      </c>
      <c r="CF51" s="39" t="s">
        <v>35</v>
      </c>
      <c r="CG51" s="39" t="s">
        <v>35</v>
      </c>
      <c r="CH51" s="39" t="s">
        <v>35</v>
      </c>
      <c r="CI51" s="39" t="s">
        <v>35</v>
      </c>
      <c r="CJ51" s="39" t="s">
        <v>35</v>
      </c>
      <c r="CK51" s="39" t="s">
        <v>35</v>
      </c>
      <c r="CL51" s="39" t="s">
        <v>35</v>
      </c>
      <c r="CM51" s="39" t="s">
        <v>35</v>
      </c>
      <c r="CN51" s="39" t="s">
        <v>35</v>
      </c>
      <c r="CO51" s="39" t="s">
        <v>35</v>
      </c>
      <c r="CP51" s="39" t="s">
        <v>35</v>
      </c>
      <c r="CQ51" s="39" t="s">
        <v>35</v>
      </c>
      <c r="CR51" s="39" t="s">
        <v>35</v>
      </c>
      <c r="CS51" s="39" t="s">
        <v>35</v>
      </c>
      <c r="CT51" s="39" t="s">
        <v>35</v>
      </c>
      <c r="CU51" s="39" t="s">
        <v>35</v>
      </c>
      <c r="CV51" s="39" t="s">
        <v>35</v>
      </c>
      <c r="CW51" s="39" t="s">
        <v>35</v>
      </c>
      <c r="CX51" s="39" t="s">
        <v>35</v>
      </c>
      <c r="CY51" s="39" t="s">
        <v>35</v>
      </c>
      <c r="CZ51" s="45" t="s">
        <v>35</v>
      </c>
    </row>
    <row r="52" s="315" customFormat="true" ht="15" customHeight="true" x14ac:dyDescent="0.2">
      <c r="A52" s="977"/>
      <c r="B52" s="370" t="s">
        <v>68</v>
      </c>
      <c r="C52" s="70" t="s">
        <v>35</v>
      </c>
      <c r="D52" s="67" t="s">
        <v>35</v>
      </c>
      <c r="E52" s="67" t="s">
        <v>35</v>
      </c>
      <c r="F52" s="67" t="s">
        <v>35</v>
      </c>
      <c r="G52" s="64" t="s">
        <v>35</v>
      </c>
      <c r="H52" s="61" t="s">
        <v>35</v>
      </c>
      <c r="I52" s="67" t="s">
        <v>35</v>
      </c>
      <c r="J52" s="67" t="s">
        <v>35</v>
      </c>
      <c r="K52" s="67" t="s">
        <v>35</v>
      </c>
      <c r="L52" s="58" t="s">
        <v>35</v>
      </c>
      <c r="M52" s="70" t="s">
        <v>35</v>
      </c>
      <c r="N52" s="67" t="s">
        <v>35</v>
      </c>
      <c r="O52" s="67" t="s">
        <v>35</v>
      </c>
      <c r="P52" s="67" t="s">
        <v>35</v>
      </c>
      <c r="Q52" s="58" t="s">
        <v>35</v>
      </c>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343"/>
      <c r="BA52" s="965"/>
      <c r="BB52" s="552" t="s">
        <v>68</v>
      </c>
      <c r="BC52" s="54" t="s">
        <v>35</v>
      </c>
      <c r="BD52" s="50" t="s">
        <v>35</v>
      </c>
      <c r="BE52" s="50" t="s">
        <v>35</v>
      </c>
      <c r="BF52" s="50" t="s">
        <v>35</v>
      </c>
      <c r="BG52" s="45" t="s">
        <v>35</v>
      </c>
      <c r="BH52" s="54" t="s">
        <v>35</v>
      </c>
      <c r="BI52" s="50" t="s">
        <v>35</v>
      </c>
      <c r="BJ52" s="50" t="s">
        <v>35</v>
      </c>
      <c r="BK52" s="50" t="s">
        <v>35</v>
      </c>
      <c r="BL52" s="45" t="s">
        <v>35</v>
      </c>
      <c r="BM52" s="54" t="s">
        <v>35</v>
      </c>
      <c r="BN52" s="50" t="s">
        <v>35</v>
      </c>
      <c r="BO52" s="50" t="s">
        <v>35</v>
      </c>
      <c r="BP52" s="50" t="s">
        <v>35</v>
      </c>
      <c r="BQ52" s="45" t="s">
        <v>35</v>
      </c>
      <c r="BR52" s="54" t="s">
        <v>35</v>
      </c>
      <c r="BS52" s="50" t="s">
        <v>35</v>
      </c>
      <c r="BT52" s="50" t="s">
        <v>35</v>
      </c>
      <c r="BU52" s="50" t="s">
        <v>35</v>
      </c>
      <c r="BV52" s="50" t="s">
        <v>35</v>
      </c>
      <c r="BW52" s="50" t="s">
        <v>35</v>
      </c>
      <c r="BX52" s="50" t="s">
        <v>35</v>
      </c>
      <c r="BY52" s="39" t="s">
        <v>35</v>
      </c>
      <c r="BZ52" s="39" t="s">
        <v>35</v>
      </c>
      <c r="CA52" s="39" t="s">
        <v>35</v>
      </c>
      <c r="CB52" s="39" t="s">
        <v>35</v>
      </c>
      <c r="CC52" s="39" t="s">
        <v>35</v>
      </c>
      <c r="CD52" s="39" t="s">
        <v>35</v>
      </c>
      <c r="CE52" s="39" t="s">
        <v>35</v>
      </c>
      <c r="CF52" s="39" t="s">
        <v>35</v>
      </c>
      <c r="CG52" s="39" t="s">
        <v>35</v>
      </c>
      <c r="CH52" s="39" t="s">
        <v>35</v>
      </c>
      <c r="CI52" s="39" t="s">
        <v>35</v>
      </c>
      <c r="CJ52" s="39" t="s">
        <v>35</v>
      </c>
      <c r="CK52" s="39" t="s">
        <v>35</v>
      </c>
      <c r="CL52" s="39" t="s">
        <v>35</v>
      </c>
      <c r="CM52" s="39" t="s">
        <v>35</v>
      </c>
      <c r="CN52" s="39" t="s">
        <v>35</v>
      </c>
      <c r="CO52" s="39" t="s">
        <v>35</v>
      </c>
      <c r="CP52" s="39" t="s">
        <v>35</v>
      </c>
      <c r="CQ52" s="39" t="s">
        <v>35</v>
      </c>
      <c r="CR52" s="39" t="s">
        <v>35</v>
      </c>
      <c r="CS52" s="39" t="s">
        <v>35</v>
      </c>
      <c r="CT52" s="39" t="s">
        <v>35</v>
      </c>
      <c r="CU52" s="39" t="s">
        <v>35</v>
      </c>
      <c r="CV52" s="39" t="s">
        <v>35</v>
      </c>
      <c r="CW52" s="39" t="s">
        <v>35</v>
      </c>
      <c r="CX52" s="39" t="s">
        <v>35</v>
      </c>
      <c r="CY52" s="39" t="s">
        <v>35</v>
      </c>
      <c r="CZ52" s="45" t="s">
        <v>35</v>
      </c>
    </row>
    <row r="53" s="315" customFormat="true" ht="15" customHeight="true" x14ac:dyDescent="0.2">
      <c r="A53" s="977" t="s">
        <v>105</v>
      </c>
      <c r="B53" s="370" t="s">
        <v>100</v>
      </c>
      <c r="C53" s="70" t="s">
        <v>35</v>
      </c>
      <c r="D53" s="67" t="s">
        <v>35</v>
      </c>
      <c r="E53" s="67" t="s">
        <v>35</v>
      </c>
      <c r="F53" s="67" t="s">
        <v>35</v>
      </c>
      <c r="G53" s="64" t="s">
        <v>35</v>
      </c>
      <c r="H53" s="61" t="s">
        <v>35</v>
      </c>
      <c r="I53" s="67" t="s">
        <v>35</v>
      </c>
      <c r="J53" s="67" t="s">
        <v>35</v>
      </c>
      <c r="K53" s="67" t="s">
        <v>35</v>
      </c>
      <c r="L53" s="58" t="s">
        <v>35</v>
      </c>
      <c r="M53" s="70" t="s">
        <v>35</v>
      </c>
      <c r="N53" s="67" t="s">
        <v>35</v>
      </c>
      <c r="O53" s="67" t="s">
        <v>35</v>
      </c>
      <c r="P53" s="67" t="s">
        <v>35</v>
      </c>
      <c r="Q53" s="58" t="s">
        <v>35</v>
      </c>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343"/>
      <c r="BA53" s="965" t="s">
        <v>105</v>
      </c>
      <c r="BB53" s="552" t="s">
        <v>100</v>
      </c>
      <c r="BC53" s="54" t="s">
        <v>35</v>
      </c>
      <c r="BD53" s="50" t="s">
        <v>35</v>
      </c>
      <c r="BE53" s="50" t="s">
        <v>35</v>
      </c>
      <c r="BF53" s="50" t="s">
        <v>35</v>
      </c>
      <c r="BG53" s="45" t="s">
        <v>35</v>
      </c>
      <c r="BH53" s="54" t="s">
        <v>35</v>
      </c>
      <c r="BI53" s="50" t="s">
        <v>35</v>
      </c>
      <c r="BJ53" s="50" t="s">
        <v>35</v>
      </c>
      <c r="BK53" s="50" t="s">
        <v>35</v>
      </c>
      <c r="BL53" s="45" t="s">
        <v>35</v>
      </c>
      <c r="BM53" s="54" t="s">
        <v>35</v>
      </c>
      <c r="BN53" s="50" t="s">
        <v>35</v>
      </c>
      <c r="BO53" s="50" t="s">
        <v>35</v>
      </c>
      <c r="BP53" s="50" t="s">
        <v>35</v>
      </c>
      <c r="BQ53" s="45" t="s">
        <v>35</v>
      </c>
      <c r="BR53" s="54" t="s">
        <v>35</v>
      </c>
      <c r="BS53" s="50" t="s">
        <v>35</v>
      </c>
      <c r="BT53" s="50" t="s">
        <v>35</v>
      </c>
      <c r="BU53" s="50" t="s">
        <v>35</v>
      </c>
      <c r="BV53" s="50" t="s">
        <v>35</v>
      </c>
      <c r="BW53" s="50" t="s">
        <v>35</v>
      </c>
      <c r="BX53" s="50" t="s">
        <v>35</v>
      </c>
      <c r="BY53" s="39" t="s">
        <v>35</v>
      </c>
      <c r="BZ53" s="39" t="s">
        <v>35</v>
      </c>
      <c r="CA53" s="39" t="s">
        <v>35</v>
      </c>
      <c r="CB53" s="39" t="s">
        <v>35</v>
      </c>
      <c r="CC53" s="39" t="s">
        <v>35</v>
      </c>
      <c r="CD53" s="39" t="s">
        <v>35</v>
      </c>
      <c r="CE53" s="39" t="s">
        <v>35</v>
      </c>
      <c r="CF53" s="39" t="s">
        <v>35</v>
      </c>
      <c r="CG53" s="39" t="s">
        <v>35</v>
      </c>
      <c r="CH53" s="39" t="s">
        <v>35</v>
      </c>
      <c r="CI53" s="39" t="s">
        <v>35</v>
      </c>
      <c r="CJ53" s="39" t="s">
        <v>35</v>
      </c>
      <c r="CK53" s="39" t="s">
        <v>35</v>
      </c>
      <c r="CL53" s="39" t="s">
        <v>35</v>
      </c>
      <c r="CM53" s="39" t="s">
        <v>35</v>
      </c>
      <c r="CN53" s="39" t="s">
        <v>35</v>
      </c>
      <c r="CO53" s="39" t="s">
        <v>35</v>
      </c>
      <c r="CP53" s="39" t="s">
        <v>35</v>
      </c>
      <c r="CQ53" s="39" t="s">
        <v>35</v>
      </c>
      <c r="CR53" s="39" t="s">
        <v>35</v>
      </c>
      <c r="CS53" s="39" t="s">
        <v>35</v>
      </c>
      <c r="CT53" s="39" t="s">
        <v>35</v>
      </c>
      <c r="CU53" s="39" t="s">
        <v>35</v>
      </c>
      <c r="CV53" s="39" t="s">
        <v>35</v>
      </c>
      <c r="CW53" s="39" t="s">
        <v>35</v>
      </c>
      <c r="CX53" s="39" t="s">
        <v>35</v>
      </c>
      <c r="CY53" s="39" t="s">
        <v>35</v>
      </c>
      <c r="CZ53" s="45" t="s">
        <v>35</v>
      </c>
    </row>
    <row r="54" s="315" customFormat="true" ht="15" customHeight="true" x14ac:dyDescent="0.2">
      <c r="A54" s="977"/>
      <c r="B54" s="370" t="s">
        <v>99</v>
      </c>
      <c r="C54" s="70" t="s">
        <v>35</v>
      </c>
      <c r="D54" s="67" t="s">
        <v>35</v>
      </c>
      <c r="E54" s="67" t="s">
        <v>35</v>
      </c>
      <c r="F54" s="67" t="s">
        <v>35</v>
      </c>
      <c r="G54" s="64" t="s">
        <v>35</v>
      </c>
      <c r="H54" s="61" t="s">
        <v>35</v>
      </c>
      <c r="I54" s="67" t="s">
        <v>35</v>
      </c>
      <c r="J54" s="67" t="s">
        <v>35</v>
      </c>
      <c r="K54" s="67" t="s">
        <v>35</v>
      </c>
      <c r="L54" s="58" t="s">
        <v>35</v>
      </c>
      <c r="M54" s="70" t="s">
        <v>35</v>
      </c>
      <c r="N54" s="67" t="s">
        <v>35</v>
      </c>
      <c r="O54" s="67" t="s">
        <v>35</v>
      </c>
      <c r="P54" s="67" t="s">
        <v>35</v>
      </c>
      <c r="Q54" s="58" t="s">
        <v>35</v>
      </c>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343"/>
      <c r="BA54" s="965"/>
      <c r="BB54" s="552" t="s">
        <v>99</v>
      </c>
      <c r="BC54" s="54" t="s">
        <v>35</v>
      </c>
      <c r="BD54" s="50" t="s">
        <v>35</v>
      </c>
      <c r="BE54" s="50" t="s">
        <v>35</v>
      </c>
      <c r="BF54" s="50" t="s">
        <v>35</v>
      </c>
      <c r="BG54" s="45" t="s">
        <v>35</v>
      </c>
      <c r="BH54" s="54" t="s">
        <v>35</v>
      </c>
      <c r="BI54" s="50" t="s">
        <v>35</v>
      </c>
      <c r="BJ54" s="50" t="s">
        <v>35</v>
      </c>
      <c r="BK54" s="50" t="s">
        <v>35</v>
      </c>
      <c r="BL54" s="45" t="s">
        <v>35</v>
      </c>
      <c r="BM54" s="54" t="s">
        <v>35</v>
      </c>
      <c r="BN54" s="50" t="s">
        <v>35</v>
      </c>
      <c r="BO54" s="50" t="s">
        <v>35</v>
      </c>
      <c r="BP54" s="50" t="s">
        <v>35</v>
      </c>
      <c r="BQ54" s="45" t="s">
        <v>35</v>
      </c>
      <c r="BR54" s="54" t="s">
        <v>35</v>
      </c>
      <c r="BS54" s="50" t="s">
        <v>35</v>
      </c>
      <c r="BT54" s="50" t="s">
        <v>35</v>
      </c>
      <c r="BU54" s="50" t="s">
        <v>35</v>
      </c>
      <c r="BV54" s="50" t="s">
        <v>35</v>
      </c>
      <c r="BW54" s="50" t="s">
        <v>35</v>
      </c>
      <c r="BX54" s="50" t="s">
        <v>35</v>
      </c>
      <c r="BY54" s="39" t="s">
        <v>35</v>
      </c>
      <c r="BZ54" s="39" t="s">
        <v>35</v>
      </c>
      <c r="CA54" s="39" t="s">
        <v>35</v>
      </c>
      <c r="CB54" s="39" t="s">
        <v>35</v>
      </c>
      <c r="CC54" s="39" t="s">
        <v>35</v>
      </c>
      <c r="CD54" s="39" t="s">
        <v>35</v>
      </c>
      <c r="CE54" s="39" t="s">
        <v>35</v>
      </c>
      <c r="CF54" s="39" t="s">
        <v>35</v>
      </c>
      <c r="CG54" s="39" t="s">
        <v>35</v>
      </c>
      <c r="CH54" s="39" t="s">
        <v>35</v>
      </c>
      <c r="CI54" s="39" t="s">
        <v>35</v>
      </c>
      <c r="CJ54" s="39" t="s">
        <v>35</v>
      </c>
      <c r="CK54" s="39" t="s">
        <v>35</v>
      </c>
      <c r="CL54" s="39" t="s">
        <v>35</v>
      </c>
      <c r="CM54" s="39" t="s">
        <v>35</v>
      </c>
      <c r="CN54" s="39" t="s">
        <v>35</v>
      </c>
      <c r="CO54" s="39" t="s">
        <v>35</v>
      </c>
      <c r="CP54" s="39" t="s">
        <v>35</v>
      </c>
      <c r="CQ54" s="39" t="s">
        <v>35</v>
      </c>
      <c r="CR54" s="39" t="s">
        <v>35</v>
      </c>
      <c r="CS54" s="39" t="s">
        <v>35</v>
      </c>
      <c r="CT54" s="39" t="s">
        <v>35</v>
      </c>
      <c r="CU54" s="39" t="s">
        <v>35</v>
      </c>
      <c r="CV54" s="39" t="s">
        <v>35</v>
      </c>
      <c r="CW54" s="39" t="s">
        <v>35</v>
      </c>
      <c r="CX54" s="39" t="s">
        <v>35</v>
      </c>
      <c r="CY54" s="39" t="s">
        <v>35</v>
      </c>
      <c r="CZ54" s="45" t="s">
        <v>35</v>
      </c>
    </row>
    <row r="55" s="315" customFormat="true" ht="15" customHeight="true" x14ac:dyDescent="0.2">
      <c r="A55" s="978"/>
      <c r="B55" s="371" t="s">
        <v>68</v>
      </c>
      <c r="C55" s="69" t="s">
        <v>35</v>
      </c>
      <c r="D55" s="66" t="s">
        <v>35</v>
      </c>
      <c r="E55" s="66" t="s">
        <v>35</v>
      </c>
      <c r="F55" s="66" t="s">
        <v>35</v>
      </c>
      <c r="G55" s="63" t="s">
        <v>35</v>
      </c>
      <c r="H55" s="60" t="s">
        <v>35</v>
      </c>
      <c r="I55" s="66" t="s">
        <v>35</v>
      </c>
      <c r="J55" s="66" t="s">
        <v>35</v>
      </c>
      <c r="K55" s="66" t="s">
        <v>35</v>
      </c>
      <c r="L55" s="57" t="s">
        <v>35</v>
      </c>
      <c r="M55" s="69" t="s">
        <v>35</v>
      </c>
      <c r="N55" s="66" t="s">
        <v>35</v>
      </c>
      <c r="O55" s="66" t="s">
        <v>35</v>
      </c>
      <c r="P55" s="66" t="s">
        <v>35</v>
      </c>
      <c r="Q55" s="57" t="s">
        <v>35</v>
      </c>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343"/>
      <c r="BA55" s="967"/>
      <c r="BB55" s="554" t="s">
        <v>68</v>
      </c>
      <c r="BC55" s="52" t="s">
        <v>35</v>
      </c>
      <c r="BD55" s="48" t="s">
        <v>35</v>
      </c>
      <c r="BE55" s="48" t="s">
        <v>35</v>
      </c>
      <c r="BF55" s="48" t="s">
        <v>35</v>
      </c>
      <c r="BG55" s="43" t="s">
        <v>35</v>
      </c>
      <c r="BH55" s="52" t="s">
        <v>35</v>
      </c>
      <c r="BI55" s="48" t="s">
        <v>35</v>
      </c>
      <c r="BJ55" s="48" t="s">
        <v>35</v>
      </c>
      <c r="BK55" s="48" t="s">
        <v>35</v>
      </c>
      <c r="BL55" s="43" t="s">
        <v>35</v>
      </c>
      <c r="BM55" s="52" t="s">
        <v>35</v>
      </c>
      <c r="BN55" s="48" t="s">
        <v>35</v>
      </c>
      <c r="BO55" s="48" t="s">
        <v>35</v>
      </c>
      <c r="BP55" s="48" t="s">
        <v>35</v>
      </c>
      <c r="BQ55" s="43" t="s">
        <v>35</v>
      </c>
      <c r="BR55" s="14" t="s">
        <v>35</v>
      </c>
      <c r="BS55" s="13" t="s">
        <v>35</v>
      </c>
      <c r="BT55" s="13" t="s">
        <v>35</v>
      </c>
      <c r="BU55" s="13" t="s">
        <v>35</v>
      </c>
      <c r="BV55" s="13" t="s">
        <v>35</v>
      </c>
      <c r="BW55" s="13" t="s">
        <v>35</v>
      </c>
      <c r="BX55" s="13" t="s">
        <v>35</v>
      </c>
      <c r="BY55" s="13" t="s">
        <v>35</v>
      </c>
      <c r="BZ55" s="41" t="s">
        <v>35</v>
      </c>
      <c r="CA55" s="41" t="s">
        <v>35</v>
      </c>
      <c r="CB55" s="41" t="s">
        <v>35</v>
      </c>
      <c r="CC55" s="41" t="s">
        <v>35</v>
      </c>
      <c r="CD55" s="41" t="s">
        <v>35</v>
      </c>
      <c r="CE55" s="41" t="s">
        <v>35</v>
      </c>
      <c r="CF55" s="41" t="s">
        <v>35</v>
      </c>
      <c r="CG55" s="41" t="s">
        <v>35</v>
      </c>
      <c r="CH55" s="41" t="s">
        <v>35</v>
      </c>
      <c r="CI55" s="41" t="s">
        <v>35</v>
      </c>
      <c r="CJ55" s="41" t="s">
        <v>35</v>
      </c>
      <c r="CK55" s="41" t="s">
        <v>35</v>
      </c>
      <c r="CL55" s="41" t="s">
        <v>35</v>
      </c>
      <c r="CM55" s="41" t="s">
        <v>35</v>
      </c>
      <c r="CN55" s="41" t="s">
        <v>35</v>
      </c>
      <c r="CO55" s="41" t="s">
        <v>35</v>
      </c>
      <c r="CP55" s="41" t="s">
        <v>35</v>
      </c>
      <c r="CQ55" s="41" t="s">
        <v>35</v>
      </c>
      <c r="CR55" s="41" t="s">
        <v>35</v>
      </c>
      <c r="CS55" s="41" t="s">
        <v>35</v>
      </c>
      <c r="CT55" s="41" t="s">
        <v>35</v>
      </c>
      <c r="CU55" s="41" t="s">
        <v>35</v>
      </c>
      <c r="CV55" s="41" t="s">
        <v>35</v>
      </c>
      <c r="CW55" s="41" t="s">
        <v>35</v>
      </c>
      <c r="CX55" s="41" t="s">
        <v>35</v>
      </c>
      <c r="CY55" s="41" t="s">
        <v>35</v>
      </c>
      <c r="CZ55" s="43" t="s">
        <v>35</v>
      </c>
    </row>
    <row r="56" s="320" customFormat="true" ht="15" customHeight="true" x14ac:dyDescent="0.2">
      <c r="A56" s="317"/>
      <c r="B56" s="367"/>
      <c r="C56" s="984" t="s">
        <v>114</v>
      </c>
      <c r="D56" s="985"/>
      <c r="E56" s="985"/>
      <c r="F56" s="985"/>
      <c r="G56" s="986"/>
      <c r="H56" s="982" t="s">
        <v>38</v>
      </c>
      <c r="I56" s="974"/>
      <c r="J56" s="974"/>
      <c r="K56" s="974"/>
      <c r="L56" s="976"/>
      <c r="M56" s="973" t="s">
        <v>37</v>
      </c>
      <c r="N56" s="974"/>
      <c r="O56" s="974"/>
      <c r="P56" s="974"/>
      <c r="Q56" s="976"/>
      <c r="R56" s="408"/>
      <c r="S56" s="408"/>
      <c r="T56" s="408"/>
      <c r="U56" s="408"/>
      <c r="V56" s="408"/>
      <c r="W56" s="408"/>
      <c r="X56" s="408"/>
      <c r="Y56" s="408"/>
      <c r="Z56" s="408"/>
      <c r="AA56" s="408"/>
      <c r="AB56" s="408"/>
      <c r="AC56" s="408"/>
      <c r="AD56" s="408"/>
      <c r="AE56" s="408"/>
      <c r="AF56" s="408"/>
      <c r="AG56" s="408"/>
      <c r="AH56" s="408"/>
      <c r="AI56" s="408"/>
      <c r="AJ56" s="408"/>
      <c r="AK56" s="408"/>
      <c r="AL56" s="408"/>
      <c r="AM56" s="408"/>
      <c r="AN56" s="408"/>
      <c r="AO56" s="408"/>
      <c r="AP56" s="408"/>
      <c r="AQ56" s="408"/>
      <c r="AR56" s="408"/>
      <c r="AS56" s="408"/>
      <c r="AT56" s="408"/>
      <c r="AU56" s="408"/>
      <c r="AV56" s="408"/>
      <c r="AW56" s="408"/>
      <c r="AX56" s="408"/>
      <c r="AY56" s="408"/>
      <c r="BA56" s="345" t="s">
        <v>128</v>
      </c>
      <c r="BB56" s="300" t="s">
        <v>95</v>
      </c>
      <c r="BC56" s="973" t="s">
        <v>114</v>
      </c>
      <c r="BD56" s="974"/>
      <c r="BE56" s="974"/>
      <c r="BF56" s="974"/>
      <c r="BG56" s="975"/>
      <c r="BH56" s="973" t="s">
        <v>38</v>
      </c>
      <c r="BI56" s="974"/>
      <c r="BJ56" s="974"/>
      <c r="BK56" s="974"/>
      <c r="BL56" s="975"/>
      <c r="BM56" s="973" t="s">
        <v>37</v>
      </c>
      <c r="BN56" s="974"/>
      <c r="BO56" s="974"/>
      <c r="BP56" s="974"/>
      <c r="BQ56" s="976"/>
      <c r="BR56" s="19" t="s">
        <v>138</v>
      </c>
      <c r="BS56" s="398"/>
      <c r="BT56" s="398"/>
      <c r="BU56" s="398"/>
      <c r="BV56" s="398"/>
      <c r="BW56" s="398"/>
      <c r="BX56" s="398"/>
      <c r="BY56" s="398"/>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411"/>
    </row>
    <row r="57" s="320" customFormat="true" ht="12.75" x14ac:dyDescent="0.2">
      <c r="A57" s="333" t="s">
        <v>69</v>
      </c>
      <c r="B57" s="367"/>
      <c r="C57" s="390" t="s">
        <v>0</v>
      </c>
      <c r="D57" s="545" t="s">
        <v>1</v>
      </c>
      <c r="E57" s="545" t="s">
        <v>2</v>
      </c>
      <c r="F57" s="545" t="s">
        <v>3</v>
      </c>
      <c r="G57" s="546" t="s">
        <v>4</v>
      </c>
      <c r="H57" s="372" t="s">
        <v>0</v>
      </c>
      <c r="I57" s="548" t="s">
        <v>1</v>
      </c>
      <c r="J57" s="548" t="s">
        <v>2</v>
      </c>
      <c r="K57" s="548" t="s">
        <v>3</v>
      </c>
      <c r="L57" s="549" t="s">
        <v>4</v>
      </c>
      <c r="M57" s="373" t="s">
        <v>0</v>
      </c>
      <c r="N57" s="548" t="s">
        <v>1</v>
      </c>
      <c r="O57" s="548" t="s">
        <v>2</v>
      </c>
      <c r="P57" s="548" t="s">
        <v>3</v>
      </c>
      <c r="Q57" s="549" t="s">
        <v>4</v>
      </c>
      <c r="R57" s="408"/>
      <c r="S57" s="408"/>
      <c r="T57" s="408"/>
      <c r="U57" s="408"/>
      <c r="V57" s="408"/>
      <c r="W57" s="408"/>
      <c r="X57" s="408"/>
      <c r="Y57" s="408"/>
      <c r="Z57" s="408"/>
      <c r="AA57" s="408"/>
      <c r="AB57" s="408"/>
      <c r="AC57" s="408"/>
      <c r="AD57" s="408"/>
      <c r="AE57" s="408"/>
      <c r="AF57" s="408"/>
      <c r="AG57" s="408"/>
      <c r="AH57" s="408"/>
      <c r="AI57" s="408"/>
      <c r="AJ57" s="408"/>
      <c r="AK57" s="408"/>
      <c r="AL57" s="408"/>
      <c r="AM57" s="408"/>
      <c r="AN57" s="408"/>
      <c r="AO57" s="408"/>
      <c r="AP57" s="408"/>
      <c r="AQ57" s="408"/>
      <c r="AR57" s="408"/>
      <c r="AS57" s="408"/>
      <c r="AT57" s="408"/>
      <c r="AU57" s="408"/>
      <c r="AV57" s="408"/>
      <c r="AW57" s="408"/>
      <c r="AX57" s="408"/>
      <c r="AY57" s="408"/>
      <c r="BA57" s="333" t="s">
        <v>119</v>
      </c>
      <c r="BB57" s="332"/>
      <c r="BC57" s="422" t="s">
        <v>0</v>
      </c>
      <c r="BD57" s="521" t="s">
        <v>1</v>
      </c>
      <c r="BE57" s="521" t="s">
        <v>2</v>
      </c>
      <c r="BF57" s="521" t="s">
        <v>3</v>
      </c>
      <c r="BG57" s="423" t="s">
        <v>4</v>
      </c>
      <c r="BH57" s="422" t="s">
        <v>0</v>
      </c>
      <c r="BI57" s="521" t="s">
        <v>1</v>
      </c>
      <c r="BJ57" s="521" t="s">
        <v>2</v>
      </c>
      <c r="BK57" s="521" t="s">
        <v>3</v>
      </c>
      <c r="BL57" s="423" t="s">
        <v>4</v>
      </c>
      <c r="BM57" s="422" t="s">
        <v>0</v>
      </c>
      <c r="BN57" s="521" t="s">
        <v>1</v>
      </c>
      <c r="BO57" s="521" t="s">
        <v>2</v>
      </c>
      <c r="BP57" s="521" t="s">
        <v>3</v>
      </c>
      <c r="BQ57" s="423" t="s">
        <v>4</v>
      </c>
      <c r="BR57" s="422"/>
      <c r="BS57" s="521"/>
      <c r="BT57" s="521"/>
      <c r="BU57" s="521"/>
      <c r="BV57" s="521"/>
      <c r="BW57" s="521"/>
      <c r="BX57" s="521"/>
      <c r="BY57" s="522"/>
      <c r="BZ57" s="522"/>
      <c r="CA57" s="522"/>
      <c r="CB57" s="522"/>
      <c r="CC57" s="522"/>
      <c r="CD57" s="522"/>
      <c r="CE57" s="522"/>
      <c r="CF57" s="522"/>
      <c r="CG57" s="522"/>
      <c r="CH57" s="522"/>
      <c r="CI57" s="522"/>
      <c r="CJ57" s="522"/>
      <c r="CK57" s="522"/>
      <c r="CL57" s="522"/>
      <c r="CM57" s="522"/>
      <c r="CN57" s="522"/>
      <c r="CO57" s="522"/>
      <c r="CP57" s="522"/>
      <c r="CQ57" s="522"/>
      <c r="CR57" s="522"/>
      <c r="CS57" s="522"/>
      <c r="CT57" s="522"/>
      <c r="CU57" s="522"/>
      <c r="CV57" s="522"/>
      <c r="CW57" s="522"/>
      <c r="CX57" s="522"/>
      <c r="CY57" s="522"/>
      <c r="CZ57" s="423"/>
    </row>
    <row r="58" s="320" customFormat="true" ht="15" customHeight="true" x14ac:dyDescent="0.2">
      <c r="A58" s="983" t="s">
        <v>347</v>
      </c>
      <c r="B58" s="369" t="s">
        <v>348</v>
      </c>
      <c r="C58" s="132">
        <v>49.831103716131032</v>
      </c>
      <c r="D58" s="131">
        <v>68.659703031421657</v>
      </c>
      <c r="E58" s="131">
        <v>77.092014988827913</v>
      </c>
      <c r="F58" s="131">
        <v>83.114083755719264</v>
      </c>
      <c r="G58" s="130">
        <v>84.959100578909883</v>
      </c>
      <c r="H58" s="129">
        <v>77.143890652974719</v>
      </c>
      <c r="I58" s="131">
        <v>86.24194982152855</v>
      </c>
      <c r="J58" s="131">
        <v>86.217887013247676</v>
      </c>
      <c r="K58" s="131">
        <v>88.704313450072675</v>
      </c>
      <c r="L58" s="128">
        <v>89.558219164735377</v>
      </c>
      <c r="M58" s="132">
        <v>36.253698631132814</v>
      </c>
      <c r="N58" s="131">
        <v>48.071704841098686</v>
      </c>
      <c r="O58" s="131">
        <v>52.599432112905319</v>
      </c>
      <c r="P58" s="131">
        <v>61.805376828164768</v>
      </c>
      <c r="Q58" s="128">
        <v>67.093210935562894</v>
      </c>
      <c r="R58" s="408"/>
      <c r="S58" s="408"/>
      <c r="T58" s="408"/>
      <c r="U58" s="408"/>
      <c r="V58" s="408"/>
      <c r="W58" s="408"/>
      <c r="X58" s="408"/>
      <c r="Y58" s="408"/>
      <c r="Z58" s="408"/>
      <c r="AA58" s="408"/>
      <c r="AB58" s="408"/>
      <c r="AC58" s="408"/>
      <c r="AD58" s="408"/>
      <c r="AE58" s="408"/>
      <c r="AF58" s="408"/>
      <c r="AG58" s="408"/>
      <c r="AH58" s="408"/>
      <c r="AI58" s="408"/>
      <c r="AJ58" s="408"/>
      <c r="AK58" s="408"/>
      <c r="AL58" s="408"/>
      <c r="AM58" s="408"/>
      <c r="AN58" s="408"/>
      <c r="AO58" s="408"/>
      <c r="AP58" s="408"/>
      <c r="AQ58" s="408"/>
      <c r="AR58" s="408"/>
      <c r="AS58" s="408"/>
      <c r="AT58" s="408"/>
      <c r="AU58" s="408"/>
      <c r="AV58" s="408"/>
      <c r="AW58" s="408"/>
      <c r="AX58" s="408"/>
      <c r="AY58" s="408"/>
      <c r="BA58" s="551"/>
      <c r="BB58" s="553"/>
      <c r="BC58" s="412"/>
      <c r="BD58" s="401"/>
      <c r="BE58" s="401"/>
      <c r="BF58" s="401"/>
      <c r="BG58" s="413"/>
      <c r="BH58" s="412"/>
      <c r="BI58" s="401"/>
      <c r="BJ58" s="401"/>
      <c r="BK58" s="401"/>
      <c r="BL58" s="413"/>
      <c r="BM58" s="412"/>
      <c r="BN58" s="401"/>
      <c r="BO58" s="401"/>
      <c r="BP58" s="401"/>
      <c r="BQ58" s="413"/>
      <c r="BR58" s="412"/>
      <c r="BS58" s="401"/>
      <c r="BT58" s="401"/>
      <c r="BU58" s="401"/>
      <c r="BV58" s="401"/>
      <c r="BW58" s="401"/>
      <c r="BX58" s="401"/>
      <c r="BY58" s="402"/>
      <c r="BZ58" s="402"/>
      <c r="CA58" s="402"/>
      <c r="CB58" s="402"/>
      <c r="CC58" s="402"/>
      <c r="CD58" s="402"/>
      <c r="CE58" s="402"/>
      <c r="CF58" s="402"/>
      <c r="CG58" s="402"/>
      <c r="CH58" s="402"/>
      <c r="CI58" s="402"/>
      <c r="CJ58" s="402"/>
      <c r="CK58" s="402"/>
      <c r="CL58" s="402"/>
      <c r="CM58" s="402"/>
      <c r="CN58" s="402"/>
      <c r="CO58" s="402"/>
      <c r="CP58" s="402"/>
      <c r="CQ58" s="402"/>
      <c r="CR58" s="402"/>
      <c r="CS58" s="402"/>
      <c r="CT58" s="402"/>
      <c r="CU58" s="402"/>
      <c r="CV58" s="402"/>
      <c r="CW58" s="402"/>
      <c r="CX58" s="402"/>
      <c r="CY58" s="402"/>
      <c r="CZ58" s="413"/>
    </row>
    <row r="59" s="320" customFormat="true" ht="15" customHeight="true" x14ac:dyDescent="0.2">
      <c r="A59" s="977"/>
      <c r="B59" s="370" t="s">
        <v>349</v>
      </c>
      <c r="C59" s="127">
        <v>9.8173359997189245</v>
      </c>
      <c r="D59" s="126">
        <v>7.2364978226304197</v>
      </c>
      <c r="E59" s="126">
        <v>4.2759832860215612</v>
      </c>
      <c r="F59" s="126">
        <v>3.0800943485568903</v>
      </c>
      <c r="G59" s="125">
        <v>0.79384380483757655</v>
      </c>
      <c r="H59" s="124">
        <v>10.756774590618162</v>
      </c>
      <c r="I59" s="126">
        <v>4.9059679271836378</v>
      </c>
      <c r="J59" s="126">
        <v>5.4168948364973479</v>
      </c>
      <c r="K59" s="126">
        <v>1.5157019883617646</v>
      </c>
      <c r="L59" s="123">
        <v>0.8621401422533006</v>
      </c>
      <c r="M59" s="127">
        <v>9.4814796667386094</v>
      </c>
      <c r="N59" s="126">
        <v>8.4402141121628915</v>
      </c>
      <c r="O59" s="126">
        <v>5.152585900486824</v>
      </c>
      <c r="P59" s="126">
        <v>3.7263494555556873</v>
      </c>
      <c r="Q59" s="123">
        <v>1.7689669722259549</v>
      </c>
      <c r="R59" s="408"/>
      <c r="S59" s="408"/>
      <c r="T59" s="408"/>
      <c r="U59" s="408"/>
      <c r="V59" s="408"/>
      <c r="W59" s="408"/>
      <c r="X59" s="408"/>
      <c r="Y59" s="408"/>
      <c r="Z59" s="408"/>
      <c r="AA59" s="408"/>
      <c r="AB59" s="408"/>
      <c r="AC59" s="408"/>
      <c r="AD59" s="408"/>
      <c r="AE59" s="408"/>
      <c r="AF59" s="408"/>
      <c r="AG59" s="408"/>
      <c r="AH59" s="408"/>
      <c r="AI59" s="408"/>
      <c r="AJ59" s="408"/>
      <c r="AK59" s="408"/>
      <c r="AL59" s="408"/>
      <c r="AM59" s="408"/>
      <c r="AN59" s="408"/>
      <c r="AO59" s="408"/>
      <c r="AP59" s="408"/>
      <c r="AQ59" s="408"/>
      <c r="AR59" s="408"/>
      <c r="AS59" s="408"/>
      <c r="AT59" s="408"/>
      <c r="AU59" s="408"/>
      <c r="AV59" s="408"/>
      <c r="AW59" s="408"/>
      <c r="AX59" s="408"/>
      <c r="AY59" s="408"/>
      <c r="BA59" s="878"/>
      <c r="BB59" s="552"/>
      <c r="BC59" s="415"/>
      <c r="BD59" s="405"/>
      <c r="BE59" s="405"/>
      <c r="BF59" s="405"/>
      <c r="BG59" s="419"/>
      <c r="BH59" s="415"/>
      <c r="BI59" s="405"/>
      <c r="BJ59" s="405"/>
      <c r="BK59" s="405"/>
      <c r="BL59" s="419"/>
      <c r="BM59" s="415"/>
      <c r="BN59" s="405"/>
      <c r="BO59" s="405"/>
      <c r="BP59" s="405"/>
      <c r="BQ59" s="419"/>
      <c r="BR59" s="415"/>
      <c r="BS59" s="405"/>
      <c r="BT59" s="405"/>
      <c r="BU59" s="405"/>
      <c r="BV59" s="405"/>
      <c r="BW59" s="405"/>
      <c r="BX59" s="405"/>
      <c r="BY59" s="406"/>
      <c r="BZ59" s="406"/>
      <c r="CA59" s="406"/>
      <c r="CB59" s="406"/>
      <c r="CC59" s="406"/>
      <c r="CD59" s="406"/>
      <c r="CE59" s="406"/>
      <c r="CF59" s="406"/>
      <c r="CG59" s="406"/>
      <c r="CH59" s="406"/>
      <c r="CI59" s="406"/>
      <c r="CJ59" s="406"/>
      <c r="CK59" s="406"/>
      <c r="CL59" s="406"/>
      <c r="CM59" s="406"/>
      <c r="CN59" s="406"/>
      <c r="CO59" s="406"/>
      <c r="CP59" s="406"/>
      <c r="CQ59" s="406"/>
      <c r="CR59" s="406"/>
      <c r="CS59" s="406"/>
      <c r="CT59" s="406"/>
      <c r="CU59" s="406"/>
      <c r="CV59" s="406"/>
      <c r="CW59" s="406"/>
      <c r="CX59" s="406"/>
      <c r="CY59" s="406"/>
      <c r="CZ59" s="419"/>
    </row>
    <row r="60" s="320" customFormat="true" ht="15" customHeight="true" x14ac:dyDescent="0.2">
      <c r="A60" s="977"/>
      <c r="B60" s="370" t="s">
        <v>350</v>
      </c>
      <c r="C60" s="127">
        <v>5.5831679716257989</v>
      </c>
      <c r="D60" s="126">
        <v>1.7483111902140129</v>
      </c>
      <c r="E60" s="126">
        <v>1.8259270963810179</v>
      </c>
      <c r="F60" s="126">
        <v>0.98216328131040476</v>
      </c>
      <c r="G60" s="125">
        <v>1.5389495769666444</v>
      </c>
      <c r="H60" s="124">
        <v>1.055478506703126</v>
      </c>
      <c r="I60" s="126">
        <v>0.37969390487346982</v>
      </c>
      <c r="J60" s="126">
        <v>0.80420767838539597</v>
      </c>
      <c r="K60" s="126">
        <v>6.026850805846113E-2</v>
      </c>
      <c r="L60" s="123">
        <v>0.40586999750969793</v>
      </c>
      <c r="M60" s="127">
        <v>9.096868208370589</v>
      </c>
      <c r="N60" s="126">
        <v>5.3789403758789058</v>
      </c>
      <c r="O60" s="126">
        <v>2.5365230941260788</v>
      </c>
      <c r="P60" s="126">
        <v>3.5691536484590296</v>
      </c>
      <c r="Q60" s="123">
        <v>4.8507398268282378</v>
      </c>
      <c r="R60" s="408"/>
      <c r="S60" s="408"/>
      <c r="T60" s="408"/>
      <c r="U60" s="408"/>
      <c r="V60" s="408"/>
      <c r="W60" s="408"/>
      <c r="X60" s="408"/>
      <c r="Y60" s="408"/>
      <c r="Z60" s="408"/>
      <c r="AA60" s="408"/>
      <c r="AB60" s="408"/>
      <c r="AC60" s="408"/>
      <c r="AD60" s="408"/>
      <c r="AE60" s="408"/>
      <c r="AF60" s="408"/>
      <c r="AG60" s="408"/>
      <c r="AH60" s="408"/>
      <c r="AI60" s="408"/>
      <c r="AJ60" s="408"/>
      <c r="AK60" s="408"/>
      <c r="AL60" s="408"/>
      <c r="AM60" s="408"/>
      <c r="AN60" s="408"/>
      <c r="AO60" s="408"/>
      <c r="AP60" s="408"/>
      <c r="AQ60" s="408"/>
      <c r="AR60" s="408"/>
      <c r="AS60" s="408"/>
      <c r="AT60" s="408"/>
      <c r="AU60" s="408"/>
      <c r="AV60" s="408"/>
      <c r="AW60" s="408"/>
      <c r="AX60" s="408"/>
      <c r="AY60" s="408"/>
      <c r="BA60" s="878"/>
      <c r="BB60" s="552"/>
      <c r="BC60" s="415"/>
      <c r="BD60" s="405"/>
      <c r="BE60" s="405"/>
      <c r="BF60" s="405"/>
      <c r="BG60" s="419"/>
      <c r="BH60" s="415"/>
      <c r="BI60" s="405"/>
      <c r="BJ60" s="405"/>
      <c r="BK60" s="405"/>
      <c r="BL60" s="419"/>
      <c r="BM60" s="415"/>
      <c r="BN60" s="405"/>
      <c r="BO60" s="405"/>
      <c r="BP60" s="405"/>
      <c r="BQ60" s="419"/>
      <c r="BR60" s="415"/>
      <c r="BS60" s="405"/>
      <c r="BT60" s="405"/>
      <c r="BU60" s="405"/>
      <c r="BV60" s="405"/>
      <c r="BW60" s="405"/>
      <c r="BX60" s="405"/>
      <c r="BY60" s="406"/>
      <c r="BZ60" s="406"/>
      <c r="CA60" s="406"/>
      <c r="CB60" s="406"/>
      <c r="CC60" s="406"/>
      <c r="CD60" s="406"/>
      <c r="CE60" s="406"/>
      <c r="CF60" s="406"/>
      <c r="CG60" s="406"/>
      <c r="CH60" s="406"/>
      <c r="CI60" s="406"/>
      <c r="CJ60" s="406"/>
      <c r="CK60" s="406"/>
      <c r="CL60" s="406"/>
      <c r="CM60" s="406"/>
      <c r="CN60" s="406"/>
      <c r="CO60" s="406"/>
      <c r="CP60" s="406"/>
      <c r="CQ60" s="406"/>
      <c r="CR60" s="406"/>
      <c r="CS60" s="406"/>
      <c r="CT60" s="406"/>
      <c r="CU60" s="406"/>
      <c r="CV60" s="406"/>
      <c r="CW60" s="406"/>
      <c r="CX60" s="406"/>
      <c r="CY60" s="406"/>
      <c r="CZ60" s="419"/>
    </row>
    <row r="61" s="320" customFormat="true" ht="15" customHeight="true" x14ac:dyDescent="0.2">
      <c r="A61" s="977"/>
      <c r="B61" s="370" t="s">
        <v>351</v>
      </c>
      <c r="C61" s="127">
        <v>2.7825712999224668</v>
      </c>
      <c r="D61" s="126">
        <v>0.84578431363861106</v>
      </c>
      <c r="E61" s="126">
        <v>1.221777952523831</v>
      </c>
      <c r="F61" s="126">
        <v>0.81475839304364306</v>
      </c>
      <c r="G61" s="125">
        <v>0.15531385821711724</v>
      </c>
      <c r="H61" s="124">
        <v>0.33839701636847624</v>
      </c>
      <c r="I61" s="126">
        <v>0.1512643129473798</v>
      </c>
      <c r="J61" s="126">
        <v>0.25876701951501302</v>
      </c>
      <c r="K61" s="126">
        <v>0.16040508035834461</v>
      </c>
      <c r="L61" s="123">
        <v>0</v>
      </c>
      <c r="M61" s="127">
        <v>3.715553462532259</v>
      </c>
      <c r="N61" s="126">
        <v>3.3363601804171492</v>
      </c>
      <c r="O61" s="126">
        <v>1.8191433063574995</v>
      </c>
      <c r="P61" s="126">
        <v>2.1558500549415602</v>
      </c>
      <c r="Q61" s="123">
        <v>2.2430826367607191</v>
      </c>
      <c r="R61" s="408"/>
      <c r="S61" s="408"/>
      <c r="T61" s="408"/>
      <c r="U61" s="408"/>
      <c r="V61" s="408"/>
      <c r="W61" s="408"/>
      <c r="X61" s="408"/>
      <c r="Y61" s="408"/>
      <c r="Z61" s="408"/>
      <c r="AA61" s="408"/>
      <c r="AB61" s="408"/>
      <c r="AC61" s="408"/>
      <c r="AD61" s="408"/>
      <c r="AE61" s="408"/>
      <c r="AF61" s="408"/>
      <c r="AG61" s="408"/>
      <c r="AH61" s="408"/>
      <c r="AI61" s="408"/>
      <c r="AJ61" s="408"/>
      <c r="AK61" s="408"/>
      <c r="AL61" s="408"/>
      <c r="AM61" s="408"/>
      <c r="AN61" s="408"/>
      <c r="AO61" s="408"/>
      <c r="AP61" s="408"/>
      <c r="AQ61" s="408"/>
      <c r="AR61" s="408"/>
      <c r="AS61" s="408"/>
      <c r="AT61" s="408"/>
      <c r="AU61" s="408"/>
      <c r="AV61" s="408"/>
      <c r="AW61" s="408"/>
      <c r="AX61" s="408"/>
      <c r="AY61" s="408"/>
      <c r="BA61" s="878"/>
      <c r="BB61" s="552"/>
      <c r="BC61" s="415"/>
      <c r="BD61" s="405"/>
      <c r="BE61" s="405"/>
      <c r="BF61" s="405"/>
      <c r="BG61" s="419"/>
      <c r="BH61" s="415"/>
      <c r="BI61" s="405"/>
      <c r="BJ61" s="405"/>
      <c r="BK61" s="405"/>
      <c r="BL61" s="419"/>
      <c r="BM61" s="415"/>
      <c r="BN61" s="405"/>
      <c r="BO61" s="405"/>
      <c r="BP61" s="405"/>
      <c r="BQ61" s="419"/>
      <c r="BR61" s="415"/>
      <c r="BS61" s="405"/>
      <c r="BT61" s="405"/>
      <c r="BU61" s="405"/>
      <c r="BV61" s="405"/>
      <c r="BW61" s="405"/>
      <c r="BX61" s="405"/>
      <c r="BY61" s="406"/>
      <c r="BZ61" s="406"/>
      <c r="CA61" s="406"/>
      <c r="CB61" s="406"/>
      <c r="CC61" s="406"/>
      <c r="CD61" s="406"/>
      <c r="CE61" s="406"/>
      <c r="CF61" s="406"/>
      <c r="CG61" s="406"/>
      <c r="CH61" s="406"/>
      <c r="CI61" s="406"/>
      <c r="CJ61" s="406"/>
      <c r="CK61" s="406"/>
      <c r="CL61" s="406"/>
      <c r="CM61" s="406"/>
      <c r="CN61" s="406"/>
      <c r="CO61" s="406"/>
      <c r="CP61" s="406"/>
      <c r="CQ61" s="406"/>
      <c r="CR61" s="406"/>
      <c r="CS61" s="406"/>
      <c r="CT61" s="406"/>
      <c r="CU61" s="406"/>
      <c r="CV61" s="406"/>
      <c r="CW61" s="406"/>
      <c r="CX61" s="406"/>
      <c r="CY61" s="406"/>
      <c r="CZ61" s="419"/>
    </row>
    <row r="62" s="320" customFormat="true" ht="15" customHeight="true" x14ac:dyDescent="0.2">
      <c r="A62" s="977"/>
      <c r="B62" s="370" t="s">
        <v>352</v>
      </c>
      <c r="C62" s="127">
        <v>0.69025595285808605</v>
      </c>
      <c r="D62" s="126">
        <v>0.67025572990660931</v>
      </c>
      <c r="E62" s="126">
        <v>0.26698146456886668</v>
      </c>
      <c r="F62" s="126">
        <v>3.7968863228332789E-2</v>
      </c>
      <c r="G62" s="125">
        <v>0.16146000823438711</v>
      </c>
      <c r="H62" s="124">
        <v>3.971877878838688E-2</v>
      </c>
      <c r="I62" s="126">
        <v>0.16967107070628409</v>
      </c>
      <c r="J62" s="126">
        <v>0</v>
      </c>
      <c r="K62" s="126">
        <v>0</v>
      </c>
      <c r="L62" s="123">
        <v>9.7277760828075044E-2</v>
      </c>
      <c r="M62" s="127">
        <v>0.79547022732611528</v>
      </c>
      <c r="N62" s="126">
        <v>0.95486330458532265</v>
      </c>
      <c r="O62" s="126">
        <v>1.5785155934281825</v>
      </c>
      <c r="P62" s="126">
        <v>0.42102188889801617</v>
      </c>
      <c r="Q62" s="123">
        <v>0.35938642392181425</v>
      </c>
      <c r="R62" s="408"/>
      <c r="S62" s="408"/>
      <c r="T62" s="408"/>
      <c r="U62" s="408"/>
      <c r="V62" s="408"/>
      <c r="W62" s="408"/>
      <c r="X62" s="408"/>
      <c r="Y62" s="408"/>
      <c r="Z62" s="408"/>
      <c r="AA62" s="408"/>
      <c r="AB62" s="408"/>
      <c r="AC62" s="408"/>
      <c r="AD62" s="408"/>
      <c r="AE62" s="408"/>
      <c r="AF62" s="408"/>
      <c r="AG62" s="408"/>
      <c r="AH62" s="408"/>
      <c r="AI62" s="408"/>
      <c r="AJ62" s="408"/>
      <c r="AK62" s="408"/>
      <c r="AL62" s="408"/>
      <c r="AM62" s="408"/>
      <c r="AN62" s="408"/>
      <c r="AO62" s="408"/>
      <c r="AP62" s="408"/>
      <c r="AQ62" s="408"/>
      <c r="AR62" s="408"/>
      <c r="AS62" s="408"/>
      <c r="AT62" s="408"/>
      <c r="AU62" s="408"/>
      <c r="AV62" s="408"/>
      <c r="AW62" s="408"/>
      <c r="AX62" s="408"/>
      <c r="AY62" s="408"/>
      <c r="BA62" s="878"/>
      <c r="BB62" s="552"/>
      <c r="BC62" s="415"/>
      <c r="BD62" s="405"/>
      <c r="BE62" s="405"/>
      <c r="BF62" s="405"/>
      <c r="BG62" s="419"/>
      <c r="BH62" s="415"/>
      <c r="BI62" s="405"/>
      <c r="BJ62" s="405"/>
      <c r="BK62" s="405"/>
      <c r="BL62" s="419"/>
      <c r="BM62" s="415"/>
      <c r="BN62" s="405"/>
      <c r="BO62" s="405"/>
      <c r="BP62" s="405"/>
      <c r="BQ62" s="419"/>
      <c r="BR62" s="415"/>
      <c r="BS62" s="405"/>
      <c r="BT62" s="405"/>
      <c r="BU62" s="405"/>
      <c r="BV62" s="405"/>
      <c r="BW62" s="405"/>
      <c r="BX62" s="405"/>
      <c r="BY62" s="406"/>
      <c r="BZ62" s="406"/>
      <c r="CA62" s="406"/>
      <c r="CB62" s="406"/>
      <c r="CC62" s="406"/>
      <c r="CD62" s="406"/>
      <c r="CE62" s="406"/>
      <c r="CF62" s="406"/>
      <c r="CG62" s="406"/>
      <c r="CH62" s="406"/>
      <c r="CI62" s="406"/>
      <c r="CJ62" s="406"/>
      <c r="CK62" s="406"/>
      <c r="CL62" s="406"/>
      <c r="CM62" s="406"/>
      <c r="CN62" s="406"/>
      <c r="CO62" s="406"/>
      <c r="CP62" s="406"/>
      <c r="CQ62" s="406"/>
      <c r="CR62" s="406"/>
      <c r="CS62" s="406"/>
      <c r="CT62" s="406"/>
      <c r="CU62" s="406"/>
      <c r="CV62" s="406"/>
      <c r="CW62" s="406"/>
      <c r="CX62" s="406"/>
      <c r="CY62" s="406"/>
      <c r="CZ62" s="419"/>
    </row>
    <row r="63" s="320" customFormat="true" ht="15" customHeight="true" x14ac:dyDescent="0.2">
      <c r="A63" s="977"/>
      <c r="B63" s="370" t="s">
        <v>353</v>
      </c>
      <c r="C63" s="127">
        <v>4.3668359661347207</v>
      </c>
      <c r="D63" s="126">
        <v>4.1246083744039357</v>
      </c>
      <c r="E63" s="126">
        <v>2.0960133915095982</v>
      </c>
      <c r="F63" s="126">
        <v>0.89201044469490387</v>
      </c>
      <c r="G63" s="125">
        <v>1.6037855716022797</v>
      </c>
      <c r="H63" s="124">
        <v>0.90759143599062009</v>
      </c>
      <c r="I63" s="126">
        <v>0.48495679422500948</v>
      </c>
      <c r="J63" s="126">
        <v>6.3799656659661891E-2</v>
      </c>
      <c r="K63" s="126">
        <v>0.28443733544079308</v>
      </c>
      <c r="L63" s="123">
        <v>0.43964237511918725</v>
      </c>
      <c r="M63" s="127">
        <v>4.5475450407667806</v>
      </c>
      <c r="N63" s="126">
        <v>6.9989971933786004</v>
      </c>
      <c r="O63" s="126">
        <v>7.8244240615641596</v>
      </c>
      <c r="P63" s="126">
        <v>5.2496934864050857</v>
      </c>
      <c r="Q63" s="123">
        <v>4.7900555304788819</v>
      </c>
      <c r="R63" s="408"/>
      <c r="S63" s="408"/>
      <c r="T63" s="408"/>
      <c r="U63" s="408"/>
      <c r="V63" s="408"/>
      <c r="W63" s="408"/>
      <c r="X63" s="408"/>
      <c r="Y63" s="408"/>
      <c r="Z63" s="408"/>
      <c r="AA63" s="408"/>
      <c r="AB63" s="408"/>
      <c r="AC63" s="408"/>
      <c r="AD63" s="408"/>
      <c r="AE63" s="408"/>
      <c r="AF63" s="408"/>
      <c r="AG63" s="408"/>
      <c r="AH63" s="408"/>
      <c r="AI63" s="408"/>
      <c r="AJ63" s="408"/>
      <c r="AK63" s="408"/>
      <c r="AL63" s="408"/>
      <c r="AM63" s="408"/>
      <c r="AN63" s="408"/>
      <c r="AO63" s="408"/>
      <c r="AP63" s="408"/>
      <c r="AQ63" s="408"/>
      <c r="AR63" s="408"/>
      <c r="AS63" s="408"/>
      <c r="AT63" s="408"/>
      <c r="AU63" s="408"/>
      <c r="AV63" s="408"/>
      <c r="AW63" s="408"/>
      <c r="AX63" s="408"/>
      <c r="AY63" s="408"/>
      <c r="BA63" s="878"/>
      <c r="BB63" s="552"/>
      <c r="BC63" s="415"/>
      <c r="BD63" s="405"/>
      <c r="BE63" s="405"/>
      <c r="BF63" s="405"/>
      <c r="BG63" s="419"/>
      <c r="BH63" s="415"/>
      <c r="BI63" s="405"/>
      <c r="BJ63" s="405"/>
      <c r="BK63" s="405"/>
      <c r="BL63" s="419"/>
      <c r="BM63" s="415"/>
      <c r="BN63" s="405"/>
      <c r="BO63" s="405"/>
      <c r="BP63" s="405"/>
      <c r="BQ63" s="419"/>
      <c r="BR63" s="415"/>
      <c r="BS63" s="405"/>
      <c r="BT63" s="405"/>
      <c r="BU63" s="405"/>
      <c r="BV63" s="405"/>
      <c r="BW63" s="405"/>
      <c r="BX63" s="405"/>
      <c r="BY63" s="406"/>
      <c r="BZ63" s="406"/>
      <c r="CA63" s="406"/>
      <c r="CB63" s="406"/>
      <c r="CC63" s="406"/>
      <c r="CD63" s="406"/>
      <c r="CE63" s="406"/>
      <c r="CF63" s="406"/>
      <c r="CG63" s="406"/>
      <c r="CH63" s="406"/>
      <c r="CI63" s="406"/>
      <c r="CJ63" s="406"/>
      <c r="CK63" s="406"/>
      <c r="CL63" s="406"/>
      <c r="CM63" s="406"/>
      <c r="CN63" s="406"/>
      <c r="CO63" s="406"/>
      <c r="CP63" s="406"/>
      <c r="CQ63" s="406"/>
      <c r="CR63" s="406"/>
      <c r="CS63" s="406"/>
      <c r="CT63" s="406"/>
      <c r="CU63" s="406"/>
      <c r="CV63" s="406"/>
      <c r="CW63" s="406"/>
      <c r="CX63" s="406"/>
      <c r="CY63" s="406"/>
      <c r="CZ63" s="419"/>
    </row>
    <row r="64" s="320" customFormat="true" ht="15" customHeight="true" x14ac:dyDescent="0.2">
      <c r="A64" s="977"/>
      <c r="B64" s="370" t="s">
        <v>354</v>
      </c>
      <c r="C64" s="127">
        <v>20.7812957873101</v>
      </c>
      <c r="D64" s="126">
        <v>8.425637793793646</v>
      </c>
      <c r="E64" s="126">
        <v>3.109888114824547</v>
      </c>
      <c r="F64" s="126">
        <v>1.5598080923993902</v>
      </c>
      <c r="G64" s="125">
        <v>0.54269457330009918</v>
      </c>
      <c r="H64" s="124">
        <v>0.70427102555140686</v>
      </c>
      <c r="I64" s="126">
        <v>0.27960571596581574</v>
      </c>
      <c r="J64" s="126">
        <v>0.25704739038812308</v>
      </c>
      <c r="K64" s="126">
        <v>0</v>
      </c>
      <c r="L64" s="123">
        <v>0</v>
      </c>
      <c r="M64" s="127">
        <v>31.99409647785555</v>
      </c>
      <c r="N64" s="126">
        <v>20.836530325617748</v>
      </c>
      <c r="O64" s="126">
        <v>19.58167498798759</v>
      </c>
      <c r="P64" s="126">
        <v>7.8915532791614211</v>
      </c>
      <c r="Q64" s="123">
        <v>4.3749876976852047</v>
      </c>
      <c r="R64" s="408"/>
      <c r="S64" s="408"/>
      <c r="T64" s="408"/>
      <c r="U64" s="408"/>
      <c r="V64" s="408"/>
      <c r="W64" s="408"/>
      <c r="X64" s="408"/>
      <c r="Y64" s="408"/>
      <c r="Z64" s="408"/>
      <c r="AA64" s="408"/>
      <c r="AB64" s="408"/>
      <c r="AC64" s="408"/>
      <c r="AD64" s="408"/>
      <c r="AE64" s="408"/>
      <c r="AF64" s="408"/>
      <c r="AG64" s="408"/>
      <c r="AH64" s="408"/>
      <c r="AI64" s="408"/>
      <c r="AJ64" s="408"/>
      <c r="AK64" s="408"/>
      <c r="AL64" s="408"/>
      <c r="AM64" s="408"/>
      <c r="AN64" s="408"/>
      <c r="AO64" s="408"/>
      <c r="AP64" s="408"/>
      <c r="AQ64" s="408"/>
      <c r="AR64" s="408"/>
      <c r="AS64" s="408"/>
      <c r="AT64" s="408"/>
      <c r="AU64" s="408"/>
      <c r="AV64" s="408"/>
      <c r="AW64" s="408"/>
      <c r="AX64" s="408"/>
      <c r="AY64" s="408"/>
      <c r="BA64" s="878"/>
      <c r="BB64" s="552"/>
      <c r="BC64" s="415"/>
      <c r="BD64" s="405"/>
      <c r="BE64" s="405"/>
      <c r="BF64" s="405"/>
      <c r="BG64" s="419"/>
      <c r="BH64" s="415"/>
      <c r="BI64" s="405"/>
      <c r="BJ64" s="405"/>
      <c r="BK64" s="405"/>
      <c r="BL64" s="419"/>
      <c r="BM64" s="415"/>
      <c r="BN64" s="405"/>
      <c r="BO64" s="405"/>
      <c r="BP64" s="405"/>
      <c r="BQ64" s="419"/>
      <c r="BR64" s="415"/>
      <c r="BS64" s="405"/>
      <c r="BT64" s="405"/>
      <c r="BU64" s="405"/>
      <c r="BV64" s="405"/>
      <c r="BW64" s="405"/>
      <c r="BX64" s="405"/>
      <c r="BY64" s="406"/>
      <c r="BZ64" s="406"/>
      <c r="CA64" s="406"/>
      <c r="CB64" s="406"/>
      <c r="CC64" s="406"/>
      <c r="CD64" s="406"/>
      <c r="CE64" s="406"/>
      <c r="CF64" s="406"/>
      <c r="CG64" s="406"/>
      <c r="CH64" s="406"/>
      <c r="CI64" s="406"/>
      <c r="CJ64" s="406"/>
      <c r="CK64" s="406"/>
      <c r="CL64" s="406"/>
      <c r="CM64" s="406"/>
      <c r="CN64" s="406"/>
      <c r="CO64" s="406"/>
      <c r="CP64" s="406"/>
      <c r="CQ64" s="406"/>
      <c r="CR64" s="406"/>
      <c r="CS64" s="406"/>
      <c r="CT64" s="406"/>
      <c r="CU64" s="406"/>
      <c r="CV64" s="406"/>
      <c r="CW64" s="406"/>
      <c r="CX64" s="406"/>
      <c r="CY64" s="406"/>
      <c r="CZ64" s="419"/>
    </row>
    <row r="65" s="320" customFormat="true" ht="15" customHeight="true" x14ac:dyDescent="0.2">
      <c r="A65" s="977"/>
      <c r="B65" s="370" t="s">
        <v>355</v>
      </c>
      <c r="C65" s="127">
        <v>6.1474333062988729</v>
      </c>
      <c r="D65" s="126">
        <v>8.2892017439911001</v>
      </c>
      <c r="E65" s="126">
        <v>10.11141370534267</v>
      </c>
      <c r="F65" s="126">
        <v>9.5191128210471803</v>
      </c>
      <c r="G65" s="125">
        <v>10.244852027932012</v>
      </c>
      <c r="H65" s="124">
        <v>9.053877993005095</v>
      </c>
      <c r="I65" s="126">
        <v>7.3868904525698555</v>
      </c>
      <c r="J65" s="126">
        <v>6.9813964053067794</v>
      </c>
      <c r="K65" s="126">
        <v>9.2748736377079624</v>
      </c>
      <c r="L65" s="123">
        <v>8.636850559554361</v>
      </c>
      <c r="M65" s="127">
        <v>4.1152882852772876</v>
      </c>
      <c r="N65" s="126">
        <v>5.982389666860696</v>
      </c>
      <c r="O65" s="126">
        <v>8.9077009431443503</v>
      </c>
      <c r="P65" s="126">
        <v>15.181001358414425</v>
      </c>
      <c r="Q65" s="123">
        <v>14.519569976536292</v>
      </c>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08"/>
      <c r="AQ65" s="408"/>
      <c r="AR65" s="408"/>
      <c r="AS65" s="408"/>
      <c r="AT65" s="408"/>
      <c r="AU65" s="408"/>
      <c r="AV65" s="408"/>
      <c r="AW65" s="408"/>
      <c r="AX65" s="408"/>
      <c r="AY65" s="408"/>
      <c r="BA65" s="878"/>
      <c r="BB65" s="552"/>
      <c r="BC65" s="415"/>
      <c r="BD65" s="405"/>
      <c r="BE65" s="405"/>
      <c r="BF65" s="405"/>
      <c r="BG65" s="419"/>
      <c r="BH65" s="415"/>
      <c r="BI65" s="405"/>
      <c r="BJ65" s="405"/>
      <c r="BK65" s="405"/>
      <c r="BL65" s="419"/>
      <c r="BM65" s="415"/>
      <c r="BN65" s="405"/>
      <c r="BO65" s="405"/>
      <c r="BP65" s="405"/>
      <c r="BQ65" s="419"/>
      <c r="BR65" s="415"/>
      <c r="BS65" s="405"/>
      <c r="BT65" s="405"/>
      <c r="BU65" s="405"/>
      <c r="BV65" s="405"/>
      <c r="BW65" s="405"/>
      <c r="BX65" s="405"/>
      <c r="BY65" s="406"/>
      <c r="BZ65" s="406"/>
      <c r="CA65" s="406"/>
      <c r="CB65" s="406"/>
      <c r="CC65" s="406"/>
      <c r="CD65" s="406"/>
      <c r="CE65" s="406"/>
      <c r="CF65" s="406"/>
      <c r="CG65" s="406"/>
      <c r="CH65" s="406"/>
      <c r="CI65" s="406"/>
      <c r="CJ65" s="406"/>
      <c r="CK65" s="406"/>
      <c r="CL65" s="406"/>
      <c r="CM65" s="406"/>
      <c r="CN65" s="406"/>
      <c r="CO65" s="406"/>
      <c r="CP65" s="406"/>
      <c r="CQ65" s="406"/>
      <c r="CR65" s="406"/>
      <c r="CS65" s="406"/>
      <c r="CT65" s="406"/>
      <c r="CU65" s="406"/>
      <c r="CV65" s="406"/>
      <c r="CW65" s="406"/>
      <c r="CX65" s="406"/>
      <c r="CY65" s="406"/>
      <c r="CZ65" s="419"/>
    </row>
    <row r="66" s="320" customFormat="true" ht="15" customHeight="true" x14ac:dyDescent="0.2">
      <c r="A66" s="149"/>
      <c r="B66" s="144"/>
      <c r="C66" s="127"/>
      <c r="D66" s="126"/>
      <c r="E66" s="126"/>
      <c r="F66" s="126"/>
      <c r="G66" s="125"/>
      <c r="H66" s="124"/>
      <c r="I66" s="126"/>
      <c r="J66" s="126"/>
      <c r="K66" s="126"/>
      <c r="L66" s="123"/>
      <c r="M66" s="127"/>
      <c r="N66" s="126"/>
      <c r="O66" s="126"/>
      <c r="P66" s="126"/>
      <c r="Q66" s="123"/>
      <c r="R66" s="408"/>
      <c r="S66" s="408"/>
      <c r="T66" s="408"/>
      <c r="U66" s="408"/>
      <c r="V66" s="408"/>
      <c r="W66" s="408"/>
      <c r="X66" s="408"/>
      <c r="Y66" s="408"/>
      <c r="Z66" s="408"/>
      <c r="AA66" s="408"/>
      <c r="AB66" s="408"/>
      <c r="AC66" s="408"/>
      <c r="AD66" s="408"/>
      <c r="AE66" s="408"/>
      <c r="AF66" s="408"/>
      <c r="AG66" s="408"/>
      <c r="AH66" s="408"/>
      <c r="AI66" s="408"/>
      <c r="AJ66" s="408"/>
      <c r="AK66" s="408"/>
      <c r="AL66" s="408"/>
      <c r="AM66" s="408"/>
      <c r="AN66" s="408"/>
      <c r="AO66" s="408"/>
      <c r="AP66" s="408"/>
      <c r="AQ66" s="408"/>
      <c r="AR66" s="408"/>
      <c r="AS66" s="408"/>
      <c r="AT66" s="408"/>
      <c r="AU66" s="408"/>
      <c r="AV66" s="408"/>
      <c r="AW66" s="408"/>
      <c r="AX66" s="408"/>
      <c r="AY66" s="408"/>
      <c r="BA66" s="878"/>
      <c r="BB66" s="552"/>
      <c r="BC66" s="415"/>
      <c r="BD66" s="405"/>
      <c r="BE66" s="405"/>
      <c r="BF66" s="405"/>
      <c r="BG66" s="419"/>
      <c r="BH66" s="415"/>
      <c r="BI66" s="405"/>
      <c r="BJ66" s="405"/>
      <c r="BK66" s="405"/>
      <c r="BL66" s="419"/>
      <c r="BM66" s="415"/>
      <c r="BN66" s="405"/>
      <c r="BO66" s="405"/>
      <c r="BP66" s="405"/>
      <c r="BQ66" s="419"/>
      <c r="BR66" s="415"/>
      <c r="BS66" s="405"/>
      <c r="BT66" s="405"/>
      <c r="BU66" s="405"/>
      <c r="BV66" s="405"/>
      <c r="BW66" s="405"/>
      <c r="BX66" s="405"/>
      <c r="BY66" s="406"/>
      <c r="BZ66" s="406"/>
      <c r="CA66" s="406"/>
      <c r="CB66" s="406"/>
      <c r="CC66" s="406"/>
      <c r="CD66" s="406"/>
      <c r="CE66" s="406"/>
      <c r="CF66" s="406"/>
      <c r="CG66" s="406"/>
      <c r="CH66" s="406"/>
      <c r="CI66" s="406"/>
      <c r="CJ66" s="406"/>
      <c r="CK66" s="406"/>
      <c r="CL66" s="406"/>
      <c r="CM66" s="406"/>
      <c r="CN66" s="406"/>
      <c r="CO66" s="406"/>
      <c r="CP66" s="406"/>
      <c r="CQ66" s="406"/>
      <c r="CR66" s="406"/>
      <c r="CS66" s="406"/>
      <c r="CT66" s="406"/>
      <c r="CU66" s="406"/>
      <c r="CV66" s="406"/>
      <c r="CW66" s="406"/>
      <c r="CX66" s="406"/>
      <c r="CY66" s="406"/>
      <c r="CZ66" s="419"/>
    </row>
    <row r="67" s="320" customFormat="true" ht="15" customHeight="true" x14ac:dyDescent="0.2">
      <c r="A67" s="149"/>
      <c r="B67" s="144"/>
      <c r="C67" s="127"/>
      <c r="D67" s="126"/>
      <c r="E67" s="126"/>
      <c r="F67" s="126"/>
      <c r="G67" s="125"/>
      <c r="H67" s="124"/>
      <c r="I67" s="126"/>
      <c r="J67" s="126"/>
      <c r="K67" s="126"/>
      <c r="L67" s="123"/>
      <c r="M67" s="127"/>
      <c r="N67" s="126"/>
      <c r="O67" s="126"/>
      <c r="P67" s="126"/>
      <c r="Q67" s="123"/>
      <c r="R67" s="408"/>
      <c r="S67" s="408"/>
      <c r="T67" s="408"/>
      <c r="U67" s="408"/>
      <c r="V67" s="408"/>
      <c r="W67" s="408"/>
      <c r="X67" s="408"/>
      <c r="Y67" s="408"/>
      <c r="Z67" s="408"/>
      <c r="AA67" s="408"/>
      <c r="AB67" s="408"/>
      <c r="AC67" s="408"/>
      <c r="AD67" s="408"/>
      <c r="AE67" s="408"/>
      <c r="AF67" s="408"/>
      <c r="AG67" s="408"/>
      <c r="AH67" s="408"/>
      <c r="AI67" s="408"/>
      <c r="AJ67" s="408"/>
      <c r="AK67" s="408"/>
      <c r="AL67" s="408"/>
      <c r="AM67" s="408"/>
      <c r="AN67" s="408"/>
      <c r="AO67" s="408"/>
      <c r="AP67" s="408"/>
      <c r="AQ67" s="408"/>
      <c r="AR67" s="408"/>
      <c r="AS67" s="408"/>
      <c r="AT67" s="408"/>
      <c r="AU67" s="408"/>
      <c r="AV67" s="408"/>
      <c r="AW67" s="408"/>
      <c r="AX67" s="408"/>
      <c r="AY67" s="408"/>
      <c r="BA67" s="878"/>
      <c r="BB67" s="552"/>
      <c r="BC67" s="415"/>
      <c r="BD67" s="405"/>
      <c r="BE67" s="405"/>
      <c r="BF67" s="405"/>
      <c r="BG67" s="419"/>
      <c r="BH67" s="415"/>
      <c r="BI67" s="405"/>
      <c r="BJ67" s="405"/>
      <c r="BK67" s="405"/>
      <c r="BL67" s="419"/>
      <c r="BM67" s="415"/>
      <c r="BN67" s="405"/>
      <c r="BO67" s="405"/>
      <c r="BP67" s="405"/>
      <c r="BQ67" s="419"/>
      <c r="BR67" s="415"/>
      <c r="BS67" s="405"/>
      <c r="BT67" s="405"/>
      <c r="BU67" s="405"/>
      <c r="BV67" s="405"/>
      <c r="BW67" s="405"/>
      <c r="BX67" s="405"/>
      <c r="BY67" s="406"/>
      <c r="BZ67" s="406"/>
      <c r="CA67" s="406"/>
      <c r="CB67" s="406"/>
      <c r="CC67" s="406"/>
      <c r="CD67" s="406"/>
      <c r="CE67" s="406"/>
      <c r="CF67" s="406"/>
      <c r="CG67" s="406"/>
      <c r="CH67" s="406"/>
      <c r="CI67" s="406"/>
      <c r="CJ67" s="406"/>
      <c r="CK67" s="406"/>
      <c r="CL67" s="406"/>
      <c r="CM67" s="406"/>
      <c r="CN67" s="406"/>
      <c r="CO67" s="406"/>
      <c r="CP67" s="406"/>
      <c r="CQ67" s="406"/>
      <c r="CR67" s="406"/>
      <c r="CS67" s="406"/>
      <c r="CT67" s="406"/>
      <c r="CU67" s="406"/>
      <c r="CV67" s="406"/>
      <c r="CW67" s="406"/>
      <c r="CX67" s="406"/>
      <c r="CY67" s="406"/>
      <c r="CZ67" s="419"/>
    </row>
    <row r="68" s="320" customFormat="true" ht="15" customHeight="true" x14ac:dyDescent="0.2">
      <c r="A68" s="149"/>
      <c r="B68" s="144"/>
      <c r="C68" s="127"/>
      <c r="D68" s="126"/>
      <c r="E68" s="126"/>
      <c r="F68" s="126"/>
      <c r="G68" s="125"/>
      <c r="H68" s="124"/>
      <c r="I68" s="126"/>
      <c r="J68" s="126"/>
      <c r="K68" s="126"/>
      <c r="L68" s="123"/>
      <c r="M68" s="127"/>
      <c r="N68" s="126"/>
      <c r="O68" s="126"/>
      <c r="P68" s="126"/>
      <c r="Q68" s="123"/>
      <c r="R68" s="408"/>
      <c r="S68" s="408"/>
      <c r="T68" s="408"/>
      <c r="U68" s="408"/>
      <c r="V68" s="408"/>
      <c r="W68" s="408"/>
      <c r="X68" s="408"/>
      <c r="Y68" s="408"/>
      <c r="Z68" s="408"/>
      <c r="AA68" s="408"/>
      <c r="AB68" s="408"/>
      <c r="AC68" s="408"/>
      <c r="AD68" s="408"/>
      <c r="AE68" s="408"/>
      <c r="AF68" s="408"/>
      <c r="AG68" s="408"/>
      <c r="AH68" s="408"/>
      <c r="AI68" s="408"/>
      <c r="AJ68" s="408"/>
      <c r="AK68" s="408"/>
      <c r="AL68" s="408"/>
      <c r="AM68" s="408"/>
      <c r="AN68" s="408"/>
      <c r="AO68" s="408"/>
      <c r="AP68" s="408"/>
      <c r="AQ68" s="408"/>
      <c r="AR68" s="408"/>
      <c r="AS68" s="408"/>
      <c r="AT68" s="408"/>
      <c r="AU68" s="408"/>
      <c r="AV68" s="408"/>
      <c r="AW68" s="408"/>
      <c r="AX68" s="408"/>
      <c r="AY68" s="408"/>
      <c r="BA68" s="878"/>
      <c r="BB68" s="552"/>
      <c r="BC68" s="415"/>
      <c r="BD68" s="405"/>
      <c r="BE68" s="405"/>
      <c r="BF68" s="405"/>
      <c r="BG68" s="419"/>
      <c r="BH68" s="415"/>
      <c r="BI68" s="405"/>
      <c r="BJ68" s="405"/>
      <c r="BK68" s="405"/>
      <c r="BL68" s="419"/>
      <c r="BM68" s="415"/>
      <c r="BN68" s="405"/>
      <c r="BO68" s="405"/>
      <c r="BP68" s="405"/>
      <c r="BQ68" s="419"/>
      <c r="BR68" s="415"/>
      <c r="BS68" s="405"/>
      <c r="BT68" s="405"/>
      <c r="BU68" s="405"/>
      <c r="BV68" s="405"/>
      <c r="BW68" s="405"/>
      <c r="BX68" s="405"/>
      <c r="BY68" s="406"/>
      <c r="BZ68" s="406"/>
      <c r="CA68" s="406"/>
      <c r="CB68" s="406"/>
      <c r="CC68" s="406"/>
      <c r="CD68" s="406"/>
      <c r="CE68" s="406"/>
      <c r="CF68" s="406"/>
      <c r="CG68" s="406"/>
      <c r="CH68" s="406"/>
      <c r="CI68" s="406"/>
      <c r="CJ68" s="406"/>
      <c r="CK68" s="406"/>
      <c r="CL68" s="406"/>
      <c r="CM68" s="406"/>
      <c r="CN68" s="406"/>
      <c r="CO68" s="406"/>
      <c r="CP68" s="406"/>
      <c r="CQ68" s="406"/>
      <c r="CR68" s="406"/>
      <c r="CS68" s="406"/>
      <c r="CT68" s="406"/>
      <c r="CU68" s="406"/>
      <c r="CV68" s="406"/>
      <c r="CW68" s="406"/>
      <c r="CX68" s="406"/>
      <c r="CY68" s="406"/>
      <c r="CZ68" s="419"/>
    </row>
    <row r="69" s="320" customFormat="true" ht="15" customHeight="true" x14ac:dyDescent="0.2">
      <c r="A69" s="149"/>
      <c r="B69" s="144"/>
      <c r="C69" s="127"/>
      <c r="D69" s="126"/>
      <c r="E69" s="126"/>
      <c r="F69" s="126"/>
      <c r="G69" s="125"/>
      <c r="H69" s="124"/>
      <c r="I69" s="126"/>
      <c r="J69" s="126"/>
      <c r="K69" s="126"/>
      <c r="L69" s="123"/>
      <c r="M69" s="127"/>
      <c r="N69" s="126"/>
      <c r="O69" s="126"/>
      <c r="P69" s="126"/>
      <c r="Q69" s="123"/>
      <c r="R69" s="408"/>
      <c r="S69" s="408"/>
      <c r="T69" s="408"/>
      <c r="U69" s="408"/>
      <c r="V69" s="408"/>
      <c r="W69" s="408"/>
      <c r="X69" s="408"/>
      <c r="Y69" s="408"/>
      <c r="Z69" s="408"/>
      <c r="AA69" s="408"/>
      <c r="AB69" s="408"/>
      <c r="AC69" s="408"/>
      <c r="AD69" s="408"/>
      <c r="AE69" s="408"/>
      <c r="AF69" s="408"/>
      <c r="AG69" s="408"/>
      <c r="AH69" s="408"/>
      <c r="AI69" s="408"/>
      <c r="AJ69" s="408"/>
      <c r="AK69" s="408"/>
      <c r="AL69" s="408"/>
      <c r="AM69" s="408"/>
      <c r="AN69" s="408"/>
      <c r="AO69" s="408"/>
      <c r="AP69" s="408"/>
      <c r="AQ69" s="408"/>
      <c r="AR69" s="408"/>
      <c r="AS69" s="408"/>
      <c r="AT69" s="408"/>
      <c r="AU69" s="408"/>
      <c r="AV69" s="408"/>
      <c r="AW69" s="408"/>
      <c r="AX69" s="408"/>
      <c r="AY69" s="408"/>
      <c r="BA69" s="878"/>
      <c r="BB69" s="552"/>
      <c r="BC69" s="415"/>
      <c r="BD69" s="405"/>
      <c r="BE69" s="405"/>
      <c r="BF69" s="405"/>
      <c r="BG69" s="419"/>
      <c r="BH69" s="415"/>
      <c r="BI69" s="405"/>
      <c r="BJ69" s="405"/>
      <c r="BK69" s="405"/>
      <c r="BL69" s="419"/>
      <c r="BM69" s="415"/>
      <c r="BN69" s="405"/>
      <c r="BO69" s="405"/>
      <c r="BP69" s="405"/>
      <c r="BQ69" s="419"/>
      <c r="BR69" s="415"/>
      <c r="BS69" s="405"/>
      <c r="BT69" s="405"/>
      <c r="BU69" s="405"/>
      <c r="BV69" s="405"/>
      <c r="BW69" s="405"/>
      <c r="BX69" s="405"/>
      <c r="BY69" s="406"/>
      <c r="BZ69" s="406"/>
      <c r="CA69" s="406"/>
      <c r="CB69" s="406"/>
      <c r="CC69" s="406"/>
      <c r="CD69" s="406"/>
      <c r="CE69" s="406"/>
      <c r="CF69" s="406"/>
      <c r="CG69" s="406"/>
      <c r="CH69" s="406"/>
      <c r="CI69" s="406"/>
      <c r="CJ69" s="406"/>
      <c r="CK69" s="406"/>
      <c r="CL69" s="406"/>
      <c r="CM69" s="406"/>
      <c r="CN69" s="406"/>
      <c r="CO69" s="406"/>
      <c r="CP69" s="406"/>
      <c r="CQ69" s="406"/>
      <c r="CR69" s="406"/>
      <c r="CS69" s="406"/>
      <c r="CT69" s="406"/>
      <c r="CU69" s="406"/>
      <c r="CV69" s="406"/>
      <c r="CW69" s="406"/>
      <c r="CX69" s="406"/>
      <c r="CY69" s="406"/>
      <c r="CZ69" s="419"/>
    </row>
    <row r="70" s="320" customFormat="true" ht="15" customHeight="true" x14ac:dyDescent="0.2">
      <c r="A70" s="149"/>
      <c r="B70" s="144"/>
      <c r="C70" s="127"/>
      <c r="D70" s="126"/>
      <c r="E70" s="126"/>
      <c r="F70" s="126"/>
      <c r="G70" s="125"/>
      <c r="H70" s="124"/>
      <c r="I70" s="126"/>
      <c r="J70" s="126"/>
      <c r="K70" s="126"/>
      <c r="L70" s="123"/>
      <c r="M70" s="127"/>
      <c r="N70" s="126"/>
      <c r="O70" s="126"/>
      <c r="P70" s="126"/>
      <c r="Q70" s="123"/>
      <c r="R70" s="408"/>
      <c r="S70" s="408"/>
      <c r="T70" s="408"/>
      <c r="U70" s="408"/>
      <c r="V70" s="408"/>
      <c r="W70" s="408"/>
      <c r="X70" s="408"/>
      <c r="Y70" s="408"/>
      <c r="Z70" s="408"/>
      <c r="AA70" s="408"/>
      <c r="AB70" s="408"/>
      <c r="AC70" s="408"/>
      <c r="AD70" s="408"/>
      <c r="AE70" s="408"/>
      <c r="AF70" s="408"/>
      <c r="AG70" s="408"/>
      <c r="AH70" s="408"/>
      <c r="AI70" s="408"/>
      <c r="AJ70" s="408"/>
      <c r="AK70" s="408"/>
      <c r="AL70" s="408"/>
      <c r="AM70" s="408"/>
      <c r="AN70" s="408"/>
      <c r="AO70" s="408"/>
      <c r="AP70" s="408"/>
      <c r="AQ70" s="408"/>
      <c r="AR70" s="408"/>
      <c r="AS70" s="408"/>
      <c r="AT70" s="408"/>
      <c r="AU70" s="408"/>
      <c r="AV70" s="408"/>
      <c r="AW70" s="408"/>
      <c r="AX70" s="408"/>
      <c r="AY70" s="408"/>
      <c r="BA70" s="878"/>
      <c r="BB70" s="552"/>
      <c r="BC70" s="415"/>
      <c r="BD70" s="405"/>
      <c r="BE70" s="405"/>
      <c r="BF70" s="405"/>
      <c r="BG70" s="419"/>
      <c r="BH70" s="415"/>
      <c r="BI70" s="405"/>
      <c r="BJ70" s="405"/>
      <c r="BK70" s="405"/>
      <c r="BL70" s="419"/>
      <c r="BM70" s="415"/>
      <c r="BN70" s="405"/>
      <c r="BO70" s="405"/>
      <c r="BP70" s="405"/>
      <c r="BQ70" s="419"/>
      <c r="BR70" s="415"/>
      <c r="BS70" s="405"/>
      <c r="BT70" s="405"/>
      <c r="BU70" s="405"/>
      <c r="BV70" s="405"/>
      <c r="BW70" s="405"/>
      <c r="BX70" s="405"/>
      <c r="BY70" s="406"/>
      <c r="BZ70" s="406"/>
      <c r="CA70" s="406"/>
      <c r="CB70" s="406"/>
      <c r="CC70" s="406"/>
      <c r="CD70" s="406"/>
      <c r="CE70" s="406"/>
      <c r="CF70" s="406"/>
      <c r="CG70" s="406"/>
      <c r="CH70" s="406"/>
      <c r="CI70" s="406"/>
      <c r="CJ70" s="406"/>
      <c r="CK70" s="406"/>
      <c r="CL70" s="406"/>
      <c r="CM70" s="406"/>
      <c r="CN70" s="406"/>
      <c r="CO70" s="406"/>
      <c r="CP70" s="406"/>
      <c r="CQ70" s="406"/>
      <c r="CR70" s="406"/>
      <c r="CS70" s="406"/>
      <c r="CT70" s="406"/>
      <c r="CU70" s="406"/>
      <c r="CV70" s="406"/>
      <c r="CW70" s="406"/>
      <c r="CX70" s="406"/>
      <c r="CY70" s="406"/>
      <c r="CZ70" s="419"/>
    </row>
    <row r="71" s="320" customFormat="true" ht="15" customHeight="true" x14ac:dyDescent="0.2">
      <c r="A71" s="149"/>
      <c r="B71" s="144"/>
      <c r="C71" s="127"/>
      <c r="D71" s="126"/>
      <c r="E71" s="126"/>
      <c r="F71" s="126"/>
      <c r="G71" s="125"/>
      <c r="H71" s="124"/>
      <c r="I71" s="126"/>
      <c r="J71" s="126"/>
      <c r="K71" s="126"/>
      <c r="L71" s="123"/>
      <c r="M71" s="127"/>
      <c r="N71" s="126"/>
      <c r="O71" s="126"/>
      <c r="P71" s="126"/>
      <c r="Q71" s="123"/>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08"/>
      <c r="AQ71" s="408"/>
      <c r="AR71" s="408"/>
      <c r="AS71" s="408"/>
      <c r="AT71" s="408"/>
      <c r="AU71" s="408"/>
      <c r="AV71" s="408"/>
      <c r="AW71" s="408"/>
      <c r="AX71" s="408"/>
      <c r="AY71" s="408"/>
      <c r="BA71" s="878"/>
      <c r="BB71" s="552"/>
      <c r="BC71" s="415"/>
      <c r="BD71" s="405"/>
      <c r="BE71" s="405"/>
      <c r="BF71" s="405"/>
      <c r="BG71" s="419"/>
      <c r="BH71" s="415"/>
      <c r="BI71" s="405"/>
      <c r="BJ71" s="405"/>
      <c r="BK71" s="405"/>
      <c r="BL71" s="419"/>
      <c r="BM71" s="415"/>
      <c r="BN71" s="405"/>
      <c r="BO71" s="405"/>
      <c r="BP71" s="405"/>
      <c r="BQ71" s="419"/>
      <c r="BR71" s="415"/>
      <c r="BS71" s="405"/>
      <c r="BT71" s="405"/>
      <c r="BU71" s="405"/>
      <c r="BV71" s="405"/>
      <c r="BW71" s="405"/>
      <c r="BX71" s="405"/>
      <c r="BY71" s="406"/>
      <c r="BZ71" s="406"/>
      <c r="CA71" s="406"/>
      <c r="CB71" s="406"/>
      <c r="CC71" s="406"/>
      <c r="CD71" s="406"/>
      <c r="CE71" s="406"/>
      <c r="CF71" s="406"/>
      <c r="CG71" s="406"/>
      <c r="CH71" s="406"/>
      <c r="CI71" s="406"/>
      <c r="CJ71" s="406"/>
      <c r="CK71" s="406"/>
      <c r="CL71" s="406"/>
      <c r="CM71" s="406"/>
      <c r="CN71" s="406"/>
      <c r="CO71" s="406"/>
      <c r="CP71" s="406"/>
      <c r="CQ71" s="406"/>
      <c r="CR71" s="406"/>
      <c r="CS71" s="406"/>
      <c r="CT71" s="406"/>
      <c r="CU71" s="406"/>
      <c r="CV71" s="406"/>
      <c r="CW71" s="406"/>
      <c r="CX71" s="406"/>
      <c r="CY71" s="406"/>
      <c r="CZ71" s="419"/>
    </row>
    <row r="72" s="320" customFormat="true" ht="15" customHeight="true" x14ac:dyDescent="0.2">
      <c r="A72" s="149"/>
      <c r="B72" s="144"/>
      <c r="C72" s="127"/>
      <c r="D72" s="126"/>
      <c r="E72" s="126"/>
      <c r="F72" s="126"/>
      <c r="G72" s="125"/>
      <c r="H72" s="124"/>
      <c r="I72" s="126"/>
      <c r="J72" s="126"/>
      <c r="K72" s="126"/>
      <c r="L72" s="123"/>
      <c r="M72" s="127"/>
      <c r="N72" s="126"/>
      <c r="O72" s="126"/>
      <c r="P72" s="126"/>
      <c r="Q72" s="123"/>
      <c r="R72" s="408"/>
      <c r="S72" s="408"/>
      <c r="T72" s="408"/>
      <c r="U72" s="408"/>
      <c r="V72" s="408"/>
      <c r="W72" s="408"/>
      <c r="X72" s="408"/>
      <c r="Y72" s="408"/>
      <c r="Z72" s="408"/>
      <c r="AA72" s="408"/>
      <c r="AB72" s="408"/>
      <c r="AC72" s="408"/>
      <c r="AD72" s="408"/>
      <c r="AE72" s="408"/>
      <c r="AF72" s="408"/>
      <c r="AG72" s="408"/>
      <c r="AH72" s="408"/>
      <c r="AI72" s="408"/>
      <c r="AJ72" s="408"/>
      <c r="AK72" s="408"/>
      <c r="AL72" s="408"/>
      <c r="AM72" s="408"/>
      <c r="AN72" s="408"/>
      <c r="AO72" s="408"/>
      <c r="AP72" s="408"/>
      <c r="AQ72" s="408"/>
      <c r="AR72" s="408"/>
      <c r="AS72" s="408"/>
      <c r="AT72" s="408"/>
      <c r="AU72" s="408"/>
      <c r="AV72" s="408"/>
      <c r="AW72" s="408"/>
      <c r="AX72" s="408"/>
      <c r="AY72" s="408"/>
      <c r="BA72" s="878"/>
      <c r="BB72" s="552"/>
      <c r="BC72" s="415"/>
      <c r="BD72" s="405"/>
      <c r="BE72" s="405"/>
      <c r="BF72" s="405"/>
      <c r="BG72" s="419"/>
      <c r="BH72" s="415"/>
      <c r="BI72" s="405"/>
      <c r="BJ72" s="405"/>
      <c r="BK72" s="405"/>
      <c r="BL72" s="419"/>
      <c r="BM72" s="415"/>
      <c r="BN72" s="405"/>
      <c r="BO72" s="405"/>
      <c r="BP72" s="405"/>
      <c r="BQ72" s="419"/>
      <c r="BR72" s="415"/>
      <c r="BS72" s="405"/>
      <c r="BT72" s="405"/>
      <c r="BU72" s="405"/>
      <c r="BV72" s="405"/>
      <c r="BW72" s="405"/>
      <c r="BX72" s="405"/>
      <c r="BY72" s="406"/>
      <c r="BZ72" s="406"/>
      <c r="CA72" s="406"/>
      <c r="CB72" s="406"/>
      <c r="CC72" s="406"/>
      <c r="CD72" s="406"/>
      <c r="CE72" s="406"/>
      <c r="CF72" s="406"/>
      <c r="CG72" s="406"/>
      <c r="CH72" s="406"/>
      <c r="CI72" s="406"/>
      <c r="CJ72" s="406"/>
      <c r="CK72" s="406"/>
      <c r="CL72" s="406"/>
      <c r="CM72" s="406"/>
      <c r="CN72" s="406"/>
      <c r="CO72" s="406"/>
      <c r="CP72" s="406"/>
      <c r="CQ72" s="406"/>
      <c r="CR72" s="406"/>
      <c r="CS72" s="406"/>
      <c r="CT72" s="406"/>
      <c r="CU72" s="406"/>
      <c r="CV72" s="406"/>
      <c r="CW72" s="406"/>
      <c r="CX72" s="406"/>
      <c r="CY72" s="406"/>
      <c r="CZ72" s="419"/>
    </row>
    <row r="73" s="320" customFormat="true" ht="15" customHeight="true" x14ac:dyDescent="0.2">
      <c r="A73" s="149"/>
      <c r="B73" s="144"/>
      <c r="C73" s="127"/>
      <c r="D73" s="126"/>
      <c r="E73" s="126"/>
      <c r="F73" s="126"/>
      <c r="G73" s="125"/>
      <c r="H73" s="124"/>
      <c r="I73" s="126"/>
      <c r="J73" s="126"/>
      <c r="K73" s="126"/>
      <c r="L73" s="123"/>
      <c r="M73" s="127"/>
      <c r="N73" s="126"/>
      <c r="O73" s="126"/>
      <c r="P73" s="126"/>
      <c r="Q73" s="123"/>
      <c r="R73" s="408"/>
      <c r="S73" s="408"/>
      <c r="T73" s="408"/>
      <c r="U73" s="408"/>
      <c r="V73" s="408"/>
      <c r="W73" s="408"/>
      <c r="X73" s="408"/>
      <c r="Y73" s="408"/>
      <c r="Z73" s="408"/>
      <c r="AA73" s="408"/>
      <c r="AB73" s="408"/>
      <c r="AC73" s="408"/>
      <c r="AD73" s="408"/>
      <c r="AE73" s="408"/>
      <c r="AF73" s="408"/>
      <c r="AG73" s="408"/>
      <c r="AH73" s="408"/>
      <c r="AI73" s="408"/>
      <c r="AJ73" s="408"/>
      <c r="AK73" s="408"/>
      <c r="AL73" s="408"/>
      <c r="AM73" s="408"/>
      <c r="AN73" s="408"/>
      <c r="AO73" s="408"/>
      <c r="AP73" s="408"/>
      <c r="AQ73" s="408"/>
      <c r="AR73" s="408"/>
      <c r="AS73" s="408"/>
      <c r="AT73" s="408"/>
      <c r="AU73" s="408"/>
      <c r="AV73" s="408"/>
      <c r="AW73" s="408"/>
      <c r="AX73" s="408"/>
      <c r="AY73" s="408"/>
      <c r="BA73" s="878"/>
      <c r="BB73" s="552"/>
      <c r="BC73" s="415"/>
      <c r="BD73" s="405"/>
      <c r="BE73" s="405"/>
      <c r="BF73" s="405"/>
      <c r="BG73" s="419"/>
      <c r="BH73" s="415"/>
      <c r="BI73" s="405"/>
      <c r="BJ73" s="405"/>
      <c r="BK73" s="405"/>
      <c r="BL73" s="419"/>
      <c r="BM73" s="415"/>
      <c r="BN73" s="405"/>
      <c r="BO73" s="405"/>
      <c r="BP73" s="405"/>
      <c r="BQ73" s="419"/>
      <c r="BR73" s="415"/>
      <c r="BS73" s="405"/>
      <c r="BT73" s="405"/>
      <c r="BU73" s="405"/>
      <c r="BV73" s="405"/>
      <c r="BW73" s="405"/>
      <c r="BX73" s="405"/>
      <c r="BY73" s="406"/>
      <c r="BZ73" s="406"/>
      <c r="CA73" s="406"/>
      <c r="CB73" s="406"/>
      <c r="CC73" s="406"/>
      <c r="CD73" s="406"/>
      <c r="CE73" s="406"/>
      <c r="CF73" s="406"/>
      <c r="CG73" s="406"/>
      <c r="CH73" s="406"/>
      <c r="CI73" s="406"/>
      <c r="CJ73" s="406"/>
      <c r="CK73" s="406"/>
      <c r="CL73" s="406"/>
      <c r="CM73" s="406"/>
      <c r="CN73" s="406"/>
      <c r="CO73" s="406"/>
      <c r="CP73" s="406"/>
      <c r="CQ73" s="406"/>
      <c r="CR73" s="406"/>
      <c r="CS73" s="406"/>
      <c r="CT73" s="406"/>
      <c r="CU73" s="406"/>
      <c r="CV73" s="406"/>
      <c r="CW73" s="406"/>
      <c r="CX73" s="406"/>
      <c r="CY73" s="406"/>
      <c r="CZ73" s="419"/>
    </row>
    <row r="74" s="320" customFormat="true" ht="15" customHeight="true" x14ac:dyDescent="0.2">
      <c r="A74" s="149"/>
      <c r="B74" s="144"/>
      <c r="C74" s="127"/>
      <c r="D74" s="126"/>
      <c r="E74" s="126"/>
      <c r="F74" s="126"/>
      <c r="G74" s="125"/>
      <c r="H74" s="124"/>
      <c r="I74" s="126"/>
      <c r="J74" s="126"/>
      <c r="K74" s="126"/>
      <c r="L74" s="123"/>
      <c r="M74" s="127"/>
      <c r="N74" s="126"/>
      <c r="O74" s="126"/>
      <c r="P74" s="126"/>
      <c r="Q74" s="123"/>
      <c r="R74" s="408"/>
      <c r="S74" s="408"/>
      <c r="T74" s="408"/>
      <c r="U74" s="408"/>
      <c r="V74" s="408"/>
      <c r="W74" s="408"/>
      <c r="X74" s="408"/>
      <c r="Y74" s="408"/>
      <c r="Z74" s="408"/>
      <c r="AA74" s="408"/>
      <c r="AB74" s="408"/>
      <c r="AC74" s="408"/>
      <c r="AD74" s="408"/>
      <c r="AE74" s="408"/>
      <c r="AF74" s="408"/>
      <c r="AG74" s="408"/>
      <c r="AH74" s="408"/>
      <c r="AI74" s="408"/>
      <c r="AJ74" s="408"/>
      <c r="AK74" s="408"/>
      <c r="AL74" s="408"/>
      <c r="AM74" s="408"/>
      <c r="AN74" s="408"/>
      <c r="AO74" s="408"/>
      <c r="AP74" s="408"/>
      <c r="AQ74" s="408"/>
      <c r="AR74" s="408"/>
      <c r="AS74" s="408"/>
      <c r="AT74" s="408"/>
      <c r="AU74" s="408"/>
      <c r="AV74" s="408"/>
      <c r="AW74" s="408"/>
      <c r="AX74" s="408"/>
      <c r="AY74" s="408"/>
      <c r="BA74" s="878"/>
      <c r="BB74" s="552"/>
      <c r="BC74" s="415"/>
      <c r="BD74" s="405"/>
      <c r="BE74" s="405"/>
      <c r="BF74" s="405"/>
      <c r="BG74" s="419"/>
      <c r="BH74" s="415"/>
      <c r="BI74" s="405"/>
      <c r="BJ74" s="405"/>
      <c r="BK74" s="405"/>
      <c r="BL74" s="419"/>
      <c r="BM74" s="415"/>
      <c r="BN74" s="405"/>
      <c r="BO74" s="405"/>
      <c r="BP74" s="405"/>
      <c r="BQ74" s="419"/>
      <c r="BR74" s="415"/>
      <c r="BS74" s="405"/>
      <c r="BT74" s="405"/>
      <c r="BU74" s="405"/>
      <c r="BV74" s="405"/>
      <c r="BW74" s="405"/>
      <c r="BX74" s="405"/>
      <c r="BY74" s="406"/>
      <c r="BZ74" s="406"/>
      <c r="CA74" s="406"/>
      <c r="CB74" s="406"/>
      <c r="CC74" s="406"/>
      <c r="CD74" s="406"/>
      <c r="CE74" s="406"/>
      <c r="CF74" s="406"/>
      <c r="CG74" s="406"/>
      <c r="CH74" s="406"/>
      <c r="CI74" s="406"/>
      <c r="CJ74" s="406"/>
      <c r="CK74" s="406"/>
      <c r="CL74" s="406"/>
      <c r="CM74" s="406"/>
      <c r="CN74" s="406"/>
      <c r="CO74" s="406"/>
      <c r="CP74" s="406"/>
      <c r="CQ74" s="406"/>
      <c r="CR74" s="406"/>
      <c r="CS74" s="406"/>
      <c r="CT74" s="406"/>
      <c r="CU74" s="406"/>
      <c r="CV74" s="406"/>
      <c r="CW74" s="406"/>
      <c r="CX74" s="406"/>
      <c r="CY74" s="406"/>
      <c r="CZ74" s="419"/>
    </row>
    <row r="75" s="320" customFormat="true" ht="15" customHeight="true" x14ac:dyDescent="0.2">
      <c r="A75" s="149"/>
      <c r="B75" s="144"/>
      <c r="C75" s="127"/>
      <c r="D75" s="126"/>
      <c r="E75" s="126"/>
      <c r="F75" s="126"/>
      <c r="G75" s="125"/>
      <c r="H75" s="124"/>
      <c r="I75" s="126"/>
      <c r="J75" s="126"/>
      <c r="K75" s="126"/>
      <c r="L75" s="123"/>
      <c r="M75" s="127"/>
      <c r="N75" s="126"/>
      <c r="O75" s="126"/>
      <c r="P75" s="126"/>
      <c r="Q75" s="123"/>
      <c r="R75" s="408"/>
      <c r="S75" s="408"/>
      <c r="T75" s="408"/>
      <c r="U75" s="408"/>
      <c r="V75" s="408"/>
      <c r="W75" s="408"/>
      <c r="X75" s="408"/>
      <c r="Y75" s="408"/>
      <c r="Z75" s="408"/>
      <c r="AA75" s="408"/>
      <c r="AB75" s="408"/>
      <c r="AC75" s="408"/>
      <c r="AD75" s="408"/>
      <c r="AE75" s="408"/>
      <c r="AF75" s="408"/>
      <c r="AG75" s="408"/>
      <c r="AH75" s="408"/>
      <c r="AI75" s="408"/>
      <c r="AJ75" s="408"/>
      <c r="AK75" s="408"/>
      <c r="AL75" s="408"/>
      <c r="AM75" s="408"/>
      <c r="AN75" s="408"/>
      <c r="AO75" s="408"/>
      <c r="AP75" s="408"/>
      <c r="AQ75" s="408"/>
      <c r="AR75" s="408"/>
      <c r="AS75" s="408"/>
      <c r="AT75" s="408"/>
      <c r="AU75" s="408"/>
      <c r="AV75" s="408"/>
      <c r="AW75" s="408"/>
      <c r="AX75" s="408"/>
      <c r="AY75" s="408"/>
      <c r="BA75" s="878"/>
      <c r="BB75" s="552"/>
      <c r="BC75" s="415"/>
      <c r="BD75" s="405"/>
      <c r="BE75" s="405"/>
      <c r="BF75" s="405"/>
      <c r="BG75" s="419"/>
      <c r="BH75" s="415"/>
      <c r="BI75" s="405"/>
      <c r="BJ75" s="405"/>
      <c r="BK75" s="405"/>
      <c r="BL75" s="419"/>
      <c r="BM75" s="415"/>
      <c r="BN75" s="405"/>
      <c r="BO75" s="405"/>
      <c r="BP75" s="405"/>
      <c r="BQ75" s="419"/>
      <c r="BR75" s="415"/>
      <c r="BS75" s="405"/>
      <c r="BT75" s="405"/>
      <c r="BU75" s="405"/>
      <c r="BV75" s="405"/>
      <c r="BW75" s="405"/>
      <c r="BX75" s="405"/>
      <c r="BY75" s="406"/>
      <c r="BZ75" s="406"/>
      <c r="CA75" s="406"/>
      <c r="CB75" s="406"/>
      <c r="CC75" s="406"/>
      <c r="CD75" s="406"/>
      <c r="CE75" s="406"/>
      <c r="CF75" s="406"/>
      <c r="CG75" s="406"/>
      <c r="CH75" s="406"/>
      <c r="CI75" s="406"/>
      <c r="CJ75" s="406"/>
      <c r="CK75" s="406"/>
      <c r="CL75" s="406"/>
      <c r="CM75" s="406"/>
      <c r="CN75" s="406"/>
      <c r="CO75" s="406"/>
      <c r="CP75" s="406"/>
      <c r="CQ75" s="406"/>
      <c r="CR75" s="406"/>
      <c r="CS75" s="406"/>
      <c r="CT75" s="406"/>
      <c r="CU75" s="406"/>
      <c r="CV75" s="406"/>
      <c r="CW75" s="406"/>
      <c r="CX75" s="406"/>
      <c r="CY75" s="406"/>
      <c r="CZ75" s="419"/>
    </row>
    <row r="76" s="320" customFormat="true" ht="15" customHeight="true" x14ac:dyDescent="0.2">
      <c r="A76" s="149"/>
      <c r="B76" s="144"/>
      <c r="C76" s="127"/>
      <c r="D76" s="126"/>
      <c r="E76" s="126"/>
      <c r="F76" s="126"/>
      <c r="G76" s="125"/>
      <c r="H76" s="124"/>
      <c r="I76" s="126"/>
      <c r="J76" s="126"/>
      <c r="K76" s="126"/>
      <c r="L76" s="123"/>
      <c r="M76" s="127"/>
      <c r="N76" s="126"/>
      <c r="O76" s="126"/>
      <c r="P76" s="126"/>
      <c r="Q76" s="123"/>
      <c r="R76" s="408"/>
      <c r="S76" s="408"/>
      <c r="T76" s="408"/>
      <c r="U76" s="408"/>
      <c r="V76" s="408"/>
      <c r="W76" s="408"/>
      <c r="X76" s="408"/>
      <c r="Y76" s="408"/>
      <c r="Z76" s="408"/>
      <c r="AA76" s="408"/>
      <c r="AB76" s="408"/>
      <c r="AC76" s="408"/>
      <c r="AD76" s="408"/>
      <c r="AE76" s="408"/>
      <c r="AF76" s="408"/>
      <c r="AG76" s="408"/>
      <c r="AH76" s="408"/>
      <c r="AI76" s="408"/>
      <c r="AJ76" s="408"/>
      <c r="AK76" s="408"/>
      <c r="AL76" s="408"/>
      <c r="AM76" s="408"/>
      <c r="AN76" s="408"/>
      <c r="AO76" s="408"/>
      <c r="AP76" s="408"/>
      <c r="AQ76" s="408"/>
      <c r="AR76" s="408"/>
      <c r="AS76" s="408"/>
      <c r="AT76" s="408"/>
      <c r="AU76" s="408"/>
      <c r="AV76" s="408"/>
      <c r="AW76" s="408"/>
      <c r="AX76" s="408"/>
      <c r="AY76" s="408"/>
      <c r="BA76" s="878"/>
      <c r="BB76" s="552"/>
      <c r="BC76" s="415"/>
      <c r="BD76" s="405"/>
      <c r="BE76" s="405"/>
      <c r="BF76" s="405"/>
      <c r="BG76" s="419"/>
      <c r="BH76" s="415"/>
      <c r="BI76" s="405"/>
      <c r="BJ76" s="405"/>
      <c r="BK76" s="405"/>
      <c r="BL76" s="419"/>
      <c r="BM76" s="415"/>
      <c r="BN76" s="405"/>
      <c r="BO76" s="405"/>
      <c r="BP76" s="405"/>
      <c r="BQ76" s="419"/>
      <c r="BR76" s="415"/>
      <c r="BS76" s="405"/>
      <c r="BT76" s="405"/>
      <c r="BU76" s="405"/>
      <c r="BV76" s="405"/>
      <c r="BW76" s="405"/>
      <c r="BX76" s="405"/>
      <c r="BY76" s="406"/>
      <c r="BZ76" s="406"/>
      <c r="CA76" s="406"/>
      <c r="CB76" s="406"/>
      <c r="CC76" s="406"/>
      <c r="CD76" s="406"/>
      <c r="CE76" s="406"/>
      <c r="CF76" s="406"/>
      <c r="CG76" s="406"/>
      <c r="CH76" s="406"/>
      <c r="CI76" s="406"/>
      <c r="CJ76" s="406"/>
      <c r="CK76" s="406"/>
      <c r="CL76" s="406"/>
      <c r="CM76" s="406"/>
      <c r="CN76" s="406"/>
      <c r="CO76" s="406"/>
      <c r="CP76" s="406"/>
      <c r="CQ76" s="406"/>
      <c r="CR76" s="406"/>
      <c r="CS76" s="406"/>
      <c r="CT76" s="406"/>
      <c r="CU76" s="406"/>
      <c r="CV76" s="406"/>
      <c r="CW76" s="406"/>
      <c r="CX76" s="406"/>
      <c r="CY76" s="406"/>
      <c r="CZ76" s="419"/>
    </row>
    <row r="77" s="320" customFormat="true" ht="15" customHeight="true" x14ac:dyDescent="0.2">
      <c r="A77" s="149"/>
      <c r="B77" s="144"/>
      <c r="C77" s="127"/>
      <c r="D77" s="126"/>
      <c r="E77" s="126"/>
      <c r="F77" s="126"/>
      <c r="G77" s="125"/>
      <c r="H77" s="124"/>
      <c r="I77" s="126"/>
      <c r="J77" s="126"/>
      <c r="K77" s="126"/>
      <c r="L77" s="123"/>
      <c r="M77" s="127"/>
      <c r="N77" s="126"/>
      <c r="O77" s="126"/>
      <c r="P77" s="126"/>
      <c r="Q77" s="123"/>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08"/>
      <c r="AQ77" s="408"/>
      <c r="AR77" s="408"/>
      <c r="AS77" s="408"/>
      <c r="AT77" s="408"/>
      <c r="AU77" s="408"/>
      <c r="AV77" s="408"/>
      <c r="AW77" s="408"/>
      <c r="AX77" s="408"/>
      <c r="AY77" s="408"/>
      <c r="BA77" s="878"/>
      <c r="BB77" s="552"/>
      <c r="BC77" s="415"/>
      <c r="BD77" s="405"/>
      <c r="BE77" s="405"/>
      <c r="BF77" s="405"/>
      <c r="BG77" s="419"/>
      <c r="BH77" s="415"/>
      <c r="BI77" s="405"/>
      <c r="BJ77" s="405"/>
      <c r="BK77" s="405"/>
      <c r="BL77" s="419"/>
      <c r="BM77" s="415"/>
      <c r="BN77" s="405"/>
      <c r="BO77" s="405"/>
      <c r="BP77" s="405"/>
      <c r="BQ77" s="419"/>
      <c r="BR77" s="415"/>
      <c r="BS77" s="405"/>
      <c r="BT77" s="405"/>
      <c r="BU77" s="405"/>
      <c r="BV77" s="405"/>
      <c r="BW77" s="405"/>
      <c r="BX77" s="405"/>
      <c r="BY77" s="406"/>
      <c r="BZ77" s="406"/>
      <c r="CA77" s="406"/>
      <c r="CB77" s="406"/>
      <c r="CC77" s="406"/>
      <c r="CD77" s="406"/>
      <c r="CE77" s="406"/>
      <c r="CF77" s="406"/>
      <c r="CG77" s="406"/>
      <c r="CH77" s="406"/>
      <c r="CI77" s="406"/>
      <c r="CJ77" s="406"/>
      <c r="CK77" s="406"/>
      <c r="CL77" s="406"/>
      <c r="CM77" s="406"/>
      <c r="CN77" s="406"/>
      <c r="CO77" s="406"/>
      <c r="CP77" s="406"/>
      <c r="CQ77" s="406"/>
      <c r="CR77" s="406"/>
      <c r="CS77" s="406"/>
      <c r="CT77" s="406"/>
      <c r="CU77" s="406"/>
      <c r="CV77" s="406"/>
      <c r="CW77" s="406"/>
      <c r="CX77" s="406"/>
      <c r="CY77" s="406"/>
      <c r="CZ77" s="419"/>
    </row>
    <row r="78" s="489" customFormat="true" ht="15" customHeight="true" x14ac:dyDescent="0.2">
      <c r="A78" s="149"/>
      <c r="B78" s="144"/>
      <c r="C78" s="113"/>
      <c r="D78" s="112"/>
      <c r="E78" s="112"/>
      <c r="F78" s="112"/>
      <c r="G78" s="111"/>
      <c r="H78" s="110"/>
      <c r="I78" s="112"/>
      <c r="J78" s="112"/>
      <c r="K78" s="112"/>
      <c r="L78" s="109"/>
      <c r="M78" s="113"/>
      <c r="N78" s="112"/>
      <c r="O78" s="112"/>
      <c r="P78" s="112"/>
      <c r="Q78" s="109"/>
      <c r="R78" s="833"/>
      <c r="S78" s="833"/>
      <c r="T78" s="833"/>
      <c r="U78" s="833"/>
      <c r="V78" s="833"/>
      <c r="W78" s="833"/>
      <c r="X78" s="833"/>
      <c r="Y78" s="833"/>
      <c r="Z78" s="833"/>
      <c r="AA78" s="833"/>
      <c r="AB78" s="833"/>
      <c r="AC78" s="833"/>
      <c r="AD78" s="833"/>
      <c r="AE78" s="833"/>
      <c r="AF78" s="833"/>
      <c r="AG78" s="833"/>
      <c r="AH78" s="833"/>
      <c r="AI78" s="833"/>
      <c r="AJ78" s="833"/>
      <c r="AK78" s="833"/>
      <c r="AL78" s="833"/>
      <c r="AM78" s="833"/>
      <c r="AN78" s="833"/>
      <c r="AO78" s="833"/>
      <c r="AP78" s="833"/>
      <c r="AQ78" s="833"/>
      <c r="AR78" s="833"/>
      <c r="AS78" s="833"/>
      <c r="AT78" s="833"/>
      <c r="AU78" s="833"/>
      <c r="AV78" s="833"/>
      <c r="AW78" s="833"/>
      <c r="AX78" s="833"/>
      <c r="AY78" s="833"/>
      <c r="BA78" s="878"/>
      <c r="BB78" s="552"/>
      <c r="BC78" s="415"/>
      <c r="BD78" s="405"/>
      <c r="BE78" s="405"/>
      <c r="BF78" s="405"/>
      <c r="BG78" s="419"/>
      <c r="BH78" s="415"/>
      <c r="BI78" s="405"/>
      <c r="BJ78" s="405"/>
      <c r="BK78" s="405"/>
      <c r="BL78" s="419"/>
      <c r="BM78" s="415"/>
      <c r="BN78" s="405"/>
      <c r="BO78" s="405"/>
      <c r="BP78" s="405"/>
      <c r="BQ78" s="419"/>
      <c r="BR78" s="415"/>
      <c r="BS78" s="405"/>
      <c r="BT78" s="405"/>
      <c r="BU78" s="405"/>
      <c r="BV78" s="405"/>
      <c r="BW78" s="405"/>
      <c r="BX78" s="405"/>
      <c r="BY78" s="406"/>
      <c r="BZ78" s="406"/>
      <c r="CA78" s="406"/>
      <c r="CB78" s="406"/>
      <c r="CC78" s="406"/>
      <c r="CD78" s="406"/>
      <c r="CE78" s="406"/>
      <c r="CF78" s="406"/>
      <c r="CG78" s="406"/>
      <c r="CH78" s="406"/>
      <c r="CI78" s="406"/>
      <c r="CJ78" s="406"/>
      <c r="CK78" s="406"/>
      <c r="CL78" s="406"/>
      <c r="CM78" s="406"/>
      <c r="CN78" s="406"/>
      <c r="CO78" s="406"/>
      <c r="CP78" s="406"/>
      <c r="CQ78" s="406"/>
      <c r="CR78" s="406"/>
      <c r="CS78" s="406"/>
      <c r="CT78" s="406"/>
      <c r="CU78" s="406"/>
      <c r="CV78" s="406"/>
      <c r="CW78" s="406"/>
      <c r="CX78" s="406"/>
      <c r="CY78" s="406"/>
      <c r="CZ78" s="419"/>
    </row>
    <row r="79" s="489" customFormat="true" ht="15" customHeight="true" x14ac:dyDescent="0.2">
      <c r="A79" s="149"/>
      <c r="B79" s="144"/>
      <c r="C79" s="113"/>
      <c r="D79" s="112"/>
      <c r="E79" s="112"/>
      <c r="F79" s="112"/>
      <c r="G79" s="111"/>
      <c r="H79" s="110"/>
      <c r="I79" s="112"/>
      <c r="J79" s="112"/>
      <c r="K79" s="112"/>
      <c r="L79" s="109"/>
      <c r="M79" s="113"/>
      <c r="N79" s="112"/>
      <c r="O79" s="112"/>
      <c r="P79" s="112"/>
      <c r="Q79" s="109"/>
      <c r="R79" s="833"/>
      <c r="S79" s="833"/>
      <c r="T79" s="833"/>
      <c r="U79" s="833"/>
      <c r="V79" s="833"/>
      <c r="W79" s="833"/>
      <c r="X79" s="833"/>
      <c r="Y79" s="833"/>
      <c r="Z79" s="833"/>
      <c r="AA79" s="833"/>
      <c r="AB79" s="833"/>
      <c r="AC79" s="833"/>
      <c r="AD79" s="833"/>
      <c r="AE79" s="833"/>
      <c r="AF79" s="833"/>
      <c r="AG79" s="833"/>
      <c r="AH79" s="833"/>
      <c r="AI79" s="833"/>
      <c r="AJ79" s="833"/>
      <c r="AK79" s="833"/>
      <c r="AL79" s="833"/>
      <c r="AM79" s="833"/>
      <c r="AN79" s="833"/>
      <c r="AO79" s="833"/>
      <c r="AP79" s="833"/>
      <c r="AQ79" s="833"/>
      <c r="AR79" s="833"/>
      <c r="AS79" s="833"/>
      <c r="AT79" s="833"/>
      <c r="AU79" s="833"/>
      <c r="AV79" s="833"/>
      <c r="AW79" s="833"/>
      <c r="AX79" s="833"/>
      <c r="AY79" s="833"/>
      <c r="BA79" s="878"/>
      <c r="BB79" s="552"/>
      <c r="BC79" s="415"/>
      <c r="BD79" s="405"/>
      <c r="BE79" s="405"/>
      <c r="BF79" s="405"/>
      <c r="BG79" s="419"/>
      <c r="BH79" s="415"/>
      <c r="BI79" s="405"/>
      <c r="BJ79" s="405"/>
      <c r="BK79" s="405"/>
      <c r="BL79" s="419"/>
      <c r="BM79" s="415"/>
      <c r="BN79" s="405"/>
      <c r="BO79" s="405"/>
      <c r="BP79" s="405"/>
      <c r="BQ79" s="419"/>
      <c r="BR79" s="415"/>
      <c r="BS79" s="405"/>
      <c r="BT79" s="405"/>
      <c r="BU79" s="405"/>
      <c r="BV79" s="405"/>
      <c r="BW79" s="405"/>
      <c r="BX79" s="405"/>
      <c r="BY79" s="406"/>
      <c r="BZ79" s="406"/>
      <c r="CA79" s="406"/>
      <c r="CB79" s="406"/>
      <c r="CC79" s="406"/>
      <c r="CD79" s="406"/>
      <c r="CE79" s="406"/>
      <c r="CF79" s="406"/>
      <c r="CG79" s="406"/>
      <c r="CH79" s="406"/>
      <c r="CI79" s="406"/>
      <c r="CJ79" s="406"/>
      <c r="CK79" s="406"/>
      <c r="CL79" s="406"/>
      <c r="CM79" s="406"/>
      <c r="CN79" s="406"/>
      <c r="CO79" s="406"/>
      <c r="CP79" s="406"/>
      <c r="CQ79" s="406"/>
      <c r="CR79" s="406"/>
      <c r="CS79" s="406"/>
      <c r="CT79" s="406"/>
      <c r="CU79" s="406"/>
      <c r="CV79" s="406"/>
      <c r="CW79" s="406"/>
      <c r="CX79" s="406"/>
      <c r="CY79" s="406"/>
      <c r="CZ79" s="419"/>
    </row>
    <row r="80" s="489" customFormat="true" ht="15" customHeight="true" x14ac:dyDescent="0.2">
      <c r="A80" s="149"/>
      <c r="B80" s="144"/>
      <c r="C80" s="113"/>
      <c r="D80" s="112"/>
      <c r="E80" s="112"/>
      <c r="F80" s="112"/>
      <c r="G80" s="111"/>
      <c r="H80" s="110"/>
      <c r="I80" s="112"/>
      <c r="J80" s="112"/>
      <c r="K80" s="112"/>
      <c r="L80" s="109"/>
      <c r="M80" s="113"/>
      <c r="N80" s="112"/>
      <c r="O80" s="112"/>
      <c r="P80" s="112"/>
      <c r="Q80" s="109"/>
      <c r="R80" s="833"/>
      <c r="S80" s="833"/>
      <c r="T80" s="833"/>
      <c r="U80" s="833"/>
      <c r="V80" s="833"/>
      <c r="W80" s="833"/>
      <c r="X80" s="833"/>
      <c r="Y80" s="833"/>
      <c r="Z80" s="833"/>
      <c r="AA80" s="833"/>
      <c r="AB80" s="833"/>
      <c r="AC80" s="833"/>
      <c r="AD80" s="833"/>
      <c r="AE80" s="833"/>
      <c r="AF80" s="833"/>
      <c r="AG80" s="833"/>
      <c r="AH80" s="833"/>
      <c r="AI80" s="833"/>
      <c r="AJ80" s="833"/>
      <c r="AK80" s="833"/>
      <c r="AL80" s="833"/>
      <c r="AM80" s="833"/>
      <c r="AN80" s="833"/>
      <c r="AO80" s="833"/>
      <c r="AP80" s="833"/>
      <c r="AQ80" s="833"/>
      <c r="AR80" s="833"/>
      <c r="AS80" s="833"/>
      <c r="AT80" s="833"/>
      <c r="AU80" s="833"/>
      <c r="AV80" s="833"/>
      <c r="AW80" s="833"/>
      <c r="AX80" s="833"/>
      <c r="AY80" s="833"/>
      <c r="BA80" s="878"/>
      <c r="BB80" s="552"/>
      <c r="BC80" s="415"/>
      <c r="BD80" s="405"/>
      <c r="BE80" s="405"/>
      <c r="BF80" s="405"/>
      <c r="BG80" s="419"/>
      <c r="BH80" s="415"/>
      <c r="BI80" s="405"/>
      <c r="BJ80" s="405"/>
      <c r="BK80" s="405"/>
      <c r="BL80" s="419"/>
      <c r="BM80" s="415"/>
      <c r="BN80" s="405"/>
      <c r="BO80" s="405"/>
      <c r="BP80" s="405"/>
      <c r="BQ80" s="419"/>
      <c r="BR80" s="415"/>
      <c r="BS80" s="405"/>
      <c r="BT80" s="405"/>
      <c r="BU80" s="405"/>
      <c r="BV80" s="405"/>
      <c r="BW80" s="405"/>
      <c r="BX80" s="405"/>
      <c r="BY80" s="406"/>
      <c r="BZ80" s="406"/>
      <c r="CA80" s="406"/>
      <c r="CB80" s="406"/>
      <c r="CC80" s="406"/>
      <c r="CD80" s="406"/>
      <c r="CE80" s="406"/>
      <c r="CF80" s="406"/>
      <c r="CG80" s="406"/>
      <c r="CH80" s="406"/>
      <c r="CI80" s="406"/>
      <c r="CJ80" s="406"/>
      <c r="CK80" s="406"/>
      <c r="CL80" s="406"/>
      <c r="CM80" s="406"/>
      <c r="CN80" s="406"/>
      <c r="CO80" s="406"/>
      <c r="CP80" s="406"/>
      <c r="CQ80" s="406"/>
      <c r="CR80" s="406"/>
      <c r="CS80" s="406"/>
      <c r="CT80" s="406"/>
      <c r="CU80" s="406"/>
      <c r="CV80" s="406"/>
      <c r="CW80" s="406"/>
      <c r="CX80" s="406"/>
      <c r="CY80" s="406"/>
      <c r="CZ80" s="419"/>
    </row>
    <row r="81" s="489" customFormat="true" ht="15" customHeight="true" x14ac:dyDescent="0.2">
      <c r="A81" s="149"/>
      <c r="B81" s="144"/>
      <c r="C81" s="113"/>
      <c r="D81" s="112"/>
      <c r="E81" s="112"/>
      <c r="F81" s="112"/>
      <c r="G81" s="111"/>
      <c r="H81" s="110"/>
      <c r="I81" s="112"/>
      <c r="J81" s="112"/>
      <c r="K81" s="112"/>
      <c r="L81" s="109"/>
      <c r="M81" s="113"/>
      <c r="N81" s="112"/>
      <c r="O81" s="112"/>
      <c r="P81" s="112"/>
      <c r="Q81" s="109"/>
      <c r="R81" s="833"/>
      <c r="S81" s="833"/>
      <c r="T81" s="833"/>
      <c r="U81" s="833"/>
      <c r="V81" s="833"/>
      <c r="W81" s="833"/>
      <c r="X81" s="833"/>
      <c r="Y81" s="833"/>
      <c r="Z81" s="833"/>
      <c r="AA81" s="833"/>
      <c r="AB81" s="833"/>
      <c r="AC81" s="833"/>
      <c r="AD81" s="833"/>
      <c r="AE81" s="833"/>
      <c r="AF81" s="833"/>
      <c r="AG81" s="833"/>
      <c r="AH81" s="833"/>
      <c r="AI81" s="833"/>
      <c r="AJ81" s="833"/>
      <c r="AK81" s="833"/>
      <c r="AL81" s="833"/>
      <c r="AM81" s="833"/>
      <c r="AN81" s="833"/>
      <c r="AO81" s="833"/>
      <c r="AP81" s="833"/>
      <c r="AQ81" s="833"/>
      <c r="AR81" s="833"/>
      <c r="AS81" s="833"/>
      <c r="AT81" s="833"/>
      <c r="AU81" s="833"/>
      <c r="AV81" s="833"/>
      <c r="AW81" s="833"/>
      <c r="AX81" s="833"/>
      <c r="AY81" s="833"/>
      <c r="BA81" s="878"/>
      <c r="BB81" s="552"/>
      <c r="BC81" s="415"/>
      <c r="BD81" s="405"/>
      <c r="BE81" s="405"/>
      <c r="BF81" s="405"/>
      <c r="BG81" s="419"/>
      <c r="BH81" s="415"/>
      <c r="BI81" s="405"/>
      <c r="BJ81" s="405"/>
      <c r="BK81" s="405"/>
      <c r="BL81" s="419"/>
      <c r="BM81" s="415"/>
      <c r="BN81" s="405"/>
      <c r="BO81" s="405"/>
      <c r="BP81" s="405"/>
      <c r="BQ81" s="419"/>
      <c r="BR81" s="415"/>
      <c r="BS81" s="405"/>
      <c r="BT81" s="405"/>
      <c r="BU81" s="405"/>
      <c r="BV81" s="405"/>
      <c r="BW81" s="405"/>
      <c r="BX81" s="405"/>
      <c r="BY81" s="406"/>
      <c r="BZ81" s="406"/>
      <c r="CA81" s="406"/>
      <c r="CB81" s="406"/>
      <c r="CC81" s="406"/>
      <c r="CD81" s="406"/>
      <c r="CE81" s="406"/>
      <c r="CF81" s="406"/>
      <c r="CG81" s="406"/>
      <c r="CH81" s="406"/>
      <c r="CI81" s="406"/>
      <c r="CJ81" s="406"/>
      <c r="CK81" s="406"/>
      <c r="CL81" s="406"/>
      <c r="CM81" s="406"/>
      <c r="CN81" s="406"/>
      <c r="CO81" s="406"/>
      <c r="CP81" s="406"/>
      <c r="CQ81" s="406"/>
      <c r="CR81" s="406"/>
      <c r="CS81" s="406"/>
      <c r="CT81" s="406"/>
      <c r="CU81" s="406"/>
      <c r="CV81" s="406"/>
      <c r="CW81" s="406"/>
      <c r="CX81" s="406"/>
      <c r="CY81" s="406"/>
      <c r="CZ81" s="419"/>
    </row>
    <row r="82" s="489" customFormat="true" ht="15" customHeight="true" x14ac:dyDescent="0.2">
      <c r="A82" s="149"/>
      <c r="B82" s="144"/>
      <c r="C82" s="113"/>
      <c r="D82" s="112"/>
      <c r="E82" s="112"/>
      <c r="F82" s="112"/>
      <c r="G82" s="111"/>
      <c r="H82" s="110"/>
      <c r="I82" s="112"/>
      <c r="J82" s="112"/>
      <c r="K82" s="112"/>
      <c r="L82" s="109"/>
      <c r="M82" s="113"/>
      <c r="N82" s="112"/>
      <c r="O82" s="112"/>
      <c r="P82" s="112"/>
      <c r="Q82" s="109"/>
      <c r="R82" s="833"/>
      <c r="S82" s="833"/>
      <c r="T82" s="833"/>
      <c r="U82" s="833"/>
      <c r="V82" s="833"/>
      <c r="W82" s="833"/>
      <c r="X82" s="833"/>
      <c r="Y82" s="833"/>
      <c r="Z82" s="833"/>
      <c r="AA82" s="833"/>
      <c r="AB82" s="833"/>
      <c r="AC82" s="833"/>
      <c r="AD82" s="833"/>
      <c r="AE82" s="833"/>
      <c r="AF82" s="833"/>
      <c r="AG82" s="833"/>
      <c r="AH82" s="833"/>
      <c r="AI82" s="833"/>
      <c r="AJ82" s="833"/>
      <c r="AK82" s="833"/>
      <c r="AL82" s="833"/>
      <c r="AM82" s="833"/>
      <c r="AN82" s="833"/>
      <c r="AO82" s="833"/>
      <c r="AP82" s="833"/>
      <c r="AQ82" s="833"/>
      <c r="AR82" s="833"/>
      <c r="AS82" s="833"/>
      <c r="AT82" s="833"/>
      <c r="AU82" s="833"/>
      <c r="AV82" s="833"/>
      <c r="AW82" s="833"/>
      <c r="AX82" s="833"/>
      <c r="AY82" s="833"/>
      <c r="BA82" s="878"/>
      <c r="BB82" s="552"/>
      <c r="BC82" s="415"/>
      <c r="BD82" s="405"/>
      <c r="BE82" s="405"/>
      <c r="BF82" s="405"/>
      <c r="BG82" s="419"/>
      <c r="BH82" s="415"/>
      <c r="BI82" s="405"/>
      <c r="BJ82" s="405"/>
      <c r="BK82" s="405"/>
      <c r="BL82" s="419"/>
      <c r="BM82" s="415"/>
      <c r="BN82" s="405"/>
      <c r="BO82" s="405"/>
      <c r="BP82" s="405"/>
      <c r="BQ82" s="419"/>
      <c r="BR82" s="415"/>
      <c r="BS82" s="405"/>
      <c r="BT82" s="405"/>
      <c r="BU82" s="405"/>
      <c r="BV82" s="405"/>
      <c r="BW82" s="405"/>
      <c r="BX82" s="405"/>
      <c r="BY82" s="406"/>
      <c r="BZ82" s="406"/>
      <c r="CA82" s="406"/>
      <c r="CB82" s="406"/>
      <c r="CC82" s="406"/>
      <c r="CD82" s="406"/>
      <c r="CE82" s="406"/>
      <c r="CF82" s="406"/>
      <c r="CG82" s="406"/>
      <c r="CH82" s="406"/>
      <c r="CI82" s="406"/>
      <c r="CJ82" s="406"/>
      <c r="CK82" s="406"/>
      <c r="CL82" s="406"/>
      <c r="CM82" s="406"/>
      <c r="CN82" s="406"/>
      <c r="CO82" s="406"/>
      <c r="CP82" s="406"/>
      <c r="CQ82" s="406"/>
      <c r="CR82" s="406"/>
      <c r="CS82" s="406"/>
      <c r="CT82" s="406"/>
      <c r="CU82" s="406"/>
      <c r="CV82" s="406"/>
      <c r="CW82" s="406"/>
      <c r="CX82" s="406"/>
      <c r="CY82" s="406"/>
      <c r="CZ82" s="419"/>
    </row>
    <row r="83" s="489" customFormat="true" ht="15" customHeight="true" x14ac:dyDescent="0.2">
      <c r="A83" s="149"/>
      <c r="B83" s="144"/>
      <c r="C83" s="113"/>
      <c r="D83" s="112"/>
      <c r="E83" s="112"/>
      <c r="F83" s="112"/>
      <c r="G83" s="111"/>
      <c r="H83" s="110"/>
      <c r="I83" s="112"/>
      <c r="J83" s="112"/>
      <c r="K83" s="112"/>
      <c r="L83" s="109"/>
      <c r="M83" s="113"/>
      <c r="N83" s="112"/>
      <c r="O83" s="112"/>
      <c r="P83" s="112"/>
      <c r="Q83" s="109"/>
      <c r="R83" s="833"/>
      <c r="S83" s="833"/>
      <c r="T83" s="833"/>
      <c r="U83" s="833"/>
      <c r="V83" s="833"/>
      <c r="W83" s="833"/>
      <c r="X83" s="833"/>
      <c r="Y83" s="833"/>
      <c r="Z83" s="833"/>
      <c r="AA83" s="833"/>
      <c r="AB83" s="833"/>
      <c r="AC83" s="833"/>
      <c r="AD83" s="833"/>
      <c r="AE83" s="833"/>
      <c r="AF83" s="833"/>
      <c r="AG83" s="833"/>
      <c r="AH83" s="833"/>
      <c r="AI83" s="833"/>
      <c r="AJ83" s="833"/>
      <c r="AK83" s="833"/>
      <c r="AL83" s="833"/>
      <c r="AM83" s="833"/>
      <c r="AN83" s="833"/>
      <c r="AO83" s="833"/>
      <c r="AP83" s="833"/>
      <c r="AQ83" s="833"/>
      <c r="AR83" s="833"/>
      <c r="AS83" s="833"/>
      <c r="AT83" s="833"/>
      <c r="AU83" s="833"/>
      <c r="AV83" s="833"/>
      <c r="AW83" s="833"/>
      <c r="AX83" s="833"/>
      <c r="AY83" s="833"/>
      <c r="BA83" s="878"/>
      <c r="BB83" s="552"/>
      <c r="BC83" s="415"/>
      <c r="BD83" s="405"/>
      <c r="BE83" s="405"/>
      <c r="BF83" s="405"/>
      <c r="BG83" s="419"/>
      <c r="BH83" s="415"/>
      <c r="BI83" s="405"/>
      <c r="BJ83" s="405"/>
      <c r="BK83" s="405"/>
      <c r="BL83" s="419"/>
      <c r="BM83" s="415"/>
      <c r="BN83" s="405"/>
      <c r="BO83" s="405"/>
      <c r="BP83" s="405"/>
      <c r="BQ83" s="419"/>
      <c r="BR83" s="415"/>
      <c r="BS83" s="405"/>
      <c r="BT83" s="405"/>
      <c r="BU83" s="405"/>
      <c r="BV83" s="405"/>
      <c r="BW83" s="405"/>
      <c r="BX83" s="405"/>
      <c r="BY83" s="406"/>
      <c r="BZ83" s="406"/>
      <c r="CA83" s="406"/>
      <c r="CB83" s="406"/>
      <c r="CC83" s="406"/>
      <c r="CD83" s="406"/>
      <c r="CE83" s="406"/>
      <c r="CF83" s="406"/>
      <c r="CG83" s="406"/>
      <c r="CH83" s="406"/>
      <c r="CI83" s="406"/>
      <c r="CJ83" s="406"/>
      <c r="CK83" s="406"/>
      <c r="CL83" s="406"/>
      <c r="CM83" s="406"/>
      <c r="CN83" s="406"/>
      <c r="CO83" s="406"/>
      <c r="CP83" s="406"/>
      <c r="CQ83" s="406"/>
      <c r="CR83" s="406"/>
      <c r="CS83" s="406"/>
      <c r="CT83" s="406"/>
      <c r="CU83" s="406"/>
      <c r="CV83" s="406"/>
      <c r="CW83" s="406"/>
      <c r="CX83" s="406"/>
      <c r="CY83" s="406"/>
      <c r="CZ83" s="419"/>
    </row>
    <row r="84" s="489" customFormat="true" ht="15" customHeight="true" x14ac:dyDescent="0.2">
      <c r="A84" s="149"/>
      <c r="B84" s="144"/>
      <c r="C84" s="113"/>
      <c r="D84" s="112"/>
      <c r="E84" s="112"/>
      <c r="F84" s="112"/>
      <c r="G84" s="111"/>
      <c r="H84" s="110"/>
      <c r="I84" s="112"/>
      <c r="J84" s="112"/>
      <c r="K84" s="112"/>
      <c r="L84" s="109"/>
      <c r="M84" s="113"/>
      <c r="N84" s="112"/>
      <c r="O84" s="112"/>
      <c r="P84" s="112"/>
      <c r="Q84" s="109"/>
      <c r="R84" s="833"/>
      <c r="S84" s="833"/>
      <c r="T84" s="833"/>
      <c r="U84" s="833"/>
      <c r="V84" s="833"/>
      <c r="W84" s="833"/>
      <c r="X84" s="833"/>
      <c r="Y84" s="833"/>
      <c r="Z84" s="833"/>
      <c r="AA84" s="833"/>
      <c r="AB84" s="833"/>
      <c r="AC84" s="833"/>
      <c r="AD84" s="833"/>
      <c r="AE84" s="833"/>
      <c r="AF84" s="833"/>
      <c r="AG84" s="833"/>
      <c r="AH84" s="833"/>
      <c r="AI84" s="833"/>
      <c r="AJ84" s="833"/>
      <c r="AK84" s="833"/>
      <c r="AL84" s="833"/>
      <c r="AM84" s="833"/>
      <c r="AN84" s="833"/>
      <c r="AO84" s="833"/>
      <c r="AP84" s="833"/>
      <c r="AQ84" s="833"/>
      <c r="AR84" s="833"/>
      <c r="AS84" s="833"/>
      <c r="AT84" s="833"/>
      <c r="AU84" s="833"/>
      <c r="AV84" s="833"/>
      <c r="AW84" s="833"/>
      <c r="AX84" s="833"/>
      <c r="AY84" s="833"/>
      <c r="BA84" s="878"/>
      <c r="BB84" s="552"/>
      <c r="BC84" s="415"/>
      <c r="BD84" s="405"/>
      <c r="BE84" s="405"/>
      <c r="BF84" s="405"/>
      <c r="BG84" s="419"/>
      <c r="BH84" s="415"/>
      <c r="BI84" s="405"/>
      <c r="BJ84" s="405"/>
      <c r="BK84" s="405"/>
      <c r="BL84" s="419"/>
      <c r="BM84" s="415"/>
      <c r="BN84" s="405"/>
      <c r="BO84" s="405"/>
      <c r="BP84" s="405"/>
      <c r="BQ84" s="419"/>
      <c r="BR84" s="415"/>
      <c r="BS84" s="405"/>
      <c r="BT84" s="405"/>
      <c r="BU84" s="405"/>
      <c r="BV84" s="405"/>
      <c r="BW84" s="405"/>
      <c r="BX84" s="405"/>
      <c r="BY84" s="406"/>
      <c r="BZ84" s="406"/>
      <c r="CA84" s="406"/>
      <c r="CB84" s="406"/>
      <c r="CC84" s="406"/>
      <c r="CD84" s="406"/>
      <c r="CE84" s="406"/>
      <c r="CF84" s="406"/>
      <c r="CG84" s="406"/>
      <c r="CH84" s="406"/>
      <c r="CI84" s="406"/>
      <c r="CJ84" s="406"/>
      <c r="CK84" s="406"/>
      <c r="CL84" s="406"/>
      <c r="CM84" s="406"/>
      <c r="CN84" s="406"/>
      <c r="CO84" s="406"/>
      <c r="CP84" s="406"/>
      <c r="CQ84" s="406"/>
      <c r="CR84" s="406"/>
      <c r="CS84" s="406"/>
      <c r="CT84" s="406"/>
      <c r="CU84" s="406"/>
      <c r="CV84" s="406"/>
      <c r="CW84" s="406"/>
      <c r="CX84" s="406"/>
      <c r="CY84" s="406"/>
      <c r="CZ84" s="419"/>
    </row>
    <row r="85" s="489" customFormat="true" ht="15" customHeight="true" x14ac:dyDescent="0.2">
      <c r="A85" s="149"/>
      <c r="B85" s="144"/>
      <c r="C85" s="113"/>
      <c r="D85" s="112"/>
      <c r="E85" s="112"/>
      <c r="F85" s="112"/>
      <c r="G85" s="111"/>
      <c r="H85" s="110"/>
      <c r="I85" s="112"/>
      <c r="J85" s="112"/>
      <c r="K85" s="112"/>
      <c r="L85" s="109"/>
      <c r="M85" s="113"/>
      <c r="N85" s="112"/>
      <c r="O85" s="112"/>
      <c r="P85" s="112"/>
      <c r="Q85" s="109"/>
      <c r="R85" s="833"/>
      <c r="S85" s="833"/>
      <c r="T85" s="833"/>
      <c r="U85" s="833"/>
      <c r="V85" s="833"/>
      <c r="W85" s="833"/>
      <c r="X85" s="833"/>
      <c r="Y85" s="833"/>
      <c r="Z85" s="833"/>
      <c r="AA85" s="833"/>
      <c r="AB85" s="833"/>
      <c r="AC85" s="833"/>
      <c r="AD85" s="833"/>
      <c r="AE85" s="833"/>
      <c r="AF85" s="833"/>
      <c r="AG85" s="833"/>
      <c r="AH85" s="833"/>
      <c r="AI85" s="833"/>
      <c r="AJ85" s="833"/>
      <c r="AK85" s="833"/>
      <c r="AL85" s="833"/>
      <c r="AM85" s="833"/>
      <c r="AN85" s="833"/>
      <c r="AO85" s="833"/>
      <c r="AP85" s="833"/>
      <c r="AQ85" s="833"/>
      <c r="AR85" s="833"/>
      <c r="AS85" s="833"/>
      <c r="AT85" s="833"/>
      <c r="AU85" s="833"/>
      <c r="AV85" s="833"/>
      <c r="AW85" s="833"/>
      <c r="AX85" s="833"/>
      <c r="AY85" s="833"/>
      <c r="BA85" s="878"/>
      <c r="BB85" s="552"/>
      <c r="BC85" s="415"/>
      <c r="BD85" s="405"/>
      <c r="BE85" s="405"/>
      <c r="BF85" s="405"/>
      <c r="BG85" s="419"/>
      <c r="BH85" s="415"/>
      <c r="BI85" s="405"/>
      <c r="BJ85" s="405"/>
      <c r="BK85" s="405"/>
      <c r="BL85" s="419"/>
      <c r="BM85" s="415"/>
      <c r="BN85" s="405"/>
      <c r="BO85" s="405"/>
      <c r="BP85" s="405"/>
      <c r="BQ85" s="419"/>
      <c r="BR85" s="415"/>
      <c r="BS85" s="405"/>
      <c r="BT85" s="405"/>
      <c r="BU85" s="405"/>
      <c r="BV85" s="405"/>
      <c r="BW85" s="405"/>
      <c r="BX85" s="405"/>
      <c r="BY85" s="406"/>
      <c r="BZ85" s="406"/>
      <c r="CA85" s="406"/>
      <c r="CB85" s="406"/>
      <c r="CC85" s="406"/>
      <c r="CD85" s="406"/>
      <c r="CE85" s="406"/>
      <c r="CF85" s="406"/>
      <c r="CG85" s="406"/>
      <c r="CH85" s="406"/>
      <c r="CI85" s="406"/>
      <c r="CJ85" s="406"/>
      <c r="CK85" s="406"/>
      <c r="CL85" s="406"/>
      <c r="CM85" s="406"/>
      <c r="CN85" s="406"/>
      <c r="CO85" s="406"/>
      <c r="CP85" s="406"/>
      <c r="CQ85" s="406"/>
      <c r="CR85" s="406"/>
      <c r="CS85" s="406"/>
      <c r="CT85" s="406"/>
      <c r="CU85" s="406"/>
      <c r="CV85" s="406"/>
      <c r="CW85" s="406"/>
      <c r="CX85" s="406"/>
      <c r="CY85" s="406"/>
      <c r="CZ85" s="419"/>
    </row>
    <row r="86" s="489" customFormat="true" ht="15" customHeight="true" x14ac:dyDescent="0.2">
      <c r="A86" s="149"/>
      <c r="B86" s="144"/>
      <c r="C86" s="113"/>
      <c r="D86" s="112"/>
      <c r="E86" s="112"/>
      <c r="F86" s="112"/>
      <c r="G86" s="111"/>
      <c r="H86" s="110"/>
      <c r="I86" s="112"/>
      <c r="J86" s="112"/>
      <c r="K86" s="112"/>
      <c r="L86" s="109"/>
      <c r="M86" s="113"/>
      <c r="N86" s="112"/>
      <c r="O86" s="112"/>
      <c r="P86" s="112"/>
      <c r="Q86" s="109"/>
      <c r="R86" s="833"/>
      <c r="S86" s="833"/>
      <c r="T86" s="833"/>
      <c r="U86" s="833"/>
      <c r="V86" s="833"/>
      <c r="W86" s="833"/>
      <c r="X86" s="833"/>
      <c r="Y86" s="833"/>
      <c r="Z86" s="833"/>
      <c r="AA86" s="833"/>
      <c r="AB86" s="833"/>
      <c r="AC86" s="833"/>
      <c r="AD86" s="833"/>
      <c r="AE86" s="833"/>
      <c r="AF86" s="833"/>
      <c r="AG86" s="833"/>
      <c r="AH86" s="833"/>
      <c r="AI86" s="833"/>
      <c r="AJ86" s="833"/>
      <c r="AK86" s="833"/>
      <c r="AL86" s="833"/>
      <c r="AM86" s="833"/>
      <c r="AN86" s="833"/>
      <c r="AO86" s="833"/>
      <c r="AP86" s="833"/>
      <c r="AQ86" s="833"/>
      <c r="AR86" s="833"/>
      <c r="AS86" s="833"/>
      <c r="AT86" s="833"/>
      <c r="AU86" s="833"/>
      <c r="AV86" s="833"/>
      <c r="AW86" s="833"/>
      <c r="AX86" s="833"/>
      <c r="AY86" s="833"/>
      <c r="BA86" s="878"/>
      <c r="BB86" s="552"/>
      <c r="BC86" s="415"/>
      <c r="BD86" s="405"/>
      <c r="BE86" s="405"/>
      <c r="BF86" s="405"/>
      <c r="BG86" s="419"/>
      <c r="BH86" s="415"/>
      <c r="BI86" s="405"/>
      <c r="BJ86" s="405"/>
      <c r="BK86" s="405"/>
      <c r="BL86" s="419"/>
      <c r="BM86" s="415"/>
      <c r="BN86" s="405"/>
      <c r="BO86" s="405"/>
      <c r="BP86" s="405"/>
      <c r="BQ86" s="419"/>
      <c r="BR86" s="415"/>
      <c r="BS86" s="405"/>
      <c r="BT86" s="405"/>
      <c r="BU86" s="405"/>
      <c r="BV86" s="405"/>
      <c r="BW86" s="405"/>
      <c r="BX86" s="405"/>
      <c r="BY86" s="406"/>
      <c r="BZ86" s="406"/>
      <c r="CA86" s="406"/>
      <c r="CB86" s="406"/>
      <c r="CC86" s="406"/>
      <c r="CD86" s="406"/>
      <c r="CE86" s="406"/>
      <c r="CF86" s="406"/>
      <c r="CG86" s="406"/>
      <c r="CH86" s="406"/>
      <c r="CI86" s="406"/>
      <c r="CJ86" s="406"/>
      <c r="CK86" s="406"/>
      <c r="CL86" s="406"/>
      <c r="CM86" s="406"/>
      <c r="CN86" s="406"/>
      <c r="CO86" s="406"/>
      <c r="CP86" s="406"/>
      <c r="CQ86" s="406"/>
      <c r="CR86" s="406"/>
      <c r="CS86" s="406"/>
      <c r="CT86" s="406"/>
      <c r="CU86" s="406"/>
      <c r="CV86" s="406"/>
      <c r="CW86" s="406"/>
      <c r="CX86" s="406"/>
      <c r="CY86" s="406"/>
      <c r="CZ86" s="419"/>
    </row>
    <row r="87" s="489" customFormat="true" ht="15" customHeight="true" x14ac:dyDescent="0.2">
      <c r="A87" s="149"/>
      <c r="B87" s="144"/>
      <c r="C87" s="113"/>
      <c r="D87" s="112"/>
      <c r="E87" s="112"/>
      <c r="F87" s="112"/>
      <c r="G87" s="111"/>
      <c r="H87" s="110"/>
      <c r="I87" s="112"/>
      <c r="J87" s="112"/>
      <c r="K87" s="112"/>
      <c r="L87" s="109"/>
      <c r="M87" s="113"/>
      <c r="N87" s="112"/>
      <c r="O87" s="112"/>
      <c r="P87" s="112"/>
      <c r="Q87" s="109"/>
      <c r="R87" s="833"/>
      <c r="S87" s="833"/>
      <c r="T87" s="833"/>
      <c r="U87" s="833"/>
      <c r="V87" s="833"/>
      <c r="W87" s="833"/>
      <c r="X87" s="833"/>
      <c r="Y87" s="833"/>
      <c r="Z87" s="833"/>
      <c r="AA87" s="833"/>
      <c r="AB87" s="833"/>
      <c r="AC87" s="833"/>
      <c r="AD87" s="833"/>
      <c r="AE87" s="833"/>
      <c r="AF87" s="833"/>
      <c r="AG87" s="833"/>
      <c r="AH87" s="833"/>
      <c r="AI87" s="833"/>
      <c r="AJ87" s="833"/>
      <c r="AK87" s="833"/>
      <c r="AL87" s="833"/>
      <c r="AM87" s="833"/>
      <c r="AN87" s="833"/>
      <c r="AO87" s="833"/>
      <c r="AP87" s="833"/>
      <c r="AQ87" s="833"/>
      <c r="AR87" s="833"/>
      <c r="AS87" s="833"/>
      <c r="AT87" s="833"/>
      <c r="AU87" s="833"/>
      <c r="AV87" s="833"/>
      <c r="AW87" s="833"/>
      <c r="AX87" s="833"/>
      <c r="AY87" s="833"/>
      <c r="BA87" s="878"/>
      <c r="BB87" s="552"/>
      <c r="BC87" s="415"/>
      <c r="BD87" s="405"/>
      <c r="BE87" s="405"/>
      <c r="BF87" s="405"/>
      <c r="BG87" s="419"/>
      <c r="BH87" s="415"/>
      <c r="BI87" s="405"/>
      <c r="BJ87" s="405"/>
      <c r="BK87" s="405"/>
      <c r="BL87" s="419"/>
      <c r="BM87" s="415"/>
      <c r="BN87" s="405"/>
      <c r="BO87" s="405"/>
      <c r="BP87" s="405"/>
      <c r="BQ87" s="419"/>
      <c r="BR87" s="415"/>
      <c r="BS87" s="405"/>
      <c r="BT87" s="405"/>
      <c r="BU87" s="405"/>
      <c r="BV87" s="405"/>
      <c r="BW87" s="405"/>
      <c r="BX87" s="405"/>
      <c r="BY87" s="406"/>
      <c r="BZ87" s="406"/>
      <c r="CA87" s="406"/>
      <c r="CB87" s="406"/>
      <c r="CC87" s="406"/>
      <c r="CD87" s="406"/>
      <c r="CE87" s="406"/>
      <c r="CF87" s="406"/>
      <c r="CG87" s="406"/>
      <c r="CH87" s="406"/>
      <c r="CI87" s="406"/>
      <c r="CJ87" s="406"/>
      <c r="CK87" s="406"/>
      <c r="CL87" s="406"/>
      <c r="CM87" s="406"/>
      <c r="CN87" s="406"/>
      <c r="CO87" s="406"/>
      <c r="CP87" s="406"/>
      <c r="CQ87" s="406"/>
      <c r="CR87" s="406"/>
      <c r="CS87" s="406"/>
      <c r="CT87" s="406"/>
      <c r="CU87" s="406"/>
      <c r="CV87" s="406"/>
      <c r="CW87" s="406"/>
      <c r="CX87" s="406"/>
      <c r="CY87" s="406"/>
      <c r="CZ87" s="419"/>
    </row>
    <row r="88" s="489" customFormat="true" ht="15" customHeight="true" x14ac:dyDescent="0.2">
      <c r="A88" s="149"/>
      <c r="B88" s="144"/>
      <c r="C88" s="113"/>
      <c r="D88" s="112"/>
      <c r="E88" s="112"/>
      <c r="F88" s="112"/>
      <c r="G88" s="111"/>
      <c r="H88" s="110"/>
      <c r="I88" s="112"/>
      <c r="J88" s="112"/>
      <c r="K88" s="112"/>
      <c r="L88" s="109"/>
      <c r="M88" s="113"/>
      <c r="N88" s="112"/>
      <c r="O88" s="112"/>
      <c r="P88" s="112"/>
      <c r="Q88" s="109"/>
      <c r="R88" s="833"/>
      <c r="S88" s="833"/>
      <c r="T88" s="833"/>
      <c r="U88" s="833"/>
      <c r="V88" s="833"/>
      <c r="W88" s="833"/>
      <c r="X88" s="833"/>
      <c r="Y88" s="833"/>
      <c r="Z88" s="833"/>
      <c r="AA88" s="833"/>
      <c r="AB88" s="833"/>
      <c r="AC88" s="833"/>
      <c r="AD88" s="833"/>
      <c r="AE88" s="833"/>
      <c r="AF88" s="833"/>
      <c r="AG88" s="833"/>
      <c r="AH88" s="833"/>
      <c r="AI88" s="833"/>
      <c r="AJ88" s="833"/>
      <c r="AK88" s="833"/>
      <c r="AL88" s="833"/>
      <c r="AM88" s="833"/>
      <c r="AN88" s="833"/>
      <c r="AO88" s="833"/>
      <c r="AP88" s="833"/>
      <c r="AQ88" s="833"/>
      <c r="AR88" s="833"/>
      <c r="AS88" s="833"/>
      <c r="AT88" s="833"/>
      <c r="AU88" s="833"/>
      <c r="AV88" s="833"/>
      <c r="AW88" s="833"/>
      <c r="AX88" s="833"/>
      <c r="AY88" s="833"/>
      <c r="BA88" s="878"/>
      <c r="BB88" s="552"/>
      <c r="BC88" s="415"/>
      <c r="BD88" s="405"/>
      <c r="BE88" s="405"/>
      <c r="BF88" s="405"/>
      <c r="BG88" s="419"/>
      <c r="BH88" s="415"/>
      <c r="BI88" s="405"/>
      <c r="BJ88" s="405"/>
      <c r="BK88" s="405"/>
      <c r="BL88" s="419"/>
      <c r="BM88" s="415"/>
      <c r="BN88" s="405"/>
      <c r="BO88" s="405"/>
      <c r="BP88" s="405"/>
      <c r="BQ88" s="419"/>
      <c r="BR88" s="415"/>
      <c r="BS88" s="405"/>
      <c r="BT88" s="405"/>
      <c r="BU88" s="405"/>
      <c r="BV88" s="405"/>
      <c r="BW88" s="405"/>
      <c r="BX88" s="405"/>
      <c r="BY88" s="406"/>
      <c r="BZ88" s="406"/>
      <c r="CA88" s="406"/>
      <c r="CB88" s="406"/>
      <c r="CC88" s="406"/>
      <c r="CD88" s="406"/>
      <c r="CE88" s="406"/>
      <c r="CF88" s="406"/>
      <c r="CG88" s="406"/>
      <c r="CH88" s="406"/>
      <c r="CI88" s="406"/>
      <c r="CJ88" s="406"/>
      <c r="CK88" s="406"/>
      <c r="CL88" s="406"/>
      <c r="CM88" s="406"/>
      <c r="CN88" s="406"/>
      <c r="CO88" s="406"/>
      <c r="CP88" s="406"/>
      <c r="CQ88" s="406"/>
      <c r="CR88" s="406"/>
      <c r="CS88" s="406"/>
      <c r="CT88" s="406"/>
      <c r="CU88" s="406"/>
      <c r="CV88" s="406"/>
      <c r="CW88" s="406"/>
      <c r="CX88" s="406"/>
      <c r="CY88" s="406"/>
      <c r="CZ88" s="419"/>
    </row>
    <row r="89" s="489" customFormat="true" ht="15" customHeight="true" x14ac:dyDescent="0.2">
      <c r="A89" s="149"/>
      <c r="B89" s="144"/>
      <c r="C89" s="113"/>
      <c r="D89" s="112"/>
      <c r="E89" s="112"/>
      <c r="F89" s="112"/>
      <c r="G89" s="111"/>
      <c r="H89" s="110"/>
      <c r="I89" s="112"/>
      <c r="J89" s="112"/>
      <c r="K89" s="112"/>
      <c r="L89" s="109"/>
      <c r="M89" s="113"/>
      <c r="N89" s="112"/>
      <c r="O89" s="112"/>
      <c r="P89" s="112"/>
      <c r="Q89" s="109"/>
      <c r="R89" s="833"/>
      <c r="S89" s="833"/>
      <c r="T89" s="833"/>
      <c r="U89" s="833"/>
      <c r="V89" s="833"/>
      <c r="W89" s="833"/>
      <c r="X89" s="833"/>
      <c r="Y89" s="833"/>
      <c r="Z89" s="833"/>
      <c r="AA89" s="833"/>
      <c r="AB89" s="833"/>
      <c r="AC89" s="833"/>
      <c r="AD89" s="833"/>
      <c r="AE89" s="833"/>
      <c r="AF89" s="833"/>
      <c r="AG89" s="833"/>
      <c r="AH89" s="833"/>
      <c r="AI89" s="833"/>
      <c r="AJ89" s="833"/>
      <c r="AK89" s="833"/>
      <c r="AL89" s="833"/>
      <c r="AM89" s="833"/>
      <c r="AN89" s="833"/>
      <c r="AO89" s="833"/>
      <c r="AP89" s="833"/>
      <c r="AQ89" s="833"/>
      <c r="AR89" s="833"/>
      <c r="AS89" s="833"/>
      <c r="AT89" s="833"/>
      <c r="AU89" s="833"/>
      <c r="AV89" s="833"/>
      <c r="AW89" s="833"/>
      <c r="AX89" s="833"/>
      <c r="AY89" s="833"/>
      <c r="BA89" s="878"/>
      <c r="BB89" s="552"/>
      <c r="BC89" s="415"/>
      <c r="BD89" s="405"/>
      <c r="BE89" s="405"/>
      <c r="BF89" s="405"/>
      <c r="BG89" s="419"/>
      <c r="BH89" s="415"/>
      <c r="BI89" s="405"/>
      <c r="BJ89" s="405"/>
      <c r="BK89" s="405"/>
      <c r="BL89" s="419"/>
      <c r="BM89" s="415"/>
      <c r="BN89" s="405"/>
      <c r="BO89" s="405"/>
      <c r="BP89" s="405"/>
      <c r="BQ89" s="419"/>
      <c r="BR89" s="415"/>
      <c r="BS89" s="405"/>
      <c r="BT89" s="405"/>
      <c r="BU89" s="405"/>
      <c r="BV89" s="405"/>
      <c r="BW89" s="405"/>
      <c r="BX89" s="405"/>
      <c r="BY89" s="406"/>
      <c r="BZ89" s="406"/>
      <c r="CA89" s="406"/>
      <c r="CB89" s="406"/>
      <c r="CC89" s="406"/>
      <c r="CD89" s="406"/>
      <c r="CE89" s="406"/>
      <c r="CF89" s="406"/>
      <c r="CG89" s="406"/>
      <c r="CH89" s="406"/>
      <c r="CI89" s="406"/>
      <c r="CJ89" s="406"/>
      <c r="CK89" s="406"/>
      <c r="CL89" s="406"/>
      <c r="CM89" s="406"/>
      <c r="CN89" s="406"/>
      <c r="CO89" s="406"/>
      <c r="CP89" s="406"/>
      <c r="CQ89" s="406"/>
      <c r="CR89" s="406"/>
      <c r="CS89" s="406"/>
      <c r="CT89" s="406"/>
      <c r="CU89" s="406"/>
      <c r="CV89" s="406"/>
      <c r="CW89" s="406"/>
      <c r="CX89" s="406"/>
      <c r="CY89" s="406"/>
      <c r="CZ89" s="419"/>
    </row>
    <row r="90" s="489" customFormat="true" ht="15" customHeight="true" x14ac:dyDescent="0.2">
      <c r="A90" s="149"/>
      <c r="B90" s="144"/>
      <c r="C90" s="113"/>
      <c r="D90" s="112"/>
      <c r="E90" s="112"/>
      <c r="F90" s="112"/>
      <c r="G90" s="111"/>
      <c r="H90" s="110"/>
      <c r="I90" s="112"/>
      <c r="J90" s="112"/>
      <c r="K90" s="112"/>
      <c r="L90" s="109"/>
      <c r="M90" s="113"/>
      <c r="N90" s="112"/>
      <c r="O90" s="112"/>
      <c r="P90" s="112"/>
      <c r="Q90" s="109"/>
      <c r="R90" s="833"/>
      <c r="S90" s="833"/>
      <c r="T90" s="833"/>
      <c r="U90" s="833"/>
      <c r="V90" s="833"/>
      <c r="W90" s="833"/>
      <c r="X90" s="833"/>
      <c r="Y90" s="833"/>
      <c r="Z90" s="833"/>
      <c r="AA90" s="833"/>
      <c r="AB90" s="833"/>
      <c r="AC90" s="833"/>
      <c r="AD90" s="833"/>
      <c r="AE90" s="833"/>
      <c r="AF90" s="833"/>
      <c r="AG90" s="833"/>
      <c r="AH90" s="833"/>
      <c r="AI90" s="833"/>
      <c r="AJ90" s="833"/>
      <c r="AK90" s="833"/>
      <c r="AL90" s="833"/>
      <c r="AM90" s="833"/>
      <c r="AN90" s="833"/>
      <c r="AO90" s="833"/>
      <c r="AP90" s="833"/>
      <c r="AQ90" s="833"/>
      <c r="AR90" s="833"/>
      <c r="AS90" s="833"/>
      <c r="AT90" s="833"/>
      <c r="AU90" s="833"/>
      <c r="AV90" s="833"/>
      <c r="AW90" s="833"/>
      <c r="AX90" s="833"/>
      <c r="AY90" s="833"/>
      <c r="BA90" s="878"/>
      <c r="BB90" s="552"/>
      <c r="BC90" s="415"/>
      <c r="BD90" s="405"/>
      <c r="BE90" s="405"/>
      <c r="BF90" s="405"/>
      <c r="BG90" s="419"/>
      <c r="BH90" s="415"/>
      <c r="BI90" s="405"/>
      <c r="BJ90" s="405"/>
      <c r="BK90" s="405"/>
      <c r="BL90" s="419"/>
      <c r="BM90" s="415"/>
      <c r="BN90" s="405"/>
      <c r="BO90" s="405"/>
      <c r="BP90" s="405"/>
      <c r="BQ90" s="419"/>
      <c r="BR90" s="415"/>
      <c r="BS90" s="405"/>
      <c r="BT90" s="405"/>
      <c r="BU90" s="405"/>
      <c r="BV90" s="405"/>
      <c r="BW90" s="405"/>
      <c r="BX90" s="405"/>
      <c r="BY90" s="406"/>
      <c r="BZ90" s="406"/>
      <c r="CA90" s="406"/>
      <c r="CB90" s="406"/>
      <c r="CC90" s="406"/>
      <c r="CD90" s="406"/>
      <c r="CE90" s="406"/>
      <c r="CF90" s="406"/>
      <c r="CG90" s="406"/>
      <c r="CH90" s="406"/>
      <c r="CI90" s="406"/>
      <c r="CJ90" s="406"/>
      <c r="CK90" s="406"/>
      <c r="CL90" s="406"/>
      <c r="CM90" s="406"/>
      <c r="CN90" s="406"/>
      <c r="CO90" s="406"/>
      <c r="CP90" s="406"/>
      <c r="CQ90" s="406"/>
      <c r="CR90" s="406"/>
      <c r="CS90" s="406"/>
      <c r="CT90" s="406"/>
      <c r="CU90" s="406"/>
      <c r="CV90" s="406"/>
      <c r="CW90" s="406"/>
      <c r="CX90" s="406"/>
      <c r="CY90" s="406"/>
      <c r="CZ90" s="419"/>
    </row>
    <row r="91" s="489" customFormat="true" ht="15" customHeight="true" x14ac:dyDescent="0.2">
      <c r="A91" s="172"/>
      <c r="B91" s="143"/>
      <c r="C91" s="106"/>
      <c r="D91" s="108"/>
      <c r="E91" s="108"/>
      <c r="F91" s="108"/>
      <c r="G91" s="107"/>
      <c r="H91" s="105"/>
      <c r="I91" s="108"/>
      <c r="J91" s="108"/>
      <c r="K91" s="108"/>
      <c r="L91" s="104"/>
      <c r="M91" s="106"/>
      <c r="N91" s="108"/>
      <c r="O91" s="108"/>
      <c r="P91" s="108"/>
      <c r="Q91" s="104"/>
      <c r="R91" s="833"/>
      <c r="S91" s="833"/>
      <c r="T91" s="833"/>
      <c r="U91" s="833"/>
      <c r="V91" s="833"/>
      <c r="W91" s="833"/>
      <c r="X91" s="833"/>
      <c r="Y91" s="833"/>
      <c r="Z91" s="833"/>
      <c r="AA91" s="833"/>
      <c r="AB91" s="833"/>
      <c r="AC91" s="833"/>
      <c r="AD91" s="833"/>
      <c r="AE91" s="833"/>
      <c r="AF91" s="833"/>
      <c r="AG91" s="833"/>
      <c r="AH91" s="833"/>
      <c r="AI91" s="833"/>
      <c r="AJ91" s="833"/>
      <c r="AK91" s="833"/>
      <c r="AL91" s="833"/>
      <c r="AM91" s="833"/>
      <c r="AN91" s="833"/>
      <c r="AO91" s="833"/>
      <c r="AP91" s="833"/>
      <c r="AQ91" s="833"/>
      <c r="AR91" s="833"/>
      <c r="AS91" s="833"/>
      <c r="AT91" s="833"/>
      <c r="AU91" s="833"/>
      <c r="AV91" s="833"/>
      <c r="AW91" s="833"/>
      <c r="AX91" s="833"/>
      <c r="AY91" s="833"/>
      <c r="BA91" s="878"/>
      <c r="BB91" s="552"/>
      <c r="BC91" s="415"/>
      <c r="BD91" s="405"/>
      <c r="BE91" s="405"/>
      <c r="BF91" s="405"/>
      <c r="BG91" s="419"/>
      <c r="BH91" s="415"/>
      <c r="BI91" s="405"/>
      <c r="BJ91" s="405"/>
      <c r="BK91" s="405"/>
      <c r="BL91" s="419"/>
      <c r="BM91" s="415"/>
      <c r="BN91" s="405"/>
      <c r="BO91" s="405"/>
      <c r="BP91" s="405"/>
      <c r="BQ91" s="419"/>
      <c r="BR91" s="415"/>
      <c r="BS91" s="405"/>
      <c r="BT91" s="405"/>
      <c r="BU91" s="405"/>
      <c r="BV91" s="405"/>
      <c r="BW91" s="405"/>
      <c r="BX91" s="405"/>
      <c r="BY91" s="406"/>
      <c r="BZ91" s="406"/>
      <c r="CA91" s="406"/>
      <c r="CB91" s="406"/>
      <c r="CC91" s="406"/>
      <c r="CD91" s="406"/>
      <c r="CE91" s="406"/>
      <c r="CF91" s="406"/>
      <c r="CG91" s="406"/>
      <c r="CH91" s="406"/>
      <c r="CI91" s="406"/>
      <c r="CJ91" s="406"/>
      <c r="CK91" s="406"/>
      <c r="CL91" s="406"/>
      <c r="CM91" s="406"/>
      <c r="CN91" s="406"/>
      <c r="CO91" s="406"/>
      <c r="CP91" s="406"/>
      <c r="CQ91" s="406"/>
      <c r="CR91" s="406"/>
      <c r="CS91" s="406"/>
      <c r="CT91" s="406"/>
      <c r="CU91" s="406"/>
      <c r="CV91" s="406"/>
      <c r="CW91" s="406"/>
      <c r="CX91" s="406"/>
      <c r="CY91" s="406"/>
      <c r="CZ91" s="419"/>
    </row>
    <row r="92" s="489" customFormat="true" ht="15" customHeight="true" x14ac:dyDescent="0.2">
      <c r="A92" s="172"/>
      <c r="B92" s="143"/>
      <c r="C92" s="106"/>
      <c r="D92" s="108"/>
      <c r="E92" s="108"/>
      <c r="F92" s="108"/>
      <c r="G92" s="107"/>
      <c r="H92" s="105"/>
      <c r="I92" s="108"/>
      <c r="J92" s="108"/>
      <c r="K92" s="108"/>
      <c r="L92" s="104"/>
      <c r="M92" s="106"/>
      <c r="N92" s="108"/>
      <c r="O92" s="108"/>
      <c r="P92" s="108"/>
      <c r="Q92" s="104"/>
      <c r="R92" s="833"/>
      <c r="S92" s="833"/>
      <c r="T92" s="833"/>
      <c r="U92" s="833"/>
      <c r="V92" s="833"/>
      <c r="W92" s="833"/>
      <c r="X92" s="833"/>
      <c r="Y92" s="833"/>
      <c r="Z92" s="833"/>
      <c r="AA92" s="833"/>
      <c r="AB92" s="833"/>
      <c r="AC92" s="833"/>
      <c r="AD92" s="833"/>
      <c r="AE92" s="833"/>
      <c r="AF92" s="833"/>
      <c r="AG92" s="833"/>
      <c r="AH92" s="833"/>
      <c r="AI92" s="833"/>
      <c r="AJ92" s="833"/>
      <c r="AK92" s="833"/>
      <c r="AL92" s="833"/>
      <c r="AM92" s="833"/>
      <c r="AN92" s="833"/>
      <c r="AO92" s="833"/>
      <c r="AP92" s="833"/>
      <c r="AQ92" s="833"/>
      <c r="AR92" s="833"/>
      <c r="AS92" s="833"/>
      <c r="AT92" s="833"/>
      <c r="AU92" s="833"/>
      <c r="AV92" s="833"/>
      <c r="AW92" s="833"/>
      <c r="AX92" s="833"/>
      <c r="AY92" s="833"/>
      <c r="BA92" s="878"/>
      <c r="BB92" s="552"/>
      <c r="BC92" s="415"/>
      <c r="BD92" s="405"/>
      <c r="BE92" s="405"/>
      <c r="BF92" s="405"/>
      <c r="BG92" s="419"/>
      <c r="BH92" s="415"/>
      <c r="BI92" s="405"/>
      <c r="BJ92" s="405"/>
      <c r="BK92" s="405"/>
      <c r="BL92" s="419"/>
      <c r="BM92" s="415"/>
      <c r="BN92" s="405"/>
      <c r="BO92" s="405"/>
      <c r="BP92" s="405"/>
      <c r="BQ92" s="419"/>
      <c r="BR92" s="415"/>
      <c r="BS92" s="405"/>
      <c r="BT92" s="405"/>
      <c r="BU92" s="405"/>
      <c r="BV92" s="405"/>
      <c r="BW92" s="405"/>
      <c r="BX92" s="405"/>
      <c r="BY92" s="406"/>
      <c r="BZ92" s="406"/>
      <c r="CA92" s="406"/>
      <c r="CB92" s="406"/>
      <c r="CC92" s="406"/>
      <c r="CD92" s="406"/>
      <c r="CE92" s="406"/>
      <c r="CF92" s="406"/>
      <c r="CG92" s="406"/>
      <c r="CH92" s="406"/>
      <c r="CI92" s="406"/>
      <c r="CJ92" s="406"/>
      <c r="CK92" s="406"/>
      <c r="CL92" s="406"/>
      <c r="CM92" s="406"/>
      <c r="CN92" s="406"/>
      <c r="CO92" s="406"/>
      <c r="CP92" s="406"/>
      <c r="CQ92" s="406"/>
      <c r="CR92" s="406"/>
      <c r="CS92" s="406"/>
      <c r="CT92" s="406"/>
      <c r="CU92" s="406"/>
      <c r="CV92" s="406"/>
      <c r="CW92" s="406"/>
      <c r="CX92" s="406"/>
      <c r="CY92" s="406"/>
      <c r="CZ92" s="419"/>
    </row>
    <row r="93" s="489" customFormat="true" ht="15" customHeight="true" x14ac:dyDescent="0.2">
      <c r="A93" s="148"/>
      <c r="B93" s="142"/>
      <c r="C93" s="164"/>
      <c r="D93" s="163"/>
      <c r="E93" s="163"/>
      <c r="F93" s="163"/>
      <c r="G93" s="152"/>
      <c r="H93" s="154"/>
      <c r="I93" s="163"/>
      <c r="J93" s="163"/>
      <c r="K93" s="163"/>
      <c r="L93" s="158"/>
      <c r="M93" s="164"/>
      <c r="N93" s="163"/>
      <c r="O93" s="163"/>
      <c r="P93" s="163"/>
      <c r="Q93" s="158"/>
      <c r="R93" s="833"/>
      <c r="S93" s="833"/>
      <c r="T93" s="833"/>
      <c r="U93" s="833"/>
      <c r="V93" s="833"/>
      <c r="W93" s="833"/>
      <c r="X93" s="833"/>
      <c r="Y93" s="833"/>
      <c r="Z93" s="833"/>
      <c r="AA93" s="833"/>
      <c r="AB93" s="833"/>
      <c r="AC93" s="833"/>
      <c r="AD93" s="833"/>
      <c r="AE93" s="833"/>
      <c r="AF93" s="833"/>
      <c r="AG93" s="833"/>
      <c r="AH93" s="833"/>
      <c r="AI93" s="833"/>
      <c r="AJ93" s="833"/>
      <c r="AK93" s="833"/>
      <c r="AL93" s="833"/>
      <c r="AM93" s="833"/>
      <c r="AN93" s="833"/>
      <c r="AO93" s="833"/>
      <c r="AP93" s="833"/>
      <c r="AQ93" s="833"/>
      <c r="AR93" s="833"/>
      <c r="AS93" s="833"/>
      <c r="AT93" s="833"/>
      <c r="AU93" s="833"/>
      <c r="AV93" s="833"/>
      <c r="AW93" s="833"/>
      <c r="AX93" s="833"/>
      <c r="AY93" s="833"/>
      <c r="BA93" s="878"/>
      <c r="BB93" s="552"/>
      <c r="BC93" s="415"/>
      <c r="BD93" s="405"/>
      <c r="BE93" s="405"/>
      <c r="BF93" s="405"/>
      <c r="BG93" s="419"/>
      <c r="BH93" s="415"/>
      <c r="BI93" s="405"/>
      <c r="BJ93" s="405"/>
      <c r="BK93" s="405"/>
      <c r="BL93" s="419"/>
      <c r="BM93" s="415"/>
      <c r="BN93" s="405"/>
      <c r="BO93" s="405"/>
      <c r="BP93" s="405"/>
      <c r="BQ93" s="419"/>
      <c r="BR93" s="415"/>
      <c r="BS93" s="405"/>
      <c r="BT93" s="405"/>
      <c r="BU93" s="405"/>
      <c r="BV93" s="405"/>
      <c r="BW93" s="405"/>
      <c r="BX93" s="405"/>
      <c r="BY93" s="406"/>
      <c r="BZ93" s="406"/>
      <c r="CA93" s="406"/>
      <c r="CB93" s="406"/>
      <c r="CC93" s="406"/>
      <c r="CD93" s="406"/>
      <c r="CE93" s="406"/>
      <c r="CF93" s="406"/>
      <c r="CG93" s="406"/>
      <c r="CH93" s="406"/>
      <c r="CI93" s="406"/>
      <c r="CJ93" s="406"/>
      <c r="CK93" s="406"/>
      <c r="CL93" s="406"/>
      <c r="CM93" s="406"/>
      <c r="CN93" s="406"/>
      <c r="CO93" s="406"/>
      <c r="CP93" s="406"/>
      <c r="CQ93" s="406"/>
      <c r="CR93" s="406"/>
      <c r="CS93" s="406"/>
      <c r="CT93" s="406"/>
      <c r="CU93" s="406"/>
      <c r="CV93" s="406"/>
      <c r="CW93" s="406"/>
      <c r="CX93" s="406"/>
      <c r="CY93" s="406"/>
      <c r="CZ93" s="419"/>
    </row>
    <row r="94" s="489" customFormat="true" ht="15" customHeight="true" x14ac:dyDescent="0.2">
      <c r="A94" s="71"/>
      <c r="B94" s="142"/>
      <c r="C94" s="164"/>
      <c r="D94" s="162"/>
      <c r="E94" s="162"/>
      <c r="F94" s="162"/>
      <c r="G94" s="151"/>
      <c r="H94" s="154"/>
      <c r="I94" s="162"/>
      <c r="J94" s="162"/>
      <c r="K94" s="162"/>
      <c r="L94" s="157"/>
      <c r="M94" s="164"/>
      <c r="N94" s="162"/>
      <c r="O94" s="162"/>
      <c r="P94" s="162"/>
      <c r="Q94" s="157"/>
      <c r="R94" s="833"/>
      <c r="S94" s="833"/>
      <c r="T94" s="833"/>
      <c r="U94" s="833"/>
      <c r="V94" s="833"/>
      <c r="W94" s="833"/>
      <c r="X94" s="833"/>
      <c r="Y94" s="833"/>
      <c r="Z94" s="833"/>
      <c r="AA94" s="833"/>
      <c r="AB94" s="833"/>
      <c r="AC94" s="833"/>
      <c r="AD94" s="833"/>
      <c r="AE94" s="833"/>
      <c r="AF94" s="833"/>
      <c r="AG94" s="833"/>
      <c r="AH94" s="833"/>
      <c r="AI94" s="833"/>
      <c r="AJ94" s="833"/>
      <c r="AK94" s="833"/>
      <c r="AL94" s="833"/>
      <c r="AM94" s="833"/>
      <c r="AN94" s="833"/>
      <c r="AO94" s="833"/>
      <c r="AP94" s="833"/>
      <c r="AQ94" s="833"/>
      <c r="AR94" s="833"/>
      <c r="AS94" s="833"/>
      <c r="AT94" s="833"/>
      <c r="AU94" s="833"/>
      <c r="AV94" s="833"/>
      <c r="AW94" s="833"/>
      <c r="AX94" s="833"/>
      <c r="AY94" s="833"/>
      <c r="BA94" s="878"/>
      <c r="BB94" s="552"/>
      <c r="BC94" s="415"/>
      <c r="BD94" s="405"/>
      <c r="BE94" s="405"/>
      <c r="BF94" s="405"/>
      <c r="BG94" s="419"/>
      <c r="BH94" s="415"/>
      <c r="BI94" s="405"/>
      <c r="BJ94" s="405"/>
      <c r="BK94" s="405"/>
      <c r="BL94" s="419"/>
      <c r="BM94" s="415"/>
      <c r="BN94" s="405"/>
      <c r="BO94" s="405"/>
      <c r="BP94" s="405"/>
      <c r="BQ94" s="419"/>
      <c r="BR94" s="415"/>
      <c r="BS94" s="405"/>
      <c r="BT94" s="405"/>
      <c r="BU94" s="405"/>
      <c r="BV94" s="405"/>
      <c r="BW94" s="405"/>
      <c r="BX94" s="405"/>
      <c r="BY94" s="406"/>
      <c r="BZ94" s="406"/>
      <c r="CA94" s="406"/>
      <c r="CB94" s="406"/>
      <c r="CC94" s="406"/>
      <c r="CD94" s="406"/>
      <c r="CE94" s="406"/>
      <c r="CF94" s="406"/>
      <c r="CG94" s="406"/>
      <c r="CH94" s="406"/>
      <c r="CI94" s="406"/>
      <c r="CJ94" s="406"/>
      <c r="CK94" s="406"/>
      <c r="CL94" s="406"/>
      <c r="CM94" s="406"/>
      <c r="CN94" s="406"/>
      <c r="CO94" s="406"/>
      <c r="CP94" s="406"/>
      <c r="CQ94" s="406"/>
      <c r="CR94" s="406"/>
      <c r="CS94" s="406"/>
      <c r="CT94" s="406"/>
      <c r="CU94" s="406"/>
      <c r="CV94" s="406"/>
      <c r="CW94" s="406"/>
      <c r="CX94" s="406"/>
      <c r="CY94" s="406"/>
      <c r="CZ94" s="419"/>
    </row>
    <row r="95" s="489" customFormat="true" ht="15" customHeight="true" x14ac:dyDescent="0.2">
      <c r="A95" s="148"/>
      <c r="B95" s="141"/>
      <c r="C95" s="103"/>
      <c r="D95" s="102"/>
      <c r="E95" s="102"/>
      <c r="F95" s="102"/>
      <c r="G95" s="101"/>
      <c r="H95" s="100"/>
      <c r="I95" s="102"/>
      <c r="J95" s="102"/>
      <c r="K95" s="102"/>
      <c r="L95" s="99"/>
      <c r="M95" s="103"/>
      <c r="N95" s="102"/>
      <c r="O95" s="102"/>
      <c r="P95" s="102"/>
      <c r="Q95" s="99"/>
      <c r="R95" s="833"/>
      <c r="S95" s="833"/>
      <c r="T95" s="833"/>
      <c r="U95" s="833"/>
      <c r="V95" s="833"/>
      <c r="W95" s="833"/>
      <c r="X95" s="833"/>
      <c r="Y95" s="833"/>
      <c r="Z95" s="833"/>
      <c r="AA95" s="833"/>
      <c r="AB95" s="833"/>
      <c r="AC95" s="833"/>
      <c r="AD95" s="833"/>
      <c r="AE95" s="833"/>
      <c r="AF95" s="833"/>
      <c r="AG95" s="833"/>
      <c r="AH95" s="833"/>
      <c r="AI95" s="833"/>
      <c r="AJ95" s="833"/>
      <c r="AK95" s="833"/>
      <c r="AL95" s="833"/>
      <c r="AM95" s="833"/>
      <c r="AN95" s="833"/>
      <c r="AO95" s="833"/>
      <c r="AP95" s="833"/>
      <c r="AQ95" s="833"/>
      <c r="AR95" s="833"/>
      <c r="AS95" s="833"/>
      <c r="AT95" s="833"/>
      <c r="AU95" s="833"/>
      <c r="AV95" s="833"/>
      <c r="AW95" s="833"/>
      <c r="AX95" s="833"/>
      <c r="AY95" s="833"/>
      <c r="BA95" s="878"/>
      <c r="BB95" s="552"/>
      <c r="BC95" s="415"/>
      <c r="BD95" s="405"/>
      <c r="BE95" s="405"/>
      <c r="BF95" s="405"/>
      <c r="BG95" s="419"/>
      <c r="BH95" s="415"/>
      <c r="BI95" s="405"/>
      <c r="BJ95" s="405"/>
      <c r="BK95" s="405"/>
      <c r="BL95" s="419"/>
      <c r="BM95" s="415"/>
      <c r="BN95" s="405"/>
      <c r="BO95" s="405"/>
      <c r="BP95" s="405"/>
      <c r="BQ95" s="419"/>
      <c r="BR95" s="415"/>
      <c r="BS95" s="405"/>
      <c r="BT95" s="405"/>
      <c r="BU95" s="405"/>
      <c r="BV95" s="405"/>
      <c r="BW95" s="405"/>
      <c r="BX95" s="405"/>
      <c r="BY95" s="406"/>
      <c r="BZ95" s="406"/>
      <c r="CA95" s="406"/>
      <c r="CB95" s="406"/>
      <c r="CC95" s="406"/>
      <c r="CD95" s="406"/>
      <c r="CE95" s="406"/>
      <c r="CF95" s="406"/>
      <c r="CG95" s="406"/>
      <c r="CH95" s="406"/>
      <c r="CI95" s="406"/>
      <c r="CJ95" s="406"/>
      <c r="CK95" s="406"/>
      <c r="CL95" s="406"/>
      <c r="CM95" s="406"/>
      <c r="CN95" s="406"/>
      <c r="CO95" s="406"/>
      <c r="CP95" s="406"/>
      <c r="CQ95" s="406"/>
      <c r="CR95" s="406"/>
      <c r="CS95" s="406"/>
      <c r="CT95" s="406"/>
      <c r="CU95" s="406"/>
      <c r="CV95" s="406"/>
      <c r="CW95" s="406"/>
      <c r="CX95" s="406"/>
      <c r="CY95" s="406"/>
      <c r="CZ95" s="419"/>
    </row>
    <row r="96" s="316" customFormat="true" ht="15" customHeight="true" x14ac:dyDescent="0.2">
      <c r="A96" s="71"/>
      <c r="B96" s="141"/>
      <c r="C96" s="103"/>
      <c r="D96" s="102"/>
      <c r="E96" s="102"/>
      <c r="F96" s="102"/>
      <c r="G96" s="101"/>
      <c r="H96" s="100"/>
      <c r="I96" s="102"/>
      <c r="J96" s="102"/>
      <c r="K96" s="102"/>
      <c r="L96" s="99"/>
      <c r="M96" s="103"/>
      <c r="N96" s="102"/>
      <c r="O96" s="102"/>
      <c r="P96" s="102"/>
      <c r="Q96" s="99"/>
      <c r="R96" s="833"/>
      <c r="S96" s="833"/>
      <c r="T96" s="833"/>
      <c r="U96" s="833"/>
      <c r="V96" s="833"/>
      <c r="W96" s="833"/>
      <c r="X96" s="833"/>
      <c r="Y96" s="833"/>
      <c r="Z96" s="833"/>
      <c r="AA96" s="833"/>
      <c r="AB96" s="833"/>
      <c r="AC96" s="833"/>
      <c r="AD96" s="833"/>
      <c r="AE96" s="833"/>
      <c r="AF96" s="833"/>
      <c r="AG96" s="833"/>
      <c r="AH96" s="833"/>
      <c r="AI96" s="833"/>
      <c r="AJ96" s="833"/>
      <c r="AK96" s="833"/>
      <c r="AL96" s="833"/>
      <c r="AM96" s="833"/>
      <c r="AN96" s="833"/>
      <c r="AO96" s="833"/>
      <c r="AP96" s="833"/>
      <c r="AQ96" s="833"/>
      <c r="AR96" s="833"/>
      <c r="AS96" s="833"/>
      <c r="AT96" s="833"/>
      <c r="AU96" s="833"/>
      <c r="AV96" s="833"/>
      <c r="AW96" s="833"/>
      <c r="AX96" s="833"/>
      <c r="AY96" s="833"/>
      <c r="BA96" s="878"/>
      <c r="BB96" s="552"/>
      <c r="BC96" s="415"/>
      <c r="BD96" s="405"/>
      <c r="BE96" s="405"/>
      <c r="BF96" s="405"/>
      <c r="BG96" s="419"/>
      <c r="BH96" s="415"/>
      <c r="BI96" s="405"/>
      <c r="BJ96" s="405"/>
      <c r="BK96" s="405"/>
      <c r="BL96" s="419"/>
      <c r="BM96" s="415"/>
      <c r="BN96" s="405"/>
      <c r="BO96" s="405"/>
      <c r="BP96" s="405"/>
      <c r="BQ96" s="419"/>
      <c r="BR96" s="415"/>
      <c r="BS96" s="405"/>
      <c r="BT96" s="405"/>
      <c r="BU96" s="405"/>
      <c r="BV96" s="405"/>
      <c r="BW96" s="405"/>
      <c r="BX96" s="405"/>
      <c r="BY96" s="406"/>
      <c r="BZ96" s="406"/>
      <c r="CA96" s="406"/>
      <c r="CB96" s="406"/>
      <c r="CC96" s="406"/>
      <c r="CD96" s="406"/>
      <c r="CE96" s="406"/>
      <c r="CF96" s="406"/>
      <c r="CG96" s="406"/>
      <c r="CH96" s="406"/>
      <c r="CI96" s="406"/>
      <c r="CJ96" s="406"/>
      <c r="CK96" s="406"/>
      <c r="CL96" s="406"/>
      <c r="CM96" s="406"/>
      <c r="CN96" s="406"/>
      <c r="CO96" s="406"/>
      <c r="CP96" s="406"/>
      <c r="CQ96" s="406"/>
      <c r="CR96" s="406"/>
      <c r="CS96" s="406"/>
      <c r="CT96" s="406"/>
      <c r="CU96" s="406"/>
      <c r="CV96" s="406"/>
      <c r="CW96" s="406"/>
      <c r="CX96" s="406"/>
      <c r="CY96" s="406"/>
      <c r="CZ96" s="419"/>
    </row>
    <row r="97" s="316" customFormat="true" ht="15" customHeight="true" x14ac:dyDescent="0.2">
      <c r="A97" s="148"/>
      <c r="B97" s="141"/>
      <c r="C97" s="103"/>
      <c r="D97" s="102"/>
      <c r="E97" s="102"/>
      <c r="F97" s="102"/>
      <c r="G97" s="101"/>
      <c r="H97" s="100"/>
      <c r="I97" s="102"/>
      <c r="J97" s="102"/>
      <c r="K97" s="102"/>
      <c r="L97" s="99"/>
      <c r="M97" s="103"/>
      <c r="N97" s="102"/>
      <c r="O97" s="102"/>
      <c r="P97" s="102"/>
      <c r="Q97" s="99"/>
      <c r="R97" s="833"/>
      <c r="S97" s="833"/>
      <c r="T97" s="833"/>
      <c r="U97" s="833"/>
      <c r="V97" s="833"/>
      <c r="W97" s="833"/>
      <c r="X97" s="833"/>
      <c r="Y97" s="833"/>
      <c r="Z97" s="833"/>
      <c r="AA97" s="833"/>
      <c r="AB97" s="833"/>
      <c r="AC97" s="833"/>
      <c r="AD97" s="833"/>
      <c r="AE97" s="833"/>
      <c r="AF97" s="833"/>
      <c r="AG97" s="833"/>
      <c r="AH97" s="833"/>
      <c r="AI97" s="833"/>
      <c r="AJ97" s="833"/>
      <c r="AK97" s="833"/>
      <c r="AL97" s="833"/>
      <c r="AM97" s="833"/>
      <c r="AN97" s="833"/>
      <c r="AO97" s="833"/>
      <c r="AP97" s="833"/>
      <c r="AQ97" s="833"/>
      <c r="AR97" s="833"/>
      <c r="AS97" s="833"/>
      <c r="AT97" s="833"/>
      <c r="AU97" s="833"/>
      <c r="AV97" s="833"/>
      <c r="AW97" s="833"/>
      <c r="AX97" s="833"/>
      <c r="AY97" s="833"/>
      <c r="BA97" s="878"/>
      <c r="BB97" s="552"/>
      <c r="BC97" s="415"/>
      <c r="BD97" s="405"/>
      <c r="BE97" s="405"/>
      <c r="BF97" s="405"/>
      <c r="BG97" s="419"/>
      <c r="BH97" s="415"/>
      <c r="BI97" s="405"/>
      <c r="BJ97" s="405"/>
      <c r="BK97" s="405"/>
      <c r="BL97" s="419"/>
      <c r="BM97" s="415"/>
      <c r="BN97" s="405"/>
      <c r="BO97" s="405"/>
      <c r="BP97" s="405"/>
      <c r="BQ97" s="419"/>
      <c r="BR97" s="415"/>
      <c r="BS97" s="405"/>
      <c r="BT97" s="405"/>
      <c r="BU97" s="405"/>
      <c r="BV97" s="405"/>
      <c r="BW97" s="405"/>
      <c r="BX97" s="405"/>
      <c r="BY97" s="406"/>
      <c r="BZ97" s="406"/>
      <c r="CA97" s="406"/>
      <c r="CB97" s="406"/>
      <c r="CC97" s="406"/>
      <c r="CD97" s="406"/>
      <c r="CE97" s="406"/>
      <c r="CF97" s="406"/>
      <c r="CG97" s="406"/>
      <c r="CH97" s="406"/>
      <c r="CI97" s="406"/>
      <c r="CJ97" s="406"/>
      <c r="CK97" s="406"/>
      <c r="CL97" s="406"/>
      <c r="CM97" s="406"/>
      <c r="CN97" s="406"/>
      <c r="CO97" s="406"/>
      <c r="CP97" s="406"/>
      <c r="CQ97" s="406"/>
      <c r="CR97" s="406"/>
      <c r="CS97" s="406"/>
      <c r="CT97" s="406"/>
      <c r="CU97" s="406"/>
      <c r="CV97" s="406"/>
      <c r="CW97" s="406"/>
      <c r="CX97" s="406"/>
      <c r="CY97" s="406"/>
      <c r="CZ97" s="419"/>
    </row>
    <row r="98" s="316" customFormat="true" ht="15" customHeight="true" x14ac:dyDescent="0.2">
      <c r="A98" s="71"/>
      <c r="B98" s="141"/>
      <c r="C98" s="103"/>
      <c r="D98" s="102"/>
      <c r="E98" s="102"/>
      <c r="F98" s="102"/>
      <c r="G98" s="101"/>
      <c r="H98" s="100"/>
      <c r="I98" s="102"/>
      <c r="J98" s="102"/>
      <c r="K98" s="102"/>
      <c r="L98" s="99"/>
      <c r="M98" s="103"/>
      <c r="N98" s="102"/>
      <c r="O98" s="102"/>
      <c r="P98" s="102"/>
      <c r="Q98" s="99"/>
      <c r="R98" s="833"/>
      <c r="S98" s="833"/>
      <c r="T98" s="833"/>
      <c r="U98" s="833"/>
      <c r="V98" s="833"/>
      <c r="W98" s="833"/>
      <c r="X98" s="833"/>
      <c r="Y98" s="833"/>
      <c r="Z98" s="833"/>
      <c r="AA98" s="833"/>
      <c r="AB98" s="833"/>
      <c r="AC98" s="833"/>
      <c r="AD98" s="833"/>
      <c r="AE98" s="833"/>
      <c r="AF98" s="833"/>
      <c r="AG98" s="833"/>
      <c r="AH98" s="833"/>
      <c r="AI98" s="833"/>
      <c r="AJ98" s="833"/>
      <c r="AK98" s="833"/>
      <c r="AL98" s="833"/>
      <c r="AM98" s="833"/>
      <c r="AN98" s="833"/>
      <c r="AO98" s="833"/>
      <c r="AP98" s="833"/>
      <c r="AQ98" s="833"/>
      <c r="AR98" s="833"/>
      <c r="AS98" s="833"/>
      <c r="AT98" s="833"/>
      <c r="AU98" s="833"/>
      <c r="AV98" s="833"/>
      <c r="AW98" s="833"/>
      <c r="AX98" s="833"/>
      <c r="AY98" s="833"/>
      <c r="BA98" s="878"/>
      <c r="BB98" s="552"/>
      <c r="BC98" s="415"/>
      <c r="BD98" s="405"/>
      <c r="BE98" s="405"/>
      <c r="BF98" s="405"/>
      <c r="BG98" s="419"/>
      <c r="BH98" s="415"/>
      <c r="BI98" s="405"/>
      <c r="BJ98" s="405"/>
      <c r="BK98" s="405"/>
      <c r="BL98" s="419"/>
      <c r="BM98" s="415"/>
      <c r="BN98" s="405"/>
      <c r="BO98" s="405"/>
      <c r="BP98" s="405"/>
      <c r="BQ98" s="419"/>
      <c r="BR98" s="415"/>
      <c r="BS98" s="405"/>
      <c r="BT98" s="405"/>
      <c r="BU98" s="405"/>
      <c r="BV98" s="405"/>
      <c r="BW98" s="405"/>
      <c r="BX98" s="405"/>
      <c r="BY98" s="406"/>
      <c r="BZ98" s="406"/>
      <c r="CA98" s="406"/>
      <c r="CB98" s="406"/>
      <c r="CC98" s="406"/>
      <c r="CD98" s="406"/>
      <c r="CE98" s="406"/>
      <c r="CF98" s="406"/>
      <c r="CG98" s="406"/>
      <c r="CH98" s="406"/>
      <c r="CI98" s="406"/>
      <c r="CJ98" s="406"/>
      <c r="CK98" s="406"/>
      <c r="CL98" s="406"/>
      <c r="CM98" s="406"/>
      <c r="CN98" s="406"/>
      <c r="CO98" s="406"/>
      <c r="CP98" s="406"/>
      <c r="CQ98" s="406"/>
      <c r="CR98" s="406"/>
      <c r="CS98" s="406"/>
      <c r="CT98" s="406"/>
      <c r="CU98" s="406"/>
      <c r="CV98" s="406"/>
      <c r="CW98" s="406"/>
      <c r="CX98" s="406"/>
      <c r="CY98" s="406"/>
      <c r="CZ98" s="419"/>
    </row>
    <row r="99" s="316" customFormat="true" ht="15" customHeight="true" x14ac:dyDescent="0.2">
      <c r="A99" s="71"/>
      <c r="B99" s="141"/>
      <c r="C99" s="103"/>
      <c r="D99" s="102"/>
      <c r="E99" s="102"/>
      <c r="F99" s="102"/>
      <c r="G99" s="101"/>
      <c r="H99" s="100"/>
      <c r="I99" s="102"/>
      <c r="J99" s="102"/>
      <c r="K99" s="102"/>
      <c r="L99" s="99"/>
      <c r="M99" s="103"/>
      <c r="N99" s="102"/>
      <c r="O99" s="102"/>
      <c r="P99" s="102"/>
      <c r="Q99" s="99"/>
      <c r="R99" s="833"/>
      <c r="S99" s="833"/>
      <c r="T99" s="833"/>
      <c r="U99" s="833"/>
      <c r="V99" s="833"/>
      <c r="W99" s="833"/>
      <c r="X99" s="833"/>
      <c r="Y99" s="833"/>
      <c r="Z99" s="833"/>
      <c r="AA99" s="833"/>
      <c r="AB99" s="833"/>
      <c r="AC99" s="833"/>
      <c r="AD99" s="833"/>
      <c r="AE99" s="833"/>
      <c r="AF99" s="833"/>
      <c r="AG99" s="833"/>
      <c r="AH99" s="833"/>
      <c r="AI99" s="833"/>
      <c r="AJ99" s="833"/>
      <c r="AK99" s="833"/>
      <c r="AL99" s="833"/>
      <c r="AM99" s="833"/>
      <c r="AN99" s="833"/>
      <c r="AO99" s="833"/>
      <c r="AP99" s="833"/>
      <c r="AQ99" s="833"/>
      <c r="AR99" s="833"/>
      <c r="AS99" s="833"/>
      <c r="AT99" s="833"/>
      <c r="AU99" s="833"/>
      <c r="AV99" s="833"/>
      <c r="AW99" s="833"/>
      <c r="AX99" s="833"/>
      <c r="AY99" s="833"/>
      <c r="BA99" s="878"/>
      <c r="BB99" s="552"/>
      <c r="BC99" s="415"/>
      <c r="BD99" s="405"/>
      <c r="BE99" s="405"/>
      <c r="BF99" s="405"/>
      <c r="BG99" s="419"/>
      <c r="BH99" s="415"/>
      <c r="BI99" s="405"/>
      <c r="BJ99" s="405"/>
      <c r="BK99" s="405"/>
      <c r="BL99" s="419"/>
      <c r="BM99" s="415"/>
      <c r="BN99" s="405"/>
      <c r="BO99" s="405"/>
      <c r="BP99" s="405"/>
      <c r="BQ99" s="419"/>
      <c r="BR99" s="415"/>
      <c r="BS99" s="405"/>
      <c r="BT99" s="405"/>
      <c r="BU99" s="405"/>
      <c r="BV99" s="405"/>
      <c r="BW99" s="405"/>
      <c r="BX99" s="405"/>
      <c r="BY99" s="406"/>
      <c r="BZ99" s="406"/>
      <c r="CA99" s="406"/>
      <c r="CB99" s="406"/>
      <c r="CC99" s="406"/>
      <c r="CD99" s="406"/>
      <c r="CE99" s="406"/>
      <c r="CF99" s="406"/>
      <c r="CG99" s="406"/>
      <c r="CH99" s="406"/>
      <c r="CI99" s="406"/>
      <c r="CJ99" s="406"/>
      <c r="CK99" s="406"/>
      <c r="CL99" s="406"/>
      <c r="CM99" s="406"/>
      <c r="CN99" s="406"/>
      <c r="CO99" s="406"/>
      <c r="CP99" s="406"/>
      <c r="CQ99" s="406"/>
      <c r="CR99" s="406"/>
      <c r="CS99" s="406"/>
      <c r="CT99" s="406"/>
      <c r="CU99" s="406"/>
      <c r="CV99" s="406"/>
      <c r="CW99" s="406"/>
      <c r="CX99" s="406"/>
      <c r="CY99" s="406"/>
      <c r="CZ99" s="419"/>
    </row>
    <row r="100" s="316" customFormat="true" ht="15" customHeight="true" x14ac:dyDescent="0.2">
      <c r="A100" s="71"/>
      <c r="B100" s="141"/>
      <c r="C100" s="103"/>
      <c r="D100" s="102"/>
      <c r="E100" s="102"/>
      <c r="F100" s="102"/>
      <c r="G100" s="101"/>
      <c r="H100" s="100"/>
      <c r="I100" s="102"/>
      <c r="J100" s="102"/>
      <c r="K100" s="102"/>
      <c r="L100" s="99"/>
      <c r="M100" s="103"/>
      <c r="N100" s="102"/>
      <c r="O100" s="102"/>
      <c r="P100" s="102"/>
      <c r="Q100" s="99"/>
      <c r="R100" s="833"/>
      <c r="S100" s="833"/>
      <c r="T100" s="833"/>
      <c r="U100" s="833"/>
      <c r="V100" s="833"/>
      <c r="W100" s="833"/>
      <c r="X100" s="833"/>
      <c r="Y100" s="833"/>
      <c r="Z100" s="833"/>
      <c r="AA100" s="833"/>
      <c r="AB100" s="833"/>
      <c r="AC100" s="833"/>
      <c r="AD100" s="833"/>
      <c r="AE100" s="833"/>
      <c r="AF100" s="833"/>
      <c r="AG100" s="833"/>
      <c r="AH100" s="833"/>
      <c r="AI100" s="833"/>
      <c r="AJ100" s="833"/>
      <c r="AK100" s="833"/>
      <c r="AL100" s="833"/>
      <c r="AM100" s="833"/>
      <c r="AN100" s="833"/>
      <c r="AO100" s="833"/>
      <c r="AP100" s="833"/>
      <c r="AQ100" s="833"/>
      <c r="AR100" s="833"/>
      <c r="AS100" s="833"/>
      <c r="AT100" s="833"/>
      <c r="AU100" s="833"/>
      <c r="AV100" s="833"/>
      <c r="AW100" s="833"/>
      <c r="AX100" s="833"/>
      <c r="AY100" s="833"/>
      <c r="BA100" s="878"/>
      <c r="BB100" s="552"/>
      <c r="BC100" s="415"/>
      <c r="BD100" s="405"/>
      <c r="BE100" s="405"/>
      <c r="BF100" s="405"/>
      <c r="BG100" s="419"/>
      <c r="BH100" s="415"/>
      <c r="BI100" s="405"/>
      <c r="BJ100" s="405"/>
      <c r="BK100" s="405"/>
      <c r="BL100" s="419"/>
      <c r="BM100" s="415"/>
      <c r="BN100" s="405"/>
      <c r="BO100" s="405"/>
      <c r="BP100" s="405"/>
      <c r="BQ100" s="419"/>
      <c r="BR100" s="415"/>
      <c r="BS100" s="405"/>
      <c r="BT100" s="405"/>
      <c r="BU100" s="405"/>
      <c r="BV100" s="405"/>
      <c r="BW100" s="405"/>
      <c r="BX100" s="405"/>
      <c r="BY100" s="406"/>
      <c r="BZ100" s="406"/>
      <c r="CA100" s="406"/>
      <c r="CB100" s="406"/>
      <c r="CC100" s="406"/>
      <c r="CD100" s="406"/>
      <c r="CE100" s="406"/>
      <c r="CF100" s="406"/>
      <c r="CG100" s="406"/>
      <c r="CH100" s="406"/>
      <c r="CI100" s="406"/>
      <c r="CJ100" s="406"/>
      <c r="CK100" s="406"/>
      <c r="CL100" s="406"/>
      <c r="CM100" s="406"/>
      <c r="CN100" s="406"/>
      <c r="CO100" s="406"/>
      <c r="CP100" s="406"/>
      <c r="CQ100" s="406"/>
      <c r="CR100" s="406"/>
      <c r="CS100" s="406"/>
      <c r="CT100" s="406"/>
      <c r="CU100" s="406"/>
      <c r="CV100" s="406"/>
      <c r="CW100" s="406"/>
      <c r="CX100" s="406"/>
      <c r="CY100" s="406"/>
      <c r="CZ100" s="419"/>
    </row>
    <row r="101" s="316" customFormat="true" ht="15" customHeight="true" x14ac:dyDescent="0.2">
      <c r="A101" s="148"/>
      <c r="B101" s="141"/>
      <c r="C101" s="103"/>
      <c r="D101" s="102"/>
      <c r="E101" s="102"/>
      <c r="F101" s="102"/>
      <c r="G101" s="101"/>
      <c r="H101" s="100"/>
      <c r="I101" s="102"/>
      <c r="J101" s="102"/>
      <c r="K101" s="102"/>
      <c r="L101" s="99"/>
      <c r="M101" s="103"/>
      <c r="N101" s="102"/>
      <c r="O101" s="102"/>
      <c r="P101" s="102"/>
      <c r="Q101" s="99"/>
      <c r="R101" s="833"/>
      <c r="S101" s="833"/>
      <c r="T101" s="833"/>
      <c r="U101" s="833"/>
      <c r="V101" s="833"/>
      <c r="W101" s="833"/>
      <c r="X101" s="833"/>
      <c r="Y101" s="833"/>
      <c r="Z101" s="833"/>
      <c r="AA101" s="833"/>
      <c r="AB101" s="833"/>
      <c r="AC101" s="833"/>
      <c r="AD101" s="833"/>
      <c r="AE101" s="833"/>
      <c r="AF101" s="833"/>
      <c r="AG101" s="833"/>
      <c r="AH101" s="833"/>
      <c r="AI101" s="833"/>
      <c r="AJ101" s="833"/>
      <c r="AK101" s="833"/>
      <c r="AL101" s="833"/>
      <c r="AM101" s="833"/>
      <c r="AN101" s="833"/>
      <c r="AO101" s="833"/>
      <c r="AP101" s="833"/>
      <c r="AQ101" s="833"/>
      <c r="AR101" s="833"/>
      <c r="AS101" s="833"/>
      <c r="AT101" s="833"/>
      <c r="AU101" s="833"/>
      <c r="AV101" s="833"/>
      <c r="AW101" s="833"/>
      <c r="AX101" s="833"/>
      <c r="AY101" s="833"/>
      <c r="BA101" s="878"/>
      <c r="BB101" s="552"/>
      <c r="BC101" s="415"/>
      <c r="BD101" s="405"/>
      <c r="BE101" s="405"/>
      <c r="BF101" s="405"/>
      <c r="BG101" s="419"/>
      <c r="BH101" s="415"/>
      <c r="BI101" s="405"/>
      <c r="BJ101" s="405"/>
      <c r="BK101" s="405"/>
      <c r="BL101" s="419"/>
      <c r="BM101" s="415"/>
      <c r="BN101" s="405"/>
      <c r="BO101" s="405"/>
      <c r="BP101" s="405"/>
      <c r="BQ101" s="419"/>
      <c r="BR101" s="415"/>
      <c r="BS101" s="405"/>
      <c r="BT101" s="405"/>
      <c r="BU101" s="405"/>
      <c r="BV101" s="405"/>
      <c r="BW101" s="405"/>
      <c r="BX101" s="405"/>
      <c r="BY101" s="406"/>
      <c r="BZ101" s="406"/>
      <c r="CA101" s="406"/>
      <c r="CB101" s="406"/>
      <c r="CC101" s="406"/>
      <c r="CD101" s="406"/>
      <c r="CE101" s="406"/>
      <c r="CF101" s="406"/>
      <c r="CG101" s="406"/>
      <c r="CH101" s="406"/>
      <c r="CI101" s="406"/>
      <c r="CJ101" s="406"/>
      <c r="CK101" s="406"/>
      <c r="CL101" s="406"/>
      <c r="CM101" s="406"/>
      <c r="CN101" s="406"/>
      <c r="CO101" s="406"/>
      <c r="CP101" s="406"/>
      <c r="CQ101" s="406"/>
      <c r="CR101" s="406"/>
      <c r="CS101" s="406"/>
      <c r="CT101" s="406"/>
      <c r="CU101" s="406"/>
      <c r="CV101" s="406"/>
      <c r="CW101" s="406"/>
      <c r="CX101" s="406"/>
      <c r="CY101" s="406"/>
      <c r="CZ101" s="419"/>
    </row>
    <row r="102" s="316" customFormat="true" ht="15" customHeight="true" x14ac:dyDescent="0.2">
      <c r="A102" s="71"/>
      <c r="B102" s="141"/>
      <c r="C102" s="103"/>
      <c r="D102" s="102"/>
      <c r="E102" s="102"/>
      <c r="F102" s="102"/>
      <c r="G102" s="101"/>
      <c r="H102" s="100"/>
      <c r="I102" s="102"/>
      <c r="J102" s="102"/>
      <c r="K102" s="102"/>
      <c r="L102" s="99"/>
      <c r="M102" s="103"/>
      <c r="N102" s="102"/>
      <c r="O102" s="102"/>
      <c r="P102" s="102"/>
      <c r="Q102" s="99"/>
      <c r="R102" s="833"/>
      <c r="S102" s="833"/>
      <c r="T102" s="833"/>
      <c r="U102" s="833"/>
      <c r="V102" s="833"/>
      <c r="W102" s="833"/>
      <c r="X102" s="833"/>
      <c r="Y102" s="833"/>
      <c r="Z102" s="833"/>
      <c r="AA102" s="833"/>
      <c r="AB102" s="833"/>
      <c r="AC102" s="833"/>
      <c r="AD102" s="833"/>
      <c r="AE102" s="833"/>
      <c r="AF102" s="833"/>
      <c r="AG102" s="833"/>
      <c r="AH102" s="833"/>
      <c r="AI102" s="833"/>
      <c r="AJ102" s="833"/>
      <c r="AK102" s="833"/>
      <c r="AL102" s="833"/>
      <c r="AM102" s="833"/>
      <c r="AN102" s="833"/>
      <c r="AO102" s="833"/>
      <c r="AP102" s="833"/>
      <c r="AQ102" s="833"/>
      <c r="AR102" s="833"/>
      <c r="AS102" s="833"/>
      <c r="AT102" s="833"/>
      <c r="AU102" s="833"/>
      <c r="AV102" s="833"/>
      <c r="AW102" s="833"/>
      <c r="AX102" s="833"/>
      <c r="AY102" s="833"/>
      <c r="BA102" s="878"/>
      <c r="BB102" s="552"/>
      <c r="BC102" s="415"/>
      <c r="BD102" s="405"/>
      <c r="BE102" s="405"/>
      <c r="BF102" s="405"/>
      <c r="BG102" s="419"/>
      <c r="BH102" s="415"/>
      <c r="BI102" s="405"/>
      <c r="BJ102" s="405"/>
      <c r="BK102" s="405"/>
      <c r="BL102" s="419"/>
      <c r="BM102" s="415"/>
      <c r="BN102" s="405"/>
      <c r="BO102" s="405"/>
      <c r="BP102" s="405"/>
      <c r="BQ102" s="419"/>
      <c r="BR102" s="415"/>
      <c r="BS102" s="405"/>
      <c r="BT102" s="405"/>
      <c r="BU102" s="405"/>
      <c r="BV102" s="405"/>
      <c r="BW102" s="405"/>
      <c r="BX102" s="405"/>
      <c r="BY102" s="406"/>
      <c r="BZ102" s="406"/>
      <c r="CA102" s="406"/>
      <c r="CB102" s="406"/>
      <c r="CC102" s="406"/>
      <c r="CD102" s="406"/>
      <c r="CE102" s="406"/>
      <c r="CF102" s="406"/>
      <c r="CG102" s="406"/>
      <c r="CH102" s="406"/>
      <c r="CI102" s="406"/>
      <c r="CJ102" s="406"/>
      <c r="CK102" s="406"/>
      <c r="CL102" s="406"/>
      <c r="CM102" s="406"/>
      <c r="CN102" s="406"/>
      <c r="CO102" s="406"/>
      <c r="CP102" s="406"/>
      <c r="CQ102" s="406"/>
      <c r="CR102" s="406"/>
      <c r="CS102" s="406"/>
      <c r="CT102" s="406"/>
      <c r="CU102" s="406"/>
      <c r="CV102" s="406"/>
      <c r="CW102" s="406"/>
      <c r="CX102" s="406"/>
      <c r="CY102" s="406"/>
      <c r="CZ102" s="419"/>
    </row>
    <row r="103" s="316" customFormat="true" ht="15" customHeight="true" x14ac:dyDescent="0.2">
      <c r="A103" s="71"/>
      <c r="B103" s="141"/>
      <c r="C103" s="103"/>
      <c r="D103" s="102"/>
      <c r="E103" s="102"/>
      <c r="F103" s="102"/>
      <c r="G103" s="101"/>
      <c r="H103" s="100"/>
      <c r="I103" s="102"/>
      <c r="J103" s="102"/>
      <c r="K103" s="102"/>
      <c r="L103" s="99"/>
      <c r="M103" s="103"/>
      <c r="N103" s="102"/>
      <c r="O103" s="102"/>
      <c r="P103" s="102"/>
      <c r="Q103" s="99"/>
      <c r="R103" s="833"/>
      <c r="S103" s="833"/>
      <c r="T103" s="833"/>
      <c r="U103" s="833"/>
      <c r="V103" s="833"/>
      <c r="W103" s="833"/>
      <c r="X103" s="833"/>
      <c r="Y103" s="833"/>
      <c r="Z103" s="833"/>
      <c r="AA103" s="833"/>
      <c r="AB103" s="833"/>
      <c r="AC103" s="833"/>
      <c r="AD103" s="833"/>
      <c r="AE103" s="833"/>
      <c r="AF103" s="833"/>
      <c r="AG103" s="833"/>
      <c r="AH103" s="833"/>
      <c r="AI103" s="833"/>
      <c r="AJ103" s="833"/>
      <c r="AK103" s="833"/>
      <c r="AL103" s="833"/>
      <c r="AM103" s="833"/>
      <c r="AN103" s="833"/>
      <c r="AO103" s="833"/>
      <c r="AP103" s="833"/>
      <c r="AQ103" s="833"/>
      <c r="AR103" s="833"/>
      <c r="AS103" s="833"/>
      <c r="AT103" s="833"/>
      <c r="AU103" s="833"/>
      <c r="AV103" s="833"/>
      <c r="AW103" s="833"/>
      <c r="AX103" s="833"/>
      <c r="AY103" s="833"/>
      <c r="BA103" s="878"/>
      <c r="BB103" s="552"/>
      <c r="BC103" s="415"/>
      <c r="BD103" s="405"/>
      <c r="BE103" s="405"/>
      <c r="BF103" s="405"/>
      <c r="BG103" s="419"/>
      <c r="BH103" s="415"/>
      <c r="BI103" s="405"/>
      <c r="BJ103" s="405"/>
      <c r="BK103" s="405"/>
      <c r="BL103" s="419"/>
      <c r="BM103" s="415"/>
      <c r="BN103" s="405"/>
      <c r="BO103" s="405"/>
      <c r="BP103" s="405"/>
      <c r="BQ103" s="419"/>
      <c r="BR103" s="415"/>
      <c r="BS103" s="405"/>
      <c r="BT103" s="405"/>
      <c r="BU103" s="405"/>
      <c r="BV103" s="405"/>
      <c r="BW103" s="405"/>
      <c r="BX103" s="405"/>
      <c r="BY103" s="406"/>
      <c r="BZ103" s="406"/>
      <c r="CA103" s="406"/>
      <c r="CB103" s="406"/>
      <c r="CC103" s="406"/>
      <c r="CD103" s="406"/>
      <c r="CE103" s="406"/>
      <c r="CF103" s="406"/>
      <c r="CG103" s="406"/>
      <c r="CH103" s="406"/>
      <c r="CI103" s="406"/>
      <c r="CJ103" s="406"/>
      <c r="CK103" s="406"/>
      <c r="CL103" s="406"/>
      <c r="CM103" s="406"/>
      <c r="CN103" s="406"/>
      <c r="CO103" s="406"/>
      <c r="CP103" s="406"/>
      <c r="CQ103" s="406"/>
      <c r="CR103" s="406"/>
      <c r="CS103" s="406"/>
      <c r="CT103" s="406"/>
      <c r="CU103" s="406"/>
      <c r="CV103" s="406"/>
      <c r="CW103" s="406"/>
      <c r="CX103" s="406"/>
      <c r="CY103" s="406"/>
      <c r="CZ103" s="419"/>
    </row>
    <row r="104" s="316" customFormat="true" ht="15" customHeight="true" x14ac:dyDescent="0.2">
      <c r="A104" s="71"/>
      <c r="B104" s="141"/>
      <c r="C104" s="103"/>
      <c r="D104" s="102"/>
      <c r="E104" s="102"/>
      <c r="F104" s="102"/>
      <c r="G104" s="101"/>
      <c r="H104" s="100"/>
      <c r="I104" s="102"/>
      <c r="J104" s="102"/>
      <c r="K104" s="102"/>
      <c r="L104" s="99"/>
      <c r="M104" s="103"/>
      <c r="N104" s="102"/>
      <c r="O104" s="102"/>
      <c r="P104" s="102"/>
      <c r="Q104" s="99"/>
      <c r="R104" s="833"/>
      <c r="S104" s="833"/>
      <c r="T104" s="833"/>
      <c r="U104" s="833"/>
      <c r="V104" s="833"/>
      <c r="W104" s="833"/>
      <c r="X104" s="833"/>
      <c r="Y104" s="833"/>
      <c r="Z104" s="833"/>
      <c r="AA104" s="833"/>
      <c r="AB104" s="833"/>
      <c r="AC104" s="833"/>
      <c r="AD104" s="833"/>
      <c r="AE104" s="833"/>
      <c r="AF104" s="833"/>
      <c r="AG104" s="833"/>
      <c r="AH104" s="833"/>
      <c r="AI104" s="833"/>
      <c r="AJ104" s="833"/>
      <c r="AK104" s="833"/>
      <c r="AL104" s="833"/>
      <c r="AM104" s="833"/>
      <c r="AN104" s="833"/>
      <c r="AO104" s="833"/>
      <c r="AP104" s="833"/>
      <c r="AQ104" s="833"/>
      <c r="AR104" s="833"/>
      <c r="AS104" s="833"/>
      <c r="AT104" s="833"/>
      <c r="AU104" s="833"/>
      <c r="AV104" s="833"/>
      <c r="AW104" s="833"/>
      <c r="AX104" s="833"/>
      <c r="AY104" s="833"/>
      <c r="BA104" s="878"/>
      <c r="BB104" s="552"/>
      <c r="BC104" s="415"/>
      <c r="BD104" s="405"/>
      <c r="BE104" s="405"/>
      <c r="BF104" s="405"/>
      <c r="BG104" s="419"/>
      <c r="BH104" s="415"/>
      <c r="BI104" s="405"/>
      <c r="BJ104" s="405"/>
      <c r="BK104" s="405"/>
      <c r="BL104" s="419"/>
      <c r="BM104" s="415"/>
      <c r="BN104" s="405"/>
      <c r="BO104" s="405"/>
      <c r="BP104" s="405"/>
      <c r="BQ104" s="419"/>
      <c r="BR104" s="415"/>
      <c r="BS104" s="405"/>
      <c r="BT104" s="405"/>
      <c r="BU104" s="405"/>
      <c r="BV104" s="405"/>
      <c r="BW104" s="405"/>
      <c r="BX104" s="405"/>
      <c r="BY104" s="406"/>
      <c r="BZ104" s="406"/>
      <c r="CA104" s="406"/>
      <c r="CB104" s="406"/>
      <c r="CC104" s="406"/>
      <c r="CD104" s="406"/>
      <c r="CE104" s="406"/>
      <c r="CF104" s="406"/>
      <c r="CG104" s="406"/>
      <c r="CH104" s="406"/>
      <c r="CI104" s="406"/>
      <c r="CJ104" s="406"/>
      <c r="CK104" s="406"/>
      <c r="CL104" s="406"/>
      <c r="CM104" s="406"/>
      <c r="CN104" s="406"/>
      <c r="CO104" s="406"/>
      <c r="CP104" s="406"/>
      <c r="CQ104" s="406"/>
      <c r="CR104" s="406"/>
      <c r="CS104" s="406"/>
      <c r="CT104" s="406"/>
      <c r="CU104" s="406"/>
      <c r="CV104" s="406"/>
      <c r="CW104" s="406"/>
      <c r="CX104" s="406"/>
      <c r="CY104" s="406"/>
      <c r="CZ104" s="419"/>
    </row>
    <row r="105" s="316" customFormat="true" ht="15" customHeight="true" x14ac:dyDescent="0.2">
      <c r="A105" s="145"/>
      <c r="B105" s="140"/>
      <c r="C105" s="98"/>
      <c r="D105" s="97"/>
      <c r="E105" s="97"/>
      <c r="F105" s="97"/>
      <c r="G105" s="96"/>
      <c r="H105" s="95"/>
      <c r="I105" s="97"/>
      <c r="J105" s="97"/>
      <c r="K105" s="97"/>
      <c r="L105" s="94"/>
      <c r="M105" s="98"/>
      <c r="N105" s="97"/>
      <c r="O105" s="97"/>
      <c r="P105" s="97"/>
      <c r="Q105" s="94"/>
      <c r="R105" s="833"/>
      <c r="S105" s="833"/>
      <c r="T105" s="833"/>
      <c r="U105" s="833"/>
      <c r="V105" s="833"/>
      <c r="W105" s="833"/>
      <c r="X105" s="833"/>
      <c r="Y105" s="833"/>
      <c r="Z105" s="833"/>
      <c r="AA105" s="833"/>
      <c r="AB105" s="833"/>
      <c r="AC105" s="833"/>
      <c r="AD105" s="833"/>
      <c r="AE105" s="833"/>
      <c r="AF105" s="833"/>
      <c r="AG105" s="833"/>
      <c r="AH105" s="833"/>
      <c r="AI105" s="833"/>
      <c r="AJ105" s="833"/>
      <c r="AK105" s="833"/>
      <c r="AL105" s="833"/>
      <c r="AM105" s="833"/>
      <c r="AN105" s="833"/>
      <c r="AO105" s="833"/>
      <c r="AP105" s="833"/>
      <c r="AQ105" s="833"/>
      <c r="AR105" s="833"/>
      <c r="AS105" s="833"/>
      <c r="AT105" s="833"/>
      <c r="AU105" s="833"/>
      <c r="AV105" s="833"/>
      <c r="AW105" s="833"/>
      <c r="AX105" s="833"/>
      <c r="AY105" s="833"/>
      <c r="BA105" s="878"/>
      <c r="BB105" s="552"/>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420"/>
      <c r="CA105" s="420"/>
      <c r="CB105" s="420"/>
      <c r="CC105" s="420"/>
      <c r="CD105" s="420"/>
      <c r="CE105" s="420"/>
      <c r="CF105" s="420"/>
      <c r="CG105" s="420"/>
      <c r="CH105" s="420"/>
      <c r="CI105" s="420"/>
      <c r="CJ105" s="420"/>
      <c r="CK105" s="420"/>
      <c r="CL105" s="420"/>
      <c r="CM105" s="420"/>
      <c r="CN105" s="420"/>
      <c r="CO105" s="420"/>
      <c r="CP105" s="420"/>
      <c r="CQ105" s="420"/>
      <c r="CR105" s="420"/>
      <c r="CS105" s="420"/>
      <c r="CT105" s="420"/>
      <c r="CU105" s="420"/>
      <c r="CV105" s="420"/>
      <c r="CW105" s="420"/>
      <c r="CX105" s="420"/>
      <c r="CY105" s="420"/>
      <c r="CZ105" s="421"/>
    </row>
    <row r="106" s="316" customFormat="true" ht="250.15" customHeight="true" x14ac:dyDescent="0.2">
      <c r="A106" s="439"/>
      <c r="B106" s="177"/>
      <c r="C106" s="176"/>
      <c r="D106" s="176"/>
      <c r="E106" s="176"/>
      <c r="F106" s="176"/>
      <c r="G106" s="176"/>
      <c r="H106" s="176"/>
      <c r="I106" s="176"/>
      <c r="J106" s="176"/>
      <c r="K106" s="176"/>
      <c r="L106" s="176"/>
      <c r="M106" s="176"/>
      <c r="N106" s="176"/>
      <c r="O106" s="176"/>
      <c r="P106" s="176"/>
      <c r="Q106" s="176"/>
      <c r="R106" s="344"/>
      <c r="S106" s="344"/>
      <c r="T106" s="344"/>
      <c r="U106" s="344"/>
      <c r="V106" s="344"/>
      <c r="W106" s="344"/>
      <c r="X106" s="344"/>
      <c r="Y106" s="344"/>
      <c r="Z106" s="344"/>
      <c r="AA106" s="344"/>
      <c r="AB106" s="344"/>
      <c r="AC106" s="344"/>
      <c r="AD106" s="344"/>
      <c r="AE106" s="344"/>
      <c r="AF106" s="344"/>
      <c r="AG106" s="344"/>
      <c r="AH106" s="344"/>
      <c r="AI106" s="344"/>
      <c r="AJ106" s="344"/>
      <c r="AK106" s="344"/>
      <c r="AL106" s="344"/>
      <c r="AM106" s="344"/>
      <c r="AN106" s="344"/>
      <c r="AO106" s="344"/>
      <c r="AP106" s="344"/>
      <c r="AQ106" s="344"/>
      <c r="AR106" s="344"/>
      <c r="AS106" s="344"/>
      <c r="AT106" s="344"/>
      <c r="AU106" s="344"/>
      <c r="AV106" s="344"/>
      <c r="AW106" s="344"/>
      <c r="AX106" s="344"/>
      <c r="AY106" s="344"/>
      <c r="BA106" s="399"/>
      <c r="BB106" s="400"/>
      <c r="BC106" s="400"/>
      <c r="BD106" s="400"/>
      <c r="BE106" s="400"/>
      <c r="BF106" s="400"/>
      <c r="BG106" s="400"/>
      <c r="BH106" s="400"/>
      <c r="BI106" s="400"/>
      <c r="BJ106" s="400"/>
      <c r="BK106" s="400"/>
      <c r="BL106" s="400"/>
      <c r="BM106" s="400"/>
      <c r="BN106" s="400"/>
      <c r="BO106" s="400"/>
      <c r="BP106" s="400"/>
      <c r="BQ106" s="400"/>
      <c r="BR106" s="400"/>
      <c r="BS106" s="400"/>
      <c r="BT106" s="400"/>
      <c r="BU106" s="400"/>
      <c r="BV106" s="400"/>
      <c r="BW106" s="400"/>
      <c r="BX106" s="400"/>
      <c r="BY106" s="399"/>
      <c r="BZ106" s="399"/>
      <c r="CA106" s="399"/>
      <c r="CB106" s="399"/>
      <c r="CC106" s="399"/>
      <c r="CD106" s="399"/>
      <c r="CE106" s="399"/>
      <c r="CF106" s="399"/>
      <c r="CG106" s="399"/>
      <c r="CH106" s="399"/>
      <c r="CI106" s="399"/>
      <c r="CJ106" s="399"/>
      <c r="CK106" s="399"/>
      <c r="CL106" s="399"/>
      <c r="CM106" s="399"/>
      <c r="CN106" s="399"/>
      <c r="CO106" s="399"/>
      <c r="CP106" s="399"/>
      <c r="CQ106" s="399"/>
      <c r="CR106" s="399"/>
      <c r="CS106" s="399"/>
      <c r="CT106" s="399"/>
      <c r="CU106" s="399"/>
      <c r="CV106" s="399"/>
      <c r="CW106" s="399"/>
      <c r="CX106" s="399"/>
      <c r="CY106" s="399"/>
      <c r="CZ106" s="399"/>
    </row>
    <row r="107" s="296" customFormat="true" ht="18" customHeight="true" x14ac:dyDescent="0.2">
      <c r="A107" s="439"/>
      <c r="B107" s="297"/>
      <c r="C107" s="389"/>
      <c r="D107" s="389"/>
      <c r="E107" s="389"/>
      <c r="F107" s="389"/>
      <c r="G107" s="389"/>
      <c r="H107" s="389"/>
      <c r="I107" s="389"/>
      <c r="J107" s="389"/>
      <c r="K107" s="389"/>
      <c r="L107" s="389"/>
      <c r="M107" s="389"/>
      <c r="N107" s="389"/>
      <c r="O107" s="389"/>
      <c r="P107" s="389"/>
      <c r="Q107" s="389"/>
      <c r="R107" s="339"/>
      <c r="S107" s="339"/>
      <c r="T107" s="339"/>
      <c r="U107" s="339"/>
      <c r="V107" s="339"/>
      <c r="W107" s="339"/>
      <c r="X107" s="339"/>
      <c r="Y107" s="339"/>
      <c r="Z107" s="339"/>
      <c r="AA107" s="33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BB107" s="31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96" customFormat="true" ht="22.5" customHeight="true" x14ac:dyDescent="0.35">
      <c r="A108" s="990" t="str">
        <f>A1026</f>
        <v>Dominican Republic</v>
      </c>
      <c r="B108" s="991"/>
      <c r="C108" s="298"/>
      <c r="D108" s="298"/>
      <c r="E108" s="298"/>
      <c r="F108" s="298"/>
      <c r="G108" s="298"/>
      <c r="H108" s="298"/>
      <c r="I108" s="298"/>
      <c r="J108" s="298"/>
      <c r="K108" s="298"/>
      <c r="L108" s="298"/>
      <c r="M108" s="298"/>
      <c r="N108" s="298"/>
      <c r="O108" s="298"/>
      <c r="P108" s="298"/>
      <c r="Q108" s="298"/>
      <c r="R108" s="339"/>
      <c r="S108" s="339"/>
      <c r="T108" s="339"/>
      <c r="U108" s="339"/>
      <c r="V108" s="339"/>
      <c r="W108" s="339"/>
      <c r="X108" s="339"/>
      <c r="Y108" s="339"/>
      <c r="Z108" s="339"/>
      <c r="AA108" s="339"/>
      <c r="AB108" s="339"/>
      <c r="AC108" s="339"/>
      <c r="AD108" s="339"/>
      <c r="AE108" s="339"/>
      <c r="AF108" s="339"/>
      <c r="AG108" s="339"/>
      <c r="AH108" s="339"/>
      <c r="AI108" s="339"/>
      <c r="AJ108" s="339"/>
      <c r="AK108" s="339"/>
      <c r="AL108" s="339"/>
      <c r="AM108" s="339"/>
      <c r="AN108" s="339"/>
      <c r="AO108" s="339"/>
      <c r="AP108" s="339"/>
      <c r="AQ108" s="339"/>
      <c r="AR108" s="339"/>
      <c r="AS108" s="339"/>
      <c r="AT108" s="339"/>
      <c r="AU108" s="339"/>
      <c r="AV108" s="339"/>
      <c r="AW108" s="339"/>
      <c r="AX108" s="339"/>
      <c r="AY108" s="339"/>
      <c r="BB108" s="31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96" customFormat="true" ht="22.5" customHeight="true" x14ac:dyDescent="0.35">
      <c r="A109" s="323" t="str">
        <f>A1034</f>
        <v>2003</v>
      </c>
      <c r="B109" s="324"/>
      <c r="C109" s="298"/>
      <c r="D109" s="298"/>
      <c r="E109" s="298"/>
      <c r="F109" s="298"/>
      <c r="G109" s="298"/>
      <c r="H109" s="298"/>
      <c r="I109" s="298"/>
      <c r="J109" s="298"/>
      <c r="K109" s="298"/>
      <c r="L109" s="298"/>
      <c r="M109" s="298"/>
      <c r="N109" s="298"/>
      <c r="O109" s="298"/>
      <c r="P109" s="298"/>
      <c r="Q109" s="298"/>
      <c r="R109" s="339"/>
      <c r="S109" s="339"/>
      <c r="T109" s="339"/>
      <c r="U109" s="339"/>
      <c r="V109" s="339"/>
      <c r="W109" s="339"/>
      <c r="X109" s="339"/>
      <c r="Y109" s="339"/>
      <c r="Z109" s="339"/>
      <c r="AA109" s="339"/>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BB109" s="31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96" customFormat="true" ht="22.5" customHeight="true" x14ac:dyDescent="0.35">
      <c r="A110" s="325" t="s">
        <v>98</v>
      </c>
      <c r="B110" s="326"/>
      <c r="C110" s="298"/>
      <c r="D110" s="298"/>
      <c r="E110" s="298"/>
      <c r="F110" s="298"/>
      <c r="G110" s="298"/>
      <c r="H110" s="298"/>
      <c r="I110" s="298"/>
      <c r="J110" s="298"/>
      <c r="K110" s="298"/>
      <c r="L110" s="298"/>
      <c r="M110" s="298"/>
      <c r="N110" s="298"/>
      <c r="O110" s="298"/>
      <c r="P110" s="298"/>
      <c r="Q110" s="298"/>
      <c r="R110" s="339"/>
      <c r="S110" s="339"/>
      <c r="T110" s="339"/>
      <c r="U110" s="339"/>
      <c r="V110" s="339"/>
      <c r="W110" s="339"/>
      <c r="X110" s="339"/>
      <c r="Y110" s="339"/>
      <c r="Z110" s="339"/>
      <c r="AA110" s="339"/>
      <c r="AB110" s="339"/>
      <c r="AC110" s="339"/>
      <c r="AD110" s="339"/>
      <c r="AE110" s="339"/>
      <c r="AF110" s="339"/>
      <c r="AG110" s="339"/>
      <c r="AH110" s="339"/>
      <c r="AI110" s="339"/>
      <c r="AJ110" s="339"/>
      <c r="AK110" s="339"/>
      <c r="AL110" s="339"/>
      <c r="AM110" s="339"/>
      <c r="AN110" s="339"/>
      <c r="AO110" s="339"/>
      <c r="AP110" s="339"/>
      <c r="AQ110" s="339"/>
      <c r="AR110" s="339"/>
      <c r="AS110" s="339"/>
      <c r="AT110" s="339"/>
      <c r="AU110" s="339"/>
      <c r="AV110" s="339"/>
      <c r="AW110" s="339"/>
      <c r="AX110" s="339"/>
      <c r="AY110" s="339"/>
      <c r="BB110" s="31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96" customFormat="true" ht="20.1" customHeight="true" x14ac:dyDescent="0.35">
      <c r="A111" s="327" t="s">
        <v>96</v>
      </c>
      <c r="B111" s="324"/>
      <c r="C111" s="298"/>
      <c r="D111" s="298"/>
      <c r="E111" s="298"/>
      <c r="F111" s="298"/>
      <c r="G111" s="298"/>
      <c r="H111" s="298"/>
      <c r="I111" s="298"/>
      <c r="J111" s="298"/>
      <c r="K111" s="298"/>
      <c r="L111" s="298"/>
      <c r="M111" s="298"/>
      <c r="N111" s="298"/>
      <c r="O111" s="298"/>
      <c r="P111" s="298"/>
      <c r="Q111" s="298"/>
      <c r="R111" s="339"/>
      <c r="S111" s="339"/>
      <c r="T111" s="339"/>
      <c r="U111" s="339"/>
      <c r="V111" s="339"/>
      <c r="W111" s="339"/>
      <c r="X111" s="339"/>
      <c r="Y111" s="339"/>
      <c r="Z111" s="339"/>
      <c r="AA111" s="339"/>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BB111" s="31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96" customFormat="true" ht="15" customHeight="true" x14ac:dyDescent="0.2">
      <c r="A112" s="550" t="s">
        <v>97</v>
      </c>
      <c r="B112" s="350"/>
      <c r="C112" s="298"/>
      <c r="D112" s="298"/>
      <c r="E112" s="298"/>
      <c r="F112" s="298"/>
      <c r="G112" s="298"/>
      <c r="H112" s="298"/>
      <c r="I112" s="298"/>
      <c r="J112" s="298"/>
      <c r="K112" s="298"/>
      <c r="L112" s="298"/>
      <c r="M112" s="298"/>
      <c r="N112" s="298"/>
      <c r="O112" s="298"/>
      <c r="P112" s="298"/>
      <c r="Q112" s="298"/>
      <c r="R112" s="339"/>
      <c r="S112" s="339"/>
      <c r="T112" s="339"/>
      <c r="U112" s="339"/>
      <c r="V112" s="339"/>
      <c r="W112" s="339"/>
      <c r="X112" s="339"/>
      <c r="Y112" s="339"/>
      <c r="Z112" s="339"/>
      <c r="AA112" s="339"/>
      <c r="AB112" s="339"/>
      <c r="AC112" s="339"/>
      <c r="AD112" s="339"/>
      <c r="AE112" s="339"/>
      <c r="AF112" s="339"/>
      <c r="AG112" s="339"/>
      <c r="AH112" s="339"/>
      <c r="AI112" s="339"/>
      <c r="AJ112" s="339"/>
      <c r="AK112" s="339"/>
      <c r="AL112" s="339"/>
      <c r="AM112" s="339"/>
      <c r="AN112" s="339"/>
      <c r="AO112" s="339"/>
      <c r="AP112" s="339"/>
      <c r="AQ112" s="339"/>
      <c r="AR112" s="339"/>
      <c r="AS112" s="339"/>
      <c r="AT112" s="339"/>
      <c r="AU112" s="339"/>
      <c r="AV112" s="339"/>
      <c r="AW112" s="339"/>
      <c r="AX112" s="339"/>
      <c r="AY112" s="339"/>
      <c r="BB112" s="31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96" customFormat="true" ht="15" customHeight="true" x14ac:dyDescent="0.2">
      <c r="A113" s="331" t="s">
        <v>40</v>
      </c>
      <c r="B113" s="330"/>
      <c r="C113" s="298"/>
      <c r="D113" s="298"/>
      <c r="E113" s="298"/>
      <c r="F113" s="298"/>
      <c r="G113" s="298"/>
      <c r="H113" s="298"/>
      <c r="I113" s="298"/>
      <c r="J113" s="298"/>
      <c r="K113" s="298"/>
      <c r="L113" s="298"/>
      <c r="M113" s="298"/>
      <c r="N113" s="298"/>
      <c r="O113" s="298"/>
      <c r="P113" s="298"/>
      <c r="Q113" s="298"/>
      <c r="R113" s="339"/>
      <c r="S113" s="339"/>
      <c r="T113" s="339"/>
      <c r="U113" s="339"/>
      <c r="V113" s="339"/>
      <c r="W113" s="339"/>
      <c r="X113" s="339"/>
      <c r="Y113" s="339"/>
      <c r="Z113" s="339"/>
      <c r="AA113" s="339"/>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BB113" s="31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96" customFormat="true" ht="15" customHeight="true" x14ac:dyDescent="0.2">
      <c r="A114" s="329" t="s">
        <v>39</v>
      </c>
      <c r="B114" s="330"/>
      <c r="C114" s="298"/>
      <c r="D114" s="298"/>
      <c r="E114" s="298"/>
      <c r="F114" s="298"/>
      <c r="G114" s="298"/>
      <c r="H114" s="298"/>
      <c r="I114" s="298"/>
      <c r="J114" s="298"/>
      <c r="K114" s="298"/>
      <c r="L114" s="298"/>
      <c r="M114" s="298"/>
      <c r="N114" s="298"/>
      <c r="O114" s="298"/>
      <c r="P114" s="298"/>
      <c r="Q114" s="298"/>
      <c r="R114" s="339"/>
      <c r="S114" s="339"/>
      <c r="T114" s="339"/>
      <c r="U114" s="339"/>
      <c r="V114" s="339"/>
      <c r="W114" s="339"/>
      <c r="X114" s="339"/>
      <c r="Y114" s="339"/>
      <c r="Z114" s="339"/>
      <c r="AA114" s="339"/>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39"/>
      <c r="AX114" s="339"/>
      <c r="AY114" s="339"/>
      <c r="BB114" s="31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96" customFormat="true" ht="15" customHeight="true" x14ac:dyDescent="0.2">
      <c r="A115" s="329" t="s">
        <v>133</v>
      </c>
      <c r="B115" s="349" t="str">
        <f>A1025</f>
        <v>WHS03</v>
      </c>
      <c r="C115" s="298"/>
      <c r="D115" s="298"/>
      <c r="E115" s="298"/>
      <c r="F115" s="298"/>
      <c r="G115" s="298"/>
      <c r="H115" s="298"/>
      <c r="I115" s="298"/>
      <c r="J115" s="298"/>
      <c r="K115" s="298"/>
      <c r="L115" s="298"/>
      <c r="M115" s="298"/>
      <c r="N115" s="298"/>
      <c r="O115" s="298"/>
      <c r="P115" s="298"/>
      <c r="Q115" s="298"/>
      <c r="R115" s="339"/>
      <c r="S115" s="339"/>
      <c r="T115" s="339"/>
      <c r="U115" s="339"/>
      <c r="V115" s="339"/>
      <c r="W115" s="339"/>
      <c r="X115" s="339"/>
      <c r="Y115" s="339"/>
      <c r="Z115" s="339"/>
      <c r="AA115" s="339"/>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BB115" s="31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96" customFormat="true" ht="15" customHeight="true" x14ac:dyDescent="0.2">
      <c r="A116" s="185" t="str">
        <f>B1030</f>
        <v/>
      </c>
      <c r="B116" s="184"/>
      <c r="C116" s="298"/>
      <c r="D116" s="298"/>
      <c r="E116" s="298"/>
      <c r="F116" s="298"/>
      <c r="G116" s="298"/>
      <c r="H116" s="298"/>
      <c r="I116" s="298"/>
      <c r="J116" s="298"/>
      <c r="K116" s="298"/>
      <c r="L116" s="298"/>
      <c r="M116" s="298"/>
      <c r="N116" s="298"/>
      <c r="O116" s="298"/>
      <c r="P116" s="298"/>
      <c r="Q116" s="298"/>
      <c r="R116" s="339"/>
      <c r="S116" s="339"/>
      <c r="T116" s="339"/>
      <c r="U116" s="339"/>
      <c r="V116" s="339"/>
      <c r="W116" s="339"/>
      <c r="X116" s="339"/>
      <c r="Y116" s="339"/>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BB116" s="31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96" customFormat="true" ht="15" customHeight="true" x14ac:dyDescent="0.2">
      <c r="A117" s="185" t="str">
        <f>B1029</f>
        <v/>
      </c>
      <c r="B117" s="183"/>
      <c r="C117" s="298"/>
      <c r="D117" s="298"/>
      <c r="E117" s="298"/>
      <c r="F117" s="298"/>
      <c r="G117" s="298"/>
      <c r="H117" s="298"/>
      <c r="I117" s="298"/>
      <c r="J117" s="298"/>
      <c r="K117" s="298"/>
      <c r="L117" s="298"/>
      <c r="M117" s="298"/>
      <c r="N117" s="298"/>
      <c r="O117" s="298"/>
      <c r="P117" s="298"/>
      <c r="Q117" s="298"/>
      <c r="R117" s="339"/>
      <c r="S117" s="339"/>
      <c r="T117" s="339"/>
      <c r="U117" s="339"/>
      <c r="V117" s="339"/>
      <c r="W117" s="339"/>
      <c r="X117" s="339"/>
      <c r="Y117" s="339"/>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BB117" s="31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96" customFormat="true" ht="21" customHeight="true" x14ac:dyDescent="0.2">
      <c r="A118" s="182"/>
      <c r="B118" s="184"/>
      <c r="C118" s="298"/>
      <c r="D118" s="298"/>
      <c r="E118" s="298"/>
      <c r="F118" s="298"/>
      <c r="G118" s="298"/>
      <c r="H118" s="298"/>
      <c r="I118" s="298"/>
      <c r="J118" s="298"/>
      <c r="K118" s="298"/>
      <c r="L118" s="298"/>
      <c r="M118" s="298"/>
      <c r="N118" s="298"/>
      <c r="O118" s="298"/>
      <c r="P118" s="298"/>
      <c r="Q118" s="298"/>
      <c r="R118" s="339"/>
      <c r="S118" s="339"/>
      <c r="T118" s="339"/>
      <c r="U118" s="339"/>
      <c r="V118" s="339"/>
      <c r="W118" s="339"/>
      <c r="X118" s="339"/>
      <c r="Y118" s="339"/>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BB118" s="31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96" customFormat="true" ht="15" customHeight="true" x14ac:dyDescent="0.2">
      <c r="A119" s="181"/>
      <c r="B119" s="180"/>
      <c r="C119" s="298"/>
      <c r="D119" s="298"/>
      <c r="E119" s="298"/>
      <c r="F119" s="298"/>
      <c r="G119" s="298"/>
      <c r="H119" s="298"/>
      <c r="I119" s="298"/>
      <c r="J119" s="298"/>
      <c r="K119" s="298"/>
      <c r="L119" s="298"/>
      <c r="M119" s="298"/>
      <c r="N119" s="298"/>
      <c r="O119" s="298"/>
      <c r="P119" s="298"/>
      <c r="Q119" s="298"/>
      <c r="R119" s="339"/>
      <c r="S119" s="339"/>
      <c r="T119" s="339"/>
      <c r="U119" s="339"/>
      <c r="V119" s="339"/>
      <c r="W119" s="33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BB119" s="31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320" customFormat="true" ht="15" customHeight="true" x14ac:dyDescent="0.2">
      <c r="A120" s="301" t="s">
        <v>98</v>
      </c>
      <c r="B120" s="335"/>
      <c r="C120" s="979" t="s">
        <v>114</v>
      </c>
      <c r="D120" s="980"/>
      <c r="E120" s="980"/>
      <c r="F120" s="980"/>
      <c r="G120" s="981"/>
      <c r="H120" s="982" t="s">
        <v>38</v>
      </c>
      <c r="I120" s="974"/>
      <c r="J120" s="974"/>
      <c r="K120" s="974"/>
      <c r="L120" s="976"/>
      <c r="M120" s="969" t="s">
        <v>37</v>
      </c>
      <c r="N120" s="970"/>
      <c r="O120" s="970"/>
      <c r="P120" s="970"/>
      <c r="Q120" s="972"/>
      <c r="R120" s="408"/>
      <c r="S120" s="408"/>
      <c r="T120" s="408"/>
      <c r="U120" s="408"/>
      <c r="V120" s="408"/>
      <c r="W120" s="408"/>
      <c r="X120" s="408"/>
      <c r="Y120" s="408"/>
      <c r="Z120" s="408"/>
      <c r="AA120" s="408"/>
      <c r="AB120" s="408"/>
      <c r="AC120" s="408"/>
      <c r="AD120" s="408"/>
      <c r="AE120" s="408"/>
      <c r="AF120" s="408"/>
      <c r="AG120" s="408"/>
      <c r="AH120" s="408"/>
      <c r="AI120" s="408"/>
      <c r="AJ120" s="408"/>
      <c r="AK120" s="408"/>
      <c r="AL120" s="408"/>
      <c r="AM120" s="408"/>
      <c r="AN120" s="408"/>
      <c r="AO120" s="408"/>
      <c r="AP120" s="408"/>
      <c r="AQ120" s="408"/>
      <c r="AR120" s="408"/>
      <c r="AS120" s="408"/>
      <c r="AT120" s="408"/>
      <c r="AU120" s="408"/>
      <c r="AV120" s="408"/>
      <c r="AW120" s="408"/>
      <c r="AX120" s="408"/>
      <c r="AY120" s="408"/>
      <c r="BA120" s="345" t="s">
        <v>128</v>
      </c>
      <c r="BB120" s="301" t="s">
        <v>98</v>
      </c>
      <c r="BC120" s="969" t="s">
        <v>114</v>
      </c>
      <c r="BD120" s="970"/>
      <c r="BE120" s="970"/>
      <c r="BF120" s="970"/>
      <c r="BG120" s="971"/>
      <c r="BH120" s="969" t="s">
        <v>38</v>
      </c>
      <c r="BI120" s="970"/>
      <c r="BJ120" s="970"/>
      <c r="BK120" s="970"/>
      <c r="BL120" s="971"/>
      <c r="BM120" s="969" t="s">
        <v>37</v>
      </c>
      <c r="BN120" s="970"/>
      <c r="BO120" s="970"/>
      <c r="BP120" s="970"/>
      <c r="BQ120" s="972"/>
      <c r="BR120" s="19" t="s">
        <v>138</v>
      </c>
      <c r="BS120" s="398"/>
      <c r="BT120" s="398"/>
      <c r="BU120" s="398"/>
      <c r="BV120" s="398"/>
      <c r="BW120" s="398"/>
      <c r="BX120" s="398"/>
      <c r="BY120" s="398"/>
      <c r="BZ120" s="409"/>
      <c r="CA120" s="409"/>
      <c r="CB120" s="409"/>
      <c r="CC120" s="409"/>
      <c r="CD120" s="409"/>
      <c r="CE120" s="409"/>
      <c r="CF120" s="409"/>
      <c r="CG120" s="409"/>
      <c r="CH120" s="409"/>
      <c r="CI120" s="409"/>
      <c r="CJ120" s="409"/>
      <c r="CK120" s="409"/>
      <c r="CL120" s="409"/>
      <c r="CM120" s="409"/>
      <c r="CN120" s="409"/>
      <c r="CO120" s="409"/>
      <c r="CP120" s="409"/>
      <c r="CQ120" s="409"/>
      <c r="CR120" s="409"/>
      <c r="CS120" s="409"/>
      <c r="CT120" s="409"/>
      <c r="CU120" s="409"/>
      <c r="CV120" s="409"/>
      <c r="CW120" s="409"/>
      <c r="CX120" s="409"/>
      <c r="CY120" s="409"/>
      <c r="CZ120" s="410"/>
    </row>
    <row r="121" s="320" customFormat="true" ht="12.75" x14ac:dyDescent="0.2">
      <c r="A121" s="333" t="s">
        <v>87</v>
      </c>
      <c r="B121" s="367"/>
      <c r="C121" s="390" t="s">
        <v>0</v>
      </c>
      <c r="D121" s="545" t="s">
        <v>1</v>
      </c>
      <c r="E121" s="545" t="s">
        <v>2</v>
      </c>
      <c r="F121" s="545" t="s">
        <v>3</v>
      </c>
      <c r="G121" s="546" t="s">
        <v>4</v>
      </c>
      <c r="H121" s="372" t="s">
        <v>0</v>
      </c>
      <c r="I121" s="548" t="s">
        <v>1</v>
      </c>
      <c r="J121" s="548" t="s">
        <v>2</v>
      </c>
      <c r="K121" s="548" t="s">
        <v>3</v>
      </c>
      <c r="L121" s="549" t="s">
        <v>4</v>
      </c>
      <c r="M121" s="373" t="s">
        <v>0</v>
      </c>
      <c r="N121" s="548" t="s">
        <v>1</v>
      </c>
      <c r="O121" s="548" t="s">
        <v>2</v>
      </c>
      <c r="P121" s="548" t="s">
        <v>3</v>
      </c>
      <c r="Q121" s="549" t="s">
        <v>4</v>
      </c>
      <c r="R121" s="408"/>
      <c r="S121" s="408"/>
      <c r="T121" s="408"/>
      <c r="U121" s="408"/>
      <c r="V121" s="408"/>
      <c r="W121" s="408"/>
      <c r="X121" s="408"/>
      <c r="Y121" s="408"/>
      <c r="Z121" s="408"/>
      <c r="AA121" s="408"/>
      <c r="AB121" s="408"/>
      <c r="AC121" s="408"/>
      <c r="AD121" s="408"/>
      <c r="AE121" s="408"/>
      <c r="AF121" s="408"/>
      <c r="AG121" s="408"/>
      <c r="AH121" s="408"/>
      <c r="AI121" s="408"/>
      <c r="AJ121" s="408"/>
      <c r="AK121" s="408"/>
      <c r="AL121" s="408"/>
      <c r="AM121" s="408"/>
      <c r="AN121" s="408"/>
      <c r="AO121" s="408"/>
      <c r="AP121" s="408"/>
      <c r="AQ121" s="408"/>
      <c r="AR121" s="408"/>
      <c r="AS121" s="408"/>
      <c r="AT121" s="408"/>
      <c r="AU121" s="408"/>
      <c r="AV121" s="408"/>
      <c r="AW121" s="408"/>
      <c r="AX121" s="408"/>
      <c r="AY121" s="408"/>
      <c r="BA121" s="333" t="s">
        <v>116</v>
      </c>
      <c r="BB121" s="332"/>
      <c r="BC121" s="422" t="s">
        <v>0</v>
      </c>
      <c r="BD121" s="521" t="s">
        <v>1</v>
      </c>
      <c r="BE121" s="521" t="s">
        <v>2</v>
      </c>
      <c r="BF121" s="521" t="s">
        <v>3</v>
      </c>
      <c r="BG121" s="423" t="s">
        <v>4</v>
      </c>
      <c r="BH121" s="422" t="s">
        <v>0</v>
      </c>
      <c r="BI121" s="521" t="s">
        <v>1</v>
      </c>
      <c r="BJ121" s="521" t="s">
        <v>2</v>
      </c>
      <c r="BK121" s="521" t="s">
        <v>3</v>
      </c>
      <c r="BL121" s="423" t="s">
        <v>4</v>
      </c>
      <c r="BM121" s="422" t="s">
        <v>0</v>
      </c>
      <c r="BN121" s="521" t="s">
        <v>1</v>
      </c>
      <c r="BO121" s="521" t="s">
        <v>2</v>
      </c>
      <c r="BP121" s="521" t="s">
        <v>3</v>
      </c>
      <c r="BQ121" s="423" t="s">
        <v>4</v>
      </c>
      <c r="BR121" s="422"/>
      <c r="BS121" s="521"/>
      <c r="BT121" s="521"/>
      <c r="BU121" s="521"/>
      <c r="BV121" s="521"/>
      <c r="BW121" s="521"/>
      <c r="BX121" s="521"/>
      <c r="BY121" s="522"/>
      <c r="BZ121" s="522"/>
      <c r="CA121" s="522"/>
      <c r="CB121" s="522"/>
      <c r="CC121" s="522"/>
      <c r="CD121" s="522"/>
      <c r="CE121" s="522"/>
      <c r="CF121" s="522"/>
      <c r="CG121" s="522"/>
      <c r="CH121" s="522"/>
      <c r="CI121" s="522"/>
      <c r="CJ121" s="522"/>
      <c r="CK121" s="522"/>
      <c r="CL121" s="522"/>
      <c r="CM121" s="522"/>
      <c r="CN121" s="522"/>
      <c r="CO121" s="522"/>
      <c r="CP121" s="522"/>
      <c r="CQ121" s="522"/>
      <c r="CR121" s="522"/>
      <c r="CS121" s="522"/>
      <c r="CT121" s="522"/>
      <c r="CU121" s="522"/>
      <c r="CV121" s="522"/>
      <c r="CW121" s="522"/>
      <c r="CX121" s="522"/>
      <c r="CY121" s="522"/>
      <c r="CZ121" s="423"/>
    </row>
    <row r="122" s="320" customFormat="true" ht="15" customHeight="true" x14ac:dyDescent="0.2">
      <c r="A122" s="983" t="s">
        <v>18</v>
      </c>
      <c r="B122" s="369" t="s">
        <v>14</v>
      </c>
      <c r="C122" s="132">
        <v>65.033630923980027</v>
      </c>
      <c r="D122" s="131">
        <v>75.069594313816069</v>
      </c>
      <c r="E122" s="131">
        <v>85.111628843483047</v>
      </c>
      <c r="F122" s="131">
        <v>95.908878280413944</v>
      </c>
      <c r="G122" s="130">
        <v>98.055165902073398</v>
      </c>
      <c r="H122" s="129">
        <v>67.079168025619722</v>
      </c>
      <c r="I122" s="131">
        <v>76.55363436678968</v>
      </c>
      <c r="J122" s="131">
        <v>94.754804226091352</v>
      </c>
      <c r="K122" s="131">
        <v>96.649913363091258</v>
      </c>
      <c r="L122" s="128">
        <v>98.505978015648751</v>
      </c>
      <c r="M122" s="132">
        <v>57.363957966484882</v>
      </c>
      <c r="N122" s="131">
        <v>72.969643151749963</v>
      </c>
      <c r="O122" s="131">
        <v>78.967856772432413</v>
      </c>
      <c r="P122" s="131">
        <v>89.634451511947134</v>
      </c>
      <c r="Q122" s="128">
        <v>96.995032241618702</v>
      </c>
      <c r="R122" s="408"/>
      <c r="S122" s="408"/>
      <c r="T122" s="408"/>
      <c r="U122" s="408"/>
      <c r="V122" s="408"/>
      <c r="W122" s="408"/>
      <c r="X122" s="408"/>
      <c r="Y122" s="408"/>
      <c r="Z122" s="408"/>
      <c r="AA122" s="408"/>
      <c r="AB122" s="408"/>
      <c r="AC122" s="408"/>
      <c r="AD122" s="408"/>
      <c r="AE122" s="408"/>
      <c r="AF122" s="408"/>
      <c r="AG122" s="408"/>
      <c r="AH122" s="408"/>
      <c r="AI122" s="408"/>
      <c r="AJ122" s="408"/>
      <c r="AK122" s="408"/>
      <c r="AL122" s="408"/>
      <c r="AM122" s="408"/>
      <c r="AN122" s="408"/>
      <c r="AO122" s="408"/>
      <c r="AP122" s="408"/>
      <c r="AQ122" s="408"/>
      <c r="AR122" s="408"/>
      <c r="AS122" s="408"/>
      <c r="AT122" s="408"/>
      <c r="AU122" s="408"/>
      <c r="AV122" s="408"/>
      <c r="AW122" s="408"/>
      <c r="AX122" s="408"/>
      <c r="AY122" s="408"/>
      <c r="BA122" s="968" t="s">
        <v>18</v>
      </c>
      <c r="BB122" s="553" t="s">
        <v>14</v>
      </c>
      <c r="BC122" s="426">
        <v>232979.90187072754</v>
      </c>
      <c r="BD122" s="424">
        <v>269035.65620231628</v>
      </c>
      <c r="BE122" s="424">
        <v>304683.50528717041</v>
      </c>
      <c r="BF122" s="424">
        <v>345412.74091911316</v>
      </c>
      <c r="BG122" s="430">
        <v>349786.68388748169</v>
      </c>
      <c r="BH122" s="426">
        <v>148423.69904136658</v>
      </c>
      <c r="BI122" s="424">
        <v>169595.57066345215</v>
      </c>
      <c r="BJ122" s="424">
        <v>207756.20512771606</v>
      </c>
      <c r="BK122" s="424">
        <v>220278.00082588196</v>
      </c>
      <c r="BL122" s="430">
        <v>214246.39455795288</v>
      </c>
      <c r="BM122" s="426">
        <v>78513.704706192017</v>
      </c>
      <c r="BN122" s="424">
        <v>99848.424507141113</v>
      </c>
      <c r="BO122" s="424">
        <v>108511.08549308777</v>
      </c>
      <c r="BP122" s="424">
        <v>121365.66135978699</v>
      </c>
      <c r="BQ122" s="430">
        <v>133359.74188423157</v>
      </c>
      <c r="BR122" s="426"/>
      <c r="BS122" s="424"/>
      <c r="BT122" s="424"/>
      <c r="BU122" s="424"/>
      <c r="BV122" s="424"/>
      <c r="BW122" s="424"/>
      <c r="BX122" s="424"/>
      <c r="BY122" s="428"/>
      <c r="BZ122" s="428"/>
      <c r="CA122" s="428"/>
      <c r="CB122" s="428"/>
      <c r="CC122" s="428"/>
      <c r="CD122" s="428"/>
      <c r="CE122" s="428"/>
      <c r="CF122" s="428"/>
      <c r="CG122" s="428"/>
      <c r="CH122" s="428"/>
      <c r="CI122" s="428"/>
      <c r="CJ122" s="428"/>
      <c r="CK122" s="428"/>
      <c r="CL122" s="428"/>
      <c r="CM122" s="428"/>
      <c r="CN122" s="428"/>
      <c r="CO122" s="428"/>
      <c r="CP122" s="428"/>
      <c r="CQ122" s="428"/>
      <c r="CR122" s="428"/>
      <c r="CS122" s="428"/>
      <c r="CT122" s="428"/>
      <c r="CU122" s="428"/>
      <c r="CV122" s="428"/>
      <c r="CW122" s="428"/>
      <c r="CX122" s="428"/>
      <c r="CY122" s="428"/>
      <c r="CZ122" s="46" t="s">
        <v>35</v>
      </c>
    </row>
    <row r="123" s="320" customFormat="true" ht="15" customHeight="true" x14ac:dyDescent="0.2">
      <c r="A123" s="977"/>
      <c r="B123" s="370" t="s">
        <v>51</v>
      </c>
      <c r="C123" s="127">
        <v>34.96636907601998</v>
      </c>
      <c r="D123" s="126">
        <v>24.930405686183935</v>
      </c>
      <c r="E123" s="126">
        <v>14.888371156516959</v>
      </c>
      <c r="F123" s="126">
        <v>4.0911217195860505</v>
      </c>
      <c r="G123" s="125">
        <v>1.9448340979266028</v>
      </c>
      <c r="H123" s="124">
        <v>32.92083197438027</v>
      </c>
      <c r="I123" s="126">
        <v>23.446365633210316</v>
      </c>
      <c r="J123" s="126">
        <v>5.245195773908649</v>
      </c>
      <c r="K123" s="126">
        <v>3.3500866369087419</v>
      </c>
      <c r="L123" s="123">
        <v>1.4940219843512448</v>
      </c>
      <c r="M123" s="127">
        <v>42.636042033515118</v>
      </c>
      <c r="N123" s="126">
        <v>27.030356848250044</v>
      </c>
      <c r="O123" s="126">
        <v>21.032143227567595</v>
      </c>
      <c r="P123" s="126">
        <v>10.36554848805287</v>
      </c>
      <c r="Q123" s="123">
        <v>3.004967758381305</v>
      </c>
      <c r="R123" s="408"/>
      <c r="S123" s="408"/>
      <c r="T123" s="408"/>
      <c r="U123" s="408"/>
      <c r="V123" s="408"/>
      <c r="W123" s="408"/>
      <c r="X123" s="408"/>
      <c r="Y123" s="408"/>
      <c r="Z123" s="408"/>
      <c r="AA123" s="408"/>
      <c r="AB123" s="408"/>
      <c r="AC123" s="408"/>
      <c r="AD123" s="408"/>
      <c r="AE123" s="408"/>
      <c r="AF123" s="408"/>
      <c r="AG123" s="408"/>
      <c r="AH123" s="408"/>
      <c r="AI123" s="408"/>
      <c r="AJ123" s="408"/>
      <c r="AK123" s="408"/>
      <c r="AL123" s="408"/>
      <c r="AM123" s="408"/>
      <c r="AN123" s="408"/>
      <c r="AO123" s="408"/>
      <c r="AP123" s="408"/>
      <c r="AQ123" s="408"/>
      <c r="AR123" s="408"/>
      <c r="AS123" s="408"/>
      <c r="AT123" s="408"/>
      <c r="AU123" s="408"/>
      <c r="AV123" s="408"/>
      <c r="AW123" s="408"/>
      <c r="AX123" s="408"/>
      <c r="AY123" s="408"/>
      <c r="BA123" s="965"/>
      <c r="BB123" s="552" t="s">
        <v>51</v>
      </c>
      <c r="BC123" s="427">
        <v>125265.36071205139</v>
      </c>
      <c r="BD123" s="425">
        <v>89346.00106048584</v>
      </c>
      <c r="BE123" s="425">
        <v>53297.547863006592</v>
      </c>
      <c r="BF123" s="425">
        <v>14734.043312072754</v>
      </c>
      <c r="BG123" s="431">
        <v>6937.6974029541016</v>
      </c>
      <c r="BH123" s="427">
        <v>72842.75880241394</v>
      </c>
      <c r="BI123" s="425">
        <v>51942.664674758911</v>
      </c>
      <c r="BJ123" s="425">
        <v>11500.440299987793</v>
      </c>
      <c r="BK123" s="425">
        <v>7635.2927932739258</v>
      </c>
      <c r="BL123" s="431">
        <v>3249.4355163574219</v>
      </c>
      <c r="BM123" s="427">
        <v>58355.694633483887</v>
      </c>
      <c r="BN123" s="425">
        <v>36987.141893386841</v>
      </c>
      <c r="BO123" s="425">
        <v>28900.628498077393</v>
      </c>
      <c r="BP123" s="425">
        <v>14035.023658752441</v>
      </c>
      <c r="BQ123" s="431">
        <v>4131.569580078125</v>
      </c>
      <c r="BR123" s="427"/>
      <c r="BS123" s="425"/>
      <c r="BT123" s="425"/>
      <c r="BU123" s="425"/>
      <c r="BV123" s="425"/>
      <c r="BW123" s="425"/>
      <c r="BX123" s="425"/>
      <c r="BY123" s="429"/>
      <c r="BZ123" s="429"/>
      <c r="CA123" s="429"/>
      <c r="CB123" s="429"/>
      <c r="CC123" s="429"/>
      <c r="CD123" s="429"/>
      <c r="CE123" s="429"/>
      <c r="CF123" s="429"/>
      <c r="CG123" s="429"/>
      <c r="CH123" s="429"/>
      <c r="CI123" s="429"/>
      <c r="CJ123" s="429"/>
      <c r="CK123" s="429"/>
      <c r="CL123" s="429"/>
      <c r="CM123" s="429"/>
      <c r="CN123" s="429"/>
      <c r="CO123" s="429"/>
      <c r="CP123" s="429"/>
      <c r="CQ123" s="429"/>
      <c r="CR123" s="429"/>
      <c r="CS123" s="429"/>
      <c r="CT123" s="429"/>
      <c r="CU123" s="429"/>
      <c r="CV123" s="429"/>
      <c r="CW123" s="429"/>
      <c r="CX123" s="429"/>
      <c r="CY123" s="429"/>
      <c r="CZ123" s="45" t="s">
        <v>35</v>
      </c>
    </row>
    <row r="124" s="320" customFormat="true" ht="15" customHeight="true" x14ac:dyDescent="0.2">
      <c r="A124" s="977" t="s">
        <v>50</v>
      </c>
      <c r="B124" s="370" t="s">
        <v>15</v>
      </c>
      <c r="C124" s="127">
        <v>50.651992446296269</v>
      </c>
      <c r="D124" s="126">
        <v>58.710257412326897</v>
      </c>
      <c r="E124" s="126">
        <v>71.045189471941299</v>
      </c>
      <c r="F124" s="126">
        <v>85.871224312837782</v>
      </c>
      <c r="G124" s="125">
        <v>95.056305371757517</v>
      </c>
      <c r="H124" s="124">
        <v>47.726073939324415</v>
      </c>
      <c r="I124" s="126">
        <v>59.264732538449557</v>
      </c>
      <c r="J124" s="126">
        <v>82.119444156950209</v>
      </c>
      <c r="K124" s="126">
        <v>89.551531531879476</v>
      </c>
      <c r="L124" s="123">
        <v>97.625130363787022</v>
      </c>
      <c r="M124" s="127">
        <v>47.385569915628054</v>
      </c>
      <c r="N124" s="126">
        <v>57.81671473404613</v>
      </c>
      <c r="O124" s="126">
        <v>68.65229627870788</v>
      </c>
      <c r="P124" s="126">
        <v>74.816182627077637</v>
      </c>
      <c r="Q124" s="123">
        <v>88.358481277110471</v>
      </c>
      <c r="R124" s="408"/>
      <c r="S124" s="408"/>
      <c r="T124" s="408"/>
      <c r="U124" s="408"/>
      <c r="V124" s="408"/>
      <c r="W124" s="408"/>
      <c r="X124" s="408"/>
      <c r="Y124" s="408"/>
      <c r="Z124" s="408"/>
      <c r="AA124" s="408"/>
      <c r="AB124" s="408"/>
      <c r="AC124" s="408"/>
      <c r="AD124" s="408"/>
      <c r="AE124" s="408"/>
      <c r="AF124" s="408"/>
      <c r="AG124" s="408"/>
      <c r="AH124" s="408"/>
      <c r="AI124" s="408"/>
      <c r="AJ124" s="408"/>
      <c r="AK124" s="408"/>
      <c r="AL124" s="408"/>
      <c r="AM124" s="408"/>
      <c r="AN124" s="408"/>
      <c r="AO124" s="408"/>
      <c r="AP124" s="408"/>
      <c r="AQ124" s="408"/>
      <c r="AR124" s="408"/>
      <c r="AS124" s="408"/>
      <c r="AT124" s="408"/>
      <c r="AU124" s="408"/>
      <c r="AV124" s="408"/>
      <c r="AW124" s="408"/>
      <c r="AX124" s="408"/>
      <c r="AY124" s="408"/>
      <c r="BA124" s="965" t="s">
        <v>50</v>
      </c>
      <c r="BB124" s="552" t="s">
        <v>15</v>
      </c>
      <c r="BC124" s="427">
        <v>181311.83398246765</v>
      </c>
      <c r="BD124" s="425">
        <v>209482.42757606506</v>
      </c>
      <c r="BE124" s="425">
        <v>253205.34971237183</v>
      </c>
      <c r="BF124" s="425">
        <v>307605.39484214783</v>
      </c>
      <c r="BG124" s="431">
        <v>333297.30243682861</v>
      </c>
      <c r="BH124" s="427">
        <v>105270.36516189575</v>
      </c>
      <c r="BI124" s="425">
        <v>130322.19167327881</v>
      </c>
      <c r="BJ124" s="425">
        <v>179238.93260192871</v>
      </c>
      <c r="BK124" s="425">
        <v>203258.78985023499</v>
      </c>
      <c r="BL124" s="431">
        <v>206592.98236083984</v>
      </c>
      <c r="BM124" s="427">
        <v>64719.264875411987</v>
      </c>
      <c r="BN124" s="425">
        <v>78946.573165893555</v>
      </c>
      <c r="BO124" s="425">
        <v>94131.913396835327</v>
      </c>
      <c r="BP124" s="425">
        <v>101126.69418907166</v>
      </c>
      <c r="BQ124" s="431">
        <v>121294.60127449036</v>
      </c>
      <c r="BR124" s="427"/>
      <c r="BS124" s="425"/>
      <c r="BT124" s="425"/>
      <c r="BU124" s="425"/>
      <c r="BV124" s="425"/>
      <c r="BW124" s="425"/>
      <c r="BX124" s="425"/>
      <c r="BY124" s="429"/>
      <c r="BZ124" s="429"/>
      <c r="CA124" s="429"/>
      <c r="CB124" s="429"/>
      <c r="CC124" s="429"/>
      <c r="CD124" s="429"/>
      <c r="CE124" s="429"/>
      <c r="CF124" s="429"/>
      <c r="CG124" s="429"/>
      <c r="CH124" s="429"/>
      <c r="CI124" s="429"/>
      <c r="CJ124" s="429"/>
      <c r="CK124" s="429"/>
      <c r="CL124" s="429"/>
      <c r="CM124" s="429"/>
      <c r="CN124" s="429"/>
      <c r="CO124" s="429"/>
      <c r="CP124" s="429"/>
      <c r="CQ124" s="429"/>
      <c r="CR124" s="429"/>
      <c r="CS124" s="429"/>
      <c r="CT124" s="429"/>
      <c r="CU124" s="429"/>
      <c r="CV124" s="429"/>
      <c r="CW124" s="429"/>
      <c r="CX124" s="429"/>
      <c r="CY124" s="429"/>
      <c r="CZ124" s="45" t="s">
        <v>35</v>
      </c>
    </row>
    <row r="125" s="320" customFormat="true" ht="15" customHeight="true" x14ac:dyDescent="0.2">
      <c r="A125" s="977"/>
      <c r="B125" s="370" t="s">
        <v>16</v>
      </c>
      <c r="C125" s="127">
        <v>14.353379981942801</v>
      </c>
      <c r="D125" s="126">
        <v>16.249328545695992</v>
      </c>
      <c r="E125" s="126">
        <v>14.000409325167579</v>
      </c>
      <c r="F125" s="126">
        <v>10.015615256619913</v>
      </c>
      <c r="G125" s="125">
        <v>2.9650651041194962</v>
      </c>
      <c r="H125" s="124">
        <v>19.249447735727639</v>
      </c>
      <c r="I125" s="126">
        <v>17.114055373577663</v>
      </c>
      <c r="J125" s="126">
        <v>12.611556796438506</v>
      </c>
      <c r="K125" s="126">
        <v>7.0845196625815152</v>
      </c>
      <c r="L125" s="123">
        <v>0.83935491413476615</v>
      </c>
      <c r="M125" s="127">
        <v>9.8880818578711978</v>
      </c>
      <c r="N125" s="126">
        <v>15.095662004789997</v>
      </c>
      <c r="O125" s="126">
        <v>10.269894520426746</v>
      </c>
      <c r="P125" s="126">
        <v>14.800338493791232</v>
      </c>
      <c r="Q125" s="123">
        <v>8.6318281880216077</v>
      </c>
      <c r="R125" s="408"/>
      <c r="S125" s="408"/>
      <c r="T125" s="408"/>
      <c r="U125" s="408"/>
      <c r="V125" s="408"/>
      <c r="W125" s="408"/>
      <c r="X125" s="408"/>
      <c r="Y125" s="408"/>
      <c r="Z125" s="408"/>
      <c r="AA125" s="408"/>
      <c r="AB125" s="408"/>
      <c r="AC125" s="408"/>
      <c r="AD125" s="408"/>
      <c r="AE125" s="408"/>
      <c r="AF125" s="408"/>
      <c r="AG125" s="408"/>
      <c r="AH125" s="408"/>
      <c r="AI125" s="408"/>
      <c r="AJ125" s="408"/>
      <c r="AK125" s="408"/>
      <c r="AL125" s="408"/>
      <c r="AM125" s="408"/>
      <c r="AN125" s="408"/>
      <c r="AO125" s="408"/>
      <c r="AP125" s="408"/>
      <c r="AQ125" s="408"/>
      <c r="AR125" s="408"/>
      <c r="AS125" s="408"/>
      <c r="AT125" s="408"/>
      <c r="AU125" s="408"/>
      <c r="AV125" s="408"/>
      <c r="AW125" s="408"/>
      <c r="AX125" s="408"/>
      <c r="AY125" s="408"/>
      <c r="BA125" s="965"/>
      <c r="BB125" s="552" t="s">
        <v>16</v>
      </c>
      <c r="BC125" s="427">
        <v>51378.781419754028</v>
      </c>
      <c r="BD125" s="425">
        <v>57978.774753570557</v>
      </c>
      <c r="BE125" s="425">
        <v>49897.516857147217</v>
      </c>
      <c r="BF125" s="425">
        <v>35877.644813537598</v>
      </c>
      <c r="BG125" s="431">
        <v>10396.450786590576</v>
      </c>
      <c r="BH125" s="427">
        <v>42458.895631790161</v>
      </c>
      <c r="BI125" s="425">
        <v>37633.531936645508</v>
      </c>
      <c r="BJ125" s="425">
        <v>27526.756931304932</v>
      </c>
      <c r="BK125" s="425">
        <v>16080.02530670166</v>
      </c>
      <c r="BL125" s="431">
        <v>1776.2315330505371</v>
      </c>
      <c r="BM125" s="427">
        <v>13505.15336227417</v>
      </c>
      <c r="BN125" s="425">
        <v>20612.564903259277</v>
      </c>
      <c r="BO125" s="425">
        <v>14081.463752746582</v>
      </c>
      <c r="BP125" s="425">
        <v>20005.154663085938</v>
      </c>
      <c r="BQ125" s="431">
        <v>11849.390609741211</v>
      </c>
      <c r="BR125" s="427"/>
      <c r="BS125" s="425"/>
      <c r="BT125" s="425"/>
      <c r="BU125" s="425"/>
      <c r="BV125" s="425"/>
      <c r="BW125" s="425"/>
      <c r="BX125" s="425"/>
      <c r="BY125" s="429"/>
      <c r="BZ125" s="429"/>
      <c r="CA125" s="429"/>
      <c r="CB125" s="429"/>
      <c r="CC125" s="429"/>
      <c r="CD125" s="429"/>
      <c r="CE125" s="429"/>
      <c r="CF125" s="429"/>
      <c r="CG125" s="429"/>
      <c r="CH125" s="429"/>
      <c r="CI125" s="429"/>
      <c r="CJ125" s="429"/>
      <c r="CK125" s="429"/>
      <c r="CL125" s="429"/>
      <c r="CM125" s="429"/>
      <c r="CN125" s="429"/>
      <c r="CO125" s="429"/>
      <c r="CP125" s="429"/>
      <c r="CQ125" s="429"/>
      <c r="CR125" s="429"/>
      <c r="CS125" s="429"/>
      <c r="CT125" s="429"/>
      <c r="CU125" s="429"/>
      <c r="CV125" s="429"/>
      <c r="CW125" s="429"/>
      <c r="CX125" s="429"/>
      <c r="CY125" s="429"/>
      <c r="CZ125" s="45" t="s">
        <v>35</v>
      </c>
    </row>
    <row r="126" s="320" customFormat="true" ht="15" customHeight="true" x14ac:dyDescent="0.2">
      <c r="A126" s="977"/>
      <c r="B126" s="370" t="s">
        <v>22</v>
      </c>
      <c r="C126" s="127">
        <v>19.094749390128737</v>
      </c>
      <c r="D126" s="126">
        <v>21.425110269746835</v>
      </c>
      <c r="E126" s="126">
        <v>12.954981938305471</v>
      </c>
      <c r="F126" s="126">
        <v>3.4749629281042709</v>
      </c>
      <c r="G126" s="125">
        <v>1.7205708770119947</v>
      </c>
      <c r="H126" s="124">
        <v>26.961477121502401</v>
      </c>
      <c r="I126" s="126">
        <v>22.899701141594768</v>
      </c>
      <c r="J126" s="126">
        <v>4.7023810516882874</v>
      </c>
      <c r="K126" s="126">
        <v>3.1747316556769221</v>
      </c>
      <c r="L126" s="123">
        <v>1.5355147220782071</v>
      </c>
      <c r="M126" s="127">
        <v>19.0058470392526</v>
      </c>
      <c r="N126" s="126">
        <v>14.965372082466367</v>
      </c>
      <c r="O126" s="126">
        <v>15.938157714179752</v>
      </c>
      <c r="P126" s="126">
        <v>5.9713046237393268</v>
      </c>
      <c r="Q126" s="123">
        <v>1.8848729388301833</v>
      </c>
      <c r="R126" s="408"/>
      <c r="S126" s="408"/>
      <c r="T126" s="408"/>
      <c r="U126" s="408"/>
      <c r="V126" s="408"/>
      <c r="W126" s="408"/>
      <c r="X126" s="408"/>
      <c r="Y126" s="408"/>
      <c r="Z126" s="408"/>
      <c r="AA126" s="408"/>
      <c r="AB126" s="408"/>
      <c r="AC126" s="408"/>
      <c r="AD126" s="408"/>
      <c r="AE126" s="408"/>
      <c r="AF126" s="408"/>
      <c r="AG126" s="408"/>
      <c r="AH126" s="408"/>
      <c r="AI126" s="408"/>
      <c r="AJ126" s="408"/>
      <c r="AK126" s="408"/>
      <c r="AL126" s="408"/>
      <c r="AM126" s="408"/>
      <c r="AN126" s="408"/>
      <c r="AO126" s="408"/>
      <c r="AP126" s="408"/>
      <c r="AQ126" s="408"/>
      <c r="AR126" s="408"/>
      <c r="AS126" s="408"/>
      <c r="AT126" s="408"/>
      <c r="AU126" s="408"/>
      <c r="AV126" s="408"/>
      <c r="AW126" s="408"/>
      <c r="AX126" s="408"/>
      <c r="AY126" s="408"/>
      <c r="BA126" s="965"/>
      <c r="BB126" s="552" t="s">
        <v>22</v>
      </c>
      <c r="BC126" s="427">
        <v>68350.796566009521</v>
      </c>
      <c r="BD126" s="425">
        <v>76446.336776733398</v>
      </c>
      <c r="BE126" s="425">
        <v>46171.609317779541</v>
      </c>
      <c r="BF126" s="425">
        <v>12447.910835266113</v>
      </c>
      <c r="BG126" s="431">
        <v>6032.8626251220703</v>
      </c>
      <c r="BH126" s="427">
        <v>59469.474599838257</v>
      </c>
      <c r="BI126" s="425">
        <v>50356.073732376099</v>
      </c>
      <c r="BJ126" s="425">
        <v>10263.705131530762</v>
      </c>
      <c r="BK126" s="425">
        <v>7205.8188552856445</v>
      </c>
      <c r="BL126" s="431">
        <v>3249.4355163574219</v>
      </c>
      <c r="BM126" s="427">
        <v>25958.20733833313</v>
      </c>
      <c r="BN126" s="425">
        <v>20434.658861160278</v>
      </c>
      <c r="BO126" s="425">
        <v>21853.446468353271</v>
      </c>
      <c r="BP126" s="425">
        <v>8071.2257080078125</v>
      </c>
      <c r="BQ126" s="431">
        <v>2587.4699096679688</v>
      </c>
      <c r="BR126" s="427"/>
      <c r="BS126" s="425"/>
      <c r="BT126" s="425"/>
      <c r="BU126" s="425"/>
      <c r="BV126" s="425"/>
      <c r="BW126" s="425"/>
      <c r="BX126" s="425"/>
      <c r="BY126" s="429"/>
      <c r="BZ126" s="429"/>
      <c r="CA126" s="429"/>
      <c r="CB126" s="429"/>
      <c r="CC126" s="429"/>
      <c r="CD126" s="429"/>
      <c r="CE126" s="429"/>
      <c r="CF126" s="429"/>
      <c r="CG126" s="429"/>
      <c r="CH126" s="429"/>
      <c r="CI126" s="429"/>
      <c r="CJ126" s="429"/>
      <c r="CK126" s="429"/>
      <c r="CL126" s="429"/>
      <c r="CM126" s="429"/>
      <c r="CN126" s="429"/>
      <c r="CO126" s="429"/>
      <c r="CP126" s="429"/>
      <c r="CQ126" s="429"/>
      <c r="CR126" s="429"/>
      <c r="CS126" s="429"/>
      <c r="CT126" s="429"/>
      <c r="CU126" s="429"/>
      <c r="CV126" s="429"/>
      <c r="CW126" s="429"/>
      <c r="CX126" s="429"/>
      <c r="CY126" s="429"/>
      <c r="CZ126" s="45" t="s">
        <v>35</v>
      </c>
    </row>
    <row r="127" s="320" customFormat="true" ht="15" customHeight="true" x14ac:dyDescent="0.2">
      <c r="A127" s="977"/>
      <c r="B127" s="370" t="s">
        <v>19</v>
      </c>
      <c r="C127" s="127">
        <v>15.899878181632198</v>
      </c>
      <c r="D127" s="126">
        <v>3.6153037722302837</v>
      </c>
      <c r="E127" s="126">
        <v>1.9994192645856605</v>
      </c>
      <c r="F127" s="126">
        <v>0.63819750243804174</v>
      </c>
      <c r="G127" s="125">
        <v>0.25805864711098248</v>
      </c>
      <c r="H127" s="124">
        <v>6.0630012034455474</v>
      </c>
      <c r="I127" s="126">
        <v>0.72151094637801161</v>
      </c>
      <c r="J127" s="126">
        <v>0.56661799492300002</v>
      </c>
      <c r="K127" s="126">
        <v>0.18921714986208532</v>
      </c>
      <c r="L127" s="123">
        <v>0</v>
      </c>
      <c r="M127" s="127">
        <v>23.720501187248153</v>
      </c>
      <c r="N127" s="126">
        <v>12.122251178697505</v>
      </c>
      <c r="O127" s="126">
        <v>5.139651486685616</v>
      </c>
      <c r="P127" s="126">
        <v>4.4121742553918004</v>
      </c>
      <c r="Q127" s="123">
        <v>1.1248175960377385</v>
      </c>
      <c r="R127" s="408"/>
      <c r="S127" s="408"/>
      <c r="T127" s="408"/>
      <c r="U127" s="408"/>
      <c r="V127" s="408"/>
      <c r="W127" s="408"/>
      <c r="X127" s="408"/>
      <c r="Y127" s="408"/>
      <c r="Z127" s="408"/>
      <c r="AA127" s="408"/>
      <c r="AB127" s="408"/>
      <c r="AC127" s="408"/>
      <c r="AD127" s="408"/>
      <c r="AE127" s="408"/>
      <c r="AF127" s="408"/>
      <c r="AG127" s="408"/>
      <c r="AH127" s="408"/>
      <c r="AI127" s="408"/>
      <c r="AJ127" s="408"/>
      <c r="AK127" s="408"/>
      <c r="AL127" s="408"/>
      <c r="AM127" s="408"/>
      <c r="AN127" s="408"/>
      <c r="AO127" s="408"/>
      <c r="AP127" s="408"/>
      <c r="AQ127" s="408"/>
      <c r="AR127" s="408"/>
      <c r="AS127" s="408"/>
      <c r="AT127" s="408"/>
      <c r="AU127" s="408"/>
      <c r="AV127" s="408"/>
      <c r="AW127" s="408"/>
      <c r="AX127" s="408"/>
      <c r="AY127" s="408"/>
      <c r="BA127" s="965"/>
      <c r="BB127" s="552" t="s">
        <v>19</v>
      </c>
      <c r="BC127" s="427">
        <v>56914.56414604187</v>
      </c>
      <c r="BD127" s="425">
        <v>12899.664283752441</v>
      </c>
      <c r="BE127" s="425">
        <v>7125.9385452270508</v>
      </c>
      <c r="BF127" s="425">
        <v>2286.1324768066406</v>
      </c>
      <c r="BG127" s="431">
        <v>904.83477783203125</v>
      </c>
      <c r="BH127" s="427">
        <v>13373.284202575684</v>
      </c>
      <c r="BI127" s="425">
        <v>1586.5909423828125</v>
      </c>
      <c r="BJ127" s="425">
        <v>1236.7351684570313</v>
      </c>
      <c r="BK127" s="425">
        <v>429.47393798828125</v>
      </c>
      <c r="BL127" s="431">
        <v>0</v>
      </c>
      <c r="BM127" s="427">
        <v>32397.487295150757</v>
      </c>
      <c r="BN127" s="425">
        <v>16552.483032226563</v>
      </c>
      <c r="BO127" s="425">
        <v>7047.1820297241211</v>
      </c>
      <c r="BP127" s="425">
        <v>5963.7979507446289</v>
      </c>
      <c r="BQ127" s="431">
        <v>1544.0996704101563</v>
      </c>
      <c r="BR127" s="427"/>
      <c r="BS127" s="425"/>
      <c r="BT127" s="425"/>
      <c r="BU127" s="425"/>
      <c r="BV127" s="425"/>
      <c r="BW127" s="425"/>
      <c r="BX127" s="425"/>
      <c r="BY127" s="429"/>
      <c r="BZ127" s="429"/>
      <c r="CA127" s="429"/>
      <c r="CB127" s="429"/>
      <c r="CC127" s="429"/>
      <c r="CD127" s="429"/>
      <c r="CE127" s="429"/>
      <c r="CF127" s="429"/>
      <c r="CG127" s="429"/>
      <c r="CH127" s="429"/>
      <c r="CI127" s="429"/>
      <c r="CJ127" s="429"/>
      <c r="CK127" s="429"/>
      <c r="CL127" s="429"/>
      <c r="CM127" s="429"/>
      <c r="CN127" s="429"/>
      <c r="CO127" s="429"/>
      <c r="CP127" s="429"/>
      <c r="CQ127" s="429"/>
      <c r="CR127" s="429"/>
      <c r="CS127" s="429"/>
      <c r="CT127" s="429"/>
      <c r="CU127" s="429"/>
      <c r="CV127" s="429"/>
      <c r="CW127" s="429"/>
      <c r="CX127" s="429"/>
      <c r="CY127" s="429"/>
      <c r="CZ127" s="45" t="s">
        <v>35</v>
      </c>
    </row>
    <row r="128" s="320" customFormat="true" ht="15" customHeight="true" x14ac:dyDescent="0.2">
      <c r="A128" s="977" t="s">
        <v>173</v>
      </c>
      <c r="B128" s="370" t="s">
        <v>49</v>
      </c>
      <c r="C128" s="127">
        <v>23.702836371009987</v>
      </c>
      <c r="D128" s="126">
        <v>22.748751137987043</v>
      </c>
      <c r="E128" s="126">
        <v>16.87540850239446</v>
      </c>
      <c r="F128" s="126">
        <v>10.589256369533658</v>
      </c>
      <c r="G128" s="125">
        <v>3.0716824116916071</v>
      </c>
      <c r="H128" s="124">
        <v>28.709151522343301</v>
      </c>
      <c r="I128" s="126">
        <v>22.374221953897443</v>
      </c>
      <c r="J128" s="126">
        <v>13.231572911322543</v>
      </c>
      <c r="K128" s="126">
        <v>7.3780621149847567</v>
      </c>
      <c r="L128" s="123">
        <v>0.85114659572782658</v>
      </c>
      <c r="M128" s="127">
        <v>20.325570724799839</v>
      </c>
      <c r="N128" s="126">
        <v>22.880039506151579</v>
      </c>
      <c r="O128" s="126">
        <v>15.303165877893285</v>
      </c>
      <c r="P128" s="126">
        <v>17.380464557057799</v>
      </c>
      <c r="Q128" s="123">
        <v>9.3898098991340522</v>
      </c>
      <c r="R128" s="408"/>
      <c r="S128" s="408"/>
      <c r="T128" s="408"/>
      <c r="U128" s="408"/>
      <c r="V128" s="408"/>
      <c r="W128" s="408"/>
      <c r="X128" s="408"/>
      <c r="Y128" s="408"/>
      <c r="Z128" s="408"/>
      <c r="AA128" s="408"/>
      <c r="AB128" s="408"/>
      <c r="AC128" s="408"/>
      <c r="AD128" s="408"/>
      <c r="AE128" s="408"/>
      <c r="AF128" s="408"/>
      <c r="AG128" s="408"/>
      <c r="AH128" s="408"/>
      <c r="AI128" s="408"/>
      <c r="AJ128" s="408"/>
      <c r="AK128" s="408"/>
      <c r="AL128" s="408"/>
      <c r="AM128" s="408"/>
      <c r="AN128" s="408"/>
      <c r="AO128" s="408"/>
      <c r="AP128" s="408"/>
      <c r="AQ128" s="408"/>
      <c r="AR128" s="408"/>
      <c r="AS128" s="408"/>
      <c r="AT128" s="408"/>
      <c r="AU128" s="408"/>
      <c r="AV128" s="408"/>
      <c r="AW128" s="408"/>
      <c r="AX128" s="408"/>
      <c r="AY128" s="408"/>
      <c r="BA128" s="965" t="s">
        <v>108</v>
      </c>
      <c r="BB128" s="552" t="s">
        <v>49</v>
      </c>
      <c r="BC128" s="54" t="s">
        <v>35</v>
      </c>
      <c r="BD128" s="50" t="s">
        <v>35</v>
      </c>
      <c r="BE128" s="50" t="s">
        <v>35</v>
      </c>
      <c r="BF128" s="50" t="s">
        <v>35</v>
      </c>
      <c r="BG128" s="45" t="s">
        <v>35</v>
      </c>
      <c r="BH128" s="54" t="s">
        <v>35</v>
      </c>
      <c r="BI128" s="50" t="s">
        <v>35</v>
      </c>
      <c r="BJ128" s="50" t="s">
        <v>35</v>
      </c>
      <c r="BK128" s="50" t="s">
        <v>35</v>
      </c>
      <c r="BL128" s="45" t="s">
        <v>35</v>
      </c>
      <c r="BM128" s="54" t="s">
        <v>35</v>
      </c>
      <c r="BN128" s="50" t="s">
        <v>35</v>
      </c>
      <c r="BO128" s="50" t="s">
        <v>35</v>
      </c>
      <c r="BP128" s="50" t="s">
        <v>35</v>
      </c>
      <c r="BQ128" s="45" t="s">
        <v>35</v>
      </c>
      <c r="BR128" s="54" t="s">
        <v>35</v>
      </c>
      <c r="BS128" s="50" t="s">
        <v>35</v>
      </c>
      <c r="BT128" s="50" t="s">
        <v>35</v>
      </c>
      <c r="BU128" s="50" t="s">
        <v>35</v>
      </c>
      <c r="BV128" s="50" t="s">
        <v>35</v>
      </c>
      <c r="BW128" s="50" t="s">
        <v>35</v>
      </c>
      <c r="BX128" s="50" t="s">
        <v>35</v>
      </c>
      <c r="BY128" s="39" t="s">
        <v>35</v>
      </c>
      <c r="BZ128" s="39" t="s">
        <v>35</v>
      </c>
      <c r="CA128" s="39" t="s">
        <v>35</v>
      </c>
      <c r="CB128" s="39" t="s">
        <v>35</v>
      </c>
      <c r="CC128" s="39" t="s">
        <v>35</v>
      </c>
      <c r="CD128" s="39" t="s">
        <v>35</v>
      </c>
      <c r="CE128" s="39" t="s">
        <v>35</v>
      </c>
      <c r="CF128" s="39" t="s">
        <v>35</v>
      </c>
      <c r="CG128" s="39" t="s">
        <v>35</v>
      </c>
      <c r="CH128" s="39" t="s">
        <v>35</v>
      </c>
      <c r="CI128" s="39" t="s">
        <v>35</v>
      </c>
      <c r="CJ128" s="39" t="s">
        <v>35</v>
      </c>
      <c r="CK128" s="39" t="s">
        <v>35</v>
      </c>
      <c r="CL128" s="39" t="s">
        <v>35</v>
      </c>
      <c r="CM128" s="39" t="s">
        <v>35</v>
      </c>
      <c r="CN128" s="39" t="s">
        <v>35</v>
      </c>
      <c r="CO128" s="39" t="s">
        <v>35</v>
      </c>
      <c r="CP128" s="39" t="s">
        <v>35</v>
      </c>
      <c r="CQ128" s="39" t="s">
        <v>35</v>
      </c>
      <c r="CR128" s="39" t="s">
        <v>35</v>
      </c>
      <c r="CS128" s="39" t="s">
        <v>35</v>
      </c>
      <c r="CT128" s="39" t="s">
        <v>35</v>
      </c>
      <c r="CU128" s="39" t="s">
        <v>35</v>
      </c>
      <c r="CV128" s="39" t="s">
        <v>35</v>
      </c>
      <c r="CW128" s="39" t="s">
        <v>35</v>
      </c>
      <c r="CX128" s="39" t="s">
        <v>35</v>
      </c>
      <c r="CY128" s="39" t="s">
        <v>35</v>
      </c>
      <c r="CZ128" s="45" t="s">
        <v>35</v>
      </c>
    </row>
    <row r="129" s="320" customFormat="true" ht="15" customHeight="true" x14ac:dyDescent="0.2">
      <c r="A129" s="978"/>
      <c r="B129" s="371" t="s">
        <v>48</v>
      </c>
      <c r="C129" s="122">
        <v>76.29716362899002</v>
      </c>
      <c r="D129" s="121">
        <v>77.251248862012957</v>
      </c>
      <c r="E129" s="121">
        <v>83.124591497605536</v>
      </c>
      <c r="F129" s="121">
        <v>89.410743630466342</v>
      </c>
      <c r="G129" s="120">
        <v>96.928317588308389</v>
      </c>
      <c r="H129" s="119">
        <v>71.290848477656695</v>
      </c>
      <c r="I129" s="121">
        <v>77.625778046102553</v>
      </c>
      <c r="J129" s="121">
        <v>86.768427088677456</v>
      </c>
      <c r="K129" s="121">
        <v>92.621937885015242</v>
      </c>
      <c r="L129" s="118">
        <v>99.148853404272174</v>
      </c>
      <c r="M129" s="122">
        <v>79.674429275200168</v>
      </c>
      <c r="N129" s="121">
        <v>77.11996049384841</v>
      </c>
      <c r="O129" s="121">
        <v>84.696834122106708</v>
      </c>
      <c r="P129" s="121">
        <v>82.619535442942208</v>
      </c>
      <c r="Q129" s="118">
        <v>90.61019010086595</v>
      </c>
      <c r="R129" s="408"/>
      <c r="S129" s="408"/>
      <c r="T129" s="408"/>
      <c r="U129" s="408"/>
      <c r="V129" s="408"/>
      <c r="W129" s="408"/>
      <c r="X129" s="408"/>
      <c r="Y129" s="408"/>
      <c r="Z129" s="408"/>
      <c r="AA129" s="408"/>
      <c r="AB129" s="408"/>
      <c r="AC129" s="408"/>
      <c r="AD129" s="408"/>
      <c r="AE129" s="408"/>
      <c r="AF129" s="408"/>
      <c r="AG129" s="408"/>
      <c r="AH129" s="408"/>
      <c r="AI129" s="408"/>
      <c r="AJ129" s="408"/>
      <c r="AK129" s="408"/>
      <c r="AL129" s="408"/>
      <c r="AM129" s="408"/>
      <c r="AN129" s="408"/>
      <c r="AO129" s="408"/>
      <c r="AP129" s="408"/>
      <c r="AQ129" s="408"/>
      <c r="AR129" s="408"/>
      <c r="AS129" s="408"/>
      <c r="AT129" s="408"/>
      <c r="AU129" s="408"/>
      <c r="AV129" s="408"/>
      <c r="AW129" s="408"/>
      <c r="AX129" s="408"/>
      <c r="AY129" s="408"/>
      <c r="BA129" s="967"/>
      <c r="BB129" s="554" t="s">
        <v>48</v>
      </c>
      <c r="BC129" s="53" t="s">
        <v>35</v>
      </c>
      <c r="BD129" s="49" t="s">
        <v>35</v>
      </c>
      <c r="BE129" s="49" t="s">
        <v>35</v>
      </c>
      <c r="BF129" s="49" t="s">
        <v>35</v>
      </c>
      <c r="BG129" s="44" t="s">
        <v>35</v>
      </c>
      <c r="BH129" s="53" t="s">
        <v>35</v>
      </c>
      <c r="BI129" s="49" t="s">
        <v>35</v>
      </c>
      <c r="BJ129" s="49" t="s">
        <v>35</v>
      </c>
      <c r="BK129" s="49" t="s">
        <v>35</v>
      </c>
      <c r="BL129" s="44" t="s">
        <v>35</v>
      </c>
      <c r="BM129" s="53" t="s">
        <v>35</v>
      </c>
      <c r="BN129" s="49" t="s">
        <v>35</v>
      </c>
      <c r="BO129" s="49" t="s">
        <v>35</v>
      </c>
      <c r="BP129" s="49" t="s">
        <v>35</v>
      </c>
      <c r="BQ129" s="44" t="s">
        <v>35</v>
      </c>
      <c r="BR129" s="53" t="s">
        <v>35</v>
      </c>
      <c r="BS129" s="49" t="s">
        <v>35</v>
      </c>
      <c r="BT129" s="49" t="s">
        <v>35</v>
      </c>
      <c r="BU129" s="49" t="s">
        <v>35</v>
      </c>
      <c r="BV129" s="49" t="s">
        <v>35</v>
      </c>
      <c r="BW129" s="49" t="s">
        <v>35</v>
      </c>
      <c r="BX129" s="49" t="s">
        <v>35</v>
      </c>
      <c r="BY129" s="38" t="s">
        <v>35</v>
      </c>
      <c r="BZ129" s="38" t="s">
        <v>35</v>
      </c>
      <c r="CA129" s="38" t="s">
        <v>35</v>
      </c>
      <c r="CB129" s="38" t="s">
        <v>35</v>
      </c>
      <c r="CC129" s="38" t="s">
        <v>35</v>
      </c>
      <c r="CD129" s="38" t="s">
        <v>35</v>
      </c>
      <c r="CE129" s="38" t="s">
        <v>35</v>
      </c>
      <c r="CF129" s="38" t="s">
        <v>35</v>
      </c>
      <c r="CG129" s="38" t="s">
        <v>35</v>
      </c>
      <c r="CH129" s="38" t="s">
        <v>35</v>
      </c>
      <c r="CI129" s="38" t="s">
        <v>35</v>
      </c>
      <c r="CJ129" s="38" t="s">
        <v>35</v>
      </c>
      <c r="CK129" s="38" t="s">
        <v>35</v>
      </c>
      <c r="CL129" s="38" t="s">
        <v>35</v>
      </c>
      <c r="CM129" s="38" t="s">
        <v>35</v>
      </c>
      <c r="CN129" s="38" t="s">
        <v>35</v>
      </c>
      <c r="CO129" s="38" t="s">
        <v>35</v>
      </c>
      <c r="CP129" s="38" t="s">
        <v>35</v>
      </c>
      <c r="CQ129" s="38" t="s">
        <v>35</v>
      </c>
      <c r="CR129" s="38" t="s">
        <v>35</v>
      </c>
      <c r="CS129" s="38" t="s">
        <v>35</v>
      </c>
      <c r="CT129" s="38" t="s">
        <v>35</v>
      </c>
      <c r="CU129" s="38" t="s">
        <v>35</v>
      </c>
      <c r="CV129" s="38" t="s">
        <v>35</v>
      </c>
      <c r="CW129" s="38" t="s">
        <v>35</v>
      </c>
      <c r="CX129" s="38" t="s">
        <v>35</v>
      </c>
      <c r="CY129" s="38" t="s">
        <v>35</v>
      </c>
      <c r="CZ129" s="44" t="s">
        <v>35</v>
      </c>
    </row>
    <row r="130" s="316" customFormat="true" ht="15" hidden="true" customHeight="true" x14ac:dyDescent="0.2">
      <c r="A130" s="987" t="s">
        <v>47</v>
      </c>
      <c r="B130" s="368" t="s">
        <v>42</v>
      </c>
      <c r="C130" s="374"/>
      <c r="D130" s="375"/>
      <c r="E130" s="375"/>
      <c r="F130" s="375"/>
      <c r="G130" s="376"/>
      <c r="H130" s="377"/>
      <c r="I130" s="375"/>
      <c r="J130" s="375"/>
      <c r="K130" s="375"/>
      <c r="L130" s="378"/>
      <c r="M130" s="374"/>
      <c r="N130" s="375"/>
      <c r="O130" s="375"/>
      <c r="P130" s="375"/>
      <c r="Q130" s="378"/>
      <c r="R130" s="833"/>
      <c r="S130" s="833"/>
      <c r="T130" s="833"/>
      <c r="U130" s="833"/>
      <c r="V130" s="833"/>
      <c r="W130" s="833"/>
      <c r="X130" s="833"/>
      <c r="Y130" s="833"/>
      <c r="Z130" s="833"/>
      <c r="AA130" s="833"/>
      <c r="AB130" s="833"/>
      <c r="AC130" s="833"/>
      <c r="AD130" s="833"/>
      <c r="AE130" s="833"/>
      <c r="AF130" s="833"/>
      <c r="AG130" s="833"/>
      <c r="AH130" s="833"/>
      <c r="AI130" s="833"/>
      <c r="AJ130" s="833"/>
      <c r="AK130" s="833"/>
      <c r="AL130" s="833"/>
      <c r="AM130" s="833"/>
      <c r="AN130" s="833"/>
      <c r="AO130" s="833"/>
      <c r="AP130" s="833"/>
      <c r="AQ130" s="833"/>
      <c r="AR130" s="833"/>
      <c r="AS130" s="833"/>
      <c r="AT130" s="833"/>
      <c r="AU130" s="833"/>
      <c r="AV130" s="833"/>
      <c r="AW130" s="833"/>
      <c r="AX130" s="833"/>
      <c r="AY130" s="833"/>
      <c r="BB130" s="318"/>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16" customFormat="true" ht="15" hidden="true" customHeight="true" x14ac:dyDescent="0.2">
      <c r="A131" s="988"/>
      <c r="B131" s="365" t="s">
        <v>46</v>
      </c>
      <c r="C131" s="379"/>
      <c r="D131" s="380"/>
      <c r="E131" s="380"/>
      <c r="F131" s="380"/>
      <c r="G131" s="381"/>
      <c r="H131" s="382"/>
      <c r="I131" s="380"/>
      <c r="J131" s="380"/>
      <c r="K131" s="380"/>
      <c r="L131" s="383"/>
      <c r="M131" s="379"/>
      <c r="N131" s="380"/>
      <c r="O131" s="380"/>
      <c r="P131" s="380"/>
      <c r="Q131" s="383"/>
      <c r="R131" s="833"/>
      <c r="S131" s="833"/>
      <c r="T131" s="833"/>
      <c r="U131" s="833"/>
      <c r="V131" s="833"/>
      <c r="W131" s="833"/>
      <c r="X131" s="833"/>
      <c r="Y131" s="833"/>
      <c r="Z131" s="833"/>
      <c r="AA131" s="833"/>
      <c r="AB131" s="833"/>
      <c r="AC131" s="833"/>
      <c r="AD131" s="833"/>
      <c r="AE131" s="833"/>
      <c r="AF131" s="833"/>
      <c r="AG131" s="833"/>
      <c r="AH131" s="833"/>
      <c r="AI131" s="833"/>
      <c r="AJ131" s="833"/>
      <c r="AK131" s="833"/>
      <c r="AL131" s="833"/>
      <c r="AM131" s="833"/>
      <c r="AN131" s="833"/>
      <c r="AO131" s="833"/>
      <c r="AP131" s="833"/>
      <c r="AQ131" s="833"/>
      <c r="AR131" s="833"/>
      <c r="AS131" s="833"/>
      <c r="AT131" s="833"/>
      <c r="AU131" s="833"/>
      <c r="AV131" s="833"/>
      <c r="AW131" s="833"/>
      <c r="AX131" s="833"/>
      <c r="AY131" s="833"/>
      <c r="BB131" s="318"/>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16" customFormat="true" ht="15" hidden="true" customHeight="true" x14ac:dyDescent="0.2">
      <c r="A132" s="989"/>
      <c r="B132" s="366" t="s">
        <v>46</v>
      </c>
      <c r="C132" s="384"/>
      <c r="D132" s="385"/>
      <c r="E132" s="385"/>
      <c r="F132" s="385"/>
      <c r="G132" s="386"/>
      <c r="H132" s="387"/>
      <c r="I132" s="385"/>
      <c r="J132" s="385"/>
      <c r="K132" s="385"/>
      <c r="L132" s="388"/>
      <c r="M132" s="384"/>
      <c r="N132" s="385"/>
      <c r="O132" s="385"/>
      <c r="P132" s="385"/>
      <c r="Q132" s="388"/>
      <c r="R132" s="833"/>
      <c r="S132" s="833"/>
      <c r="T132" s="833"/>
      <c r="U132" s="833"/>
      <c r="V132" s="833"/>
      <c r="W132" s="833"/>
      <c r="X132" s="833"/>
      <c r="Y132" s="833"/>
      <c r="Z132" s="833"/>
      <c r="AA132" s="833"/>
      <c r="AB132" s="833"/>
      <c r="AC132" s="833"/>
      <c r="AD132" s="833"/>
      <c r="AE132" s="833"/>
      <c r="AF132" s="833"/>
      <c r="AG132" s="833"/>
      <c r="AH132" s="833"/>
      <c r="AI132" s="833"/>
      <c r="AJ132" s="833"/>
      <c r="AK132" s="833"/>
      <c r="AL132" s="833"/>
      <c r="AM132" s="833"/>
      <c r="AN132" s="833"/>
      <c r="AO132" s="833"/>
      <c r="AP132" s="833"/>
      <c r="AQ132" s="833"/>
      <c r="AR132" s="833"/>
      <c r="AS132" s="833"/>
      <c r="AT132" s="833"/>
      <c r="AU132" s="833"/>
      <c r="AV132" s="833"/>
      <c r="AW132" s="833"/>
      <c r="AX132" s="833"/>
      <c r="AY132" s="833"/>
      <c r="BB132" s="318"/>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320" customFormat="true" ht="15" customHeight="true" x14ac:dyDescent="0.2">
      <c r="A133" s="315"/>
      <c r="B133" s="367"/>
      <c r="C133" s="984" t="s">
        <v>114</v>
      </c>
      <c r="D133" s="985"/>
      <c r="E133" s="985"/>
      <c r="F133" s="985"/>
      <c r="G133" s="986"/>
      <c r="H133" s="982" t="s">
        <v>38</v>
      </c>
      <c r="I133" s="974"/>
      <c r="J133" s="974"/>
      <c r="K133" s="974"/>
      <c r="L133" s="976"/>
      <c r="M133" s="973" t="s">
        <v>37</v>
      </c>
      <c r="N133" s="974"/>
      <c r="O133" s="974"/>
      <c r="P133" s="974"/>
      <c r="Q133" s="976"/>
      <c r="R133" s="408"/>
      <c r="S133" s="408"/>
      <c r="T133" s="408"/>
      <c r="U133" s="408"/>
      <c r="V133" s="408"/>
      <c r="W133" s="408"/>
      <c r="X133" s="408"/>
      <c r="Y133" s="408"/>
      <c r="Z133" s="408"/>
      <c r="AA133" s="408"/>
      <c r="AB133" s="408"/>
      <c r="AC133" s="408"/>
      <c r="AD133" s="408"/>
      <c r="AE133" s="408"/>
      <c r="AF133" s="408"/>
      <c r="AG133" s="408"/>
      <c r="AH133" s="408"/>
      <c r="AI133" s="408"/>
      <c r="AJ133" s="408"/>
      <c r="AK133" s="408"/>
      <c r="AL133" s="408"/>
      <c r="AM133" s="408"/>
      <c r="AN133" s="408"/>
      <c r="AO133" s="408"/>
      <c r="AP133" s="408"/>
      <c r="AQ133" s="408"/>
      <c r="AR133" s="408"/>
      <c r="AS133" s="408"/>
      <c r="AT133" s="408"/>
      <c r="AU133" s="408"/>
      <c r="AV133" s="408"/>
      <c r="AW133" s="408"/>
      <c r="AX133" s="408"/>
      <c r="AY133" s="408"/>
      <c r="BA133" s="345" t="s">
        <v>128</v>
      </c>
      <c r="BB133" s="301" t="s">
        <v>98</v>
      </c>
      <c r="BC133" s="969" t="s">
        <v>114</v>
      </c>
      <c r="BD133" s="970"/>
      <c r="BE133" s="970"/>
      <c r="BF133" s="970"/>
      <c r="BG133" s="971"/>
      <c r="BH133" s="969" t="s">
        <v>38</v>
      </c>
      <c r="BI133" s="970"/>
      <c r="BJ133" s="970"/>
      <c r="BK133" s="970"/>
      <c r="BL133" s="971"/>
      <c r="BM133" s="969" t="s">
        <v>37</v>
      </c>
      <c r="BN133" s="970"/>
      <c r="BO133" s="970"/>
      <c r="BP133" s="970"/>
      <c r="BQ133" s="972"/>
      <c r="BR133" s="19" t="s">
        <v>138</v>
      </c>
      <c r="BS133" s="398"/>
      <c r="BT133" s="398"/>
      <c r="BU133" s="398"/>
      <c r="BV133" s="398"/>
      <c r="BW133" s="398"/>
      <c r="BX133" s="398"/>
      <c r="BY133" s="398"/>
      <c r="BZ133" s="409"/>
      <c r="CA133" s="409"/>
      <c r="CB133" s="409"/>
      <c r="CC133" s="409"/>
      <c r="CD133" s="409"/>
      <c r="CE133" s="409"/>
      <c r="CF133" s="409"/>
      <c r="CG133" s="409"/>
      <c r="CH133" s="409"/>
      <c r="CI133" s="409"/>
      <c r="CJ133" s="409"/>
      <c r="CK133" s="409"/>
      <c r="CL133" s="409"/>
      <c r="CM133" s="409"/>
      <c r="CN133" s="409"/>
      <c r="CO133" s="409"/>
      <c r="CP133" s="409"/>
      <c r="CQ133" s="409"/>
      <c r="CR133" s="409"/>
      <c r="CS133" s="409"/>
      <c r="CT133" s="409"/>
      <c r="CU133" s="409"/>
      <c r="CV133" s="409"/>
      <c r="CW133" s="409"/>
      <c r="CX133" s="409"/>
      <c r="CY133" s="409"/>
      <c r="CZ133" s="410"/>
    </row>
    <row r="134" s="320" customFormat="true" ht="12.75" x14ac:dyDescent="0.2">
      <c r="A134" s="333" t="s">
        <v>69</v>
      </c>
      <c r="B134" s="367"/>
      <c r="C134" s="390" t="s">
        <v>0</v>
      </c>
      <c r="D134" s="545" t="s">
        <v>1</v>
      </c>
      <c r="E134" s="545" t="s">
        <v>2</v>
      </c>
      <c r="F134" s="545" t="s">
        <v>3</v>
      </c>
      <c r="G134" s="546" t="s">
        <v>4</v>
      </c>
      <c r="H134" s="372" t="s">
        <v>0</v>
      </c>
      <c r="I134" s="548" t="s">
        <v>1</v>
      </c>
      <c r="J134" s="548" t="s">
        <v>2</v>
      </c>
      <c r="K134" s="548" t="s">
        <v>3</v>
      </c>
      <c r="L134" s="549" t="s">
        <v>4</v>
      </c>
      <c r="M134" s="373" t="s">
        <v>0</v>
      </c>
      <c r="N134" s="548" t="s">
        <v>1</v>
      </c>
      <c r="O134" s="548" t="s">
        <v>2</v>
      </c>
      <c r="P134" s="548" t="s">
        <v>3</v>
      </c>
      <c r="Q134" s="549" t="s">
        <v>4</v>
      </c>
      <c r="R134" s="408"/>
      <c r="S134" s="408"/>
      <c r="T134" s="408"/>
      <c r="U134" s="408"/>
      <c r="V134" s="408"/>
      <c r="W134" s="408"/>
      <c r="X134" s="408"/>
      <c r="Y134" s="408"/>
      <c r="Z134" s="408"/>
      <c r="AA134" s="408"/>
      <c r="AB134" s="408"/>
      <c r="AC134" s="408"/>
      <c r="AD134" s="408"/>
      <c r="AE134" s="408"/>
      <c r="AF134" s="408"/>
      <c r="AG134" s="408"/>
      <c r="AH134" s="408"/>
      <c r="AI134" s="408"/>
      <c r="AJ134" s="408"/>
      <c r="AK134" s="408"/>
      <c r="AL134" s="408"/>
      <c r="AM134" s="408"/>
      <c r="AN134" s="408"/>
      <c r="AO134" s="408"/>
      <c r="AP134" s="408"/>
      <c r="AQ134" s="408"/>
      <c r="AR134" s="408"/>
      <c r="AS134" s="408"/>
      <c r="AT134" s="408"/>
      <c r="AU134" s="408"/>
      <c r="AV134" s="408"/>
      <c r="AW134" s="408"/>
      <c r="AX134" s="408"/>
      <c r="AY134" s="408"/>
      <c r="BA134" s="333" t="s">
        <v>116</v>
      </c>
      <c r="BB134" s="332"/>
      <c r="BC134" s="422" t="s">
        <v>0</v>
      </c>
      <c r="BD134" s="521" t="s">
        <v>1</v>
      </c>
      <c r="BE134" s="521" t="s">
        <v>2</v>
      </c>
      <c r="BF134" s="521" t="s">
        <v>3</v>
      </c>
      <c r="BG134" s="423" t="s">
        <v>4</v>
      </c>
      <c r="BH134" s="422" t="s">
        <v>0</v>
      </c>
      <c r="BI134" s="521" t="s">
        <v>1</v>
      </c>
      <c r="BJ134" s="521" t="s">
        <v>2</v>
      </c>
      <c r="BK134" s="521" t="s">
        <v>3</v>
      </c>
      <c r="BL134" s="423" t="s">
        <v>4</v>
      </c>
      <c r="BM134" s="422" t="s">
        <v>0</v>
      </c>
      <c r="BN134" s="521" t="s">
        <v>1</v>
      </c>
      <c r="BO134" s="521" t="s">
        <v>2</v>
      </c>
      <c r="BP134" s="521" t="s">
        <v>3</v>
      </c>
      <c r="BQ134" s="423" t="s">
        <v>4</v>
      </c>
      <c r="BR134" s="422"/>
      <c r="BS134" s="521"/>
      <c r="BT134" s="521"/>
      <c r="BU134" s="521"/>
      <c r="BV134" s="521"/>
      <c r="BW134" s="521"/>
      <c r="BX134" s="521"/>
      <c r="BY134" s="522"/>
      <c r="BZ134" s="522"/>
      <c r="CA134" s="522"/>
      <c r="CB134" s="522"/>
      <c r="CC134" s="522"/>
      <c r="CD134" s="522"/>
      <c r="CE134" s="522"/>
      <c r="CF134" s="522"/>
      <c r="CG134" s="522"/>
      <c r="CH134" s="522"/>
      <c r="CI134" s="522"/>
      <c r="CJ134" s="522"/>
      <c r="CK134" s="522"/>
      <c r="CL134" s="522"/>
      <c r="CM134" s="522"/>
      <c r="CN134" s="522"/>
      <c r="CO134" s="522"/>
      <c r="CP134" s="522"/>
      <c r="CQ134" s="522"/>
      <c r="CR134" s="522"/>
      <c r="CS134" s="522"/>
      <c r="CT134" s="522"/>
      <c r="CU134" s="522"/>
      <c r="CV134" s="522"/>
      <c r="CW134" s="522"/>
      <c r="CX134" s="522"/>
      <c r="CY134" s="522"/>
      <c r="CZ134" s="423"/>
    </row>
    <row r="135" s="320" customFormat="true" ht="15" customHeight="true" x14ac:dyDescent="0.2">
      <c r="A135" s="983" t="s">
        <v>45</v>
      </c>
      <c r="B135" s="369" t="s">
        <v>44</v>
      </c>
      <c r="C135" s="132">
        <v>1.9306580271986098</v>
      </c>
      <c r="D135" s="131">
        <v>9.3999983329207133</v>
      </c>
      <c r="E135" s="131">
        <v>21.587757079019209</v>
      </c>
      <c r="F135" s="131">
        <v>37.277512512758051</v>
      </c>
      <c r="G135" s="130">
        <v>49.23586205570588</v>
      </c>
      <c r="H135" s="129">
        <v>7.7306749747874699</v>
      </c>
      <c r="I135" s="131">
        <v>19.491497778819951</v>
      </c>
      <c r="J135" s="131">
        <v>36.630715721974219</v>
      </c>
      <c r="K135" s="131">
        <v>47.302073167364675</v>
      </c>
      <c r="L135" s="128">
        <v>56.415116823550129</v>
      </c>
      <c r="M135" s="132">
        <v>0.54276581444983851</v>
      </c>
      <c r="N135" s="131">
        <v>1.0894016841209191</v>
      </c>
      <c r="O135" s="131">
        <v>2.6439288637372771</v>
      </c>
      <c r="P135" s="131">
        <v>13.519030139659428</v>
      </c>
      <c r="Q135" s="128">
        <v>23.632767620130728</v>
      </c>
      <c r="R135" s="408"/>
      <c r="S135" s="408"/>
      <c r="T135" s="408"/>
      <c r="U135" s="408"/>
      <c r="V135" s="408"/>
      <c r="W135" s="408"/>
      <c r="X135" s="408"/>
      <c r="Y135" s="408"/>
      <c r="Z135" s="408"/>
      <c r="AA135" s="408"/>
      <c r="AB135" s="408"/>
      <c r="AC135" s="408"/>
      <c r="AD135" s="408"/>
      <c r="AE135" s="408"/>
      <c r="AF135" s="408"/>
      <c r="AG135" s="408"/>
      <c r="AH135" s="408"/>
      <c r="AI135" s="408"/>
      <c r="AJ135" s="408"/>
      <c r="AK135" s="408"/>
      <c r="AL135" s="408"/>
      <c r="AM135" s="408"/>
      <c r="AN135" s="408"/>
      <c r="AO135" s="408"/>
      <c r="AP135" s="408"/>
      <c r="AQ135" s="408"/>
      <c r="AR135" s="408"/>
      <c r="AS135" s="408"/>
      <c r="AT135" s="408"/>
      <c r="AU135" s="408"/>
      <c r="AV135" s="408"/>
      <c r="AW135" s="408"/>
      <c r="AX135" s="408"/>
      <c r="AY135" s="408"/>
      <c r="BA135" s="968" t="s">
        <v>45</v>
      </c>
      <c r="BB135" s="553" t="s">
        <v>44</v>
      </c>
      <c r="BC135" s="55" t="s">
        <v>35</v>
      </c>
      <c r="BD135" s="51" t="s">
        <v>35</v>
      </c>
      <c r="BE135" s="51" t="s">
        <v>35</v>
      </c>
      <c r="BF135" s="51" t="s">
        <v>35</v>
      </c>
      <c r="BG135" s="46" t="s">
        <v>35</v>
      </c>
      <c r="BH135" s="55" t="s">
        <v>35</v>
      </c>
      <c r="BI135" s="51" t="s">
        <v>35</v>
      </c>
      <c r="BJ135" s="51" t="s">
        <v>35</v>
      </c>
      <c r="BK135" s="51" t="s">
        <v>35</v>
      </c>
      <c r="BL135" s="46" t="s">
        <v>35</v>
      </c>
      <c r="BM135" s="55" t="s">
        <v>35</v>
      </c>
      <c r="BN135" s="51" t="s">
        <v>35</v>
      </c>
      <c r="BO135" s="51" t="s">
        <v>35</v>
      </c>
      <c r="BP135" s="51" t="s">
        <v>35</v>
      </c>
      <c r="BQ135" s="46" t="s">
        <v>35</v>
      </c>
      <c r="BR135" s="55" t="s">
        <v>35</v>
      </c>
      <c r="BS135" s="51" t="s">
        <v>35</v>
      </c>
      <c r="BT135" s="51" t="s">
        <v>35</v>
      </c>
      <c r="BU135" s="51" t="s">
        <v>35</v>
      </c>
      <c r="BV135" s="51" t="s">
        <v>35</v>
      </c>
      <c r="BW135" s="51" t="s">
        <v>35</v>
      </c>
      <c r="BX135" s="51" t="s">
        <v>35</v>
      </c>
      <c r="BY135" s="40" t="s">
        <v>35</v>
      </c>
      <c r="BZ135" s="40" t="s">
        <v>35</v>
      </c>
      <c r="CA135" s="40" t="s">
        <v>35</v>
      </c>
      <c r="CB135" s="40" t="s">
        <v>35</v>
      </c>
      <c r="CC135" s="40" t="s">
        <v>35</v>
      </c>
      <c r="CD135" s="40" t="s">
        <v>35</v>
      </c>
      <c r="CE135" s="40" t="s">
        <v>35</v>
      </c>
      <c r="CF135" s="40" t="s">
        <v>35</v>
      </c>
      <c r="CG135" s="40" t="s">
        <v>35</v>
      </c>
      <c r="CH135" s="40" t="s">
        <v>35</v>
      </c>
      <c r="CI135" s="40" t="s">
        <v>35</v>
      </c>
      <c r="CJ135" s="40" t="s">
        <v>35</v>
      </c>
      <c r="CK135" s="40" t="s">
        <v>35</v>
      </c>
      <c r="CL135" s="40" t="s">
        <v>35</v>
      </c>
      <c r="CM135" s="40" t="s">
        <v>35</v>
      </c>
      <c r="CN135" s="40" t="s">
        <v>35</v>
      </c>
      <c r="CO135" s="40" t="s">
        <v>35</v>
      </c>
      <c r="CP135" s="40" t="s">
        <v>35</v>
      </c>
      <c r="CQ135" s="40" t="s">
        <v>35</v>
      </c>
      <c r="CR135" s="40" t="s">
        <v>35</v>
      </c>
      <c r="CS135" s="40" t="s">
        <v>35</v>
      </c>
      <c r="CT135" s="40" t="s">
        <v>35</v>
      </c>
      <c r="CU135" s="40" t="s">
        <v>35</v>
      </c>
      <c r="CV135" s="40" t="s">
        <v>35</v>
      </c>
      <c r="CW135" s="40" t="s">
        <v>35</v>
      </c>
      <c r="CX135" s="40" t="s">
        <v>35</v>
      </c>
      <c r="CY135" s="40" t="s">
        <v>35</v>
      </c>
      <c r="CZ135" s="46" t="s">
        <v>35</v>
      </c>
    </row>
    <row r="136" s="320" customFormat="true" ht="15" customHeight="true" x14ac:dyDescent="0.2">
      <c r="A136" s="977"/>
      <c r="B136" s="370" t="s">
        <v>43</v>
      </c>
      <c r="C136" s="127">
        <v>6.0687819969498253</v>
      </c>
      <c r="D136" s="126">
        <v>15.940956775208507</v>
      </c>
      <c r="E136" s="126">
        <v>27.547288627792852</v>
      </c>
      <c r="F136" s="126">
        <v>31.854831590143561</v>
      </c>
      <c r="G136" s="125">
        <v>38.460653831015215</v>
      </c>
      <c r="H136" s="124">
        <v>14.633763363748766</v>
      </c>
      <c r="I136" s="126">
        <v>23.103170606222083</v>
      </c>
      <c r="J136" s="126">
        <v>30.724440429792406</v>
      </c>
      <c r="K136" s="126">
        <v>37.097171672965402</v>
      </c>
      <c r="L136" s="123">
        <v>37.150108063152373</v>
      </c>
      <c r="M136" s="127">
        <v>1.5930360980570732</v>
      </c>
      <c r="N136" s="126">
        <v>7.5765787698420208</v>
      </c>
      <c r="O136" s="126">
        <v>11.568246529870617</v>
      </c>
      <c r="P136" s="126">
        <v>24.927005545825189</v>
      </c>
      <c r="Q136" s="123">
        <v>37.04625590410113</v>
      </c>
      <c r="R136" s="408"/>
      <c r="S136" s="408"/>
      <c r="T136" s="408"/>
      <c r="U136" s="408"/>
      <c r="V136" s="408"/>
      <c r="W136" s="408"/>
      <c r="X136" s="408"/>
      <c r="Y136" s="408"/>
      <c r="Z136" s="408"/>
      <c r="AA136" s="408"/>
      <c r="AB136" s="408"/>
      <c r="AC136" s="408"/>
      <c r="AD136" s="408"/>
      <c r="AE136" s="408"/>
      <c r="AF136" s="408"/>
      <c r="AG136" s="408"/>
      <c r="AH136" s="408"/>
      <c r="AI136" s="408"/>
      <c r="AJ136" s="408"/>
      <c r="AK136" s="408"/>
      <c r="AL136" s="408"/>
      <c r="AM136" s="408"/>
      <c r="AN136" s="408"/>
      <c r="AO136" s="408"/>
      <c r="AP136" s="408"/>
      <c r="AQ136" s="408"/>
      <c r="AR136" s="408"/>
      <c r="AS136" s="408"/>
      <c r="AT136" s="408"/>
      <c r="AU136" s="408"/>
      <c r="AV136" s="408"/>
      <c r="AW136" s="408"/>
      <c r="AX136" s="408"/>
      <c r="AY136" s="408"/>
      <c r="BA136" s="965"/>
      <c r="BB136" s="552" t="s">
        <v>43</v>
      </c>
      <c r="BC136" s="54" t="s">
        <v>35</v>
      </c>
      <c r="BD136" s="50" t="s">
        <v>35</v>
      </c>
      <c r="BE136" s="50" t="s">
        <v>35</v>
      </c>
      <c r="BF136" s="50" t="s">
        <v>35</v>
      </c>
      <c r="BG136" s="45" t="s">
        <v>35</v>
      </c>
      <c r="BH136" s="54" t="s">
        <v>35</v>
      </c>
      <c r="BI136" s="50" t="s">
        <v>35</v>
      </c>
      <c r="BJ136" s="50" t="s">
        <v>35</v>
      </c>
      <c r="BK136" s="50" t="s">
        <v>35</v>
      </c>
      <c r="BL136" s="45" t="s">
        <v>35</v>
      </c>
      <c r="BM136" s="54" t="s">
        <v>35</v>
      </c>
      <c r="BN136" s="50" t="s">
        <v>35</v>
      </c>
      <c r="BO136" s="50" t="s">
        <v>35</v>
      </c>
      <c r="BP136" s="50" t="s">
        <v>35</v>
      </c>
      <c r="BQ136" s="45" t="s">
        <v>35</v>
      </c>
      <c r="BR136" s="54" t="s">
        <v>35</v>
      </c>
      <c r="BS136" s="50" t="s">
        <v>35</v>
      </c>
      <c r="BT136" s="50" t="s">
        <v>35</v>
      </c>
      <c r="BU136" s="50" t="s">
        <v>35</v>
      </c>
      <c r="BV136" s="50" t="s">
        <v>35</v>
      </c>
      <c r="BW136" s="50" t="s">
        <v>35</v>
      </c>
      <c r="BX136" s="50" t="s">
        <v>35</v>
      </c>
      <c r="BY136" s="39" t="s">
        <v>35</v>
      </c>
      <c r="BZ136" s="39" t="s">
        <v>35</v>
      </c>
      <c r="CA136" s="39" t="s">
        <v>35</v>
      </c>
      <c r="CB136" s="39" t="s">
        <v>35</v>
      </c>
      <c r="CC136" s="39" t="s">
        <v>35</v>
      </c>
      <c r="CD136" s="39" t="s">
        <v>35</v>
      </c>
      <c r="CE136" s="39" t="s">
        <v>35</v>
      </c>
      <c r="CF136" s="39" t="s">
        <v>35</v>
      </c>
      <c r="CG136" s="39" t="s">
        <v>35</v>
      </c>
      <c r="CH136" s="39" t="s">
        <v>35</v>
      </c>
      <c r="CI136" s="39" t="s">
        <v>35</v>
      </c>
      <c r="CJ136" s="39" t="s">
        <v>35</v>
      </c>
      <c r="CK136" s="39" t="s">
        <v>35</v>
      </c>
      <c r="CL136" s="39" t="s">
        <v>35</v>
      </c>
      <c r="CM136" s="39" t="s">
        <v>35</v>
      </c>
      <c r="CN136" s="39" t="s">
        <v>35</v>
      </c>
      <c r="CO136" s="39" t="s">
        <v>35</v>
      </c>
      <c r="CP136" s="39" t="s">
        <v>35</v>
      </c>
      <c r="CQ136" s="39" t="s">
        <v>35</v>
      </c>
      <c r="CR136" s="39" t="s">
        <v>35</v>
      </c>
      <c r="CS136" s="39" t="s">
        <v>35</v>
      </c>
      <c r="CT136" s="39" t="s">
        <v>35</v>
      </c>
      <c r="CU136" s="39" t="s">
        <v>35</v>
      </c>
      <c r="CV136" s="39" t="s">
        <v>35</v>
      </c>
      <c r="CW136" s="39" t="s">
        <v>35</v>
      </c>
      <c r="CX136" s="39" t="s">
        <v>35</v>
      </c>
      <c r="CY136" s="39" t="s">
        <v>35</v>
      </c>
      <c r="CZ136" s="45" t="s">
        <v>35</v>
      </c>
    </row>
    <row r="137" s="320" customFormat="true" ht="15" customHeight="true" x14ac:dyDescent="0.2">
      <c r="A137" s="977"/>
      <c r="B137" s="370" t="s">
        <v>42</v>
      </c>
      <c r="C137" s="127">
        <v>57.034190899831586</v>
      </c>
      <c r="D137" s="126">
        <v>49.728639205686846</v>
      </c>
      <c r="E137" s="126">
        <v>35.976583136670982</v>
      </c>
      <c r="F137" s="126">
        <v>26.776534177512339</v>
      </c>
      <c r="G137" s="125">
        <v>10.358650015352302</v>
      </c>
      <c r="H137" s="124">
        <v>44.714729687083491</v>
      </c>
      <c r="I137" s="126">
        <v>33.958965981747646</v>
      </c>
      <c r="J137" s="126">
        <v>27.399648074324734</v>
      </c>
      <c r="K137" s="126">
        <v>12.250668522761186</v>
      </c>
      <c r="L137" s="123">
        <v>4.9407531289462572</v>
      </c>
      <c r="M137" s="127">
        <v>55.228156053977962</v>
      </c>
      <c r="N137" s="126">
        <v>64.303662697787018</v>
      </c>
      <c r="O137" s="126">
        <v>64.755681378824519</v>
      </c>
      <c r="P137" s="126">
        <v>51.188415826462517</v>
      </c>
      <c r="Q137" s="123">
        <v>36.316008717386836</v>
      </c>
      <c r="R137" s="408"/>
      <c r="S137" s="408"/>
      <c r="T137" s="408"/>
      <c r="U137" s="408"/>
      <c r="V137" s="408"/>
      <c r="W137" s="408"/>
      <c r="X137" s="408"/>
      <c r="Y137" s="408"/>
      <c r="Z137" s="408"/>
      <c r="AA137" s="408"/>
      <c r="AB137" s="408"/>
      <c r="AC137" s="408"/>
      <c r="AD137" s="408"/>
      <c r="AE137" s="408"/>
      <c r="AF137" s="408"/>
      <c r="AG137" s="408"/>
      <c r="AH137" s="408"/>
      <c r="AI137" s="408"/>
      <c r="AJ137" s="408"/>
      <c r="AK137" s="408"/>
      <c r="AL137" s="408"/>
      <c r="AM137" s="408"/>
      <c r="AN137" s="408"/>
      <c r="AO137" s="408"/>
      <c r="AP137" s="408"/>
      <c r="AQ137" s="408"/>
      <c r="AR137" s="408"/>
      <c r="AS137" s="408"/>
      <c r="AT137" s="408"/>
      <c r="AU137" s="408"/>
      <c r="AV137" s="408"/>
      <c r="AW137" s="408"/>
      <c r="AX137" s="408"/>
      <c r="AY137" s="408"/>
      <c r="BA137" s="965"/>
      <c r="BB137" s="552" t="s">
        <v>42</v>
      </c>
      <c r="BC137" s="54" t="s">
        <v>35</v>
      </c>
      <c r="BD137" s="50" t="s">
        <v>35</v>
      </c>
      <c r="BE137" s="50" t="s">
        <v>35</v>
      </c>
      <c r="BF137" s="50" t="s">
        <v>35</v>
      </c>
      <c r="BG137" s="45" t="s">
        <v>35</v>
      </c>
      <c r="BH137" s="54" t="s">
        <v>35</v>
      </c>
      <c r="BI137" s="50" t="s">
        <v>35</v>
      </c>
      <c r="BJ137" s="50" t="s">
        <v>35</v>
      </c>
      <c r="BK137" s="50" t="s">
        <v>35</v>
      </c>
      <c r="BL137" s="45" t="s">
        <v>35</v>
      </c>
      <c r="BM137" s="54" t="s">
        <v>35</v>
      </c>
      <c r="BN137" s="50" t="s">
        <v>35</v>
      </c>
      <c r="BO137" s="50" t="s">
        <v>35</v>
      </c>
      <c r="BP137" s="50" t="s">
        <v>35</v>
      </c>
      <c r="BQ137" s="45" t="s">
        <v>35</v>
      </c>
      <c r="BR137" s="54" t="s">
        <v>35</v>
      </c>
      <c r="BS137" s="50" t="s">
        <v>35</v>
      </c>
      <c r="BT137" s="50" t="s">
        <v>35</v>
      </c>
      <c r="BU137" s="50" t="s">
        <v>35</v>
      </c>
      <c r="BV137" s="50" t="s">
        <v>35</v>
      </c>
      <c r="BW137" s="50" t="s">
        <v>35</v>
      </c>
      <c r="BX137" s="50" t="s">
        <v>35</v>
      </c>
      <c r="BY137" s="39" t="s">
        <v>35</v>
      </c>
      <c r="BZ137" s="39" t="s">
        <v>35</v>
      </c>
      <c r="CA137" s="39" t="s">
        <v>35</v>
      </c>
      <c r="CB137" s="39" t="s">
        <v>35</v>
      </c>
      <c r="CC137" s="39" t="s">
        <v>35</v>
      </c>
      <c r="CD137" s="39" t="s">
        <v>35</v>
      </c>
      <c r="CE137" s="39" t="s">
        <v>35</v>
      </c>
      <c r="CF137" s="39" t="s">
        <v>35</v>
      </c>
      <c r="CG137" s="39" t="s">
        <v>35</v>
      </c>
      <c r="CH137" s="39" t="s">
        <v>35</v>
      </c>
      <c r="CI137" s="39" t="s">
        <v>35</v>
      </c>
      <c r="CJ137" s="39" t="s">
        <v>35</v>
      </c>
      <c r="CK137" s="39" t="s">
        <v>35</v>
      </c>
      <c r="CL137" s="39" t="s">
        <v>35</v>
      </c>
      <c r="CM137" s="39" t="s">
        <v>35</v>
      </c>
      <c r="CN137" s="39" t="s">
        <v>35</v>
      </c>
      <c r="CO137" s="39" t="s">
        <v>35</v>
      </c>
      <c r="CP137" s="39" t="s">
        <v>35</v>
      </c>
      <c r="CQ137" s="39" t="s">
        <v>35</v>
      </c>
      <c r="CR137" s="39" t="s">
        <v>35</v>
      </c>
      <c r="CS137" s="39" t="s">
        <v>35</v>
      </c>
      <c r="CT137" s="39" t="s">
        <v>35</v>
      </c>
      <c r="CU137" s="39" t="s">
        <v>35</v>
      </c>
      <c r="CV137" s="39" t="s">
        <v>35</v>
      </c>
      <c r="CW137" s="39" t="s">
        <v>35</v>
      </c>
      <c r="CX137" s="39" t="s">
        <v>35</v>
      </c>
      <c r="CY137" s="39" t="s">
        <v>35</v>
      </c>
      <c r="CZ137" s="45" t="s">
        <v>35</v>
      </c>
    </row>
    <row r="138" s="320" customFormat="true" ht="15" customHeight="true" x14ac:dyDescent="0.2">
      <c r="A138" s="977"/>
      <c r="B138" s="370" t="s">
        <v>41</v>
      </c>
      <c r="C138" s="127">
        <v>19.079330197762452</v>
      </c>
      <c r="D138" s="126">
        <v>21.33098478326281</v>
      </c>
      <c r="E138" s="126">
        <v>12.897780179000156</v>
      </c>
      <c r="F138" s="126">
        <v>3.4563437410218647</v>
      </c>
      <c r="G138" s="125">
        <v>1.6911831491019589</v>
      </c>
      <c r="H138" s="124">
        <v>26.876859321273695</v>
      </c>
      <c r="I138" s="126">
        <v>22.730195379366485</v>
      </c>
      <c r="J138" s="126">
        <v>4.6811375370216739</v>
      </c>
      <c r="K138" s="126">
        <v>3.1616492135498686</v>
      </c>
      <c r="L138" s="123">
        <v>1.4940219843512448</v>
      </c>
      <c r="M138" s="127">
        <v>18.965676377311556</v>
      </c>
      <c r="N138" s="126">
        <v>14.933733530467144</v>
      </c>
      <c r="O138" s="126">
        <v>15.903627015203616</v>
      </c>
      <c r="P138" s="126">
        <v>5.9609932600434616</v>
      </c>
      <c r="Q138" s="123">
        <v>1.8819152149404221</v>
      </c>
      <c r="R138" s="408"/>
      <c r="S138" s="408"/>
      <c r="T138" s="408"/>
      <c r="U138" s="408"/>
      <c r="V138" s="408"/>
      <c r="W138" s="408"/>
      <c r="X138" s="408"/>
      <c r="Y138" s="408"/>
      <c r="Z138" s="408"/>
      <c r="AA138" s="408"/>
      <c r="AB138" s="408"/>
      <c r="AC138" s="408"/>
      <c r="AD138" s="408"/>
      <c r="AE138" s="408"/>
      <c r="AF138" s="408"/>
      <c r="AG138" s="408"/>
      <c r="AH138" s="408"/>
      <c r="AI138" s="408"/>
      <c r="AJ138" s="408"/>
      <c r="AK138" s="408"/>
      <c r="AL138" s="408"/>
      <c r="AM138" s="408"/>
      <c r="AN138" s="408"/>
      <c r="AO138" s="408"/>
      <c r="AP138" s="408"/>
      <c r="AQ138" s="408"/>
      <c r="AR138" s="408"/>
      <c r="AS138" s="408"/>
      <c r="AT138" s="408"/>
      <c r="AU138" s="408"/>
      <c r="AV138" s="408"/>
      <c r="AW138" s="408"/>
      <c r="AX138" s="408"/>
      <c r="AY138" s="408"/>
      <c r="BA138" s="965"/>
      <c r="BB138" s="552" t="s">
        <v>41</v>
      </c>
      <c r="BC138" s="54" t="s">
        <v>35</v>
      </c>
      <c r="BD138" s="50" t="s">
        <v>35</v>
      </c>
      <c r="BE138" s="50" t="s">
        <v>35</v>
      </c>
      <c r="BF138" s="50" t="s">
        <v>35</v>
      </c>
      <c r="BG138" s="45" t="s">
        <v>35</v>
      </c>
      <c r="BH138" s="54" t="s">
        <v>35</v>
      </c>
      <c r="BI138" s="50" t="s">
        <v>35</v>
      </c>
      <c r="BJ138" s="50" t="s">
        <v>35</v>
      </c>
      <c r="BK138" s="50" t="s">
        <v>35</v>
      </c>
      <c r="BL138" s="45" t="s">
        <v>35</v>
      </c>
      <c r="BM138" s="54" t="s">
        <v>35</v>
      </c>
      <c r="BN138" s="50" t="s">
        <v>35</v>
      </c>
      <c r="BO138" s="50" t="s">
        <v>35</v>
      </c>
      <c r="BP138" s="50" t="s">
        <v>35</v>
      </c>
      <c r="BQ138" s="45" t="s">
        <v>35</v>
      </c>
      <c r="BR138" s="54" t="s">
        <v>35</v>
      </c>
      <c r="BS138" s="50" t="s">
        <v>35</v>
      </c>
      <c r="BT138" s="50" t="s">
        <v>35</v>
      </c>
      <c r="BU138" s="50" t="s">
        <v>35</v>
      </c>
      <c r="BV138" s="50" t="s">
        <v>35</v>
      </c>
      <c r="BW138" s="50" t="s">
        <v>35</v>
      </c>
      <c r="BX138" s="50" t="s">
        <v>35</v>
      </c>
      <c r="BY138" s="39" t="s">
        <v>35</v>
      </c>
      <c r="BZ138" s="39" t="s">
        <v>35</v>
      </c>
      <c r="CA138" s="39" t="s">
        <v>35</v>
      </c>
      <c r="CB138" s="39" t="s">
        <v>35</v>
      </c>
      <c r="CC138" s="39" t="s">
        <v>35</v>
      </c>
      <c r="CD138" s="39" t="s">
        <v>35</v>
      </c>
      <c r="CE138" s="39" t="s">
        <v>35</v>
      </c>
      <c r="CF138" s="39" t="s">
        <v>35</v>
      </c>
      <c r="CG138" s="39" t="s">
        <v>35</v>
      </c>
      <c r="CH138" s="39" t="s">
        <v>35</v>
      </c>
      <c r="CI138" s="39" t="s">
        <v>35</v>
      </c>
      <c r="CJ138" s="39" t="s">
        <v>35</v>
      </c>
      <c r="CK138" s="39" t="s">
        <v>35</v>
      </c>
      <c r="CL138" s="39" t="s">
        <v>35</v>
      </c>
      <c r="CM138" s="39" t="s">
        <v>35</v>
      </c>
      <c r="CN138" s="39" t="s">
        <v>35</v>
      </c>
      <c r="CO138" s="39" t="s">
        <v>35</v>
      </c>
      <c r="CP138" s="39" t="s">
        <v>35</v>
      </c>
      <c r="CQ138" s="39" t="s">
        <v>35</v>
      </c>
      <c r="CR138" s="39" t="s">
        <v>35</v>
      </c>
      <c r="CS138" s="39" t="s">
        <v>35</v>
      </c>
      <c r="CT138" s="39" t="s">
        <v>35</v>
      </c>
      <c r="CU138" s="39" t="s">
        <v>35</v>
      </c>
      <c r="CV138" s="39" t="s">
        <v>35</v>
      </c>
      <c r="CW138" s="39" t="s">
        <v>35</v>
      </c>
      <c r="CX138" s="39" t="s">
        <v>35</v>
      </c>
      <c r="CY138" s="39" t="s">
        <v>35</v>
      </c>
      <c r="CZ138" s="45" t="s">
        <v>35</v>
      </c>
    </row>
    <row r="139" s="320" customFormat="true" ht="15" customHeight="true" x14ac:dyDescent="0.2">
      <c r="A139" s="977"/>
      <c r="B139" s="370" t="s">
        <v>19</v>
      </c>
      <c r="C139" s="127">
        <v>15.887038878257531</v>
      </c>
      <c r="D139" s="126">
        <v>3.5994209029211244</v>
      </c>
      <c r="E139" s="126">
        <v>1.990590977516802</v>
      </c>
      <c r="F139" s="126">
        <v>0.6347779785641855</v>
      </c>
      <c r="G139" s="125">
        <v>0.25365094882464401</v>
      </c>
      <c r="H139" s="124">
        <v>6.0439726531065752</v>
      </c>
      <c r="I139" s="126">
        <v>0.71617025384383215</v>
      </c>
      <c r="J139" s="126">
        <v>0.56405823688697432</v>
      </c>
      <c r="K139" s="126">
        <v>0.18843742335887353</v>
      </c>
      <c r="L139" s="123">
        <v>0</v>
      </c>
      <c r="M139" s="127">
        <v>23.670365656203568</v>
      </c>
      <c r="N139" s="126">
        <v>12.096623317782896</v>
      </c>
      <c r="O139" s="126">
        <v>5.1285162123639747</v>
      </c>
      <c r="P139" s="126">
        <v>4.4045552280094071</v>
      </c>
      <c r="Q139" s="123">
        <v>1.1230525434408829</v>
      </c>
      <c r="R139" s="408"/>
      <c r="S139" s="408"/>
      <c r="T139" s="408"/>
      <c r="U139" s="408"/>
      <c r="V139" s="408"/>
      <c r="W139" s="408"/>
      <c r="X139" s="408"/>
      <c r="Y139" s="408"/>
      <c r="Z139" s="408"/>
      <c r="AA139" s="408"/>
      <c r="AB139" s="408"/>
      <c r="AC139" s="408"/>
      <c r="AD139" s="408"/>
      <c r="AE139" s="408"/>
      <c r="AF139" s="408"/>
      <c r="AG139" s="408"/>
      <c r="AH139" s="408"/>
      <c r="AI139" s="408"/>
      <c r="AJ139" s="408"/>
      <c r="AK139" s="408"/>
      <c r="AL139" s="408"/>
      <c r="AM139" s="408"/>
      <c r="AN139" s="408"/>
      <c r="AO139" s="408"/>
      <c r="AP139" s="408"/>
      <c r="AQ139" s="408"/>
      <c r="AR139" s="408"/>
      <c r="AS139" s="408"/>
      <c r="AT139" s="408"/>
      <c r="AU139" s="408"/>
      <c r="AV139" s="408"/>
      <c r="AW139" s="408"/>
      <c r="AX139" s="408"/>
      <c r="AY139" s="408"/>
      <c r="BA139" s="965"/>
      <c r="BB139" s="552" t="s">
        <v>19</v>
      </c>
      <c r="BC139" s="54" t="s">
        <v>35</v>
      </c>
      <c r="BD139" s="50" t="s">
        <v>35</v>
      </c>
      <c r="BE139" s="50" t="s">
        <v>35</v>
      </c>
      <c r="BF139" s="50" t="s">
        <v>35</v>
      </c>
      <c r="BG139" s="45" t="s">
        <v>35</v>
      </c>
      <c r="BH139" s="54" t="s">
        <v>35</v>
      </c>
      <c r="BI139" s="50" t="s">
        <v>35</v>
      </c>
      <c r="BJ139" s="50" t="s">
        <v>35</v>
      </c>
      <c r="BK139" s="50" t="s">
        <v>35</v>
      </c>
      <c r="BL139" s="45" t="s">
        <v>35</v>
      </c>
      <c r="BM139" s="54" t="s">
        <v>35</v>
      </c>
      <c r="BN139" s="50" t="s">
        <v>35</v>
      </c>
      <c r="BO139" s="50" t="s">
        <v>35</v>
      </c>
      <c r="BP139" s="50" t="s">
        <v>35</v>
      </c>
      <c r="BQ139" s="45" t="s">
        <v>35</v>
      </c>
      <c r="BR139" s="54" t="s">
        <v>35</v>
      </c>
      <c r="BS139" s="50" t="s">
        <v>35</v>
      </c>
      <c r="BT139" s="50" t="s">
        <v>35</v>
      </c>
      <c r="BU139" s="50" t="s">
        <v>35</v>
      </c>
      <c r="BV139" s="50" t="s">
        <v>35</v>
      </c>
      <c r="BW139" s="50" t="s">
        <v>35</v>
      </c>
      <c r="BX139" s="50" t="s">
        <v>35</v>
      </c>
      <c r="BY139" s="39" t="s">
        <v>35</v>
      </c>
      <c r="BZ139" s="39" t="s">
        <v>35</v>
      </c>
      <c r="CA139" s="39" t="s">
        <v>35</v>
      </c>
      <c r="CB139" s="39" t="s">
        <v>35</v>
      </c>
      <c r="CC139" s="39" t="s">
        <v>35</v>
      </c>
      <c r="CD139" s="39" t="s">
        <v>35</v>
      </c>
      <c r="CE139" s="39" t="s">
        <v>35</v>
      </c>
      <c r="CF139" s="39" t="s">
        <v>35</v>
      </c>
      <c r="CG139" s="39" t="s">
        <v>35</v>
      </c>
      <c r="CH139" s="39" t="s">
        <v>35</v>
      </c>
      <c r="CI139" s="39" t="s">
        <v>35</v>
      </c>
      <c r="CJ139" s="39" t="s">
        <v>35</v>
      </c>
      <c r="CK139" s="39" t="s">
        <v>35</v>
      </c>
      <c r="CL139" s="39" t="s">
        <v>35</v>
      </c>
      <c r="CM139" s="39" t="s">
        <v>35</v>
      </c>
      <c r="CN139" s="39" t="s">
        <v>35</v>
      </c>
      <c r="CO139" s="39" t="s">
        <v>35</v>
      </c>
      <c r="CP139" s="39" t="s">
        <v>35</v>
      </c>
      <c r="CQ139" s="39" t="s">
        <v>35</v>
      </c>
      <c r="CR139" s="39" t="s">
        <v>35</v>
      </c>
      <c r="CS139" s="39" t="s">
        <v>35</v>
      </c>
      <c r="CT139" s="39" t="s">
        <v>35</v>
      </c>
      <c r="CU139" s="39" t="s">
        <v>35</v>
      </c>
      <c r="CV139" s="39" t="s">
        <v>35</v>
      </c>
      <c r="CW139" s="39" t="s">
        <v>35</v>
      </c>
      <c r="CX139" s="39" t="s">
        <v>35</v>
      </c>
      <c r="CY139" s="39" t="s">
        <v>35</v>
      </c>
      <c r="CZ139" s="45" t="s">
        <v>35</v>
      </c>
    </row>
    <row r="140" s="315" customFormat="true" ht="15" customHeight="true" x14ac:dyDescent="0.2">
      <c r="A140" s="977" t="s">
        <v>106</v>
      </c>
      <c r="B140" s="370" t="s">
        <v>64</v>
      </c>
      <c r="C140" s="70" t="s">
        <v>35</v>
      </c>
      <c r="D140" s="67" t="s">
        <v>35</v>
      </c>
      <c r="E140" s="67" t="s">
        <v>35</v>
      </c>
      <c r="F140" s="67" t="s">
        <v>35</v>
      </c>
      <c r="G140" s="64" t="s">
        <v>35</v>
      </c>
      <c r="H140" s="61" t="s">
        <v>35</v>
      </c>
      <c r="I140" s="67" t="s">
        <v>35</v>
      </c>
      <c r="J140" s="67" t="s">
        <v>35</v>
      </c>
      <c r="K140" s="67" t="s">
        <v>35</v>
      </c>
      <c r="L140" s="58" t="s">
        <v>35</v>
      </c>
      <c r="M140" s="70" t="s">
        <v>35</v>
      </c>
      <c r="N140" s="67" t="s">
        <v>35</v>
      </c>
      <c r="O140" s="67" t="s">
        <v>35</v>
      </c>
      <c r="P140" s="67" t="s">
        <v>35</v>
      </c>
      <c r="Q140" s="58" t="s">
        <v>35</v>
      </c>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343"/>
      <c r="BA140" s="965" t="s">
        <v>106</v>
      </c>
      <c r="BB140" s="552" t="s">
        <v>64</v>
      </c>
      <c r="BC140" s="54" t="s">
        <v>35</v>
      </c>
      <c r="BD140" s="50" t="s">
        <v>35</v>
      </c>
      <c r="BE140" s="50" t="s">
        <v>35</v>
      </c>
      <c r="BF140" s="50" t="s">
        <v>35</v>
      </c>
      <c r="BG140" s="45" t="s">
        <v>35</v>
      </c>
      <c r="BH140" s="54" t="s">
        <v>35</v>
      </c>
      <c r="BI140" s="50" t="s">
        <v>35</v>
      </c>
      <c r="BJ140" s="50" t="s">
        <v>35</v>
      </c>
      <c r="BK140" s="50" t="s">
        <v>35</v>
      </c>
      <c r="BL140" s="45" t="s">
        <v>35</v>
      </c>
      <c r="BM140" s="54" t="s">
        <v>35</v>
      </c>
      <c r="BN140" s="50" t="s">
        <v>35</v>
      </c>
      <c r="BO140" s="50" t="s">
        <v>35</v>
      </c>
      <c r="BP140" s="50" t="s">
        <v>35</v>
      </c>
      <c r="BQ140" s="45" t="s">
        <v>35</v>
      </c>
      <c r="BR140" s="54" t="s">
        <v>35</v>
      </c>
      <c r="BS140" s="50" t="s">
        <v>35</v>
      </c>
      <c r="BT140" s="50" t="s">
        <v>35</v>
      </c>
      <c r="BU140" s="50" t="s">
        <v>35</v>
      </c>
      <c r="BV140" s="50" t="s">
        <v>35</v>
      </c>
      <c r="BW140" s="50" t="s">
        <v>35</v>
      </c>
      <c r="BX140" s="50" t="s">
        <v>35</v>
      </c>
      <c r="BY140" s="39" t="s">
        <v>35</v>
      </c>
      <c r="BZ140" s="39" t="s">
        <v>35</v>
      </c>
      <c r="CA140" s="39" t="s">
        <v>35</v>
      </c>
      <c r="CB140" s="39" t="s">
        <v>35</v>
      </c>
      <c r="CC140" s="39" t="s">
        <v>35</v>
      </c>
      <c r="CD140" s="39" t="s">
        <v>35</v>
      </c>
      <c r="CE140" s="39" t="s">
        <v>35</v>
      </c>
      <c r="CF140" s="39" t="s">
        <v>35</v>
      </c>
      <c r="CG140" s="39" t="s">
        <v>35</v>
      </c>
      <c r="CH140" s="39" t="s">
        <v>35</v>
      </c>
      <c r="CI140" s="39" t="s">
        <v>35</v>
      </c>
      <c r="CJ140" s="39" t="s">
        <v>35</v>
      </c>
      <c r="CK140" s="39" t="s">
        <v>35</v>
      </c>
      <c r="CL140" s="39" t="s">
        <v>35</v>
      </c>
      <c r="CM140" s="39" t="s">
        <v>35</v>
      </c>
      <c r="CN140" s="39" t="s">
        <v>35</v>
      </c>
      <c r="CO140" s="39" t="s">
        <v>35</v>
      </c>
      <c r="CP140" s="39" t="s">
        <v>35</v>
      </c>
      <c r="CQ140" s="39" t="s">
        <v>35</v>
      </c>
      <c r="CR140" s="39" t="s">
        <v>35</v>
      </c>
      <c r="CS140" s="39" t="s">
        <v>35</v>
      </c>
      <c r="CT140" s="39" t="s">
        <v>35</v>
      </c>
      <c r="CU140" s="39" t="s">
        <v>35</v>
      </c>
      <c r="CV140" s="39" t="s">
        <v>35</v>
      </c>
      <c r="CW140" s="39" t="s">
        <v>35</v>
      </c>
      <c r="CX140" s="39" t="s">
        <v>35</v>
      </c>
      <c r="CY140" s="39" t="s">
        <v>35</v>
      </c>
      <c r="CZ140" s="45" t="s">
        <v>35</v>
      </c>
    </row>
    <row r="141" s="315" customFormat="true" ht="15" customHeight="true" x14ac:dyDescent="0.2">
      <c r="A141" s="977"/>
      <c r="B141" s="370" t="s">
        <v>65</v>
      </c>
      <c r="C141" s="70" t="s">
        <v>35</v>
      </c>
      <c r="D141" s="67" t="s">
        <v>35</v>
      </c>
      <c r="E141" s="67" t="s">
        <v>35</v>
      </c>
      <c r="F141" s="67" t="s">
        <v>35</v>
      </c>
      <c r="G141" s="64" t="s">
        <v>35</v>
      </c>
      <c r="H141" s="61" t="s">
        <v>35</v>
      </c>
      <c r="I141" s="67" t="s">
        <v>35</v>
      </c>
      <c r="J141" s="67" t="s">
        <v>35</v>
      </c>
      <c r="K141" s="67" t="s">
        <v>35</v>
      </c>
      <c r="L141" s="58" t="s">
        <v>35</v>
      </c>
      <c r="M141" s="70" t="s">
        <v>35</v>
      </c>
      <c r="N141" s="67" t="s">
        <v>35</v>
      </c>
      <c r="O141" s="67" t="s">
        <v>35</v>
      </c>
      <c r="P141" s="67" t="s">
        <v>35</v>
      </c>
      <c r="Q141" s="58" t="s">
        <v>35</v>
      </c>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343"/>
      <c r="BA141" s="965"/>
      <c r="BB141" s="552" t="s">
        <v>65</v>
      </c>
      <c r="BC141" s="54" t="s">
        <v>35</v>
      </c>
      <c r="BD141" s="50" t="s">
        <v>35</v>
      </c>
      <c r="BE141" s="50" t="s">
        <v>35</v>
      </c>
      <c r="BF141" s="50" t="s">
        <v>35</v>
      </c>
      <c r="BG141" s="45" t="s">
        <v>35</v>
      </c>
      <c r="BH141" s="54" t="s">
        <v>35</v>
      </c>
      <c r="BI141" s="50" t="s">
        <v>35</v>
      </c>
      <c r="BJ141" s="50" t="s">
        <v>35</v>
      </c>
      <c r="BK141" s="50" t="s">
        <v>35</v>
      </c>
      <c r="BL141" s="45" t="s">
        <v>35</v>
      </c>
      <c r="BM141" s="54" t="s">
        <v>35</v>
      </c>
      <c r="BN141" s="50" t="s">
        <v>35</v>
      </c>
      <c r="BO141" s="50" t="s">
        <v>35</v>
      </c>
      <c r="BP141" s="50" t="s">
        <v>35</v>
      </c>
      <c r="BQ141" s="45" t="s">
        <v>35</v>
      </c>
      <c r="BR141" s="54" t="s">
        <v>35</v>
      </c>
      <c r="BS141" s="50" t="s">
        <v>35</v>
      </c>
      <c r="BT141" s="50" t="s">
        <v>35</v>
      </c>
      <c r="BU141" s="50" t="s">
        <v>35</v>
      </c>
      <c r="BV141" s="50" t="s">
        <v>35</v>
      </c>
      <c r="BW141" s="50" t="s">
        <v>35</v>
      </c>
      <c r="BX141" s="50" t="s">
        <v>35</v>
      </c>
      <c r="BY141" s="39" t="s">
        <v>35</v>
      </c>
      <c r="BZ141" s="39" t="s">
        <v>35</v>
      </c>
      <c r="CA141" s="39" t="s">
        <v>35</v>
      </c>
      <c r="CB141" s="39" t="s">
        <v>35</v>
      </c>
      <c r="CC141" s="39" t="s">
        <v>35</v>
      </c>
      <c r="CD141" s="39" t="s">
        <v>35</v>
      </c>
      <c r="CE141" s="39" t="s">
        <v>35</v>
      </c>
      <c r="CF141" s="39" t="s">
        <v>35</v>
      </c>
      <c r="CG141" s="39" t="s">
        <v>35</v>
      </c>
      <c r="CH141" s="39" t="s">
        <v>35</v>
      </c>
      <c r="CI141" s="39" t="s">
        <v>35</v>
      </c>
      <c r="CJ141" s="39" t="s">
        <v>35</v>
      </c>
      <c r="CK141" s="39" t="s">
        <v>35</v>
      </c>
      <c r="CL141" s="39" t="s">
        <v>35</v>
      </c>
      <c r="CM141" s="39" t="s">
        <v>35</v>
      </c>
      <c r="CN141" s="39" t="s">
        <v>35</v>
      </c>
      <c r="CO141" s="39" t="s">
        <v>35</v>
      </c>
      <c r="CP141" s="39" t="s">
        <v>35</v>
      </c>
      <c r="CQ141" s="39" t="s">
        <v>35</v>
      </c>
      <c r="CR141" s="39" t="s">
        <v>35</v>
      </c>
      <c r="CS141" s="39" t="s">
        <v>35</v>
      </c>
      <c r="CT141" s="39" t="s">
        <v>35</v>
      </c>
      <c r="CU141" s="39" t="s">
        <v>35</v>
      </c>
      <c r="CV141" s="39" t="s">
        <v>35</v>
      </c>
      <c r="CW141" s="39" t="s">
        <v>35</v>
      </c>
      <c r="CX141" s="39" t="s">
        <v>35</v>
      </c>
      <c r="CY141" s="39" t="s">
        <v>35</v>
      </c>
      <c r="CZ141" s="45" t="s">
        <v>35</v>
      </c>
    </row>
    <row r="142" s="315" customFormat="true" ht="15" customHeight="true" x14ac:dyDescent="0.2">
      <c r="A142" s="977"/>
      <c r="B142" s="370" t="s">
        <v>66</v>
      </c>
      <c r="C142" s="70" t="s">
        <v>35</v>
      </c>
      <c r="D142" s="67" t="s">
        <v>35</v>
      </c>
      <c r="E142" s="67" t="s">
        <v>35</v>
      </c>
      <c r="F142" s="67" t="s">
        <v>35</v>
      </c>
      <c r="G142" s="64" t="s">
        <v>35</v>
      </c>
      <c r="H142" s="61" t="s">
        <v>35</v>
      </c>
      <c r="I142" s="67" t="s">
        <v>35</v>
      </c>
      <c r="J142" s="67" t="s">
        <v>35</v>
      </c>
      <c r="K142" s="67" t="s">
        <v>35</v>
      </c>
      <c r="L142" s="58" t="s">
        <v>35</v>
      </c>
      <c r="M142" s="70" t="s">
        <v>35</v>
      </c>
      <c r="N142" s="67" t="s">
        <v>35</v>
      </c>
      <c r="O142" s="67" t="s">
        <v>35</v>
      </c>
      <c r="P142" s="67" t="s">
        <v>35</v>
      </c>
      <c r="Q142" s="58" t="s">
        <v>35</v>
      </c>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343"/>
      <c r="BA142" s="965"/>
      <c r="BB142" s="552" t="s">
        <v>66</v>
      </c>
      <c r="BC142" s="54" t="s">
        <v>35</v>
      </c>
      <c r="BD142" s="50" t="s">
        <v>35</v>
      </c>
      <c r="BE142" s="50" t="s">
        <v>35</v>
      </c>
      <c r="BF142" s="50" t="s">
        <v>35</v>
      </c>
      <c r="BG142" s="45" t="s">
        <v>35</v>
      </c>
      <c r="BH142" s="54" t="s">
        <v>35</v>
      </c>
      <c r="BI142" s="50" t="s">
        <v>35</v>
      </c>
      <c r="BJ142" s="50" t="s">
        <v>35</v>
      </c>
      <c r="BK142" s="50" t="s">
        <v>35</v>
      </c>
      <c r="BL142" s="45" t="s">
        <v>35</v>
      </c>
      <c r="BM142" s="54" t="s">
        <v>35</v>
      </c>
      <c r="BN142" s="50" t="s">
        <v>35</v>
      </c>
      <c r="BO142" s="50" t="s">
        <v>35</v>
      </c>
      <c r="BP142" s="50" t="s">
        <v>35</v>
      </c>
      <c r="BQ142" s="45" t="s">
        <v>35</v>
      </c>
      <c r="BR142" s="54" t="s">
        <v>35</v>
      </c>
      <c r="BS142" s="50" t="s">
        <v>35</v>
      </c>
      <c r="BT142" s="50" t="s">
        <v>35</v>
      </c>
      <c r="BU142" s="50" t="s">
        <v>35</v>
      </c>
      <c r="BV142" s="50" t="s">
        <v>35</v>
      </c>
      <c r="BW142" s="50" t="s">
        <v>35</v>
      </c>
      <c r="BX142" s="50" t="s">
        <v>35</v>
      </c>
      <c r="BY142" s="39" t="s">
        <v>35</v>
      </c>
      <c r="BZ142" s="39" t="s">
        <v>35</v>
      </c>
      <c r="CA142" s="39" t="s">
        <v>35</v>
      </c>
      <c r="CB142" s="39" t="s">
        <v>35</v>
      </c>
      <c r="CC142" s="39" t="s">
        <v>35</v>
      </c>
      <c r="CD142" s="39" t="s">
        <v>35</v>
      </c>
      <c r="CE142" s="39" t="s">
        <v>35</v>
      </c>
      <c r="CF142" s="39" t="s">
        <v>35</v>
      </c>
      <c r="CG142" s="39" t="s">
        <v>35</v>
      </c>
      <c r="CH142" s="39" t="s">
        <v>35</v>
      </c>
      <c r="CI142" s="39" t="s">
        <v>35</v>
      </c>
      <c r="CJ142" s="39" t="s">
        <v>35</v>
      </c>
      <c r="CK142" s="39" t="s">
        <v>35</v>
      </c>
      <c r="CL142" s="39" t="s">
        <v>35</v>
      </c>
      <c r="CM142" s="39" t="s">
        <v>35</v>
      </c>
      <c r="CN142" s="39" t="s">
        <v>35</v>
      </c>
      <c r="CO142" s="39" t="s">
        <v>35</v>
      </c>
      <c r="CP142" s="39" t="s">
        <v>35</v>
      </c>
      <c r="CQ142" s="39" t="s">
        <v>35</v>
      </c>
      <c r="CR142" s="39" t="s">
        <v>35</v>
      </c>
      <c r="CS142" s="39" t="s">
        <v>35</v>
      </c>
      <c r="CT142" s="39" t="s">
        <v>35</v>
      </c>
      <c r="CU142" s="39" t="s">
        <v>35</v>
      </c>
      <c r="CV142" s="39" t="s">
        <v>35</v>
      </c>
      <c r="CW142" s="39" t="s">
        <v>35</v>
      </c>
      <c r="CX142" s="39" t="s">
        <v>35</v>
      </c>
      <c r="CY142" s="39" t="s">
        <v>35</v>
      </c>
      <c r="CZ142" s="45" t="s">
        <v>35</v>
      </c>
    </row>
    <row r="143" s="315" customFormat="true" ht="15" customHeight="true" x14ac:dyDescent="0.2">
      <c r="A143" s="977"/>
      <c r="B143" s="370" t="s">
        <v>67</v>
      </c>
      <c r="C143" s="70" t="s">
        <v>35</v>
      </c>
      <c r="D143" s="67" t="s">
        <v>35</v>
      </c>
      <c r="E143" s="67" t="s">
        <v>35</v>
      </c>
      <c r="F143" s="67" t="s">
        <v>35</v>
      </c>
      <c r="G143" s="64" t="s">
        <v>35</v>
      </c>
      <c r="H143" s="61" t="s">
        <v>35</v>
      </c>
      <c r="I143" s="67" t="s">
        <v>35</v>
      </c>
      <c r="J143" s="67" t="s">
        <v>35</v>
      </c>
      <c r="K143" s="67" t="s">
        <v>35</v>
      </c>
      <c r="L143" s="58" t="s">
        <v>35</v>
      </c>
      <c r="M143" s="70" t="s">
        <v>35</v>
      </c>
      <c r="N143" s="67" t="s">
        <v>35</v>
      </c>
      <c r="O143" s="67" t="s">
        <v>35</v>
      </c>
      <c r="P143" s="67" t="s">
        <v>35</v>
      </c>
      <c r="Q143" s="58" t="s">
        <v>35</v>
      </c>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343"/>
      <c r="BA143" s="965"/>
      <c r="BB143" s="552" t="s">
        <v>67</v>
      </c>
      <c r="BC143" s="54" t="s">
        <v>35</v>
      </c>
      <c r="BD143" s="50" t="s">
        <v>35</v>
      </c>
      <c r="BE143" s="50" t="s">
        <v>35</v>
      </c>
      <c r="BF143" s="50" t="s">
        <v>35</v>
      </c>
      <c r="BG143" s="45" t="s">
        <v>35</v>
      </c>
      <c r="BH143" s="54" t="s">
        <v>35</v>
      </c>
      <c r="BI143" s="50" t="s">
        <v>35</v>
      </c>
      <c r="BJ143" s="50" t="s">
        <v>35</v>
      </c>
      <c r="BK143" s="50" t="s">
        <v>35</v>
      </c>
      <c r="BL143" s="45" t="s">
        <v>35</v>
      </c>
      <c r="BM143" s="54" t="s">
        <v>35</v>
      </c>
      <c r="BN143" s="50" t="s">
        <v>35</v>
      </c>
      <c r="BO143" s="50" t="s">
        <v>35</v>
      </c>
      <c r="BP143" s="50" t="s">
        <v>35</v>
      </c>
      <c r="BQ143" s="45" t="s">
        <v>35</v>
      </c>
      <c r="BR143" s="54" t="s">
        <v>35</v>
      </c>
      <c r="BS143" s="50" t="s">
        <v>35</v>
      </c>
      <c r="BT143" s="50" t="s">
        <v>35</v>
      </c>
      <c r="BU143" s="50" t="s">
        <v>35</v>
      </c>
      <c r="BV143" s="50" t="s">
        <v>35</v>
      </c>
      <c r="BW143" s="50" t="s">
        <v>35</v>
      </c>
      <c r="BX143" s="50" t="s">
        <v>35</v>
      </c>
      <c r="BY143" s="39" t="s">
        <v>35</v>
      </c>
      <c r="BZ143" s="39" t="s">
        <v>35</v>
      </c>
      <c r="CA143" s="39" t="s">
        <v>35</v>
      </c>
      <c r="CB143" s="39" t="s">
        <v>35</v>
      </c>
      <c r="CC143" s="39" t="s">
        <v>35</v>
      </c>
      <c r="CD143" s="39" t="s">
        <v>35</v>
      </c>
      <c r="CE143" s="39" t="s">
        <v>35</v>
      </c>
      <c r="CF143" s="39" t="s">
        <v>35</v>
      </c>
      <c r="CG143" s="39" t="s">
        <v>35</v>
      </c>
      <c r="CH143" s="39" t="s">
        <v>35</v>
      </c>
      <c r="CI143" s="39" t="s">
        <v>35</v>
      </c>
      <c r="CJ143" s="39" t="s">
        <v>35</v>
      </c>
      <c r="CK143" s="39" t="s">
        <v>35</v>
      </c>
      <c r="CL143" s="39" t="s">
        <v>35</v>
      </c>
      <c r="CM143" s="39" t="s">
        <v>35</v>
      </c>
      <c r="CN143" s="39" t="s">
        <v>35</v>
      </c>
      <c r="CO143" s="39" t="s">
        <v>35</v>
      </c>
      <c r="CP143" s="39" t="s">
        <v>35</v>
      </c>
      <c r="CQ143" s="39" t="s">
        <v>35</v>
      </c>
      <c r="CR143" s="39" t="s">
        <v>35</v>
      </c>
      <c r="CS143" s="39" t="s">
        <v>35</v>
      </c>
      <c r="CT143" s="39" t="s">
        <v>35</v>
      </c>
      <c r="CU143" s="39" t="s">
        <v>35</v>
      </c>
      <c r="CV143" s="39" t="s">
        <v>35</v>
      </c>
      <c r="CW143" s="39" t="s">
        <v>35</v>
      </c>
      <c r="CX143" s="39" t="s">
        <v>35</v>
      </c>
      <c r="CY143" s="39" t="s">
        <v>35</v>
      </c>
      <c r="CZ143" s="45" t="s">
        <v>35</v>
      </c>
    </row>
    <row r="144" s="315" customFormat="true" ht="15" customHeight="true" x14ac:dyDescent="0.2">
      <c r="A144" s="977" t="s">
        <v>107</v>
      </c>
      <c r="B144" s="370" t="s">
        <v>64</v>
      </c>
      <c r="C144" s="70" t="s">
        <v>35</v>
      </c>
      <c r="D144" s="67" t="s">
        <v>35</v>
      </c>
      <c r="E144" s="67" t="s">
        <v>35</v>
      </c>
      <c r="F144" s="67" t="s">
        <v>35</v>
      </c>
      <c r="G144" s="64" t="s">
        <v>35</v>
      </c>
      <c r="H144" s="61" t="s">
        <v>35</v>
      </c>
      <c r="I144" s="67" t="s">
        <v>35</v>
      </c>
      <c r="J144" s="67" t="s">
        <v>35</v>
      </c>
      <c r="K144" s="67" t="s">
        <v>35</v>
      </c>
      <c r="L144" s="58" t="s">
        <v>35</v>
      </c>
      <c r="M144" s="70" t="s">
        <v>35</v>
      </c>
      <c r="N144" s="67" t="s">
        <v>35</v>
      </c>
      <c r="O144" s="67" t="s">
        <v>35</v>
      </c>
      <c r="P144" s="67" t="s">
        <v>35</v>
      </c>
      <c r="Q144" s="58" t="s">
        <v>35</v>
      </c>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343"/>
      <c r="BA144" s="965" t="s">
        <v>107</v>
      </c>
      <c r="BB144" s="552" t="s">
        <v>64</v>
      </c>
      <c r="BC144" s="54" t="s">
        <v>35</v>
      </c>
      <c r="BD144" s="50" t="s">
        <v>35</v>
      </c>
      <c r="BE144" s="50" t="s">
        <v>35</v>
      </c>
      <c r="BF144" s="50" t="s">
        <v>35</v>
      </c>
      <c r="BG144" s="45" t="s">
        <v>35</v>
      </c>
      <c r="BH144" s="54" t="s">
        <v>35</v>
      </c>
      <c r="BI144" s="50" t="s">
        <v>35</v>
      </c>
      <c r="BJ144" s="50" t="s">
        <v>35</v>
      </c>
      <c r="BK144" s="50" t="s">
        <v>35</v>
      </c>
      <c r="BL144" s="45" t="s">
        <v>35</v>
      </c>
      <c r="BM144" s="54" t="s">
        <v>35</v>
      </c>
      <c r="BN144" s="50" t="s">
        <v>35</v>
      </c>
      <c r="BO144" s="50" t="s">
        <v>35</v>
      </c>
      <c r="BP144" s="50" t="s">
        <v>35</v>
      </c>
      <c r="BQ144" s="45" t="s">
        <v>35</v>
      </c>
      <c r="BR144" s="54" t="s">
        <v>35</v>
      </c>
      <c r="BS144" s="50" t="s">
        <v>35</v>
      </c>
      <c r="BT144" s="50" t="s">
        <v>35</v>
      </c>
      <c r="BU144" s="50" t="s">
        <v>35</v>
      </c>
      <c r="BV144" s="50" t="s">
        <v>35</v>
      </c>
      <c r="BW144" s="50" t="s">
        <v>35</v>
      </c>
      <c r="BX144" s="50" t="s">
        <v>35</v>
      </c>
      <c r="BY144" s="39" t="s">
        <v>35</v>
      </c>
      <c r="BZ144" s="39" t="s">
        <v>35</v>
      </c>
      <c r="CA144" s="39" t="s">
        <v>35</v>
      </c>
      <c r="CB144" s="39" t="s">
        <v>35</v>
      </c>
      <c r="CC144" s="39" t="s">
        <v>35</v>
      </c>
      <c r="CD144" s="39" t="s">
        <v>35</v>
      </c>
      <c r="CE144" s="39" t="s">
        <v>35</v>
      </c>
      <c r="CF144" s="39" t="s">
        <v>35</v>
      </c>
      <c r="CG144" s="39" t="s">
        <v>35</v>
      </c>
      <c r="CH144" s="39" t="s">
        <v>35</v>
      </c>
      <c r="CI144" s="39" t="s">
        <v>35</v>
      </c>
      <c r="CJ144" s="39" t="s">
        <v>35</v>
      </c>
      <c r="CK144" s="39" t="s">
        <v>35</v>
      </c>
      <c r="CL144" s="39" t="s">
        <v>35</v>
      </c>
      <c r="CM144" s="39" t="s">
        <v>35</v>
      </c>
      <c r="CN144" s="39" t="s">
        <v>35</v>
      </c>
      <c r="CO144" s="39" t="s">
        <v>35</v>
      </c>
      <c r="CP144" s="39" t="s">
        <v>35</v>
      </c>
      <c r="CQ144" s="39" t="s">
        <v>35</v>
      </c>
      <c r="CR144" s="39" t="s">
        <v>35</v>
      </c>
      <c r="CS144" s="39" t="s">
        <v>35</v>
      </c>
      <c r="CT144" s="39" t="s">
        <v>35</v>
      </c>
      <c r="CU144" s="39" t="s">
        <v>35</v>
      </c>
      <c r="CV144" s="39" t="s">
        <v>35</v>
      </c>
      <c r="CW144" s="39" t="s">
        <v>35</v>
      </c>
      <c r="CX144" s="39" t="s">
        <v>35</v>
      </c>
      <c r="CY144" s="39" t="s">
        <v>35</v>
      </c>
      <c r="CZ144" s="45" t="s">
        <v>35</v>
      </c>
    </row>
    <row r="145" s="315" customFormat="true" ht="15" customHeight="true" x14ac:dyDescent="0.2">
      <c r="A145" s="977"/>
      <c r="B145" s="370" t="s">
        <v>65</v>
      </c>
      <c r="C145" s="70" t="s">
        <v>35</v>
      </c>
      <c r="D145" s="67" t="s">
        <v>35</v>
      </c>
      <c r="E145" s="67" t="s">
        <v>35</v>
      </c>
      <c r="F145" s="67" t="s">
        <v>35</v>
      </c>
      <c r="G145" s="64" t="s">
        <v>35</v>
      </c>
      <c r="H145" s="61" t="s">
        <v>35</v>
      </c>
      <c r="I145" s="67" t="s">
        <v>35</v>
      </c>
      <c r="J145" s="67" t="s">
        <v>35</v>
      </c>
      <c r="K145" s="67" t="s">
        <v>35</v>
      </c>
      <c r="L145" s="58" t="s">
        <v>35</v>
      </c>
      <c r="M145" s="70" t="s">
        <v>35</v>
      </c>
      <c r="N145" s="67" t="s">
        <v>35</v>
      </c>
      <c r="O145" s="67" t="s">
        <v>35</v>
      </c>
      <c r="P145" s="67" t="s">
        <v>35</v>
      </c>
      <c r="Q145" s="58" t="s">
        <v>35</v>
      </c>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343"/>
      <c r="BA145" s="965"/>
      <c r="BB145" s="552" t="s">
        <v>65</v>
      </c>
      <c r="BC145" s="54" t="s">
        <v>35</v>
      </c>
      <c r="BD145" s="50" t="s">
        <v>35</v>
      </c>
      <c r="BE145" s="50" t="s">
        <v>35</v>
      </c>
      <c r="BF145" s="50" t="s">
        <v>35</v>
      </c>
      <c r="BG145" s="45" t="s">
        <v>35</v>
      </c>
      <c r="BH145" s="54" t="s">
        <v>35</v>
      </c>
      <c r="BI145" s="50" t="s">
        <v>35</v>
      </c>
      <c r="BJ145" s="50" t="s">
        <v>35</v>
      </c>
      <c r="BK145" s="50" t="s">
        <v>35</v>
      </c>
      <c r="BL145" s="45" t="s">
        <v>35</v>
      </c>
      <c r="BM145" s="54" t="s">
        <v>35</v>
      </c>
      <c r="BN145" s="50" t="s">
        <v>35</v>
      </c>
      <c r="BO145" s="50" t="s">
        <v>35</v>
      </c>
      <c r="BP145" s="50" t="s">
        <v>35</v>
      </c>
      <c r="BQ145" s="45" t="s">
        <v>35</v>
      </c>
      <c r="BR145" s="54" t="s">
        <v>35</v>
      </c>
      <c r="BS145" s="50" t="s">
        <v>35</v>
      </c>
      <c r="BT145" s="50" t="s">
        <v>35</v>
      </c>
      <c r="BU145" s="50" t="s">
        <v>35</v>
      </c>
      <c r="BV145" s="50" t="s">
        <v>35</v>
      </c>
      <c r="BW145" s="50" t="s">
        <v>35</v>
      </c>
      <c r="BX145" s="50" t="s">
        <v>35</v>
      </c>
      <c r="BY145" s="39" t="s">
        <v>35</v>
      </c>
      <c r="BZ145" s="39" t="s">
        <v>35</v>
      </c>
      <c r="CA145" s="39" t="s">
        <v>35</v>
      </c>
      <c r="CB145" s="39" t="s">
        <v>35</v>
      </c>
      <c r="CC145" s="39" t="s">
        <v>35</v>
      </c>
      <c r="CD145" s="39" t="s">
        <v>35</v>
      </c>
      <c r="CE145" s="39" t="s">
        <v>35</v>
      </c>
      <c r="CF145" s="39" t="s">
        <v>35</v>
      </c>
      <c r="CG145" s="39" t="s">
        <v>35</v>
      </c>
      <c r="CH145" s="39" t="s">
        <v>35</v>
      </c>
      <c r="CI145" s="39" t="s">
        <v>35</v>
      </c>
      <c r="CJ145" s="39" t="s">
        <v>35</v>
      </c>
      <c r="CK145" s="39" t="s">
        <v>35</v>
      </c>
      <c r="CL145" s="39" t="s">
        <v>35</v>
      </c>
      <c r="CM145" s="39" t="s">
        <v>35</v>
      </c>
      <c r="CN145" s="39" t="s">
        <v>35</v>
      </c>
      <c r="CO145" s="39" t="s">
        <v>35</v>
      </c>
      <c r="CP145" s="39" t="s">
        <v>35</v>
      </c>
      <c r="CQ145" s="39" t="s">
        <v>35</v>
      </c>
      <c r="CR145" s="39" t="s">
        <v>35</v>
      </c>
      <c r="CS145" s="39" t="s">
        <v>35</v>
      </c>
      <c r="CT145" s="39" t="s">
        <v>35</v>
      </c>
      <c r="CU145" s="39" t="s">
        <v>35</v>
      </c>
      <c r="CV145" s="39" t="s">
        <v>35</v>
      </c>
      <c r="CW145" s="39" t="s">
        <v>35</v>
      </c>
      <c r="CX145" s="39" t="s">
        <v>35</v>
      </c>
      <c r="CY145" s="39" t="s">
        <v>35</v>
      </c>
      <c r="CZ145" s="45" t="s">
        <v>35</v>
      </c>
    </row>
    <row r="146" s="315" customFormat="true" ht="15" customHeight="true" x14ac:dyDescent="0.2">
      <c r="A146" s="977"/>
      <c r="B146" s="370" t="s">
        <v>66</v>
      </c>
      <c r="C146" s="70" t="s">
        <v>35</v>
      </c>
      <c r="D146" s="67" t="s">
        <v>35</v>
      </c>
      <c r="E146" s="67" t="s">
        <v>35</v>
      </c>
      <c r="F146" s="67" t="s">
        <v>35</v>
      </c>
      <c r="G146" s="64" t="s">
        <v>35</v>
      </c>
      <c r="H146" s="61" t="s">
        <v>35</v>
      </c>
      <c r="I146" s="67" t="s">
        <v>35</v>
      </c>
      <c r="J146" s="67" t="s">
        <v>35</v>
      </c>
      <c r="K146" s="67" t="s">
        <v>35</v>
      </c>
      <c r="L146" s="58" t="s">
        <v>35</v>
      </c>
      <c r="M146" s="70" t="s">
        <v>35</v>
      </c>
      <c r="N146" s="67" t="s">
        <v>35</v>
      </c>
      <c r="O146" s="67" t="s">
        <v>35</v>
      </c>
      <c r="P146" s="67" t="s">
        <v>35</v>
      </c>
      <c r="Q146" s="58" t="s">
        <v>35</v>
      </c>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343"/>
      <c r="BA146" s="965"/>
      <c r="BB146" s="552" t="s">
        <v>66</v>
      </c>
      <c r="BC146" s="54" t="s">
        <v>35</v>
      </c>
      <c r="BD146" s="50" t="s">
        <v>35</v>
      </c>
      <c r="BE146" s="50" t="s">
        <v>35</v>
      </c>
      <c r="BF146" s="50" t="s">
        <v>35</v>
      </c>
      <c r="BG146" s="45" t="s">
        <v>35</v>
      </c>
      <c r="BH146" s="54" t="s">
        <v>35</v>
      </c>
      <c r="BI146" s="50" t="s">
        <v>35</v>
      </c>
      <c r="BJ146" s="50" t="s">
        <v>35</v>
      </c>
      <c r="BK146" s="50" t="s">
        <v>35</v>
      </c>
      <c r="BL146" s="45" t="s">
        <v>35</v>
      </c>
      <c r="BM146" s="54" t="s">
        <v>35</v>
      </c>
      <c r="BN146" s="50" t="s">
        <v>35</v>
      </c>
      <c r="BO146" s="50" t="s">
        <v>35</v>
      </c>
      <c r="BP146" s="50" t="s">
        <v>35</v>
      </c>
      <c r="BQ146" s="45" t="s">
        <v>35</v>
      </c>
      <c r="BR146" s="54" t="s">
        <v>35</v>
      </c>
      <c r="BS146" s="50" t="s">
        <v>35</v>
      </c>
      <c r="BT146" s="50" t="s">
        <v>35</v>
      </c>
      <c r="BU146" s="50" t="s">
        <v>35</v>
      </c>
      <c r="BV146" s="50" t="s">
        <v>35</v>
      </c>
      <c r="BW146" s="50" t="s">
        <v>35</v>
      </c>
      <c r="BX146" s="50" t="s">
        <v>35</v>
      </c>
      <c r="BY146" s="39" t="s">
        <v>35</v>
      </c>
      <c r="BZ146" s="39" t="s">
        <v>35</v>
      </c>
      <c r="CA146" s="39" t="s">
        <v>35</v>
      </c>
      <c r="CB146" s="39" t="s">
        <v>35</v>
      </c>
      <c r="CC146" s="39" t="s">
        <v>35</v>
      </c>
      <c r="CD146" s="39" t="s">
        <v>35</v>
      </c>
      <c r="CE146" s="39" t="s">
        <v>35</v>
      </c>
      <c r="CF146" s="39" t="s">
        <v>35</v>
      </c>
      <c r="CG146" s="39" t="s">
        <v>35</v>
      </c>
      <c r="CH146" s="39" t="s">
        <v>35</v>
      </c>
      <c r="CI146" s="39" t="s">
        <v>35</v>
      </c>
      <c r="CJ146" s="39" t="s">
        <v>35</v>
      </c>
      <c r="CK146" s="39" t="s">
        <v>35</v>
      </c>
      <c r="CL146" s="39" t="s">
        <v>35</v>
      </c>
      <c r="CM146" s="39" t="s">
        <v>35</v>
      </c>
      <c r="CN146" s="39" t="s">
        <v>35</v>
      </c>
      <c r="CO146" s="39" t="s">
        <v>35</v>
      </c>
      <c r="CP146" s="39" t="s">
        <v>35</v>
      </c>
      <c r="CQ146" s="39" t="s">
        <v>35</v>
      </c>
      <c r="CR146" s="39" t="s">
        <v>35</v>
      </c>
      <c r="CS146" s="39" t="s">
        <v>35</v>
      </c>
      <c r="CT146" s="39" t="s">
        <v>35</v>
      </c>
      <c r="CU146" s="39" t="s">
        <v>35</v>
      </c>
      <c r="CV146" s="39" t="s">
        <v>35</v>
      </c>
      <c r="CW146" s="39" t="s">
        <v>35</v>
      </c>
      <c r="CX146" s="39" t="s">
        <v>35</v>
      </c>
      <c r="CY146" s="39" t="s">
        <v>35</v>
      </c>
      <c r="CZ146" s="45" t="s">
        <v>35</v>
      </c>
    </row>
    <row r="147" s="315" customFormat="true" ht="15" customHeight="true" x14ac:dyDescent="0.2">
      <c r="A147" s="977"/>
      <c r="B147" s="370" t="s">
        <v>67</v>
      </c>
      <c r="C147" s="70" t="s">
        <v>35</v>
      </c>
      <c r="D147" s="67" t="s">
        <v>35</v>
      </c>
      <c r="E147" s="67" t="s">
        <v>35</v>
      </c>
      <c r="F147" s="67" t="s">
        <v>35</v>
      </c>
      <c r="G147" s="64" t="s">
        <v>35</v>
      </c>
      <c r="H147" s="61" t="s">
        <v>35</v>
      </c>
      <c r="I147" s="67" t="s">
        <v>35</v>
      </c>
      <c r="J147" s="67" t="s">
        <v>35</v>
      </c>
      <c r="K147" s="67" t="s">
        <v>35</v>
      </c>
      <c r="L147" s="58" t="s">
        <v>35</v>
      </c>
      <c r="M147" s="70" t="s">
        <v>35</v>
      </c>
      <c r="N147" s="67" t="s">
        <v>35</v>
      </c>
      <c r="O147" s="67" t="s">
        <v>35</v>
      </c>
      <c r="P147" s="67" t="s">
        <v>35</v>
      </c>
      <c r="Q147" s="58" t="s">
        <v>35</v>
      </c>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343"/>
      <c r="BA147" s="965"/>
      <c r="BB147" s="552" t="s">
        <v>67</v>
      </c>
      <c r="BC147" s="54" t="s">
        <v>35</v>
      </c>
      <c r="BD147" s="50" t="s">
        <v>35</v>
      </c>
      <c r="BE147" s="50" t="s">
        <v>35</v>
      </c>
      <c r="BF147" s="50" t="s">
        <v>35</v>
      </c>
      <c r="BG147" s="45" t="s">
        <v>35</v>
      </c>
      <c r="BH147" s="54" t="s">
        <v>35</v>
      </c>
      <c r="BI147" s="50" t="s">
        <v>35</v>
      </c>
      <c r="BJ147" s="50" t="s">
        <v>35</v>
      </c>
      <c r="BK147" s="50" t="s">
        <v>35</v>
      </c>
      <c r="BL147" s="45" t="s">
        <v>35</v>
      </c>
      <c r="BM147" s="54" t="s">
        <v>35</v>
      </c>
      <c r="BN147" s="50" t="s">
        <v>35</v>
      </c>
      <c r="BO147" s="50" t="s">
        <v>35</v>
      </c>
      <c r="BP147" s="50" t="s">
        <v>35</v>
      </c>
      <c r="BQ147" s="45" t="s">
        <v>35</v>
      </c>
      <c r="BR147" s="54" t="s">
        <v>35</v>
      </c>
      <c r="BS147" s="50" t="s">
        <v>35</v>
      </c>
      <c r="BT147" s="50" t="s">
        <v>35</v>
      </c>
      <c r="BU147" s="50" t="s">
        <v>35</v>
      </c>
      <c r="BV147" s="50" t="s">
        <v>35</v>
      </c>
      <c r="BW147" s="50" t="s">
        <v>35</v>
      </c>
      <c r="BX147" s="50" t="s">
        <v>35</v>
      </c>
      <c r="BY147" s="39" t="s">
        <v>35</v>
      </c>
      <c r="BZ147" s="39" t="s">
        <v>35</v>
      </c>
      <c r="CA147" s="39" t="s">
        <v>35</v>
      </c>
      <c r="CB147" s="39" t="s">
        <v>35</v>
      </c>
      <c r="CC147" s="39" t="s">
        <v>35</v>
      </c>
      <c r="CD147" s="39" t="s">
        <v>35</v>
      </c>
      <c r="CE147" s="39" t="s">
        <v>35</v>
      </c>
      <c r="CF147" s="39" t="s">
        <v>35</v>
      </c>
      <c r="CG147" s="39" t="s">
        <v>35</v>
      </c>
      <c r="CH147" s="39" t="s">
        <v>35</v>
      </c>
      <c r="CI147" s="39" t="s">
        <v>35</v>
      </c>
      <c r="CJ147" s="39" t="s">
        <v>35</v>
      </c>
      <c r="CK147" s="39" t="s">
        <v>35</v>
      </c>
      <c r="CL147" s="39" t="s">
        <v>35</v>
      </c>
      <c r="CM147" s="39" t="s">
        <v>35</v>
      </c>
      <c r="CN147" s="39" t="s">
        <v>35</v>
      </c>
      <c r="CO147" s="39" t="s">
        <v>35</v>
      </c>
      <c r="CP147" s="39" t="s">
        <v>35</v>
      </c>
      <c r="CQ147" s="39" t="s">
        <v>35</v>
      </c>
      <c r="CR147" s="39" t="s">
        <v>35</v>
      </c>
      <c r="CS147" s="39" t="s">
        <v>35</v>
      </c>
      <c r="CT147" s="39" t="s">
        <v>35</v>
      </c>
      <c r="CU147" s="39" t="s">
        <v>35</v>
      </c>
      <c r="CV147" s="39" t="s">
        <v>35</v>
      </c>
      <c r="CW147" s="39" t="s">
        <v>35</v>
      </c>
      <c r="CX147" s="39" t="s">
        <v>35</v>
      </c>
      <c r="CY147" s="39" t="s">
        <v>35</v>
      </c>
      <c r="CZ147" s="45" t="s">
        <v>35</v>
      </c>
    </row>
    <row r="148" s="315" customFormat="true" ht="15" customHeight="true" x14ac:dyDescent="0.2">
      <c r="A148" s="977" t="s">
        <v>108</v>
      </c>
      <c r="B148" s="370" t="s">
        <v>49</v>
      </c>
      <c r="C148" s="167">
        <v>16.585743563713276</v>
      </c>
      <c r="D148" s="166">
        <v>17.598844884371093</v>
      </c>
      <c r="E148" s="166">
        <v>14.823159351160644</v>
      </c>
      <c r="F148" s="166">
        <v>10.237308337435213</v>
      </c>
      <c r="G148" s="165">
        <v>2.9766690761444963</v>
      </c>
      <c r="H148" s="155">
        <v>20.122392293809224</v>
      </c>
      <c r="I148" s="166">
        <v>17.428981838664853</v>
      </c>
      <c r="J148" s="166">
        <v>12.584727872312149</v>
      </c>
      <c r="K148" s="166">
        <v>7.185949266116431</v>
      </c>
      <c r="L148" s="159">
        <v>0.81667383344483624</v>
      </c>
      <c r="M148" s="167">
        <v>13.212716319163121</v>
      </c>
      <c r="N148" s="166">
        <v>17.505729753505058</v>
      </c>
      <c r="O148" s="166">
        <v>12.424234805319811</v>
      </c>
      <c r="P148" s="166">
        <v>16.456211492983748</v>
      </c>
      <c r="Q148" s="159">
        <v>9.2845341601567632</v>
      </c>
      <c r="R148" s="876"/>
      <c r="S148" s="876"/>
      <c r="T148" s="876"/>
      <c r="U148" s="876"/>
      <c r="V148" s="876"/>
      <c r="W148" s="876"/>
      <c r="X148" s="876"/>
      <c r="Y148" s="876"/>
      <c r="Z148" s="876"/>
      <c r="AA148" s="876"/>
      <c r="AB148" s="876"/>
      <c r="AC148" s="876"/>
      <c r="AD148" s="876"/>
      <c r="AE148" s="876"/>
      <c r="AF148" s="876"/>
      <c r="AG148" s="876"/>
      <c r="AH148" s="876"/>
      <c r="AI148" s="876"/>
      <c r="AJ148" s="876"/>
      <c r="AK148" s="876"/>
      <c r="AL148" s="876"/>
      <c r="AM148" s="876"/>
      <c r="AN148" s="876"/>
      <c r="AO148" s="876"/>
      <c r="AP148" s="876"/>
      <c r="AQ148" s="876"/>
      <c r="AR148" s="876"/>
      <c r="AS148" s="876"/>
      <c r="AT148" s="876"/>
      <c r="AU148" s="876"/>
      <c r="AV148" s="876"/>
      <c r="AW148" s="876"/>
      <c r="AX148" s="876"/>
      <c r="AY148" s="876"/>
      <c r="AZ148" s="343"/>
      <c r="BA148" s="965" t="s">
        <v>108</v>
      </c>
      <c r="BB148" s="552" t="s">
        <v>49</v>
      </c>
      <c r="BC148" s="54" t="s">
        <v>35</v>
      </c>
      <c r="BD148" s="50" t="s">
        <v>35</v>
      </c>
      <c r="BE148" s="50" t="s">
        <v>35</v>
      </c>
      <c r="BF148" s="50" t="s">
        <v>35</v>
      </c>
      <c r="BG148" s="45" t="s">
        <v>35</v>
      </c>
      <c r="BH148" s="54" t="s">
        <v>35</v>
      </c>
      <c r="BI148" s="50" t="s">
        <v>35</v>
      </c>
      <c r="BJ148" s="50" t="s">
        <v>35</v>
      </c>
      <c r="BK148" s="50" t="s">
        <v>35</v>
      </c>
      <c r="BL148" s="45" t="s">
        <v>35</v>
      </c>
      <c r="BM148" s="54" t="s">
        <v>35</v>
      </c>
      <c r="BN148" s="50" t="s">
        <v>35</v>
      </c>
      <c r="BO148" s="50" t="s">
        <v>35</v>
      </c>
      <c r="BP148" s="50" t="s">
        <v>35</v>
      </c>
      <c r="BQ148" s="45" t="s">
        <v>35</v>
      </c>
      <c r="BR148" s="54" t="s">
        <v>35</v>
      </c>
      <c r="BS148" s="50" t="s">
        <v>35</v>
      </c>
      <c r="BT148" s="50" t="s">
        <v>35</v>
      </c>
      <c r="BU148" s="50" t="s">
        <v>35</v>
      </c>
      <c r="BV148" s="50" t="s">
        <v>35</v>
      </c>
      <c r="BW148" s="50" t="s">
        <v>35</v>
      </c>
      <c r="BX148" s="50" t="s">
        <v>35</v>
      </c>
      <c r="BY148" s="39" t="s">
        <v>35</v>
      </c>
      <c r="BZ148" s="39" t="s">
        <v>35</v>
      </c>
      <c r="CA148" s="39" t="s">
        <v>35</v>
      </c>
      <c r="CB148" s="39" t="s">
        <v>35</v>
      </c>
      <c r="CC148" s="39" t="s">
        <v>35</v>
      </c>
      <c r="CD148" s="39" t="s">
        <v>35</v>
      </c>
      <c r="CE148" s="39" t="s">
        <v>35</v>
      </c>
      <c r="CF148" s="39" t="s">
        <v>35</v>
      </c>
      <c r="CG148" s="39" t="s">
        <v>35</v>
      </c>
      <c r="CH148" s="39" t="s">
        <v>35</v>
      </c>
      <c r="CI148" s="39" t="s">
        <v>35</v>
      </c>
      <c r="CJ148" s="39" t="s">
        <v>35</v>
      </c>
      <c r="CK148" s="39" t="s">
        <v>35</v>
      </c>
      <c r="CL148" s="39" t="s">
        <v>35</v>
      </c>
      <c r="CM148" s="39" t="s">
        <v>35</v>
      </c>
      <c r="CN148" s="39" t="s">
        <v>35</v>
      </c>
      <c r="CO148" s="39" t="s">
        <v>35</v>
      </c>
      <c r="CP148" s="39" t="s">
        <v>35</v>
      </c>
      <c r="CQ148" s="39" t="s">
        <v>35</v>
      </c>
      <c r="CR148" s="39" t="s">
        <v>35</v>
      </c>
      <c r="CS148" s="39" t="s">
        <v>35</v>
      </c>
      <c r="CT148" s="39" t="s">
        <v>35</v>
      </c>
      <c r="CU148" s="39" t="s">
        <v>35</v>
      </c>
      <c r="CV148" s="39" t="s">
        <v>35</v>
      </c>
      <c r="CW148" s="39" t="s">
        <v>35</v>
      </c>
      <c r="CX148" s="39" t="s">
        <v>35</v>
      </c>
      <c r="CY148" s="39" t="s">
        <v>35</v>
      </c>
      <c r="CZ148" s="45" t="s">
        <v>35</v>
      </c>
    </row>
    <row r="149" s="315" customFormat="true" ht="15" customHeight="true" x14ac:dyDescent="0.2">
      <c r="A149" s="977"/>
      <c r="B149" s="370" t="s">
        <v>48</v>
      </c>
      <c r="C149" s="167">
        <v>53.387922473987814</v>
      </c>
      <c r="D149" s="166">
        <v>59.762961825904227</v>
      </c>
      <c r="E149" s="166">
        <v>73.015658589497662</v>
      </c>
      <c r="F149" s="166">
        <v>86.439058540308594</v>
      </c>
      <c r="G149" s="165">
        <v>93.930129127163696</v>
      </c>
      <c r="H149" s="155">
        <v>49.96812319268534</v>
      </c>
      <c r="I149" s="166">
        <v>60.468617794420211</v>
      </c>
      <c r="J149" s="166">
        <v>82.526624018007141</v>
      </c>
      <c r="K149" s="166">
        <v>90.210211868415797</v>
      </c>
      <c r="L149" s="159">
        <v>95.133170475864517</v>
      </c>
      <c r="M149" s="167">
        <v>51.792672695777988</v>
      </c>
      <c r="N149" s="166">
        <v>59.005194752540604</v>
      </c>
      <c r="O149" s="166">
        <v>68.763114952599679</v>
      </c>
      <c r="P149" s="166">
        <v>78.226018886763299</v>
      </c>
      <c r="Q149" s="159">
        <v>89.594295761767469</v>
      </c>
      <c r="R149" s="876"/>
      <c r="S149" s="876"/>
      <c r="T149" s="876"/>
      <c r="U149" s="876"/>
      <c r="V149" s="876"/>
      <c r="W149" s="876"/>
      <c r="X149" s="876"/>
      <c r="Y149" s="876"/>
      <c r="Z149" s="876"/>
      <c r="AA149" s="876"/>
      <c r="AB149" s="876"/>
      <c r="AC149" s="876"/>
      <c r="AD149" s="876"/>
      <c r="AE149" s="876"/>
      <c r="AF149" s="876"/>
      <c r="AG149" s="876"/>
      <c r="AH149" s="876"/>
      <c r="AI149" s="876"/>
      <c r="AJ149" s="876"/>
      <c r="AK149" s="876"/>
      <c r="AL149" s="876"/>
      <c r="AM149" s="876"/>
      <c r="AN149" s="876"/>
      <c r="AO149" s="876"/>
      <c r="AP149" s="876"/>
      <c r="AQ149" s="876"/>
      <c r="AR149" s="876"/>
      <c r="AS149" s="876"/>
      <c r="AT149" s="876"/>
      <c r="AU149" s="876"/>
      <c r="AV149" s="876"/>
      <c r="AW149" s="876"/>
      <c r="AX149" s="876"/>
      <c r="AY149" s="876"/>
      <c r="AZ149" s="343"/>
      <c r="BA149" s="965"/>
      <c r="BB149" s="552" t="s">
        <v>48</v>
      </c>
      <c r="BC149" s="54" t="s">
        <v>35</v>
      </c>
      <c r="BD149" s="50" t="s">
        <v>35</v>
      </c>
      <c r="BE149" s="50" t="s">
        <v>35</v>
      </c>
      <c r="BF149" s="50" t="s">
        <v>35</v>
      </c>
      <c r="BG149" s="45" t="s">
        <v>35</v>
      </c>
      <c r="BH149" s="54" t="s">
        <v>35</v>
      </c>
      <c r="BI149" s="50" t="s">
        <v>35</v>
      </c>
      <c r="BJ149" s="50" t="s">
        <v>35</v>
      </c>
      <c r="BK149" s="50" t="s">
        <v>35</v>
      </c>
      <c r="BL149" s="45" t="s">
        <v>35</v>
      </c>
      <c r="BM149" s="54" t="s">
        <v>35</v>
      </c>
      <c r="BN149" s="50" t="s">
        <v>35</v>
      </c>
      <c r="BO149" s="50" t="s">
        <v>35</v>
      </c>
      <c r="BP149" s="50" t="s">
        <v>35</v>
      </c>
      <c r="BQ149" s="45" t="s">
        <v>35</v>
      </c>
      <c r="BR149" s="54" t="s">
        <v>35</v>
      </c>
      <c r="BS149" s="50" t="s">
        <v>35</v>
      </c>
      <c r="BT149" s="50" t="s">
        <v>35</v>
      </c>
      <c r="BU149" s="50" t="s">
        <v>35</v>
      </c>
      <c r="BV149" s="50" t="s">
        <v>35</v>
      </c>
      <c r="BW149" s="50" t="s">
        <v>35</v>
      </c>
      <c r="BX149" s="50" t="s">
        <v>35</v>
      </c>
      <c r="BY149" s="39" t="s">
        <v>35</v>
      </c>
      <c r="BZ149" s="39" t="s">
        <v>35</v>
      </c>
      <c r="CA149" s="39" t="s">
        <v>35</v>
      </c>
      <c r="CB149" s="39" t="s">
        <v>35</v>
      </c>
      <c r="CC149" s="39" t="s">
        <v>35</v>
      </c>
      <c r="CD149" s="39" t="s">
        <v>35</v>
      </c>
      <c r="CE149" s="39" t="s">
        <v>35</v>
      </c>
      <c r="CF149" s="39" t="s">
        <v>35</v>
      </c>
      <c r="CG149" s="39" t="s">
        <v>35</v>
      </c>
      <c r="CH149" s="39" t="s">
        <v>35</v>
      </c>
      <c r="CI149" s="39" t="s">
        <v>35</v>
      </c>
      <c r="CJ149" s="39" t="s">
        <v>35</v>
      </c>
      <c r="CK149" s="39" t="s">
        <v>35</v>
      </c>
      <c r="CL149" s="39" t="s">
        <v>35</v>
      </c>
      <c r="CM149" s="39" t="s">
        <v>35</v>
      </c>
      <c r="CN149" s="39" t="s">
        <v>35</v>
      </c>
      <c r="CO149" s="39" t="s">
        <v>35</v>
      </c>
      <c r="CP149" s="39" t="s">
        <v>35</v>
      </c>
      <c r="CQ149" s="39" t="s">
        <v>35</v>
      </c>
      <c r="CR149" s="39" t="s">
        <v>35</v>
      </c>
      <c r="CS149" s="39" t="s">
        <v>35</v>
      </c>
      <c r="CT149" s="39" t="s">
        <v>35</v>
      </c>
      <c r="CU149" s="39" t="s">
        <v>35</v>
      </c>
      <c r="CV149" s="39" t="s">
        <v>35</v>
      </c>
      <c r="CW149" s="39" t="s">
        <v>35</v>
      </c>
      <c r="CX149" s="39" t="s">
        <v>35</v>
      </c>
      <c r="CY149" s="39" t="s">
        <v>35</v>
      </c>
      <c r="CZ149" s="45" t="s">
        <v>35</v>
      </c>
    </row>
    <row r="150" s="315" customFormat="true" ht="15" customHeight="true" x14ac:dyDescent="0.2">
      <c r="A150" s="977"/>
      <c r="B150" s="370" t="s">
        <v>110</v>
      </c>
      <c r="C150" s="167">
        <v>30.026333962298906</v>
      </c>
      <c r="D150" s="166">
        <v>22.638193289724683</v>
      </c>
      <c r="E150" s="166">
        <v>12.161182059341686</v>
      </c>
      <c r="F150" s="166">
        <v>3.3236331222561941</v>
      </c>
      <c r="G150" s="165">
        <v>3.0932017966918028</v>
      </c>
      <c r="H150" s="155">
        <v>29.909484513505429</v>
      </c>
      <c r="I150" s="166">
        <v>22.102400366914935</v>
      </c>
      <c r="J150" s="166">
        <v>4.8886481096807097</v>
      </c>
      <c r="K150" s="166">
        <v>2.6038388654677642</v>
      </c>
      <c r="L150" s="159">
        <v>4.0501556906906444</v>
      </c>
      <c r="M150" s="167">
        <v>34.994610985058891</v>
      </c>
      <c r="N150" s="166">
        <v>23.489075493954338</v>
      </c>
      <c r="O150" s="166">
        <v>18.812650242080508</v>
      </c>
      <c r="P150" s="166">
        <v>5.3177696202529479</v>
      </c>
      <c r="Q150" s="159">
        <v>1.121170078075767</v>
      </c>
      <c r="R150" s="876"/>
      <c r="S150" s="876"/>
      <c r="T150" s="876"/>
      <c r="U150" s="876"/>
      <c r="V150" s="876"/>
      <c r="W150" s="876"/>
      <c r="X150" s="876"/>
      <c r="Y150" s="876"/>
      <c r="Z150" s="876"/>
      <c r="AA150" s="876"/>
      <c r="AB150" s="876"/>
      <c r="AC150" s="876"/>
      <c r="AD150" s="876"/>
      <c r="AE150" s="876"/>
      <c r="AF150" s="876"/>
      <c r="AG150" s="876"/>
      <c r="AH150" s="876"/>
      <c r="AI150" s="876"/>
      <c r="AJ150" s="876"/>
      <c r="AK150" s="876"/>
      <c r="AL150" s="876"/>
      <c r="AM150" s="876"/>
      <c r="AN150" s="876"/>
      <c r="AO150" s="876"/>
      <c r="AP150" s="876"/>
      <c r="AQ150" s="876"/>
      <c r="AR150" s="876"/>
      <c r="AS150" s="876"/>
      <c r="AT150" s="876"/>
      <c r="AU150" s="876"/>
      <c r="AV150" s="876"/>
      <c r="AW150" s="876"/>
      <c r="AX150" s="876"/>
      <c r="AY150" s="876"/>
      <c r="AZ150" s="343"/>
      <c r="BA150" s="965"/>
      <c r="BB150" s="552" t="s">
        <v>110</v>
      </c>
      <c r="BC150" s="54" t="s">
        <v>35</v>
      </c>
      <c r="BD150" s="50" t="s">
        <v>35</v>
      </c>
      <c r="BE150" s="50" t="s">
        <v>35</v>
      </c>
      <c r="BF150" s="50" t="s">
        <v>35</v>
      </c>
      <c r="BG150" s="45" t="s">
        <v>35</v>
      </c>
      <c r="BH150" s="54" t="s">
        <v>35</v>
      </c>
      <c r="BI150" s="50" t="s">
        <v>35</v>
      </c>
      <c r="BJ150" s="50" t="s">
        <v>35</v>
      </c>
      <c r="BK150" s="50" t="s">
        <v>35</v>
      </c>
      <c r="BL150" s="45" t="s">
        <v>35</v>
      </c>
      <c r="BM150" s="54" t="s">
        <v>35</v>
      </c>
      <c r="BN150" s="50" t="s">
        <v>35</v>
      </c>
      <c r="BO150" s="50" t="s">
        <v>35</v>
      </c>
      <c r="BP150" s="50" t="s">
        <v>35</v>
      </c>
      <c r="BQ150" s="45" t="s">
        <v>35</v>
      </c>
      <c r="BR150" s="54" t="s">
        <v>35</v>
      </c>
      <c r="BS150" s="50" t="s">
        <v>35</v>
      </c>
      <c r="BT150" s="50" t="s">
        <v>35</v>
      </c>
      <c r="BU150" s="50" t="s">
        <v>35</v>
      </c>
      <c r="BV150" s="50" t="s">
        <v>35</v>
      </c>
      <c r="BW150" s="50" t="s">
        <v>35</v>
      </c>
      <c r="BX150" s="50" t="s">
        <v>35</v>
      </c>
      <c r="BY150" s="39" t="s">
        <v>35</v>
      </c>
      <c r="BZ150" s="39" t="s">
        <v>35</v>
      </c>
      <c r="CA150" s="39" t="s">
        <v>35</v>
      </c>
      <c r="CB150" s="39" t="s">
        <v>35</v>
      </c>
      <c r="CC150" s="39" t="s">
        <v>35</v>
      </c>
      <c r="CD150" s="39" t="s">
        <v>35</v>
      </c>
      <c r="CE150" s="39" t="s">
        <v>35</v>
      </c>
      <c r="CF150" s="39" t="s">
        <v>35</v>
      </c>
      <c r="CG150" s="39" t="s">
        <v>35</v>
      </c>
      <c r="CH150" s="39" t="s">
        <v>35</v>
      </c>
      <c r="CI150" s="39" t="s">
        <v>35</v>
      </c>
      <c r="CJ150" s="39" t="s">
        <v>35</v>
      </c>
      <c r="CK150" s="39" t="s">
        <v>35</v>
      </c>
      <c r="CL150" s="39" t="s">
        <v>35</v>
      </c>
      <c r="CM150" s="39" t="s">
        <v>35</v>
      </c>
      <c r="CN150" s="39" t="s">
        <v>35</v>
      </c>
      <c r="CO150" s="39" t="s">
        <v>35</v>
      </c>
      <c r="CP150" s="39" t="s">
        <v>35</v>
      </c>
      <c r="CQ150" s="39" t="s">
        <v>35</v>
      </c>
      <c r="CR150" s="39" t="s">
        <v>35</v>
      </c>
      <c r="CS150" s="39" t="s">
        <v>35</v>
      </c>
      <c r="CT150" s="39" t="s">
        <v>35</v>
      </c>
      <c r="CU150" s="39" t="s">
        <v>35</v>
      </c>
      <c r="CV150" s="39" t="s">
        <v>35</v>
      </c>
      <c r="CW150" s="39" t="s">
        <v>35</v>
      </c>
      <c r="CX150" s="39" t="s">
        <v>35</v>
      </c>
      <c r="CY150" s="39" t="s">
        <v>35</v>
      </c>
      <c r="CZ150" s="45" t="s">
        <v>35</v>
      </c>
    </row>
    <row r="151" s="315" customFormat="true" ht="15" customHeight="true" x14ac:dyDescent="0.2">
      <c r="A151" s="977" t="s">
        <v>109</v>
      </c>
      <c r="B151" s="370" t="s">
        <v>49</v>
      </c>
      <c r="C151" s="167">
        <v>76.992102221413106</v>
      </c>
      <c r="D151" s="166">
        <v>77.848711774926372</v>
      </c>
      <c r="E151" s="166">
        <v>83.353119838353479</v>
      </c>
      <c r="F151" s="166">
        <v>89.330749169146046</v>
      </c>
      <c r="G151" s="165">
        <v>96.928317588308389</v>
      </c>
      <c r="H151" s="155">
        <v>72.5260749944796</v>
      </c>
      <c r="I151" s="166">
        <v>77.72677827450859</v>
      </c>
      <c r="J151" s="166">
        <v>86.746294037014991</v>
      </c>
      <c r="K151" s="166">
        <v>92.621937885015242</v>
      </c>
      <c r="L151" s="159">
        <v>99.148853404272174</v>
      </c>
      <c r="M151" s="167">
        <v>79.814162231227925</v>
      </c>
      <c r="N151" s="166">
        <v>78.425141834566418</v>
      </c>
      <c r="O151" s="166">
        <v>84.986289605821824</v>
      </c>
      <c r="P151" s="166">
        <v>82.913796070348994</v>
      </c>
      <c r="Q151" s="159">
        <v>90.558947336958582</v>
      </c>
      <c r="R151" s="876"/>
      <c r="S151" s="876"/>
      <c r="T151" s="876"/>
      <c r="U151" s="876"/>
      <c r="V151" s="876"/>
      <c r="W151" s="876"/>
      <c r="X151" s="876"/>
      <c r="Y151" s="876"/>
      <c r="Z151" s="876"/>
      <c r="AA151" s="876"/>
      <c r="AB151" s="876"/>
      <c r="AC151" s="876"/>
      <c r="AD151" s="876"/>
      <c r="AE151" s="876"/>
      <c r="AF151" s="876"/>
      <c r="AG151" s="876"/>
      <c r="AH151" s="876"/>
      <c r="AI151" s="876"/>
      <c r="AJ151" s="876"/>
      <c r="AK151" s="876"/>
      <c r="AL151" s="876"/>
      <c r="AM151" s="876"/>
      <c r="AN151" s="876"/>
      <c r="AO151" s="876"/>
      <c r="AP151" s="876"/>
      <c r="AQ151" s="876"/>
      <c r="AR151" s="876"/>
      <c r="AS151" s="876"/>
      <c r="AT151" s="876"/>
      <c r="AU151" s="876"/>
      <c r="AV151" s="876"/>
      <c r="AW151" s="876"/>
      <c r="AX151" s="876"/>
      <c r="AY151" s="876"/>
      <c r="AZ151" s="343"/>
      <c r="BA151" s="965" t="s">
        <v>109</v>
      </c>
      <c r="BB151" s="552" t="s">
        <v>49</v>
      </c>
      <c r="BC151" s="54" t="s">
        <v>35</v>
      </c>
      <c r="BD151" s="50" t="s">
        <v>35</v>
      </c>
      <c r="BE151" s="50" t="s">
        <v>35</v>
      </c>
      <c r="BF151" s="50" t="s">
        <v>35</v>
      </c>
      <c r="BG151" s="45" t="s">
        <v>35</v>
      </c>
      <c r="BH151" s="54" t="s">
        <v>35</v>
      </c>
      <c r="BI151" s="50" t="s">
        <v>35</v>
      </c>
      <c r="BJ151" s="50" t="s">
        <v>35</v>
      </c>
      <c r="BK151" s="50" t="s">
        <v>35</v>
      </c>
      <c r="BL151" s="45" t="s">
        <v>35</v>
      </c>
      <c r="BM151" s="54" t="s">
        <v>35</v>
      </c>
      <c r="BN151" s="50" t="s">
        <v>35</v>
      </c>
      <c r="BO151" s="50" t="s">
        <v>35</v>
      </c>
      <c r="BP151" s="50" t="s">
        <v>35</v>
      </c>
      <c r="BQ151" s="45" t="s">
        <v>35</v>
      </c>
      <c r="BR151" s="54" t="s">
        <v>35</v>
      </c>
      <c r="BS151" s="50" t="s">
        <v>35</v>
      </c>
      <c r="BT151" s="50" t="s">
        <v>35</v>
      </c>
      <c r="BU151" s="50" t="s">
        <v>35</v>
      </c>
      <c r="BV151" s="50" t="s">
        <v>35</v>
      </c>
      <c r="BW151" s="50" t="s">
        <v>35</v>
      </c>
      <c r="BX151" s="50" t="s">
        <v>35</v>
      </c>
      <c r="BY151" s="39" t="s">
        <v>35</v>
      </c>
      <c r="BZ151" s="39" t="s">
        <v>35</v>
      </c>
      <c r="CA151" s="39" t="s">
        <v>35</v>
      </c>
      <c r="CB151" s="39" t="s">
        <v>35</v>
      </c>
      <c r="CC151" s="39" t="s">
        <v>35</v>
      </c>
      <c r="CD151" s="39" t="s">
        <v>35</v>
      </c>
      <c r="CE151" s="39" t="s">
        <v>35</v>
      </c>
      <c r="CF151" s="39" t="s">
        <v>35</v>
      </c>
      <c r="CG151" s="39" t="s">
        <v>35</v>
      </c>
      <c r="CH151" s="39" t="s">
        <v>35</v>
      </c>
      <c r="CI151" s="39" t="s">
        <v>35</v>
      </c>
      <c r="CJ151" s="39" t="s">
        <v>35</v>
      </c>
      <c r="CK151" s="39" t="s">
        <v>35</v>
      </c>
      <c r="CL151" s="39" t="s">
        <v>35</v>
      </c>
      <c r="CM151" s="39" t="s">
        <v>35</v>
      </c>
      <c r="CN151" s="39" t="s">
        <v>35</v>
      </c>
      <c r="CO151" s="39" t="s">
        <v>35</v>
      </c>
      <c r="CP151" s="39" t="s">
        <v>35</v>
      </c>
      <c r="CQ151" s="39" t="s">
        <v>35</v>
      </c>
      <c r="CR151" s="39" t="s">
        <v>35</v>
      </c>
      <c r="CS151" s="39" t="s">
        <v>35</v>
      </c>
      <c r="CT151" s="39" t="s">
        <v>35</v>
      </c>
      <c r="CU151" s="39" t="s">
        <v>35</v>
      </c>
      <c r="CV151" s="39" t="s">
        <v>35</v>
      </c>
      <c r="CW151" s="39" t="s">
        <v>35</v>
      </c>
      <c r="CX151" s="39" t="s">
        <v>35</v>
      </c>
      <c r="CY151" s="39" t="s">
        <v>35</v>
      </c>
      <c r="CZ151" s="45" t="s">
        <v>35</v>
      </c>
    </row>
    <row r="152" s="315" customFormat="true" ht="15" customHeight="true" x14ac:dyDescent="0.2">
      <c r="A152" s="977"/>
      <c r="B152" s="370" t="s">
        <v>48</v>
      </c>
      <c r="C152" s="167">
        <v>23.007897778586898</v>
      </c>
      <c r="D152" s="166">
        <v>22.151288225073628</v>
      </c>
      <c r="E152" s="166">
        <v>16.646880161646532</v>
      </c>
      <c r="F152" s="166">
        <v>10.669250830853947</v>
      </c>
      <c r="G152" s="165">
        <v>3.0716824116916071</v>
      </c>
      <c r="H152" s="155">
        <v>27.47392500552041</v>
      </c>
      <c r="I152" s="166">
        <v>22.273221725491414</v>
      </c>
      <c r="J152" s="166">
        <v>13.253705962985013</v>
      </c>
      <c r="K152" s="166">
        <v>7.3780621149847567</v>
      </c>
      <c r="L152" s="159">
        <v>0.85114659572782658</v>
      </c>
      <c r="M152" s="167">
        <v>20.185837768772068</v>
      </c>
      <c r="N152" s="166">
        <v>21.574858165433579</v>
      </c>
      <c r="O152" s="166">
        <v>15.013710394178176</v>
      </c>
      <c r="P152" s="166">
        <v>17.086203929651006</v>
      </c>
      <c r="Q152" s="159">
        <v>9.4410526630414129</v>
      </c>
      <c r="R152" s="876"/>
      <c r="S152" s="876"/>
      <c r="T152" s="876"/>
      <c r="U152" s="876"/>
      <c r="V152" s="876"/>
      <c r="W152" s="876"/>
      <c r="X152" s="876"/>
      <c r="Y152" s="876"/>
      <c r="Z152" s="876"/>
      <c r="AA152" s="876"/>
      <c r="AB152" s="876"/>
      <c r="AC152" s="876"/>
      <c r="AD152" s="876"/>
      <c r="AE152" s="876"/>
      <c r="AF152" s="876"/>
      <c r="AG152" s="876"/>
      <c r="AH152" s="876"/>
      <c r="AI152" s="876"/>
      <c r="AJ152" s="876"/>
      <c r="AK152" s="876"/>
      <c r="AL152" s="876"/>
      <c r="AM152" s="876"/>
      <c r="AN152" s="876"/>
      <c r="AO152" s="876"/>
      <c r="AP152" s="876"/>
      <c r="AQ152" s="876"/>
      <c r="AR152" s="876"/>
      <c r="AS152" s="876"/>
      <c r="AT152" s="876"/>
      <c r="AU152" s="876"/>
      <c r="AV152" s="876"/>
      <c r="AW152" s="876"/>
      <c r="AX152" s="876"/>
      <c r="AY152" s="876"/>
      <c r="AZ152" s="343"/>
      <c r="BA152" s="965"/>
      <c r="BB152" s="552" t="s">
        <v>48</v>
      </c>
      <c r="BC152" s="54" t="s">
        <v>35</v>
      </c>
      <c r="BD152" s="50" t="s">
        <v>35</v>
      </c>
      <c r="BE152" s="50" t="s">
        <v>35</v>
      </c>
      <c r="BF152" s="50" t="s">
        <v>35</v>
      </c>
      <c r="BG152" s="45" t="s">
        <v>35</v>
      </c>
      <c r="BH152" s="54" t="s">
        <v>35</v>
      </c>
      <c r="BI152" s="50" t="s">
        <v>35</v>
      </c>
      <c r="BJ152" s="50" t="s">
        <v>35</v>
      </c>
      <c r="BK152" s="50" t="s">
        <v>35</v>
      </c>
      <c r="BL152" s="45" t="s">
        <v>35</v>
      </c>
      <c r="BM152" s="54" t="s">
        <v>35</v>
      </c>
      <c r="BN152" s="50" t="s">
        <v>35</v>
      </c>
      <c r="BO152" s="50" t="s">
        <v>35</v>
      </c>
      <c r="BP152" s="50" t="s">
        <v>35</v>
      </c>
      <c r="BQ152" s="45" t="s">
        <v>35</v>
      </c>
      <c r="BR152" s="54" t="s">
        <v>35</v>
      </c>
      <c r="BS152" s="50" t="s">
        <v>35</v>
      </c>
      <c r="BT152" s="50" t="s">
        <v>35</v>
      </c>
      <c r="BU152" s="50" t="s">
        <v>35</v>
      </c>
      <c r="BV152" s="50" t="s">
        <v>35</v>
      </c>
      <c r="BW152" s="50" t="s">
        <v>35</v>
      </c>
      <c r="BX152" s="50" t="s">
        <v>35</v>
      </c>
      <c r="BY152" s="39" t="s">
        <v>35</v>
      </c>
      <c r="BZ152" s="39" t="s">
        <v>35</v>
      </c>
      <c r="CA152" s="39" t="s">
        <v>35</v>
      </c>
      <c r="CB152" s="39" t="s">
        <v>35</v>
      </c>
      <c r="CC152" s="39" t="s">
        <v>35</v>
      </c>
      <c r="CD152" s="39" t="s">
        <v>35</v>
      </c>
      <c r="CE152" s="39" t="s">
        <v>35</v>
      </c>
      <c r="CF152" s="39" t="s">
        <v>35</v>
      </c>
      <c r="CG152" s="39" t="s">
        <v>35</v>
      </c>
      <c r="CH152" s="39" t="s">
        <v>35</v>
      </c>
      <c r="CI152" s="39" t="s">
        <v>35</v>
      </c>
      <c r="CJ152" s="39" t="s">
        <v>35</v>
      </c>
      <c r="CK152" s="39" t="s">
        <v>35</v>
      </c>
      <c r="CL152" s="39" t="s">
        <v>35</v>
      </c>
      <c r="CM152" s="39" t="s">
        <v>35</v>
      </c>
      <c r="CN152" s="39" t="s">
        <v>35</v>
      </c>
      <c r="CO152" s="39" t="s">
        <v>35</v>
      </c>
      <c r="CP152" s="39" t="s">
        <v>35</v>
      </c>
      <c r="CQ152" s="39" t="s">
        <v>35</v>
      </c>
      <c r="CR152" s="39" t="s">
        <v>35</v>
      </c>
      <c r="CS152" s="39" t="s">
        <v>35</v>
      </c>
      <c r="CT152" s="39" t="s">
        <v>35</v>
      </c>
      <c r="CU152" s="39" t="s">
        <v>35</v>
      </c>
      <c r="CV152" s="39" t="s">
        <v>35</v>
      </c>
      <c r="CW152" s="39" t="s">
        <v>35</v>
      </c>
      <c r="CX152" s="39" t="s">
        <v>35</v>
      </c>
      <c r="CY152" s="39" t="s">
        <v>35</v>
      </c>
      <c r="CZ152" s="45" t="s">
        <v>35</v>
      </c>
    </row>
    <row r="153" s="320" customFormat="true" ht="15" customHeight="true" x14ac:dyDescent="0.2">
      <c r="A153" s="977" t="s">
        <v>356</v>
      </c>
      <c r="B153" s="370" t="s">
        <v>357</v>
      </c>
      <c r="C153" s="127">
        <v>2.296863034059784</v>
      </c>
      <c r="D153" s="126">
        <v>11.616859172887011</v>
      </c>
      <c r="E153" s="126">
        <v>24.18351742695765</v>
      </c>
      <c r="F153" s="126">
        <v>38.141577745001257</v>
      </c>
      <c r="G153" s="125">
        <v>49.830729772703194</v>
      </c>
      <c r="H153" s="124">
        <v>10.239626918313004</v>
      </c>
      <c r="I153" s="126">
        <v>24.574855414504089</v>
      </c>
      <c r="J153" s="126">
        <v>38.050746387500709</v>
      </c>
      <c r="K153" s="126">
        <v>48.269057424226105</v>
      </c>
      <c r="L153" s="123">
        <v>57.185955977600692</v>
      </c>
      <c r="M153" s="127">
        <v>0.63532427392634905</v>
      </c>
      <c r="N153" s="126">
        <v>1.2422483925952947</v>
      </c>
      <c r="O153" s="126">
        <v>3.0548122781496114</v>
      </c>
      <c r="P153" s="126">
        <v>14.033210632921461</v>
      </c>
      <c r="Q153" s="123">
        <v>23.703176970408929</v>
      </c>
      <c r="R153" s="408"/>
      <c r="S153" s="408"/>
      <c r="T153" s="408"/>
      <c r="U153" s="408"/>
      <c r="V153" s="408"/>
      <c r="W153" s="408"/>
      <c r="X153" s="408"/>
      <c r="Y153" s="408"/>
      <c r="Z153" s="408"/>
      <c r="AA153" s="408"/>
      <c r="AB153" s="408"/>
      <c r="AC153" s="408"/>
      <c r="AD153" s="408"/>
      <c r="AE153" s="408"/>
      <c r="AF153" s="408"/>
      <c r="AG153" s="408"/>
      <c r="AH153" s="408"/>
      <c r="AI153" s="408"/>
      <c r="AJ153" s="408"/>
      <c r="AK153" s="408"/>
      <c r="AL153" s="408"/>
      <c r="AM153" s="408"/>
      <c r="AN153" s="408"/>
      <c r="AO153" s="408"/>
      <c r="AP153" s="408"/>
      <c r="AQ153" s="408"/>
      <c r="AR153" s="408"/>
      <c r="AS153" s="408"/>
      <c r="AT153" s="408"/>
      <c r="AU153" s="408"/>
      <c r="AV153" s="408"/>
      <c r="AW153" s="408"/>
      <c r="AX153" s="408"/>
      <c r="AY153" s="408"/>
      <c r="BA153" s="965" t="s">
        <v>356</v>
      </c>
      <c r="BB153" s="362" t="s">
        <v>357</v>
      </c>
      <c r="BC153" s="414">
        <v>6916.4909191131592</v>
      </c>
      <c r="BD153" s="403">
        <v>33687.869808197021</v>
      </c>
      <c r="BE153" s="403">
        <v>77280.080142974854</v>
      </c>
      <c r="BF153" s="403">
        <v>134253.76255607605</v>
      </c>
      <c r="BG153" s="416">
        <v>175636.32429122925</v>
      </c>
      <c r="BH153" s="414">
        <v>17105.390684127808</v>
      </c>
      <c r="BI153" s="403">
        <v>43181.120220184326</v>
      </c>
      <c r="BJ153" s="403">
        <v>80315.27848815918</v>
      </c>
      <c r="BK153" s="403">
        <v>107807.71290588379</v>
      </c>
      <c r="BL153" s="416">
        <v>122700.52662277222</v>
      </c>
      <c r="BM153" s="414">
        <v>742.88031005859375</v>
      </c>
      <c r="BN153" s="403">
        <v>1490.68896484375</v>
      </c>
      <c r="BO153" s="403">
        <v>3633.0679683685303</v>
      </c>
      <c r="BP153" s="403">
        <v>18304.85941696167</v>
      </c>
      <c r="BQ153" s="416">
        <v>32493.002136230469</v>
      </c>
      <c r="BR153" s="414"/>
      <c r="BS153" s="403"/>
      <c r="BT153" s="403"/>
      <c r="BU153" s="403"/>
      <c r="BV153" s="403"/>
      <c r="BW153" s="403"/>
      <c r="BX153" s="403"/>
      <c r="BY153" s="404"/>
      <c r="BZ153" s="404"/>
      <c r="CA153" s="404"/>
      <c r="CB153" s="404"/>
      <c r="CC153" s="404"/>
      <c r="CD153" s="404"/>
      <c r="CE153" s="404"/>
      <c r="CF153" s="404"/>
      <c r="CG153" s="404"/>
      <c r="CH153" s="404"/>
      <c r="CI153" s="404"/>
      <c r="CJ153" s="404"/>
      <c r="CK153" s="404"/>
      <c r="CL153" s="404"/>
      <c r="CM153" s="404"/>
      <c r="CN153" s="404"/>
      <c r="CO153" s="404"/>
      <c r="CP153" s="404"/>
      <c r="CQ153" s="404"/>
      <c r="CR153" s="404"/>
      <c r="CS153" s="404"/>
      <c r="CT153" s="404"/>
      <c r="CU153" s="404"/>
      <c r="CV153" s="404"/>
      <c r="CW153" s="404"/>
      <c r="CX153" s="404"/>
      <c r="CY153" s="404"/>
      <c r="CZ153" s="416"/>
    </row>
    <row r="154" s="320" customFormat="true" ht="15" customHeight="true" x14ac:dyDescent="0.2">
      <c r="A154" s="977"/>
      <c r="B154" s="370" t="s">
        <v>358</v>
      </c>
      <c r="C154" s="127">
        <v>7.219901626383483</v>
      </c>
      <c r="D154" s="126">
        <v>19.700413061790094</v>
      </c>
      <c r="E154" s="126">
        <v>30.859636420641412</v>
      </c>
      <c r="F154" s="126">
        <v>32.593203080102441</v>
      </c>
      <c r="G154" s="125">
        <v>38.925335475317375</v>
      </c>
      <c r="H154" s="124">
        <v>19.383078158680963</v>
      </c>
      <c r="I154" s="126">
        <v>29.128447885696623</v>
      </c>
      <c r="J154" s="126">
        <v>31.915507727592274</v>
      </c>
      <c r="K154" s="126">
        <v>37.855539722816395</v>
      </c>
      <c r="L154" s="123">
        <v>37.657715943534065</v>
      </c>
      <c r="M154" s="127">
        <v>1.8646983199604412</v>
      </c>
      <c r="N154" s="126">
        <v>8.6395981715438541</v>
      </c>
      <c r="O154" s="126">
        <v>13.366025849181831</v>
      </c>
      <c r="P154" s="126">
        <v>25.875075035625201</v>
      </c>
      <c r="Q154" s="123">
        <v>37.156628199482469</v>
      </c>
      <c r="R154" s="408"/>
      <c r="S154" s="408"/>
      <c r="T154" s="408"/>
      <c r="U154" s="408"/>
      <c r="V154" s="408"/>
      <c r="W154" s="408"/>
      <c r="X154" s="408"/>
      <c r="Y154" s="408"/>
      <c r="Z154" s="408"/>
      <c r="AA154" s="408"/>
      <c r="AB154" s="408"/>
      <c r="AC154" s="408"/>
      <c r="AD154" s="408"/>
      <c r="AE154" s="408"/>
      <c r="AF154" s="408"/>
      <c r="AG154" s="408"/>
      <c r="AH154" s="408"/>
      <c r="AI154" s="408"/>
      <c r="AJ154" s="408"/>
      <c r="AK154" s="408"/>
      <c r="AL154" s="408"/>
      <c r="AM154" s="408"/>
      <c r="AN154" s="408"/>
      <c r="AO154" s="408"/>
      <c r="AP154" s="408"/>
      <c r="AQ154" s="408"/>
      <c r="AR154" s="408"/>
      <c r="AS154" s="408"/>
      <c r="AT154" s="408"/>
      <c r="AU154" s="408"/>
      <c r="AV154" s="408"/>
      <c r="AW154" s="408"/>
      <c r="AX154" s="408"/>
      <c r="AY154" s="408"/>
      <c r="BA154" s="965"/>
      <c r="BB154" s="552" t="s">
        <v>358</v>
      </c>
      <c r="BC154" s="415">
        <v>21741.124000549316</v>
      </c>
      <c r="BD154" s="405">
        <v>57129.465074539185</v>
      </c>
      <c r="BE154" s="405">
        <v>98614.073944091797</v>
      </c>
      <c r="BF154" s="405">
        <v>114724.15159416199</v>
      </c>
      <c r="BG154" s="419">
        <v>137198.52941894531</v>
      </c>
      <c r="BH154" s="415">
        <v>32379.609844207764</v>
      </c>
      <c r="BI154" s="405">
        <v>51182.356468200684</v>
      </c>
      <c r="BJ154" s="405">
        <v>67365.377412796021</v>
      </c>
      <c r="BK154" s="405">
        <v>84549.385799407959</v>
      </c>
      <c r="BL154" s="419">
        <v>80799.935905456543</v>
      </c>
      <c r="BM154" s="415">
        <v>2180.3789386749268</v>
      </c>
      <c r="BN154" s="405">
        <v>10367.454473495483</v>
      </c>
      <c r="BO154" s="405">
        <v>15896.125835418701</v>
      </c>
      <c r="BP154" s="405">
        <v>33751.336263656616</v>
      </c>
      <c r="BQ154" s="419">
        <v>50935.3830909729</v>
      </c>
      <c r="BR154" s="415"/>
      <c r="BS154" s="405"/>
      <c r="BT154" s="405"/>
      <c r="BU154" s="405"/>
      <c r="BV154" s="405"/>
      <c r="BW154" s="405"/>
      <c r="BX154" s="405"/>
      <c r="BY154" s="406"/>
      <c r="BZ154" s="406"/>
      <c r="CA154" s="406"/>
      <c r="CB154" s="406"/>
      <c r="CC154" s="406"/>
      <c r="CD154" s="406"/>
      <c r="CE154" s="406"/>
      <c r="CF154" s="406"/>
      <c r="CG154" s="406"/>
      <c r="CH154" s="406"/>
      <c r="CI154" s="406"/>
      <c r="CJ154" s="406"/>
      <c r="CK154" s="406"/>
      <c r="CL154" s="406"/>
      <c r="CM154" s="406"/>
      <c r="CN154" s="406"/>
      <c r="CO154" s="406"/>
      <c r="CP154" s="406"/>
      <c r="CQ154" s="406"/>
      <c r="CR154" s="406"/>
      <c r="CS154" s="406"/>
      <c r="CT154" s="406"/>
      <c r="CU154" s="406"/>
      <c r="CV154" s="406"/>
      <c r="CW154" s="406"/>
      <c r="CX154" s="406"/>
      <c r="CY154" s="406"/>
      <c r="CZ154" s="419"/>
    </row>
    <row r="155" s="320" customFormat="true" ht="15" customHeight="true" x14ac:dyDescent="0.2">
      <c r="A155" s="977"/>
      <c r="B155" s="370" t="s">
        <v>359</v>
      </c>
      <c r="C155" s="127">
        <v>1.8293927608124598</v>
      </c>
      <c r="D155" s="126">
        <v>4.8455495147267289</v>
      </c>
      <c r="E155" s="126">
        <v>3.1606597805609189</v>
      </c>
      <c r="F155" s="126">
        <v>3.0596309472518586</v>
      </c>
      <c r="G155" s="125">
        <v>0.71455834058111556</v>
      </c>
      <c r="H155" s="124">
        <v>5.9125232808107375</v>
      </c>
      <c r="I155" s="126">
        <v>1.8598081216888138</v>
      </c>
      <c r="J155" s="126">
        <v>1.9812011699684224</v>
      </c>
      <c r="K155" s="126">
        <v>3.0815724174843706</v>
      </c>
      <c r="L155" s="123">
        <v>0</v>
      </c>
      <c r="M155" s="127">
        <v>1.1752497003124025</v>
      </c>
      <c r="N155" s="126">
        <v>1.3872554772873413</v>
      </c>
      <c r="O155" s="126">
        <v>4.4407497857619633</v>
      </c>
      <c r="P155" s="126">
        <v>6.8730454598398731</v>
      </c>
      <c r="Q155" s="123">
        <v>1.0606687981171841</v>
      </c>
      <c r="R155" s="408"/>
      <c r="S155" s="408"/>
      <c r="T155" s="408"/>
      <c r="U155" s="408"/>
      <c r="V155" s="408"/>
      <c r="W155" s="408"/>
      <c r="X155" s="408"/>
      <c r="Y155" s="408"/>
      <c r="Z155" s="408"/>
      <c r="AA155" s="408"/>
      <c r="AB155" s="408"/>
      <c r="AC155" s="408"/>
      <c r="AD155" s="408"/>
      <c r="AE155" s="408"/>
      <c r="AF155" s="408"/>
      <c r="AG155" s="408"/>
      <c r="AH155" s="408"/>
      <c r="AI155" s="408"/>
      <c r="AJ155" s="408"/>
      <c r="AK155" s="408"/>
      <c r="AL155" s="408"/>
      <c r="AM155" s="408"/>
      <c r="AN155" s="408"/>
      <c r="AO155" s="408"/>
      <c r="AP155" s="408"/>
      <c r="AQ155" s="408"/>
      <c r="AR155" s="408"/>
      <c r="AS155" s="408"/>
      <c r="AT155" s="408"/>
      <c r="AU155" s="408"/>
      <c r="AV155" s="408"/>
      <c r="AW155" s="408"/>
      <c r="AX155" s="408"/>
      <c r="AY155" s="408"/>
      <c r="BA155" s="965"/>
      <c r="BB155" s="552" t="s">
        <v>359</v>
      </c>
      <c r="BC155" s="415">
        <v>5508.8084182739258</v>
      </c>
      <c r="BD155" s="405">
        <v>14051.667388916016</v>
      </c>
      <c r="BE155" s="405">
        <v>10100.104001998901</v>
      </c>
      <c r="BF155" s="405">
        <v>10769.532646179199</v>
      </c>
      <c r="BG155" s="419">
        <v>2518.5744018554688</v>
      </c>
      <c r="BH155" s="415">
        <v>9876.9243698120117</v>
      </c>
      <c r="BI155" s="405">
        <v>3267.9174194335938</v>
      </c>
      <c r="BJ155" s="405">
        <v>4181.8029556274414</v>
      </c>
      <c r="BK155" s="405">
        <v>6882.6136703491211</v>
      </c>
      <c r="BL155" s="419">
        <v>0</v>
      </c>
      <c r="BM155" s="415">
        <v>1374.2114028930664</v>
      </c>
      <c r="BN155" s="405">
        <v>1664.696403503418</v>
      </c>
      <c r="BO155" s="405">
        <v>5281.354248046875</v>
      </c>
      <c r="BP155" s="405">
        <v>8965.1708507537842</v>
      </c>
      <c r="BQ155" s="419">
        <v>1453.9955368041992</v>
      </c>
      <c r="BR155" s="415"/>
      <c r="BS155" s="405"/>
      <c r="BT155" s="405"/>
      <c r="BU155" s="405"/>
      <c r="BV155" s="405"/>
      <c r="BW155" s="405"/>
      <c r="BX155" s="405"/>
      <c r="BY155" s="406"/>
      <c r="BZ155" s="406"/>
      <c r="CA155" s="406"/>
      <c r="CB155" s="406"/>
      <c r="CC155" s="406"/>
      <c r="CD155" s="406"/>
      <c r="CE155" s="406"/>
      <c r="CF155" s="406"/>
      <c r="CG155" s="406"/>
      <c r="CH155" s="406"/>
      <c r="CI155" s="406"/>
      <c r="CJ155" s="406"/>
      <c r="CK155" s="406"/>
      <c r="CL155" s="406"/>
      <c r="CM155" s="406"/>
      <c r="CN155" s="406"/>
      <c r="CO155" s="406"/>
      <c r="CP155" s="406"/>
      <c r="CQ155" s="406"/>
      <c r="CR155" s="406"/>
      <c r="CS155" s="406"/>
      <c r="CT155" s="406"/>
      <c r="CU155" s="406"/>
      <c r="CV155" s="406"/>
      <c r="CW155" s="406"/>
      <c r="CX155" s="406"/>
      <c r="CY155" s="406"/>
      <c r="CZ155" s="419"/>
    </row>
    <row r="156" s="320" customFormat="true" ht="15" customHeight="true" x14ac:dyDescent="0.2">
      <c r="A156" s="977"/>
      <c r="B156" s="370" t="s">
        <v>360</v>
      </c>
      <c r="C156" s="127">
        <v>66.022978249403721</v>
      </c>
      <c r="D156" s="126">
        <v>56.610908034694482</v>
      </c>
      <c r="E156" s="126">
        <v>37.14182843363394</v>
      </c>
      <c r="F156" s="126">
        <v>24.337563533569135</v>
      </c>
      <c r="G156" s="125">
        <v>9.7692448909134164</v>
      </c>
      <c r="H156" s="124">
        <v>53.31414854826032</v>
      </c>
      <c r="I156" s="126">
        <v>40.955612658049517</v>
      </c>
      <c r="J156" s="126">
        <v>26.480624907797136</v>
      </c>
      <c r="K156" s="126">
        <v>9.4195334075832839</v>
      </c>
      <c r="L156" s="123">
        <v>5.0082620906701436</v>
      </c>
      <c r="M156" s="127">
        <v>63.471025380314302</v>
      </c>
      <c r="N156" s="126">
        <v>71.938426673438499</v>
      </c>
      <c r="O156" s="126">
        <v>70.378377638248026</v>
      </c>
      <c r="P156" s="126">
        <v>46.262261868975322</v>
      </c>
      <c r="Q156" s="123">
        <v>35.363536581615314</v>
      </c>
      <c r="R156" s="408"/>
      <c r="S156" s="408"/>
      <c r="T156" s="408"/>
      <c r="U156" s="408"/>
      <c r="V156" s="408"/>
      <c r="W156" s="408"/>
      <c r="X156" s="408"/>
      <c r="Y156" s="408"/>
      <c r="Z156" s="408"/>
      <c r="AA156" s="408"/>
      <c r="AB156" s="408"/>
      <c r="AC156" s="408"/>
      <c r="AD156" s="408"/>
      <c r="AE156" s="408"/>
      <c r="AF156" s="408"/>
      <c r="AG156" s="408"/>
      <c r="AH156" s="408"/>
      <c r="AI156" s="408"/>
      <c r="AJ156" s="408"/>
      <c r="AK156" s="408"/>
      <c r="AL156" s="408"/>
      <c r="AM156" s="408"/>
      <c r="AN156" s="408"/>
      <c r="AO156" s="408"/>
      <c r="AP156" s="408"/>
      <c r="AQ156" s="408"/>
      <c r="AR156" s="408"/>
      <c r="AS156" s="408"/>
      <c r="AT156" s="408"/>
      <c r="AU156" s="408"/>
      <c r="AV156" s="408"/>
      <c r="AW156" s="408"/>
      <c r="AX156" s="408"/>
      <c r="AY156" s="408"/>
      <c r="BA156" s="965"/>
      <c r="BB156" s="552" t="s">
        <v>360</v>
      </c>
      <c r="BC156" s="415">
        <v>198813.47853279114</v>
      </c>
      <c r="BD156" s="405">
        <v>164166.65393066406</v>
      </c>
      <c r="BE156" s="405">
        <v>118689.24719810486</v>
      </c>
      <c r="BF156" s="405">
        <v>85665.294122695923</v>
      </c>
      <c r="BG156" s="419">
        <v>34433.25577545166</v>
      </c>
      <c r="BH156" s="415">
        <v>89061.774143218994</v>
      </c>
      <c r="BI156" s="405">
        <v>71964.176555633545</v>
      </c>
      <c r="BJ156" s="405">
        <v>55893.746271133423</v>
      </c>
      <c r="BK156" s="405">
        <v>21038.288450241089</v>
      </c>
      <c r="BL156" s="419">
        <v>10745.932029724121</v>
      </c>
      <c r="BM156" s="415">
        <v>74216.23405456543</v>
      </c>
      <c r="BN156" s="405">
        <v>86325.584665298462</v>
      </c>
      <c r="BO156" s="405">
        <v>83700.537441253662</v>
      </c>
      <c r="BP156" s="405">
        <v>60344.294828414917</v>
      </c>
      <c r="BQ156" s="419">
        <v>48477.361120223999</v>
      </c>
      <c r="BR156" s="415"/>
      <c r="BS156" s="405"/>
      <c r="BT156" s="405"/>
      <c r="BU156" s="405"/>
      <c r="BV156" s="405"/>
      <c r="BW156" s="405"/>
      <c r="BX156" s="405"/>
      <c r="BY156" s="406"/>
      <c r="BZ156" s="406"/>
      <c r="CA156" s="406"/>
      <c r="CB156" s="406"/>
      <c r="CC156" s="406"/>
      <c r="CD156" s="406"/>
      <c r="CE156" s="406"/>
      <c r="CF156" s="406"/>
      <c r="CG156" s="406"/>
      <c r="CH156" s="406"/>
      <c r="CI156" s="406"/>
      <c r="CJ156" s="406"/>
      <c r="CK156" s="406"/>
      <c r="CL156" s="406"/>
      <c r="CM156" s="406"/>
      <c r="CN156" s="406"/>
      <c r="CO156" s="406"/>
      <c r="CP156" s="406"/>
      <c r="CQ156" s="406"/>
      <c r="CR156" s="406"/>
      <c r="CS156" s="406"/>
      <c r="CT156" s="406"/>
      <c r="CU156" s="406"/>
      <c r="CV156" s="406"/>
      <c r="CW156" s="406"/>
      <c r="CX156" s="406"/>
      <c r="CY156" s="406"/>
      <c r="CZ156" s="419"/>
    </row>
    <row r="157" s="320" customFormat="true" ht="15" customHeight="true" x14ac:dyDescent="0.2">
      <c r="A157" s="977"/>
      <c r="B157" s="370" t="s">
        <v>361</v>
      </c>
      <c r="C157" s="127">
        <v>2.6435027083957165</v>
      </c>
      <c r="D157" s="126">
        <v>1.5824989669222234</v>
      </c>
      <c r="E157" s="126">
        <v>1.4494732191682185</v>
      </c>
      <c r="F157" s="126">
        <v>0.64527416573636565</v>
      </c>
      <c r="G157" s="125">
        <v>0.5034159607335551</v>
      </c>
      <c r="H157" s="124">
        <v>2.5950492019779499</v>
      </c>
      <c r="I157" s="126">
        <v>1.7516135217746271</v>
      </c>
      <c r="J157" s="126">
        <v>0.92356898045270663</v>
      </c>
      <c r="K157" s="126">
        <v>1.1820074261888784</v>
      </c>
      <c r="L157" s="123">
        <v>0.14806598819509742</v>
      </c>
      <c r="M157" s="127">
        <v>4.4083243798337071</v>
      </c>
      <c r="N157" s="126">
        <v>1.1997573836701036</v>
      </c>
      <c r="O157" s="126">
        <v>0.48130383212121552</v>
      </c>
      <c r="P157" s="126">
        <v>1.1095284307735342</v>
      </c>
      <c r="Q157" s="123">
        <v>0.21375448413532278</v>
      </c>
      <c r="R157" s="408"/>
      <c r="S157" s="408"/>
      <c r="T157" s="408"/>
      <c r="U157" s="408"/>
      <c r="V157" s="408"/>
      <c r="W157" s="408"/>
      <c r="X157" s="408"/>
      <c r="Y157" s="408"/>
      <c r="Z157" s="408"/>
      <c r="AA157" s="408"/>
      <c r="AB157" s="408"/>
      <c r="AC157" s="408"/>
      <c r="AD157" s="408"/>
      <c r="AE157" s="408"/>
      <c r="AF157" s="408"/>
      <c r="AG157" s="408"/>
      <c r="AH157" s="408"/>
      <c r="AI157" s="408"/>
      <c r="AJ157" s="408"/>
      <c r="AK157" s="408"/>
      <c r="AL157" s="408"/>
      <c r="AM157" s="408"/>
      <c r="AN157" s="408"/>
      <c r="AO157" s="408"/>
      <c r="AP157" s="408"/>
      <c r="AQ157" s="408"/>
      <c r="AR157" s="408"/>
      <c r="AS157" s="408"/>
      <c r="AT157" s="408"/>
      <c r="AU157" s="408"/>
      <c r="AV157" s="408"/>
      <c r="AW157" s="408"/>
      <c r="AX157" s="408"/>
      <c r="AY157" s="408"/>
      <c r="BA157" s="965"/>
      <c r="BB157" s="552" t="s">
        <v>361</v>
      </c>
      <c r="BC157" s="415">
        <v>7960.3190116882324</v>
      </c>
      <c r="BD157" s="405">
        <v>4589.1078109741211</v>
      </c>
      <c r="BE157" s="405">
        <v>4631.8905792236328</v>
      </c>
      <c r="BF157" s="405">
        <v>2271.2873916625977</v>
      </c>
      <c r="BG157" s="419">
        <v>1774.3695373535156</v>
      </c>
      <c r="BH157" s="415">
        <v>4335.0534934997559</v>
      </c>
      <c r="BI157" s="405">
        <v>3077.8058624267578</v>
      </c>
      <c r="BJ157" s="405">
        <v>1949.4151077270508</v>
      </c>
      <c r="BK157" s="405">
        <v>2639.9835433959961</v>
      </c>
      <c r="BL157" s="419">
        <v>317.69644165039063</v>
      </c>
      <c r="BM157" s="415">
        <v>5154.623420715332</v>
      </c>
      <c r="BN157" s="405">
        <v>1439.700065612793</v>
      </c>
      <c r="BO157" s="405">
        <v>572.41145324707031</v>
      </c>
      <c r="BP157" s="405">
        <v>1447.2640991210938</v>
      </c>
      <c r="BQ157" s="419">
        <v>293.02084350585938</v>
      </c>
      <c r="BR157" s="415"/>
      <c r="BS157" s="405"/>
      <c r="BT157" s="405"/>
      <c r="BU157" s="405"/>
      <c r="BV157" s="405"/>
      <c r="BW157" s="405"/>
      <c r="BX157" s="405"/>
      <c r="BY157" s="406"/>
      <c r="BZ157" s="406"/>
      <c r="CA157" s="406"/>
      <c r="CB157" s="406"/>
      <c r="CC157" s="406"/>
      <c r="CD157" s="406"/>
      <c r="CE157" s="406"/>
      <c r="CF157" s="406"/>
      <c r="CG157" s="406"/>
      <c r="CH157" s="406"/>
      <c r="CI157" s="406"/>
      <c r="CJ157" s="406"/>
      <c r="CK157" s="406"/>
      <c r="CL157" s="406"/>
      <c r="CM157" s="406"/>
      <c r="CN157" s="406"/>
      <c r="CO157" s="406"/>
      <c r="CP157" s="406"/>
      <c r="CQ157" s="406"/>
      <c r="CR157" s="406"/>
      <c r="CS157" s="406"/>
      <c r="CT157" s="406"/>
      <c r="CU157" s="406"/>
      <c r="CV157" s="406"/>
      <c r="CW157" s="406"/>
      <c r="CX157" s="406"/>
      <c r="CY157" s="406"/>
      <c r="CZ157" s="419"/>
    </row>
    <row r="158" s="320" customFormat="true" ht="15" customHeight="true" x14ac:dyDescent="0.2">
      <c r="A158" s="977"/>
      <c r="B158" s="370" t="s">
        <v>362</v>
      </c>
      <c r="C158" s="127">
        <v>0.70146565413078454</v>
      </c>
      <c r="D158" s="126">
        <v>0.75968630369346157</v>
      </c>
      <c r="E158" s="126">
        <v>0.29390255483776889</v>
      </c>
      <c r="F158" s="126">
        <v>0.45363770639088691</v>
      </c>
      <c r="G158" s="125">
        <v>0</v>
      </c>
      <c r="H158" s="124">
        <v>0.28404975039507951</v>
      </c>
      <c r="I158" s="126">
        <v>0.53450100191974204</v>
      </c>
      <c r="J158" s="126">
        <v>0</v>
      </c>
      <c r="K158" s="126">
        <v>0</v>
      </c>
      <c r="L158" s="123">
        <v>0</v>
      </c>
      <c r="M158" s="127">
        <v>0.44091364489274398</v>
      </c>
      <c r="N158" s="126">
        <v>1.3306332302031214</v>
      </c>
      <c r="O158" s="126">
        <v>1.4533972865628806</v>
      </c>
      <c r="P158" s="126">
        <v>0</v>
      </c>
      <c r="Q158" s="123">
        <v>1.1648062115735747</v>
      </c>
      <c r="R158" s="408"/>
      <c r="S158" s="408"/>
      <c r="T158" s="408"/>
      <c r="U158" s="408"/>
      <c r="V158" s="408"/>
      <c r="W158" s="408"/>
      <c r="X158" s="408"/>
      <c r="Y158" s="408"/>
      <c r="Z158" s="408"/>
      <c r="AA158" s="408"/>
      <c r="AB158" s="408"/>
      <c r="AC158" s="408"/>
      <c r="AD158" s="408"/>
      <c r="AE158" s="408"/>
      <c r="AF158" s="408"/>
      <c r="AG158" s="408"/>
      <c r="AH158" s="408"/>
      <c r="AI158" s="408"/>
      <c r="AJ158" s="408"/>
      <c r="AK158" s="408"/>
      <c r="AL158" s="408"/>
      <c r="AM158" s="408"/>
      <c r="AN158" s="408"/>
      <c r="AO158" s="408"/>
      <c r="AP158" s="408"/>
      <c r="AQ158" s="408"/>
      <c r="AR158" s="408"/>
      <c r="AS158" s="408"/>
      <c r="AT158" s="408"/>
      <c r="AU158" s="408"/>
      <c r="AV158" s="408"/>
      <c r="AW158" s="408"/>
      <c r="AX158" s="408"/>
      <c r="AY158" s="408"/>
      <c r="BA158" s="965"/>
      <c r="BB158" s="552" t="s">
        <v>362</v>
      </c>
      <c r="BC158" s="415">
        <v>2112.3074188232422</v>
      </c>
      <c r="BD158" s="405">
        <v>2203.0234603881836</v>
      </c>
      <c r="BE158" s="405">
        <v>939.1856689453125</v>
      </c>
      <c r="BF158" s="405">
        <v>1596.7501220703125</v>
      </c>
      <c r="BG158" s="419">
        <v>0</v>
      </c>
      <c r="BH158" s="415">
        <v>474.50771331787109</v>
      </c>
      <c r="BI158" s="405">
        <v>939.1856689453125</v>
      </c>
      <c r="BJ158" s="405">
        <v>0</v>
      </c>
      <c r="BK158" s="405">
        <v>0</v>
      </c>
      <c r="BL158" s="419">
        <v>0</v>
      </c>
      <c r="BM158" s="415">
        <v>515.55729675292969</v>
      </c>
      <c r="BN158" s="405">
        <v>1596.7501220703125</v>
      </c>
      <c r="BO158" s="405">
        <v>1728.5157470703125</v>
      </c>
      <c r="BP158" s="405">
        <v>0</v>
      </c>
      <c r="BQ158" s="419">
        <v>1596.7501220703125</v>
      </c>
      <c r="BR158" s="415"/>
      <c r="BS158" s="405"/>
      <c r="BT158" s="405"/>
      <c r="BU158" s="405"/>
      <c r="BV158" s="405"/>
      <c r="BW158" s="405"/>
      <c r="BX158" s="405"/>
      <c r="BY158" s="406"/>
      <c r="BZ158" s="406"/>
      <c r="CA158" s="406"/>
      <c r="CB158" s="406"/>
      <c r="CC158" s="406"/>
      <c r="CD158" s="406"/>
      <c r="CE158" s="406"/>
      <c r="CF158" s="406"/>
      <c r="CG158" s="406"/>
      <c r="CH158" s="406"/>
      <c r="CI158" s="406"/>
      <c r="CJ158" s="406"/>
      <c r="CK158" s="406"/>
      <c r="CL158" s="406"/>
      <c r="CM158" s="406"/>
      <c r="CN158" s="406"/>
      <c r="CO158" s="406"/>
      <c r="CP158" s="406"/>
      <c r="CQ158" s="406"/>
      <c r="CR158" s="406"/>
      <c r="CS158" s="406"/>
      <c r="CT158" s="406"/>
      <c r="CU158" s="406"/>
      <c r="CV158" s="406"/>
      <c r="CW158" s="406"/>
      <c r="CX158" s="406"/>
      <c r="CY158" s="406"/>
      <c r="CZ158" s="419"/>
    </row>
    <row r="159" s="320" customFormat="true" ht="15" customHeight="true" x14ac:dyDescent="0.2">
      <c r="A159" s="977"/>
      <c r="B159" s="370" t="s">
        <v>363</v>
      </c>
      <c r="C159" s="127">
        <v>18.900474245606276</v>
      </c>
      <c r="D159" s="126">
        <v>4.448295015834149</v>
      </c>
      <c r="E159" s="126">
        <v>2.2299441029706708</v>
      </c>
      <c r="F159" s="126">
        <v>0.64949166369226963</v>
      </c>
      <c r="G159" s="125">
        <v>0.25671555975134619</v>
      </c>
      <c r="H159" s="124">
        <v>8.0055137842603674</v>
      </c>
      <c r="I159" s="126">
        <v>0.90294653802876645</v>
      </c>
      <c r="J159" s="126">
        <v>0.58592458532531011</v>
      </c>
      <c r="K159" s="126">
        <v>0.19228960170096954</v>
      </c>
      <c r="L159" s="123">
        <v>0</v>
      </c>
      <c r="M159" s="127">
        <v>27.706899502029238</v>
      </c>
      <c r="N159" s="126">
        <v>13.793820122898422</v>
      </c>
      <c r="O159" s="126">
        <v>5.9255203530981158</v>
      </c>
      <c r="P159" s="126">
        <v>4.5720773325051969</v>
      </c>
      <c r="Q159" s="123">
        <v>1.1263984655598225</v>
      </c>
      <c r="R159" s="408"/>
      <c r="S159" s="408"/>
      <c r="T159" s="408"/>
      <c r="U159" s="408"/>
      <c r="V159" s="408"/>
      <c r="W159" s="408"/>
      <c r="X159" s="408"/>
      <c r="Y159" s="408"/>
      <c r="Z159" s="408"/>
      <c r="AA159" s="408"/>
      <c r="AB159" s="408"/>
      <c r="AC159" s="408"/>
      <c r="AD159" s="408"/>
      <c r="AE159" s="408"/>
      <c r="AF159" s="408"/>
      <c r="AG159" s="408"/>
      <c r="AH159" s="408"/>
      <c r="AI159" s="408"/>
      <c r="AJ159" s="408"/>
      <c r="AK159" s="408"/>
      <c r="AL159" s="408"/>
      <c r="AM159" s="408"/>
      <c r="AN159" s="408"/>
      <c r="AO159" s="408"/>
      <c r="AP159" s="408"/>
      <c r="AQ159" s="408"/>
      <c r="AR159" s="408"/>
      <c r="AS159" s="408"/>
      <c r="AT159" s="408"/>
      <c r="AU159" s="408"/>
      <c r="AV159" s="408"/>
      <c r="AW159" s="408"/>
      <c r="AX159" s="408"/>
      <c r="AY159" s="408"/>
      <c r="BA159" s="965"/>
      <c r="BB159" s="552" t="s">
        <v>363</v>
      </c>
      <c r="BC159" s="415">
        <v>56914.56414604187</v>
      </c>
      <c r="BD159" s="405">
        <v>12899.664283752441</v>
      </c>
      <c r="BE159" s="405">
        <v>7125.9385452270508</v>
      </c>
      <c r="BF159" s="405">
        <v>2286.1324768066406</v>
      </c>
      <c r="BG159" s="419">
        <v>904.83477783203125</v>
      </c>
      <c r="BH159" s="415">
        <v>13373.284202575684</v>
      </c>
      <c r="BI159" s="405">
        <v>1586.5909423828125</v>
      </c>
      <c r="BJ159" s="405">
        <v>1236.7351684570313</v>
      </c>
      <c r="BK159" s="405">
        <v>429.47393798828125</v>
      </c>
      <c r="BL159" s="419">
        <v>0</v>
      </c>
      <c r="BM159" s="415">
        <v>32397.487295150757</v>
      </c>
      <c r="BN159" s="405">
        <v>16552.483032226563</v>
      </c>
      <c r="BO159" s="405">
        <v>7047.1820297241211</v>
      </c>
      <c r="BP159" s="405">
        <v>5963.7979507446289</v>
      </c>
      <c r="BQ159" s="419">
        <v>1544.0996704101563</v>
      </c>
      <c r="BR159" s="415"/>
      <c r="BS159" s="405"/>
      <c r="BT159" s="405"/>
      <c r="BU159" s="405"/>
      <c r="BV159" s="405"/>
      <c r="BW159" s="405"/>
      <c r="BX159" s="405"/>
      <c r="BY159" s="406"/>
      <c r="BZ159" s="406"/>
      <c r="CA159" s="406"/>
      <c r="CB159" s="406"/>
      <c r="CC159" s="406"/>
      <c r="CD159" s="406"/>
      <c r="CE159" s="406"/>
      <c r="CF159" s="406"/>
      <c r="CG159" s="406"/>
      <c r="CH159" s="406"/>
      <c r="CI159" s="406"/>
      <c r="CJ159" s="406"/>
      <c r="CK159" s="406"/>
      <c r="CL159" s="406"/>
      <c r="CM159" s="406"/>
      <c r="CN159" s="406"/>
      <c r="CO159" s="406"/>
      <c r="CP159" s="406"/>
      <c r="CQ159" s="406"/>
      <c r="CR159" s="406"/>
      <c r="CS159" s="406"/>
      <c r="CT159" s="406"/>
      <c r="CU159" s="406"/>
      <c r="CV159" s="406"/>
      <c r="CW159" s="406"/>
      <c r="CX159" s="406"/>
      <c r="CY159" s="406"/>
      <c r="CZ159" s="419"/>
    </row>
    <row r="160" s="320" customFormat="true" ht="15" customHeight="true" x14ac:dyDescent="0.2">
      <c r="A160" s="978"/>
      <c r="B160" s="371" t="s">
        <v>46</v>
      </c>
      <c r="C160" s="127">
        <v>0.3854217212077829</v>
      </c>
      <c r="D160" s="126">
        <v>0.43578992945185208</v>
      </c>
      <c r="E160" s="126">
        <v>0.68103806122941879</v>
      </c>
      <c r="F160" s="126">
        <v>0.11962115825578522</v>
      </c>
      <c r="G160" s="125">
        <v>0</v>
      </c>
      <c r="H160" s="124">
        <v>0.26601035730157507</v>
      </c>
      <c r="I160" s="126">
        <v>0.29221485833782612</v>
      </c>
      <c r="J160" s="126">
        <v>6.2426241363441375E-2</v>
      </c>
      <c r="K160" s="126">
        <v>0</v>
      </c>
      <c r="L160" s="123">
        <v>0</v>
      </c>
      <c r="M160" s="127">
        <v>0.29756479873081393</v>
      </c>
      <c r="N160" s="126">
        <v>0.46826054836336822</v>
      </c>
      <c r="O160" s="126">
        <v>0.89981297687635398</v>
      </c>
      <c r="P160" s="126">
        <v>1.2748012393594144</v>
      </c>
      <c r="Q160" s="123">
        <v>0.21103028910738086</v>
      </c>
      <c r="R160" s="408"/>
      <c r="S160" s="408"/>
      <c r="T160" s="408"/>
      <c r="U160" s="408"/>
      <c r="V160" s="408"/>
      <c r="W160" s="408"/>
      <c r="X160" s="408"/>
      <c r="Y160" s="408"/>
      <c r="Z160" s="408"/>
      <c r="AA160" s="408"/>
      <c r="AB160" s="408"/>
      <c r="AC160" s="408"/>
      <c r="AD160" s="408"/>
      <c r="AE160" s="408"/>
      <c r="AF160" s="408"/>
      <c r="AG160" s="408"/>
      <c r="AH160" s="408"/>
      <c r="AI160" s="408"/>
      <c r="AJ160" s="408"/>
      <c r="AK160" s="408"/>
      <c r="AL160" s="408"/>
      <c r="AM160" s="408"/>
      <c r="AN160" s="408"/>
      <c r="AO160" s="408"/>
      <c r="AP160" s="408"/>
      <c r="AQ160" s="408"/>
      <c r="AR160" s="408"/>
      <c r="AS160" s="408"/>
      <c r="AT160" s="408"/>
      <c r="AU160" s="408"/>
      <c r="AV160" s="408"/>
      <c r="AW160" s="408"/>
      <c r="AX160" s="408"/>
      <c r="AY160" s="408"/>
      <c r="BA160" s="965"/>
      <c r="BB160" s="552" t="s">
        <v>46</v>
      </c>
      <c r="BC160" s="415">
        <v>1160.6115798950195</v>
      </c>
      <c r="BD160" s="405">
        <v>1263.7524642944336</v>
      </c>
      <c r="BE160" s="405">
        <v>2176.303596496582</v>
      </c>
      <c r="BF160" s="405">
        <v>421.05207824707031</v>
      </c>
      <c r="BG160" s="419">
        <v>0</v>
      </c>
      <c r="BH160" s="415">
        <v>444.37274169921875</v>
      </c>
      <c r="BI160" s="405">
        <v>513.45835876464844</v>
      </c>
      <c r="BJ160" s="405">
        <v>131.76564025878906</v>
      </c>
      <c r="BK160" s="405">
        <v>0</v>
      </c>
      <c r="BL160" s="419">
        <v>0</v>
      </c>
      <c r="BM160" s="415">
        <v>347.94047546386719</v>
      </c>
      <c r="BN160" s="405">
        <v>561.90922546386719</v>
      </c>
      <c r="BO160" s="405">
        <v>1070.1416015625</v>
      </c>
      <c r="BP160" s="405">
        <v>1662.8452377319336</v>
      </c>
      <c r="BQ160" s="419">
        <v>289.28643798828125</v>
      </c>
      <c r="BR160" s="415"/>
      <c r="BS160" s="405"/>
      <c r="BT160" s="405"/>
      <c r="BU160" s="405"/>
      <c r="BV160" s="405"/>
      <c r="BW160" s="405"/>
      <c r="BX160" s="405"/>
      <c r="BY160" s="406"/>
      <c r="BZ160" s="406"/>
      <c r="CA160" s="406"/>
      <c r="CB160" s="406"/>
      <c r="CC160" s="406"/>
      <c r="CD160" s="406"/>
      <c r="CE160" s="406"/>
      <c r="CF160" s="406"/>
      <c r="CG160" s="406"/>
      <c r="CH160" s="406"/>
      <c r="CI160" s="406"/>
      <c r="CJ160" s="406"/>
      <c r="CK160" s="406"/>
      <c r="CL160" s="406"/>
      <c r="CM160" s="406"/>
      <c r="CN160" s="406"/>
      <c r="CO160" s="406"/>
      <c r="CP160" s="406"/>
      <c r="CQ160" s="406"/>
      <c r="CR160" s="406"/>
      <c r="CS160" s="406"/>
      <c r="CT160" s="406"/>
      <c r="CU160" s="406"/>
      <c r="CV160" s="406"/>
      <c r="CW160" s="406"/>
      <c r="CX160" s="406"/>
      <c r="CY160" s="406"/>
      <c r="CZ160" s="419"/>
    </row>
    <row r="161" s="364" customFormat="true" ht="15" customHeight="true" x14ac:dyDescent="0.2">
      <c r="B161" s="320"/>
      <c r="C161" s="106"/>
      <c r="D161" s="108"/>
      <c r="E161" s="108"/>
      <c r="F161" s="108"/>
      <c r="G161" s="107"/>
      <c r="H161" s="105"/>
      <c r="I161" s="108"/>
      <c r="J161" s="108"/>
      <c r="K161" s="108"/>
      <c r="L161" s="104"/>
      <c r="M161" s="106"/>
      <c r="N161" s="108"/>
      <c r="O161" s="108"/>
      <c r="P161" s="108"/>
      <c r="Q161" s="104"/>
      <c r="R161" s="833"/>
      <c r="S161" s="833"/>
      <c r="T161" s="833"/>
      <c r="U161" s="833"/>
      <c r="V161" s="833"/>
      <c r="W161" s="833"/>
      <c r="X161" s="833"/>
      <c r="Y161" s="833"/>
      <c r="Z161" s="833"/>
      <c r="AA161" s="833"/>
      <c r="AB161" s="833"/>
      <c r="AC161" s="833"/>
      <c r="AD161" s="833"/>
      <c r="AE161" s="833"/>
      <c r="AF161" s="833"/>
      <c r="AG161" s="833"/>
      <c r="AH161" s="833"/>
      <c r="AI161" s="833"/>
      <c r="AJ161" s="833"/>
      <c r="AK161" s="833"/>
      <c r="AL161" s="833"/>
      <c r="AM161" s="833"/>
      <c r="AN161" s="833"/>
      <c r="AO161" s="833"/>
      <c r="AP161" s="833"/>
      <c r="AQ161" s="833"/>
      <c r="AR161" s="833"/>
      <c r="AS161" s="833"/>
      <c r="AT161" s="833"/>
      <c r="AU161" s="833"/>
      <c r="AV161" s="833"/>
      <c r="AW161" s="833"/>
      <c r="AX161" s="833"/>
      <c r="AY161" s="833"/>
      <c r="BA161" s="967"/>
      <c r="BB161" s="552" t="s">
        <v>182</v>
      </c>
      <c r="BC161" s="415">
        <v>301127.7040271759</v>
      </c>
      <c r="BD161" s="405">
        <v>289991.20422172546</v>
      </c>
      <c r="BE161" s="405">
        <v>319556.82367706299</v>
      </c>
      <c r="BF161" s="405">
        <v>351987.96298789978</v>
      </c>
      <c r="BG161" s="419">
        <v>352465.88820266724</v>
      </c>
      <c r="BH161" s="415">
        <v>167050.91719245911</v>
      </c>
      <c r="BI161" s="405">
        <v>175712.61149597168</v>
      </c>
      <c r="BJ161" s="405">
        <v>211074.12104415894</v>
      </c>
      <c r="BK161" s="405">
        <v>223347.45830726624</v>
      </c>
      <c r="BL161" s="419">
        <v>214564.09099960327</v>
      </c>
      <c r="BM161" s="415">
        <v>116929.3131942749</v>
      </c>
      <c r="BN161" s="405">
        <v>119999.26695251465</v>
      </c>
      <c r="BO161" s="405">
        <v>118929.33632469177</v>
      </c>
      <c r="BP161" s="405">
        <v>130439.56864738464</v>
      </c>
      <c r="BQ161" s="419">
        <v>137082.89895820618</v>
      </c>
      <c r="BR161" s="415"/>
      <c r="BS161" s="405"/>
      <c r="BT161" s="405"/>
      <c r="BU161" s="405"/>
      <c r="BV161" s="405"/>
      <c r="BW161" s="405"/>
      <c r="BX161" s="405"/>
      <c r="BY161" s="406"/>
      <c r="BZ161" s="406"/>
      <c r="CA161" s="406"/>
      <c r="CB161" s="406"/>
      <c r="CC161" s="406"/>
      <c r="CD161" s="406"/>
      <c r="CE161" s="406"/>
      <c r="CF161" s="406"/>
      <c r="CG161" s="406"/>
      <c r="CH161" s="406"/>
      <c r="CI161" s="406"/>
      <c r="CJ161" s="406"/>
      <c r="CK161" s="406"/>
      <c r="CL161" s="406"/>
      <c r="CM161" s="406"/>
      <c r="CN161" s="406"/>
      <c r="CO161" s="406"/>
      <c r="CP161" s="406"/>
      <c r="CQ161" s="406"/>
      <c r="CR161" s="406"/>
      <c r="CS161" s="406"/>
      <c r="CT161" s="406"/>
      <c r="CU161" s="406"/>
      <c r="CV161" s="406"/>
      <c r="CW161" s="406"/>
      <c r="CX161" s="406"/>
      <c r="CY161" s="406"/>
      <c r="CZ161" s="419"/>
    </row>
    <row r="162" s="364" customFormat="true" ht="15" customHeight="true" x14ac:dyDescent="0.2">
      <c r="A162" s="35"/>
      <c r="B162" s="33"/>
      <c r="C162" s="106"/>
      <c r="D162" s="108"/>
      <c r="E162" s="108"/>
      <c r="F162" s="108"/>
      <c r="G162" s="107"/>
      <c r="H162" s="105"/>
      <c r="I162" s="108"/>
      <c r="J162" s="108"/>
      <c r="K162" s="108"/>
      <c r="L162" s="104"/>
      <c r="M162" s="106"/>
      <c r="N162" s="108"/>
      <c r="O162" s="108"/>
      <c r="P162" s="108"/>
      <c r="Q162" s="104"/>
      <c r="R162" s="833"/>
      <c r="S162" s="833"/>
      <c r="T162" s="833"/>
      <c r="U162" s="833"/>
      <c r="V162" s="833"/>
      <c r="W162" s="833"/>
      <c r="X162" s="833"/>
      <c r="Y162" s="833"/>
      <c r="Z162" s="833"/>
      <c r="AA162" s="833"/>
      <c r="AB162" s="833"/>
      <c r="AC162" s="833"/>
      <c r="AD162" s="833"/>
      <c r="AE162" s="833"/>
      <c r="AF162" s="833"/>
      <c r="AG162" s="833"/>
      <c r="AH162" s="833"/>
      <c r="AI162" s="833"/>
      <c r="AJ162" s="833"/>
      <c r="AK162" s="833"/>
      <c r="AL162" s="833"/>
      <c r="AM162" s="833"/>
      <c r="AN162" s="833"/>
      <c r="AO162" s="833"/>
      <c r="AP162" s="833"/>
      <c r="AQ162" s="833"/>
      <c r="AR162" s="833"/>
      <c r="AS162" s="833"/>
      <c r="AT162" s="833"/>
      <c r="AU162" s="833"/>
      <c r="AV162" s="833"/>
      <c r="AW162" s="833"/>
      <c r="AX162" s="833"/>
      <c r="AY162" s="833"/>
      <c r="BA162" s="878"/>
      <c r="BB162" s="552"/>
      <c r="BC162" s="415"/>
      <c r="BD162" s="405"/>
      <c r="BE162" s="405"/>
      <c r="BF162" s="405"/>
      <c r="BG162" s="419"/>
      <c r="BH162" s="415"/>
      <c r="BI162" s="405"/>
      <c r="BJ162" s="405"/>
      <c r="BK162" s="405"/>
      <c r="BL162" s="419"/>
      <c r="BM162" s="415"/>
      <c r="BN162" s="405"/>
      <c r="BO162" s="405"/>
      <c r="BP162" s="405"/>
      <c r="BQ162" s="419"/>
      <c r="BR162" s="415"/>
      <c r="BS162" s="405"/>
      <c r="BT162" s="405"/>
      <c r="BU162" s="405"/>
      <c r="BV162" s="405"/>
      <c r="BW162" s="405"/>
      <c r="BX162" s="405"/>
      <c r="BY162" s="406"/>
      <c r="BZ162" s="406"/>
      <c r="CA162" s="406"/>
      <c r="CB162" s="406"/>
      <c r="CC162" s="406"/>
      <c r="CD162" s="406"/>
      <c r="CE162" s="406"/>
      <c r="CF162" s="406"/>
      <c r="CG162" s="406"/>
      <c r="CH162" s="406"/>
      <c r="CI162" s="406"/>
      <c r="CJ162" s="406"/>
      <c r="CK162" s="406"/>
      <c r="CL162" s="406"/>
      <c r="CM162" s="406"/>
      <c r="CN162" s="406"/>
      <c r="CO162" s="406"/>
      <c r="CP162" s="406"/>
      <c r="CQ162" s="406"/>
      <c r="CR162" s="406"/>
      <c r="CS162" s="406"/>
      <c r="CT162" s="406"/>
      <c r="CU162" s="406"/>
      <c r="CV162" s="406"/>
      <c r="CW162" s="406"/>
      <c r="CX162" s="406"/>
      <c r="CY162" s="406"/>
      <c r="CZ162" s="419"/>
    </row>
    <row r="163" s="364" customFormat="true" ht="15" customHeight="true" x14ac:dyDescent="0.2">
      <c r="A163" s="171"/>
      <c r="B163" s="32"/>
      <c r="C163" s="106"/>
      <c r="D163" s="108"/>
      <c r="E163" s="108"/>
      <c r="F163" s="108"/>
      <c r="G163" s="107"/>
      <c r="H163" s="105"/>
      <c r="I163" s="108"/>
      <c r="J163" s="108"/>
      <c r="K163" s="108"/>
      <c r="L163" s="104"/>
      <c r="M163" s="106"/>
      <c r="N163" s="108"/>
      <c r="O163" s="108"/>
      <c r="P163" s="108"/>
      <c r="Q163" s="104"/>
      <c r="R163" s="833"/>
      <c r="S163" s="833"/>
      <c r="T163" s="833"/>
      <c r="U163" s="833"/>
      <c r="V163" s="833"/>
      <c r="W163" s="833"/>
      <c r="X163" s="833"/>
      <c r="Y163" s="833"/>
      <c r="Z163" s="833"/>
      <c r="AA163" s="833"/>
      <c r="AB163" s="833"/>
      <c r="AC163" s="833"/>
      <c r="AD163" s="833"/>
      <c r="AE163" s="833"/>
      <c r="AF163" s="833"/>
      <c r="AG163" s="833"/>
      <c r="AH163" s="833"/>
      <c r="AI163" s="833"/>
      <c r="AJ163" s="833"/>
      <c r="AK163" s="833"/>
      <c r="AL163" s="833"/>
      <c r="AM163" s="833"/>
      <c r="AN163" s="833"/>
      <c r="AO163" s="833"/>
      <c r="AP163" s="833"/>
      <c r="AQ163" s="833"/>
      <c r="AR163" s="833"/>
      <c r="AS163" s="833"/>
      <c r="AT163" s="833"/>
      <c r="AU163" s="833"/>
      <c r="AV163" s="833"/>
      <c r="AW163" s="833"/>
      <c r="AX163" s="833"/>
      <c r="AY163" s="833"/>
      <c r="BA163" s="878"/>
      <c r="BB163" s="552"/>
      <c r="BC163" s="415"/>
      <c r="BD163" s="405"/>
      <c r="BE163" s="405"/>
      <c r="BF163" s="405"/>
      <c r="BG163" s="419"/>
      <c r="BH163" s="415"/>
      <c r="BI163" s="405"/>
      <c r="BJ163" s="405"/>
      <c r="BK163" s="405"/>
      <c r="BL163" s="419"/>
      <c r="BM163" s="415"/>
      <c r="BN163" s="405"/>
      <c r="BO163" s="405"/>
      <c r="BP163" s="405"/>
      <c r="BQ163" s="419"/>
      <c r="BR163" s="415"/>
      <c r="BS163" s="405"/>
      <c r="BT163" s="405"/>
      <c r="BU163" s="405"/>
      <c r="BV163" s="405"/>
      <c r="BW163" s="405"/>
      <c r="BX163" s="405"/>
      <c r="BY163" s="406"/>
      <c r="BZ163" s="406"/>
      <c r="CA163" s="406"/>
      <c r="CB163" s="406"/>
      <c r="CC163" s="406"/>
      <c r="CD163" s="406"/>
      <c r="CE163" s="406"/>
      <c r="CF163" s="406"/>
      <c r="CG163" s="406"/>
      <c r="CH163" s="406"/>
      <c r="CI163" s="406"/>
      <c r="CJ163" s="406"/>
      <c r="CK163" s="406"/>
      <c r="CL163" s="406"/>
      <c r="CM163" s="406"/>
      <c r="CN163" s="406"/>
      <c r="CO163" s="406"/>
      <c r="CP163" s="406"/>
      <c r="CQ163" s="406"/>
      <c r="CR163" s="406"/>
      <c r="CS163" s="406"/>
      <c r="CT163" s="406"/>
      <c r="CU163" s="406"/>
      <c r="CV163" s="406"/>
      <c r="CW163" s="406"/>
      <c r="CX163" s="406"/>
      <c r="CY163" s="406"/>
      <c r="CZ163" s="419"/>
    </row>
    <row r="164" s="364" customFormat="true" ht="15" customHeight="true" x14ac:dyDescent="0.2">
      <c r="A164" s="171"/>
      <c r="B164" s="32"/>
      <c r="C164" s="106"/>
      <c r="D164" s="108"/>
      <c r="E164" s="108"/>
      <c r="F164" s="108"/>
      <c r="G164" s="107"/>
      <c r="H164" s="105"/>
      <c r="I164" s="108"/>
      <c r="J164" s="108"/>
      <c r="K164" s="108"/>
      <c r="L164" s="104"/>
      <c r="M164" s="106"/>
      <c r="N164" s="108"/>
      <c r="O164" s="108"/>
      <c r="P164" s="108"/>
      <c r="Q164" s="104"/>
      <c r="R164" s="833"/>
      <c r="S164" s="833"/>
      <c r="T164" s="833"/>
      <c r="U164" s="833"/>
      <c r="V164" s="833"/>
      <c r="W164" s="833"/>
      <c r="X164" s="833"/>
      <c r="Y164" s="833"/>
      <c r="Z164" s="833"/>
      <c r="AA164" s="833"/>
      <c r="AB164" s="833"/>
      <c r="AC164" s="833"/>
      <c r="AD164" s="833"/>
      <c r="AE164" s="833"/>
      <c r="AF164" s="833"/>
      <c r="AG164" s="833"/>
      <c r="AH164" s="833"/>
      <c r="AI164" s="833"/>
      <c r="AJ164" s="833"/>
      <c r="AK164" s="833"/>
      <c r="AL164" s="833"/>
      <c r="AM164" s="833"/>
      <c r="AN164" s="833"/>
      <c r="AO164" s="833"/>
      <c r="AP164" s="833"/>
      <c r="AQ164" s="833"/>
      <c r="AR164" s="833"/>
      <c r="AS164" s="833"/>
      <c r="AT164" s="833"/>
      <c r="AU164" s="833"/>
      <c r="AV164" s="833"/>
      <c r="AW164" s="833"/>
      <c r="AX164" s="833"/>
      <c r="AY164" s="833"/>
      <c r="BA164" s="878"/>
      <c r="BB164" s="552"/>
      <c r="BC164" s="415"/>
      <c r="BD164" s="405"/>
      <c r="BE164" s="405"/>
      <c r="BF164" s="405"/>
      <c r="BG164" s="419"/>
      <c r="BH164" s="415"/>
      <c r="BI164" s="405"/>
      <c r="BJ164" s="405"/>
      <c r="BK164" s="405"/>
      <c r="BL164" s="419"/>
      <c r="BM164" s="415"/>
      <c r="BN164" s="405"/>
      <c r="BO164" s="405"/>
      <c r="BP164" s="405"/>
      <c r="BQ164" s="419"/>
      <c r="BR164" s="415"/>
      <c r="BS164" s="405"/>
      <c r="BT164" s="405"/>
      <c r="BU164" s="405"/>
      <c r="BV164" s="405"/>
      <c r="BW164" s="405"/>
      <c r="BX164" s="405"/>
      <c r="BY164" s="406"/>
      <c r="BZ164" s="406"/>
      <c r="CA164" s="406"/>
      <c r="CB164" s="406"/>
      <c r="CC164" s="406"/>
      <c r="CD164" s="406"/>
      <c r="CE164" s="406"/>
      <c r="CF164" s="406"/>
      <c r="CG164" s="406"/>
      <c r="CH164" s="406"/>
      <c r="CI164" s="406"/>
      <c r="CJ164" s="406"/>
      <c r="CK164" s="406"/>
      <c r="CL164" s="406"/>
      <c r="CM164" s="406"/>
      <c r="CN164" s="406"/>
      <c r="CO164" s="406"/>
      <c r="CP164" s="406"/>
      <c r="CQ164" s="406"/>
      <c r="CR164" s="406"/>
      <c r="CS164" s="406"/>
      <c r="CT164" s="406"/>
      <c r="CU164" s="406"/>
      <c r="CV164" s="406"/>
      <c r="CW164" s="406"/>
      <c r="CX164" s="406"/>
      <c r="CY164" s="406"/>
      <c r="CZ164" s="419"/>
    </row>
    <row r="165" s="364" customFormat="true" ht="15" customHeight="true" x14ac:dyDescent="0.2">
      <c r="A165" s="171"/>
      <c r="B165" s="32"/>
      <c r="C165" s="106"/>
      <c r="D165" s="108"/>
      <c r="E165" s="108"/>
      <c r="F165" s="108"/>
      <c r="G165" s="107"/>
      <c r="H165" s="105"/>
      <c r="I165" s="108"/>
      <c r="J165" s="108"/>
      <c r="K165" s="108"/>
      <c r="L165" s="104"/>
      <c r="M165" s="106"/>
      <c r="N165" s="108"/>
      <c r="O165" s="108"/>
      <c r="P165" s="108"/>
      <c r="Q165" s="104"/>
      <c r="R165" s="833"/>
      <c r="S165" s="833"/>
      <c r="T165" s="833"/>
      <c r="U165" s="833"/>
      <c r="V165" s="833"/>
      <c r="W165" s="833"/>
      <c r="X165" s="833"/>
      <c r="Y165" s="833"/>
      <c r="Z165" s="833"/>
      <c r="AA165" s="833"/>
      <c r="AB165" s="833"/>
      <c r="AC165" s="833"/>
      <c r="AD165" s="833"/>
      <c r="AE165" s="833"/>
      <c r="AF165" s="833"/>
      <c r="AG165" s="833"/>
      <c r="AH165" s="833"/>
      <c r="AI165" s="833"/>
      <c r="AJ165" s="833"/>
      <c r="AK165" s="833"/>
      <c r="AL165" s="833"/>
      <c r="AM165" s="833"/>
      <c r="AN165" s="833"/>
      <c r="AO165" s="833"/>
      <c r="AP165" s="833"/>
      <c r="AQ165" s="833"/>
      <c r="AR165" s="833"/>
      <c r="AS165" s="833"/>
      <c r="AT165" s="833"/>
      <c r="AU165" s="833"/>
      <c r="AV165" s="833"/>
      <c r="AW165" s="833"/>
      <c r="AX165" s="833"/>
      <c r="AY165" s="833"/>
      <c r="BA165" s="878"/>
      <c r="BB165" s="552"/>
      <c r="BC165" s="415"/>
      <c r="BD165" s="405"/>
      <c r="BE165" s="405"/>
      <c r="BF165" s="405"/>
      <c r="BG165" s="419"/>
      <c r="BH165" s="415"/>
      <c r="BI165" s="405"/>
      <c r="BJ165" s="405"/>
      <c r="BK165" s="405"/>
      <c r="BL165" s="419"/>
      <c r="BM165" s="415"/>
      <c r="BN165" s="405"/>
      <c r="BO165" s="405"/>
      <c r="BP165" s="405"/>
      <c r="BQ165" s="419"/>
      <c r="BR165" s="415"/>
      <c r="BS165" s="405"/>
      <c r="BT165" s="405"/>
      <c r="BU165" s="405"/>
      <c r="BV165" s="405"/>
      <c r="BW165" s="405"/>
      <c r="BX165" s="405"/>
      <c r="BY165" s="406"/>
      <c r="BZ165" s="406"/>
      <c r="CA165" s="406"/>
      <c r="CB165" s="406"/>
      <c r="CC165" s="406"/>
      <c r="CD165" s="406"/>
      <c r="CE165" s="406"/>
      <c r="CF165" s="406"/>
      <c r="CG165" s="406"/>
      <c r="CH165" s="406"/>
      <c r="CI165" s="406"/>
      <c r="CJ165" s="406"/>
      <c r="CK165" s="406"/>
      <c r="CL165" s="406"/>
      <c r="CM165" s="406"/>
      <c r="CN165" s="406"/>
      <c r="CO165" s="406"/>
      <c r="CP165" s="406"/>
      <c r="CQ165" s="406"/>
      <c r="CR165" s="406"/>
      <c r="CS165" s="406"/>
      <c r="CT165" s="406"/>
      <c r="CU165" s="406"/>
      <c r="CV165" s="406"/>
      <c r="CW165" s="406"/>
      <c r="CX165" s="406"/>
      <c r="CY165" s="406"/>
      <c r="CZ165" s="419"/>
    </row>
    <row r="166" s="320" customFormat="true" ht="15" customHeight="true" x14ac:dyDescent="0.2">
      <c r="A166" s="172"/>
      <c r="B166" s="143"/>
      <c r="C166" s="91"/>
      <c r="D166" s="163"/>
      <c r="E166" s="163"/>
      <c r="F166" s="163"/>
      <c r="G166" s="152"/>
      <c r="H166" s="90"/>
      <c r="I166" s="163"/>
      <c r="J166" s="163"/>
      <c r="K166" s="163"/>
      <c r="L166" s="158"/>
      <c r="M166" s="91"/>
      <c r="N166" s="163"/>
      <c r="O166" s="163"/>
      <c r="P166" s="163"/>
      <c r="Q166" s="158"/>
      <c r="R166" s="408"/>
      <c r="S166" s="408"/>
      <c r="T166" s="408"/>
      <c r="U166" s="408"/>
      <c r="V166" s="408"/>
      <c r="W166" s="408"/>
      <c r="X166" s="408"/>
      <c r="Y166" s="408"/>
      <c r="Z166" s="408"/>
      <c r="AA166" s="408"/>
      <c r="AB166" s="408"/>
      <c r="AC166" s="408"/>
      <c r="AD166" s="408"/>
      <c r="AE166" s="408"/>
      <c r="AF166" s="408"/>
      <c r="AG166" s="408"/>
      <c r="AH166" s="408"/>
      <c r="AI166" s="408"/>
      <c r="AJ166" s="408"/>
      <c r="AK166" s="408"/>
      <c r="AL166" s="408"/>
      <c r="AM166" s="408"/>
      <c r="AN166" s="408"/>
      <c r="AO166" s="408"/>
      <c r="AP166" s="408"/>
      <c r="AQ166" s="408"/>
      <c r="AR166" s="408"/>
      <c r="AS166" s="408"/>
      <c r="AT166" s="408"/>
      <c r="AU166" s="408"/>
      <c r="AV166" s="408"/>
      <c r="AW166" s="408"/>
      <c r="AX166" s="408"/>
      <c r="AY166" s="408"/>
      <c r="BA166" s="878"/>
      <c r="BB166" s="552"/>
      <c r="BC166" s="415"/>
      <c r="BD166" s="405"/>
      <c r="BE166" s="405"/>
      <c r="BF166" s="405"/>
      <c r="BG166" s="419"/>
      <c r="BH166" s="415"/>
      <c r="BI166" s="405"/>
      <c r="BJ166" s="405"/>
      <c r="BK166" s="405"/>
      <c r="BL166" s="419"/>
      <c r="BM166" s="415"/>
      <c r="BN166" s="405"/>
      <c r="BO166" s="405"/>
      <c r="BP166" s="405"/>
      <c r="BQ166" s="419"/>
      <c r="BR166" s="415"/>
      <c r="BS166" s="405"/>
      <c r="BT166" s="405"/>
      <c r="BU166" s="405"/>
      <c r="BV166" s="405"/>
      <c r="BW166" s="405"/>
      <c r="BX166" s="405"/>
      <c r="BY166" s="406"/>
      <c r="BZ166" s="406"/>
      <c r="CA166" s="406"/>
      <c r="CB166" s="406"/>
      <c r="CC166" s="406"/>
      <c r="CD166" s="406"/>
      <c r="CE166" s="406"/>
      <c r="CF166" s="406"/>
      <c r="CG166" s="406"/>
      <c r="CH166" s="406"/>
      <c r="CI166" s="406"/>
      <c r="CJ166" s="406"/>
      <c r="CK166" s="406"/>
      <c r="CL166" s="406"/>
      <c r="CM166" s="406"/>
      <c r="CN166" s="406"/>
      <c r="CO166" s="406"/>
      <c r="CP166" s="406"/>
      <c r="CQ166" s="406"/>
      <c r="CR166" s="406"/>
      <c r="CS166" s="406"/>
      <c r="CT166" s="406"/>
      <c r="CU166" s="406"/>
      <c r="CV166" s="406"/>
      <c r="CW166" s="406"/>
      <c r="CX166" s="406"/>
      <c r="CY166" s="406"/>
      <c r="CZ166" s="419"/>
    </row>
    <row r="167" s="320" customFormat="true" ht="15" customHeight="true" x14ac:dyDescent="0.2">
      <c r="A167" s="149"/>
      <c r="B167" s="144"/>
      <c r="C167" s="161"/>
      <c r="D167" s="160"/>
      <c r="E167" s="160"/>
      <c r="F167" s="160"/>
      <c r="G167" s="150"/>
      <c r="H167" s="153"/>
      <c r="I167" s="160"/>
      <c r="J167" s="160"/>
      <c r="K167" s="160"/>
      <c r="L167" s="156"/>
      <c r="M167" s="161"/>
      <c r="N167" s="160"/>
      <c r="O167" s="160"/>
      <c r="P167" s="160"/>
      <c r="Q167" s="156"/>
      <c r="R167" s="408"/>
      <c r="S167" s="408"/>
      <c r="T167" s="408"/>
      <c r="U167" s="408"/>
      <c r="V167" s="408"/>
      <c r="W167" s="408"/>
      <c r="X167" s="408"/>
      <c r="Y167" s="408"/>
      <c r="Z167" s="408"/>
      <c r="AA167" s="408"/>
      <c r="AB167" s="408"/>
      <c r="AC167" s="408"/>
      <c r="AD167" s="408"/>
      <c r="AE167" s="408"/>
      <c r="AF167" s="408"/>
      <c r="AG167" s="408"/>
      <c r="AH167" s="408"/>
      <c r="AI167" s="408"/>
      <c r="AJ167" s="408"/>
      <c r="AK167" s="408"/>
      <c r="AL167" s="408"/>
      <c r="AM167" s="408"/>
      <c r="AN167" s="408"/>
      <c r="AO167" s="408"/>
      <c r="AP167" s="408"/>
      <c r="AQ167" s="408"/>
      <c r="AR167" s="408"/>
      <c r="AS167" s="408"/>
      <c r="AT167" s="408"/>
      <c r="AU167" s="408"/>
      <c r="AV167" s="408"/>
      <c r="AW167" s="408"/>
      <c r="AX167" s="408"/>
      <c r="AY167" s="408"/>
      <c r="BA167" s="878"/>
      <c r="BB167" s="552"/>
      <c r="BC167" s="415"/>
      <c r="BD167" s="405"/>
      <c r="BE167" s="405"/>
      <c r="BF167" s="405"/>
      <c r="BG167" s="419"/>
      <c r="BH167" s="415"/>
      <c r="BI167" s="405"/>
      <c r="BJ167" s="405"/>
      <c r="BK167" s="405"/>
      <c r="BL167" s="419"/>
      <c r="BM167" s="415"/>
      <c r="BN167" s="405"/>
      <c r="BO167" s="405"/>
      <c r="BP167" s="405"/>
      <c r="BQ167" s="419"/>
      <c r="BR167" s="415"/>
      <c r="BS167" s="405"/>
      <c r="BT167" s="405"/>
      <c r="BU167" s="405"/>
      <c r="BV167" s="405"/>
      <c r="BW167" s="405"/>
      <c r="BX167" s="405"/>
      <c r="BY167" s="406"/>
      <c r="BZ167" s="406"/>
      <c r="CA167" s="406"/>
      <c r="CB167" s="406"/>
      <c r="CC167" s="406"/>
      <c r="CD167" s="406"/>
      <c r="CE167" s="406"/>
      <c r="CF167" s="406"/>
      <c r="CG167" s="406"/>
      <c r="CH167" s="406"/>
      <c r="CI167" s="406"/>
      <c r="CJ167" s="406"/>
      <c r="CK167" s="406"/>
      <c r="CL167" s="406"/>
      <c r="CM167" s="406"/>
      <c r="CN167" s="406"/>
      <c r="CO167" s="406"/>
      <c r="CP167" s="406"/>
      <c r="CQ167" s="406"/>
      <c r="CR167" s="406"/>
      <c r="CS167" s="406"/>
      <c r="CT167" s="406"/>
      <c r="CU167" s="406"/>
      <c r="CV167" s="406"/>
      <c r="CW167" s="406"/>
      <c r="CX167" s="406"/>
      <c r="CY167" s="406"/>
      <c r="CZ167" s="419"/>
    </row>
    <row r="168" s="320" customFormat="true" ht="15" customHeight="true" x14ac:dyDescent="0.2">
      <c r="A168" s="149"/>
      <c r="B168" s="144"/>
      <c r="C168" s="161"/>
      <c r="D168" s="160"/>
      <c r="E168" s="160"/>
      <c r="F168" s="160"/>
      <c r="G168" s="150"/>
      <c r="H168" s="153"/>
      <c r="I168" s="160"/>
      <c r="J168" s="160"/>
      <c r="K168" s="160"/>
      <c r="L168" s="156"/>
      <c r="M168" s="161"/>
      <c r="N168" s="160"/>
      <c r="O168" s="160"/>
      <c r="P168" s="160"/>
      <c r="Q168" s="156"/>
      <c r="R168" s="408"/>
      <c r="S168" s="408"/>
      <c r="T168" s="408"/>
      <c r="U168" s="408"/>
      <c r="V168" s="408"/>
      <c r="W168" s="408"/>
      <c r="X168" s="408"/>
      <c r="Y168" s="408"/>
      <c r="Z168" s="408"/>
      <c r="AA168" s="408"/>
      <c r="AB168" s="408"/>
      <c r="AC168" s="408"/>
      <c r="AD168" s="408"/>
      <c r="AE168" s="408"/>
      <c r="AF168" s="408"/>
      <c r="AG168" s="408"/>
      <c r="AH168" s="408"/>
      <c r="AI168" s="408"/>
      <c r="AJ168" s="408"/>
      <c r="AK168" s="408"/>
      <c r="AL168" s="408"/>
      <c r="AM168" s="408"/>
      <c r="AN168" s="408"/>
      <c r="AO168" s="408"/>
      <c r="AP168" s="408"/>
      <c r="AQ168" s="408"/>
      <c r="AR168" s="408"/>
      <c r="AS168" s="408"/>
      <c r="AT168" s="408"/>
      <c r="AU168" s="408"/>
      <c r="AV168" s="408"/>
      <c r="AW168" s="408"/>
      <c r="AX168" s="408"/>
      <c r="AY168" s="408"/>
      <c r="BA168" s="878"/>
      <c r="BB168" s="552"/>
      <c r="BC168" s="415"/>
      <c r="BD168" s="405"/>
      <c r="BE168" s="405"/>
      <c r="BF168" s="405"/>
      <c r="BG168" s="419"/>
      <c r="BH168" s="415"/>
      <c r="BI168" s="405"/>
      <c r="BJ168" s="405"/>
      <c r="BK168" s="405"/>
      <c r="BL168" s="419"/>
      <c r="BM168" s="415"/>
      <c r="BN168" s="405"/>
      <c r="BO168" s="405"/>
      <c r="BP168" s="405"/>
      <c r="BQ168" s="419"/>
      <c r="BR168" s="415"/>
      <c r="BS168" s="405"/>
      <c r="BT168" s="405"/>
      <c r="BU168" s="405"/>
      <c r="BV168" s="405"/>
      <c r="BW168" s="405"/>
      <c r="BX168" s="405"/>
      <c r="BY168" s="406"/>
      <c r="BZ168" s="406"/>
      <c r="CA168" s="406"/>
      <c r="CB168" s="406"/>
      <c r="CC168" s="406"/>
      <c r="CD168" s="406"/>
      <c r="CE168" s="406"/>
      <c r="CF168" s="406"/>
      <c r="CG168" s="406"/>
      <c r="CH168" s="406"/>
      <c r="CI168" s="406"/>
      <c r="CJ168" s="406"/>
      <c r="CK168" s="406"/>
      <c r="CL168" s="406"/>
      <c r="CM168" s="406"/>
      <c r="CN168" s="406"/>
      <c r="CO168" s="406"/>
      <c r="CP168" s="406"/>
      <c r="CQ168" s="406"/>
      <c r="CR168" s="406"/>
      <c r="CS168" s="406"/>
      <c r="CT168" s="406"/>
      <c r="CU168" s="406"/>
      <c r="CV168" s="406"/>
      <c r="CW168" s="406"/>
      <c r="CX168" s="406"/>
      <c r="CY168" s="406"/>
      <c r="CZ168" s="419"/>
    </row>
    <row r="169" s="320" customFormat="true" ht="15" customHeight="true" x14ac:dyDescent="0.2">
      <c r="A169" s="149"/>
      <c r="B169" s="144"/>
      <c r="C169" s="113"/>
      <c r="D169" s="112"/>
      <c r="E169" s="112"/>
      <c r="F169" s="112"/>
      <c r="G169" s="111"/>
      <c r="H169" s="110"/>
      <c r="I169" s="112"/>
      <c r="J169" s="112"/>
      <c r="K169" s="112"/>
      <c r="L169" s="109"/>
      <c r="M169" s="113"/>
      <c r="N169" s="112"/>
      <c r="O169" s="112"/>
      <c r="P169" s="112"/>
      <c r="Q169" s="109"/>
      <c r="R169" s="408"/>
      <c r="S169" s="408"/>
      <c r="T169" s="408"/>
      <c r="U169" s="408"/>
      <c r="V169" s="408"/>
      <c r="W169" s="408"/>
      <c r="X169" s="408"/>
      <c r="Y169" s="408"/>
      <c r="Z169" s="408"/>
      <c r="AA169" s="408"/>
      <c r="AB169" s="408"/>
      <c r="AC169" s="408"/>
      <c r="AD169" s="408"/>
      <c r="AE169" s="408"/>
      <c r="AF169" s="408"/>
      <c r="AG169" s="408"/>
      <c r="AH169" s="408"/>
      <c r="AI169" s="408"/>
      <c r="AJ169" s="408"/>
      <c r="AK169" s="408"/>
      <c r="AL169" s="408"/>
      <c r="AM169" s="408"/>
      <c r="AN169" s="408"/>
      <c r="AO169" s="408"/>
      <c r="AP169" s="408"/>
      <c r="AQ169" s="408"/>
      <c r="AR169" s="408"/>
      <c r="AS169" s="408"/>
      <c r="AT169" s="408"/>
      <c r="AU169" s="408"/>
      <c r="AV169" s="408"/>
      <c r="AW169" s="408"/>
      <c r="AX169" s="408"/>
      <c r="AY169" s="408"/>
      <c r="BA169" s="878"/>
      <c r="BB169" s="552"/>
      <c r="BC169" s="415"/>
      <c r="BD169" s="405"/>
      <c r="BE169" s="405"/>
      <c r="BF169" s="405"/>
      <c r="BG169" s="419"/>
      <c r="BH169" s="415"/>
      <c r="BI169" s="405"/>
      <c r="BJ169" s="405"/>
      <c r="BK169" s="405"/>
      <c r="BL169" s="419"/>
      <c r="BM169" s="415"/>
      <c r="BN169" s="405"/>
      <c r="BO169" s="405"/>
      <c r="BP169" s="405"/>
      <c r="BQ169" s="419"/>
      <c r="BR169" s="415"/>
      <c r="BS169" s="405"/>
      <c r="BT169" s="405"/>
      <c r="BU169" s="405"/>
      <c r="BV169" s="405"/>
      <c r="BW169" s="405"/>
      <c r="BX169" s="405"/>
      <c r="BY169" s="406"/>
      <c r="BZ169" s="406"/>
      <c r="CA169" s="406"/>
      <c r="CB169" s="406"/>
      <c r="CC169" s="406"/>
      <c r="CD169" s="406"/>
      <c r="CE169" s="406"/>
      <c r="CF169" s="406"/>
      <c r="CG169" s="406"/>
      <c r="CH169" s="406"/>
      <c r="CI169" s="406"/>
      <c r="CJ169" s="406"/>
      <c r="CK169" s="406"/>
      <c r="CL169" s="406"/>
      <c r="CM169" s="406"/>
      <c r="CN169" s="406"/>
      <c r="CO169" s="406"/>
      <c r="CP169" s="406"/>
      <c r="CQ169" s="406"/>
      <c r="CR169" s="406"/>
      <c r="CS169" s="406"/>
      <c r="CT169" s="406"/>
      <c r="CU169" s="406"/>
      <c r="CV169" s="406"/>
      <c r="CW169" s="406"/>
      <c r="CX169" s="406"/>
      <c r="CY169" s="406"/>
      <c r="CZ169" s="419"/>
    </row>
    <row r="170" s="320" customFormat="true" ht="15" customHeight="true" x14ac:dyDescent="0.2">
      <c r="A170" s="149"/>
      <c r="B170" s="144"/>
      <c r="C170" s="113"/>
      <c r="D170" s="112"/>
      <c r="E170" s="112"/>
      <c r="F170" s="112"/>
      <c r="G170" s="111"/>
      <c r="H170" s="110"/>
      <c r="I170" s="112"/>
      <c r="J170" s="112"/>
      <c r="K170" s="112"/>
      <c r="L170" s="109"/>
      <c r="M170" s="113"/>
      <c r="N170" s="112"/>
      <c r="O170" s="112"/>
      <c r="P170" s="112"/>
      <c r="Q170" s="109"/>
      <c r="R170" s="408"/>
      <c r="S170" s="408"/>
      <c r="T170" s="408"/>
      <c r="U170" s="408"/>
      <c r="V170" s="408"/>
      <c r="W170" s="408"/>
      <c r="X170" s="408"/>
      <c r="Y170" s="408"/>
      <c r="Z170" s="408"/>
      <c r="AA170" s="408"/>
      <c r="AB170" s="408"/>
      <c r="AC170" s="408"/>
      <c r="AD170" s="408"/>
      <c r="AE170" s="408"/>
      <c r="AF170" s="408"/>
      <c r="AG170" s="408"/>
      <c r="AH170" s="408"/>
      <c r="AI170" s="408"/>
      <c r="AJ170" s="408"/>
      <c r="AK170" s="408"/>
      <c r="AL170" s="408"/>
      <c r="AM170" s="408"/>
      <c r="AN170" s="408"/>
      <c r="AO170" s="408"/>
      <c r="AP170" s="408"/>
      <c r="AQ170" s="408"/>
      <c r="AR170" s="408"/>
      <c r="AS170" s="408"/>
      <c r="AT170" s="408"/>
      <c r="AU170" s="408"/>
      <c r="AV170" s="408"/>
      <c r="AW170" s="408"/>
      <c r="AX170" s="408"/>
      <c r="AY170" s="408"/>
      <c r="BA170" s="878"/>
      <c r="BB170" s="552"/>
      <c r="BC170" s="415"/>
      <c r="BD170" s="405"/>
      <c r="BE170" s="405"/>
      <c r="BF170" s="405"/>
      <c r="BG170" s="419"/>
      <c r="BH170" s="415"/>
      <c r="BI170" s="405"/>
      <c r="BJ170" s="405"/>
      <c r="BK170" s="405"/>
      <c r="BL170" s="419"/>
      <c r="BM170" s="415"/>
      <c r="BN170" s="405"/>
      <c r="BO170" s="405"/>
      <c r="BP170" s="405"/>
      <c r="BQ170" s="419"/>
      <c r="BR170" s="415"/>
      <c r="BS170" s="405"/>
      <c r="BT170" s="405"/>
      <c r="BU170" s="405"/>
      <c r="BV170" s="405"/>
      <c r="BW170" s="405"/>
      <c r="BX170" s="405"/>
      <c r="BY170" s="406"/>
      <c r="BZ170" s="406"/>
      <c r="CA170" s="406"/>
      <c r="CB170" s="406"/>
      <c r="CC170" s="406"/>
      <c r="CD170" s="406"/>
      <c r="CE170" s="406"/>
      <c r="CF170" s="406"/>
      <c r="CG170" s="406"/>
      <c r="CH170" s="406"/>
      <c r="CI170" s="406"/>
      <c r="CJ170" s="406"/>
      <c r="CK170" s="406"/>
      <c r="CL170" s="406"/>
      <c r="CM170" s="406"/>
      <c r="CN170" s="406"/>
      <c r="CO170" s="406"/>
      <c r="CP170" s="406"/>
      <c r="CQ170" s="406"/>
      <c r="CR170" s="406"/>
      <c r="CS170" s="406"/>
      <c r="CT170" s="406"/>
      <c r="CU170" s="406"/>
      <c r="CV170" s="406"/>
      <c r="CW170" s="406"/>
      <c r="CX170" s="406"/>
      <c r="CY170" s="406"/>
      <c r="CZ170" s="419"/>
    </row>
    <row r="171" s="320" customFormat="true" ht="15" customHeight="true" x14ac:dyDescent="0.2">
      <c r="A171" s="149"/>
      <c r="B171" s="144"/>
      <c r="C171" s="113"/>
      <c r="D171" s="112"/>
      <c r="E171" s="112"/>
      <c r="F171" s="112"/>
      <c r="G171" s="111"/>
      <c r="H171" s="110"/>
      <c r="I171" s="112"/>
      <c r="J171" s="112"/>
      <c r="K171" s="112"/>
      <c r="L171" s="109"/>
      <c r="M171" s="113"/>
      <c r="N171" s="112"/>
      <c r="O171" s="112"/>
      <c r="P171" s="112"/>
      <c r="Q171" s="109"/>
      <c r="R171" s="408"/>
      <c r="S171" s="408"/>
      <c r="T171" s="408"/>
      <c r="U171" s="408"/>
      <c r="V171" s="408"/>
      <c r="W171" s="408"/>
      <c r="X171" s="408"/>
      <c r="Y171" s="408"/>
      <c r="Z171" s="408"/>
      <c r="AA171" s="408"/>
      <c r="AB171" s="408"/>
      <c r="AC171" s="408"/>
      <c r="AD171" s="408"/>
      <c r="AE171" s="408"/>
      <c r="AF171" s="408"/>
      <c r="AG171" s="408"/>
      <c r="AH171" s="408"/>
      <c r="AI171" s="408"/>
      <c r="AJ171" s="408"/>
      <c r="AK171" s="408"/>
      <c r="AL171" s="408"/>
      <c r="AM171" s="408"/>
      <c r="AN171" s="408"/>
      <c r="AO171" s="408"/>
      <c r="AP171" s="408"/>
      <c r="AQ171" s="408"/>
      <c r="AR171" s="408"/>
      <c r="AS171" s="408"/>
      <c r="AT171" s="408"/>
      <c r="AU171" s="408"/>
      <c r="AV171" s="408"/>
      <c r="AW171" s="408"/>
      <c r="AX171" s="408"/>
      <c r="AY171" s="408"/>
      <c r="BA171" s="878"/>
      <c r="BB171" s="552"/>
      <c r="BC171" s="415"/>
      <c r="BD171" s="405"/>
      <c r="BE171" s="405"/>
      <c r="BF171" s="405"/>
      <c r="BG171" s="419"/>
      <c r="BH171" s="415"/>
      <c r="BI171" s="405"/>
      <c r="BJ171" s="405"/>
      <c r="BK171" s="405"/>
      <c r="BL171" s="419"/>
      <c r="BM171" s="415"/>
      <c r="BN171" s="405"/>
      <c r="BO171" s="405"/>
      <c r="BP171" s="405"/>
      <c r="BQ171" s="419"/>
      <c r="BR171" s="415"/>
      <c r="BS171" s="405"/>
      <c r="BT171" s="405"/>
      <c r="BU171" s="405"/>
      <c r="BV171" s="405"/>
      <c r="BW171" s="405"/>
      <c r="BX171" s="405"/>
      <c r="BY171" s="406"/>
      <c r="BZ171" s="406"/>
      <c r="CA171" s="406"/>
      <c r="CB171" s="406"/>
      <c r="CC171" s="406"/>
      <c r="CD171" s="406"/>
      <c r="CE171" s="406"/>
      <c r="CF171" s="406"/>
      <c r="CG171" s="406"/>
      <c r="CH171" s="406"/>
      <c r="CI171" s="406"/>
      <c r="CJ171" s="406"/>
      <c r="CK171" s="406"/>
      <c r="CL171" s="406"/>
      <c r="CM171" s="406"/>
      <c r="CN171" s="406"/>
      <c r="CO171" s="406"/>
      <c r="CP171" s="406"/>
      <c r="CQ171" s="406"/>
      <c r="CR171" s="406"/>
      <c r="CS171" s="406"/>
      <c r="CT171" s="406"/>
      <c r="CU171" s="406"/>
      <c r="CV171" s="406"/>
      <c r="CW171" s="406"/>
      <c r="CX171" s="406"/>
      <c r="CY171" s="406"/>
      <c r="CZ171" s="419"/>
    </row>
    <row r="172" s="320" customFormat="true" ht="15" customHeight="true" x14ac:dyDescent="0.2">
      <c r="A172" s="149"/>
      <c r="B172" s="144"/>
      <c r="C172" s="113"/>
      <c r="D172" s="112"/>
      <c r="E172" s="112"/>
      <c r="F172" s="112"/>
      <c r="G172" s="111"/>
      <c r="H172" s="110"/>
      <c r="I172" s="112"/>
      <c r="J172" s="112"/>
      <c r="K172" s="112"/>
      <c r="L172" s="109"/>
      <c r="M172" s="113"/>
      <c r="N172" s="112"/>
      <c r="O172" s="112"/>
      <c r="P172" s="112"/>
      <c r="Q172" s="109"/>
      <c r="R172" s="408"/>
      <c r="S172" s="408"/>
      <c r="T172" s="408"/>
      <c r="U172" s="408"/>
      <c r="V172" s="408"/>
      <c r="W172" s="408"/>
      <c r="X172" s="408"/>
      <c r="Y172" s="408"/>
      <c r="Z172" s="408"/>
      <c r="AA172" s="408"/>
      <c r="AB172" s="408"/>
      <c r="AC172" s="408"/>
      <c r="AD172" s="408"/>
      <c r="AE172" s="408"/>
      <c r="AF172" s="408"/>
      <c r="AG172" s="408"/>
      <c r="AH172" s="408"/>
      <c r="AI172" s="408"/>
      <c r="AJ172" s="408"/>
      <c r="AK172" s="408"/>
      <c r="AL172" s="408"/>
      <c r="AM172" s="408"/>
      <c r="AN172" s="408"/>
      <c r="AO172" s="408"/>
      <c r="AP172" s="408"/>
      <c r="AQ172" s="408"/>
      <c r="AR172" s="408"/>
      <c r="AS172" s="408"/>
      <c r="AT172" s="408"/>
      <c r="AU172" s="408"/>
      <c r="AV172" s="408"/>
      <c r="AW172" s="408"/>
      <c r="AX172" s="408"/>
      <c r="AY172" s="408"/>
      <c r="BA172" s="878"/>
      <c r="BB172" s="552"/>
      <c r="BC172" s="415"/>
      <c r="BD172" s="405"/>
      <c r="BE172" s="405"/>
      <c r="BF172" s="405"/>
      <c r="BG172" s="419"/>
      <c r="BH172" s="415"/>
      <c r="BI172" s="405"/>
      <c r="BJ172" s="405"/>
      <c r="BK172" s="405"/>
      <c r="BL172" s="419"/>
      <c r="BM172" s="415"/>
      <c r="BN172" s="405"/>
      <c r="BO172" s="405"/>
      <c r="BP172" s="405"/>
      <c r="BQ172" s="419"/>
      <c r="BR172" s="415"/>
      <c r="BS172" s="405"/>
      <c r="BT172" s="405"/>
      <c r="BU172" s="405"/>
      <c r="BV172" s="405"/>
      <c r="BW172" s="405"/>
      <c r="BX172" s="405"/>
      <c r="BY172" s="406"/>
      <c r="BZ172" s="406"/>
      <c r="CA172" s="406"/>
      <c r="CB172" s="406"/>
      <c r="CC172" s="406"/>
      <c r="CD172" s="406"/>
      <c r="CE172" s="406"/>
      <c r="CF172" s="406"/>
      <c r="CG172" s="406"/>
      <c r="CH172" s="406"/>
      <c r="CI172" s="406"/>
      <c r="CJ172" s="406"/>
      <c r="CK172" s="406"/>
      <c r="CL172" s="406"/>
      <c r="CM172" s="406"/>
      <c r="CN172" s="406"/>
      <c r="CO172" s="406"/>
      <c r="CP172" s="406"/>
      <c r="CQ172" s="406"/>
      <c r="CR172" s="406"/>
      <c r="CS172" s="406"/>
      <c r="CT172" s="406"/>
      <c r="CU172" s="406"/>
      <c r="CV172" s="406"/>
      <c r="CW172" s="406"/>
      <c r="CX172" s="406"/>
      <c r="CY172" s="406"/>
      <c r="CZ172" s="419"/>
    </row>
    <row r="173" s="320" customFormat="true" ht="15" customHeight="true" x14ac:dyDescent="0.2">
      <c r="A173" s="149"/>
      <c r="B173" s="144"/>
      <c r="C173" s="113"/>
      <c r="D173" s="112"/>
      <c r="E173" s="112"/>
      <c r="F173" s="112"/>
      <c r="G173" s="111"/>
      <c r="H173" s="110"/>
      <c r="I173" s="112"/>
      <c r="J173" s="112"/>
      <c r="K173" s="112"/>
      <c r="L173" s="109"/>
      <c r="M173" s="113"/>
      <c r="N173" s="112"/>
      <c r="O173" s="112"/>
      <c r="P173" s="112"/>
      <c r="Q173" s="109"/>
      <c r="R173" s="408"/>
      <c r="S173" s="408"/>
      <c r="T173" s="408"/>
      <c r="U173" s="408"/>
      <c r="V173" s="408"/>
      <c r="W173" s="408"/>
      <c r="X173" s="408"/>
      <c r="Y173" s="408"/>
      <c r="Z173" s="408"/>
      <c r="AA173" s="408"/>
      <c r="AB173" s="408"/>
      <c r="AC173" s="408"/>
      <c r="AD173" s="408"/>
      <c r="AE173" s="408"/>
      <c r="AF173" s="408"/>
      <c r="AG173" s="408"/>
      <c r="AH173" s="408"/>
      <c r="AI173" s="408"/>
      <c r="AJ173" s="408"/>
      <c r="AK173" s="408"/>
      <c r="AL173" s="408"/>
      <c r="AM173" s="408"/>
      <c r="AN173" s="408"/>
      <c r="AO173" s="408"/>
      <c r="AP173" s="408"/>
      <c r="AQ173" s="408"/>
      <c r="AR173" s="408"/>
      <c r="AS173" s="408"/>
      <c r="AT173" s="408"/>
      <c r="AU173" s="408"/>
      <c r="AV173" s="408"/>
      <c r="AW173" s="408"/>
      <c r="AX173" s="408"/>
      <c r="AY173" s="408"/>
      <c r="BA173" s="878"/>
      <c r="BB173" s="552"/>
      <c r="BC173" s="415"/>
      <c r="BD173" s="405"/>
      <c r="BE173" s="405"/>
      <c r="BF173" s="405"/>
      <c r="BG173" s="419"/>
      <c r="BH173" s="415"/>
      <c r="BI173" s="405"/>
      <c r="BJ173" s="405"/>
      <c r="BK173" s="405"/>
      <c r="BL173" s="419"/>
      <c r="BM173" s="415"/>
      <c r="BN173" s="405"/>
      <c r="BO173" s="405"/>
      <c r="BP173" s="405"/>
      <c r="BQ173" s="419"/>
      <c r="BR173" s="415"/>
      <c r="BS173" s="405"/>
      <c r="BT173" s="405"/>
      <c r="BU173" s="405"/>
      <c r="BV173" s="405"/>
      <c r="BW173" s="405"/>
      <c r="BX173" s="405"/>
      <c r="BY173" s="406"/>
      <c r="BZ173" s="406"/>
      <c r="CA173" s="406"/>
      <c r="CB173" s="406"/>
      <c r="CC173" s="406"/>
      <c r="CD173" s="406"/>
      <c r="CE173" s="406"/>
      <c r="CF173" s="406"/>
      <c r="CG173" s="406"/>
      <c r="CH173" s="406"/>
      <c r="CI173" s="406"/>
      <c r="CJ173" s="406"/>
      <c r="CK173" s="406"/>
      <c r="CL173" s="406"/>
      <c r="CM173" s="406"/>
      <c r="CN173" s="406"/>
      <c r="CO173" s="406"/>
      <c r="CP173" s="406"/>
      <c r="CQ173" s="406"/>
      <c r="CR173" s="406"/>
      <c r="CS173" s="406"/>
      <c r="CT173" s="406"/>
      <c r="CU173" s="406"/>
      <c r="CV173" s="406"/>
      <c r="CW173" s="406"/>
      <c r="CX173" s="406"/>
      <c r="CY173" s="406"/>
      <c r="CZ173" s="419"/>
    </row>
    <row r="174" s="320" customFormat="true" ht="15" customHeight="true" x14ac:dyDescent="0.2">
      <c r="A174" s="149"/>
      <c r="B174" s="144"/>
      <c r="C174" s="113"/>
      <c r="D174" s="112"/>
      <c r="E174" s="112"/>
      <c r="F174" s="112"/>
      <c r="G174" s="111"/>
      <c r="H174" s="110"/>
      <c r="I174" s="112"/>
      <c r="J174" s="112"/>
      <c r="K174" s="112"/>
      <c r="L174" s="109"/>
      <c r="M174" s="113"/>
      <c r="N174" s="112"/>
      <c r="O174" s="112"/>
      <c r="P174" s="112"/>
      <c r="Q174" s="109"/>
      <c r="R174" s="408"/>
      <c r="S174" s="408"/>
      <c r="T174" s="408"/>
      <c r="U174" s="408"/>
      <c r="V174" s="408"/>
      <c r="W174" s="408"/>
      <c r="X174" s="408"/>
      <c r="Y174" s="408"/>
      <c r="Z174" s="408"/>
      <c r="AA174" s="408"/>
      <c r="AB174" s="408"/>
      <c r="AC174" s="408"/>
      <c r="AD174" s="408"/>
      <c r="AE174" s="408"/>
      <c r="AF174" s="408"/>
      <c r="AG174" s="408"/>
      <c r="AH174" s="408"/>
      <c r="AI174" s="408"/>
      <c r="AJ174" s="408"/>
      <c r="AK174" s="408"/>
      <c r="AL174" s="408"/>
      <c r="AM174" s="408"/>
      <c r="AN174" s="408"/>
      <c r="AO174" s="408"/>
      <c r="AP174" s="408"/>
      <c r="AQ174" s="408"/>
      <c r="AR174" s="408"/>
      <c r="AS174" s="408"/>
      <c r="AT174" s="408"/>
      <c r="AU174" s="408"/>
      <c r="AV174" s="408"/>
      <c r="AW174" s="408"/>
      <c r="AX174" s="408"/>
      <c r="AY174" s="408"/>
      <c r="BA174" s="878"/>
      <c r="BB174" s="552"/>
      <c r="BC174" s="415"/>
      <c r="BD174" s="405"/>
      <c r="BE174" s="405"/>
      <c r="BF174" s="405"/>
      <c r="BG174" s="419"/>
      <c r="BH174" s="415"/>
      <c r="BI174" s="405"/>
      <c r="BJ174" s="405"/>
      <c r="BK174" s="405"/>
      <c r="BL174" s="419"/>
      <c r="BM174" s="415"/>
      <c r="BN174" s="405"/>
      <c r="BO174" s="405"/>
      <c r="BP174" s="405"/>
      <c r="BQ174" s="419"/>
      <c r="BR174" s="415"/>
      <c r="BS174" s="405"/>
      <c r="BT174" s="405"/>
      <c r="BU174" s="405"/>
      <c r="BV174" s="405"/>
      <c r="BW174" s="405"/>
      <c r="BX174" s="405"/>
      <c r="BY174" s="406"/>
      <c r="BZ174" s="406"/>
      <c r="CA174" s="406"/>
      <c r="CB174" s="406"/>
      <c r="CC174" s="406"/>
      <c r="CD174" s="406"/>
      <c r="CE174" s="406"/>
      <c r="CF174" s="406"/>
      <c r="CG174" s="406"/>
      <c r="CH174" s="406"/>
      <c r="CI174" s="406"/>
      <c r="CJ174" s="406"/>
      <c r="CK174" s="406"/>
      <c r="CL174" s="406"/>
      <c r="CM174" s="406"/>
      <c r="CN174" s="406"/>
      <c r="CO174" s="406"/>
      <c r="CP174" s="406"/>
      <c r="CQ174" s="406"/>
      <c r="CR174" s="406"/>
      <c r="CS174" s="406"/>
      <c r="CT174" s="406"/>
      <c r="CU174" s="406"/>
      <c r="CV174" s="406"/>
      <c r="CW174" s="406"/>
      <c r="CX174" s="406"/>
      <c r="CY174" s="406"/>
      <c r="CZ174" s="419"/>
    </row>
    <row r="175" s="320" customFormat="true" ht="15" customHeight="true" x14ac:dyDescent="0.2">
      <c r="A175" s="149"/>
      <c r="B175" s="144"/>
      <c r="C175" s="113"/>
      <c r="D175" s="112"/>
      <c r="E175" s="112"/>
      <c r="F175" s="112"/>
      <c r="G175" s="111"/>
      <c r="H175" s="110"/>
      <c r="I175" s="112"/>
      <c r="J175" s="112"/>
      <c r="K175" s="112"/>
      <c r="L175" s="109"/>
      <c r="M175" s="113"/>
      <c r="N175" s="112"/>
      <c r="O175" s="112"/>
      <c r="P175" s="112"/>
      <c r="Q175" s="109"/>
      <c r="R175" s="408"/>
      <c r="S175" s="408"/>
      <c r="T175" s="408"/>
      <c r="U175" s="408"/>
      <c r="V175" s="408"/>
      <c r="W175" s="408"/>
      <c r="X175" s="408"/>
      <c r="Y175" s="408"/>
      <c r="Z175" s="408"/>
      <c r="AA175" s="408"/>
      <c r="AB175" s="408"/>
      <c r="AC175" s="408"/>
      <c r="AD175" s="408"/>
      <c r="AE175" s="408"/>
      <c r="AF175" s="408"/>
      <c r="AG175" s="408"/>
      <c r="AH175" s="408"/>
      <c r="AI175" s="408"/>
      <c r="AJ175" s="408"/>
      <c r="AK175" s="408"/>
      <c r="AL175" s="408"/>
      <c r="AM175" s="408"/>
      <c r="AN175" s="408"/>
      <c r="AO175" s="408"/>
      <c r="AP175" s="408"/>
      <c r="AQ175" s="408"/>
      <c r="AR175" s="408"/>
      <c r="AS175" s="408"/>
      <c r="AT175" s="408"/>
      <c r="AU175" s="408"/>
      <c r="AV175" s="408"/>
      <c r="AW175" s="408"/>
      <c r="AX175" s="408"/>
      <c r="AY175" s="408"/>
      <c r="BA175" s="878"/>
      <c r="BB175" s="552"/>
      <c r="BC175" s="415"/>
      <c r="BD175" s="405"/>
      <c r="BE175" s="405"/>
      <c r="BF175" s="405"/>
      <c r="BG175" s="419"/>
      <c r="BH175" s="415"/>
      <c r="BI175" s="405"/>
      <c r="BJ175" s="405"/>
      <c r="BK175" s="405"/>
      <c r="BL175" s="419"/>
      <c r="BM175" s="415"/>
      <c r="BN175" s="405"/>
      <c r="BO175" s="405"/>
      <c r="BP175" s="405"/>
      <c r="BQ175" s="419"/>
      <c r="BR175" s="415"/>
      <c r="BS175" s="405"/>
      <c r="BT175" s="405"/>
      <c r="BU175" s="405"/>
      <c r="BV175" s="405"/>
      <c r="BW175" s="405"/>
      <c r="BX175" s="405"/>
      <c r="BY175" s="406"/>
      <c r="BZ175" s="406"/>
      <c r="CA175" s="406"/>
      <c r="CB175" s="406"/>
      <c r="CC175" s="406"/>
      <c r="CD175" s="406"/>
      <c r="CE175" s="406"/>
      <c r="CF175" s="406"/>
      <c r="CG175" s="406"/>
      <c r="CH175" s="406"/>
      <c r="CI175" s="406"/>
      <c r="CJ175" s="406"/>
      <c r="CK175" s="406"/>
      <c r="CL175" s="406"/>
      <c r="CM175" s="406"/>
      <c r="CN175" s="406"/>
      <c r="CO175" s="406"/>
      <c r="CP175" s="406"/>
      <c r="CQ175" s="406"/>
      <c r="CR175" s="406"/>
      <c r="CS175" s="406"/>
      <c r="CT175" s="406"/>
      <c r="CU175" s="406"/>
      <c r="CV175" s="406"/>
      <c r="CW175" s="406"/>
      <c r="CX175" s="406"/>
      <c r="CY175" s="406"/>
      <c r="CZ175" s="419"/>
    </row>
    <row r="176" s="320" customFormat="true" ht="15" customHeight="true" x14ac:dyDescent="0.2">
      <c r="A176" s="149"/>
      <c r="B176" s="144"/>
      <c r="C176" s="113"/>
      <c r="D176" s="112"/>
      <c r="E176" s="112"/>
      <c r="F176" s="112"/>
      <c r="G176" s="111"/>
      <c r="H176" s="110"/>
      <c r="I176" s="112"/>
      <c r="J176" s="112"/>
      <c r="K176" s="112"/>
      <c r="L176" s="109"/>
      <c r="M176" s="113"/>
      <c r="N176" s="112"/>
      <c r="O176" s="112"/>
      <c r="P176" s="112"/>
      <c r="Q176" s="109"/>
      <c r="R176" s="408"/>
      <c r="S176" s="408"/>
      <c r="T176" s="408"/>
      <c r="U176" s="408"/>
      <c r="V176" s="408"/>
      <c r="W176" s="408"/>
      <c r="X176" s="408"/>
      <c r="Y176" s="408"/>
      <c r="Z176" s="408"/>
      <c r="AA176" s="408"/>
      <c r="AB176" s="408"/>
      <c r="AC176" s="408"/>
      <c r="AD176" s="408"/>
      <c r="AE176" s="408"/>
      <c r="AF176" s="408"/>
      <c r="AG176" s="408"/>
      <c r="AH176" s="408"/>
      <c r="AI176" s="408"/>
      <c r="AJ176" s="408"/>
      <c r="AK176" s="408"/>
      <c r="AL176" s="408"/>
      <c r="AM176" s="408"/>
      <c r="AN176" s="408"/>
      <c r="AO176" s="408"/>
      <c r="AP176" s="408"/>
      <c r="AQ176" s="408"/>
      <c r="AR176" s="408"/>
      <c r="AS176" s="408"/>
      <c r="AT176" s="408"/>
      <c r="AU176" s="408"/>
      <c r="AV176" s="408"/>
      <c r="AW176" s="408"/>
      <c r="AX176" s="408"/>
      <c r="AY176" s="408"/>
      <c r="BA176" s="878"/>
      <c r="BB176" s="552"/>
      <c r="BC176" s="415"/>
      <c r="BD176" s="405"/>
      <c r="BE176" s="405"/>
      <c r="BF176" s="405"/>
      <c r="BG176" s="419"/>
      <c r="BH176" s="415"/>
      <c r="BI176" s="405"/>
      <c r="BJ176" s="405"/>
      <c r="BK176" s="405"/>
      <c r="BL176" s="419"/>
      <c r="BM176" s="415"/>
      <c r="BN176" s="405"/>
      <c r="BO176" s="405"/>
      <c r="BP176" s="405"/>
      <c r="BQ176" s="419"/>
      <c r="BR176" s="415"/>
      <c r="BS176" s="405"/>
      <c r="BT176" s="405"/>
      <c r="BU176" s="405"/>
      <c r="BV176" s="405"/>
      <c r="BW176" s="405"/>
      <c r="BX176" s="405"/>
      <c r="BY176" s="406"/>
      <c r="BZ176" s="406"/>
      <c r="CA176" s="406"/>
      <c r="CB176" s="406"/>
      <c r="CC176" s="406"/>
      <c r="CD176" s="406"/>
      <c r="CE176" s="406"/>
      <c r="CF176" s="406"/>
      <c r="CG176" s="406"/>
      <c r="CH176" s="406"/>
      <c r="CI176" s="406"/>
      <c r="CJ176" s="406"/>
      <c r="CK176" s="406"/>
      <c r="CL176" s="406"/>
      <c r="CM176" s="406"/>
      <c r="CN176" s="406"/>
      <c r="CO176" s="406"/>
      <c r="CP176" s="406"/>
      <c r="CQ176" s="406"/>
      <c r="CR176" s="406"/>
      <c r="CS176" s="406"/>
      <c r="CT176" s="406"/>
      <c r="CU176" s="406"/>
      <c r="CV176" s="406"/>
      <c r="CW176" s="406"/>
      <c r="CX176" s="406"/>
      <c r="CY176" s="406"/>
      <c r="CZ176" s="419"/>
    </row>
    <row r="177" s="320" customFormat="true" ht="15" customHeight="true" x14ac:dyDescent="0.2">
      <c r="A177" s="149"/>
      <c r="B177" s="144"/>
      <c r="C177" s="113"/>
      <c r="D177" s="112"/>
      <c r="E177" s="112"/>
      <c r="F177" s="112"/>
      <c r="G177" s="111"/>
      <c r="H177" s="110"/>
      <c r="I177" s="112"/>
      <c r="J177" s="112"/>
      <c r="K177" s="112"/>
      <c r="L177" s="109"/>
      <c r="M177" s="113"/>
      <c r="N177" s="112"/>
      <c r="O177" s="112"/>
      <c r="P177" s="112"/>
      <c r="Q177" s="109"/>
      <c r="R177" s="408"/>
      <c r="S177" s="408"/>
      <c r="T177" s="408"/>
      <c r="U177" s="408"/>
      <c r="V177" s="408"/>
      <c r="W177" s="408"/>
      <c r="X177" s="408"/>
      <c r="Y177" s="408"/>
      <c r="Z177" s="408"/>
      <c r="AA177" s="408"/>
      <c r="AB177" s="408"/>
      <c r="AC177" s="408"/>
      <c r="AD177" s="408"/>
      <c r="AE177" s="408"/>
      <c r="AF177" s="408"/>
      <c r="AG177" s="408"/>
      <c r="AH177" s="408"/>
      <c r="AI177" s="408"/>
      <c r="AJ177" s="408"/>
      <c r="AK177" s="408"/>
      <c r="AL177" s="408"/>
      <c r="AM177" s="408"/>
      <c r="AN177" s="408"/>
      <c r="AO177" s="408"/>
      <c r="AP177" s="408"/>
      <c r="AQ177" s="408"/>
      <c r="AR177" s="408"/>
      <c r="AS177" s="408"/>
      <c r="AT177" s="408"/>
      <c r="AU177" s="408"/>
      <c r="AV177" s="408"/>
      <c r="AW177" s="408"/>
      <c r="AX177" s="408"/>
      <c r="AY177" s="408"/>
      <c r="BA177" s="878"/>
      <c r="BB177" s="552"/>
      <c r="BC177" s="415"/>
      <c r="BD177" s="405"/>
      <c r="BE177" s="405"/>
      <c r="BF177" s="405"/>
      <c r="BG177" s="419"/>
      <c r="BH177" s="415"/>
      <c r="BI177" s="405"/>
      <c r="BJ177" s="405"/>
      <c r="BK177" s="405"/>
      <c r="BL177" s="419"/>
      <c r="BM177" s="415"/>
      <c r="BN177" s="405"/>
      <c r="BO177" s="405"/>
      <c r="BP177" s="405"/>
      <c r="BQ177" s="419"/>
      <c r="BR177" s="415"/>
      <c r="BS177" s="405"/>
      <c r="BT177" s="405"/>
      <c r="BU177" s="405"/>
      <c r="BV177" s="405"/>
      <c r="BW177" s="405"/>
      <c r="BX177" s="405"/>
      <c r="BY177" s="406"/>
      <c r="BZ177" s="406"/>
      <c r="CA177" s="406"/>
      <c r="CB177" s="406"/>
      <c r="CC177" s="406"/>
      <c r="CD177" s="406"/>
      <c r="CE177" s="406"/>
      <c r="CF177" s="406"/>
      <c r="CG177" s="406"/>
      <c r="CH177" s="406"/>
      <c r="CI177" s="406"/>
      <c r="CJ177" s="406"/>
      <c r="CK177" s="406"/>
      <c r="CL177" s="406"/>
      <c r="CM177" s="406"/>
      <c r="CN177" s="406"/>
      <c r="CO177" s="406"/>
      <c r="CP177" s="406"/>
      <c r="CQ177" s="406"/>
      <c r="CR177" s="406"/>
      <c r="CS177" s="406"/>
      <c r="CT177" s="406"/>
      <c r="CU177" s="406"/>
      <c r="CV177" s="406"/>
      <c r="CW177" s="406"/>
      <c r="CX177" s="406"/>
      <c r="CY177" s="406"/>
      <c r="CZ177" s="419"/>
    </row>
    <row r="178" s="320" customFormat="true" ht="15" customHeight="true" x14ac:dyDescent="0.2">
      <c r="A178" s="149"/>
      <c r="B178" s="144"/>
      <c r="C178" s="113"/>
      <c r="D178" s="112"/>
      <c r="E178" s="112"/>
      <c r="F178" s="112"/>
      <c r="G178" s="111"/>
      <c r="H178" s="110"/>
      <c r="I178" s="112"/>
      <c r="J178" s="112"/>
      <c r="K178" s="112"/>
      <c r="L178" s="109"/>
      <c r="M178" s="113"/>
      <c r="N178" s="112"/>
      <c r="O178" s="112"/>
      <c r="P178" s="112"/>
      <c r="Q178" s="109"/>
      <c r="R178" s="408"/>
      <c r="S178" s="408"/>
      <c r="T178" s="408"/>
      <c r="U178" s="408"/>
      <c r="V178" s="408"/>
      <c r="W178" s="408"/>
      <c r="X178" s="408"/>
      <c r="Y178" s="408"/>
      <c r="Z178" s="408"/>
      <c r="AA178" s="408"/>
      <c r="AB178" s="408"/>
      <c r="AC178" s="408"/>
      <c r="AD178" s="408"/>
      <c r="AE178" s="408"/>
      <c r="AF178" s="408"/>
      <c r="AG178" s="408"/>
      <c r="AH178" s="408"/>
      <c r="AI178" s="408"/>
      <c r="AJ178" s="408"/>
      <c r="AK178" s="408"/>
      <c r="AL178" s="408"/>
      <c r="AM178" s="408"/>
      <c r="AN178" s="408"/>
      <c r="AO178" s="408"/>
      <c r="AP178" s="408"/>
      <c r="AQ178" s="408"/>
      <c r="AR178" s="408"/>
      <c r="AS178" s="408"/>
      <c r="AT178" s="408"/>
      <c r="AU178" s="408"/>
      <c r="AV178" s="408"/>
      <c r="AW178" s="408"/>
      <c r="AX178" s="408"/>
      <c r="AY178" s="408"/>
      <c r="BA178" s="878"/>
      <c r="BB178" s="552"/>
      <c r="BC178" s="415"/>
      <c r="BD178" s="405"/>
      <c r="BE178" s="405"/>
      <c r="BF178" s="405"/>
      <c r="BG178" s="419"/>
      <c r="BH178" s="415"/>
      <c r="BI178" s="405"/>
      <c r="BJ178" s="405"/>
      <c r="BK178" s="405"/>
      <c r="BL178" s="419"/>
      <c r="BM178" s="415"/>
      <c r="BN178" s="405"/>
      <c r="BO178" s="405"/>
      <c r="BP178" s="405"/>
      <c r="BQ178" s="419"/>
      <c r="BR178" s="415"/>
      <c r="BS178" s="405"/>
      <c r="BT178" s="405"/>
      <c r="BU178" s="405"/>
      <c r="BV178" s="405"/>
      <c r="BW178" s="405"/>
      <c r="BX178" s="405"/>
      <c r="BY178" s="406"/>
      <c r="BZ178" s="406"/>
      <c r="CA178" s="406"/>
      <c r="CB178" s="406"/>
      <c r="CC178" s="406"/>
      <c r="CD178" s="406"/>
      <c r="CE178" s="406"/>
      <c r="CF178" s="406"/>
      <c r="CG178" s="406"/>
      <c r="CH178" s="406"/>
      <c r="CI178" s="406"/>
      <c r="CJ178" s="406"/>
      <c r="CK178" s="406"/>
      <c r="CL178" s="406"/>
      <c r="CM178" s="406"/>
      <c r="CN178" s="406"/>
      <c r="CO178" s="406"/>
      <c r="CP178" s="406"/>
      <c r="CQ178" s="406"/>
      <c r="CR178" s="406"/>
      <c r="CS178" s="406"/>
      <c r="CT178" s="406"/>
      <c r="CU178" s="406"/>
      <c r="CV178" s="406"/>
      <c r="CW178" s="406"/>
      <c r="CX178" s="406"/>
      <c r="CY178" s="406"/>
      <c r="CZ178" s="419"/>
    </row>
    <row r="179" s="320" customFormat="true" ht="15" customHeight="true" x14ac:dyDescent="0.2">
      <c r="A179" s="149"/>
      <c r="B179" s="144"/>
      <c r="C179" s="113"/>
      <c r="D179" s="112"/>
      <c r="E179" s="112"/>
      <c r="F179" s="112"/>
      <c r="G179" s="111"/>
      <c r="H179" s="110"/>
      <c r="I179" s="112"/>
      <c r="J179" s="112"/>
      <c r="K179" s="112"/>
      <c r="L179" s="109"/>
      <c r="M179" s="113"/>
      <c r="N179" s="112"/>
      <c r="O179" s="112"/>
      <c r="P179" s="112"/>
      <c r="Q179" s="109"/>
      <c r="R179" s="408"/>
      <c r="S179" s="408"/>
      <c r="T179" s="408"/>
      <c r="U179" s="408"/>
      <c r="V179" s="408"/>
      <c r="W179" s="408"/>
      <c r="X179" s="408"/>
      <c r="Y179" s="408"/>
      <c r="Z179" s="408"/>
      <c r="AA179" s="408"/>
      <c r="AB179" s="408"/>
      <c r="AC179" s="408"/>
      <c r="AD179" s="408"/>
      <c r="AE179" s="408"/>
      <c r="AF179" s="408"/>
      <c r="AG179" s="408"/>
      <c r="AH179" s="408"/>
      <c r="AI179" s="408"/>
      <c r="AJ179" s="408"/>
      <c r="AK179" s="408"/>
      <c r="AL179" s="408"/>
      <c r="AM179" s="408"/>
      <c r="AN179" s="408"/>
      <c r="AO179" s="408"/>
      <c r="AP179" s="408"/>
      <c r="AQ179" s="408"/>
      <c r="AR179" s="408"/>
      <c r="AS179" s="408"/>
      <c r="AT179" s="408"/>
      <c r="AU179" s="408"/>
      <c r="AV179" s="408"/>
      <c r="AW179" s="408"/>
      <c r="AX179" s="408"/>
      <c r="AY179" s="408"/>
      <c r="BA179" s="878"/>
      <c r="BB179" s="552"/>
      <c r="BC179" s="415"/>
      <c r="BD179" s="405"/>
      <c r="BE179" s="405"/>
      <c r="BF179" s="405"/>
      <c r="BG179" s="419"/>
      <c r="BH179" s="415"/>
      <c r="BI179" s="405"/>
      <c r="BJ179" s="405"/>
      <c r="BK179" s="405"/>
      <c r="BL179" s="419"/>
      <c r="BM179" s="415"/>
      <c r="BN179" s="405"/>
      <c r="BO179" s="405"/>
      <c r="BP179" s="405"/>
      <c r="BQ179" s="419"/>
      <c r="BR179" s="415"/>
      <c r="BS179" s="405"/>
      <c r="BT179" s="405"/>
      <c r="BU179" s="405"/>
      <c r="BV179" s="405"/>
      <c r="BW179" s="405"/>
      <c r="BX179" s="405"/>
      <c r="BY179" s="406"/>
      <c r="BZ179" s="406"/>
      <c r="CA179" s="406"/>
      <c r="CB179" s="406"/>
      <c r="CC179" s="406"/>
      <c r="CD179" s="406"/>
      <c r="CE179" s="406"/>
      <c r="CF179" s="406"/>
      <c r="CG179" s="406"/>
      <c r="CH179" s="406"/>
      <c r="CI179" s="406"/>
      <c r="CJ179" s="406"/>
      <c r="CK179" s="406"/>
      <c r="CL179" s="406"/>
      <c r="CM179" s="406"/>
      <c r="CN179" s="406"/>
      <c r="CO179" s="406"/>
      <c r="CP179" s="406"/>
      <c r="CQ179" s="406"/>
      <c r="CR179" s="406"/>
      <c r="CS179" s="406"/>
      <c r="CT179" s="406"/>
      <c r="CU179" s="406"/>
      <c r="CV179" s="406"/>
      <c r="CW179" s="406"/>
      <c r="CX179" s="406"/>
      <c r="CY179" s="406"/>
      <c r="CZ179" s="419"/>
    </row>
    <row r="180" s="320" customFormat="true" ht="15" customHeight="true" x14ac:dyDescent="0.2">
      <c r="A180" s="149"/>
      <c r="B180" s="144"/>
      <c r="C180" s="113"/>
      <c r="D180" s="112"/>
      <c r="E180" s="112"/>
      <c r="F180" s="112"/>
      <c r="G180" s="111"/>
      <c r="H180" s="110"/>
      <c r="I180" s="112"/>
      <c r="J180" s="112"/>
      <c r="K180" s="112"/>
      <c r="L180" s="109"/>
      <c r="M180" s="113"/>
      <c r="N180" s="112"/>
      <c r="O180" s="112"/>
      <c r="P180" s="112"/>
      <c r="Q180" s="109"/>
      <c r="R180" s="408"/>
      <c r="S180" s="408"/>
      <c r="T180" s="408"/>
      <c r="U180" s="408"/>
      <c r="V180" s="408"/>
      <c r="W180" s="408"/>
      <c r="X180" s="408"/>
      <c r="Y180" s="408"/>
      <c r="Z180" s="408"/>
      <c r="AA180" s="408"/>
      <c r="AB180" s="408"/>
      <c r="AC180" s="408"/>
      <c r="AD180" s="408"/>
      <c r="AE180" s="408"/>
      <c r="AF180" s="408"/>
      <c r="AG180" s="408"/>
      <c r="AH180" s="408"/>
      <c r="AI180" s="408"/>
      <c r="AJ180" s="408"/>
      <c r="AK180" s="408"/>
      <c r="AL180" s="408"/>
      <c r="AM180" s="408"/>
      <c r="AN180" s="408"/>
      <c r="AO180" s="408"/>
      <c r="AP180" s="408"/>
      <c r="AQ180" s="408"/>
      <c r="AR180" s="408"/>
      <c r="AS180" s="408"/>
      <c r="AT180" s="408"/>
      <c r="AU180" s="408"/>
      <c r="AV180" s="408"/>
      <c r="AW180" s="408"/>
      <c r="AX180" s="408"/>
      <c r="AY180" s="408"/>
      <c r="BA180" s="878"/>
      <c r="BB180" s="552"/>
      <c r="BC180" s="415"/>
      <c r="BD180" s="405"/>
      <c r="BE180" s="405"/>
      <c r="BF180" s="405"/>
      <c r="BG180" s="419"/>
      <c r="BH180" s="415"/>
      <c r="BI180" s="405"/>
      <c r="BJ180" s="405"/>
      <c r="BK180" s="405"/>
      <c r="BL180" s="419"/>
      <c r="BM180" s="415"/>
      <c r="BN180" s="405"/>
      <c r="BO180" s="405"/>
      <c r="BP180" s="405"/>
      <c r="BQ180" s="419"/>
      <c r="BR180" s="415"/>
      <c r="BS180" s="405"/>
      <c r="BT180" s="405"/>
      <c r="BU180" s="405"/>
      <c r="BV180" s="405"/>
      <c r="BW180" s="405"/>
      <c r="BX180" s="405"/>
      <c r="BY180" s="406"/>
      <c r="BZ180" s="406"/>
      <c r="CA180" s="406"/>
      <c r="CB180" s="406"/>
      <c r="CC180" s="406"/>
      <c r="CD180" s="406"/>
      <c r="CE180" s="406"/>
      <c r="CF180" s="406"/>
      <c r="CG180" s="406"/>
      <c r="CH180" s="406"/>
      <c r="CI180" s="406"/>
      <c r="CJ180" s="406"/>
      <c r="CK180" s="406"/>
      <c r="CL180" s="406"/>
      <c r="CM180" s="406"/>
      <c r="CN180" s="406"/>
      <c r="CO180" s="406"/>
      <c r="CP180" s="406"/>
      <c r="CQ180" s="406"/>
      <c r="CR180" s="406"/>
      <c r="CS180" s="406"/>
      <c r="CT180" s="406"/>
      <c r="CU180" s="406"/>
      <c r="CV180" s="406"/>
      <c r="CW180" s="406"/>
      <c r="CX180" s="406"/>
      <c r="CY180" s="406"/>
      <c r="CZ180" s="419"/>
    </row>
    <row r="181" s="320" customFormat="true" ht="15" customHeight="true" x14ac:dyDescent="0.2">
      <c r="A181" s="149"/>
      <c r="B181" s="144"/>
      <c r="C181" s="113"/>
      <c r="D181" s="112"/>
      <c r="E181" s="112"/>
      <c r="F181" s="112"/>
      <c r="G181" s="111"/>
      <c r="H181" s="110"/>
      <c r="I181" s="112"/>
      <c r="J181" s="112"/>
      <c r="K181" s="112"/>
      <c r="L181" s="109"/>
      <c r="M181" s="113"/>
      <c r="N181" s="112"/>
      <c r="O181" s="112"/>
      <c r="P181" s="112"/>
      <c r="Q181" s="109"/>
      <c r="R181" s="408"/>
      <c r="S181" s="408"/>
      <c r="T181" s="408"/>
      <c r="U181" s="408"/>
      <c r="V181" s="408"/>
      <c r="W181" s="408"/>
      <c r="X181" s="408"/>
      <c r="Y181" s="408"/>
      <c r="Z181" s="408"/>
      <c r="AA181" s="408"/>
      <c r="AB181" s="408"/>
      <c r="AC181" s="408"/>
      <c r="AD181" s="408"/>
      <c r="AE181" s="408"/>
      <c r="AF181" s="408"/>
      <c r="AG181" s="408"/>
      <c r="AH181" s="408"/>
      <c r="AI181" s="408"/>
      <c r="AJ181" s="408"/>
      <c r="AK181" s="408"/>
      <c r="AL181" s="408"/>
      <c r="AM181" s="408"/>
      <c r="AN181" s="408"/>
      <c r="AO181" s="408"/>
      <c r="AP181" s="408"/>
      <c r="AQ181" s="408"/>
      <c r="AR181" s="408"/>
      <c r="AS181" s="408"/>
      <c r="AT181" s="408"/>
      <c r="AU181" s="408"/>
      <c r="AV181" s="408"/>
      <c r="AW181" s="408"/>
      <c r="AX181" s="408"/>
      <c r="AY181" s="408"/>
      <c r="BA181" s="878"/>
      <c r="BB181" s="552"/>
      <c r="BC181" s="415"/>
      <c r="BD181" s="405"/>
      <c r="BE181" s="405"/>
      <c r="BF181" s="405"/>
      <c r="BG181" s="419"/>
      <c r="BH181" s="415"/>
      <c r="BI181" s="405"/>
      <c r="BJ181" s="405"/>
      <c r="BK181" s="405"/>
      <c r="BL181" s="419"/>
      <c r="BM181" s="415"/>
      <c r="BN181" s="405"/>
      <c r="BO181" s="405"/>
      <c r="BP181" s="405"/>
      <c r="BQ181" s="419"/>
      <c r="BR181" s="415"/>
      <c r="BS181" s="405"/>
      <c r="BT181" s="405"/>
      <c r="BU181" s="405"/>
      <c r="BV181" s="405"/>
      <c r="BW181" s="405"/>
      <c r="BX181" s="405"/>
      <c r="BY181" s="406"/>
      <c r="BZ181" s="406"/>
      <c r="CA181" s="406"/>
      <c r="CB181" s="406"/>
      <c r="CC181" s="406"/>
      <c r="CD181" s="406"/>
      <c r="CE181" s="406"/>
      <c r="CF181" s="406"/>
      <c r="CG181" s="406"/>
      <c r="CH181" s="406"/>
      <c r="CI181" s="406"/>
      <c r="CJ181" s="406"/>
      <c r="CK181" s="406"/>
      <c r="CL181" s="406"/>
      <c r="CM181" s="406"/>
      <c r="CN181" s="406"/>
      <c r="CO181" s="406"/>
      <c r="CP181" s="406"/>
      <c r="CQ181" s="406"/>
      <c r="CR181" s="406"/>
      <c r="CS181" s="406"/>
      <c r="CT181" s="406"/>
      <c r="CU181" s="406"/>
      <c r="CV181" s="406"/>
      <c r="CW181" s="406"/>
      <c r="CX181" s="406"/>
      <c r="CY181" s="406"/>
      <c r="CZ181" s="419"/>
    </row>
    <row r="182" s="320" customFormat="true" ht="15" customHeight="true" x14ac:dyDescent="0.2">
      <c r="A182" s="149"/>
      <c r="B182" s="144"/>
      <c r="C182" s="113"/>
      <c r="D182" s="112"/>
      <c r="E182" s="112"/>
      <c r="F182" s="112"/>
      <c r="G182" s="111"/>
      <c r="H182" s="110"/>
      <c r="I182" s="112"/>
      <c r="J182" s="112"/>
      <c r="K182" s="112"/>
      <c r="L182" s="109"/>
      <c r="M182" s="113"/>
      <c r="N182" s="112"/>
      <c r="O182" s="112"/>
      <c r="P182" s="112"/>
      <c r="Q182" s="109"/>
      <c r="R182" s="408"/>
      <c r="S182" s="408"/>
      <c r="T182" s="408"/>
      <c r="U182" s="408"/>
      <c r="V182" s="408"/>
      <c r="W182" s="408"/>
      <c r="X182" s="408"/>
      <c r="Y182" s="408"/>
      <c r="Z182" s="408"/>
      <c r="AA182" s="408"/>
      <c r="AB182" s="408"/>
      <c r="AC182" s="408"/>
      <c r="AD182" s="408"/>
      <c r="AE182" s="408"/>
      <c r="AF182" s="408"/>
      <c r="AG182" s="408"/>
      <c r="AH182" s="408"/>
      <c r="AI182" s="408"/>
      <c r="AJ182" s="408"/>
      <c r="AK182" s="408"/>
      <c r="AL182" s="408"/>
      <c r="AM182" s="408"/>
      <c r="AN182" s="408"/>
      <c r="AO182" s="408"/>
      <c r="AP182" s="408"/>
      <c r="AQ182" s="408"/>
      <c r="AR182" s="408"/>
      <c r="AS182" s="408"/>
      <c r="AT182" s="408"/>
      <c r="AU182" s="408"/>
      <c r="AV182" s="408"/>
      <c r="AW182" s="408"/>
      <c r="AX182" s="408"/>
      <c r="AY182" s="408"/>
      <c r="BA182" s="878"/>
      <c r="BB182" s="552"/>
      <c r="BC182" s="415"/>
      <c r="BD182" s="405"/>
      <c r="BE182" s="405"/>
      <c r="BF182" s="405"/>
      <c r="BG182" s="419"/>
      <c r="BH182" s="415"/>
      <c r="BI182" s="405"/>
      <c r="BJ182" s="405"/>
      <c r="BK182" s="405"/>
      <c r="BL182" s="419"/>
      <c r="BM182" s="415"/>
      <c r="BN182" s="405"/>
      <c r="BO182" s="405"/>
      <c r="BP182" s="405"/>
      <c r="BQ182" s="419"/>
      <c r="BR182" s="415"/>
      <c r="BS182" s="405"/>
      <c r="BT182" s="405"/>
      <c r="BU182" s="405"/>
      <c r="BV182" s="405"/>
      <c r="BW182" s="405"/>
      <c r="BX182" s="405"/>
      <c r="BY182" s="406"/>
      <c r="BZ182" s="406"/>
      <c r="CA182" s="406"/>
      <c r="CB182" s="406"/>
      <c r="CC182" s="406"/>
      <c r="CD182" s="406"/>
      <c r="CE182" s="406"/>
      <c r="CF182" s="406"/>
      <c r="CG182" s="406"/>
      <c r="CH182" s="406"/>
      <c r="CI182" s="406"/>
      <c r="CJ182" s="406"/>
      <c r="CK182" s="406"/>
      <c r="CL182" s="406"/>
      <c r="CM182" s="406"/>
      <c r="CN182" s="406"/>
      <c r="CO182" s="406"/>
      <c r="CP182" s="406"/>
      <c r="CQ182" s="406"/>
      <c r="CR182" s="406"/>
      <c r="CS182" s="406"/>
      <c r="CT182" s="406"/>
      <c r="CU182" s="406"/>
      <c r="CV182" s="406"/>
      <c r="CW182" s="406"/>
      <c r="CX182" s="406"/>
      <c r="CY182" s="406"/>
      <c r="CZ182" s="419"/>
    </row>
    <row r="183" s="320" customFormat="true" ht="15" customHeight="true" x14ac:dyDescent="0.2">
      <c r="A183" s="149"/>
      <c r="B183" s="144"/>
      <c r="C183" s="113"/>
      <c r="D183" s="112"/>
      <c r="E183" s="112"/>
      <c r="F183" s="112"/>
      <c r="G183" s="111"/>
      <c r="H183" s="110"/>
      <c r="I183" s="112"/>
      <c r="J183" s="112"/>
      <c r="K183" s="112"/>
      <c r="L183" s="109"/>
      <c r="M183" s="113"/>
      <c r="N183" s="112"/>
      <c r="O183" s="112"/>
      <c r="P183" s="112"/>
      <c r="Q183" s="109"/>
      <c r="R183" s="408"/>
      <c r="S183" s="408"/>
      <c r="T183" s="408"/>
      <c r="U183" s="408"/>
      <c r="V183" s="408"/>
      <c r="W183" s="408"/>
      <c r="X183" s="408"/>
      <c r="Y183" s="408"/>
      <c r="Z183" s="408"/>
      <c r="AA183" s="408"/>
      <c r="AB183" s="408"/>
      <c r="AC183" s="408"/>
      <c r="AD183" s="408"/>
      <c r="AE183" s="408"/>
      <c r="AF183" s="408"/>
      <c r="AG183" s="408"/>
      <c r="AH183" s="408"/>
      <c r="AI183" s="408"/>
      <c r="AJ183" s="408"/>
      <c r="AK183" s="408"/>
      <c r="AL183" s="408"/>
      <c r="AM183" s="408"/>
      <c r="AN183" s="408"/>
      <c r="AO183" s="408"/>
      <c r="AP183" s="408"/>
      <c r="AQ183" s="408"/>
      <c r="AR183" s="408"/>
      <c r="AS183" s="408"/>
      <c r="AT183" s="408"/>
      <c r="AU183" s="408"/>
      <c r="AV183" s="408"/>
      <c r="AW183" s="408"/>
      <c r="AX183" s="408"/>
      <c r="AY183" s="408"/>
      <c r="BA183" s="878"/>
      <c r="BB183" s="552"/>
      <c r="BC183" s="415"/>
      <c r="BD183" s="405"/>
      <c r="BE183" s="405"/>
      <c r="BF183" s="405"/>
      <c r="BG183" s="419"/>
      <c r="BH183" s="415"/>
      <c r="BI183" s="405"/>
      <c r="BJ183" s="405"/>
      <c r="BK183" s="405"/>
      <c r="BL183" s="419"/>
      <c r="BM183" s="415"/>
      <c r="BN183" s="405"/>
      <c r="BO183" s="405"/>
      <c r="BP183" s="405"/>
      <c r="BQ183" s="419"/>
      <c r="BR183" s="415"/>
      <c r="BS183" s="405"/>
      <c r="BT183" s="405"/>
      <c r="BU183" s="405"/>
      <c r="BV183" s="405"/>
      <c r="BW183" s="405"/>
      <c r="BX183" s="405"/>
      <c r="BY183" s="406"/>
      <c r="BZ183" s="406"/>
      <c r="CA183" s="406"/>
      <c r="CB183" s="406"/>
      <c r="CC183" s="406"/>
      <c r="CD183" s="406"/>
      <c r="CE183" s="406"/>
      <c r="CF183" s="406"/>
      <c r="CG183" s="406"/>
      <c r="CH183" s="406"/>
      <c r="CI183" s="406"/>
      <c r="CJ183" s="406"/>
      <c r="CK183" s="406"/>
      <c r="CL183" s="406"/>
      <c r="CM183" s="406"/>
      <c r="CN183" s="406"/>
      <c r="CO183" s="406"/>
      <c r="CP183" s="406"/>
      <c r="CQ183" s="406"/>
      <c r="CR183" s="406"/>
      <c r="CS183" s="406"/>
      <c r="CT183" s="406"/>
      <c r="CU183" s="406"/>
      <c r="CV183" s="406"/>
      <c r="CW183" s="406"/>
      <c r="CX183" s="406"/>
      <c r="CY183" s="406"/>
      <c r="CZ183" s="419"/>
    </row>
    <row r="184" s="489" customFormat="true" ht="15" customHeight="true" x14ac:dyDescent="0.2">
      <c r="A184" s="149"/>
      <c r="B184" s="144"/>
      <c r="C184" s="89"/>
      <c r="D184" s="88"/>
      <c r="E184" s="88"/>
      <c r="F184" s="88"/>
      <c r="G184" s="87"/>
      <c r="H184" s="86"/>
      <c r="I184" s="88"/>
      <c r="J184" s="88"/>
      <c r="K184" s="88"/>
      <c r="L184" s="85"/>
      <c r="M184" s="89"/>
      <c r="N184" s="88"/>
      <c r="O184" s="88"/>
      <c r="P184" s="88"/>
      <c r="Q184" s="85"/>
      <c r="R184" s="833"/>
      <c r="S184" s="833"/>
      <c r="T184" s="833"/>
      <c r="U184" s="833"/>
      <c r="V184" s="833"/>
      <c r="W184" s="833"/>
      <c r="X184" s="833"/>
      <c r="Y184" s="833"/>
      <c r="Z184" s="833"/>
      <c r="AA184" s="833"/>
      <c r="AB184" s="833"/>
      <c r="AC184" s="833"/>
      <c r="AD184" s="833"/>
      <c r="AE184" s="833"/>
      <c r="AF184" s="833"/>
      <c r="AG184" s="833"/>
      <c r="AH184" s="833"/>
      <c r="AI184" s="833"/>
      <c r="AJ184" s="833"/>
      <c r="AK184" s="833"/>
      <c r="AL184" s="833"/>
      <c r="AM184" s="833"/>
      <c r="AN184" s="833"/>
      <c r="AO184" s="833"/>
      <c r="AP184" s="833"/>
      <c r="AQ184" s="833"/>
      <c r="AR184" s="833"/>
      <c r="AS184" s="833"/>
      <c r="AT184" s="833"/>
      <c r="AU184" s="833"/>
      <c r="AV184" s="833"/>
      <c r="AW184" s="833"/>
      <c r="AX184" s="833"/>
      <c r="AY184" s="833"/>
      <c r="BA184" s="878"/>
      <c r="BB184" s="552"/>
      <c r="BC184" s="415"/>
      <c r="BD184" s="405"/>
      <c r="BE184" s="405"/>
      <c r="BF184" s="405"/>
      <c r="BG184" s="419"/>
      <c r="BH184" s="415"/>
      <c r="BI184" s="405"/>
      <c r="BJ184" s="405"/>
      <c r="BK184" s="405"/>
      <c r="BL184" s="419"/>
      <c r="BM184" s="415"/>
      <c r="BN184" s="405"/>
      <c r="BO184" s="405"/>
      <c r="BP184" s="405"/>
      <c r="BQ184" s="419"/>
      <c r="BR184" s="415"/>
      <c r="BS184" s="405"/>
      <c r="BT184" s="405"/>
      <c r="BU184" s="405"/>
      <c r="BV184" s="405"/>
      <c r="BW184" s="405"/>
      <c r="BX184" s="405"/>
      <c r="BY184" s="406"/>
      <c r="BZ184" s="406"/>
      <c r="CA184" s="406"/>
      <c r="CB184" s="406"/>
      <c r="CC184" s="406"/>
      <c r="CD184" s="406"/>
      <c r="CE184" s="406"/>
      <c r="CF184" s="406"/>
      <c r="CG184" s="406"/>
      <c r="CH184" s="406"/>
      <c r="CI184" s="406"/>
      <c r="CJ184" s="406"/>
      <c r="CK184" s="406"/>
      <c r="CL184" s="406"/>
      <c r="CM184" s="406"/>
      <c r="CN184" s="406"/>
      <c r="CO184" s="406"/>
      <c r="CP184" s="406"/>
      <c r="CQ184" s="406"/>
      <c r="CR184" s="406"/>
      <c r="CS184" s="406"/>
      <c r="CT184" s="406"/>
      <c r="CU184" s="406"/>
      <c r="CV184" s="406"/>
      <c r="CW184" s="406"/>
      <c r="CX184" s="406"/>
      <c r="CY184" s="406"/>
      <c r="CZ184" s="419"/>
    </row>
    <row r="185" s="489" customFormat="true" ht="15" customHeight="true" x14ac:dyDescent="0.2">
      <c r="A185" s="149"/>
      <c r="B185" s="144"/>
      <c r="C185" s="89"/>
      <c r="D185" s="88"/>
      <c r="E185" s="88"/>
      <c r="F185" s="88"/>
      <c r="G185" s="87"/>
      <c r="H185" s="86"/>
      <c r="I185" s="88"/>
      <c r="J185" s="88"/>
      <c r="K185" s="88"/>
      <c r="L185" s="85"/>
      <c r="M185" s="89"/>
      <c r="N185" s="88"/>
      <c r="O185" s="88"/>
      <c r="P185" s="88"/>
      <c r="Q185" s="85"/>
      <c r="R185" s="833"/>
      <c r="S185" s="833"/>
      <c r="T185" s="833"/>
      <c r="U185" s="833"/>
      <c r="V185" s="833"/>
      <c r="W185" s="833"/>
      <c r="X185" s="833"/>
      <c r="Y185" s="833"/>
      <c r="Z185" s="833"/>
      <c r="AA185" s="833"/>
      <c r="AB185" s="833"/>
      <c r="AC185" s="833"/>
      <c r="AD185" s="833"/>
      <c r="AE185" s="833"/>
      <c r="AF185" s="833"/>
      <c r="AG185" s="833"/>
      <c r="AH185" s="833"/>
      <c r="AI185" s="833"/>
      <c r="AJ185" s="833"/>
      <c r="AK185" s="833"/>
      <c r="AL185" s="833"/>
      <c r="AM185" s="833"/>
      <c r="AN185" s="833"/>
      <c r="AO185" s="833"/>
      <c r="AP185" s="833"/>
      <c r="AQ185" s="833"/>
      <c r="AR185" s="833"/>
      <c r="AS185" s="833"/>
      <c r="AT185" s="833"/>
      <c r="AU185" s="833"/>
      <c r="AV185" s="833"/>
      <c r="AW185" s="833"/>
      <c r="AX185" s="833"/>
      <c r="AY185" s="833"/>
      <c r="BA185" s="878"/>
      <c r="BB185" s="552"/>
      <c r="BC185" s="415"/>
      <c r="BD185" s="405"/>
      <c r="BE185" s="405"/>
      <c r="BF185" s="405"/>
      <c r="BG185" s="419"/>
      <c r="BH185" s="415"/>
      <c r="BI185" s="405"/>
      <c r="BJ185" s="405"/>
      <c r="BK185" s="405"/>
      <c r="BL185" s="419"/>
      <c r="BM185" s="415"/>
      <c r="BN185" s="405"/>
      <c r="BO185" s="405"/>
      <c r="BP185" s="405"/>
      <c r="BQ185" s="419"/>
      <c r="BR185" s="415"/>
      <c r="BS185" s="405"/>
      <c r="BT185" s="405"/>
      <c r="BU185" s="405"/>
      <c r="BV185" s="405"/>
      <c r="BW185" s="405"/>
      <c r="BX185" s="405"/>
      <c r="BY185" s="406"/>
      <c r="BZ185" s="406"/>
      <c r="CA185" s="406"/>
      <c r="CB185" s="406"/>
      <c r="CC185" s="406"/>
      <c r="CD185" s="406"/>
      <c r="CE185" s="406"/>
      <c r="CF185" s="406"/>
      <c r="CG185" s="406"/>
      <c r="CH185" s="406"/>
      <c r="CI185" s="406"/>
      <c r="CJ185" s="406"/>
      <c r="CK185" s="406"/>
      <c r="CL185" s="406"/>
      <c r="CM185" s="406"/>
      <c r="CN185" s="406"/>
      <c r="CO185" s="406"/>
      <c r="CP185" s="406"/>
      <c r="CQ185" s="406"/>
      <c r="CR185" s="406"/>
      <c r="CS185" s="406"/>
      <c r="CT185" s="406"/>
      <c r="CU185" s="406"/>
      <c r="CV185" s="406"/>
      <c r="CW185" s="406"/>
      <c r="CX185" s="406"/>
      <c r="CY185" s="406"/>
      <c r="CZ185" s="419"/>
    </row>
    <row r="186" s="489" customFormat="true" ht="15" customHeight="true" x14ac:dyDescent="0.2">
      <c r="A186" s="149"/>
      <c r="B186" s="144"/>
      <c r="C186" s="89"/>
      <c r="D186" s="88"/>
      <c r="E186" s="88"/>
      <c r="F186" s="88"/>
      <c r="G186" s="87"/>
      <c r="H186" s="86"/>
      <c r="I186" s="88"/>
      <c r="J186" s="88"/>
      <c r="K186" s="88"/>
      <c r="L186" s="85"/>
      <c r="M186" s="89"/>
      <c r="N186" s="88"/>
      <c r="O186" s="88"/>
      <c r="P186" s="88"/>
      <c r="Q186" s="85"/>
      <c r="R186" s="833"/>
      <c r="S186" s="833"/>
      <c r="T186" s="833"/>
      <c r="U186" s="833"/>
      <c r="V186" s="833"/>
      <c r="W186" s="833"/>
      <c r="X186" s="833"/>
      <c r="Y186" s="833"/>
      <c r="Z186" s="833"/>
      <c r="AA186" s="833"/>
      <c r="AB186" s="833"/>
      <c r="AC186" s="833"/>
      <c r="AD186" s="833"/>
      <c r="AE186" s="833"/>
      <c r="AF186" s="833"/>
      <c r="AG186" s="833"/>
      <c r="AH186" s="833"/>
      <c r="AI186" s="833"/>
      <c r="AJ186" s="833"/>
      <c r="AK186" s="833"/>
      <c r="AL186" s="833"/>
      <c r="AM186" s="833"/>
      <c r="AN186" s="833"/>
      <c r="AO186" s="833"/>
      <c r="AP186" s="833"/>
      <c r="AQ186" s="833"/>
      <c r="AR186" s="833"/>
      <c r="AS186" s="833"/>
      <c r="AT186" s="833"/>
      <c r="AU186" s="833"/>
      <c r="AV186" s="833"/>
      <c r="AW186" s="833"/>
      <c r="AX186" s="833"/>
      <c r="AY186" s="833"/>
      <c r="BA186" s="878"/>
      <c r="BB186" s="552"/>
      <c r="BC186" s="415"/>
      <c r="BD186" s="405"/>
      <c r="BE186" s="405"/>
      <c r="BF186" s="405"/>
      <c r="BG186" s="419"/>
      <c r="BH186" s="415"/>
      <c r="BI186" s="405"/>
      <c r="BJ186" s="405"/>
      <c r="BK186" s="405"/>
      <c r="BL186" s="419"/>
      <c r="BM186" s="415"/>
      <c r="BN186" s="405"/>
      <c r="BO186" s="405"/>
      <c r="BP186" s="405"/>
      <c r="BQ186" s="419"/>
      <c r="BR186" s="415"/>
      <c r="BS186" s="405"/>
      <c r="BT186" s="405"/>
      <c r="BU186" s="405"/>
      <c r="BV186" s="405"/>
      <c r="BW186" s="405"/>
      <c r="BX186" s="405"/>
      <c r="BY186" s="406"/>
      <c r="BZ186" s="406"/>
      <c r="CA186" s="406"/>
      <c r="CB186" s="406"/>
      <c r="CC186" s="406"/>
      <c r="CD186" s="406"/>
      <c r="CE186" s="406"/>
      <c r="CF186" s="406"/>
      <c r="CG186" s="406"/>
      <c r="CH186" s="406"/>
      <c r="CI186" s="406"/>
      <c r="CJ186" s="406"/>
      <c r="CK186" s="406"/>
      <c r="CL186" s="406"/>
      <c r="CM186" s="406"/>
      <c r="CN186" s="406"/>
      <c r="CO186" s="406"/>
      <c r="CP186" s="406"/>
      <c r="CQ186" s="406"/>
      <c r="CR186" s="406"/>
      <c r="CS186" s="406"/>
      <c r="CT186" s="406"/>
      <c r="CU186" s="406"/>
      <c r="CV186" s="406"/>
      <c r="CW186" s="406"/>
      <c r="CX186" s="406"/>
      <c r="CY186" s="406"/>
      <c r="CZ186" s="419"/>
    </row>
    <row r="187" s="489" customFormat="true" ht="15" customHeight="true" x14ac:dyDescent="0.2">
      <c r="A187" s="149"/>
      <c r="B187" s="144"/>
      <c r="C187" s="89"/>
      <c r="D187" s="88"/>
      <c r="E187" s="88"/>
      <c r="F187" s="88"/>
      <c r="G187" s="87"/>
      <c r="H187" s="86"/>
      <c r="I187" s="88"/>
      <c r="J187" s="88"/>
      <c r="K187" s="88"/>
      <c r="L187" s="85"/>
      <c r="M187" s="89"/>
      <c r="N187" s="88"/>
      <c r="O187" s="88"/>
      <c r="P187" s="88"/>
      <c r="Q187" s="85"/>
      <c r="R187" s="833"/>
      <c r="S187" s="833"/>
      <c r="T187" s="833"/>
      <c r="U187" s="833"/>
      <c r="V187" s="833"/>
      <c r="W187" s="833"/>
      <c r="X187" s="833"/>
      <c r="Y187" s="833"/>
      <c r="Z187" s="833"/>
      <c r="AA187" s="833"/>
      <c r="AB187" s="833"/>
      <c r="AC187" s="833"/>
      <c r="AD187" s="833"/>
      <c r="AE187" s="833"/>
      <c r="AF187" s="833"/>
      <c r="AG187" s="833"/>
      <c r="AH187" s="833"/>
      <c r="AI187" s="833"/>
      <c r="AJ187" s="833"/>
      <c r="AK187" s="833"/>
      <c r="AL187" s="833"/>
      <c r="AM187" s="833"/>
      <c r="AN187" s="833"/>
      <c r="AO187" s="833"/>
      <c r="AP187" s="833"/>
      <c r="AQ187" s="833"/>
      <c r="AR187" s="833"/>
      <c r="AS187" s="833"/>
      <c r="AT187" s="833"/>
      <c r="AU187" s="833"/>
      <c r="AV187" s="833"/>
      <c r="AW187" s="833"/>
      <c r="AX187" s="833"/>
      <c r="AY187" s="833"/>
      <c r="BA187" s="878"/>
      <c r="BB187" s="552"/>
      <c r="BC187" s="415"/>
      <c r="BD187" s="405"/>
      <c r="BE187" s="405"/>
      <c r="BF187" s="405"/>
      <c r="BG187" s="419"/>
      <c r="BH187" s="415"/>
      <c r="BI187" s="405"/>
      <c r="BJ187" s="405"/>
      <c r="BK187" s="405"/>
      <c r="BL187" s="419"/>
      <c r="BM187" s="415"/>
      <c r="BN187" s="405"/>
      <c r="BO187" s="405"/>
      <c r="BP187" s="405"/>
      <c r="BQ187" s="419"/>
      <c r="BR187" s="415"/>
      <c r="BS187" s="405"/>
      <c r="BT187" s="405"/>
      <c r="BU187" s="405"/>
      <c r="BV187" s="405"/>
      <c r="BW187" s="405"/>
      <c r="BX187" s="405"/>
      <c r="BY187" s="406"/>
      <c r="BZ187" s="406"/>
      <c r="CA187" s="406"/>
      <c r="CB187" s="406"/>
      <c r="CC187" s="406"/>
      <c r="CD187" s="406"/>
      <c r="CE187" s="406"/>
      <c r="CF187" s="406"/>
      <c r="CG187" s="406"/>
      <c r="CH187" s="406"/>
      <c r="CI187" s="406"/>
      <c r="CJ187" s="406"/>
      <c r="CK187" s="406"/>
      <c r="CL187" s="406"/>
      <c r="CM187" s="406"/>
      <c r="CN187" s="406"/>
      <c r="CO187" s="406"/>
      <c r="CP187" s="406"/>
      <c r="CQ187" s="406"/>
      <c r="CR187" s="406"/>
      <c r="CS187" s="406"/>
      <c r="CT187" s="406"/>
      <c r="CU187" s="406"/>
      <c r="CV187" s="406"/>
      <c r="CW187" s="406"/>
      <c r="CX187" s="406"/>
      <c r="CY187" s="406"/>
      <c r="CZ187" s="419"/>
    </row>
    <row r="188" s="489" customFormat="true" ht="15" customHeight="true" x14ac:dyDescent="0.2">
      <c r="A188" s="149"/>
      <c r="B188" s="144"/>
      <c r="C188" s="89"/>
      <c r="D188" s="88"/>
      <c r="E188" s="88"/>
      <c r="F188" s="88"/>
      <c r="G188" s="87"/>
      <c r="H188" s="86"/>
      <c r="I188" s="88"/>
      <c r="J188" s="88"/>
      <c r="K188" s="88"/>
      <c r="L188" s="85"/>
      <c r="M188" s="89"/>
      <c r="N188" s="88"/>
      <c r="O188" s="88"/>
      <c r="P188" s="88"/>
      <c r="Q188" s="85"/>
      <c r="R188" s="833"/>
      <c r="S188" s="833"/>
      <c r="T188" s="833"/>
      <c r="U188" s="833"/>
      <c r="V188" s="833"/>
      <c r="W188" s="833"/>
      <c r="X188" s="833"/>
      <c r="Y188" s="833"/>
      <c r="Z188" s="833"/>
      <c r="AA188" s="833"/>
      <c r="AB188" s="833"/>
      <c r="AC188" s="833"/>
      <c r="AD188" s="833"/>
      <c r="AE188" s="833"/>
      <c r="AF188" s="833"/>
      <c r="AG188" s="833"/>
      <c r="AH188" s="833"/>
      <c r="AI188" s="833"/>
      <c r="AJ188" s="833"/>
      <c r="AK188" s="833"/>
      <c r="AL188" s="833"/>
      <c r="AM188" s="833"/>
      <c r="AN188" s="833"/>
      <c r="AO188" s="833"/>
      <c r="AP188" s="833"/>
      <c r="AQ188" s="833"/>
      <c r="AR188" s="833"/>
      <c r="AS188" s="833"/>
      <c r="AT188" s="833"/>
      <c r="AU188" s="833"/>
      <c r="AV188" s="833"/>
      <c r="AW188" s="833"/>
      <c r="AX188" s="833"/>
      <c r="AY188" s="833"/>
      <c r="BA188" s="878"/>
      <c r="BB188" s="552"/>
      <c r="BC188" s="415"/>
      <c r="BD188" s="405"/>
      <c r="BE188" s="405"/>
      <c r="BF188" s="405"/>
      <c r="BG188" s="419"/>
      <c r="BH188" s="415"/>
      <c r="BI188" s="405"/>
      <c r="BJ188" s="405"/>
      <c r="BK188" s="405"/>
      <c r="BL188" s="419"/>
      <c r="BM188" s="415"/>
      <c r="BN188" s="405"/>
      <c r="BO188" s="405"/>
      <c r="BP188" s="405"/>
      <c r="BQ188" s="419"/>
      <c r="BR188" s="415"/>
      <c r="BS188" s="405"/>
      <c r="BT188" s="405"/>
      <c r="BU188" s="405"/>
      <c r="BV188" s="405"/>
      <c r="BW188" s="405"/>
      <c r="BX188" s="405"/>
      <c r="BY188" s="406"/>
      <c r="BZ188" s="406"/>
      <c r="CA188" s="406"/>
      <c r="CB188" s="406"/>
      <c r="CC188" s="406"/>
      <c r="CD188" s="406"/>
      <c r="CE188" s="406"/>
      <c r="CF188" s="406"/>
      <c r="CG188" s="406"/>
      <c r="CH188" s="406"/>
      <c r="CI188" s="406"/>
      <c r="CJ188" s="406"/>
      <c r="CK188" s="406"/>
      <c r="CL188" s="406"/>
      <c r="CM188" s="406"/>
      <c r="CN188" s="406"/>
      <c r="CO188" s="406"/>
      <c r="CP188" s="406"/>
      <c r="CQ188" s="406"/>
      <c r="CR188" s="406"/>
      <c r="CS188" s="406"/>
      <c r="CT188" s="406"/>
      <c r="CU188" s="406"/>
      <c r="CV188" s="406"/>
      <c r="CW188" s="406"/>
      <c r="CX188" s="406"/>
      <c r="CY188" s="406"/>
      <c r="CZ188" s="419"/>
    </row>
    <row r="189" s="489" customFormat="true" ht="15" customHeight="true" x14ac:dyDescent="0.2">
      <c r="A189" s="149"/>
      <c r="B189" s="144"/>
      <c r="C189" s="89"/>
      <c r="D189" s="88"/>
      <c r="E189" s="88"/>
      <c r="F189" s="88"/>
      <c r="G189" s="87"/>
      <c r="H189" s="86"/>
      <c r="I189" s="88"/>
      <c r="J189" s="88"/>
      <c r="K189" s="88"/>
      <c r="L189" s="85"/>
      <c r="M189" s="89"/>
      <c r="N189" s="88"/>
      <c r="O189" s="88"/>
      <c r="P189" s="88"/>
      <c r="Q189" s="85"/>
      <c r="R189" s="833"/>
      <c r="S189" s="833"/>
      <c r="T189" s="833"/>
      <c r="U189" s="833"/>
      <c r="V189" s="833"/>
      <c r="W189" s="833"/>
      <c r="X189" s="833"/>
      <c r="Y189" s="833"/>
      <c r="Z189" s="833"/>
      <c r="AA189" s="833"/>
      <c r="AB189" s="833"/>
      <c r="AC189" s="833"/>
      <c r="AD189" s="833"/>
      <c r="AE189" s="833"/>
      <c r="AF189" s="833"/>
      <c r="AG189" s="833"/>
      <c r="AH189" s="833"/>
      <c r="AI189" s="833"/>
      <c r="AJ189" s="833"/>
      <c r="AK189" s="833"/>
      <c r="AL189" s="833"/>
      <c r="AM189" s="833"/>
      <c r="AN189" s="833"/>
      <c r="AO189" s="833"/>
      <c r="AP189" s="833"/>
      <c r="AQ189" s="833"/>
      <c r="AR189" s="833"/>
      <c r="AS189" s="833"/>
      <c r="AT189" s="833"/>
      <c r="AU189" s="833"/>
      <c r="AV189" s="833"/>
      <c r="AW189" s="833"/>
      <c r="AX189" s="833"/>
      <c r="AY189" s="833"/>
      <c r="BA189" s="878"/>
      <c r="BB189" s="552"/>
      <c r="BC189" s="415"/>
      <c r="BD189" s="405"/>
      <c r="BE189" s="405"/>
      <c r="BF189" s="405"/>
      <c r="BG189" s="419"/>
      <c r="BH189" s="415"/>
      <c r="BI189" s="405"/>
      <c r="BJ189" s="405"/>
      <c r="BK189" s="405"/>
      <c r="BL189" s="419"/>
      <c r="BM189" s="415"/>
      <c r="BN189" s="405"/>
      <c r="BO189" s="405"/>
      <c r="BP189" s="405"/>
      <c r="BQ189" s="419"/>
      <c r="BR189" s="415"/>
      <c r="BS189" s="405"/>
      <c r="BT189" s="405"/>
      <c r="BU189" s="405"/>
      <c r="BV189" s="405"/>
      <c r="BW189" s="405"/>
      <c r="BX189" s="405"/>
      <c r="BY189" s="406"/>
      <c r="BZ189" s="406"/>
      <c r="CA189" s="406"/>
      <c r="CB189" s="406"/>
      <c r="CC189" s="406"/>
      <c r="CD189" s="406"/>
      <c r="CE189" s="406"/>
      <c r="CF189" s="406"/>
      <c r="CG189" s="406"/>
      <c r="CH189" s="406"/>
      <c r="CI189" s="406"/>
      <c r="CJ189" s="406"/>
      <c r="CK189" s="406"/>
      <c r="CL189" s="406"/>
      <c r="CM189" s="406"/>
      <c r="CN189" s="406"/>
      <c r="CO189" s="406"/>
      <c r="CP189" s="406"/>
      <c r="CQ189" s="406"/>
      <c r="CR189" s="406"/>
      <c r="CS189" s="406"/>
      <c r="CT189" s="406"/>
      <c r="CU189" s="406"/>
      <c r="CV189" s="406"/>
      <c r="CW189" s="406"/>
      <c r="CX189" s="406"/>
      <c r="CY189" s="406"/>
      <c r="CZ189" s="419"/>
    </row>
    <row r="190" s="489" customFormat="true" ht="15" customHeight="true" x14ac:dyDescent="0.2">
      <c r="A190" s="149"/>
      <c r="B190" s="144"/>
      <c r="C190" s="89"/>
      <c r="D190" s="88"/>
      <c r="E190" s="88"/>
      <c r="F190" s="88"/>
      <c r="G190" s="87"/>
      <c r="H190" s="86"/>
      <c r="I190" s="88"/>
      <c r="J190" s="88"/>
      <c r="K190" s="88"/>
      <c r="L190" s="85"/>
      <c r="M190" s="89"/>
      <c r="N190" s="88"/>
      <c r="O190" s="88"/>
      <c r="P190" s="88"/>
      <c r="Q190" s="85"/>
      <c r="R190" s="833"/>
      <c r="S190" s="833"/>
      <c r="T190" s="833"/>
      <c r="U190" s="833"/>
      <c r="V190" s="833"/>
      <c r="W190" s="833"/>
      <c r="X190" s="833"/>
      <c r="Y190" s="833"/>
      <c r="Z190" s="833"/>
      <c r="AA190" s="833"/>
      <c r="AB190" s="833"/>
      <c r="AC190" s="833"/>
      <c r="AD190" s="833"/>
      <c r="AE190" s="833"/>
      <c r="AF190" s="833"/>
      <c r="AG190" s="833"/>
      <c r="AH190" s="833"/>
      <c r="AI190" s="833"/>
      <c r="AJ190" s="833"/>
      <c r="AK190" s="833"/>
      <c r="AL190" s="833"/>
      <c r="AM190" s="833"/>
      <c r="AN190" s="833"/>
      <c r="AO190" s="833"/>
      <c r="AP190" s="833"/>
      <c r="AQ190" s="833"/>
      <c r="AR190" s="833"/>
      <c r="AS190" s="833"/>
      <c r="AT190" s="833"/>
      <c r="AU190" s="833"/>
      <c r="AV190" s="833"/>
      <c r="AW190" s="833"/>
      <c r="AX190" s="833"/>
      <c r="AY190" s="833"/>
      <c r="BA190" s="878"/>
      <c r="BB190" s="552"/>
      <c r="BC190" s="415"/>
      <c r="BD190" s="405"/>
      <c r="BE190" s="405"/>
      <c r="BF190" s="405"/>
      <c r="BG190" s="419"/>
      <c r="BH190" s="415"/>
      <c r="BI190" s="405"/>
      <c r="BJ190" s="405"/>
      <c r="BK190" s="405"/>
      <c r="BL190" s="419"/>
      <c r="BM190" s="415"/>
      <c r="BN190" s="405"/>
      <c r="BO190" s="405"/>
      <c r="BP190" s="405"/>
      <c r="BQ190" s="419"/>
      <c r="BR190" s="415"/>
      <c r="BS190" s="405"/>
      <c r="BT190" s="405"/>
      <c r="BU190" s="405"/>
      <c r="BV190" s="405"/>
      <c r="BW190" s="405"/>
      <c r="BX190" s="405"/>
      <c r="BY190" s="406"/>
      <c r="BZ190" s="406"/>
      <c r="CA190" s="406"/>
      <c r="CB190" s="406"/>
      <c r="CC190" s="406"/>
      <c r="CD190" s="406"/>
      <c r="CE190" s="406"/>
      <c r="CF190" s="406"/>
      <c r="CG190" s="406"/>
      <c r="CH190" s="406"/>
      <c r="CI190" s="406"/>
      <c r="CJ190" s="406"/>
      <c r="CK190" s="406"/>
      <c r="CL190" s="406"/>
      <c r="CM190" s="406"/>
      <c r="CN190" s="406"/>
      <c r="CO190" s="406"/>
      <c r="CP190" s="406"/>
      <c r="CQ190" s="406"/>
      <c r="CR190" s="406"/>
      <c r="CS190" s="406"/>
      <c r="CT190" s="406"/>
      <c r="CU190" s="406"/>
      <c r="CV190" s="406"/>
      <c r="CW190" s="406"/>
      <c r="CX190" s="406"/>
      <c r="CY190" s="406"/>
      <c r="CZ190" s="419"/>
    </row>
    <row r="191" s="489" customFormat="true" ht="15" customHeight="true" x14ac:dyDescent="0.2">
      <c r="A191" s="149"/>
      <c r="B191" s="144"/>
      <c r="C191" s="89"/>
      <c r="D191" s="88"/>
      <c r="E191" s="88"/>
      <c r="F191" s="88"/>
      <c r="G191" s="87"/>
      <c r="H191" s="86"/>
      <c r="I191" s="88"/>
      <c r="J191" s="88"/>
      <c r="K191" s="88"/>
      <c r="L191" s="85"/>
      <c r="M191" s="89"/>
      <c r="N191" s="88"/>
      <c r="O191" s="88"/>
      <c r="P191" s="88"/>
      <c r="Q191" s="85"/>
      <c r="R191" s="833"/>
      <c r="S191" s="833"/>
      <c r="T191" s="833"/>
      <c r="U191" s="833"/>
      <c r="V191" s="833"/>
      <c r="W191" s="833"/>
      <c r="X191" s="833"/>
      <c r="Y191" s="833"/>
      <c r="Z191" s="833"/>
      <c r="AA191" s="833"/>
      <c r="AB191" s="833"/>
      <c r="AC191" s="833"/>
      <c r="AD191" s="833"/>
      <c r="AE191" s="833"/>
      <c r="AF191" s="833"/>
      <c r="AG191" s="833"/>
      <c r="AH191" s="833"/>
      <c r="AI191" s="833"/>
      <c r="AJ191" s="833"/>
      <c r="AK191" s="833"/>
      <c r="AL191" s="833"/>
      <c r="AM191" s="833"/>
      <c r="AN191" s="833"/>
      <c r="AO191" s="833"/>
      <c r="AP191" s="833"/>
      <c r="AQ191" s="833"/>
      <c r="AR191" s="833"/>
      <c r="AS191" s="833"/>
      <c r="AT191" s="833"/>
      <c r="AU191" s="833"/>
      <c r="AV191" s="833"/>
      <c r="AW191" s="833"/>
      <c r="AX191" s="833"/>
      <c r="AY191" s="833"/>
      <c r="BA191" s="878"/>
      <c r="BB191" s="552"/>
      <c r="BC191" s="415"/>
      <c r="BD191" s="405"/>
      <c r="BE191" s="405"/>
      <c r="BF191" s="405"/>
      <c r="BG191" s="419"/>
      <c r="BH191" s="415"/>
      <c r="BI191" s="405"/>
      <c r="BJ191" s="405"/>
      <c r="BK191" s="405"/>
      <c r="BL191" s="419"/>
      <c r="BM191" s="415"/>
      <c r="BN191" s="405"/>
      <c r="BO191" s="405"/>
      <c r="BP191" s="405"/>
      <c r="BQ191" s="419"/>
      <c r="BR191" s="415"/>
      <c r="BS191" s="405"/>
      <c r="BT191" s="405"/>
      <c r="BU191" s="405"/>
      <c r="BV191" s="405"/>
      <c r="BW191" s="405"/>
      <c r="BX191" s="405"/>
      <c r="BY191" s="406"/>
      <c r="BZ191" s="406"/>
      <c r="CA191" s="406"/>
      <c r="CB191" s="406"/>
      <c r="CC191" s="406"/>
      <c r="CD191" s="406"/>
      <c r="CE191" s="406"/>
      <c r="CF191" s="406"/>
      <c r="CG191" s="406"/>
      <c r="CH191" s="406"/>
      <c r="CI191" s="406"/>
      <c r="CJ191" s="406"/>
      <c r="CK191" s="406"/>
      <c r="CL191" s="406"/>
      <c r="CM191" s="406"/>
      <c r="CN191" s="406"/>
      <c r="CO191" s="406"/>
      <c r="CP191" s="406"/>
      <c r="CQ191" s="406"/>
      <c r="CR191" s="406"/>
      <c r="CS191" s="406"/>
      <c r="CT191" s="406"/>
      <c r="CU191" s="406"/>
      <c r="CV191" s="406"/>
      <c r="CW191" s="406"/>
      <c r="CX191" s="406"/>
      <c r="CY191" s="406"/>
      <c r="CZ191" s="419"/>
    </row>
    <row r="192" s="489" customFormat="true" ht="15" customHeight="true" x14ac:dyDescent="0.2">
      <c r="A192" s="149"/>
      <c r="B192" s="144"/>
      <c r="C192" s="89"/>
      <c r="D192" s="88"/>
      <c r="E192" s="88"/>
      <c r="F192" s="88"/>
      <c r="G192" s="87"/>
      <c r="H192" s="86"/>
      <c r="I192" s="88"/>
      <c r="J192" s="88"/>
      <c r="K192" s="88"/>
      <c r="L192" s="85"/>
      <c r="M192" s="89"/>
      <c r="N192" s="88"/>
      <c r="O192" s="88"/>
      <c r="P192" s="88"/>
      <c r="Q192" s="85"/>
      <c r="R192" s="833"/>
      <c r="S192" s="833"/>
      <c r="T192" s="833"/>
      <c r="U192" s="833"/>
      <c r="V192" s="833"/>
      <c r="W192" s="833"/>
      <c r="X192" s="833"/>
      <c r="Y192" s="833"/>
      <c r="Z192" s="833"/>
      <c r="AA192" s="833"/>
      <c r="AB192" s="833"/>
      <c r="AC192" s="833"/>
      <c r="AD192" s="833"/>
      <c r="AE192" s="833"/>
      <c r="AF192" s="833"/>
      <c r="AG192" s="833"/>
      <c r="AH192" s="833"/>
      <c r="AI192" s="833"/>
      <c r="AJ192" s="833"/>
      <c r="AK192" s="833"/>
      <c r="AL192" s="833"/>
      <c r="AM192" s="833"/>
      <c r="AN192" s="833"/>
      <c r="AO192" s="833"/>
      <c r="AP192" s="833"/>
      <c r="AQ192" s="833"/>
      <c r="AR192" s="833"/>
      <c r="AS192" s="833"/>
      <c r="AT192" s="833"/>
      <c r="AU192" s="833"/>
      <c r="AV192" s="833"/>
      <c r="AW192" s="833"/>
      <c r="AX192" s="833"/>
      <c r="AY192" s="833"/>
      <c r="BA192" s="878"/>
      <c r="BB192" s="552"/>
      <c r="BC192" s="415"/>
      <c r="BD192" s="405"/>
      <c r="BE192" s="405"/>
      <c r="BF192" s="405"/>
      <c r="BG192" s="419"/>
      <c r="BH192" s="415"/>
      <c r="BI192" s="405"/>
      <c r="BJ192" s="405"/>
      <c r="BK192" s="405"/>
      <c r="BL192" s="419"/>
      <c r="BM192" s="415"/>
      <c r="BN192" s="405"/>
      <c r="BO192" s="405"/>
      <c r="BP192" s="405"/>
      <c r="BQ192" s="419"/>
      <c r="BR192" s="415"/>
      <c r="BS192" s="405"/>
      <c r="BT192" s="405"/>
      <c r="BU192" s="405"/>
      <c r="BV192" s="405"/>
      <c r="BW192" s="405"/>
      <c r="BX192" s="405"/>
      <c r="BY192" s="406"/>
      <c r="BZ192" s="406"/>
      <c r="CA192" s="406"/>
      <c r="CB192" s="406"/>
      <c r="CC192" s="406"/>
      <c r="CD192" s="406"/>
      <c r="CE192" s="406"/>
      <c r="CF192" s="406"/>
      <c r="CG192" s="406"/>
      <c r="CH192" s="406"/>
      <c r="CI192" s="406"/>
      <c r="CJ192" s="406"/>
      <c r="CK192" s="406"/>
      <c r="CL192" s="406"/>
      <c r="CM192" s="406"/>
      <c r="CN192" s="406"/>
      <c r="CO192" s="406"/>
      <c r="CP192" s="406"/>
      <c r="CQ192" s="406"/>
      <c r="CR192" s="406"/>
      <c r="CS192" s="406"/>
      <c r="CT192" s="406"/>
      <c r="CU192" s="406"/>
      <c r="CV192" s="406"/>
      <c r="CW192" s="406"/>
      <c r="CX192" s="406"/>
      <c r="CY192" s="406"/>
      <c r="CZ192" s="419"/>
    </row>
    <row r="193" s="489" customFormat="true" ht="15" customHeight="true" x14ac:dyDescent="0.2">
      <c r="A193" s="149"/>
      <c r="B193" s="144"/>
      <c r="C193" s="89"/>
      <c r="D193" s="88"/>
      <c r="E193" s="88"/>
      <c r="F193" s="88"/>
      <c r="G193" s="87"/>
      <c r="H193" s="86"/>
      <c r="I193" s="88"/>
      <c r="J193" s="88"/>
      <c r="K193" s="88"/>
      <c r="L193" s="85"/>
      <c r="M193" s="89"/>
      <c r="N193" s="88"/>
      <c r="O193" s="88"/>
      <c r="P193" s="88"/>
      <c r="Q193" s="85"/>
      <c r="R193" s="833"/>
      <c r="S193" s="833"/>
      <c r="T193" s="833"/>
      <c r="U193" s="833"/>
      <c r="V193" s="833"/>
      <c r="W193" s="833"/>
      <c r="X193" s="833"/>
      <c r="Y193" s="833"/>
      <c r="Z193" s="833"/>
      <c r="AA193" s="833"/>
      <c r="AB193" s="833"/>
      <c r="AC193" s="833"/>
      <c r="AD193" s="833"/>
      <c r="AE193" s="833"/>
      <c r="AF193" s="833"/>
      <c r="AG193" s="833"/>
      <c r="AH193" s="833"/>
      <c r="AI193" s="833"/>
      <c r="AJ193" s="833"/>
      <c r="AK193" s="833"/>
      <c r="AL193" s="833"/>
      <c r="AM193" s="833"/>
      <c r="AN193" s="833"/>
      <c r="AO193" s="833"/>
      <c r="AP193" s="833"/>
      <c r="AQ193" s="833"/>
      <c r="AR193" s="833"/>
      <c r="AS193" s="833"/>
      <c r="AT193" s="833"/>
      <c r="AU193" s="833"/>
      <c r="AV193" s="833"/>
      <c r="AW193" s="833"/>
      <c r="AX193" s="833"/>
      <c r="AY193" s="833"/>
      <c r="BA193" s="878"/>
      <c r="BB193" s="552"/>
      <c r="BC193" s="415"/>
      <c r="BD193" s="405"/>
      <c r="BE193" s="405"/>
      <c r="BF193" s="405"/>
      <c r="BG193" s="419"/>
      <c r="BH193" s="415"/>
      <c r="BI193" s="405"/>
      <c r="BJ193" s="405"/>
      <c r="BK193" s="405"/>
      <c r="BL193" s="419"/>
      <c r="BM193" s="415"/>
      <c r="BN193" s="405"/>
      <c r="BO193" s="405"/>
      <c r="BP193" s="405"/>
      <c r="BQ193" s="419"/>
      <c r="BR193" s="415"/>
      <c r="BS193" s="405"/>
      <c r="BT193" s="405"/>
      <c r="BU193" s="405"/>
      <c r="BV193" s="405"/>
      <c r="BW193" s="405"/>
      <c r="BX193" s="405"/>
      <c r="BY193" s="406"/>
      <c r="BZ193" s="406"/>
      <c r="CA193" s="406"/>
      <c r="CB193" s="406"/>
      <c r="CC193" s="406"/>
      <c r="CD193" s="406"/>
      <c r="CE193" s="406"/>
      <c r="CF193" s="406"/>
      <c r="CG193" s="406"/>
      <c r="CH193" s="406"/>
      <c r="CI193" s="406"/>
      <c r="CJ193" s="406"/>
      <c r="CK193" s="406"/>
      <c r="CL193" s="406"/>
      <c r="CM193" s="406"/>
      <c r="CN193" s="406"/>
      <c r="CO193" s="406"/>
      <c r="CP193" s="406"/>
      <c r="CQ193" s="406"/>
      <c r="CR193" s="406"/>
      <c r="CS193" s="406"/>
      <c r="CT193" s="406"/>
      <c r="CU193" s="406"/>
      <c r="CV193" s="406"/>
      <c r="CW193" s="406"/>
      <c r="CX193" s="406"/>
      <c r="CY193" s="406"/>
      <c r="CZ193" s="419"/>
    </row>
    <row r="194" s="489" customFormat="true" ht="15" customHeight="true" x14ac:dyDescent="0.2">
      <c r="A194" s="172"/>
      <c r="B194" s="143"/>
      <c r="C194" s="106"/>
      <c r="D194" s="108"/>
      <c r="E194" s="108"/>
      <c r="F194" s="108"/>
      <c r="G194" s="107"/>
      <c r="H194" s="105"/>
      <c r="I194" s="108"/>
      <c r="J194" s="108"/>
      <c r="K194" s="108"/>
      <c r="L194" s="104"/>
      <c r="M194" s="106"/>
      <c r="N194" s="108"/>
      <c r="O194" s="108"/>
      <c r="P194" s="108"/>
      <c r="Q194" s="104"/>
      <c r="R194" s="833"/>
      <c r="S194" s="833"/>
      <c r="T194" s="833"/>
      <c r="U194" s="833"/>
      <c r="V194" s="833"/>
      <c r="W194" s="833"/>
      <c r="X194" s="833"/>
      <c r="Y194" s="833"/>
      <c r="Z194" s="833"/>
      <c r="AA194" s="833"/>
      <c r="AB194" s="833"/>
      <c r="AC194" s="833"/>
      <c r="AD194" s="833"/>
      <c r="AE194" s="833"/>
      <c r="AF194" s="833"/>
      <c r="AG194" s="833"/>
      <c r="AH194" s="833"/>
      <c r="AI194" s="833"/>
      <c r="AJ194" s="833"/>
      <c r="AK194" s="833"/>
      <c r="AL194" s="833"/>
      <c r="AM194" s="833"/>
      <c r="AN194" s="833"/>
      <c r="AO194" s="833"/>
      <c r="AP194" s="833"/>
      <c r="AQ194" s="833"/>
      <c r="AR194" s="833"/>
      <c r="AS194" s="833"/>
      <c r="AT194" s="833"/>
      <c r="AU194" s="833"/>
      <c r="AV194" s="833"/>
      <c r="AW194" s="833"/>
      <c r="AX194" s="833"/>
      <c r="AY194" s="833"/>
      <c r="BA194" s="878"/>
      <c r="BB194" s="552"/>
      <c r="BC194" s="415"/>
      <c r="BD194" s="405"/>
      <c r="BE194" s="405"/>
      <c r="BF194" s="405"/>
      <c r="BG194" s="419"/>
      <c r="BH194" s="415"/>
      <c r="BI194" s="405"/>
      <c r="BJ194" s="405"/>
      <c r="BK194" s="405"/>
      <c r="BL194" s="419"/>
      <c r="BM194" s="415"/>
      <c r="BN194" s="405"/>
      <c r="BO194" s="405"/>
      <c r="BP194" s="405"/>
      <c r="BQ194" s="419"/>
      <c r="BR194" s="415"/>
      <c r="BS194" s="405"/>
      <c r="BT194" s="405"/>
      <c r="BU194" s="405"/>
      <c r="BV194" s="405"/>
      <c r="BW194" s="405"/>
      <c r="BX194" s="405"/>
      <c r="BY194" s="406"/>
      <c r="BZ194" s="406"/>
      <c r="CA194" s="406"/>
      <c r="CB194" s="406"/>
      <c r="CC194" s="406"/>
      <c r="CD194" s="406"/>
      <c r="CE194" s="406"/>
      <c r="CF194" s="406"/>
      <c r="CG194" s="406"/>
      <c r="CH194" s="406"/>
      <c r="CI194" s="406"/>
      <c r="CJ194" s="406"/>
      <c r="CK194" s="406"/>
      <c r="CL194" s="406"/>
      <c r="CM194" s="406"/>
      <c r="CN194" s="406"/>
      <c r="CO194" s="406"/>
      <c r="CP194" s="406"/>
      <c r="CQ194" s="406"/>
      <c r="CR194" s="406"/>
      <c r="CS194" s="406"/>
      <c r="CT194" s="406"/>
      <c r="CU194" s="406"/>
      <c r="CV194" s="406"/>
      <c r="CW194" s="406"/>
      <c r="CX194" s="406"/>
      <c r="CY194" s="406"/>
      <c r="CZ194" s="419"/>
    </row>
    <row r="195" s="316" customFormat="true" ht="15" customHeight="true" x14ac:dyDescent="0.2">
      <c r="A195" s="172"/>
      <c r="B195" s="143"/>
      <c r="C195" s="106"/>
      <c r="D195" s="108"/>
      <c r="E195" s="108"/>
      <c r="F195" s="108"/>
      <c r="G195" s="107"/>
      <c r="H195" s="105"/>
      <c r="I195" s="108"/>
      <c r="J195" s="108"/>
      <c r="K195" s="108"/>
      <c r="L195" s="104"/>
      <c r="M195" s="106"/>
      <c r="N195" s="108"/>
      <c r="O195" s="108"/>
      <c r="P195" s="108"/>
      <c r="Q195" s="104"/>
      <c r="R195" s="833"/>
      <c r="S195" s="833"/>
      <c r="T195" s="833"/>
      <c r="U195" s="833"/>
      <c r="V195" s="833"/>
      <c r="W195" s="833"/>
      <c r="X195" s="833"/>
      <c r="Y195" s="833"/>
      <c r="Z195" s="833"/>
      <c r="AA195" s="833"/>
      <c r="AB195" s="833"/>
      <c r="AC195" s="833"/>
      <c r="AD195" s="833"/>
      <c r="AE195" s="833"/>
      <c r="AF195" s="833"/>
      <c r="AG195" s="833"/>
      <c r="AH195" s="833"/>
      <c r="AI195" s="833"/>
      <c r="AJ195" s="833"/>
      <c r="AK195" s="833"/>
      <c r="AL195" s="833"/>
      <c r="AM195" s="833"/>
      <c r="AN195" s="833"/>
      <c r="AO195" s="833"/>
      <c r="AP195" s="833"/>
      <c r="AQ195" s="833"/>
      <c r="AR195" s="833"/>
      <c r="AS195" s="833"/>
      <c r="AT195" s="833"/>
      <c r="AU195" s="833"/>
      <c r="AV195" s="833"/>
      <c r="AW195" s="833"/>
      <c r="AX195" s="833"/>
      <c r="AY195" s="833"/>
      <c r="BA195" s="878"/>
      <c r="BB195" s="552"/>
      <c r="BC195" s="415"/>
      <c r="BD195" s="405"/>
      <c r="BE195" s="405"/>
      <c r="BF195" s="405"/>
      <c r="BG195" s="419"/>
      <c r="BH195" s="415"/>
      <c r="BI195" s="405"/>
      <c r="BJ195" s="405"/>
      <c r="BK195" s="405"/>
      <c r="BL195" s="419"/>
      <c r="BM195" s="415"/>
      <c r="BN195" s="405"/>
      <c r="BO195" s="405"/>
      <c r="BP195" s="405"/>
      <c r="BQ195" s="419"/>
      <c r="BR195" s="415"/>
      <c r="BS195" s="405"/>
      <c r="BT195" s="405"/>
      <c r="BU195" s="405"/>
      <c r="BV195" s="405"/>
      <c r="BW195" s="405"/>
      <c r="BX195" s="405"/>
      <c r="BY195" s="406"/>
      <c r="BZ195" s="406"/>
      <c r="CA195" s="406"/>
      <c r="CB195" s="406"/>
      <c r="CC195" s="406"/>
      <c r="CD195" s="406"/>
      <c r="CE195" s="406"/>
      <c r="CF195" s="406"/>
      <c r="CG195" s="406"/>
      <c r="CH195" s="406"/>
      <c r="CI195" s="406"/>
      <c r="CJ195" s="406"/>
      <c r="CK195" s="406"/>
      <c r="CL195" s="406"/>
      <c r="CM195" s="406"/>
      <c r="CN195" s="406"/>
      <c r="CO195" s="406"/>
      <c r="CP195" s="406"/>
      <c r="CQ195" s="406"/>
      <c r="CR195" s="406"/>
      <c r="CS195" s="406"/>
      <c r="CT195" s="406"/>
      <c r="CU195" s="406"/>
      <c r="CV195" s="406"/>
      <c r="CW195" s="406"/>
      <c r="CX195" s="406"/>
      <c r="CY195" s="406"/>
      <c r="CZ195" s="419"/>
    </row>
    <row r="196" s="316" customFormat="true" ht="15" customHeight="true" x14ac:dyDescent="0.2">
      <c r="A196" s="172"/>
      <c r="B196" s="143"/>
      <c r="C196" s="106"/>
      <c r="D196" s="108"/>
      <c r="E196" s="108"/>
      <c r="F196" s="108"/>
      <c r="G196" s="107"/>
      <c r="H196" s="105"/>
      <c r="I196" s="108"/>
      <c r="J196" s="108"/>
      <c r="K196" s="108"/>
      <c r="L196" s="104"/>
      <c r="M196" s="106"/>
      <c r="N196" s="108"/>
      <c r="O196" s="108"/>
      <c r="P196" s="108"/>
      <c r="Q196" s="104"/>
      <c r="R196" s="833"/>
      <c r="S196" s="833"/>
      <c r="T196" s="833"/>
      <c r="U196" s="833"/>
      <c r="V196" s="833"/>
      <c r="W196" s="833"/>
      <c r="X196" s="833"/>
      <c r="Y196" s="833"/>
      <c r="Z196" s="833"/>
      <c r="AA196" s="833"/>
      <c r="AB196" s="833"/>
      <c r="AC196" s="833"/>
      <c r="AD196" s="833"/>
      <c r="AE196" s="833"/>
      <c r="AF196" s="833"/>
      <c r="AG196" s="833"/>
      <c r="AH196" s="833"/>
      <c r="AI196" s="833"/>
      <c r="AJ196" s="833"/>
      <c r="AK196" s="833"/>
      <c r="AL196" s="833"/>
      <c r="AM196" s="833"/>
      <c r="AN196" s="833"/>
      <c r="AO196" s="833"/>
      <c r="AP196" s="833"/>
      <c r="AQ196" s="833"/>
      <c r="AR196" s="833"/>
      <c r="AS196" s="833"/>
      <c r="AT196" s="833"/>
      <c r="AU196" s="833"/>
      <c r="AV196" s="833"/>
      <c r="AW196" s="833"/>
      <c r="AX196" s="833"/>
      <c r="AY196" s="833"/>
      <c r="BA196" s="878"/>
      <c r="BB196" s="552"/>
      <c r="BC196" s="415"/>
      <c r="BD196" s="405"/>
      <c r="BE196" s="405"/>
      <c r="BF196" s="405"/>
      <c r="BG196" s="419"/>
      <c r="BH196" s="415"/>
      <c r="BI196" s="405"/>
      <c r="BJ196" s="405"/>
      <c r="BK196" s="405"/>
      <c r="BL196" s="419"/>
      <c r="BM196" s="415"/>
      <c r="BN196" s="405"/>
      <c r="BO196" s="405"/>
      <c r="BP196" s="405"/>
      <c r="BQ196" s="419"/>
      <c r="BR196" s="415"/>
      <c r="BS196" s="405"/>
      <c r="BT196" s="405"/>
      <c r="BU196" s="405"/>
      <c r="BV196" s="405"/>
      <c r="BW196" s="405"/>
      <c r="BX196" s="405"/>
      <c r="BY196" s="406"/>
      <c r="BZ196" s="406"/>
      <c r="CA196" s="406"/>
      <c r="CB196" s="406"/>
      <c r="CC196" s="406"/>
      <c r="CD196" s="406"/>
      <c r="CE196" s="406"/>
      <c r="CF196" s="406"/>
      <c r="CG196" s="406"/>
      <c r="CH196" s="406"/>
      <c r="CI196" s="406"/>
      <c r="CJ196" s="406"/>
      <c r="CK196" s="406"/>
      <c r="CL196" s="406"/>
      <c r="CM196" s="406"/>
      <c r="CN196" s="406"/>
      <c r="CO196" s="406"/>
      <c r="CP196" s="406"/>
      <c r="CQ196" s="406"/>
      <c r="CR196" s="406"/>
      <c r="CS196" s="406"/>
      <c r="CT196" s="406"/>
      <c r="CU196" s="406"/>
      <c r="CV196" s="406"/>
      <c r="CW196" s="406"/>
      <c r="CX196" s="406"/>
      <c r="CY196" s="406"/>
      <c r="CZ196" s="419"/>
    </row>
    <row r="197" s="316" customFormat="true" ht="15" customHeight="true" x14ac:dyDescent="0.2">
      <c r="A197" s="172"/>
      <c r="B197" s="143"/>
      <c r="C197" s="106"/>
      <c r="D197" s="108"/>
      <c r="E197" s="108"/>
      <c r="F197" s="108"/>
      <c r="G197" s="107"/>
      <c r="H197" s="105"/>
      <c r="I197" s="108"/>
      <c r="J197" s="108"/>
      <c r="K197" s="108"/>
      <c r="L197" s="104"/>
      <c r="M197" s="106"/>
      <c r="N197" s="108"/>
      <c r="O197" s="108"/>
      <c r="P197" s="108"/>
      <c r="Q197" s="104"/>
      <c r="R197" s="833"/>
      <c r="S197" s="833"/>
      <c r="T197" s="833"/>
      <c r="U197" s="833"/>
      <c r="V197" s="833"/>
      <c r="W197" s="833"/>
      <c r="X197" s="833"/>
      <c r="Y197" s="833"/>
      <c r="Z197" s="833"/>
      <c r="AA197" s="833"/>
      <c r="AB197" s="833"/>
      <c r="AC197" s="833"/>
      <c r="AD197" s="833"/>
      <c r="AE197" s="833"/>
      <c r="AF197" s="833"/>
      <c r="AG197" s="833"/>
      <c r="AH197" s="833"/>
      <c r="AI197" s="833"/>
      <c r="AJ197" s="833"/>
      <c r="AK197" s="833"/>
      <c r="AL197" s="833"/>
      <c r="AM197" s="833"/>
      <c r="AN197" s="833"/>
      <c r="AO197" s="833"/>
      <c r="AP197" s="833"/>
      <c r="AQ197" s="833"/>
      <c r="AR197" s="833"/>
      <c r="AS197" s="833"/>
      <c r="AT197" s="833"/>
      <c r="AU197" s="833"/>
      <c r="AV197" s="833"/>
      <c r="AW197" s="833"/>
      <c r="AX197" s="833"/>
      <c r="AY197" s="833"/>
      <c r="BA197" s="878"/>
      <c r="BB197" s="552"/>
      <c r="BC197" s="415"/>
      <c r="BD197" s="405"/>
      <c r="BE197" s="405"/>
      <c r="BF197" s="405"/>
      <c r="BG197" s="419"/>
      <c r="BH197" s="415"/>
      <c r="BI197" s="405"/>
      <c r="BJ197" s="405"/>
      <c r="BK197" s="405"/>
      <c r="BL197" s="419"/>
      <c r="BM197" s="415"/>
      <c r="BN197" s="405"/>
      <c r="BO197" s="405"/>
      <c r="BP197" s="405"/>
      <c r="BQ197" s="419"/>
      <c r="BR197" s="415"/>
      <c r="BS197" s="405"/>
      <c r="BT197" s="405"/>
      <c r="BU197" s="405"/>
      <c r="BV197" s="405"/>
      <c r="BW197" s="405"/>
      <c r="BX197" s="405"/>
      <c r="BY197" s="406"/>
      <c r="BZ197" s="406"/>
      <c r="CA197" s="406"/>
      <c r="CB197" s="406"/>
      <c r="CC197" s="406"/>
      <c r="CD197" s="406"/>
      <c r="CE197" s="406"/>
      <c r="CF197" s="406"/>
      <c r="CG197" s="406"/>
      <c r="CH197" s="406"/>
      <c r="CI197" s="406"/>
      <c r="CJ197" s="406"/>
      <c r="CK197" s="406"/>
      <c r="CL197" s="406"/>
      <c r="CM197" s="406"/>
      <c r="CN197" s="406"/>
      <c r="CO197" s="406"/>
      <c r="CP197" s="406"/>
      <c r="CQ197" s="406"/>
      <c r="CR197" s="406"/>
      <c r="CS197" s="406"/>
      <c r="CT197" s="406"/>
      <c r="CU197" s="406"/>
      <c r="CV197" s="406"/>
      <c r="CW197" s="406"/>
      <c r="CX197" s="406"/>
      <c r="CY197" s="406"/>
      <c r="CZ197" s="419"/>
    </row>
    <row r="198" s="316" customFormat="true" ht="15" customHeight="true" x14ac:dyDescent="0.2">
      <c r="A198" s="172"/>
      <c r="B198" s="143"/>
      <c r="C198" s="106"/>
      <c r="D198" s="108"/>
      <c r="E198" s="108"/>
      <c r="F198" s="108"/>
      <c r="G198" s="107"/>
      <c r="H198" s="105"/>
      <c r="I198" s="108"/>
      <c r="J198" s="108"/>
      <c r="K198" s="108"/>
      <c r="L198" s="104"/>
      <c r="M198" s="106"/>
      <c r="N198" s="108"/>
      <c r="O198" s="108"/>
      <c r="P198" s="108"/>
      <c r="Q198" s="104"/>
      <c r="R198" s="833"/>
      <c r="S198" s="833"/>
      <c r="T198" s="833"/>
      <c r="U198" s="833"/>
      <c r="V198" s="833"/>
      <c r="W198" s="833"/>
      <c r="X198" s="833"/>
      <c r="Y198" s="833"/>
      <c r="Z198" s="833"/>
      <c r="AA198" s="833"/>
      <c r="AB198" s="833"/>
      <c r="AC198" s="833"/>
      <c r="AD198" s="833"/>
      <c r="AE198" s="833"/>
      <c r="AF198" s="833"/>
      <c r="AG198" s="833"/>
      <c r="AH198" s="833"/>
      <c r="AI198" s="833"/>
      <c r="AJ198" s="833"/>
      <c r="AK198" s="833"/>
      <c r="AL198" s="833"/>
      <c r="AM198" s="833"/>
      <c r="AN198" s="833"/>
      <c r="AO198" s="833"/>
      <c r="AP198" s="833"/>
      <c r="AQ198" s="833"/>
      <c r="AR198" s="833"/>
      <c r="AS198" s="833"/>
      <c r="AT198" s="833"/>
      <c r="AU198" s="833"/>
      <c r="AV198" s="833"/>
      <c r="AW198" s="833"/>
      <c r="AX198" s="833"/>
      <c r="AY198" s="833"/>
      <c r="BA198" s="878"/>
      <c r="BB198" s="552"/>
      <c r="BC198" s="415"/>
      <c r="BD198" s="405"/>
      <c r="BE198" s="405"/>
      <c r="BF198" s="405"/>
      <c r="BG198" s="419"/>
      <c r="BH198" s="415"/>
      <c r="BI198" s="405"/>
      <c r="BJ198" s="405"/>
      <c r="BK198" s="405"/>
      <c r="BL198" s="419"/>
      <c r="BM198" s="415"/>
      <c r="BN198" s="405"/>
      <c r="BO198" s="405"/>
      <c r="BP198" s="405"/>
      <c r="BQ198" s="419"/>
      <c r="BR198" s="415"/>
      <c r="BS198" s="405"/>
      <c r="BT198" s="405"/>
      <c r="BU198" s="405"/>
      <c r="BV198" s="405"/>
      <c r="BW198" s="405"/>
      <c r="BX198" s="405"/>
      <c r="BY198" s="406"/>
      <c r="BZ198" s="406"/>
      <c r="CA198" s="406"/>
      <c r="CB198" s="406"/>
      <c r="CC198" s="406"/>
      <c r="CD198" s="406"/>
      <c r="CE198" s="406"/>
      <c r="CF198" s="406"/>
      <c r="CG198" s="406"/>
      <c r="CH198" s="406"/>
      <c r="CI198" s="406"/>
      <c r="CJ198" s="406"/>
      <c r="CK198" s="406"/>
      <c r="CL198" s="406"/>
      <c r="CM198" s="406"/>
      <c r="CN198" s="406"/>
      <c r="CO198" s="406"/>
      <c r="CP198" s="406"/>
      <c r="CQ198" s="406"/>
      <c r="CR198" s="406"/>
      <c r="CS198" s="406"/>
      <c r="CT198" s="406"/>
      <c r="CU198" s="406"/>
      <c r="CV198" s="406"/>
      <c r="CW198" s="406"/>
      <c r="CX198" s="406"/>
      <c r="CY198" s="406"/>
      <c r="CZ198" s="419"/>
    </row>
    <row r="199" s="316" customFormat="true" ht="15" customHeight="true" x14ac:dyDescent="0.2">
      <c r="A199" s="172"/>
      <c r="B199" s="143"/>
      <c r="C199" s="106"/>
      <c r="D199" s="108"/>
      <c r="E199" s="108"/>
      <c r="F199" s="108"/>
      <c r="G199" s="107"/>
      <c r="H199" s="105"/>
      <c r="I199" s="108"/>
      <c r="J199" s="108"/>
      <c r="K199" s="108"/>
      <c r="L199" s="104"/>
      <c r="M199" s="106"/>
      <c r="N199" s="108"/>
      <c r="O199" s="108"/>
      <c r="P199" s="108"/>
      <c r="Q199" s="104"/>
      <c r="R199" s="833"/>
      <c r="S199" s="833"/>
      <c r="T199" s="833"/>
      <c r="U199" s="833"/>
      <c r="V199" s="833"/>
      <c r="W199" s="833"/>
      <c r="X199" s="833"/>
      <c r="Y199" s="833"/>
      <c r="Z199" s="833"/>
      <c r="AA199" s="833"/>
      <c r="AB199" s="833"/>
      <c r="AC199" s="833"/>
      <c r="AD199" s="833"/>
      <c r="AE199" s="833"/>
      <c r="AF199" s="833"/>
      <c r="AG199" s="833"/>
      <c r="AH199" s="833"/>
      <c r="AI199" s="833"/>
      <c r="AJ199" s="833"/>
      <c r="AK199" s="833"/>
      <c r="AL199" s="833"/>
      <c r="AM199" s="833"/>
      <c r="AN199" s="833"/>
      <c r="AO199" s="833"/>
      <c r="AP199" s="833"/>
      <c r="AQ199" s="833"/>
      <c r="AR199" s="833"/>
      <c r="AS199" s="833"/>
      <c r="AT199" s="833"/>
      <c r="AU199" s="833"/>
      <c r="AV199" s="833"/>
      <c r="AW199" s="833"/>
      <c r="AX199" s="833"/>
      <c r="AY199" s="833"/>
      <c r="BA199" s="878"/>
      <c r="BB199" s="552"/>
      <c r="BC199" s="415"/>
      <c r="BD199" s="405"/>
      <c r="BE199" s="405"/>
      <c r="BF199" s="405"/>
      <c r="BG199" s="419"/>
      <c r="BH199" s="415"/>
      <c r="BI199" s="405"/>
      <c r="BJ199" s="405"/>
      <c r="BK199" s="405"/>
      <c r="BL199" s="419"/>
      <c r="BM199" s="415"/>
      <c r="BN199" s="405"/>
      <c r="BO199" s="405"/>
      <c r="BP199" s="405"/>
      <c r="BQ199" s="419"/>
      <c r="BR199" s="415"/>
      <c r="BS199" s="405"/>
      <c r="BT199" s="405"/>
      <c r="BU199" s="405"/>
      <c r="BV199" s="405"/>
      <c r="BW199" s="405"/>
      <c r="BX199" s="405"/>
      <c r="BY199" s="406"/>
      <c r="BZ199" s="406"/>
      <c r="CA199" s="406"/>
      <c r="CB199" s="406"/>
      <c r="CC199" s="406"/>
      <c r="CD199" s="406"/>
      <c r="CE199" s="406"/>
      <c r="CF199" s="406"/>
      <c r="CG199" s="406"/>
      <c r="CH199" s="406"/>
      <c r="CI199" s="406"/>
      <c r="CJ199" s="406"/>
      <c r="CK199" s="406"/>
      <c r="CL199" s="406"/>
      <c r="CM199" s="406"/>
      <c r="CN199" s="406"/>
      <c r="CO199" s="406"/>
      <c r="CP199" s="406"/>
      <c r="CQ199" s="406"/>
      <c r="CR199" s="406"/>
      <c r="CS199" s="406"/>
      <c r="CT199" s="406"/>
      <c r="CU199" s="406"/>
      <c r="CV199" s="406"/>
      <c r="CW199" s="406"/>
      <c r="CX199" s="406"/>
      <c r="CY199" s="406"/>
      <c r="CZ199" s="419"/>
    </row>
    <row r="200" s="316" customFormat="true" ht="15" customHeight="true" x14ac:dyDescent="0.2">
      <c r="A200" s="172"/>
      <c r="B200" s="143"/>
      <c r="C200" s="106"/>
      <c r="D200" s="108"/>
      <c r="E200" s="108"/>
      <c r="F200" s="108"/>
      <c r="G200" s="107"/>
      <c r="H200" s="105"/>
      <c r="I200" s="108"/>
      <c r="J200" s="108"/>
      <c r="K200" s="108"/>
      <c r="L200" s="104"/>
      <c r="M200" s="106"/>
      <c r="N200" s="108"/>
      <c r="O200" s="108"/>
      <c r="P200" s="108"/>
      <c r="Q200" s="104"/>
      <c r="R200" s="833"/>
      <c r="S200" s="833"/>
      <c r="T200" s="833"/>
      <c r="U200" s="833"/>
      <c r="V200" s="833"/>
      <c r="W200" s="833"/>
      <c r="X200" s="833"/>
      <c r="Y200" s="833"/>
      <c r="Z200" s="833"/>
      <c r="AA200" s="833"/>
      <c r="AB200" s="833"/>
      <c r="AC200" s="833"/>
      <c r="AD200" s="833"/>
      <c r="AE200" s="833"/>
      <c r="AF200" s="833"/>
      <c r="AG200" s="833"/>
      <c r="AH200" s="833"/>
      <c r="AI200" s="833"/>
      <c r="AJ200" s="833"/>
      <c r="AK200" s="833"/>
      <c r="AL200" s="833"/>
      <c r="AM200" s="833"/>
      <c r="AN200" s="833"/>
      <c r="AO200" s="833"/>
      <c r="AP200" s="833"/>
      <c r="AQ200" s="833"/>
      <c r="AR200" s="833"/>
      <c r="AS200" s="833"/>
      <c r="AT200" s="833"/>
      <c r="AU200" s="833"/>
      <c r="AV200" s="833"/>
      <c r="AW200" s="833"/>
      <c r="AX200" s="833"/>
      <c r="AY200" s="833"/>
      <c r="BA200" s="878"/>
      <c r="BB200" s="552"/>
      <c r="BC200" s="415"/>
      <c r="BD200" s="405"/>
      <c r="BE200" s="405"/>
      <c r="BF200" s="405"/>
      <c r="BG200" s="419"/>
      <c r="BH200" s="415"/>
      <c r="BI200" s="405"/>
      <c r="BJ200" s="405"/>
      <c r="BK200" s="405"/>
      <c r="BL200" s="419"/>
      <c r="BM200" s="415"/>
      <c r="BN200" s="405"/>
      <c r="BO200" s="405"/>
      <c r="BP200" s="405"/>
      <c r="BQ200" s="419"/>
      <c r="BR200" s="415"/>
      <c r="BS200" s="405"/>
      <c r="BT200" s="405"/>
      <c r="BU200" s="405"/>
      <c r="BV200" s="405"/>
      <c r="BW200" s="405"/>
      <c r="BX200" s="405"/>
      <c r="BY200" s="406"/>
      <c r="BZ200" s="406"/>
      <c r="CA200" s="406"/>
      <c r="CB200" s="406"/>
      <c r="CC200" s="406"/>
      <c r="CD200" s="406"/>
      <c r="CE200" s="406"/>
      <c r="CF200" s="406"/>
      <c r="CG200" s="406"/>
      <c r="CH200" s="406"/>
      <c r="CI200" s="406"/>
      <c r="CJ200" s="406"/>
      <c r="CK200" s="406"/>
      <c r="CL200" s="406"/>
      <c r="CM200" s="406"/>
      <c r="CN200" s="406"/>
      <c r="CO200" s="406"/>
      <c r="CP200" s="406"/>
      <c r="CQ200" s="406"/>
      <c r="CR200" s="406"/>
      <c r="CS200" s="406"/>
      <c r="CT200" s="406"/>
      <c r="CU200" s="406"/>
      <c r="CV200" s="406"/>
      <c r="CW200" s="406"/>
      <c r="CX200" s="406"/>
      <c r="CY200" s="406"/>
      <c r="CZ200" s="419"/>
    </row>
    <row r="201" s="316" customFormat="true" ht="15" customHeight="true" x14ac:dyDescent="0.2">
      <c r="A201" s="172"/>
      <c r="B201" s="143"/>
      <c r="C201" s="106"/>
      <c r="D201" s="108"/>
      <c r="E201" s="108"/>
      <c r="F201" s="108"/>
      <c r="G201" s="107"/>
      <c r="H201" s="105"/>
      <c r="I201" s="108"/>
      <c r="J201" s="108"/>
      <c r="K201" s="108"/>
      <c r="L201" s="104"/>
      <c r="M201" s="106"/>
      <c r="N201" s="108"/>
      <c r="O201" s="108"/>
      <c r="P201" s="108"/>
      <c r="Q201" s="104"/>
      <c r="R201" s="833"/>
      <c r="S201" s="833"/>
      <c r="T201" s="833"/>
      <c r="U201" s="833"/>
      <c r="V201" s="833"/>
      <c r="W201" s="833"/>
      <c r="X201" s="833"/>
      <c r="Y201" s="833"/>
      <c r="Z201" s="833"/>
      <c r="AA201" s="833"/>
      <c r="AB201" s="833"/>
      <c r="AC201" s="833"/>
      <c r="AD201" s="833"/>
      <c r="AE201" s="833"/>
      <c r="AF201" s="833"/>
      <c r="AG201" s="833"/>
      <c r="AH201" s="833"/>
      <c r="AI201" s="833"/>
      <c r="AJ201" s="833"/>
      <c r="AK201" s="833"/>
      <c r="AL201" s="833"/>
      <c r="AM201" s="833"/>
      <c r="AN201" s="833"/>
      <c r="AO201" s="833"/>
      <c r="AP201" s="833"/>
      <c r="AQ201" s="833"/>
      <c r="AR201" s="833"/>
      <c r="AS201" s="833"/>
      <c r="AT201" s="833"/>
      <c r="AU201" s="833"/>
      <c r="AV201" s="833"/>
      <c r="AW201" s="833"/>
      <c r="AX201" s="833"/>
      <c r="AY201" s="833"/>
      <c r="BA201" s="878"/>
      <c r="BB201" s="552"/>
      <c r="BC201" s="415"/>
      <c r="BD201" s="405"/>
      <c r="BE201" s="405"/>
      <c r="BF201" s="405"/>
      <c r="BG201" s="419"/>
      <c r="BH201" s="415"/>
      <c r="BI201" s="405"/>
      <c r="BJ201" s="405"/>
      <c r="BK201" s="405"/>
      <c r="BL201" s="419"/>
      <c r="BM201" s="415"/>
      <c r="BN201" s="405"/>
      <c r="BO201" s="405"/>
      <c r="BP201" s="405"/>
      <c r="BQ201" s="419"/>
      <c r="BR201" s="415"/>
      <c r="BS201" s="405"/>
      <c r="BT201" s="405"/>
      <c r="BU201" s="405"/>
      <c r="BV201" s="405"/>
      <c r="BW201" s="405"/>
      <c r="BX201" s="405"/>
      <c r="BY201" s="406"/>
      <c r="BZ201" s="406"/>
      <c r="CA201" s="406"/>
      <c r="CB201" s="406"/>
      <c r="CC201" s="406"/>
      <c r="CD201" s="406"/>
      <c r="CE201" s="406"/>
      <c r="CF201" s="406"/>
      <c r="CG201" s="406"/>
      <c r="CH201" s="406"/>
      <c r="CI201" s="406"/>
      <c r="CJ201" s="406"/>
      <c r="CK201" s="406"/>
      <c r="CL201" s="406"/>
      <c r="CM201" s="406"/>
      <c r="CN201" s="406"/>
      <c r="CO201" s="406"/>
      <c r="CP201" s="406"/>
      <c r="CQ201" s="406"/>
      <c r="CR201" s="406"/>
      <c r="CS201" s="406"/>
      <c r="CT201" s="406"/>
      <c r="CU201" s="406"/>
      <c r="CV201" s="406"/>
      <c r="CW201" s="406"/>
      <c r="CX201" s="406"/>
      <c r="CY201" s="406"/>
      <c r="CZ201" s="419"/>
    </row>
    <row r="202" s="316" customFormat="true" ht="15" customHeight="true" x14ac:dyDescent="0.2">
      <c r="A202" s="172"/>
      <c r="B202" s="143"/>
      <c r="C202" s="106"/>
      <c r="D202" s="108"/>
      <c r="E202" s="108"/>
      <c r="F202" s="108"/>
      <c r="G202" s="107"/>
      <c r="H202" s="105"/>
      <c r="I202" s="108"/>
      <c r="J202" s="108"/>
      <c r="K202" s="108"/>
      <c r="L202" s="104"/>
      <c r="M202" s="106"/>
      <c r="N202" s="108"/>
      <c r="O202" s="108"/>
      <c r="P202" s="108"/>
      <c r="Q202" s="104"/>
      <c r="R202" s="833"/>
      <c r="S202" s="833"/>
      <c r="T202" s="833"/>
      <c r="U202" s="833"/>
      <c r="V202" s="833"/>
      <c r="W202" s="833"/>
      <c r="X202" s="833"/>
      <c r="Y202" s="833"/>
      <c r="Z202" s="833"/>
      <c r="AA202" s="833"/>
      <c r="AB202" s="833"/>
      <c r="AC202" s="833"/>
      <c r="AD202" s="833"/>
      <c r="AE202" s="833"/>
      <c r="AF202" s="833"/>
      <c r="AG202" s="833"/>
      <c r="AH202" s="833"/>
      <c r="AI202" s="833"/>
      <c r="AJ202" s="833"/>
      <c r="AK202" s="833"/>
      <c r="AL202" s="833"/>
      <c r="AM202" s="833"/>
      <c r="AN202" s="833"/>
      <c r="AO202" s="833"/>
      <c r="AP202" s="833"/>
      <c r="AQ202" s="833"/>
      <c r="AR202" s="833"/>
      <c r="AS202" s="833"/>
      <c r="AT202" s="833"/>
      <c r="AU202" s="833"/>
      <c r="AV202" s="833"/>
      <c r="AW202" s="833"/>
      <c r="AX202" s="833"/>
      <c r="AY202" s="833"/>
      <c r="BA202" s="878"/>
      <c r="BB202" s="552"/>
      <c r="BC202" s="415"/>
      <c r="BD202" s="405"/>
      <c r="BE202" s="405"/>
      <c r="BF202" s="405"/>
      <c r="BG202" s="419"/>
      <c r="BH202" s="415"/>
      <c r="BI202" s="405"/>
      <c r="BJ202" s="405"/>
      <c r="BK202" s="405"/>
      <c r="BL202" s="419"/>
      <c r="BM202" s="415"/>
      <c r="BN202" s="405"/>
      <c r="BO202" s="405"/>
      <c r="BP202" s="405"/>
      <c r="BQ202" s="419"/>
      <c r="BR202" s="415"/>
      <c r="BS202" s="405"/>
      <c r="BT202" s="405"/>
      <c r="BU202" s="405"/>
      <c r="BV202" s="405"/>
      <c r="BW202" s="405"/>
      <c r="BX202" s="405"/>
      <c r="BY202" s="406"/>
      <c r="BZ202" s="406"/>
      <c r="CA202" s="406"/>
      <c r="CB202" s="406"/>
      <c r="CC202" s="406"/>
      <c r="CD202" s="406"/>
      <c r="CE202" s="406"/>
      <c r="CF202" s="406"/>
      <c r="CG202" s="406"/>
      <c r="CH202" s="406"/>
      <c r="CI202" s="406"/>
      <c r="CJ202" s="406"/>
      <c r="CK202" s="406"/>
      <c r="CL202" s="406"/>
      <c r="CM202" s="406"/>
      <c r="CN202" s="406"/>
      <c r="CO202" s="406"/>
      <c r="CP202" s="406"/>
      <c r="CQ202" s="406"/>
      <c r="CR202" s="406"/>
      <c r="CS202" s="406"/>
      <c r="CT202" s="406"/>
      <c r="CU202" s="406"/>
      <c r="CV202" s="406"/>
      <c r="CW202" s="406"/>
      <c r="CX202" s="406"/>
      <c r="CY202" s="406"/>
      <c r="CZ202" s="419"/>
    </row>
    <row r="203" s="488" customFormat="true" ht="15" customHeight="true" x14ac:dyDescent="0.2">
      <c r="A203" s="149"/>
      <c r="B203" s="144"/>
      <c r="C203" s="127"/>
      <c r="D203" s="126"/>
      <c r="E203" s="126"/>
      <c r="F203" s="126"/>
      <c r="G203" s="125"/>
      <c r="H203" s="124"/>
      <c r="I203" s="126"/>
      <c r="J203" s="126"/>
      <c r="K203" s="126"/>
      <c r="L203" s="123"/>
      <c r="M203" s="127"/>
      <c r="N203" s="126"/>
      <c r="O203" s="126"/>
      <c r="P203" s="126"/>
      <c r="Q203" s="123"/>
      <c r="R203" s="408"/>
      <c r="S203" s="408"/>
      <c r="T203" s="408"/>
      <c r="U203" s="408"/>
      <c r="V203" s="408"/>
      <c r="W203" s="408"/>
      <c r="X203" s="408"/>
      <c r="Y203" s="408"/>
      <c r="Z203" s="408"/>
      <c r="AA203" s="408"/>
      <c r="AB203" s="408"/>
      <c r="AC203" s="408"/>
      <c r="AD203" s="408"/>
      <c r="AE203" s="408"/>
      <c r="AF203" s="408"/>
      <c r="AG203" s="408"/>
      <c r="AH203" s="408"/>
      <c r="AI203" s="408"/>
      <c r="AJ203" s="408"/>
      <c r="AK203" s="408"/>
      <c r="AL203" s="408"/>
      <c r="AM203" s="408"/>
      <c r="AN203" s="408"/>
      <c r="AO203" s="408"/>
      <c r="AP203" s="408"/>
      <c r="AQ203" s="408"/>
      <c r="AR203" s="408"/>
      <c r="AS203" s="408"/>
      <c r="AT203" s="408"/>
      <c r="AU203" s="408"/>
      <c r="AV203" s="408"/>
      <c r="AW203" s="408"/>
      <c r="AX203" s="408"/>
      <c r="AY203" s="408"/>
      <c r="BA203" s="878"/>
      <c r="BB203" s="552"/>
      <c r="BC203" s="415"/>
      <c r="BD203" s="405"/>
      <c r="BE203" s="405"/>
      <c r="BF203" s="405"/>
      <c r="BG203" s="419"/>
      <c r="BH203" s="415"/>
      <c r="BI203" s="405"/>
      <c r="BJ203" s="405"/>
      <c r="BK203" s="405"/>
      <c r="BL203" s="419"/>
      <c r="BM203" s="415"/>
      <c r="BN203" s="405"/>
      <c r="BO203" s="405"/>
      <c r="BP203" s="405"/>
      <c r="BQ203" s="419"/>
      <c r="BR203" s="415"/>
      <c r="BS203" s="405"/>
      <c r="BT203" s="405"/>
      <c r="BU203" s="405"/>
      <c r="BV203" s="405"/>
      <c r="BW203" s="405"/>
      <c r="BX203" s="405"/>
      <c r="BY203" s="406"/>
      <c r="BZ203" s="406"/>
      <c r="CA203" s="406"/>
      <c r="CB203" s="406"/>
      <c r="CC203" s="406"/>
      <c r="CD203" s="406"/>
      <c r="CE203" s="406"/>
      <c r="CF203" s="406"/>
      <c r="CG203" s="406"/>
      <c r="CH203" s="406"/>
      <c r="CI203" s="406"/>
      <c r="CJ203" s="406"/>
      <c r="CK203" s="406"/>
      <c r="CL203" s="406"/>
      <c r="CM203" s="406"/>
      <c r="CN203" s="406"/>
      <c r="CO203" s="406"/>
      <c r="CP203" s="406"/>
      <c r="CQ203" s="406"/>
      <c r="CR203" s="406"/>
      <c r="CS203" s="406"/>
      <c r="CT203" s="406"/>
      <c r="CU203" s="406"/>
      <c r="CV203" s="406"/>
      <c r="CW203" s="406"/>
      <c r="CX203" s="406"/>
      <c r="CY203" s="406"/>
      <c r="CZ203" s="419"/>
    </row>
    <row r="204" s="488" customFormat="true" ht="15" customHeight="true" x14ac:dyDescent="0.2">
      <c r="A204" s="149"/>
      <c r="B204" s="144"/>
      <c r="C204" s="127"/>
      <c r="D204" s="126"/>
      <c r="E204" s="126"/>
      <c r="F204" s="126"/>
      <c r="G204" s="125"/>
      <c r="H204" s="124"/>
      <c r="I204" s="126"/>
      <c r="J204" s="126"/>
      <c r="K204" s="126"/>
      <c r="L204" s="123"/>
      <c r="M204" s="127"/>
      <c r="N204" s="126"/>
      <c r="O204" s="126"/>
      <c r="P204" s="126"/>
      <c r="Q204" s="123"/>
      <c r="R204" s="408"/>
      <c r="S204" s="408"/>
      <c r="T204" s="408"/>
      <c r="U204" s="408"/>
      <c r="V204" s="408"/>
      <c r="W204" s="408"/>
      <c r="X204" s="408"/>
      <c r="Y204" s="408"/>
      <c r="Z204" s="408"/>
      <c r="AA204" s="408"/>
      <c r="AB204" s="408"/>
      <c r="AC204" s="408"/>
      <c r="AD204" s="408"/>
      <c r="AE204" s="408"/>
      <c r="AF204" s="408"/>
      <c r="AG204" s="408"/>
      <c r="AH204" s="408"/>
      <c r="AI204" s="408"/>
      <c r="AJ204" s="408"/>
      <c r="AK204" s="408"/>
      <c r="AL204" s="408"/>
      <c r="AM204" s="408"/>
      <c r="AN204" s="408"/>
      <c r="AO204" s="408"/>
      <c r="AP204" s="408"/>
      <c r="AQ204" s="408"/>
      <c r="AR204" s="408"/>
      <c r="AS204" s="408"/>
      <c r="AT204" s="408"/>
      <c r="AU204" s="408"/>
      <c r="AV204" s="408"/>
      <c r="AW204" s="408"/>
      <c r="AX204" s="408"/>
      <c r="AY204" s="408"/>
      <c r="BA204" s="878"/>
      <c r="BB204" s="552"/>
      <c r="BC204" s="415"/>
      <c r="BD204" s="405"/>
      <c r="BE204" s="405"/>
      <c r="BF204" s="405"/>
      <c r="BG204" s="419"/>
      <c r="BH204" s="415"/>
      <c r="BI204" s="405"/>
      <c r="BJ204" s="405"/>
      <c r="BK204" s="405"/>
      <c r="BL204" s="419"/>
      <c r="BM204" s="415"/>
      <c r="BN204" s="405"/>
      <c r="BO204" s="405"/>
      <c r="BP204" s="405"/>
      <c r="BQ204" s="419"/>
      <c r="BR204" s="415"/>
      <c r="BS204" s="405"/>
      <c r="BT204" s="405"/>
      <c r="BU204" s="405"/>
      <c r="BV204" s="405"/>
      <c r="BW204" s="405"/>
      <c r="BX204" s="405"/>
      <c r="BY204" s="406"/>
      <c r="BZ204" s="406"/>
      <c r="CA204" s="406"/>
      <c r="CB204" s="406"/>
      <c r="CC204" s="406"/>
      <c r="CD204" s="406"/>
      <c r="CE204" s="406"/>
      <c r="CF204" s="406"/>
      <c r="CG204" s="406"/>
      <c r="CH204" s="406"/>
      <c r="CI204" s="406"/>
      <c r="CJ204" s="406"/>
      <c r="CK204" s="406"/>
      <c r="CL204" s="406"/>
      <c r="CM204" s="406"/>
      <c r="CN204" s="406"/>
      <c r="CO204" s="406"/>
      <c r="CP204" s="406"/>
      <c r="CQ204" s="406"/>
      <c r="CR204" s="406"/>
      <c r="CS204" s="406"/>
      <c r="CT204" s="406"/>
      <c r="CU204" s="406"/>
      <c r="CV204" s="406"/>
      <c r="CW204" s="406"/>
      <c r="CX204" s="406"/>
      <c r="CY204" s="406"/>
      <c r="CZ204" s="419"/>
    </row>
    <row r="205" s="488" customFormat="true" ht="15" customHeight="true" x14ac:dyDescent="0.2">
      <c r="A205" s="34"/>
      <c r="B205" s="31"/>
      <c r="C205" s="122"/>
      <c r="D205" s="121"/>
      <c r="E205" s="121"/>
      <c r="F205" s="121"/>
      <c r="G205" s="120"/>
      <c r="H205" s="119"/>
      <c r="I205" s="121"/>
      <c r="J205" s="121"/>
      <c r="K205" s="121"/>
      <c r="L205" s="118"/>
      <c r="M205" s="122"/>
      <c r="N205" s="121"/>
      <c r="O205" s="121"/>
      <c r="P205" s="121"/>
      <c r="Q205" s="118"/>
      <c r="R205" s="408"/>
      <c r="S205" s="408"/>
      <c r="T205" s="408"/>
      <c r="U205" s="408"/>
      <c r="V205" s="408"/>
      <c r="W205" s="408"/>
      <c r="X205" s="408"/>
      <c r="Y205" s="408"/>
      <c r="Z205" s="408"/>
      <c r="AA205" s="408"/>
      <c r="AB205" s="408"/>
      <c r="AC205" s="408"/>
      <c r="AD205" s="408"/>
      <c r="AE205" s="408"/>
      <c r="AF205" s="408"/>
      <c r="AG205" s="408"/>
      <c r="AH205" s="408"/>
      <c r="AI205" s="408"/>
      <c r="AJ205" s="408"/>
      <c r="AK205" s="408"/>
      <c r="AL205" s="408"/>
      <c r="AM205" s="408"/>
      <c r="AN205" s="408"/>
      <c r="AO205" s="408"/>
      <c r="AP205" s="408"/>
      <c r="AQ205" s="408"/>
      <c r="AR205" s="408"/>
      <c r="AS205" s="408"/>
      <c r="AT205" s="408"/>
      <c r="AU205" s="408"/>
      <c r="AV205" s="408"/>
      <c r="AW205" s="408"/>
      <c r="AX205" s="408"/>
      <c r="AY205" s="408"/>
      <c r="BA205" s="878"/>
      <c r="BB205" s="552"/>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420"/>
      <c r="CA205" s="420"/>
      <c r="CB205" s="420"/>
      <c r="CC205" s="420"/>
      <c r="CD205" s="420"/>
      <c r="CE205" s="420"/>
      <c r="CF205" s="420"/>
      <c r="CG205" s="420"/>
      <c r="CH205" s="420"/>
      <c r="CI205" s="420"/>
      <c r="CJ205" s="420"/>
      <c r="CK205" s="420"/>
      <c r="CL205" s="420"/>
      <c r="CM205" s="420"/>
      <c r="CN205" s="420"/>
      <c r="CO205" s="420"/>
      <c r="CP205" s="420"/>
      <c r="CQ205" s="420"/>
      <c r="CR205" s="420"/>
      <c r="CS205" s="420"/>
      <c r="CT205" s="420"/>
      <c r="CU205" s="420"/>
      <c r="CV205" s="420"/>
      <c r="CW205" s="420"/>
      <c r="CX205" s="420"/>
      <c r="CY205" s="420"/>
      <c r="CZ205" s="421"/>
    </row>
    <row r="206" s="489" customFormat="true" ht="250.15" customHeight="true" x14ac:dyDescent="0.2">
      <c r="B206" s="488"/>
      <c r="R206" s="344"/>
      <c r="S206" s="344"/>
      <c r="T206" s="344"/>
      <c r="U206" s="344"/>
      <c r="V206" s="344"/>
      <c r="W206" s="344"/>
      <c r="X206" s="344"/>
      <c r="Y206" s="344"/>
      <c r="Z206" s="344"/>
      <c r="AA206" s="344"/>
      <c r="AB206" s="344"/>
      <c r="AC206" s="344"/>
      <c r="AD206" s="344"/>
      <c r="AE206" s="344"/>
      <c r="AF206" s="344"/>
      <c r="AG206" s="344"/>
      <c r="AH206" s="344"/>
      <c r="AI206" s="344"/>
      <c r="AJ206" s="344"/>
      <c r="AK206" s="344"/>
      <c r="AL206" s="344"/>
      <c r="AM206" s="344"/>
      <c r="AN206" s="344"/>
      <c r="AO206" s="344"/>
      <c r="AP206" s="344"/>
      <c r="AQ206" s="344"/>
      <c r="AR206" s="344"/>
      <c r="AS206" s="344"/>
      <c r="AT206" s="344"/>
      <c r="AU206" s="344"/>
      <c r="AV206" s="344"/>
      <c r="AW206" s="344"/>
      <c r="AX206" s="344"/>
      <c r="AY206" s="344"/>
      <c r="BA206" s="317"/>
      <c r="BB206" s="315"/>
      <c r="BC206" s="315"/>
      <c r="BD206" s="315"/>
      <c r="BE206" s="315"/>
      <c r="BF206" s="315"/>
      <c r="BG206" s="315"/>
      <c r="BH206" s="315"/>
      <c r="BI206" s="315"/>
      <c r="BJ206" s="315"/>
      <c r="BK206" s="315"/>
      <c r="BL206" s="315"/>
      <c r="BM206" s="315"/>
      <c r="BN206" s="315"/>
      <c r="BO206" s="315"/>
      <c r="BP206" s="315"/>
      <c r="BQ206" s="315"/>
      <c r="BR206" s="315"/>
      <c r="BS206" s="315"/>
      <c r="BT206" s="315"/>
      <c r="BU206" s="315"/>
      <c r="BV206" s="315"/>
      <c r="BW206" s="315"/>
      <c r="BX206" s="315"/>
      <c r="BY206" s="317"/>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96" customFormat="true" ht="18" customHeight="true" x14ac:dyDescent="0.2">
      <c r="R207" s="339"/>
      <c r="S207" s="339"/>
      <c r="T207" s="339"/>
      <c r="U207" s="339"/>
      <c r="V207" s="339"/>
      <c r="W207" s="339"/>
      <c r="X207" s="339"/>
      <c r="Y207" s="339"/>
      <c r="Z207" s="339"/>
      <c r="AA207" s="339"/>
      <c r="AB207" s="339"/>
      <c r="AC207" s="339"/>
      <c r="AD207" s="339"/>
      <c r="AE207" s="339"/>
      <c r="AF207" s="339"/>
      <c r="AG207" s="339"/>
      <c r="AH207" s="339"/>
      <c r="AI207" s="339"/>
      <c r="AJ207" s="339"/>
      <c r="AK207" s="339"/>
      <c r="AL207" s="339"/>
      <c r="AM207" s="339"/>
      <c r="AN207" s="339"/>
      <c r="AO207" s="339"/>
      <c r="AP207" s="339"/>
      <c r="AQ207" s="339"/>
      <c r="AR207" s="339"/>
      <c r="AS207" s="339"/>
      <c r="AT207" s="339"/>
      <c r="AU207" s="339"/>
      <c r="AV207" s="339"/>
      <c r="AW207" s="339"/>
      <c r="AX207" s="339"/>
      <c r="AY207" s="339"/>
      <c r="BB207" s="31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96" customFormat="true" ht="22.5" customHeight="true" x14ac:dyDescent="0.35">
      <c r="A208" s="990" t="str">
        <f>A1026</f>
        <v>Dominican Republic</v>
      </c>
      <c r="B208" s="991"/>
      <c r="R208" s="339"/>
      <c r="S208" s="339"/>
      <c r="T208" s="339"/>
      <c r="U208" s="339"/>
      <c r="V208" s="339"/>
      <c r="W208" s="339"/>
      <c r="X208" s="339"/>
      <c r="Y208" s="339"/>
      <c r="Z208" s="339"/>
      <c r="AA208" s="339"/>
      <c r="AB208" s="339"/>
      <c r="AC208" s="339"/>
      <c r="AD208" s="339"/>
      <c r="AE208" s="339"/>
      <c r="AF208" s="339"/>
      <c r="AG208" s="339"/>
      <c r="AH208" s="339"/>
      <c r="AI208" s="339"/>
      <c r="AJ208" s="339"/>
      <c r="AK208" s="339"/>
      <c r="AL208" s="339"/>
      <c r="AM208" s="339"/>
      <c r="AN208" s="339"/>
      <c r="AO208" s="339"/>
      <c r="AP208" s="339"/>
      <c r="AQ208" s="339"/>
      <c r="AR208" s="339"/>
      <c r="AS208" s="339"/>
      <c r="AT208" s="339"/>
      <c r="AU208" s="339"/>
      <c r="AV208" s="339"/>
      <c r="AW208" s="339"/>
      <c r="AX208" s="339"/>
      <c r="AY208" s="339"/>
      <c r="BB208" s="31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96" customFormat="true" ht="22.5" customHeight="true" x14ac:dyDescent="0.35">
      <c r="A209" s="323" t="str">
        <f>A1034</f>
        <v>2003</v>
      </c>
      <c r="B209" s="324"/>
      <c r="R209" s="339"/>
      <c r="S209" s="339"/>
      <c r="T209" s="339"/>
      <c r="U209" s="339"/>
      <c r="V209" s="339"/>
      <c r="W209" s="339"/>
      <c r="X209" s="339"/>
      <c r="Y209" s="339"/>
      <c r="Z209" s="339"/>
      <c r="AA209" s="339"/>
      <c r="AB209" s="339"/>
      <c r="AC209" s="339"/>
      <c r="AD209" s="339"/>
      <c r="AE209" s="339"/>
      <c r="AF209" s="339"/>
      <c r="AG209" s="339"/>
      <c r="AH209" s="339"/>
      <c r="AI209" s="339"/>
      <c r="AJ209" s="339"/>
      <c r="AK209" s="339"/>
      <c r="AL209" s="339"/>
      <c r="AM209" s="339"/>
      <c r="AN209" s="339"/>
      <c r="AO209" s="339"/>
      <c r="AP209" s="339"/>
      <c r="AQ209" s="339"/>
      <c r="AR209" s="339"/>
      <c r="AS209" s="339"/>
      <c r="AT209" s="339"/>
      <c r="AU209" s="339"/>
      <c r="AV209" s="339"/>
      <c r="AW209" s="339"/>
      <c r="AX209" s="339"/>
      <c r="AY209" s="339"/>
      <c r="BB209" s="31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96" customFormat="true" ht="22.5" customHeight="true" x14ac:dyDescent="0.35">
      <c r="A210" s="547" t="s">
        <v>111</v>
      </c>
      <c r="B210" s="326"/>
      <c r="R210" s="339"/>
      <c r="S210" s="339"/>
      <c r="T210" s="339"/>
      <c r="U210" s="339"/>
      <c r="V210" s="339"/>
      <c r="W210" s="339"/>
      <c r="X210" s="339"/>
      <c r="Y210" s="339"/>
      <c r="Z210" s="339"/>
      <c r="AA210" s="339"/>
      <c r="AB210" s="339"/>
      <c r="AC210" s="339"/>
      <c r="AD210" s="339"/>
      <c r="AE210" s="339"/>
      <c r="AF210" s="339"/>
      <c r="AG210" s="339"/>
      <c r="AH210" s="339"/>
      <c r="AI210" s="339"/>
      <c r="AJ210" s="339"/>
      <c r="AK210" s="339"/>
      <c r="AL210" s="339"/>
      <c r="AM210" s="339"/>
      <c r="AN210" s="339"/>
      <c r="AO210" s="339"/>
      <c r="AP210" s="339"/>
      <c r="AQ210" s="339"/>
      <c r="AR210" s="339"/>
      <c r="AS210" s="339"/>
      <c r="AT210" s="339"/>
      <c r="AU210" s="339"/>
      <c r="AV210" s="339"/>
      <c r="AW210" s="339"/>
      <c r="AX210" s="339"/>
      <c r="AY210" s="339"/>
      <c r="BB210" s="31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96" customFormat="true" ht="20.1" customHeight="true" x14ac:dyDescent="0.35">
      <c r="A211" s="328" t="s">
        <v>96</v>
      </c>
      <c r="B211" s="324"/>
      <c r="R211" s="339"/>
      <c r="S211" s="339"/>
      <c r="T211" s="339"/>
      <c r="U211" s="339"/>
      <c r="V211" s="339"/>
      <c r="W211" s="339"/>
      <c r="X211" s="339"/>
      <c r="Y211" s="339"/>
      <c r="Z211" s="339"/>
      <c r="AA211" s="339"/>
      <c r="AB211" s="339"/>
      <c r="AC211" s="339"/>
      <c r="AD211" s="339"/>
      <c r="AE211" s="339"/>
      <c r="AF211" s="339"/>
      <c r="AG211" s="339"/>
      <c r="AH211" s="339"/>
      <c r="AI211" s="339"/>
      <c r="AJ211" s="339"/>
      <c r="AK211" s="339"/>
      <c r="AL211" s="339"/>
      <c r="AM211" s="339"/>
      <c r="AN211" s="339"/>
      <c r="AO211" s="339"/>
      <c r="AP211" s="339"/>
      <c r="AQ211" s="339"/>
      <c r="AR211" s="339"/>
      <c r="AS211" s="339"/>
      <c r="AT211" s="339"/>
      <c r="AU211" s="339"/>
      <c r="AV211" s="339"/>
      <c r="AW211" s="339"/>
      <c r="AX211" s="339"/>
      <c r="AY211" s="339"/>
      <c r="BB211" s="31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96" customFormat="true" ht="15" customHeight="true" x14ac:dyDescent="0.2">
      <c r="A212" s="550" t="s">
        <v>97</v>
      </c>
      <c r="B212" s="350"/>
      <c r="R212" s="339"/>
      <c r="S212" s="339"/>
      <c r="T212" s="339"/>
      <c r="U212" s="339"/>
      <c r="V212" s="339"/>
      <c r="W212" s="339"/>
      <c r="X212" s="339"/>
      <c r="Y212" s="339"/>
      <c r="Z212" s="339"/>
      <c r="AA212" s="339"/>
      <c r="AB212" s="339"/>
      <c r="AC212" s="339"/>
      <c r="AD212" s="339"/>
      <c r="AE212" s="339"/>
      <c r="AF212" s="339"/>
      <c r="AG212" s="339"/>
      <c r="AH212" s="339"/>
      <c r="AI212" s="339"/>
      <c r="AJ212" s="339"/>
      <c r="AK212" s="339"/>
      <c r="AL212" s="339"/>
      <c r="AM212" s="339"/>
      <c r="AN212" s="339"/>
      <c r="AO212" s="339"/>
      <c r="AP212" s="339"/>
      <c r="AQ212" s="339"/>
      <c r="AR212" s="339"/>
      <c r="AS212" s="339"/>
      <c r="AT212" s="339"/>
      <c r="AU212" s="339"/>
      <c r="AV212" s="339"/>
      <c r="AW212" s="339"/>
      <c r="AX212" s="339"/>
      <c r="AY212" s="339"/>
      <c r="BB212" s="31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96" customFormat="true" ht="15" customHeight="true" x14ac:dyDescent="0.2">
      <c r="A213" s="331" t="s">
        <v>40</v>
      </c>
      <c r="B213" s="330"/>
      <c r="R213" s="339"/>
      <c r="S213" s="339"/>
      <c r="T213" s="339"/>
      <c r="U213" s="339"/>
      <c r="V213" s="339"/>
      <c r="W213" s="339"/>
      <c r="X213" s="339"/>
      <c r="Y213" s="339"/>
      <c r="Z213" s="339"/>
      <c r="AA213" s="339"/>
      <c r="AB213" s="339"/>
      <c r="AC213" s="339"/>
      <c r="AD213" s="339"/>
      <c r="AE213" s="339"/>
      <c r="AF213" s="339"/>
      <c r="AG213" s="339"/>
      <c r="AH213" s="339"/>
      <c r="AI213" s="339"/>
      <c r="AJ213" s="339"/>
      <c r="AK213" s="339"/>
      <c r="AL213" s="339"/>
      <c r="AM213" s="339"/>
      <c r="AN213" s="339"/>
      <c r="AO213" s="339"/>
      <c r="AP213" s="339"/>
      <c r="AQ213" s="339"/>
      <c r="AR213" s="339"/>
      <c r="AS213" s="339"/>
      <c r="AT213" s="339"/>
      <c r="AU213" s="339"/>
      <c r="AV213" s="339"/>
      <c r="AW213" s="339"/>
      <c r="AX213" s="339"/>
      <c r="AY213" s="339"/>
      <c r="BB213" s="31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96" customFormat="true" ht="15" customHeight="true" x14ac:dyDescent="0.2">
      <c r="A214" s="329" t="s">
        <v>39</v>
      </c>
      <c r="B214" s="330"/>
      <c r="R214" s="339"/>
      <c r="S214" s="339"/>
      <c r="T214" s="339"/>
      <c r="U214" s="339"/>
      <c r="V214" s="339"/>
      <c r="W214" s="339"/>
      <c r="X214" s="339"/>
      <c r="Y214" s="339"/>
      <c r="Z214" s="339"/>
      <c r="AA214" s="339"/>
      <c r="AB214" s="339"/>
      <c r="AC214" s="339"/>
      <c r="AD214" s="339"/>
      <c r="AE214" s="339"/>
      <c r="AF214" s="339"/>
      <c r="AG214" s="339"/>
      <c r="AH214" s="339"/>
      <c r="AI214" s="339"/>
      <c r="AJ214" s="339"/>
      <c r="AK214" s="339"/>
      <c r="AL214" s="339"/>
      <c r="AM214" s="339"/>
      <c r="AN214" s="339"/>
      <c r="AO214" s="339"/>
      <c r="AP214" s="339"/>
      <c r="AQ214" s="339"/>
      <c r="AR214" s="339"/>
      <c r="AS214" s="339"/>
      <c r="AT214" s="339"/>
      <c r="AU214" s="339"/>
      <c r="AV214" s="339"/>
      <c r="AW214" s="339"/>
      <c r="AX214" s="339"/>
      <c r="AY214" s="339"/>
      <c r="BB214" s="31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96" customFormat="true" ht="15" customHeight="true" x14ac:dyDescent="0.2">
      <c r="A215" s="329" t="s">
        <v>133</v>
      </c>
      <c r="B215" s="349" t="str">
        <f>A1025</f>
        <v>WHS03</v>
      </c>
      <c r="R215" s="339"/>
      <c r="S215" s="339"/>
      <c r="T215" s="339"/>
      <c r="U215" s="339"/>
      <c r="V215" s="339"/>
      <c r="W215" s="339"/>
      <c r="X215" s="339"/>
      <c r="Y215" s="339"/>
      <c r="Z215" s="339"/>
      <c r="AA215" s="339"/>
      <c r="AB215" s="339"/>
      <c r="AC215" s="339"/>
      <c r="AD215" s="339"/>
      <c r="AE215" s="339"/>
      <c r="AF215" s="339"/>
      <c r="AG215" s="339"/>
      <c r="AH215" s="339"/>
      <c r="AI215" s="339"/>
      <c r="AJ215" s="339"/>
      <c r="AK215" s="339"/>
      <c r="AL215" s="339"/>
      <c r="AM215" s="339"/>
      <c r="AN215" s="339"/>
      <c r="AO215" s="339"/>
      <c r="AP215" s="339"/>
      <c r="AQ215" s="339"/>
      <c r="AR215" s="339"/>
      <c r="AS215" s="339"/>
      <c r="AT215" s="339"/>
      <c r="AU215" s="339"/>
      <c r="AV215" s="339"/>
      <c r="AW215" s="339"/>
      <c r="AX215" s="339"/>
      <c r="AY215" s="339"/>
      <c r="BB215" s="31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96" customFormat="true" ht="15" customHeight="true" x14ac:dyDescent="0.2">
      <c r="A216" s="182"/>
      <c r="B216" s="184"/>
      <c r="R216" s="339"/>
      <c r="S216" s="339"/>
      <c r="T216" s="339"/>
      <c r="U216" s="339"/>
      <c r="V216" s="339"/>
      <c r="W216" s="339"/>
      <c r="X216" s="339"/>
      <c r="Y216" s="339"/>
      <c r="Z216" s="339"/>
      <c r="AA216" s="339"/>
      <c r="AB216" s="339"/>
      <c r="AC216" s="339"/>
      <c r="AD216" s="339"/>
      <c r="AE216" s="339"/>
      <c r="AF216" s="339"/>
      <c r="AG216" s="339"/>
      <c r="AH216" s="339"/>
      <c r="AI216" s="339"/>
      <c r="AJ216" s="339"/>
      <c r="AK216" s="339"/>
      <c r="AL216" s="339"/>
      <c r="AM216" s="339"/>
      <c r="AN216" s="339"/>
      <c r="AO216" s="339"/>
      <c r="AP216" s="339"/>
      <c r="AQ216" s="339"/>
      <c r="AR216" s="339"/>
      <c r="AS216" s="339"/>
      <c r="AT216" s="339"/>
      <c r="AU216" s="339"/>
      <c r="AV216" s="339"/>
      <c r="AW216" s="339"/>
      <c r="AX216" s="339"/>
      <c r="AY216" s="339"/>
      <c r="BB216" s="31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96" customFormat="true" ht="15" customHeight="true" x14ac:dyDescent="0.2">
      <c r="A217" s="182"/>
      <c r="B217" s="183"/>
      <c r="R217" s="339"/>
      <c r="S217" s="339"/>
      <c r="T217" s="339"/>
      <c r="U217" s="339"/>
      <c r="V217" s="339"/>
      <c r="W217" s="339"/>
      <c r="X217" s="339"/>
      <c r="Y217" s="339"/>
      <c r="Z217" s="339"/>
      <c r="AA217" s="339"/>
      <c r="AB217" s="339"/>
      <c r="AC217" s="339"/>
      <c r="AD217" s="339"/>
      <c r="AE217" s="339"/>
      <c r="AF217" s="339"/>
      <c r="AG217" s="339"/>
      <c r="AH217" s="339"/>
      <c r="AI217" s="339"/>
      <c r="AJ217" s="339"/>
      <c r="AK217" s="339"/>
      <c r="AL217" s="339"/>
      <c r="AM217" s="339"/>
      <c r="AN217" s="339"/>
      <c r="AO217" s="339"/>
      <c r="AP217" s="339"/>
      <c r="AQ217" s="339"/>
      <c r="AR217" s="339"/>
      <c r="AS217" s="339"/>
      <c r="AT217" s="339"/>
      <c r="AU217" s="339"/>
      <c r="AV217" s="339"/>
      <c r="AW217" s="339"/>
      <c r="AX217" s="339"/>
      <c r="AY217" s="339"/>
      <c r="BB217" s="31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96" customFormat="true" ht="18" customHeight="true" x14ac:dyDescent="0.2">
      <c r="A218" s="182"/>
      <c r="B218" s="184"/>
      <c r="R218" s="339"/>
      <c r="S218" s="339"/>
      <c r="T218" s="339"/>
      <c r="U218" s="339"/>
      <c r="V218" s="339"/>
      <c r="W218" s="339"/>
      <c r="X218" s="339"/>
      <c r="Y218" s="339"/>
      <c r="Z218" s="339"/>
      <c r="AA218" s="339"/>
      <c r="AB218" s="339"/>
      <c r="AC218" s="339"/>
      <c r="AD218" s="339"/>
      <c r="AE218" s="339"/>
      <c r="AF218" s="339"/>
      <c r="AG218" s="339"/>
      <c r="AH218" s="339"/>
      <c r="AI218" s="339"/>
      <c r="AJ218" s="339"/>
      <c r="AK218" s="339"/>
      <c r="AL218" s="339"/>
      <c r="AM218" s="339"/>
      <c r="AN218" s="339"/>
      <c r="AO218" s="339"/>
      <c r="AP218" s="339"/>
      <c r="AQ218" s="339"/>
      <c r="AR218" s="339"/>
      <c r="AS218" s="339"/>
      <c r="AT218" s="339"/>
      <c r="AU218" s="339"/>
      <c r="AV218" s="339"/>
      <c r="AW218" s="339"/>
      <c r="AX218" s="339"/>
      <c r="AY218" s="339"/>
      <c r="BB218" s="31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96" customFormat="true" ht="18" customHeight="true" x14ac:dyDescent="0.2">
      <c r="A219" s="181"/>
      <c r="B219" s="180"/>
      <c r="R219" s="339"/>
      <c r="S219" s="339"/>
      <c r="T219" s="339"/>
      <c r="U219" s="339"/>
      <c r="V219" s="339"/>
      <c r="W219" s="339"/>
      <c r="X219" s="339"/>
      <c r="Y219" s="339"/>
      <c r="Z219" s="339"/>
      <c r="AA219" s="339"/>
      <c r="AB219" s="339"/>
      <c r="AC219" s="339"/>
      <c r="AD219" s="339"/>
      <c r="AE219" s="339"/>
      <c r="AF219" s="339"/>
      <c r="AG219" s="339"/>
      <c r="AH219" s="339"/>
      <c r="AI219" s="339"/>
      <c r="AJ219" s="339"/>
      <c r="AK219" s="339"/>
      <c r="AL219" s="339"/>
      <c r="AM219" s="339"/>
      <c r="AN219" s="339"/>
      <c r="AO219" s="339"/>
      <c r="AP219" s="339"/>
      <c r="AQ219" s="339"/>
      <c r="AR219" s="339"/>
      <c r="AS219" s="339"/>
      <c r="AT219" s="339"/>
      <c r="AU219" s="339"/>
      <c r="AV219" s="339"/>
      <c r="AW219" s="339"/>
      <c r="AX219" s="339"/>
      <c r="AY219" s="339"/>
      <c r="BB219" s="31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320" customFormat="true" ht="15" customHeight="true" x14ac:dyDescent="0.2">
      <c r="A220" s="299" t="s">
        <v>86</v>
      </c>
      <c r="B220" s="334"/>
      <c r="C220" s="979" t="s">
        <v>114</v>
      </c>
      <c r="D220" s="980"/>
      <c r="E220" s="980"/>
      <c r="F220" s="980"/>
      <c r="G220" s="981"/>
      <c r="H220" s="982" t="s">
        <v>38</v>
      </c>
      <c r="I220" s="974"/>
      <c r="J220" s="974"/>
      <c r="K220" s="974"/>
      <c r="L220" s="976"/>
      <c r="M220" s="969" t="s">
        <v>37</v>
      </c>
      <c r="N220" s="970"/>
      <c r="O220" s="970"/>
      <c r="P220" s="970"/>
      <c r="Q220" s="972"/>
      <c r="R220" s="408"/>
      <c r="S220" s="408"/>
      <c r="T220" s="408"/>
      <c r="U220" s="408"/>
      <c r="V220" s="408"/>
      <c r="W220" s="408"/>
      <c r="X220" s="408"/>
      <c r="Y220" s="408"/>
      <c r="Z220" s="408"/>
      <c r="AA220" s="408"/>
      <c r="AB220" s="408"/>
      <c r="AC220" s="408"/>
      <c r="AD220" s="408"/>
      <c r="AE220" s="408"/>
      <c r="AF220" s="408"/>
      <c r="AG220" s="408"/>
      <c r="AH220" s="408"/>
      <c r="AI220" s="408"/>
      <c r="AJ220" s="408"/>
      <c r="AK220" s="408"/>
      <c r="AL220" s="408"/>
      <c r="AM220" s="408"/>
      <c r="AN220" s="408"/>
      <c r="AO220" s="408"/>
      <c r="AP220" s="408"/>
      <c r="AQ220" s="408"/>
      <c r="AR220" s="408"/>
      <c r="AS220" s="408"/>
      <c r="AT220" s="408"/>
      <c r="AU220" s="408"/>
      <c r="AV220" s="408"/>
      <c r="AW220" s="408"/>
      <c r="AX220" s="408"/>
      <c r="AY220" s="408"/>
      <c r="BA220" s="345" t="s">
        <v>128</v>
      </c>
      <c r="BB220" s="299" t="s">
        <v>86</v>
      </c>
      <c r="BC220" s="969" t="s">
        <v>114</v>
      </c>
      <c r="BD220" s="970"/>
      <c r="BE220" s="970"/>
      <c r="BF220" s="970"/>
      <c r="BG220" s="971"/>
      <c r="BH220" s="969" t="s">
        <v>38</v>
      </c>
      <c r="BI220" s="970"/>
      <c r="BJ220" s="970"/>
      <c r="BK220" s="970"/>
      <c r="BL220" s="971"/>
      <c r="BM220" s="969" t="s">
        <v>37</v>
      </c>
      <c r="BN220" s="970"/>
      <c r="BO220" s="970"/>
      <c r="BP220" s="970"/>
      <c r="BQ220" s="972"/>
      <c r="BR220" s="19" t="s">
        <v>138</v>
      </c>
      <c r="BS220" s="398"/>
      <c r="BT220" s="398"/>
      <c r="BU220" s="398"/>
      <c r="BV220" s="398"/>
      <c r="BW220" s="398"/>
      <c r="BX220" s="398"/>
      <c r="BY220" s="398"/>
      <c r="BZ220" s="409"/>
      <c r="CA220" s="409"/>
      <c r="CB220" s="409"/>
      <c r="CC220" s="409"/>
      <c r="CD220" s="409"/>
      <c r="CE220" s="409"/>
      <c r="CF220" s="409"/>
      <c r="CG220" s="409"/>
      <c r="CH220" s="409"/>
      <c r="CI220" s="409"/>
      <c r="CJ220" s="409"/>
      <c r="CK220" s="409"/>
      <c r="CL220" s="409"/>
      <c r="CM220" s="409"/>
      <c r="CN220" s="409"/>
      <c r="CO220" s="409"/>
      <c r="CP220" s="409"/>
      <c r="CQ220" s="409"/>
      <c r="CR220" s="409"/>
      <c r="CS220" s="409"/>
      <c r="CT220" s="409"/>
      <c r="CU220" s="409"/>
      <c r="CV220" s="409"/>
      <c r="CW220" s="409"/>
      <c r="CX220" s="409"/>
      <c r="CY220" s="409"/>
      <c r="CZ220" s="410"/>
    </row>
    <row r="221" s="320" customFormat="true" ht="12.75" x14ac:dyDescent="0.2">
      <c r="A221" s="333" t="s">
        <v>87</v>
      </c>
      <c r="B221" s="367"/>
      <c r="C221" s="390" t="s">
        <v>0</v>
      </c>
      <c r="D221" s="545" t="s">
        <v>1</v>
      </c>
      <c r="E221" s="545" t="s">
        <v>2</v>
      </c>
      <c r="F221" s="545" t="s">
        <v>3</v>
      </c>
      <c r="G221" s="546" t="s">
        <v>4</v>
      </c>
      <c r="H221" s="372" t="s">
        <v>0</v>
      </c>
      <c r="I221" s="548" t="s">
        <v>1</v>
      </c>
      <c r="J221" s="548" t="s">
        <v>2</v>
      </c>
      <c r="K221" s="548" t="s">
        <v>3</v>
      </c>
      <c r="L221" s="549" t="s">
        <v>4</v>
      </c>
      <c r="M221" s="373" t="s">
        <v>0</v>
      </c>
      <c r="N221" s="548" t="s">
        <v>1</v>
      </c>
      <c r="O221" s="548" t="s">
        <v>2</v>
      </c>
      <c r="P221" s="548" t="s">
        <v>3</v>
      </c>
      <c r="Q221" s="549" t="s">
        <v>4</v>
      </c>
      <c r="R221" s="408"/>
      <c r="S221" s="408"/>
      <c r="T221" s="408"/>
      <c r="U221" s="408"/>
      <c r="V221" s="408"/>
      <c r="W221" s="408"/>
      <c r="X221" s="408"/>
      <c r="Y221" s="408"/>
      <c r="Z221" s="408"/>
      <c r="AA221" s="408"/>
      <c r="AB221" s="408"/>
      <c r="AC221" s="408"/>
      <c r="AD221" s="408"/>
      <c r="AE221" s="408"/>
      <c r="AF221" s="408"/>
      <c r="AG221" s="408"/>
      <c r="AH221" s="408"/>
      <c r="AI221" s="408"/>
      <c r="AJ221" s="408"/>
      <c r="AK221" s="408"/>
      <c r="AL221" s="408"/>
      <c r="AM221" s="408"/>
      <c r="AN221" s="408"/>
      <c r="AO221" s="408"/>
      <c r="AP221" s="408"/>
      <c r="AQ221" s="408"/>
      <c r="AR221" s="408"/>
      <c r="AS221" s="408"/>
      <c r="AT221" s="408"/>
      <c r="AU221" s="408"/>
      <c r="AV221" s="408"/>
      <c r="AW221" s="408"/>
      <c r="AX221" s="408"/>
      <c r="AY221" s="408"/>
      <c r="BA221" s="333" t="s">
        <v>117</v>
      </c>
      <c r="BB221" s="332"/>
      <c r="BC221" s="422" t="s">
        <v>0</v>
      </c>
      <c r="BD221" s="521" t="s">
        <v>1</v>
      </c>
      <c r="BE221" s="521" t="s">
        <v>2</v>
      </c>
      <c r="BF221" s="521" t="s">
        <v>3</v>
      </c>
      <c r="BG221" s="423" t="s">
        <v>4</v>
      </c>
      <c r="BH221" s="422" t="s">
        <v>0</v>
      </c>
      <c r="BI221" s="521" t="s">
        <v>1</v>
      </c>
      <c r="BJ221" s="521" t="s">
        <v>2</v>
      </c>
      <c r="BK221" s="521" t="s">
        <v>3</v>
      </c>
      <c r="BL221" s="423" t="s">
        <v>4</v>
      </c>
      <c r="BM221" s="422" t="s">
        <v>0</v>
      </c>
      <c r="BN221" s="521" t="s">
        <v>1</v>
      </c>
      <c r="BO221" s="521" t="s">
        <v>2</v>
      </c>
      <c r="BP221" s="521" t="s">
        <v>3</v>
      </c>
      <c r="BQ221" s="423" t="s">
        <v>4</v>
      </c>
      <c r="BR221" s="422"/>
      <c r="BS221" s="521"/>
      <c r="BT221" s="521"/>
      <c r="BU221" s="521"/>
      <c r="BV221" s="521"/>
      <c r="BW221" s="521"/>
      <c r="BX221" s="521"/>
      <c r="BY221" s="522"/>
      <c r="BZ221" s="522"/>
      <c r="CA221" s="522"/>
      <c r="CB221" s="522"/>
      <c r="CC221" s="522"/>
      <c r="CD221" s="522"/>
      <c r="CE221" s="522"/>
      <c r="CF221" s="522"/>
      <c r="CG221" s="522"/>
      <c r="CH221" s="522"/>
      <c r="CI221" s="522"/>
      <c r="CJ221" s="522"/>
      <c r="CK221" s="522"/>
      <c r="CL221" s="522"/>
      <c r="CM221" s="522"/>
      <c r="CN221" s="522"/>
      <c r="CO221" s="522"/>
      <c r="CP221" s="522"/>
      <c r="CQ221" s="522"/>
      <c r="CR221" s="522"/>
      <c r="CS221" s="522"/>
      <c r="CT221" s="522"/>
      <c r="CU221" s="522"/>
      <c r="CV221" s="522"/>
      <c r="CW221" s="522"/>
      <c r="CX221" s="522"/>
      <c r="CY221" s="522"/>
      <c r="CZ221" s="423"/>
    </row>
    <row r="222" s="320" customFormat="true" ht="15" customHeight="true" x14ac:dyDescent="0.2">
      <c r="A222" s="983" t="s">
        <v>36</v>
      </c>
      <c r="B222" s="369" t="s">
        <v>15</v>
      </c>
      <c r="C222" s="68" t="s">
        <v>35</v>
      </c>
      <c r="D222" s="65" t="s">
        <v>35</v>
      </c>
      <c r="E222" s="65" t="s">
        <v>35</v>
      </c>
      <c r="F222" s="65" t="s">
        <v>35</v>
      </c>
      <c r="G222" s="62" t="s">
        <v>35</v>
      </c>
      <c r="H222" s="59" t="s">
        <v>35</v>
      </c>
      <c r="I222" s="65" t="s">
        <v>35</v>
      </c>
      <c r="J222" s="65" t="s">
        <v>35</v>
      </c>
      <c r="K222" s="65" t="s">
        <v>35</v>
      </c>
      <c r="L222" s="56" t="s">
        <v>35</v>
      </c>
      <c r="M222" s="68" t="s">
        <v>35</v>
      </c>
      <c r="N222" s="65" t="s">
        <v>35</v>
      </c>
      <c r="O222" s="65" t="s">
        <v>35</v>
      </c>
      <c r="P222" s="65" t="s">
        <v>35</v>
      </c>
      <c r="Q222" s="56" t="s">
        <v>35</v>
      </c>
      <c r="R222" s="408"/>
      <c r="S222" s="408"/>
      <c r="T222" s="408"/>
      <c r="U222" s="408"/>
      <c r="V222" s="408"/>
      <c r="W222" s="408"/>
      <c r="X222" s="408"/>
      <c r="Y222" s="408"/>
      <c r="Z222" s="408"/>
      <c r="AA222" s="408"/>
      <c r="AB222" s="408"/>
      <c r="AC222" s="408"/>
      <c r="AD222" s="408"/>
      <c r="AE222" s="408"/>
      <c r="AF222" s="408"/>
      <c r="AG222" s="408"/>
      <c r="AH222" s="408"/>
      <c r="AI222" s="408"/>
      <c r="AJ222" s="408"/>
      <c r="AK222" s="408"/>
      <c r="AL222" s="408"/>
      <c r="AM222" s="408"/>
      <c r="AN222" s="408"/>
      <c r="AO222" s="408"/>
      <c r="AP222" s="408"/>
      <c r="AQ222" s="408"/>
      <c r="AR222" s="408"/>
      <c r="AS222" s="408"/>
      <c r="AT222" s="408"/>
      <c r="AU222" s="408"/>
      <c r="AV222" s="408"/>
      <c r="AW222" s="408"/>
      <c r="AX222" s="408"/>
      <c r="AY222" s="408"/>
      <c r="BA222" s="968" t="s">
        <v>36</v>
      </c>
      <c r="BB222" s="553" t="s">
        <v>15</v>
      </c>
      <c r="BC222" s="55" t="s">
        <v>35</v>
      </c>
      <c r="BD222" s="51" t="s">
        <v>35</v>
      </c>
      <c r="BE222" s="51" t="s">
        <v>35</v>
      </c>
      <c r="BF222" s="51" t="s">
        <v>35</v>
      </c>
      <c r="BG222" s="46" t="s">
        <v>35</v>
      </c>
      <c r="BH222" s="55" t="s">
        <v>35</v>
      </c>
      <c r="BI222" s="51" t="s">
        <v>35</v>
      </c>
      <c r="BJ222" s="51" t="s">
        <v>35</v>
      </c>
      <c r="BK222" s="51" t="s">
        <v>35</v>
      </c>
      <c r="BL222" s="46" t="s">
        <v>35</v>
      </c>
      <c r="BM222" s="55" t="s">
        <v>35</v>
      </c>
      <c r="BN222" s="51" t="s">
        <v>35</v>
      </c>
      <c r="BO222" s="51" t="s">
        <v>35</v>
      </c>
      <c r="BP222" s="51" t="s">
        <v>35</v>
      </c>
      <c r="BQ222" s="46" t="s">
        <v>35</v>
      </c>
      <c r="BR222" s="426"/>
      <c r="BS222" s="424"/>
      <c r="BT222" s="424"/>
      <c r="BU222" s="424"/>
      <c r="BV222" s="424"/>
      <c r="BW222" s="424"/>
      <c r="BX222" s="424"/>
      <c r="BY222" s="428"/>
      <c r="BZ222" s="428"/>
      <c r="CA222" s="428"/>
      <c r="CB222" s="428"/>
      <c r="CC222" s="428"/>
      <c r="CD222" s="428"/>
      <c r="CE222" s="428"/>
      <c r="CF222" s="428"/>
      <c r="CG222" s="428"/>
      <c r="CH222" s="428"/>
      <c r="CI222" s="428"/>
      <c r="CJ222" s="428"/>
      <c r="CK222" s="428"/>
      <c r="CL222" s="428"/>
      <c r="CM222" s="428"/>
      <c r="CN222" s="428"/>
      <c r="CO222" s="428"/>
      <c r="CP222" s="428"/>
      <c r="CQ222" s="428"/>
      <c r="CR222" s="428"/>
      <c r="CS222" s="428"/>
      <c r="CT222" s="428"/>
      <c r="CU222" s="428"/>
      <c r="CV222" s="428"/>
      <c r="CW222" s="428"/>
      <c r="CX222" s="428"/>
      <c r="CY222" s="428"/>
      <c r="CZ222" s="46" t="s">
        <v>35</v>
      </c>
    </row>
    <row r="223" s="320" customFormat="true" ht="15" customHeight="true" x14ac:dyDescent="0.2">
      <c r="A223" s="977"/>
      <c r="B223" s="370" t="s">
        <v>16</v>
      </c>
      <c r="C223" s="70" t="s">
        <v>35</v>
      </c>
      <c r="D223" s="67" t="s">
        <v>35</v>
      </c>
      <c r="E223" s="67" t="s">
        <v>35</v>
      </c>
      <c r="F223" s="67" t="s">
        <v>35</v>
      </c>
      <c r="G223" s="64" t="s">
        <v>35</v>
      </c>
      <c r="H223" s="61" t="s">
        <v>35</v>
      </c>
      <c r="I223" s="67" t="s">
        <v>35</v>
      </c>
      <c r="J223" s="67" t="s">
        <v>35</v>
      </c>
      <c r="K223" s="67" t="s">
        <v>35</v>
      </c>
      <c r="L223" s="58" t="s">
        <v>35</v>
      </c>
      <c r="M223" s="70" t="s">
        <v>35</v>
      </c>
      <c r="N223" s="67" t="s">
        <v>35</v>
      </c>
      <c r="O223" s="67" t="s">
        <v>35</v>
      </c>
      <c r="P223" s="67" t="s">
        <v>35</v>
      </c>
      <c r="Q223" s="58" t="s">
        <v>35</v>
      </c>
      <c r="R223" s="408"/>
      <c r="S223" s="408"/>
      <c r="T223" s="408"/>
      <c r="U223" s="408"/>
      <c r="V223" s="408"/>
      <c r="W223" s="408"/>
      <c r="X223" s="408"/>
      <c r="Y223" s="408"/>
      <c r="Z223" s="408"/>
      <c r="AA223" s="408"/>
      <c r="AB223" s="408"/>
      <c r="AC223" s="408"/>
      <c r="AD223" s="408"/>
      <c r="AE223" s="408"/>
      <c r="AF223" s="408"/>
      <c r="AG223" s="408"/>
      <c r="AH223" s="408"/>
      <c r="AI223" s="408"/>
      <c r="AJ223" s="408"/>
      <c r="AK223" s="408"/>
      <c r="AL223" s="408"/>
      <c r="AM223" s="408"/>
      <c r="AN223" s="408"/>
      <c r="AO223" s="408"/>
      <c r="AP223" s="408"/>
      <c r="AQ223" s="408"/>
      <c r="AR223" s="408"/>
      <c r="AS223" s="408"/>
      <c r="AT223" s="408"/>
      <c r="AU223" s="408"/>
      <c r="AV223" s="408"/>
      <c r="AW223" s="408"/>
      <c r="AX223" s="408"/>
      <c r="AY223" s="408"/>
      <c r="BA223" s="965"/>
      <c r="BB223" s="552" t="s">
        <v>16</v>
      </c>
      <c r="BC223" s="54" t="s">
        <v>35</v>
      </c>
      <c r="BD223" s="50" t="s">
        <v>35</v>
      </c>
      <c r="BE223" s="50" t="s">
        <v>35</v>
      </c>
      <c r="BF223" s="50" t="s">
        <v>35</v>
      </c>
      <c r="BG223" s="45" t="s">
        <v>35</v>
      </c>
      <c r="BH223" s="54" t="s">
        <v>35</v>
      </c>
      <c r="BI223" s="50" t="s">
        <v>35</v>
      </c>
      <c r="BJ223" s="50" t="s">
        <v>35</v>
      </c>
      <c r="BK223" s="50" t="s">
        <v>35</v>
      </c>
      <c r="BL223" s="45" t="s">
        <v>35</v>
      </c>
      <c r="BM223" s="54" t="s">
        <v>35</v>
      </c>
      <c r="BN223" s="50" t="s">
        <v>35</v>
      </c>
      <c r="BO223" s="50" t="s">
        <v>35</v>
      </c>
      <c r="BP223" s="50" t="s">
        <v>35</v>
      </c>
      <c r="BQ223" s="45" t="s">
        <v>35</v>
      </c>
      <c r="BR223" s="427"/>
      <c r="BS223" s="425"/>
      <c r="BT223" s="425"/>
      <c r="BU223" s="425"/>
      <c r="BV223" s="425"/>
      <c r="BW223" s="425"/>
      <c r="BX223" s="425"/>
      <c r="BY223" s="429"/>
      <c r="BZ223" s="429"/>
      <c r="CA223" s="429"/>
      <c r="CB223" s="429"/>
      <c r="CC223" s="429"/>
      <c r="CD223" s="429"/>
      <c r="CE223" s="429"/>
      <c r="CF223" s="429"/>
      <c r="CG223" s="429"/>
      <c r="CH223" s="429"/>
      <c r="CI223" s="429"/>
      <c r="CJ223" s="429"/>
      <c r="CK223" s="429"/>
      <c r="CL223" s="429"/>
      <c r="CM223" s="429"/>
      <c r="CN223" s="429"/>
      <c r="CO223" s="429"/>
      <c r="CP223" s="429"/>
      <c r="CQ223" s="429"/>
      <c r="CR223" s="429"/>
      <c r="CS223" s="429"/>
      <c r="CT223" s="429"/>
      <c r="CU223" s="429"/>
      <c r="CV223" s="429"/>
      <c r="CW223" s="429"/>
      <c r="CX223" s="429"/>
      <c r="CY223" s="429"/>
      <c r="CZ223" s="45" t="s">
        <v>35</v>
      </c>
    </row>
    <row r="224" s="320" customFormat="true" ht="15" customHeight="true" x14ac:dyDescent="0.2">
      <c r="A224" s="978"/>
      <c r="B224" s="371" t="s">
        <v>20</v>
      </c>
      <c r="C224" s="70" t="s">
        <v>35</v>
      </c>
      <c r="D224" s="67" t="s">
        <v>35</v>
      </c>
      <c r="E224" s="67" t="s">
        <v>35</v>
      </c>
      <c r="F224" s="67" t="s">
        <v>35</v>
      </c>
      <c r="G224" s="64" t="s">
        <v>35</v>
      </c>
      <c r="H224" s="61" t="s">
        <v>35</v>
      </c>
      <c r="I224" s="67" t="s">
        <v>35</v>
      </c>
      <c r="J224" s="67" t="s">
        <v>35</v>
      </c>
      <c r="K224" s="67" t="s">
        <v>35</v>
      </c>
      <c r="L224" s="58" t="s">
        <v>35</v>
      </c>
      <c r="M224" s="70" t="s">
        <v>35</v>
      </c>
      <c r="N224" s="67" t="s">
        <v>35</v>
      </c>
      <c r="O224" s="67" t="s">
        <v>35</v>
      </c>
      <c r="P224" s="67" t="s">
        <v>35</v>
      </c>
      <c r="Q224" s="58" t="s">
        <v>35</v>
      </c>
      <c r="R224" s="408"/>
      <c r="S224" s="408"/>
      <c r="T224" s="408"/>
      <c r="U224" s="408"/>
      <c r="V224" s="408"/>
      <c r="W224" s="408"/>
      <c r="X224" s="408"/>
      <c r="Y224" s="408"/>
      <c r="Z224" s="408"/>
      <c r="AA224" s="408"/>
      <c r="AB224" s="408"/>
      <c r="AC224" s="408"/>
      <c r="AD224" s="408"/>
      <c r="AE224" s="408"/>
      <c r="AF224" s="408"/>
      <c r="AG224" s="408"/>
      <c r="AH224" s="408"/>
      <c r="AI224" s="408"/>
      <c r="AJ224" s="408"/>
      <c r="AK224" s="408"/>
      <c r="AL224" s="408"/>
      <c r="AM224" s="408"/>
      <c r="AN224" s="408"/>
      <c r="AO224" s="408"/>
      <c r="AP224" s="408"/>
      <c r="AQ224" s="408"/>
      <c r="AR224" s="408"/>
      <c r="AS224" s="408"/>
      <c r="AT224" s="408"/>
      <c r="AU224" s="408"/>
      <c r="AV224" s="408"/>
      <c r="AW224" s="408"/>
      <c r="AX224" s="408"/>
      <c r="AY224" s="408"/>
      <c r="BA224" s="965"/>
      <c r="BB224" s="552" t="s">
        <v>20</v>
      </c>
      <c r="BC224" s="54" t="s">
        <v>35</v>
      </c>
      <c r="BD224" s="50" t="s">
        <v>35</v>
      </c>
      <c r="BE224" s="50" t="s">
        <v>35</v>
      </c>
      <c r="BF224" s="50" t="s">
        <v>35</v>
      </c>
      <c r="BG224" s="45" t="s">
        <v>35</v>
      </c>
      <c r="BH224" s="54" t="s">
        <v>35</v>
      </c>
      <c r="BI224" s="50" t="s">
        <v>35</v>
      </c>
      <c r="BJ224" s="50" t="s">
        <v>35</v>
      </c>
      <c r="BK224" s="50" t="s">
        <v>35</v>
      </c>
      <c r="BL224" s="45" t="s">
        <v>35</v>
      </c>
      <c r="BM224" s="54" t="s">
        <v>35</v>
      </c>
      <c r="BN224" s="50" t="s">
        <v>35</v>
      </c>
      <c r="BO224" s="50" t="s">
        <v>35</v>
      </c>
      <c r="BP224" s="50" t="s">
        <v>35</v>
      </c>
      <c r="BQ224" s="45" t="s">
        <v>35</v>
      </c>
      <c r="BR224" s="427"/>
      <c r="BS224" s="425"/>
      <c r="BT224" s="425"/>
      <c r="BU224" s="425"/>
      <c r="BV224" s="425"/>
      <c r="BW224" s="425"/>
      <c r="BX224" s="425"/>
      <c r="BY224" s="429"/>
      <c r="BZ224" s="429"/>
      <c r="CA224" s="429"/>
      <c r="CB224" s="429"/>
      <c r="CC224" s="429"/>
      <c r="CD224" s="429"/>
      <c r="CE224" s="429"/>
      <c r="CF224" s="429"/>
      <c r="CG224" s="429"/>
      <c r="CH224" s="429"/>
      <c r="CI224" s="429"/>
      <c r="CJ224" s="429"/>
      <c r="CK224" s="429"/>
      <c r="CL224" s="429"/>
      <c r="CM224" s="429"/>
      <c r="CN224" s="429"/>
      <c r="CO224" s="429"/>
      <c r="CP224" s="429"/>
      <c r="CQ224" s="429"/>
      <c r="CR224" s="429"/>
      <c r="CS224" s="429"/>
      <c r="CT224" s="429"/>
      <c r="CU224" s="429"/>
      <c r="CV224" s="429"/>
      <c r="CW224" s="429"/>
      <c r="CX224" s="429"/>
      <c r="CY224" s="429"/>
      <c r="CZ224" s="45" t="s">
        <v>35</v>
      </c>
    </row>
    <row r="225" s="320" customFormat="true" ht="15" customHeight="true" x14ac:dyDescent="0.2">
      <c r="A225" s="73"/>
      <c r="B225" s="139"/>
      <c r="C225" s="91"/>
      <c r="D225" s="163"/>
      <c r="E225" s="163"/>
      <c r="F225" s="163"/>
      <c r="G225" s="152"/>
      <c r="H225" s="90"/>
      <c r="I225" s="163"/>
      <c r="J225" s="163"/>
      <c r="K225" s="163"/>
      <c r="L225" s="158"/>
      <c r="M225" s="91"/>
      <c r="N225" s="163"/>
      <c r="O225" s="163"/>
      <c r="P225" s="163"/>
      <c r="Q225" s="158"/>
      <c r="R225" s="408"/>
      <c r="S225" s="408"/>
      <c r="T225" s="408"/>
      <c r="U225" s="408"/>
      <c r="V225" s="408"/>
      <c r="W225" s="408"/>
      <c r="X225" s="408"/>
      <c r="Y225" s="408"/>
      <c r="Z225" s="408"/>
      <c r="AA225" s="408"/>
      <c r="AB225" s="408"/>
      <c r="AC225" s="408"/>
      <c r="AD225" s="408"/>
      <c r="AE225" s="408"/>
      <c r="AF225" s="408"/>
      <c r="AG225" s="408"/>
      <c r="AH225" s="408"/>
      <c r="AI225" s="408"/>
      <c r="AJ225" s="408"/>
      <c r="AK225" s="408"/>
      <c r="AL225" s="408"/>
      <c r="AM225" s="408"/>
      <c r="AN225" s="408"/>
      <c r="AO225" s="408"/>
      <c r="AP225" s="408"/>
      <c r="AQ225" s="408"/>
      <c r="AR225" s="408"/>
      <c r="AS225" s="408"/>
      <c r="AT225" s="408"/>
      <c r="AU225" s="408"/>
      <c r="AV225" s="408"/>
      <c r="AW225" s="408"/>
      <c r="AX225" s="408"/>
      <c r="AY225" s="408"/>
      <c r="BA225" s="965" t="s">
        <v>70</v>
      </c>
      <c r="BB225" s="552" t="s">
        <v>71</v>
      </c>
      <c r="BC225" s="54" t="s">
        <v>35</v>
      </c>
      <c r="BD225" s="50" t="s">
        <v>35</v>
      </c>
      <c r="BE225" s="50" t="s">
        <v>35</v>
      </c>
      <c r="BF225" s="50" t="s">
        <v>35</v>
      </c>
      <c r="BG225" s="45" t="s">
        <v>35</v>
      </c>
      <c r="BH225" s="54" t="s">
        <v>35</v>
      </c>
      <c r="BI225" s="50" t="s">
        <v>35</v>
      </c>
      <c r="BJ225" s="50" t="s">
        <v>35</v>
      </c>
      <c r="BK225" s="50" t="s">
        <v>35</v>
      </c>
      <c r="BL225" s="45" t="s">
        <v>35</v>
      </c>
      <c r="BM225" s="54" t="s">
        <v>35</v>
      </c>
      <c r="BN225" s="50" t="s">
        <v>35</v>
      </c>
      <c r="BO225" s="50" t="s">
        <v>35</v>
      </c>
      <c r="BP225" s="50" t="s">
        <v>35</v>
      </c>
      <c r="BQ225" s="45" t="s">
        <v>35</v>
      </c>
      <c r="BR225" s="54" t="s">
        <v>35</v>
      </c>
      <c r="BS225" s="50" t="s">
        <v>35</v>
      </c>
      <c r="BT225" s="50" t="s">
        <v>35</v>
      </c>
      <c r="BU225" s="50" t="s">
        <v>35</v>
      </c>
      <c r="BV225" s="50" t="s">
        <v>35</v>
      </c>
      <c r="BW225" s="50" t="s">
        <v>35</v>
      </c>
      <c r="BX225" s="50" t="s">
        <v>35</v>
      </c>
      <c r="BY225" s="39" t="s">
        <v>35</v>
      </c>
      <c r="BZ225" s="39" t="s">
        <v>35</v>
      </c>
      <c r="CA225" s="39" t="s">
        <v>35</v>
      </c>
      <c r="CB225" s="39" t="s">
        <v>35</v>
      </c>
      <c r="CC225" s="39" t="s">
        <v>35</v>
      </c>
      <c r="CD225" s="39" t="s">
        <v>35</v>
      </c>
      <c r="CE225" s="39" t="s">
        <v>35</v>
      </c>
      <c r="CF225" s="39" t="s">
        <v>35</v>
      </c>
      <c r="CG225" s="39" t="s">
        <v>35</v>
      </c>
      <c r="CH225" s="39" t="s">
        <v>35</v>
      </c>
      <c r="CI225" s="39" t="s">
        <v>35</v>
      </c>
      <c r="CJ225" s="39" t="s">
        <v>35</v>
      </c>
      <c r="CK225" s="39" t="s">
        <v>35</v>
      </c>
      <c r="CL225" s="39" t="s">
        <v>35</v>
      </c>
      <c r="CM225" s="39" t="s">
        <v>35</v>
      </c>
      <c r="CN225" s="39" t="s">
        <v>35</v>
      </c>
      <c r="CO225" s="39" t="s">
        <v>35</v>
      </c>
      <c r="CP225" s="39" t="s">
        <v>35</v>
      </c>
      <c r="CQ225" s="39" t="s">
        <v>35</v>
      </c>
      <c r="CR225" s="39" t="s">
        <v>35</v>
      </c>
      <c r="CS225" s="39" t="s">
        <v>35</v>
      </c>
      <c r="CT225" s="39" t="s">
        <v>35</v>
      </c>
      <c r="CU225" s="39" t="s">
        <v>35</v>
      </c>
      <c r="CV225" s="39" t="s">
        <v>35</v>
      </c>
      <c r="CW225" s="39" t="s">
        <v>35</v>
      </c>
      <c r="CX225" s="39" t="s">
        <v>35</v>
      </c>
      <c r="CY225" s="39" t="s">
        <v>35</v>
      </c>
      <c r="CZ225" s="45" t="s">
        <v>35</v>
      </c>
    </row>
    <row r="226" s="320" customFormat="true" ht="15" customHeight="true" x14ac:dyDescent="0.2">
      <c r="A226" s="149"/>
      <c r="B226" s="144"/>
      <c r="C226" s="161"/>
      <c r="D226" s="160"/>
      <c r="E226" s="160"/>
      <c r="F226" s="160"/>
      <c r="G226" s="150"/>
      <c r="H226" s="153"/>
      <c r="I226" s="160"/>
      <c r="J226" s="160"/>
      <c r="K226" s="160"/>
      <c r="L226" s="156"/>
      <c r="M226" s="161"/>
      <c r="N226" s="160"/>
      <c r="O226" s="160"/>
      <c r="P226" s="160"/>
      <c r="Q226" s="156"/>
      <c r="R226" s="408"/>
      <c r="S226" s="408"/>
      <c r="T226" s="408"/>
      <c r="U226" s="408"/>
      <c r="V226" s="408"/>
      <c r="W226" s="408"/>
      <c r="X226" s="408"/>
      <c r="Y226" s="408"/>
      <c r="Z226" s="408"/>
      <c r="AA226" s="408"/>
      <c r="AB226" s="408"/>
      <c r="AC226" s="408"/>
      <c r="AD226" s="408"/>
      <c r="AE226" s="408"/>
      <c r="AF226" s="408"/>
      <c r="AG226" s="408"/>
      <c r="AH226" s="408"/>
      <c r="AI226" s="408"/>
      <c r="AJ226" s="408"/>
      <c r="AK226" s="408"/>
      <c r="AL226" s="408"/>
      <c r="AM226" s="408"/>
      <c r="AN226" s="408"/>
      <c r="AO226" s="408"/>
      <c r="AP226" s="408"/>
      <c r="AQ226" s="408"/>
      <c r="AR226" s="408"/>
      <c r="AS226" s="408"/>
      <c r="AT226" s="408"/>
      <c r="AU226" s="408"/>
      <c r="AV226" s="408"/>
      <c r="AW226" s="408"/>
      <c r="AX226" s="408"/>
      <c r="AY226" s="408"/>
      <c r="BA226" s="965"/>
      <c r="BB226" s="552" t="s">
        <v>72</v>
      </c>
      <c r="BC226" s="54" t="s">
        <v>35</v>
      </c>
      <c r="BD226" s="50" t="s">
        <v>35</v>
      </c>
      <c r="BE226" s="50" t="s">
        <v>35</v>
      </c>
      <c r="BF226" s="50" t="s">
        <v>35</v>
      </c>
      <c r="BG226" s="45" t="s">
        <v>35</v>
      </c>
      <c r="BH226" s="54" t="s">
        <v>35</v>
      </c>
      <c r="BI226" s="50" t="s">
        <v>35</v>
      </c>
      <c r="BJ226" s="50" t="s">
        <v>35</v>
      </c>
      <c r="BK226" s="50" t="s">
        <v>35</v>
      </c>
      <c r="BL226" s="45" t="s">
        <v>35</v>
      </c>
      <c r="BM226" s="54" t="s">
        <v>35</v>
      </c>
      <c r="BN226" s="50" t="s">
        <v>35</v>
      </c>
      <c r="BO226" s="50" t="s">
        <v>35</v>
      </c>
      <c r="BP226" s="50" t="s">
        <v>35</v>
      </c>
      <c r="BQ226" s="45" t="s">
        <v>35</v>
      </c>
      <c r="BR226" s="54" t="s">
        <v>35</v>
      </c>
      <c r="BS226" s="50" t="s">
        <v>35</v>
      </c>
      <c r="BT226" s="50" t="s">
        <v>35</v>
      </c>
      <c r="BU226" s="50" t="s">
        <v>35</v>
      </c>
      <c r="BV226" s="50" t="s">
        <v>35</v>
      </c>
      <c r="BW226" s="50" t="s">
        <v>35</v>
      </c>
      <c r="BX226" s="50" t="s">
        <v>35</v>
      </c>
      <c r="BY226" s="39" t="s">
        <v>35</v>
      </c>
      <c r="BZ226" s="39" t="s">
        <v>35</v>
      </c>
      <c r="CA226" s="39" t="s">
        <v>35</v>
      </c>
      <c r="CB226" s="39" t="s">
        <v>35</v>
      </c>
      <c r="CC226" s="39" t="s">
        <v>35</v>
      </c>
      <c r="CD226" s="39" t="s">
        <v>35</v>
      </c>
      <c r="CE226" s="39" t="s">
        <v>35</v>
      </c>
      <c r="CF226" s="39" t="s">
        <v>35</v>
      </c>
      <c r="CG226" s="39" t="s">
        <v>35</v>
      </c>
      <c r="CH226" s="39" t="s">
        <v>35</v>
      </c>
      <c r="CI226" s="39" t="s">
        <v>35</v>
      </c>
      <c r="CJ226" s="39" t="s">
        <v>35</v>
      </c>
      <c r="CK226" s="39" t="s">
        <v>35</v>
      </c>
      <c r="CL226" s="39" t="s">
        <v>35</v>
      </c>
      <c r="CM226" s="39" t="s">
        <v>35</v>
      </c>
      <c r="CN226" s="39" t="s">
        <v>35</v>
      </c>
      <c r="CO226" s="39" t="s">
        <v>35</v>
      </c>
      <c r="CP226" s="39" t="s">
        <v>35</v>
      </c>
      <c r="CQ226" s="39" t="s">
        <v>35</v>
      </c>
      <c r="CR226" s="39" t="s">
        <v>35</v>
      </c>
      <c r="CS226" s="39" t="s">
        <v>35</v>
      </c>
      <c r="CT226" s="39" t="s">
        <v>35</v>
      </c>
      <c r="CU226" s="39" t="s">
        <v>35</v>
      </c>
      <c r="CV226" s="39" t="s">
        <v>35</v>
      </c>
      <c r="CW226" s="39" t="s">
        <v>35</v>
      </c>
      <c r="CX226" s="39" t="s">
        <v>35</v>
      </c>
      <c r="CY226" s="39" t="s">
        <v>35</v>
      </c>
      <c r="CZ226" s="45" t="s">
        <v>35</v>
      </c>
    </row>
    <row r="227" s="320" customFormat="true" ht="15" customHeight="true" x14ac:dyDescent="0.2">
      <c r="A227" s="149"/>
      <c r="B227" s="144"/>
      <c r="C227" s="161"/>
      <c r="D227" s="160"/>
      <c r="E227" s="160"/>
      <c r="F227" s="160"/>
      <c r="G227" s="150"/>
      <c r="H227" s="153"/>
      <c r="I227" s="160"/>
      <c r="J227" s="160"/>
      <c r="K227" s="160"/>
      <c r="L227" s="156"/>
      <c r="M227" s="161"/>
      <c r="N227" s="160"/>
      <c r="O227" s="160"/>
      <c r="P227" s="160"/>
      <c r="Q227" s="156"/>
      <c r="R227" s="408"/>
      <c r="S227" s="408"/>
      <c r="T227" s="408"/>
      <c r="U227" s="408"/>
      <c r="V227" s="408"/>
      <c r="W227" s="408"/>
      <c r="X227" s="408"/>
      <c r="Y227" s="408"/>
      <c r="Z227" s="408"/>
      <c r="AA227" s="408"/>
      <c r="AB227" s="408"/>
      <c r="AC227" s="408"/>
      <c r="AD227" s="408"/>
      <c r="AE227" s="408"/>
      <c r="AF227" s="408"/>
      <c r="AG227" s="408"/>
      <c r="AH227" s="408"/>
      <c r="AI227" s="408"/>
      <c r="AJ227" s="408"/>
      <c r="AK227" s="408"/>
      <c r="AL227" s="408"/>
      <c r="AM227" s="408"/>
      <c r="AN227" s="408"/>
      <c r="AO227" s="408"/>
      <c r="AP227" s="408"/>
      <c r="AQ227" s="408"/>
      <c r="AR227" s="408"/>
      <c r="AS227" s="408"/>
      <c r="AT227" s="408"/>
      <c r="AU227" s="408"/>
      <c r="AV227" s="408"/>
      <c r="AW227" s="408"/>
      <c r="AX227" s="408"/>
      <c r="AY227" s="408"/>
      <c r="BA227" s="965" t="s">
        <v>94</v>
      </c>
      <c r="BB227" s="552" t="s">
        <v>61</v>
      </c>
      <c r="BC227" s="54" t="s">
        <v>35</v>
      </c>
      <c r="BD227" s="50" t="s">
        <v>35</v>
      </c>
      <c r="BE227" s="50" t="s">
        <v>35</v>
      </c>
      <c r="BF227" s="50" t="s">
        <v>35</v>
      </c>
      <c r="BG227" s="45" t="s">
        <v>35</v>
      </c>
      <c r="BH227" s="54" t="s">
        <v>35</v>
      </c>
      <c r="BI227" s="50" t="s">
        <v>35</v>
      </c>
      <c r="BJ227" s="50" t="s">
        <v>35</v>
      </c>
      <c r="BK227" s="50" t="s">
        <v>35</v>
      </c>
      <c r="BL227" s="45" t="s">
        <v>35</v>
      </c>
      <c r="BM227" s="54" t="s">
        <v>35</v>
      </c>
      <c r="BN227" s="50" t="s">
        <v>35</v>
      </c>
      <c r="BO227" s="50" t="s">
        <v>35</v>
      </c>
      <c r="BP227" s="50" t="s">
        <v>35</v>
      </c>
      <c r="BQ227" s="45" t="s">
        <v>35</v>
      </c>
      <c r="BR227" s="54" t="s">
        <v>35</v>
      </c>
      <c r="BS227" s="50" t="s">
        <v>35</v>
      </c>
      <c r="BT227" s="50" t="s">
        <v>35</v>
      </c>
      <c r="BU227" s="50" t="s">
        <v>35</v>
      </c>
      <c r="BV227" s="50" t="s">
        <v>35</v>
      </c>
      <c r="BW227" s="50" t="s">
        <v>35</v>
      </c>
      <c r="BX227" s="50" t="s">
        <v>35</v>
      </c>
      <c r="BY227" s="39" t="s">
        <v>35</v>
      </c>
      <c r="BZ227" s="39" t="s">
        <v>35</v>
      </c>
      <c r="CA227" s="39" t="s">
        <v>35</v>
      </c>
      <c r="CB227" s="39" t="s">
        <v>35</v>
      </c>
      <c r="CC227" s="39" t="s">
        <v>35</v>
      </c>
      <c r="CD227" s="39" t="s">
        <v>35</v>
      </c>
      <c r="CE227" s="39" t="s">
        <v>35</v>
      </c>
      <c r="CF227" s="39" t="s">
        <v>35</v>
      </c>
      <c r="CG227" s="39" t="s">
        <v>35</v>
      </c>
      <c r="CH227" s="39" t="s">
        <v>35</v>
      </c>
      <c r="CI227" s="39" t="s">
        <v>35</v>
      </c>
      <c r="CJ227" s="39" t="s">
        <v>35</v>
      </c>
      <c r="CK227" s="39" t="s">
        <v>35</v>
      </c>
      <c r="CL227" s="39" t="s">
        <v>35</v>
      </c>
      <c r="CM227" s="39" t="s">
        <v>35</v>
      </c>
      <c r="CN227" s="39" t="s">
        <v>35</v>
      </c>
      <c r="CO227" s="39" t="s">
        <v>35</v>
      </c>
      <c r="CP227" s="39" t="s">
        <v>35</v>
      </c>
      <c r="CQ227" s="39" t="s">
        <v>35</v>
      </c>
      <c r="CR227" s="39" t="s">
        <v>35</v>
      </c>
      <c r="CS227" s="39" t="s">
        <v>35</v>
      </c>
      <c r="CT227" s="39" t="s">
        <v>35</v>
      </c>
      <c r="CU227" s="39" t="s">
        <v>35</v>
      </c>
      <c r="CV227" s="39" t="s">
        <v>35</v>
      </c>
      <c r="CW227" s="39" t="s">
        <v>35</v>
      </c>
      <c r="CX227" s="39" t="s">
        <v>35</v>
      </c>
      <c r="CY227" s="39" t="s">
        <v>35</v>
      </c>
      <c r="CZ227" s="45" t="s">
        <v>35</v>
      </c>
    </row>
    <row r="228" s="320" customFormat="true" ht="15" customHeight="true" x14ac:dyDescent="0.2">
      <c r="A228" s="149"/>
      <c r="B228" s="144"/>
      <c r="C228" s="127"/>
      <c r="D228" s="126"/>
      <c r="E228" s="126"/>
      <c r="F228" s="126"/>
      <c r="G228" s="125"/>
      <c r="H228" s="124"/>
      <c r="I228" s="126"/>
      <c r="J228" s="126"/>
      <c r="K228" s="126"/>
      <c r="L228" s="123"/>
      <c r="M228" s="127"/>
      <c r="N228" s="126"/>
      <c r="O228" s="126"/>
      <c r="P228" s="126"/>
      <c r="Q228" s="123"/>
      <c r="R228" s="408"/>
      <c r="S228" s="408"/>
      <c r="T228" s="408"/>
      <c r="U228" s="408"/>
      <c r="V228" s="408"/>
      <c r="W228" s="408"/>
      <c r="X228" s="408"/>
      <c r="Y228" s="408"/>
      <c r="Z228" s="408"/>
      <c r="AA228" s="408"/>
      <c r="AB228" s="408"/>
      <c r="AC228" s="408"/>
      <c r="AD228" s="408"/>
      <c r="AE228" s="408"/>
      <c r="AF228" s="408"/>
      <c r="AG228" s="408"/>
      <c r="AH228" s="408"/>
      <c r="AI228" s="408"/>
      <c r="AJ228" s="408"/>
      <c r="AK228" s="408"/>
      <c r="AL228" s="408"/>
      <c r="AM228" s="408"/>
      <c r="AN228" s="408"/>
      <c r="AO228" s="408"/>
      <c r="AP228" s="408"/>
      <c r="AQ228" s="408"/>
      <c r="AR228" s="408"/>
      <c r="AS228" s="408"/>
      <c r="AT228" s="408"/>
      <c r="AU228" s="408"/>
      <c r="AV228" s="408"/>
      <c r="AW228" s="408"/>
      <c r="AX228" s="408"/>
      <c r="AY228" s="408"/>
      <c r="BA228" s="965"/>
      <c r="BB228" s="552" t="s">
        <v>91</v>
      </c>
      <c r="BC228" s="54" t="s">
        <v>35</v>
      </c>
      <c r="BD228" s="50" t="s">
        <v>35</v>
      </c>
      <c r="BE228" s="50" t="s">
        <v>35</v>
      </c>
      <c r="BF228" s="50" t="s">
        <v>35</v>
      </c>
      <c r="BG228" s="45" t="s">
        <v>35</v>
      </c>
      <c r="BH228" s="54" t="s">
        <v>35</v>
      </c>
      <c r="BI228" s="50" t="s">
        <v>35</v>
      </c>
      <c r="BJ228" s="50" t="s">
        <v>35</v>
      </c>
      <c r="BK228" s="50" t="s">
        <v>35</v>
      </c>
      <c r="BL228" s="45" t="s">
        <v>35</v>
      </c>
      <c r="BM228" s="54" t="s">
        <v>35</v>
      </c>
      <c r="BN228" s="50" t="s">
        <v>35</v>
      </c>
      <c r="BO228" s="50" t="s">
        <v>35</v>
      </c>
      <c r="BP228" s="50" t="s">
        <v>35</v>
      </c>
      <c r="BQ228" s="45" t="s">
        <v>35</v>
      </c>
      <c r="BR228" s="54" t="s">
        <v>35</v>
      </c>
      <c r="BS228" s="50" t="s">
        <v>35</v>
      </c>
      <c r="BT228" s="50" t="s">
        <v>35</v>
      </c>
      <c r="BU228" s="50" t="s">
        <v>35</v>
      </c>
      <c r="BV228" s="50" t="s">
        <v>35</v>
      </c>
      <c r="BW228" s="50" t="s">
        <v>35</v>
      </c>
      <c r="BX228" s="50" t="s">
        <v>35</v>
      </c>
      <c r="BY228" s="39" t="s">
        <v>35</v>
      </c>
      <c r="BZ228" s="39" t="s">
        <v>35</v>
      </c>
      <c r="CA228" s="39" t="s">
        <v>35</v>
      </c>
      <c r="CB228" s="39" t="s">
        <v>35</v>
      </c>
      <c r="CC228" s="39" t="s">
        <v>35</v>
      </c>
      <c r="CD228" s="39" t="s">
        <v>35</v>
      </c>
      <c r="CE228" s="39" t="s">
        <v>35</v>
      </c>
      <c r="CF228" s="39" t="s">
        <v>35</v>
      </c>
      <c r="CG228" s="39" t="s">
        <v>35</v>
      </c>
      <c r="CH228" s="39" t="s">
        <v>35</v>
      </c>
      <c r="CI228" s="39" t="s">
        <v>35</v>
      </c>
      <c r="CJ228" s="39" t="s">
        <v>35</v>
      </c>
      <c r="CK228" s="39" t="s">
        <v>35</v>
      </c>
      <c r="CL228" s="39" t="s">
        <v>35</v>
      </c>
      <c r="CM228" s="39" t="s">
        <v>35</v>
      </c>
      <c r="CN228" s="39" t="s">
        <v>35</v>
      </c>
      <c r="CO228" s="39" t="s">
        <v>35</v>
      </c>
      <c r="CP228" s="39" t="s">
        <v>35</v>
      </c>
      <c r="CQ228" s="39" t="s">
        <v>35</v>
      </c>
      <c r="CR228" s="39" t="s">
        <v>35</v>
      </c>
      <c r="CS228" s="39" t="s">
        <v>35</v>
      </c>
      <c r="CT228" s="39" t="s">
        <v>35</v>
      </c>
      <c r="CU228" s="39" t="s">
        <v>35</v>
      </c>
      <c r="CV228" s="39" t="s">
        <v>35</v>
      </c>
      <c r="CW228" s="39" t="s">
        <v>35</v>
      </c>
      <c r="CX228" s="39" t="s">
        <v>35</v>
      </c>
      <c r="CY228" s="39" t="s">
        <v>35</v>
      </c>
      <c r="CZ228" s="45" t="s">
        <v>35</v>
      </c>
    </row>
    <row r="229" s="320" customFormat="true" ht="15" customHeight="true" x14ac:dyDescent="0.2">
      <c r="A229" s="149"/>
      <c r="B229" s="144"/>
      <c r="C229" s="127"/>
      <c r="D229" s="126"/>
      <c r="E229" s="126"/>
      <c r="F229" s="126"/>
      <c r="G229" s="125"/>
      <c r="H229" s="124"/>
      <c r="I229" s="126"/>
      <c r="J229" s="126"/>
      <c r="K229" s="126"/>
      <c r="L229" s="123"/>
      <c r="M229" s="127"/>
      <c r="N229" s="126"/>
      <c r="O229" s="126"/>
      <c r="P229" s="126"/>
      <c r="Q229" s="123"/>
      <c r="R229" s="408"/>
      <c r="S229" s="408"/>
      <c r="T229" s="408"/>
      <c r="U229" s="408"/>
      <c r="V229" s="408"/>
      <c r="W229" s="408"/>
      <c r="X229" s="408"/>
      <c r="Y229" s="408"/>
      <c r="Z229" s="408"/>
      <c r="AA229" s="408"/>
      <c r="AB229" s="408"/>
      <c r="AC229" s="408"/>
      <c r="AD229" s="408"/>
      <c r="AE229" s="408"/>
      <c r="AF229" s="408"/>
      <c r="AG229" s="408"/>
      <c r="AH229" s="408"/>
      <c r="AI229" s="408"/>
      <c r="AJ229" s="408"/>
      <c r="AK229" s="408"/>
      <c r="AL229" s="408"/>
      <c r="AM229" s="408"/>
      <c r="AN229" s="408"/>
      <c r="AO229" s="408"/>
      <c r="AP229" s="408"/>
      <c r="AQ229" s="408"/>
      <c r="AR229" s="408"/>
      <c r="AS229" s="408"/>
      <c r="AT229" s="408"/>
      <c r="AU229" s="408"/>
      <c r="AV229" s="408"/>
      <c r="AW229" s="408"/>
      <c r="AX229" s="408"/>
      <c r="AY229" s="408"/>
      <c r="BA229" s="965"/>
      <c r="BB229" s="552" t="s">
        <v>92</v>
      </c>
      <c r="BC229" s="54" t="s">
        <v>35</v>
      </c>
      <c r="BD229" s="50" t="s">
        <v>35</v>
      </c>
      <c r="BE229" s="50" t="s">
        <v>35</v>
      </c>
      <c r="BF229" s="50" t="s">
        <v>35</v>
      </c>
      <c r="BG229" s="45" t="s">
        <v>35</v>
      </c>
      <c r="BH229" s="54" t="s">
        <v>35</v>
      </c>
      <c r="BI229" s="50" t="s">
        <v>35</v>
      </c>
      <c r="BJ229" s="50" t="s">
        <v>35</v>
      </c>
      <c r="BK229" s="50" t="s">
        <v>35</v>
      </c>
      <c r="BL229" s="45" t="s">
        <v>35</v>
      </c>
      <c r="BM229" s="54" t="s">
        <v>35</v>
      </c>
      <c r="BN229" s="50" t="s">
        <v>35</v>
      </c>
      <c r="BO229" s="50" t="s">
        <v>35</v>
      </c>
      <c r="BP229" s="50" t="s">
        <v>35</v>
      </c>
      <c r="BQ229" s="45" t="s">
        <v>35</v>
      </c>
      <c r="BR229" s="54" t="s">
        <v>35</v>
      </c>
      <c r="BS229" s="50" t="s">
        <v>35</v>
      </c>
      <c r="BT229" s="50" t="s">
        <v>35</v>
      </c>
      <c r="BU229" s="50" t="s">
        <v>35</v>
      </c>
      <c r="BV229" s="50" t="s">
        <v>35</v>
      </c>
      <c r="BW229" s="50" t="s">
        <v>35</v>
      </c>
      <c r="BX229" s="50" t="s">
        <v>35</v>
      </c>
      <c r="BY229" s="39" t="s">
        <v>35</v>
      </c>
      <c r="BZ229" s="39" t="s">
        <v>35</v>
      </c>
      <c r="CA229" s="39" t="s">
        <v>35</v>
      </c>
      <c r="CB229" s="39" t="s">
        <v>35</v>
      </c>
      <c r="CC229" s="39" t="s">
        <v>35</v>
      </c>
      <c r="CD229" s="39" t="s">
        <v>35</v>
      </c>
      <c r="CE229" s="39" t="s">
        <v>35</v>
      </c>
      <c r="CF229" s="39" t="s">
        <v>35</v>
      </c>
      <c r="CG229" s="39" t="s">
        <v>35</v>
      </c>
      <c r="CH229" s="39" t="s">
        <v>35</v>
      </c>
      <c r="CI229" s="39" t="s">
        <v>35</v>
      </c>
      <c r="CJ229" s="39" t="s">
        <v>35</v>
      </c>
      <c r="CK229" s="39" t="s">
        <v>35</v>
      </c>
      <c r="CL229" s="39" t="s">
        <v>35</v>
      </c>
      <c r="CM229" s="39" t="s">
        <v>35</v>
      </c>
      <c r="CN229" s="39" t="s">
        <v>35</v>
      </c>
      <c r="CO229" s="39" t="s">
        <v>35</v>
      </c>
      <c r="CP229" s="39" t="s">
        <v>35</v>
      </c>
      <c r="CQ229" s="39" t="s">
        <v>35</v>
      </c>
      <c r="CR229" s="39" t="s">
        <v>35</v>
      </c>
      <c r="CS229" s="39" t="s">
        <v>35</v>
      </c>
      <c r="CT229" s="39" t="s">
        <v>35</v>
      </c>
      <c r="CU229" s="39" t="s">
        <v>35</v>
      </c>
      <c r="CV229" s="39" t="s">
        <v>35</v>
      </c>
      <c r="CW229" s="39" t="s">
        <v>35</v>
      </c>
      <c r="CX229" s="39" t="s">
        <v>35</v>
      </c>
      <c r="CY229" s="39" t="s">
        <v>35</v>
      </c>
      <c r="CZ229" s="45" t="s">
        <v>35</v>
      </c>
    </row>
    <row r="230" s="320" customFormat="true" ht="15" customHeight="true" x14ac:dyDescent="0.2">
      <c r="A230" s="149"/>
      <c r="B230" s="144"/>
      <c r="C230" s="127"/>
      <c r="D230" s="126"/>
      <c r="E230" s="126"/>
      <c r="F230" s="126"/>
      <c r="G230" s="125"/>
      <c r="H230" s="124"/>
      <c r="I230" s="126"/>
      <c r="J230" s="126"/>
      <c r="K230" s="126"/>
      <c r="L230" s="123"/>
      <c r="M230" s="127"/>
      <c r="N230" s="126"/>
      <c r="O230" s="126"/>
      <c r="P230" s="126"/>
      <c r="Q230" s="123"/>
      <c r="R230" s="408"/>
      <c r="S230" s="408"/>
      <c r="T230" s="408"/>
      <c r="U230" s="408"/>
      <c r="V230" s="408"/>
      <c r="W230" s="408"/>
      <c r="X230" s="408"/>
      <c r="Y230" s="408"/>
      <c r="Z230" s="408"/>
      <c r="AA230" s="408"/>
      <c r="AB230" s="408"/>
      <c r="AC230" s="408"/>
      <c r="AD230" s="408"/>
      <c r="AE230" s="408"/>
      <c r="AF230" s="408"/>
      <c r="AG230" s="408"/>
      <c r="AH230" s="408"/>
      <c r="AI230" s="408"/>
      <c r="AJ230" s="408"/>
      <c r="AK230" s="408"/>
      <c r="AL230" s="408"/>
      <c r="AM230" s="408"/>
      <c r="AN230" s="408"/>
      <c r="AO230" s="408"/>
      <c r="AP230" s="408"/>
      <c r="AQ230" s="408"/>
      <c r="AR230" s="408"/>
      <c r="AS230" s="408"/>
      <c r="AT230" s="408"/>
      <c r="AU230" s="408"/>
      <c r="AV230" s="408"/>
      <c r="AW230" s="408"/>
      <c r="AX230" s="408"/>
      <c r="AY230" s="408"/>
      <c r="BA230" s="965"/>
      <c r="BB230" s="552" t="s">
        <v>93</v>
      </c>
      <c r="BC230" s="54" t="s">
        <v>35</v>
      </c>
      <c r="BD230" s="50" t="s">
        <v>35</v>
      </c>
      <c r="BE230" s="50" t="s">
        <v>35</v>
      </c>
      <c r="BF230" s="50" t="s">
        <v>35</v>
      </c>
      <c r="BG230" s="45" t="s">
        <v>35</v>
      </c>
      <c r="BH230" s="54" t="s">
        <v>35</v>
      </c>
      <c r="BI230" s="50" t="s">
        <v>35</v>
      </c>
      <c r="BJ230" s="50" t="s">
        <v>35</v>
      </c>
      <c r="BK230" s="50" t="s">
        <v>35</v>
      </c>
      <c r="BL230" s="45" t="s">
        <v>35</v>
      </c>
      <c r="BM230" s="54" t="s">
        <v>35</v>
      </c>
      <c r="BN230" s="50" t="s">
        <v>35</v>
      </c>
      <c r="BO230" s="50" t="s">
        <v>35</v>
      </c>
      <c r="BP230" s="50" t="s">
        <v>35</v>
      </c>
      <c r="BQ230" s="45" t="s">
        <v>35</v>
      </c>
      <c r="BR230" s="54" t="s">
        <v>35</v>
      </c>
      <c r="BS230" s="50" t="s">
        <v>35</v>
      </c>
      <c r="BT230" s="50" t="s">
        <v>35</v>
      </c>
      <c r="BU230" s="50" t="s">
        <v>35</v>
      </c>
      <c r="BV230" s="50" t="s">
        <v>35</v>
      </c>
      <c r="BW230" s="50" t="s">
        <v>35</v>
      </c>
      <c r="BX230" s="50" t="s">
        <v>35</v>
      </c>
      <c r="BY230" s="39" t="s">
        <v>35</v>
      </c>
      <c r="BZ230" s="39" t="s">
        <v>35</v>
      </c>
      <c r="CA230" s="39" t="s">
        <v>35</v>
      </c>
      <c r="CB230" s="39" t="s">
        <v>35</v>
      </c>
      <c r="CC230" s="39" t="s">
        <v>35</v>
      </c>
      <c r="CD230" s="39" t="s">
        <v>35</v>
      </c>
      <c r="CE230" s="39" t="s">
        <v>35</v>
      </c>
      <c r="CF230" s="39" t="s">
        <v>35</v>
      </c>
      <c r="CG230" s="39" t="s">
        <v>35</v>
      </c>
      <c r="CH230" s="39" t="s">
        <v>35</v>
      </c>
      <c r="CI230" s="39" t="s">
        <v>35</v>
      </c>
      <c r="CJ230" s="39" t="s">
        <v>35</v>
      </c>
      <c r="CK230" s="39" t="s">
        <v>35</v>
      </c>
      <c r="CL230" s="39" t="s">
        <v>35</v>
      </c>
      <c r="CM230" s="39" t="s">
        <v>35</v>
      </c>
      <c r="CN230" s="39" t="s">
        <v>35</v>
      </c>
      <c r="CO230" s="39" t="s">
        <v>35</v>
      </c>
      <c r="CP230" s="39" t="s">
        <v>35</v>
      </c>
      <c r="CQ230" s="39" t="s">
        <v>35</v>
      </c>
      <c r="CR230" s="39" t="s">
        <v>35</v>
      </c>
      <c r="CS230" s="39" t="s">
        <v>35</v>
      </c>
      <c r="CT230" s="39" t="s">
        <v>35</v>
      </c>
      <c r="CU230" s="39" t="s">
        <v>35</v>
      </c>
      <c r="CV230" s="39" t="s">
        <v>35</v>
      </c>
      <c r="CW230" s="39" t="s">
        <v>35</v>
      </c>
      <c r="CX230" s="39" t="s">
        <v>35</v>
      </c>
      <c r="CY230" s="39" t="s">
        <v>35</v>
      </c>
      <c r="CZ230" s="45" t="s">
        <v>35</v>
      </c>
    </row>
    <row r="231" s="320" customFormat="true" ht="15" customHeight="true" x14ac:dyDescent="0.2">
      <c r="A231" s="172"/>
      <c r="B231" s="143"/>
      <c r="C231" s="91"/>
      <c r="D231" s="163"/>
      <c r="E231" s="163"/>
      <c r="F231" s="163"/>
      <c r="G231" s="152"/>
      <c r="H231" s="90"/>
      <c r="I231" s="163"/>
      <c r="J231" s="163"/>
      <c r="K231" s="163"/>
      <c r="L231" s="158"/>
      <c r="M231" s="91"/>
      <c r="N231" s="163"/>
      <c r="O231" s="163"/>
      <c r="P231" s="163"/>
      <c r="Q231" s="158"/>
      <c r="R231" s="408"/>
      <c r="S231" s="408"/>
      <c r="T231" s="408"/>
      <c r="U231" s="408"/>
      <c r="V231" s="408"/>
      <c r="W231" s="408"/>
      <c r="X231" s="408"/>
      <c r="Y231" s="408"/>
      <c r="Z231" s="408"/>
      <c r="AA231" s="408"/>
      <c r="AB231" s="408"/>
      <c r="AC231" s="408"/>
      <c r="AD231" s="408"/>
      <c r="AE231" s="408"/>
      <c r="AF231" s="408"/>
      <c r="AG231" s="408"/>
      <c r="AH231" s="408"/>
      <c r="AI231" s="408"/>
      <c r="AJ231" s="408"/>
      <c r="AK231" s="408"/>
      <c r="AL231" s="408"/>
      <c r="AM231" s="408"/>
      <c r="AN231" s="408"/>
      <c r="AO231" s="408"/>
      <c r="AP231" s="408"/>
      <c r="AQ231" s="408"/>
      <c r="AR231" s="408"/>
      <c r="AS231" s="408"/>
      <c r="AT231" s="408"/>
      <c r="AU231" s="408"/>
      <c r="AV231" s="408"/>
      <c r="AW231" s="408"/>
      <c r="AX231" s="408"/>
      <c r="AY231" s="408"/>
      <c r="BA231" s="877"/>
      <c r="BB231" s="552"/>
      <c r="BC231" s="415"/>
      <c r="BD231" s="405"/>
      <c r="BE231" s="405"/>
      <c r="BF231" s="405"/>
      <c r="BG231" s="419"/>
      <c r="BH231" s="415"/>
      <c r="BI231" s="405"/>
      <c r="BJ231" s="405"/>
      <c r="BK231" s="405"/>
      <c r="BL231" s="419"/>
      <c r="BM231" s="415"/>
      <c r="BN231" s="405"/>
      <c r="BO231" s="405"/>
      <c r="BP231" s="405"/>
      <c r="BQ231" s="419"/>
      <c r="BR231" s="415"/>
      <c r="BS231" s="405"/>
      <c r="BT231" s="405"/>
      <c r="BU231" s="405"/>
      <c r="BV231" s="405"/>
      <c r="BW231" s="405"/>
      <c r="BX231" s="405"/>
      <c r="BY231" s="406"/>
      <c r="BZ231" s="406"/>
      <c r="CA231" s="406"/>
      <c r="CB231" s="406"/>
      <c r="CC231" s="406"/>
      <c r="CD231" s="406"/>
      <c r="CE231" s="406"/>
      <c r="CF231" s="406"/>
      <c r="CG231" s="406"/>
      <c r="CH231" s="406"/>
      <c r="CI231" s="406"/>
      <c r="CJ231" s="406"/>
      <c r="CK231" s="406"/>
      <c r="CL231" s="406"/>
      <c r="CM231" s="406"/>
      <c r="CN231" s="406"/>
      <c r="CO231" s="406"/>
      <c r="CP231" s="406"/>
      <c r="CQ231" s="406"/>
      <c r="CR231" s="406"/>
      <c r="CS231" s="406"/>
      <c r="CT231" s="406"/>
      <c r="CU231" s="406"/>
      <c r="CV231" s="406"/>
      <c r="CW231" s="406"/>
      <c r="CX231" s="406"/>
      <c r="CY231" s="406"/>
      <c r="CZ231" s="419"/>
    </row>
    <row r="232" s="320" customFormat="true" ht="15" customHeight="true" x14ac:dyDescent="0.2">
      <c r="A232" s="172"/>
      <c r="B232" s="143"/>
      <c r="C232" s="91"/>
      <c r="D232" s="163"/>
      <c r="E232" s="163"/>
      <c r="F232" s="163"/>
      <c r="G232" s="152"/>
      <c r="H232" s="90"/>
      <c r="I232" s="163"/>
      <c r="J232" s="163"/>
      <c r="K232" s="163"/>
      <c r="L232" s="158"/>
      <c r="M232" s="91"/>
      <c r="N232" s="163"/>
      <c r="O232" s="163"/>
      <c r="P232" s="163"/>
      <c r="Q232" s="158"/>
      <c r="R232" s="408"/>
      <c r="S232" s="408"/>
      <c r="T232" s="408"/>
      <c r="U232" s="408"/>
      <c r="V232" s="408"/>
      <c r="W232" s="408"/>
      <c r="X232" s="408"/>
      <c r="Y232" s="408"/>
      <c r="Z232" s="408"/>
      <c r="AA232" s="408"/>
      <c r="AB232" s="408"/>
      <c r="AC232" s="408"/>
      <c r="AD232" s="408"/>
      <c r="AE232" s="408"/>
      <c r="AF232" s="408"/>
      <c r="AG232" s="408"/>
      <c r="AH232" s="408"/>
      <c r="AI232" s="408"/>
      <c r="AJ232" s="408"/>
      <c r="AK232" s="408"/>
      <c r="AL232" s="408"/>
      <c r="AM232" s="408"/>
      <c r="AN232" s="408"/>
      <c r="AO232" s="408"/>
      <c r="AP232" s="408"/>
      <c r="AQ232" s="408"/>
      <c r="AR232" s="408"/>
      <c r="AS232" s="408"/>
      <c r="AT232" s="408"/>
      <c r="AU232" s="408"/>
      <c r="AV232" s="408"/>
      <c r="AW232" s="408"/>
      <c r="AX232" s="408"/>
      <c r="AY232" s="408"/>
      <c r="BA232" s="878"/>
      <c r="BB232" s="552"/>
      <c r="BC232" s="415"/>
      <c r="BD232" s="405"/>
      <c r="BE232" s="405"/>
      <c r="BF232" s="405"/>
      <c r="BG232" s="419"/>
      <c r="BH232" s="415"/>
      <c r="BI232" s="405"/>
      <c r="BJ232" s="405"/>
      <c r="BK232" s="405"/>
      <c r="BL232" s="419"/>
      <c r="BM232" s="415"/>
      <c r="BN232" s="405"/>
      <c r="BO232" s="405"/>
      <c r="BP232" s="405"/>
      <c r="BQ232" s="419"/>
      <c r="BR232" s="415"/>
      <c r="BS232" s="405"/>
      <c r="BT232" s="405"/>
      <c r="BU232" s="405"/>
      <c r="BV232" s="405"/>
      <c r="BW232" s="405"/>
      <c r="BX232" s="405"/>
      <c r="BY232" s="406"/>
      <c r="BZ232" s="406"/>
      <c r="CA232" s="406"/>
      <c r="CB232" s="406"/>
      <c r="CC232" s="406"/>
      <c r="CD232" s="406"/>
      <c r="CE232" s="406"/>
      <c r="CF232" s="406"/>
      <c r="CG232" s="406"/>
      <c r="CH232" s="406"/>
      <c r="CI232" s="406"/>
      <c r="CJ232" s="406"/>
      <c r="CK232" s="406"/>
      <c r="CL232" s="406"/>
      <c r="CM232" s="406"/>
      <c r="CN232" s="406"/>
      <c r="CO232" s="406"/>
      <c r="CP232" s="406"/>
      <c r="CQ232" s="406"/>
      <c r="CR232" s="406"/>
      <c r="CS232" s="406"/>
      <c r="CT232" s="406"/>
      <c r="CU232" s="406"/>
      <c r="CV232" s="406"/>
      <c r="CW232" s="406"/>
      <c r="CX232" s="406"/>
      <c r="CY232" s="406"/>
      <c r="CZ232" s="419"/>
    </row>
    <row r="233" s="320" customFormat="true" ht="15" customHeight="true" x14ac:dyDescent="0.2">
      <c r="A233" s="172"/>
      <c r="B233" s="143"/>
      <c r="C233" s="91"/>
      <c r="D233" s="163"/>
      <c r="E233" s="163"/>
      <c r="F233" s="163"/>
      <c r="G233" s="152"/>
      <c r="H233" s="90"/>
      <c r="I233" s="163"/>
      <c r="J233" s="163"/>
      <c r="K233" s="163"/>
      <c r="L233" s="158"/>
      <c r="M233" s="91"/>
      <c r="N233" s="163"/>
      <c r="O233" s="163"/>
      <c r="P233" s="163"/>
      <c r="Q233" s="158"/>
      <c r="R233" s="408"/>
      <c r="S233" s="408"/>
      <c r="T233" s="408"/>
      <c r="U233" s="408"/>
      <c r="V233" s="408"/>
      <c r="W233" s="408"/>
      <c r="X233" s="408"/>
      <c r="Y233" s="408"/>
      <c r="Z233" s="408"/>
      <c r="AA233" s="408"/>
      <c r="AB233" s="408"/>
      <c r="AC233" s="408"/>
      <c r="AD233" s="408"/>
      <c r="AE233" s="408"/>
      <c r="AF233" s="408"/>
      <c r="AG233" s="408"/>
      <c r="AH233" s="408"/>
      <c r="AI233" s="408"/>
      <c r="AJ233" s="408"/>
      <c r="AK233" s="408"/>
      <c r="AL233" s="408"/>
      <c r="AM233" s="408"/>
      <c r="AN233" s="408"/>
      <c r="AO233" s="408"/>
      <c r="AP233" s="408"/>
      <c r="AQ233" s="408"/>
      <c r="AR233" s="408"/>
      <c r="AS233" s="408"/>
      <c r="AT233" s="408"/>
      <c r="AU233" s="408"/>
      <c r="AV233" s="408"/>
      <c r="AW233" s="408"/>
      <c r="AX233" s="408"/>
      <c r="AY233" s="408"/>
      <c r="BA233" s="878"/>
      <c r="BB233" s="552"/>
      <c r="BC233" s="415"/>
      <c r="BD233" s="405"/>
      <c r="BE233" s="405"/>
      <c r="BF233" s="405"/>
      <c r="BG233" s="419"/>
      <c r="BH233" s="415"/>
      <c r="BI233" s="405"/>
      <c r="BJ233" s="405"/>
      <c r="BK233" s="405"/>
      <c r="BL233" s="419"/>
      <c r="BM233" s="415"/>
      <c r="BN233" s="405"/>
      <c r="BO233" s="405"/>
      <c r="BP233" s="405"/>
      <c r="BQ233" s="419"/>
      <c r="BR233" s="415"/>
      <c r="BS233" s="405"/>
      <c r="BT233" s="405"/>
      <c r="BU233" s="405"/>
      <c r="BV233" s="405"/>
      <c r="BW233" s="405"/>
      <c r="BX233" s="405"/>
      <c r="BY233" s="406"/>
      <c r="BZ233" s="406"/>
      <c r="CA233" s="406"/>
      <c r="CB233" s="406"/>
      <c r="CC233" s="406"/>
      <c r="CD233" s="406"/>
      <c r="CE233" s="406"/>
      <c r="CF233" s="406"/>
      <c r="CG233" s="406"/>
      <c r="CH233" s="406"/>
      <c r="CI233" s="406"/>
      <c r="CJ233" s="406"/>
      <c r="CK233" s="406"/>
      <c r="CL233" s="406"/>
      <c r="CM233" s="406"/>
      <c r="CN233" s="406"/>
      <c r="CO233" s="406"/>
      <c r="CP233" s="406"/>
      <c r="CQ233" s="406"/>
      <c r="CR233" s="406"/>
      <c r="CS233" s="406"/>
      <c r="CT233" s="406"/>
      <c r="CU233" s="406"/>
      <c r="CV233" s="406"/>
      <c r="CW233" s="406"/>
      <c r="CX233" s="406"/>
      <c r="CY233" s="406"/>
      <c r="CZ233" s="419"/>
    </row>
    <row r="234" s="320" customFormat="true" ht="15" customHeight="true" x14ac:dyDescent="0.2">
      <c r="A234" s="172"/>
      <c r="B234" s="143"/>
      <c r="C234" s="91"/>
      <c r="D234" s="163"/>
      <c r="E234" s="163"/>
      <c r="F234" s="163"/>
      <c r="G234" s="152"/>
      <c r="H234" s="90"/>
      <c r="I234" s="163"/>
      <c r="J234" s="163"/>
      <c r="K234" s="163"/>
      <c r="L234" s="158"/>
      <c r="M234" s="91"/>
      <c r="N234" s="163"/>
      <c r="O234" s="163"/>
      <c r="P234" s="163"/>
      <c r="Q234" s="158"/>
      <c r="R234" s="408"/>
      <c r="S234" s="408"/>
      <c r="T234" s="408"/>
      <c r="U234" s="408"/>
      <c r="V234" s="408"/>
      <c r="W234" s="408"/>
      <c r="X234" s="408"/>
      <c r="Y234" s="408"/>
      <c r="Z234" s="408"/>
      <c r="AA234" s="408"/>
      <c r="AB234" s="408"/>
      <c r="AC234" s="408"/>
      <c r="AD234" s="408"/>
      <c r="AE234" s="408"/>
      <c r="AF234" s="408"/>
      <c r="AG234" s="408"/>
      <c r="AH234" s="408"/>
      <c r="AI234" s="408"/>
      <c r="AJ234" s="408"/>
      <c r="AK234" s="408"/>
      <c r="AL234" s="408"/>
      <c r="AM234" s="408"/>
      <c r="AN234" s="408"/>
      <c r="AO234" s="408"/>
      <c r="AP234" s="408"/>
      <c r="AQ234" s="408"/>
      <c r="AR234" s="408"/>
      <c r="AS234" s="408"/>
      <c r="AT234" s="408"/>
      <c r="AU234" s="408"/>
      <c r="AV234" s="408"/>
      <c r="AW234" s="408"/>
      <c r="AX234" s="408"/>
      <c r="AY234" s="408"/>
      <c r="BA234" s="878"/>
      <c r="BB234" s="552"/>
      <c r="BC234" s="415"/>
      <c r="BD234" s="405"/>
      <c r="BE234" s="405"/>
      <c r="BF234" s="405"/>
      <c r="BG234" s="419"/>
      <c r="BH234" s="415"/>
      <c r="BI234" s="405"/>
      <c r="BJ234" s="405"/>
      <c r="BK234" s="405"/>
      <c r="BL234" s="419"/>
      <c r="BM234" s="415"/>
      <c r="BN234" s="405"/>
      <c r="BO234" s="405"/>
      <c r="BP234" s="405"/>
      <c r="BQ234" s="419"/>
      <c r="BR234" s="415"/>
      <c r="BS234" s="405"/>
      <c r="BT234" s="405"/>
      <c r="BU234" s="405"/>
      <c r="BV234" s="405"/>
      <c r="BW234" s="405"/>
      <c r="BX234" s="405"/>
      <c r="BY234" s="406"/>
      <c r="BZ234" s="406"/>
      <c r="CA234" s="406"/>
      <c r="CB234" s="406"/>
      <c r="CC234" s="406"/>
      <c r="CD234" s="406"/>
      <c r="CE234" s="406"/>
      <c r="CF234" s="406"/>
      <c r="CG234" s="406"/>
      <c r="CH234" s="406"/>
      <c r="CI234" s="406"/>
      <c r="CJ234" s="406"/>
      <c r="CK234" s="406"/>
      <c r="CL234" s="406"/>
      <c r="CM234" s="406"/>
      <c r="CN234" s="406"/>
      <c r="CO234" s="406"/>
      <c r="CP234" s="406"/>
      <c r="CQ234" s="406"/>
      <c r="CR234" s="406"/>
      <c r="CS234" s="406"/>
      <c r="CT234" s="406"/>
      <c r="CU234" s="406"/>
      <c r="CV234" s="406"/>
      <c r="CW234" s="406"/>
      <c r="CX234" s="406"/>
      <c r="CY234" s="406"/>
      <c r="CZ234" s="419"/>
    </row>
    <row r="235" s="320" customFormat="true" ht="15" customHeight="true" x14ac:dyDescent="0.2">
      <c r="A235" s="172"/>
      <c r="B235" s="143"/>
      <c r="C235" s="91"/>
      <c r="D235" s="163"/>
      <c r="E235" s="163"/>
      <c r="F235" s="163"/>
      <c r="G235" s="152"/>
      <c r="H235" s="90"/>
      <c r="I235" s="163"/>
      <c r="J235" s="163"/>
      <c r="K235" s="163"/>
      <c r="L235" s="158"/>
      <c r="M235" s="91"/>
      <c r="N235" s="163"/>
      <c r="O235" s="163"/>
      <c r="P235" s="163"/>
      <c r="Q235" s="158"/>
      <c r="R235" s="408"/>
      <c r="S235" s="408"/>
      <c r="T235" s="408"/>
      <c r="U235" s="408"/>
      <c r="V235" s="408"/>
      <c r="W235" s="408"/>
      <c r="X235" s="408"/>
      <c r="Y235" s="408"/>
      <c r="Z235" s="408"/>
      <c r="AA235" s="408"/>
      <c r="AB235" s="408"/>
      <c r="AC235" s="408"/>
      <c r="AD235" s="408"/>
      <c r="AE235" s="408"/>
      <c r="AF235" s="408"/>
      <c r="AG235" s="408"/>
      <c r="AH235" s="408"/>
      <c r="AI235" s="408"/>
      <c r="AJ235" s="408"/>
      <c r="AK235" s="408"/>
      <c r="AL235" s="408"/>
      <c r="AM235" s="408"/>
      <c r="AN235" s="408"/>
      <c r="AO235" s="408"/>
      <c r="AP235" s="408"/>
      <c r="AQ235" s="408"/>
      <c r="AR235" s="408"/>
      <c r="AS235" s="408"/>
      <c r="AT235" s="408"/>
      <c r="AU235" s="408"/>
      <c r="AV235" s="408"/>
      <c r="AW235" s="408"/>
      <c r="AX235" s="408"/>
      <c r="AY235" s="408"/>
      <c r="BA235" s="878"/>
      <c r="BB235" s="552"/>
      <c r="BC235" s="415"/>
      <c r="BD235" s="405"/>
      <c r="BE235" s="405"/>
      <c r="BF235" s="405"/>
      <c r="BG235" s="419"/>
      <c r="BH235" s="415"/>
      <c r="BI235" s="405"/>
      <c r="BJ235" s="405"/>
      <c r="BK235" s="405"/>
      <c r="BL235" s="419"/>
      <c r="BM235" s="415"/>
      <c r="BN235" s="405"/>
      <c r="BO235" s="405"/>
      <c r="BP235" s="405"/>
      <c r="BQ235" s="419"/>
      <c r="BR235" s="415"/>
      <c r="BS235" s="405"/>
      <c r="BT235" s="405"/>
      <c r="BU235" s="405"/>
      <c r="BV235" s="405"/>
      <c r="BW235" s="405"/>
      <c r="BX235" s="405"/>
      <c r="BY235" s="406"/>
      <c r="BZ235" s="406"/>
      <c r="CA235" s="406"/>
      <c r="CB235" s="406"/>
      <c r="CC235" s="406"/>
      <c r="CD235" s="406"/>
      <c r="CE235" s="406"/>
      <c r="CF235" s="406"/>
      <c r="CG235" s="406"/>
      <c r="CH235" s="406"/>
      <c r="CI235" s="406"/>
      <c r="CJ235" s="406"/>
      <c r="CK235" s="406"/>
      <c r="CL235" s="406"/>
      <c r="CM235" s="406"/>
      <c r="CN235" s="406"/>
      <c r="CO235" s="406"/>
      <c r="CP235" s="406"/>
      <c r="CQ235" s="406"/>
      <c r="CR235" s="406"/>
      <c r="CS235" s="406"/>
      <c r="CT235" s="406"/>
      <c r="CU235" s="406"/>
      <c r="CV235" s="406"/>
      <c r="CW235" s="406"/>
      <c r="CX235" s="406"/>
      <c r="CY235" s="406"/>
      <c r="CZ235" s="419"/>
    </row>
    <row r="236" s="320" customFormat="true" ht="15" customHeight="true" x14ac:dyDescent="0.2">
      <c r="A236" s="172"/>
      <c r="B236" s="143"/>
      <c r="C236" s="91"/>
      <c r="D236" s="163"/>
      <c r="E236" s="163"/>
      <c r="F236" s="163"/>
      <c r="G236" s="152"/>
      <c r="H236" s="90"/>
      <c r="I236" s="163"/>
      <c r="J236" s="163"/>
      <c r="K236" s="163"/>
      <c r="L236" s="158"/>
      <c r="M236" s="91"/>
      <c r="N236" s="163"/>
      <c r="O236" s="163"/>
      <c r="P236" s="163"/>
      <c r="Q236" s="158"/>
      <c r="R236" s="408"/>
      <c r="S236" s="408"/>
      <c r="T236" s="408"/>
      <c r="U236" s="408"/>
      <c r="V236" s="408"/>
      <c r="W236" s="408"/>
      <c r="X236" s="408"/>
      <c r="Y236" s="408"/>
      <c r="Z236" s="408"/>
      <c r="AA236" s="408"/>
      <c r="AB236" s="408"/>
      <c r="AC236" s="408"/>
      <c r="AD236" s="408"/>
      <c r="AE236" s="408"/>
      <c r="AF236" s="408"/>
      <c r="AG236" s="408"/>
      <c r="AH236" s="408"/>
      <c r="AI236" s="408"/>
      <c r="AJ236" s="408"/>
      <c r="AK236" s="408"/>
      <c r="AL236" s="408"/>
      <c r="AM236" s="408"/>
      <c r="AN236" s="408"/>
      <c r="AO236" s="408"/>
      <c r="AP236" s="408"/>
      <c r="AQ236" s="408"/>
      <c r="AR236" s="408"/>
      <c r="AS236" s="408"/>
      <c r="AT236" s="408"/>
      <c r="AU236" s="408"/>
      <c r="AV236" s="408"/>
      <c r="AW236" s="408"/>
      <c r="AX236" s="408"/>
      <c r="AY236" s="408"/>
      <c r="BA236" s="878"/>
      <c r="BB236" s="552"/>
      <c r="BC236" s="415"/>
      <c r="BD236" s="405"/>
      <c r="BE236" s="405"/>
      <c r="BF236" s="405"/>
      <c r="BG236" s="419"/>
      <c r="BH236" s="415"/>
      <c r="BI236" s="405"/>
      <c r="BJ236" s="405"/>
      <c r="BK236" s="405"/>
      <c r="BL236" s="419"/>
      <c r="BM236" s="415"/>
      <c r="BN236" s="405"/>
      <c r="BO236" s="405"/>
      <c r="BP236" s="405"/>
      <c r="BQ236" s="419"/>
      <c r="BR236" s="415"/>
      <c r="BS236" s="405"/>
      <c r="BT236" s="405"/>
      <c r="BU236" s="405"/>
      <c r="BV236" s="405"/>
      <c r="BW236" s="405"/>
      <c r="BX236" s="405"/>
      <c r="BY236" s="406"/>
      <c r="BZ236" s="406"/>
      <c r="CA236" s="406"/>
      <c r="CB236" s="406"/>
      <c r="CC236" s="406"/>
      <c r="CD236" s="406"/>
      <c r="CE236" s="406"/>
      <c r="CF236" s="406"/>
      <c r="CG236" s="406"/>
      <c r="CH236" s="406"/>
      <c r="CI236" s="406"/>
      <c r="CJ236" s="406"/>
      <c r="CK236" s="406"/>
      <c r="CL236" s="406"/>
      <c r="CM236" s="406"/>
      <c r="CN236" s="406"/>
      <c r="CO236" s="406"/>
      <c r="CP236" s="406"/>
      <c r="CQ236" s="406"/>
      <c r="CR236" s="406"/>
      <c r="CS236" s="406"/>
      <c r="CT236" s="406"/>
      <c r="CU236" s="406"/>
      <c r="CV236" s="406"/>
      <c r="CW236" s="406"/>
      <c r="CX236" s="406"/>
      <c r="CY236" s="406"/>
      <c r="CZ236" s="419"/>
    </row>
    <row r="237" s="320" customFormat="true" ht="15" customHeight="true" x14ac:dyDescent="0.2">
      <c r="A237" s="172"/>
      <c r="B237" s="143"/>
      <c r="C237" s="91"/>
      <c r="D237" s="163"/>
      <c r="E237" s="163"/>
      <c r="F237" s="163"/>
      <c r="G237" s="152"/>
      <c r="H237" s="90"/>
      <c r="I237" s="163"/>
      <c r="J237" s="163"/>
      <c r="K237" s="163"/>
      <c r="L237" s="158"/>
      <c r="M237" s="91"/>
      <c r="N237" s="163"/>
      <c r="O237" s="163"/>
      <c r="P237" s="163"/>
      <c r="Q237" s="158"/>
      <c r="R237" s="408"/>
      <c r="S237" s="408"/>
      <c r="T237" s="408"/>
      <c r="U237" s="408"/>
      <c r="V237" s="408"/>
      <c r="W237" s="408"/>
      <c r="X237" s="408"/>
      <c r="Y237" s="408"/>
      <c r="Z237" s="408"/>
      <c r="AA237" s="408"/>
      <c r="AB237" s="408"/>
      <c r="AC237" s="408"/>
      <c r="AD237" s="408"/>
      <c r="AE237" s="408"/>
      <c r="AF237" s="408"/>
      <c r="AG237" s="408"/>
      <c r="AH237" s="408"/>
      <c r="AI237" s="408"/>
      <c r="AJ237" s="408"/>
      <c r="AK237" s="408"/>
      <c r="AL237" s="408"/>
      <c r="AM237" s="408"/>
      <c r="AN237" s="408"/>
      <c r="AO237" s="408"/>
      <c r="AP237" s="408"/>
      <c r="AQ237" s="408"/>
      <c r="AR237" s="408"/>
      <c r="AS237" s="408"/>
      <c r="AT237" s="408"/>
      <c r="AU237" s="408"/>
      <c r="AV237" s="408"/>
      <c r="AW237" s="408"/>
      <c r="AX237" s="408"/>
      <c r="AY237" s="408"/>
      <c r="BA237" s="878"/>
      <c r="BB237" s="552"/>
      <c r="BC237" s="415"/>
      <c r="BD237" s="405"/>
      <c r="BE237" s="405"/>
      <c r="BF237" s="405"/>
      <c r="BG237" s="419"/>
      <c r="BH237" s="415"/>
      <c r="BI237" s="405"/>
      <c r="BJ237" s="405"/>
      <c r="BK237" s="405"/>
      <c r="BL237" s="419"/>
      <c r="BM237" s="415"/>
      <c r="BN237" s="405"/>
      <c r="BO237" s="405"/>
      <c r="BP237" s="405"/>
      <c r="BQ237" s="419"/>
      <c r="BR237" s="415"/>
      <c r="BS237" s="405"/>
      <c r="BT237" s="405"/>
      <c r="BU237" s="405"/>
      <c r="BV237" s="405"/>
      <c r="BW237" s="405"/>
      <c r="BX237" s="405"/>
      <c r="BY237" s="406"/>
      <c r="BZ237" s="406"/>
      <c r="CA237" s="406"/>
      <c r="CB237" s="406"/>
      <c r="CC237" s="406"/>
      <c r="CD237" s="406"/>
      <c r="CE237" s="406"/>
      <c r="CF237" s="406"/>
      <c r="CG237" s="406"/>
      <c r="CH237" s="406"/>
      <c r="CI237" s="406"/>
      <c r="CJ237" s="406"/>
      <c r="CK237" s="406"/>
      <c r="CL237" s="406"/>
      <c r="CM237" s="406"/>
      <c r="CN237" s="406"/>
      <c r="CO237" s="406"/>
      <c r="CP237" s="406"/>
      <c r="CQ237" s="406"/>
      <c r="CR237" s="406"/>
      <c r="CS237" s="406"/>
      <c r="CT237" s="406"/>
      <c r="CU237" s="406"/>
      <c r="CV237" s="406"/>
      <c r="CW237" s="406"/>
      <c r="CX237" s="406"/>
      <c r="CY237" s="406"/>
      <c r="CZ237" s="419"/>
    </row>
    <row r="238" s="320" customFormat="true" ht="15" customHeight="true" x14ac:dyDescent="0.2">
      <c r="A238" s="172"/>
      <c r="B238" s="143"/>
      <c r="C238" s="91"/>
      <c r="D238" s="163"/>
      <c r="E238" s="163"/>
      <c r="F238" s="163"/>
      <c r="G238" s="152"/>
      <c r="H238" s="90"/>
      <c r="I238" s="163"/>
      <c r="J238" s="163"/>
      <c r="K238" s="163"/>
      <c r="L238" s="158"/>
      <c r="M238" s="91"/>
      <c r="N238" s="163"/>
      <c r="O238" s="163"/>
      <c r="P238" s="163"/>
      <c r="Q238" s="158"/>
      <c r="R238" s="408"/>
      <c r="S238" s="408"/>
      <c r="T238" s="408"/>
      <c r="U238" s="408"/>
      <c r="V238" s="408"/>
      <c r="W238" s="408"/>
      <c r="X238" s="408"/>
      <c r="Y238" s="408"/>
      <c r="Z238" s="408"/>
      <c r="AA238" s="408"/>
      <c r="AB238" s="408"/>
      <c r="AC238" s="408"/>
      <c r="AD238" s="408"/>
      <c r="AE238" s="408"/>
      <c r="AF238" s="408"/>
      <c r="AG238" s="408"/>
      <c r="AH238" s="408"/>
      <c r="AI238" s="408"/>
      <c r="AJ238" s="408"/>
      <c r="AK238" s="408"/>
      <c r="AL238" s="408"/>
      <c r="AM238" s="408"/>
      <c r="AN238" s="408"/>
      <c r="AO238" s="408"/>
      <c r="AP238" s="408"/>
      <c r="AQ238" s="408"/>
      <c r="AR238" s="408"/>
      <c r="AS238" s="408"/>
      <c r="AT238" s="408"/>
      <c r="AU238" s="408"/>
      <c r="AV238" s="408"/>
      <c r="AW238" s="408"/>
      <c r="AX238" s="408"/>
      <c r="AY238" s="408"/>
      <c r="BA238" s="878"/>
      <c r="BB238" s="552"/>
      <c r="BC238" s="415"/>
      <c r="BD238" s="405"/>
      <c r="BE238" s="405"/>
      <c r="BF238" s="405"/>
      <c r="BG238" s="419"/>
      <c r="BH238" s="415"/>
      <c r="BI238" s="405"/>
      <c r="BJ238" s="405"/>
      <c r="BK238" s="405"/>
      <c r="BL238" s="419"/>
      <c r="BM238" s="415"/>
      <c r="BN238" s="405"/>
      <c r="BO238" s="405"/>
      <c r="BP238" s="405"/>
      <c r="BQ238" s="419"/>
      <c r="BR238" s="415"/>
      <c r="BS238" s="405"/>
      <c r="BT238" s="405"/>
      <c r="BU238" s="405"/>
      <c r="BV238" s="405"/>
      <c r="BW238" s="405"/>
      <c r="BX238" s="405"/>
      <c r="BY238" s="406"/>
      <c r="BZ238" s="406"/>
      <c r="CA238" s="406"/>
      <c r="CB238" s="406"/>
      <c r="CC238" s="406"/>
      <c r="CD238" s="406"/>
      <c r="CE238" s="406"/>
      <c r="CF238" s="406"/>
      <c r="CG238" s="406"/>
      <c r="CH238" s="406"/>
      <c r="CI238" s="406"/>
      <c r="CJ238" s="406"/>
      <c r="CK238" s="406"/>
      <c r="CL238" s="406"/>
      <c r="CM238" s="406"/>
      <c r="CN238" s="406"/>
      <c r="CO238" s="406"/>
      <c r="CP238" s="406"/>
      <c r="CQ238" s="406"/>
      <c r="CR238" s="406"/>
      <c r="CS238" s="406"/>
      <c r="CT238" s="406"/>
      <c r="CU238" s="406"/>
      <c r="CV238" s="406"/>
      <c r="CW238" s="406"/>
      <c r="CX238" s="406"/>
      <c r="CY238" s="406"/>
      <c r="CZ238" s="419"/>
    </row>
    <row r="239" s="320" customFormat="true" ht="15" customHeight="true" x14ac:dyDescent="0.2">
      <c r="A239" s="172"/>
      <c r="B239" s="143"/>
      <c r="C239" s="91"/>
      <c r="D239" s="163"/>
      <c r="E239" s="163"/>
      <c r="F239" s="163"/>
      <c r="G239" s="152"/>
      <c r="H239" s="90"/>
      <c r="I239" s="163"/>
      <c r="J239" s="163"/>
      <c r="K239" s="163"/>
      <c r="L239" s="158"/>
      <c r="M239" s="91"/>
      <c r="N239" s="163"/>
      <c r="O239" s="163"/>
      <c r="P239" s="163"/>
      <c r="Q239" s="158"/>
      <c r="R239" s="408"/>
      <c r="S239" s="408"/>
      <c r="T239" s="408"/>
      <c r="U239" s="408"/>
      <c r="V239" s="408"/>
      <c r="W239" s="408"/>
      <c r="X239" s="408"/>
      <c r="Y239" s="408"/>
      <c r="Z239" s="408"/>
      <c r="AA239" s="408"/>
      <c r="AB239" s="408"/>
      <c r="AC239" s="408"/>
      <c r="AD239" s="408"/>
      <c r="AE239" s="408"/>
      <c r="AF239" s="408"/>
      <c r="AG239" s="408"/>
      <c r="AH239" s="408"/>
      <c r="AI239" s="408"/>
      <c r="AJ239" s="408"/>
      <c r="AK239" s="408"/>
      <c r="AL239" s="408"/>
      <c r="AM239" s="408"/>
      <c r="AN239" s="408"/>
      <c r="AO239" s="408"/>
      <c r="AP239" s="408"/>
      <c r="AQ239" s="408"/>
      <c r="AR239" s="408"/>
      <c r="AS239" s="408"/>
      <c r="AT239" s="408"/>
      <c r="AU239" s="408"/>
      <c r="AV239" s="408"/>
      <c r="AW239" s="408"/>
      <c r="AX239" s="408"/>
      <c r="AY239" s="408"/>
      <c r="BA239" s="878"/>
      <c r="BB239" s="552"/>
      <c r="BC239" s="415"/>
      <c r="BD239" s="405"/>
      <c r="BE239" s="405"/>
      <c r="BF239" s="405"/>
      <c r="BG239" s="419"/>
      <c r="BH239" s="415"/>
      <c r="BI239" s="405"/>
      <c r="BJ239" s="405"/>
      <c r="BK239" s="405"/>
      <c r="BL239" s="419"/>
      <c r="BM239" s="415"/>
      <c r="BN239" s="405"/>
      <c r="BO239" s="405"/>
      <c r="BP239" s="405"/>
      <c r="BQ239" s="419"/>
      <c r="BR239" s="415"/>
      <c r="BS239" s="405"/>
      <c r="BT239" s="405"/>
      <c r="BU239" s="405"/>
      <c r="BV239" s="405"/>
      <c r="BW239" s="405"/>
      <c r="BX239" s="405"/>
      <c r="BY239" s="406"/>
      <c r="BZ239" s="406"/>
      <c r="CA239" s="406"/>
      <c r="CB239" s="406"/>
      <c r="CC239" s="406"/>
      <c r="CD239" s="406"/>
      <c r="CE239" s="406"/>
      <c r="CF239" s="406"/>
      <c r="CG239" s="406"/>
      <c r="CH239" s="406"/>
      <c r="CI239" s="406"/>
      <c r="CJ239" s="406"/>
      <c r="CK239" s="406"/>
      <c r="CL239" s="406"/>
      <c r="CM239" s="406"/>
      <c r="CN239" s="406"/>
      <c r="CO239" s="406"/>
      <c r="CP239" s="406"/>
      <c r="CQ239" s="406"/>
      <c r="CR239" s="406"/>
      <c r="CS239" s="406"/>
      <c r="CT239" s="406"/>
      <c r="CU239" s="406"/>
      <c r="CV239" s="406"/>
      <c r="CW239" s="406"/>
      <c r="CX239" s="406"/>
      <c r="CY239" s="406"/>
      <c r="CZ239" s="419"/>
    </row>
    <row r="240" s="320" customFormat="true" ht="15" customHeight="true" x14ac:dyDescent="0.2">
      <c r="A240" s="172"/>
      <c r="B240" s="143"/>
      <c r="C240" s="91"/>
      <c r="D240" s="163"/>
      <c r="E240" s="163"/>
      <c r="F240" s="163"/>
      <c r="G240" s="152"/>
      <c r="H240" s="90"/>
      <c r="I240" s="163"/>
      <c r="J240" s="163"/>
      <c r="K240" s="163"/>
      <c r="L240" s="158"/>
      <c r="M240" s="91"/>
      <c r="N240" s="163"/>
      <c r="O240" s="163"/>
      <c r="P240" s="163"/>
      <c r="Q240" s="158"/>
      <c r="R240" s="408"/>
      <c r="S240" s="408"/>
      <c r="T240" s="408"/>
      <c r="U240" s="408"/>
      <c r="V240" s="408"/>
      <c r="W240" s="408"/>
      <c r="X240" s="408"/>
      <c r="Y240" s="408"/>
      <c r="Z240" s="408"/>
      <c r="AA240" s="408"/>
      <c r="AB240" s="408"/>
      <c r="AC240" s="408"/>
      <c r="AD240" s="408"/>
      <c r="AE240" s="408"/>
      <c r="AF240" s="408"/>
      <c r="AG240" s="408"/>
      <c r="AH240" s="408"/>
      <c r="AI240" s="408"/>
      <c r="AJ240" s="408"/>
      <c r="AK240" s="408"/>
      <c r="AL240" s="408"/>
      <c r="AM240" s="408"/>
      <c r="AN240" s="408"/>
      <c r="AO240" s="408"/>
      <c r="AP240" s="408"/>
      <c r="AQ240" s="408"/>
      <c r="AR240" s="408"/>
      <c r="AS240" s="408"/>
      <c r="AT240" s="408"/>
      <c r="AU240" s="408"/>
      <c r="AV240" s="408"/>
      <c r="AW240" s="408"/>
      <c r="AX240" s="408"/>
      <c r="AY240" s="408"/>
      <c r="BA240" s="878"/>
      <c r="BB240" s="552"/>
      <c r="BC240" s="415"/>
      <c r="BD240" s="405"/>
      <c r="BE240" s="405"/>
      <c r="BF240" s="405"/>
      <c r="BG240" s="419"/>
      <c r="BH240" s="415"/>
      <c r="BI240" s="405"/>
      <c r="BJ240" s="405"/>
      <c r="BK240" s="405"/>
      <c r="BL240" s="419"/>
      <c r="BM240" s="415"/>
      <c r="BN240" s="405"/>
      <c r="BO240" s="405"/>
      <c r="BP240" s="405"/>
      <c r="BQ240" s="419"/>
      <c r="BR240" s="415"/>
      <c r="BS240" s="405"/>
      <c r="BT240" s="405"/>
      <c r="BU240" s="405"/>
      <c r="BV240" s="405"/>
      <c r="BW240" s="405"/>
      <c r="BX240" s="405"/>
      <c r="BY240" s="406"/>
      <c r="BZ240" s="406"/>
      <c r="CA240" s="406"/>
      <c r="CB240" s="406"/>
      <c r="CC240" s="406"/>
      <c r="CD240" s="406"/>
      <c r="CE240" s="406"/>
      <c r="CF240" s="406"/>
      <c r="CG240" s="406"/>
      <c r="CH240" s="406"/>
      <c r="CI240" s="406"/>
      <c r="CJ240" s="406"/>
      <c r="CK240" s="406"/>
      <c r="CL240" s="406"/>
      <c r="CM240" s="406"/>
      <c r="CN240" s="406"/>
      <c r="CO240" s="406"/>
      <c r="CP240" s="406"/>
      <c r="CQ240" s="406"/>
      <c r="CR240" s="406"/>
      <c r="CS240" s="406"/>
      <c r="CT240" s="406"/>
      <c r="CU240" s="406"/>
      <c r="CV240" s="406"/>
      <c r="CW240" s="406"/>
      <c r="CX240" s="406"/>
      <c r="CY240" s="406"/>
      <c r="CZ240" s="419"/>
    </row>
    <row r="241" s="320" customFormat="true" ht="15" customHeight="true" x14ac:dyDescent="0.2">
      <c r="A241" s="172"/>
      <c r="B241" s="143"/>
      <c r="C241" s="91"/>
      <c r="D241" s="163"/>
      <c r="E241" s="163"/>
      <c r="F241" s="163"/>
      <c r="G241" s="152"/>
      <c r="H241" s="90"/>
      <c r="I241" s="163"/>
      <c r="J241" s="163"/>
      <c r="K241" s="163"/>
      <c r="L241" s="158"/>
      <c r="M241" s="91"/>
      <c r="N241" s="163"/>
      <c r="O241" s="163"/>
      <c r="P241" s="163"/>
      <c r="Q241" s="158"/>
      <c r="R241" s="408"/>
      <c r="S241" s="408"/>
      <c r="T241" s="408"/>
      <c r="U241" s="408"/>
      <c r="V241" s="408"/>
      <c r="W241" s="408"/>
      <c r="X241" s="408"/>
      <c r="Y241" s="408"/>
      <c r="Z241" s="408"/>
      <c r="AA241" s="408"/>
      <c r="AB241" s="408"/>
      <c r="AC241" s="408"/>
      <c r="AD241" s="408"/>
      <c r="AE241" s="408"/>
      <c r="AF241" s="408"/>
      <c r="AG241" s="408"/>
      <c r="AH241" s="408"/>
      <c r="AI241" s="408"/>
      <c r="AJ241" s="408"/>
      <c r="AK241" s="408"/>
      <c r="AL241" s="408"/>
      <c r="AM241" s="408"/>
      <c r="AN241" s="408"/>
      <c r="AO241" s="408"/>
      <c r="AP241" s="408"/>
      <c r="AQ241" s="408"/>
      <c r="AR241" s="408"/>
      <c r="AS241" s="408"/>
      <c r="AT241" s="408"/>
      <c r="AU241" s="408"/>
      <c r="AV241" s="408"/>
      <c r="AW241" s="408"/>
      <c r="AX241" s="408"/>
      <c r="AY241" s="408"/>
      <c r="BA241" s="878"/>
      <c r="BB241" s="552"/>
      <c r="BC241" s="415"/>
      <c r="BD241" s="405"/>
      <c r="BE241" s="405"/>
      <c r="BF241" s="405"/>
      <c r="BG241" s="419"/>
      <c r="BH241" s="415"/>
      <c r="BI241" s="405"/>
      <c r="BJ241" s="405"/>
      <c r="BK241" s="405"/>
      <c r="BL241" s="419"/>
      <c r="BM241" s="415"/>
      <c r="BN241" s="405"/>
      <c r="BO241" s="405"/>
      <c r="BP241" s="405"/>
      <c r="BQ241" s="419"/>
      <c r="BR241" s="415"/>
      <c r="BS241" s="405"/>
      <c r="BT241" s="405"/>
      <c r="BU241" s="405"/>
      <c r="BV241" s="405"/>
      <c r="BW241" s="405"/>
      <c r="BX241" s="405"/>
      <c r="BY241" s="406"/>
      <c r="BZ241" s="406"/>
      <c r="CA241" s="406"/>
      <c r="CB241" s="406"/>
      <c r="CC241" s="406"/>
      <c r="CD241" s="406"/>
      <c r="CE241" s="406"/>
      <c r="CF241" s="406"/>
      <c r="CG241" s="406"/>
      <c r="CH241" s="406"/>
      <c r="CI241" s="406"/>
      <c r="CJ241" s="406"/>
      <c r="CK241" s="406"/>
      <c r="CL241" s="406"/>
      <c r="CM241" s="406"/>
      <c r="CN241" s="406"/>
      <c r="CO241" s="406"/>
      <c r="CP241" s="406"/>
      <c r="CQ241" s="406"/>
      <c r="CR241" s="406"/>
      <c r="CS241" s="406"/>
      <c r="CT241" s="406"/>
      <c r="CU241" s="406"/>
      <c r="CV241" s="406"/>
      <c r="CW241" s="406"/>
      <c r="CX241" s="406"/>
      <c r="CY241" s="406"/>
      <c r="CZ241" s="419"/>
    </row>
    <row r="242" s="320" customFormat="true" ht="15" customHeight="true" x14ac:dyDescent="0.2">
      <c r="A242" s="172"/>
      <c r="B242" s="143"/>
      <c r="C242" s="91"/>
      <c r="D242" s="163"/>
      <c r="E242" s="163"/>
      <c r="F242" s="163"/>
      <c r="G242" s="152"/>
      <c r="H242" s="90"/>
      <c r="I242" s="163"/>
      <c r="J242" s="163"/>
      <c r="K242" s="163"/>
      <c r="L242" s="158"/>
      <c r="M242" s="91"/>
      <c r="N242" s="163"/>
      <c r="O242" s="163"/>
      <c r="P242" s="163"/>
      <c r="Q242" s="158"/>
      <c r="R242" s="408"/>
      <c r="S242" s="408"/>
      <c r="T242" s="408"/>
      <c r="U242" s="408"/>
      <c r="V242" s="408"/>
      <c r="W242" s="408"/>
      <c r="X242" s="408"/>
      <c r="Y242" s="408"/>
      <c r="Z242" s="408"/>
      <c r="AA242" s="408"/>
      <c r="AB242" s="408"/>
      <c r="AC242" s="408"/>
      <c r="AD242" s="408"/>
      <c r="AE242" s="408"/>
      <c r="AF242" s="408"/>
      <c r="AG242" s="408"/>
      <c r="AH242" s="408"/>
      <c r="AI242" s="408"/>
      <c r="AJ242" s="408"/>
      <c r="AK242" s="408"/>
      <c r="AL242" s="408"/>
      <c r="AM242" s="408"/>
      <c r="AN242" s="408"/>
      <c r="AO242" s="408"/>
      <c r="AP242" s="408"/>
      <c r="AQ242" s="408"/>
      <c r="AR242" s="408"/>
      <c r="AS242" s="408"/>
      <c r="AT242" s="408"/>
      <c r="AU242" s="408"/>
      <c r="AV242" s="408"/>
      <c r="AW242" s="408"/>
      <c r="AX242" s="408"/>
      <c r="AY242" s="408"/>
      <c r="BA242" s="878"/>
      <c r="BB242" s="552"/>
      <c r="BC242" s="415"/>
      <c r="BD242" s="405"/>
      <c r="BE242" s="405"/>
      <c r="BF242" s="405"/>
      <c r="BG242" s="419"/>
      <c r="BH242" s="415"/>
      <c r="BI242" s="405"/>
      <c r="BJ242" s="405"/>
      <c r="BK242" s="405"/>
      <c r="BL242" s="419"/>
      <c r="BM242" s="415"/>
      <c r="BN242" s="405"/>
      <c r="BO242" s="405"/>
      <c r="BP242" s="405"/>
      <c r="BQ242" s="419"/>
      <c r="BR242" s="415"/>
      <c r="BS242" s="405"/>
      <c r="BT242" s="405"/>
      <c r="BU242" s="405"/>
      <c r="BV242" s="405"/>
      <c r="BW242" s="405"/>
      <c r="BX242" s="405"/>
      <c r="BY242" s="406"/>
      <c r="BZ242" s="406"/>
      <c r="CA242" s="406"/>
      <c r="CB242" s="406"/>
      <c r="CC242" s="406"/>
      <c r="CD242" s="406"/>
      <c r="CE242" s="406"/>
      <c r="CF242" s="406"/>
      <c r="CG242" s="406"/>
      <c r="CH242" s="406"/>
      <c r="CI242" s="406"/>
      <c r="CJ242" s="406"/>
      <c r="CK242" s="406"/>
      <c r="CL242" s="406"/>
      <c r="CM242" s="406"/>
      <c r="CN242" s="406"/>
      <c r="CO242" s="406"/>
      <c r="CP242" s="406"/>
      <c r="CQ242" s="406"/>
      <c r="CR242" s="406"/>
      <c r="CS242" s="406"/>
      <c r="CT242" s="406"/>
      <c r="CU242" s="406"/>
      <c r="CV242" s="406"/>
      <c r="CW242" s="406"/>
      <c r="CX242" s="406"/>
      <c r="CY242" s="406"/>
      <c r="CZ242" s="419"/>
    </row>
    <row r="243" s="320" customFormat="true" ht="15" customHeight="true" x14ac:dyDescent="0.2">
      <c r="A243" s="172"/>
      <c r="B243" s="143"/>
      <c r="C243" s="91"/>
      <c r="D243" s="163"/>
      <c r="E243" s="163"/>
      <c r="F243" s="163"/>
      <c r="G243" s="152"/>
      <c r="H243" s="90"/>
      <c r="I243" s="163"/>
      <c r="J243" s="163"/>
      <c r="K243" s="163"/>
      <c r="L243" s="158"/>
      <c r="M243" s="91"/>
      <c r="N243" s="163"/>
      <c r="O243" s="163"/>
      <c r="P243" s="163"/>
      <c r="Q243" s="158"/>
      <c r="R243" s="408"/>
      <c r="S243" s="408"/>
      <c r="T243" s="408"/>
      <c r="U243" s="408"/>
      <c r="V243" s="408"/>
      <c r="W243" s="408"/>
      <c r="X243" s="408"/>
      <c r="Y243" s="408"/>
      <c r="Z243" s="408"/>
      <c r="AA243" s="408"/>
      <c r="AB243" s="408"/>
      <c r="AC243" s="408"/>
      <c r="AD243" s="408"/>
      <c r="AE243" s="408"/>
      <c r="AF243" s="408"/>
      <c r="AG243" s="408"/>
      <c r="AH243" s="408"/>
      <c r="AI243" s="408"/>
      <c r="AJ243" s="408"/>
      <c r="AK243" s="408"/>
      <c r="AL243" s="408"/>
      <c r="AM243" s="408"/>
      <c r="AN243" s="408"/>
      <c r="AO243" s="408"/>
      <c r="AP243" s="408"/>
      <c r="AQ243" s="408"/>
      <c r="AR243" s="408"/>
      <c r="AS243" s="408"/>
      <c r="AT243" s="408"/>
      <c r="AU243" s="408"/>
      <c r="AV243" s="408"/>
      <c r="AW243" s="408"/>
      <c r="AX243" s="408"/>
      <c r="AY243" s="408"/>
      <c r="BA243" s="878"/>
      <c r="BB243" s="552"/>
      <c r="BC243" s="415"/>
      <c r="BD243" s="405"/>
      <c r="BE243" s="405"/>
      <c r="BF243" s="405"/>
      <c r="BG243" s="419"/>
      <c r="BH243" s="415"/>
      <c r="BI243" s="405"/>
      <c r="BJ243" s="405"/>
      <c r="BK243" s="405"/>
      <c r="BL243" s="419"/>
      <c r="BM243" s="415"/>
      <c r="BN243" s="405"/>
      <c r="BO243" s="405"/>
      <c r="BP243" s="405"/>
      <c r="BQ243" s="419"/>
      <c r="BR243" s="415"/>
      <c r="BS243" s="405"/>
      <c r="BT243" s="405"/>
      <c r="BU243" s="405"/>
      <c r="BV243" s="405"/>
      <c r="BW243" s="405"/>
      <c r="BX243" s="405"/>
      <c r="BY243" s="406"/>
      <c r="BZ243" s="406"/>
      <c r="CA243" s="406"/>
      <c r="CB243" s="406"/>
      <c r="CC243" s="406"/>
      <c r="CD243" s="406"/>
      <c r="CE243" s="406"/>
      <c r="CF243" s="406"/>
      <c r="CG243" s="406"/>
      <c r="CH243" s="406"/>
      <c r="CI243" s="406"/>
      <c r="CJ243" s="406"/>
      <c r="CK243" s="406"/>
      <c r="CL243" s="406"/>
      <c r="CM243" s="406"/>
      <c r="CN243" s="406"/>
      <c r="CO243" s="406"/>
      <c r="CP243" s="406"/>
      <c r="CQ243" s="406"/>
      <c r="CR243" s="406"/>
      <c r="CS243" s="406"/>
      <c r="CT243" s="406"/>
      <c r="CU243" s="406"/>
      <c r="CV243" s="406"/>
      <c r="CW243" s="406"/>
      <c r="CX243" s="406"/>
      <c r="CY243" s="406"/>
      <c r="CZ243" s="419"/>
    </row>
    <row r="244" s="320" customFormat="true" ht="15" customHeight="true" x14ac:dyDescent="0.2">
      <c r="A244" s="172"/>
      <c r="B244" s="143"/>
      <c r="C244" s="91"/>
      <c r="D244" s="163"/>
      <c r="E244" s="163"/>
      <c r="F244" s="163"/>
      <c r="G244" s="152"/>
      <c r="H244" s="90"/>
      <c r="I244" s="163"/>
      <c r="J244" s="163"/>
      <c r="K244" s="163"/>
      <c r="L244" s="158"/>
      <c r="M244" s="91"/>
      <c r="N244" s="163"/>
      <c r="O244" s="163"/>
      <c r="P244" s="163"/>
      <c r="Q244" s="158"/>
      <c r="R244" s="408"/>
      <c r="S244" s="408"/>
      <c r="T244" s="408"/>
      <c r="U244" s="408"/>
      <c r="V244" s="408"/>
      <c r="W244" s="408"/>
      <c r="X244" s="408"/>
      <c r="Y244" s="408"/>
      <c r="Z244" s="408"/>
      <c r="AA244" s="408"/>
      <c r="AB244" s="408"/>
      <c r="AC244" s="408"/>
      <c r="AD244" s="408"/>
      <c r="AE244" s="408"/>
      <c r="AF244" s="408"/>
      <c r="AG244" s="408"/>
      <c r="AH244" s="408"/>
      <c r="AI244" s="408"/>
      <c r="AJ244" s="408"/>
      <c r="AK244" s="408"/>
      <c r="AL244" s="408"/>
      <c r="AM244" s="408"/>
      <c r="AN244" s="408"/>
      <c r="AO244" s="408"/>
      <c r="AP244" s="408"/>
      <c r="AQ244" s="408"/>
      <c r="AR244" s="408"/>
      <c r="AS244" s="408"/>
      <c r="AT244" s="408"/>
      <c r="AU244" s="408"/>
      <c r="AV244" s="408"/>
      <c r="AW244" s="408"/>
      <c r="AX244" s="408"/>
      <c r="AY244" s="408"/>
      <c r="BA244" s="878"/>
      <c r="BB244" s="552"/>
      <c r="BC244" s="415"/>
      <c r="BD244" s="405"/>
      <c r="BE244" s="405"/>
      <c r="BF244" s="405"/>
      <c r="BG244" s="419"/>
      <c r="BH244" s="415"/>
      <c r="BI244" s="405"/>
      <c r="BJ244" s="405"/>
      <c r="BK244" s="405"/>
      <c r="BL244" s="419"/>
      <c r="BM244" s="415"/>
      <c r="BN244" s="405"/>
      <c r="BO244" s="405"/>
      <c r="BP244" s="405"/>
      <c r="BQ244" s="419"/>
      <c r="BR244" s="415"/>
      <c r="BS244" s="405"/>
      <c r="BT244" s="405"/>
      <c r="BU244" s="405"/>
      <c r="BV244" s="405"/>
      <c r="BW244" s="405"/>
      <c r="BX244" s="405"/>
      <c r="BY244" s="406"/>
      <c r="BZ244" s="406"/>
      <c r="CA244" s="406"/>
      <c r="CB244" s="406"/>
      <c r="CC244" s="406"/>
      <c r="CD244" s="406"/>
      <c r="CE244" s="406"/>
      <c r="CF244" s="406"/>
      <c r="CG244" s="406"/>
      <c r="CH244" s="406"/>
      <c r="CI244" s="406"/>
      <c r="CJ244" s="406"/>
      <c r="CK244" s="406"/>
      <c r="CL244" s="406"/>
      <c r="CM244" s="406"/>
      <c r="CN244" s="406"/>
      <c r="CO244" s="406"/>
      <c r="CP244" s="406"/>
      <c r="CQ244" s="406"/>
      <c r="CR244" s="406"/>
      <c r="CS244" s="406"/>
      <c r="CT244" s="406"/>
      <c r="CU244" s="406"/>
      <c r="CV244" s="406"/>
      <c r="CW244" s="406"/>
      <c r="CX244" s="406"/>
      <c r="CY244" s="406"/>
      <c r="CZ244" s="419"/>
    </row>
    <row r="245" s="320" customFormat="true" ht="15" customHeight="true" x14ac:dyDescent="0.2">
      <c r="A245" s="172"/>
      <c r="B245" s="143"/>
      <c r="C245" s="91"/>
      <c r="D245" s="163"/>
      <c r="E245" s="163"/>
      <c r="F245" s="163"/>
      <c r="G245" s="152"/>
      <c r="H245" s="90"/>
      <c r="I245" s="163"/>
      <c r="J245" s="163"/>
      <c r="K245" s="163"/>
      <c r="L245" s="158"/>
      <c r="M245" s="91"/>
      <c r="N245" s="163"/>
      <c r="O245" s="163"/>
      <c r="P245" s="163"/>
      <c r="Q245" s="158"/>
      <c r="R245" s="408"/>
      <c r="S245" s="408"/>
      <c r="T245" s="408"/>
      <c r="U245" s="408"/>
      <c r="V245" s="408"/>
      <c r="W245" s="408"/>
      <c r="X245" s="408"/>
      <c r="Y245" s="408"/>
      <c r="Z245" s="408"/>
      <c r="AA245" s="408"/>
      <c r="AB245" s="408"/>
      <c r="AC245" s="408"/>
      <c r="AD245" s="408"/>
      <c r="AE245" s="408"/>
      <c r="AF245" s="408"/>
      <c r="AG245" s="408"/>
      <c r="AH245" s="408"/>
      <c r="AI245" s="408"/>
      <c r="AJ245" s="408"/>
      <c r="AK245" s="408"/>
      <c r="AL245" s="408"/>
      <c r="AM245" s="408"/>
      <c r="AN245" s="408"/>
      <c r="AO245" s="408"/>
      <c r="AP245" s="408"/>
      <c r="AQ245" s="408"/>
      <c r="AR245" s="408"/>
      <c r="AS245" s="408"/>
      <c r="AT245" s="408"/>
      <c r="AU245" s="408"/>
      <c r="AV245" s="408"/>
      <c r="AW245" s="408"/>
      <c r="AX245" s="408"/>
      <c r="AY245" s="408"/>
      <c r="BA245" s="878"/>
      <c r="BB245" s="552"/>
      <c r="BC245" s="415"/>
      <c r="BD245" s="405"/>
      <c r="BE245" s="405"/>
      <c r="BF245" s="405"/>
      <c r="BG245" s="419"/>
      <c r="BH245" s="415"/>
      <c r="BI245" s="405"/>
      <c r="BJ245" s="405"/>
      <c r="BK245" s="405"/>
      <c r="BL245" s="419"/>
      <c r="BM245" s="415"/>
      <c r="BN245" s="405"/>
      <c r="BO245" s="405"/>
      <c r="BP245" s="405"/>
      <c r="BQ245" s="419"/>
      <c r="BR245" s="415"/>
      <c r="BS245" s="405"/>
      <c r="BT245" s="405"/>
      <c r="BU245" s="405"/>
      <c r="BV245" s="405"/>
      <c r="BW245" s="405"/>
      <c r="BX245" s="405"/>
      <c r="BY245" s="406"/>
      <c r="BZ245" s="406"/>
      <c r="CA245" s="406"/>
      <c r="CB245" s="406"/>
      <c r="CC245" s="406"/>
      <c r="CD245" s="406"/>
      <c r="CE245" s="406"/>
      <c r="CF245" s="406"/>
      <c r="CG245" s="406"/>
      <c r="CH245" s="406"/>
      <c r="CI245" s="406"/>
      <c r="CJ245" s="406"/>
      <c r="CK245" s="406"/>
      <c r="CL245" s="406"/>
      <c r="CM245" s="406"/>
      <c r="CN245" s="406"/>
      <c r="CO245" s="406"/>
      <c r="CP245" s="406"/>
      <c r="CQ245" s="406"/>
      <c r="CR245" s="406"/>
      <c r="CS245" s="406"/>
      <c r="CT245" s="406"/>
      <c r="CU245" s="406"/>
      <c r="CV245" s="406"/>
      <c r="CW245" s="406"/>
      <c r="CX245" s="406"/>
      <c r="CY245" s="406"/>
      <c r="CZ245" s="419"/>
    </row>
    <row r="246" s="320" customFormat="true" ht="15" customHeight="true" x14ac:dyDescent="0.2">
      <c r="A246" s="172"/>
      <c r="B246" s="143"/>
      <c r="C246" s="91"/>
      <c r="D246" s="163"/>
      <c r="E246" s="163"/>
      <c r="F246" s="163"/>
      <c r="G246" s="152"/>
      <c r="H246" s="90"/>
      <c r="I246" s="163"/>
      <c r="J246" s="163"/>
      <c r="K246" s="163"/>
      <c r="L246" s="158"/>
      <c r="M246" s="91"/>
      <c r="N246" s="163"/>
      <c r="O246" s="163"/>
      <c r="P246" s="163"/>
      <c r="Q246" s="158"/>
      <c r="R246" s="408"/>
      <c r="S246" s="408"/>
      <c r="T246" s="408"/>
      <c r="U246" s="408"/>
      <c r="V246" s="408"/>
      <c r="W246" s="408"/>
      <c r="X246" s="408"/>
      <c r="Y246" s="408"/>
      <c r="Z246" s="408"/>
      <c r="AA246" s="408"/>
      <c r="AB246" s="408"/>
      <c r="AC246" s="408"/>
      <c r="AD246" s="408"/>
      <c r="AE246" s="408"/>
      <c r="AF246" s="408"/>
      <c r="AG246" s="408"/>
      <c r="AH246" s="408"/>
      <c r="AI246" s="408"/>
      <c r="AJ246" s="408"/>
      <c r="AK246" s="408"/>
      <c r="AL246" s="408"/>
      <c r="AM246" s="408"/>
      <c r="AN246" s="408"/>
      <c r="AO246" s="408"/>
      <c r="AP246" s="408"/>
      <c r="AQ246" s="408"/>
      <c r="AR246" s="408"/>
      <c r="AS246" s="408"/>
      <c r="AT246" s="408"/>
      <c r="AU246" s="408"/>
      <c r="AV246" s="408"/>
      <c r="AW246" s="408"/>
      <c r="AX246" s="408"/>
      <c r="AY246" s="408"/>
      <c r="BA246" s="878"/>
      <c r="BB246" s="552"/>
      <c r="BC246" s="415"/>
      <c r="BD246" s="405"/>
      <c r="BE246" s="405"/>
      <c r="BF246" s="405"/>
      <c r="BG246" s="419"/>
      <c r="BH246" s="415"/>
      <c r="BI246" s="405"/>
      <c r="BJ246" s="405"/>
      <c r="BK246" s="405"/>
      <c r="BL246" s="419"/>
      <c r="BM246" s="415"/>
      <c r="BN246" s="405"/>
      <c r="BO246" s="405"/>
      <c r="BP246" s="405"/>
      <c r="BQ246" s="419"/>
      <c r="BR246" s="415"/>
      <c r="BS246" s="405"/>
      <c r="BT246" s="405"/>
      <c r="BU246" s="405"/>
      <c r="BV246" s="405"/>
      <c r="BW246" s="405"/>
      <c r="BX246" s="405"/>
      <c r="BY246" s="406"/>
      <c r="BZ246" s="406"/>
      <c r="CA246" s="406"/>
      <c r="CB246" s="406"/>
      <c r="CC246" s="406"/>
      <c r="CD246" s="406"/>
      <c r="CE246" s="406"/>
      <c r="CF246" s="406"/>
      <c r="CG246" s="406"/>
      <c r="CH246" s="406"/>
      <c r="CI246" s="406"/>
      <c r="CJ246" s="406"/>
      <c r="CK246" s="406"/>
      <c r="CL246" s="406"/>
      <c r="CM246" s="406"/>
      <c r="CN246" s="406"/>
      <c r="CO246" s="406"/>
      <c r="CP246" s="406"/>
      <c r="CQ246" s="406"/>
      <c r="CR246" s="406"/>
      <c r="CS246" s="406"/>
      <c r="CT246" s="406"/>
      <c r="CU246" s="406"/>
      <c r="CV246" s="406"/>
      <c r="CW246" s="406"/>
      <c r="CX246" s="406"/>
      <c r="CY246" s="406"/>
      <c r="CZ246" s="419"/>
    </row>
    <row r="247" s="320" customFormat="true" ht="15" customHeight="true" x14ac:dyDescent="0.2">
      <c r="A247" s="172"/>
      <c r="B247" s="143"/>
      <c r="C247" s="91"/>
      <c r="D247" s="163"/>
      <c r="E247" s="163"/>
      <c r="F247" s="163"/>
      <c r="G247" s="152"/>
      <c r="H247" s="90"/>
      <c r="I247" s="163"/>
      <c r="J247" s="163"/>
      <c r="K247" s="163"/>
      <c r="L247" s="158"/>
      <c r="M247" s="91"/>
      <c r="N247" s="163"/>
      <c r="O247" s="163"/>
      <c r="P247" s="163"/>
      <c r="Q247" s="158"/>
      <c r="R247" s="408"/>
      <c r="S247" s="408"/>
      <c r="T247" s="408"/>
      <c r="U247" s="408"/>
      <c r="V247" s="408"/>
      <c r="W247" s="408"/>
      <c r="X247" s="408"/>
      <c r="Y247" s="408"/>
      <c r="Z247" s="408"/>
      <c r="AA247" s="408"/>
      <c r="AB247" s="408"/>
      <c r="AC247" s="408"/>
      <c r="AD247" s="408"/>
      <c r="AE247" s="408"/>
      <c r="AF247" s="408"/>
      <c r="AG247" s="408"/>
      <c r="AH247" s="408"/>
      <c r="AI247" s="408"/>
      <c r="AJ247" s="408"/>
      <c r="AK247" s="408"/>
      <c r="AL247" s="408"/>
      <c r="AM247" s="408"/>
      <c r="AN247" s="408"/>
      <c r="AO247" s="408"/>
      <c r="AP247" s="408"/>
      <c r="AQ247" s="408"/>
      <c r="AR247" s="408"/>
      <c r="AS247" s="408"/>
      <c r="AT247" s="408"/>
      <c r="AU247" s="408"/>
      <c r="AV247" s="408"/>
      <c r="AW247" s="408"/>
      <c r="AX247" s="408"/>
      <c r="AY247" s="408"/>
      <c r="BA247" s="878"/>
      <c r="BB247" s="552"/>
      <c r="BC247" s="415"/>
      <c r="BD247" s="405"/>
      <c r="BE247" s="405"/>
      <c r="BF247" s="405"/>
      <c r="BG247" s="419"/>
      <c r="BH247" s="415"/>
      <c r="BI247" s="405"/>
      <c r="BJ247" s="405"/>
      <c r="BK247" s="405"/>
      <c r="BL247" s="419"/>
      <c r="BM247" s="415"/>
      <c r="BN247" s="405"/>
      <c r="BO247" s="405"/>
      <c r="BP247" s="405"/>
      <c r="BQ247" s="419"/>
      <c r="BR247" s="415"/>
      <c r="BS247" s="405"/>
      <c r="BT247" s="405"/>
      <c r="BU247" s="405"/>
      <c r="BV247" s="405"/>
      <c r="BW247" s="405"/>
      <c r="BX247" s="405"/>
      <c r="BY247" s="406"/>
      <c r="BZ247" s="406"/>
      <c r="CA247" s="406"/>
      <c r="CB247" s="406"/>
      <c r="CC247" s="406"/>
      <c r="CD247" s="406"/>
      <c r="CE247" s="406"/>
      <c r="CF247" s="406"/>
      <c r="CG247" s="406"/>
      <c r="CH247" s="406"/>
      <c r="CI247" s="406"/>
      <c r="CJ247" s="406"/>
      <c r="CK247" s="406"/>
      <c r="CL247" s="406"/>
      <c r="CM247" s="406"/>
      <c r="CN247" s="406"/>
      <c r="CO247" s="406"/>
      <c r="CP247" s="406"/>
      <c r="CQ247" s="406"/>
      <c r="CR247" s="406"/>
      <c r="CS247" s="406"/>
      <c r="CT247" s="406"/>
      <c r="CU247" s="406"/>
      <c r="CV247" s="406"/>
      <c r="CW247" s="406"/>
      <c r="CX247" s="406"/>
      <c r="CY247" s="406"/>
      <c r="CZ247" s="419"/>
    </row>
    <row r="248" s="320" customFormat="true" ht="15" customHeight="true" x14ac:dyDescent="0.2">
      <c r="A248" s="72"/>
      <c r="B248" s="133"/>
      <c r="C248" s="76"/>
      <c r="D248" s="117"/>
      <c r="E248" s="117"/>
      <c r="F248" s="117"/>
      <c r="G248" s="116"/>
      <c r="H248" s="75"/>
      <c r="I248" s="117"/>
      <c r="J248" s="117"/>
      <c r="K248" s="117"/>
      <c r="L248" s="74"/>
      <c r="M248" s="76"/>
      <c r="N248" s="117"/>
      <c r="O248" s="117"/>
      <c r="P248" s="117"/>
      <c r="Q248" s="74"/>
      <c r="R248" s="408"/>
      <c r="S248" s="408"/>
      <c r="T248" s="408"/>
      <c r="U248" s="408"/>
      <c r="V248" s="408"/>
      <c r="W248" s="408"/>
      <c r="X248" s="408"/>
      <c r="Y248" s="408"/>
      <c r="Z248" s="408"/>
      <c r="AA248" s="408"/>
      <c r="AB248" s="408"/>
      <c r="AC248" s="408"/>
      <c r="AD248" s="408"/>
      <c r="AE248" s="408"/>
      <c r="AF248" s="408"/>
      <c r="AG248" s="408"/>
      <c r="AH248" s="408"/>
      <c r="AI248" s="408"/>
      <c r="AJ248" s="408"/>
      <c r="AK248" s="408"/>
      <c r="AL248" s="408"/>
      <c r="AM248" s="408"/>
      <c r="AN248" s="408"/>
      <c r="AO248" s="408"/>
      <c r="AP248" s="408"/>
      <c r="AQ248" s="408"/>
      <c r="AR248" s="408"/>
      <c r="AS248" s="408"/>
      <c r="AT248" s="408"/>
      <c r="AU248" s="408"/>
      <c r="AV248" s="408"/>
      <c r="AW248" s="408"/>
      <c r="AX248" s="408"/>
      <c r="AY248" s="408"/>
      <c r="BA248" s="878"/>
      <c r="BB248" s="552"/>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420"/>
      <c r="CA248" s="420"/>
      <c r="CB248" s="420"/>
      <c r="CC248" s="420"/>
      <c r="CD248" s="420"/>
      <c r="CE248" s="420"/>
      <c r="CF248" s="420"/>
      <c r="CG248" s="420"/>
      <c r="CH248" s="420"/>
      <c r="CI248" s="420"/>
      <c r="CJ248" s="420"/>
      <c r="CK248" s="420"/>
      <c r="CL248" s="420"/>
      <c r="CM248" s="420"/>
      <c r="CN248" s="420"/>
      <c r="CO248" s="420"/>
      <c r="CP248" s="420"/>
      <c r="CQ248" s="420"/>
      <c r="CR248" s="420"/>
      <c r="CS248" s="420"/>
      <c r="CT248" s="420"/>
      <c r="CU248" s="420"/>
      <c r="CV248" s="420"/>
      <c r="CW248" s="420"/>
      <c r="CX248" s="420"/>
      <c r="CY248" s="420"/>
      <c r="CZ248" s="421"/>
    </row>
    <row r="249" s="320" customFormat="true" ht="250.15" customHeight="true" x14ac:dyDescent="0.2">
      <c r="R249" s="875"/>
      <c r="S249" s="875"/>
      <c r="T249" s="875"/>
      <c r="U249" s="875"/>
      <c r="V249" s="875"/>
      <c r="W249" s="875"/>
      <c r="X249" s="875"/>
      <c r="Y249" s="875"/>
      <c r="Z249" s="875"/>
      <c r="AA249" s="875"/>
      <c r="AB249" s="875"/>
      <c r="AC249" s="875"/>
      <c r="AD249" s="875"/>
      <c r="AE249" s="875"/>
      <c r="AF249" s="875"/>
      <c r="AG249" s="875"/>
      <c r="AH249" s="875"/>
      <c r="AI249" s="875"/>
      <c r="AJ249" s="875"/>
      <c r="AK249" s="875"/>
      <c r="AL249" s="875"/>
      <c r="AM249" s="875"/>
      <c r="AN249" s="875"/>
      <c r="AO249" s="875"/>
      <c r="AP249" s="875"/>
      <c r="AQ249" s="875"/>
      <c r="AR249" s="875"/>
      <c r="AS249" s="875"/>
      <c r="AT249" s="875"/>
      <c r="AU249" s="875"/>
      <c r="AV249" s="875"/>
      <c r="AW249" s="875"/>
      <c r="AX249" s="875"/>
      <c r="AY249" s="875"/>
      <c r="BA249" s="317"/>
      <c r="BB249" s="315"/>
      <c r="BC249" s="315"/>
      <c r="BD249" s="315"/>
      <c r="BE249" s="315"/>
      <c r="BF249" s="315"/>
      <c r="BG249" s="315"/>
      <c r="BH249" s="315"/>
      <c r="BI249" s="315"/>
      <c r="BJ249" s="315"/>
      <c r="BK249" s="315"/>
      <c r="BL249" s="315"/>
      <c r="BM249" s="315"/>
      <c r="BN249" s="315"/>
      <c r="BO249" s="315"/>
      <c r="BP249" s="315"/>
      <c r="BQ249" s="315"/>
      <c r="BR249" s="315"/>
      <c r="BS249" s="315"/>
      <c r="BT249" s="315"/>
      <c r="BU249" s="315"/>
      <c r="BV249" s="315"/>
      <c r="BW249" s="315"/>
      <c r="BX249" s="315"/>
      <c r="BY249" s="317"/>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437" customFormat="true" ht="19.15" customHeight="true" x14ac:dyDescent="0.2">
      <c r="R250" s="9"/>
      <c r="S250" s="9"/>
      <c r="T250" s="9"/>
      <c r="U250" s="9"/>
      <c r="V250" s="9"/>
      <c r="W250" s="9"/>
      <c r="X250" s="9"/>
      <c r="Y250" s="9"/>
      <c r="Z250" s="9"/>
      <c r="AA250" s="9"/>
      <c r="AB250" s="9"/>
      <c r="AC250" s="9"/>
      <c r="AD250" s="9"/>
      <c r="AE250" s="9"/>
      <c r="AF250" s="9"/>
      <c r="AG250" s="9"/>
      <c r="AH250" s="9"/>
      <c r="AI250" s="9"/>
      <c r="AJ250" s="9"/>
      <c r="AK250" s="9"/>
      <c r="AL250" s="9"/>
      <c r="AM250" s="9"/>
      <c r="AN250" s="9"/>
      <c r="AO250" s="9"/>
      <c r="AP250" s="9"/>
      <c r="AQ250" s="9"/>
      <c r="AR250" s="9"/>
      <c r="AS250" s="9"/>
      <c r="AT250" s="9"/>
      <c r="AU250" s="9"/>
      <c r="AV250" s="9"/>
      <c r="AW250" s="9"/>
      <c r="AX250" s="9"/>
      <c r="AY250" s="9"/>
      <c r="BA250" s="436"/>
      <c r="BB250" s="363"/>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437" customFormat="true" ht="12.75" x14ac:dyDescent="0.2">
      <c r="R251" s="9"/>
      <c r="S251" s="9"/>
      <c r="T251" s="9"/>
      <c r="U251" s="9"/>
      <c r="V251" s="9"/>
      <c r="W251" s="9"/>
      <c r="X251" s="9"/>
      <c r="Y251" s="9"/>
      <c r="Z251" s="9"/>
      <c r="AA251" s="9"/>
      <c r="AB251" s="9"/>
      <c r="AC251" s="9"/>
      <c r="AD251" s="9"/>
      <c r="AE251" s="9"/>
      <c r="AF251" s="9"/>
      <c r="AG251" s="9"/>
      <c r="AH251" s="9"/>
      <c r="AI251" s="9"/>
      <c r="AJ251" s="9"/>
      <c r="AK251" s="9"/>
      <c r="AL251" s="9"/>
      <c r="AM251" s="9"/>
      <c r="AN251" s="9"/>
      <c r="AO251" s="9"/>
      <c r="AP251" s="9"/>
      <c r="AQ251" s="9"/>
      <c r="AR251" s="9"/>
      <c r="AS251" s="9"/>
      <c r="AT251" s="9"/>
      <c r="AU251" s="9"/>
      <c r="AV251" s="9"/>
      <c r="AW251" s="9"/>
      <c r="AX251" s="9"/>
      <c r="AY251" s="9"/>
      <c r="BA251" s="436"/>
      <c r="BB251" s="363"/>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437" customFormat="true" ht="12.75" x14ac:dyDescent="0.2">
      <c r="R252" s="9"/>
      <c r="S252" s="9"/>
      <c r="T252" s="9"/>
      <c r="U252" s="9"/>
      <c r="V252" s="9"/>
      <c r="W252" s="9"/>
      <c r="X252" s="9"/>
      <c r="Y252" s="9"/>
      <c r="Z252" s="9"/>
      <c r="AA252" s="9"/>
      <c r="AB252" s="9"/>
      <c r="AC252" s="9"/>
      <c r="AD252" s="9"/>
      <c r="AE252" s="9"/>
      <c r="AF252" s="9"/>
      <c r="AG252" s="9"/>
      <c r="AH252" s="9"/>
      <c r="AI252" s="9"/>
      <c r="AJ252" s="9"/>
      <c r="AK252" s="9"/>
      <c r="AL252" s="9"/>
      <c r="AM252" s="9"/>
      <c r="AN252" s="9"/>
      <c r="AO252" s="9"/>
      <c r="AP252" s="9"/>
      <c r="AQ252" s="9"/>
      <c r="AR252" s="9"/>
      <c r="AS252" s="9"/>
      <c r="AT252" s="9"/>
      <c r="AU252" s="9"/>
      <c r="AV252" s="9"/>
      <c r="AW252" s="9"/>
      <c r="AX252" s="9"/>
      <c r="AY252" s="9"/>
      <c r="BA252" s="436"/>
      <c r="BB252" s="363"/>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437" customFormat="true" ht="12.75" x14ac:dyDescent="0.2">
      <c r="R253" s="9"/>
      <c r="S253" s="9"/>
      <c r="T253" s="9"/>
      <c r="U253" s="9"/>
      <c r="V253" s="9"/>
      <c r="W253" s="9"/>
      <c r="X253" s="9"/>
      <c r="Y253" s="9"/>
      <c r="Z253" s="9"/>
      <c r="AA253" s="9"/>
      <c r="AB253" s="9"/>
      <c r="AC253" s="9"/>
      <c r="AD253" s="9"/>
      <c r="AE253" s="9"/>
      <c r="AF253" s="9"/>
      <c r="AG253" s="9"/>
      <c r="AH253" s="9"/>
      <c r="AI253" s="9"/>
      <c r="AJ253" s="9"/>
      <c r="AK253" s="9"/>
      <c r="AL253" s="9"/>
      <c r="AM253" s="9"/>
      <c r="AN253" s="9"/>
      <c r="AO253" s="9"/>
      <c r="AP253" s="9"/>
      <c r="AQ253" s="9"/>
      <c r="AR253" s="9"/>
      <c r="AS253" s="9"/>
      <c r="AT253" s="9"/>
      <c r="AU253" s="9"/>
      <c r="AV253" s="9"/>
      <c r="AW253" s="9"/>
      <c r="AX253" s="9"/>
      <c r="AY253" s="9"/>
      <c r="BA253" s="436"/>
      <c r="BB253" s="363"/>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437" customFormat="true" ht="12.75" x14ac:dyDescent="0.2">
      <c r="R254" s="9"/>
      <c r="S254" s="9"/>
      <c r="T254" s="9"/>
      <c r="U254" s="9"/>
      <c r="V254" s="9"/>
      <c r="W254" s="9"/>
      <c r="X254" s="9"/>
      <c r="Y254" s="9"/>
      <c r="Z254" s="9"/>
      <c r="AA254" s="9"/>
      <c r="AB254" s="9"/>
      <c r="AC254" s="9"/>
      <c r="AD254" s="9"/>
      <c r="AE254" s="9"/>
      <c r="AF254" s="9"/>
      <c r="AG254" s="9"/>
      <c r="AH254" s="9"/>
      <c r="AI254" s="9"/>
      <c r="AJ254" s="9"/>
      <c r="AK254" s="9"/>
      <c r="AL254" s="9"/>
      <c r="AM254" s="9"/>
      <c r="AN254" s="9"/>
      <c r="AO254" s="9"/>
      <c r="AP254" s="9"/>
      <c r="AQ254" s="9"/>
      <c r="AR254" s="9"/>
      <c r="AS254" s="9"/>
      <c r="AT254" s="9"/>
      <c r="AU254" s="9"/>
      <c r="AV254" s="9"/>
      <c r="AW254" s="9"/>
      <c r="AX254" s="9"/>
      <c r="AY254" s="9"/>
      <c r="BA254" s="436"/>
      <c r="BB254" s="363"/>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437" customFormat="true" ht="12.75" x14ac:dyDescent="0.2">
      <c r="R255" s="9"/>
      <c r="S255" s="9"/>
      <c r="T255" s="9"/>
      <c r="U255" s="9"/>
      <c r="V255" s="9"/>
      <c r="W255" s="9"/>
      <c r="X255" s="9"/>
      <c r="Y255" s="9"/>
      <c r="Z255" s="9"/>
      <c r="AA255" s="9"/>
      <c r="AB255" s="9"/>
      <c r="AC255" s="9"/>
      <c r="AD255" s="9"/>
      <c r="AE255" s="9"/>
      <c r="AF255" s="9"/>
      <c r="AG255" s="9"/>
      <c r="AH255" s="9"/>
      <c r="AI255" s="9"/>
      <c r="AJ255" s="9"/>
      <c r="AK255" s="9"/>
      <c r="AL255" s="9"/>
      <c r="AM255" s="9"/>
      <c r="AN255" s="9"/>
      <c r="AO255" s="9"/>
      <c r="AP255" s="9"/>
      <c r="AQ255" s="9"/>
      <c r="AR255" s="9"/>
      <c r="AS255" s="9"/>
      <c r="AT255" s="9"/>
      <c r="AU255" s="9"/>
      <c r="AV255" s="9"/>
      <c r="AW255" s="9"/>
      <c r="AX255" s="9"/>
      <c r="AY255" s="9"/>
      <c r="BA255" s="436"/>
      <c r="BB255" s="363"/>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437" customFormat="true" ht="12.75" x14ac:dyDescent="0.2">
      <c r="R256" s="9"/>
      <c r="S256" s="9"/>
      <c r="T256" s="9"/>
      <c r="U256" s="9"/>
      <c r="V256" s="9"/>
      <c r="W256" s="9"/>
      <c r="X256" s="9"/>
      <c r="Y256" s="9"/>
      <c r="Z256" s="9"/>
      <c r="AA256" s="9"/>
      <c r="AB256" s="9"/>
      <c r="AC256" s="9"/>
      <c r="AD256" s="9"/>
      <c r="AE256" s="9"/>
      <c r="AF256" s="9"/>
      <c r="AG256" s="9"/>
      <c r="AH256" s="9"/>
      <c r="AI256" s="9"/>
      <c r="AJ256" s="9"/>
      <c r="AK256" s="9"/>
      <c r="AL256" s="9"/>
      <c r="AM256" s="9"/>
      <c r="AN256" s="9"/>
      <c r="AO256" s="9"/>
      <c r="AP256" s="9"/>
      <c r="AQ256" s="9"/>
      <c r="AR256" s="9"/>
      <c r="AS256" s="9"/>
      <c r="AT256" s="9"/>
      <c r="AU256" s="9"/>
      <c r="AV256" s="9"/>
      <c r="AW256" s="9"/>
      <c r="AX256" s="9"/>
      <c r="AY256" s="9"/>
      <c r="BA256" s="436"/>
      <c r="BB256" s="363"/>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437" customFormat="true" ht="18" customHeight="true" x14ac:dyDescent="0.2">
      <c r="R257" s="9"/>
      <c r="S257" s="9"/>
      <c r="T257" s="9"/>
      <c r="U257" s="9"/>
      <c r="V257" s="9"/>
      <c r="W257" s="9"/>
      <c r="X257" s="9"/>
      <c r="Y257" s="9"/>
      <c r="Z257" s="9"/>
      <c r="AA257" s="9"/>
      <c r="AB257" s="9"/>
      <c r="AC257" s="9"/>
      <c r="AD257" s="9"/>
      <c r="AE257" s="9"/>
      <c r="AF257" s="9"/>
      <c r="AG257" s="9"/>
      <c r="AH257" s="9"/>
      <c r="AI257" s="9"/>
      <c r="AJ257" s="9"/>
      <c r="AK257" s="9"/>
      <c r="AL257" s="9"/>
      <c r="AM257" s="9"/>
      <c r="AN257" s="9"/>
      <c r="AO257" s="9"/>
      <c r="AP257" s="9"/>
      <c r="AQ257" s="9"/>
      <c r="AR257" s="9"/>
      <c r="AS257" s="9"/>
      <c r="AT257" s="9"/>
      <c r="AU257" s="9"/>
      <c r="AV257" s="9"/>
      <c r="AW257" s="9"/>
      <c r="AX257" s="9"/>
      <c r="AY257" s="9"/>
      <c r="BA257" s="436"/>
      <c r="BB257" s="363"/>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437" customFormat="true" ht="18" customHeight="true" x14ac:dyDescent="0.2">
      <c r="R258" s="9"/>
      <c r="S258" s="9"/>
      <c r="T258" s="9"/>
      <c r="U258" s="9"/>
      <c r="V258" s="9"/>
      <c r="W258" s="9"/>
      <c r="X258" s="9"/>
      <c r="Y258" s="9"/>
      <c r="Z258" s="9"/>
      <c r="AA258" s="9"/>
      <c r="AB258" s="9"/>
      <c r="AC258" s="9"/>
      <c r="AD258" s="9"/>
      <c r="AE258" s="9"/>
      <c r="AF258" s="9"/>
      <c r="AG258" s="9"/>
      <c r="AH258" s="9"/>
      <c r="AI258" s="9"/>
      <c r="AJ258" s="9"/>
      <c r="AK258" s="9"/>
      <c r="AL258" s="9"/>
      <c r="AM258" s="9"/>
      <c r="AN258" s="9"/>
      <c r="AO258" s="9"/>
      <c r="AP258" s="9"/>
      <c r="AQ258" s="9"/>
      <c r="AR258" s="9"/>
      <c r="AS258" s="9"/>
      <c r="AT258" s="9"/>
      <c r="AU258" s="9"/>
      <c r="AV258" s="9"/>
      <c r="AW258" s="9"/>
      <c r="AX258" s="9"/>
      <c r="AY258" s="9"/>
      <c r="BA258" s="436"/>
      <c r="BB258" s="363"/>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320" customFormat="true" ht="15" customHeight="true" x14ac:dyDescent="0.2">
      <c r="R259" s="875"/>
      <c r="S259" s="875"/>
      <c r="T259" s="875"/>
      <c r="U259" s="875"/>
      <c r="V259" s="875"/>
      <c r="W259" s="875"/>
      <c r="X259" s="875"/>
      <c r="Y259" s="875"/>
      <c r="Z259" s="875"/>
      <c r="AA259" s="875"/>
      <c r="AB259" s="875"/>
      <c r="AC259" s="875"/>
      <c r="AD259" s="875"/>
      <c r="AE259" s="875"/>
      <c r="AF259" s="875"/>
      <c r="AG259" s="875"/>
      <c r="AH259" s="875"/>
      <c r="AI259" s="875"/>
      <c r="AJ259" s="875"/>
      <c r="AK259" s="875"/>
      <c r="AL259" s="875"/>
      <c r="AM259" s="875"/>
      <c r="AN259" s="875"/>
      <c r="AO259" s="875"/>
      <c r="AP259" s="875"/>
      <c r="AQ259" s="875"/>
      <c r="AR259" s="875"/>
      <c r="AS259" s="875"/>
      <c r="AT259" s="875"/>
      <c r="AU259" s="875"/>
      <c r="AV259" s="875"/>
      <c r="AW259" s="875"/>
      <c r="AX259" s="875"/>
      <c r="AY259" s="875"/>
      <c r="BA259" s="345" t="s">
        <v>128</v>
      </c>
      <c r="BB259" s="322" t="s">
        <v>85</v>
      </c>
      <c r="BC259" s="969" t="s">
        <v>114</v>
      </c>
      <c r="BD259" s="970"/>
      <c r="BE259" s="970"/>
      <c r="BF259" s="970"/>
      <c r="BG259" s="971"/>
      <c r="BH259" s="969" t="s">
        <v>38</v>
      </c>
      <c r="BI259" s="970"/>
      <c r="BJ259" s="970"/>
      <c r="BK259" s="970"/>
      <c r="BL259" s="971"/>
      <c r="BM259" s="969" t="s">
        <v>37</v>
      </c>
      <c r="BN259" s="970"/>
      <c r="BO259" s="970"/>
      <c r="BP259" s="970"/>
      <c r="BQ259" s="972"/>
      <c r="BR259" s="19" t="s">
        <v>138</v>
      </c>
      <c r="BS259" s="398"/>
      <c r="BT259" s="398"/>
      <c r="BU259" s="398"/>
      <c r="BV259" s="398"/>
      <c r="BW259" s="398"/>
      <c r="BX259" s="398"/>
      <c r="BY259" s="398"/>
      <c r="BZ259" s="409"/>
      <c r="CA259" s="409"/>
      <c r="CB259" s="409"/>
      <c r="CC259" s="409"/>
      <c r="CD259" s="409"/>
      <c r="CE259" s="409"/>
      <c r="CF259" s="409"/>
      <c r="CG259" s="409"/>
      <c r="CH259" s="409"/>
      <c r="CI259" s="409"/>
      <c r="CJ259" s="409"/>
      <c r="CK259" s="409"/>
      <c r="CL259" s="409"/>
      <c r="CM259" s="409"/>
      <c r="CN259" s="409"/>
      <c r="CO259" s="409"/>
      <c r="CP259" s="409"/>
      <c r="CQ259" s="409"/>
      <c r="CR259" s="409"/>
      <c r="CS259" s="409"/>
      <c r="CT259" s="409"/>
      <c r="CU259" s="409"/>
      <c r="CV259" s="409"/>
      <c r="CW259" s="409"/>
      <c r="CX259" s="409"/>
      <c r="CY259" s="409"/>
      <c r="CZ259" s="410"/>
    </row>
    <row r="260" s="320" customFormat="true" ht="12.75" x14ac:dyDescent="0.2">
      <c r="R260" s="875"/>
      <c r="S260" s="875"/>
      <c r="T260" s="875"/>
      <c r="U260" s="875"/>
      <c r="V260" s="875"/>
      <c r="W260" s="875"/>
      <c r="X260" s="875"/>
      <c r="Y260" s="875"/>
      <c r="Z260" s="875"/>
      <c r="AA260" s="875"/>
      <c r="AB260" s="875"/>
      <c r="AC260" s="875"/>
      <c r="AD260" s="875"/>
      <c r="AE260" s="875"/>
      <c r="AF260" s="875"/>
      <c r="AG260" s="875"/>
      <c r="AH260" s="875"/>
      <c r="AI260" s="875"/>
      <c r="AJ260" s="875"/>
      <c r="AK260" s="875"/>
      <c r="AL260" s="875"/>
      <c r="AM260" s="875"/>
      <c r="AN260" s="875"/>
      <c r="AO260" s="875"/>
      <c r="AP260" s="875"/>
      <c r="AQ260" s="875"/>
      <c r="AR260" s="875"/>
      <c r="AS260" s="875"/>
      <c r="AT260" s="875"/>
      <c r="AU260" s="875"/>
      <c r="AV260" s="875"/>
      <c r="AW260" s="875"/>
      <c r="AX260" s="875"/>
      <c r="AY260" s="875"/>
      <c r="BA260" s="333" t="s">
        <v>118</v>
      </c>
      <c r="BB260" s="332"/>
      <c r="BC260" s="422" t="s">
        <v>0</v>
      </c>
      <c r="BD260" s="521" t="s">
        <v>1</v>
      </c>
      <c r="BE260" s="521" t="s">
        <v>2</v>
      </c>
      <c r="BF260" s="521" t="s">
        <v>3</v>
      </c>
      <c r="BG260" s="423" t="s">
        <v>4</v>
      </c>
      <c r="BH260" s="422" t="s">
        <v>0</v>
      </c>
      <c r="BI260" s="521" t="s">
        <v>1</v>
      </c>
      <c r="BJ260" s="521" t="s">
        <v>2</v>
      </c>
      <c r="BK260" s="521" t="s">
        <v>3</v>
      </c>
      <c r="BL260" s="423" t="s">
        <v>4</v>
      </c>
      <c r="BM260" s="422" t="s">
        <v>0</v>
      </c>
      <c r="BN260" s="521" t="s">
        <v>1</v>
      </c>
      <c r="BO260" s="521" t="s">
        <v>2</v>
      </c>
      <c r="BP260" s="521" t="s">
        <v>3</v>
      </c>
      <c r="BQ260" s="423" t="s">
        <v>4</v>
      </c>
      <c r="BR260" s="422"/>
      <c r="BS260" s="521"/>
      <c r="BT260" s="521"/>
      <c r="BU260" s="521"/>
      <c r="BV260" s="521"/>
      <c r="BW260" s="521"/>
      <c r="BX260" s="521"/>
      <c r="BY260" s="522"/>
      <c r="BZ260" s="522"/>
      <c r="CA260" s="522"/>
      <c r="CB260" s="522"/>
      <c r="CC260" s="522"/>
      <c r="CD260" s="522"/>
      <c r="CE260" s="522"/>
      <c r="CF260" s="522"/>
      <c r="CG260" s="522"/>
      <c r="CH260" s="522"/>
      <c r="CI260" s="522"/>
      <c r="CJ260" s="522"/>
      <c r="CK260" s="522"/>
      <c r="CL260" s="522"/>
      <c r="CM260" s="522"/>
      <c r="CN260" s="522"/>
      <c r="CO260" s="522"/>
      <c r="CP260" s="522"/>
      <c r="CQ260" s="522"/>
      <c r="CR260" s="522"/>
      <c r="CS260" s="522"/>
      <c r="CT260" s="522"/>
      <c r="CU260" s="522"/>
      <c r="CV260" s="522"/>
      <c r="CW260" s="522"/>
      <c r="CX260" s="522"/>
      <c r="CY260" s="522"/>
      <c r="CZ260" s="423"/>
    </row>
    <row r="261" s="320" customFormat="true" ht="15" customHeight="true" x14ac:dyDescent="0.2">
      <c r="R261" s="875"/>
      <c r="S261" s="875"/>
      <c r="T261" s="875"/>
      <c r="U261" s="875"/>
      <c r="V261" s="875"/>
      <c r="W261" s="875"/>
      <c r="X261" s="875"/>
      <c r="Y261" s="875"/>
      <c r="Z261" s="875"/>
      <c r="AA261" s="875"/>
      <c r="AB261" s="875"/>
      <c r="AC261" s="875"/>
      <c r="AD261" s="875"/>
      <c r="AE261" s="875"/>
      <c r="AF261" s="875"/>
      <c r="AG261" s="875"/>
      <c r="AH261" s="875"/>
      <c r="AI261" s="875"/>
      <c r="AJ261" s="875"/>
      <c r="AK261" s="875"/>
      <c r="AL261" s="875"/>
      <c r="AM261" s="875"/>
      <c r="AN261" s="875"/>
      <c r="AO261" s="875"/>
      <c r="AP261" s="875"/>
      <c r="AQ261" s="875"/>
      <c r="AR261" s="875"/>
      <c r="AS261" s="875"/>
      <c r="AT261" s="875"/>
      <c r="AU261" s="875"/>
      <c r="AV261" s="875"/>
      <c r="AW261" s="875"/>
      <c r="AX261" s="875"/>
      <c r="AY261" s="875"/>
      <c r="BA261" s="968" t="s">
        <v>73</v>
      </c>
      <c r="BB261" s="553" t="s">
        <v>49</v>
      </c>
      <c r="BC261" s="55" t="s">
        <v>35</v>
      </c>
      <c r="BD261" s="51" t="s">
        <v>35</v>
      </c>
      <c r="BE261" s="51" t="s">
        <v>35</v>
      </c>
      <c r="BF261" s="51" t="s">
        <v>35</v>
      </c>
      <c r="BG261" s="46" t="s">
        <v>35</v>
      </c>
      <c r="BH261" s="55" t="s">
        <v>35</v>
      </c>
      <c r="BI261" s="51" t="s">
        <v>35</v>
      </c>
      <c r="BJ261" s="51" t="s">
        <v>35</v>
      </c>
      <c r="BK261" s="51" t="s">
        <v>35</v>
      </c>
      <c r="BL261" s="46" t="s">
        <v>35</v>
      </c>
      <c r="BM261" s="55" t="s">
        <v>35</v>
      </c>
      <c r="BN261" s="51" t="s">
        <v>35</v>
      </c>
      <c r="BO261" s="51" t="s">
        <v>35</v>
      </c>
      <c r="BP261" s="51" t="s">
        <v>35</v>
      </c>
      <c r="BQ261" s="46" t="s">
        <v>35</v>
      </c>
      <c r="BR261" s="55" t="s">
        <v>35</v>
      </c>
      <c r="BS261" s="51" t="s">
        <v>35</v>
      </c>
      <c r="BT261" s="51" t="s">
        <v>35</v>
      </c>
      <c r="BU261" s="51" t="s">
        <v>35</v>
      </c>
      <c r="BV261" s="51" t="s">
        <v>35</v>
      </c>
      <c r="BW261" s="51" t="s">
        <v>35</v>
      </c>
      <c r="BX261" s="51" t="s">
        <v>35</v>
      </c>
      <c r="BY261" s="40" t="s">
        <v>35</v>
      </c>
      <c r="BZ261" s="40" t="s">
        <v>35</v>
      </c>
      <c r="CA261" s="40" t="s">
        <v>35</v>
      </c>
      <c r="CB261" s="40" t="s">
        <v>35</v>
      </c>
      <c r="CC261" s="40" t="s">
        <v>35</v>
      </c>
      <c r="CD261" s="40" t="s">
        <v>35</v>
      </c>
      <c r="CE261" s="40" t="s">
        <v>35</v>
      </c>
      <c r="CF261" s="40" t="s">
        <v>35</v>
      </c>
      <c r="CG261" s="40" t="s">
        <v>35</v>
      </c>
      <c r="CH261" s="40" t="s">
        <v>35</v>
      </c>
      <c r="CI261" s="40" t="s">
        <v>35</v>
      </c>
      <c r="CJ261" s="40" t="s">
        <v>35</v>
      </c>
      <c r="CK261" s="40" t="s">
        <v>35</v>
      </c>
      <c r="CL261" s="40" t="s">
        <v>35</v>
      </c>
      <c r="CM261" s="40" t="s">
        <v>35</v>
      </c>
      <c r="CN261" s="40" t="s">
        <v>35</v>
      </c>
      <c r="CO261" s="40" t="s">
        <v>35</v>
      </c>
      <c r="CP261" s="40" t="s">
        <v>35</v>
      </c>
      <c r="CQ261" s="40" t="s">
        <v>35</v>
      </c>
      <c r="CR261" s="40" t="s">
        <v>35</v>
      </c>
      <c r="CS261" s="40" t="s">
        <v>35</v>
      </c>
      <c r="CT261" s="40" t="s">
        <v>35</v>
      </c>
      <c r="CU261" s="40" t="s">
        <v>35</v>
      </c>
      <c r="CV261" s="40" t="s">
        <v>35</v>
      </c>
      <c r="CW261" s="40" t="s">
        <v>35</v>
      </c>
      <c r="CX261" s="40" t="s">
        <v>35</v>
      </c>
      <c r="CY261" s="40" t="s">
        <v>35</v>
      </c>
      <c r="CZ261" s="46" t="s">
        <v>35</v>
      </c>
    </row>
    <row r="262" s="320" customFormat="true" ht="15" customHeight="true" x14ac:dyDescent="0.2">
      <c r="R262" s="875"/>
      <c r="S262" s="875"/>
      <c r="T262" s="875"/>
      <c r="U262" s="875"/>
      <c r="V262" s="875"/>
      <c r="W262" s="875"/>
      <c r="X262" s="875"/>
      <c r="Y262" s="875"/>
      <c r="Z262" s="875"/>
      <c r="AA262" s="875"/>
      <c r="AB262" s="875"/>
      <c r="AC262" s="875"/>
      <c r="AD262" s="875"/>
      <c r="AE262" s="875"/>
      <c r="AF262" s="875"/>
      <c r="AG262" s="875"/>
      <c r="AH262" s="875"/>
      <c r="AI262" s="875"/>
      <c r="AJ262" s="875"/>
      <c r="AK262" s="875"/>
      <c r="AL262" s="875"/>
      <c r="AM262" s="875"/>
      <c r="AN262" s="875"/>
      <c r="AO262" s="875"/>
      <c r="AP262" s="875"/>
      <c r="AQ262" s="875"/>
      <c r="AR262" s="875"/>
      <c r="AS262" s="875"/>
      <c r="AT262" s="875"/>
      <c r="AU262" s="875"/>
      <c r="AV262" s="875"/>
      <c r="AW262" s="875"/>
      <c r="AX262" s="875"/>
      <c r="AY262" s="875"/>
      <c r="BA262" s="965"/>
      <c r="BB262" s="552" t="s">
        <v>48</v>
      </c>
      <c r="BC262" s="54" t="s">
        <v>35</v>
      </c>
      <c r="BD262" s="50" t="s">
        <v>35</v>
      </c>
      <c r="BE262" s="50" t="s">
        <v>35</v>
      </c>
      <c r="BF262" s="50" t="s">
        <v>35</v>
      </c>
      <c r="BG262" s="45" t="s">
        <v>35</v>
      </c>
      <c r="BH262" s="54" t="s">
        <v>35</v>
      </c>
      <c r="BI262" s="50" t="s">
        <v>35</v>
      </c>
      <c r="BJ262" s="50" t="s">
        <v>35</v>
      </c>
      <c r="BK262" s="50" t="s">
        <v>35</v>
      </c>
      <c r="BL262" s="45" t="s">
        <v>35</v>
      </c>
      <c r="BM262" s="54" t="s">
        <v>35</v>
      </c>
      <c r="BN262" s="50" t="s">
        <v>35</v>
      </c>
      <c r="BO262" s="50" t="s">
        <v>35</v>
      </c>
      <c r="BP262" s="50" t="s">
        <v>35</v>
      </c>
      <c r="BQ262" s="45" t="s">
        <v>35</v>
      </c>
      <c r="BR262" s="54" t="s">
        <v>35</v>
      </c>
      <c r="BS262" s="50" t="s">
        <v>35</v>
      </c>
      <c r="BT262" s="50" t="s">
        <v>35</v>
      </c>
      <c r="BU262" s="50" t="s">
        <v>35</v>
      </c>
      <c r="BV262" s="50" t="s">
        <v>35</v>
      </c>
      <c r="BW262" s="50" t="s">
        <v>35</v>
      </c>
      <c r="BX262" s="50" t="s">
        <v>35</v>
      </c>
      <c r="BY262" s="39" t="s">
        <v>35</v>
      </c>
      <c r="BZ262" s="39" t="s">
        <v>35</v>
      </c>
      <c r="CA262" s="39" t="s">
        <v>35</v>
      </c>
      <c r="CB262" s="39" t="s">
        <v>35</v>
      </c>
      <c r="CC262" s="39" t="s">
        <v>35</v>
      </c>
      <c r="CD262" s="39" t="s">
        <v>35</v>
      </c>
      <c r="CE262" s="39" t="s">
        <v>35</v>
      </c>
      <c r="CF262" s="39" t="s">
        <v>35</v>
      </c>
      <c r="CG262" s="39" t="s">
        <v>35</v>
      </c>
      <c r="CH262" s="39" t="s">
        <v>35</v>
      </c>
      <c r="CI262" s="39" t="s">
        <v>35</v>
      </c>
      <c r="CJ262" s="39" t="s">
        <v>35</v>
      </c>
      <c r="CK262" s="39" t="s">
        <v>35</v>
      </c>
      <c r="CL262" s="39" t="s">
        <v>35</v>
      </c>
      <c r="CM262" s="39" t="s">
        <v>35</v>
      </c>
      <c r="CN262" s="39" t="s">
        <v>35</v>
      </c>
      <c r="CO262" s="39" t="s">
        <v>35</v>
      </c>
      <c r="CP262" s="39" t="s">
        <v>35</v>
      </c>
      <c r="CQ262" s="39" t="s">
        <v>35</v>
      </c>
      <c r="CR262" s="39" t="s">
        <v>35</v>
      </c>
      <c r="CS262" s="39" t="s">
        <v>35</v>
      </c>
      <c r="CT262" s="39" t="s">
        <v>35</v>
      </c>
      <c r="CU262" s="39" t="s">
        <v>35</v>
      </c>
      <c r="CV262" s="39" t="s">
        <v>35</v>
      </c>
      <c r="CW262" s="39" t="s">
        <v>35</v>
      </c>
      <c r="CX262" s="39" t="s">
        <v>35</v>
      </c>
      <c r="CY262" s="39" t="s">
        <v>35</v>
      </c>
      <c r="CZ262" s="45" t="s">
        <v>35</v>
      </c>
    </row>
    <row r="263" s="320" customFormat="true" ht="15" customHeight="true" x14ac:dyDescent="0.2">
      <c r="R263" s="875"/>
      <c r="S263" s="875"/>
      <c r="T263" s="875"/>
      <c r="U263" s="875"/>
      <c r="V263" s="875"/>
      <c r="W263" s="875"/>
      <c r="X263" s="875"/>
      <c r="Y263" s="875"/>
      <c r="Z263" s="875"/>
      <c r="AA263" s="875"/>
      <c r="AB263" s="875"/>
      <c r="AC263" s="875"/>
      <c r="AD263" s="875"/>
      <c r="AE263" s="875"/>
      <c r="AF263" s="875"/>
      <c r="AG263" s="875"/>
      <c r="AH263" s="875"/>
      <c r="AI263" s="875"/>
      <c r="AJ263" s="875"/>
      <c r="AK263" s="875"/>
      <c r="AL263" s="875"/>
      <c r="AM263" s="875"/>
      <c r="AN263" s="875"/>
      <c r="AO263" s="875"/>
      <c r="AP263" s="875"/>
      <c r="AQ263" s="875"/>
      <c r="AR263" s="875"/>
      <c r="AS263" s="875"/>
      <c r="AT263" s="875"/>
      <c r="AU263" s="875"/>
      <c r="AV263" s="875"/>
      <c r="AW263" s="875"/>
      <c r="AX263" s="875"/>
      <c r="AY263" s="875"/>
      <c r="BA263" s="965"/>
      <c r="BB263" s="552" t="s">
        <v>112</v>
      </c>
      <c r="BC263" s="54" t="s">
        <v>35</v>
      </c>
      <c r="BD263" s="50" t="s">
        <v>35</v>
      </c>
      <c r="BE263" s="50" t="s">
        <v>35</v>
      </c>
      <c r="BF263" s="50" t="s">
        <v>35</v>
      </c>
      <c r="BG263" s="45" t="s">
        <v>35</v>
      </c>
      <c r="BH263" s="54" t="s">
        <v>35</v>
      </c>
      <c r="BI263" s="50" t="s">
        <v>35</v>
      </c>
      <c r="BJ263" s="50" t="s">
        <v>35</v>
      </c>
      <c r="BK263" s="50" t="s">
        <v>35</v>
      </c>
      <c r="BL263" s="45" t="s">
        <v>35</v>
      </c>
      <c r="BM263" s="54" t="s">
        <v>35</v>
      </c>
      <c r="BN263" s="50" t="s">
        <v>35</v>
      </c>
      <c r="BO263" s="50" t="s">
        <v>35</v>
      </c>
      <c r="BP263" s="50" t="s">
        <v>35</v>
      </c>
      <c r="BQ263" s="45" t="s">
        <v>35</v>
      </c>
      <c r="BR263" s="54" t="s">
        <v>35</v>
      </c>
      <c r="BS263" s="50" t="s">
        <v>35</v>
      </c>
      <c r="BT263" s="50" t="s">
        <v>35</v>
      </c>
      <c r="BU263" s="50" t="s">
        <v>35</v>
      </c>
      <c r="BV263" s="50" t="s">
        <v>35</v>
      </c>
      <c r="BW263" s="50" t="s">
        <v>35</v>
      </c>
      <c r="BX263" s="50" t="s">
        <v>35</v>
      </c>
      <c r="BY263" s="39" t="s">
        <v>35</v>
      </c>
      <c r="BZ263" s="39" t="s">
        <v>35</v>
      </c>
      <c r="CA263" s="39" t="s">
        <v>35</v>
      </c>
      <c r="CB263" s="39" t="s">
        <v>35</v>
      </c>
      <c r="CC263" s="39" t="s">
        <v>35</v>
      </c>
      <c r="CD263" s="39" t="s">
        <v>35</v>
      </c>
      <c r="CE263" s="39" t="s">
        <v>35</v>
      </c>
      <c r="CF263" s="39" t="s">
        <v>35</v>
      </c>
      <c r="CG263" s="39" t="s">
        <v>35</v>
      </c>
      <c r="CH263" s="39" t="s">
        <v>35</v>
      </c>
      <c r="CI263" s="39" t="s">
        <v>35</v>
      </c>
      <c r="CJ263" s="39" t="s">
        <v>35</v>
      </c>
      <c r="CK263" s="39" t="s">
        <v>35</v>
      </c>
      <c r="CL263" s="39" t="s">
        <v>35</v>
      </c>
      <c r="CM263" s="39" t="s">
        <v>35</v>
      </c>
      <c r="CN263" s="39" t="s">
        <v>35</v>
      </c>
      <c r="CO263" s="39" t="s">
        <v>35</v>
      </c>
      <c r="CP263" s="39" t="s">
        <v>35</v>
      </c>
      <c r="CQ263" s="39" t="s">
        <v>35</v>
      </c>
      <c r="CR263" s="39" t="s">
        <v>35</v>
      </c>
      <c r="CS263" s="39" t="s">
        <v>35</v>
      </c>
      <c r="CT263" s="39" t="s">
        <v>35</v>
      </c>
      <c r="CU263" s="39" t="s">
        <v>35</v>
      </c>
      <c r="CV263" s="39" t="s">
        <v>35</v>
      </c>
      <c r="CW263" s="39" t="s">
        <v>35</v>
      </c>
      <c r="CX263" s="39" t="s">
        <v>35</v>
      </c>
      <c r="CY263" s="39" t="s">
        <v>35</v>
      </c>
      <c r="CZ263" s="45" t="s">
        <v>35</v>
      </c>
    </row>
    <row r="264" s="320" customFormat="true" ht="15" customHeight="true" x14ac:dyDescent="0.2">
      <c r="R264" s="875"/>
      <c r="S264" s="875"/>
      <c r="T264" s="875"/>
      <c r="U264" s="875"/>
      <c r="V264" s="875"/>
      <c r="W264" s="875"/>
      <c r="X264" s="875"/>
      <c r="Y264" s="875"/>
      <c r="Z264" s="875"/>
      <c r="AA264" s="875"/>
      <c r="AB264" s="875"/>
      <c r="AC264" s="875"/>
      <c r="AD264" s="875"/>
      <c r="AE264" s="875"/>
      <c r="AF264" s="875"/>
      <c r="AG264" s="875"/>
      <c r="AH264" s="875"/>
      <c r="AI264" s="875"/>
      <c r="AJ264" s="875"/>
      <c r="AK264" s="875"/>
      <c r="AL264" s="875"/>
      <c r="AM264" s="875"/>
      <c r="AN264" s="875"/>
      <c r="AO264" s="875"/>
      <c r="AP264" s="875"/>
      <c r="AQ264" s="875"/>
      <c r="AR264" s="875"/>
      <c r="AS264" s="875"/>
      <c r="AT264" s="875"/>
      <c r="AU264" s="875"/>
      <c r="AV264" s="875"/>
      <c r="AW264" s="875"/>
      <c r="AX264" s="875"/>
      <c r="AY264" s="875"/>
      <c r="BA264" s="965" t="s">
        <v>74</v>
      </c>
      <c r="BB264" s="552" t="s">
        <v>88</v>
      </c>
      <c r="BC264" s="54" t="s">
        <v>35</v>
      </c>
      <c r="BD264" s="50" t="s">
        <v>35</v>
      </c>
      <c r="BE264" s="50" t="s">
        <v>35</v>
      </c>
      <c r="BF264" s="50" t="s">
        <v>35</v>
      </c>
      <c r="BG264" s="45" t="s">
        <v>35</v>
      </c>
      <c r="BH264" s="54" t="s">
        <v>35</v>
      </c>
      <c r="BI264" s="50" t="s">
        <v>35</v>
      </c>
      <c r="BJ264" s="50" t="s">
        <v>35</v>
      </c>
      <c r="BK264" s="50" t="s">
        <v>35</v>
      </c>
      <c r="BL264" s="45" t="s">
        <v>35</v>
      </c>
      <c r="BM264" s="54" t="s">
        <v>35</v>
      </c>
      <c r="BN264" s="50" t="s">
        <v>35</v>
      </c>
      <c r="BO264" s="50" t="s">
        <v>35</v>
      </c>
      <c r="BP264" s="50" t="s">
        <v>35</v>
      </c>
      <c r="BQ264" s="45" t="s">
        <v>35</v>
      </c>
      <c r="BR264" s="54" t="s">
        <v>35</v>
      </c>
      <c r="BS264" s="50" t="s">
        <v>35</v>
      </c>
      <c r="BT264" s="50" t="s">
        <v>35</v>
      </c>
      <c r="BU264" s="50" t="s">
        <v>35</v>
      </c>
      <c r="BV264" s="50" t="s">
        <v>35</v>
      </c>
      <c r="BW264" s="50" t="s">
        <v>35</v>
      </c>
      <c r="BX264" s="50" t="s">
        <v>35</v>
      </c>
      <c r="BY264" s="39" t="s">
        <v>35</v>
      </c>
      <c r="BZ264" s="39" t="s">
        <v>35</v>
      </c>
      <c r="CA264" s="39" t="s">
        <v>35</v>
      </c>
      <c r="CB264" s="39" t="s">
        <v>35</v>
      </c>
      <c r="CC264" s="39" t="s">
        <v>35</v>
      </c>
      <c r="CD264" s="39" t="s">
        <v>35</v>
      </c>
      <c r="CE264" s="39" t="s">
        <v>35</v>
      </c>
      <c r="CF264" s="39" t="s">
        <v>35</v>
      </c>
      <c r="CG264" s="39" t="s">
        <v>35</v>
      </c>
      <c r="CH264" s="39" t="s">
        <v>35</v>
      </c>
      <c r="CI264" s="39" t="s">
        <v>35</v>
      </c>
      <c r="CJ264" s="39" t="s">
        <v>35</v>
      </c>
      <c r="CK264" s="39" t="s">
        <v>35</v>
      </c>
      <c r="CL264" s="39" t="s">
        <v>35</v>
      </c>
      <c r="CM264" s="39" t="s">
        <v>35</v>
      </c>
      <c r="CN264" s="39" t="s">
        <v>35</v>
      </c>
      <c r="CO264" s="39" t="s">
        <v>35</v>
      </c>
      <c r="CP264" s="39" t="s">
        <v>35</v>
      </c>
      <c r="CQ264" s="39" t="s">
        <v>35</v>
      </c>
      <c r="CR264" s="39" t="s">
        <v>35</v>
      </c>
      <c r="CS264" s="39" t="s">
        <v>35</v>
      </c>
      <c r="CT264" s="39" t="s">
        <v>35</v>
      </c>
      <c r="CU264" s="39" t="s">
        <v>35</v>
      </c>
      <c r="CV264" s="39" t="s">
        <v>35</v>
      </c>
      <c r="CW264" s="39" t="s">
        <v>35</v>
      </c>
      <c r="CX264" s="39" t="s">
        <v>35</v>
      </c>
      <c r="CY264" s="39" t="s">
        <v>35</v>
      </c>
      <c r="CZ264" s="45" t="s">
        <v>35</v>
      </c>
    </row>
    <row r="265" s="320" customFormat="true" ht="15" customHeight="true" x14ac:dyDescent="0.2">
      <c r="R265" s="875"/>
      <c r="S265" s="875"/>
      <c r="T265" s="875"/>
      <c r="U265" s="875"/>
      <c r="V265" s="875"/>
      <c r="W265" s="875"/>
      <c r="X265" s="875"/>
      <c r="Y265" s="875"/>
      <c r="Z265" s="875"/>
      <c r="AA265" s="875"/>
      <c r="AB265" s="875"/>
      <c r="AC265" s="875"/>
      <c r="AD265" s="875"/>
      <c r="AE265" s="875"/>
      <c r="AF265" s="875"/>
      <c r="AG265" s="875"/>
      <c r="AH265" s="875"/>
      <c r="AI265" s="875"/>
      <c r="AJ265" s="875"/>
      <c r="AK265" s="875"/>
      <c r="AL265" s="875"/>
      <c r="AM265" s="875"/>
      <c r="AN265" s="875"/>
      <c r="AO265" s="875"/>
      <c r="AP265" s="875"/>
      <c r="AQ265" s="875"/>
      <c r="AR265" s="875"/>
      <c r="AS265" s="875"/>
      <c r="AT265" s="875"/>
      <c r="AU265" s="875"/>
      <c r="AV265" s="875"/>
      <c r="AW265" s="875"/>
      <c r="AX265" s="875"/>
      <c r="AY265" s="875"/>
      <c r="BA265" s="965"/>
      <c r="BB265" s="552" t="s">
        <v>89</v>
      </c>
      <c r="BC265" s="54" t="s">
        <v>35</v>
      </c>
      <c r="BD265" s="50" t="s">
        <v>35</v>
      </c>
      <c r="BE265" s="50" t="s">
        <v>35</v>
      </c>
      <c r="BF265" s="50" t="s">
        <v>35</v>
      </c>
      <c r="BG265" s="45" t="s">
        <v>35</v>
      </c>
      <c r="BH265" s="54" t="s">
        <v>35</v>
      </c>
      <c r="BI265" s="50" t="s">
        <v>35</v>
      </c>
      <c r="BJ265" s="50" t="s">
        <v>35</v>
      </c>
      <c r="BK265" s="50" t="s">
        <v>35</v>
      </c>
      <c r="BL265" s="45" t="s">
        <v>35</v>
      </c>
      <c r="BM265" s="54" t="s">
        <v>35</v>
      </c>
      <c r="BN265" s="50" t="s">
        <v>35</v>
      </c>
      <c r="BO265" s="50" t="s">
        <v>35</v>
      </c>
      <c r="BP265" s="50" t="s">
        <v>35</v>
      </c>
      <c r="BQ265" s="45" t="s">
        <v>35</v>
      </c>
      <c r="BR265" s="54" t="s">
        <v>35</v>
      </c>
      <c r="BS265" s="50" t="s">
        <v>35</v>
      </c>
      <c r="BT265" s="50" t="s">
        <v>35</v>
      </c>
      <c r="BU265" s="50" t="s">
        <v>35</v>
      </c>
      <c r="BV265" s="50" t="s">
        <v>35</v>
      </c>
      <c r="BW265" s="50" t="s">
        <v>35</v>
      </c>
      <c r="BX265" s="50" t="s">
        <v>35</v>
      </c>
      <c r="BY265" s="39" t="s">
        <v>35</v>
      </c>
      <c r="BZ265" s="39" t="s">
        <v>35</v>
      </c>
      <c r="CA265" s="39" t="s">
        <v>35</v>
      </c>
      <c r="CB265" s="39" t="s">
        <v>35</v>
      </c>
      <c r="CC265" s="39" t="s">
        <v>35</v>
      </c>
      <c r="CD265" s="39" t="s">
        <v>35</v>
      </c>
      <c r="CE265" s="39" t="s">
        <v>35</v>
      </c>
      <c r="CF265" s="39" t="s">
        <v>35</v>
      </c>
      <c r="CG265" s="39" t="s">
        <v>35</v>
      </c>
      <c r="CH265" s="39" t="s">
        <v>35</v>
      </c>
      <c r="CI265" s="39" t="s">
        <v>35</v>
      </c>
      <c r="CJ265" s="39" t="s">
        <v>35</v>
      </c>
      <c r="CK265" s="39" t="s">
        <v>35</v>
      </c>
      <c r="CL265" s="39" t="s">
        <v>35</v>
      </c>
      <c r="CM265" s="39" t="s">
        <v>35</v>
      </c>
      <c r="CN265" s="39" t="s">
        <v>35</v>
      </c>
      <c r="CO265" s="39" t="s">
        <v>35</v>
      </c>
      <c r="CP265" s="39" t="s">
        <v>35</v>
      </c>
      <c r="CQ265" s="39" t="s">
        <v>35</v>
      </c>
      <c r="CR265" s="39" t="s">
        <v>35</v>
      </c>
      <c r="CS265" s="39" t="s">
        <v>35</v>
      </c>
      <c r="CT265" s="39" t="s">
        <v>35</v>
      </c>
      <c r="CU265" s="39" t="s">
        <v>35</v>
      </c>
      <c r="CV265" s="39" t="s">
        <v>35</v>
      </c>
      <c r="CW265" s="39" t="s">
        <v>35</v>
      </c>
      <c r="CX265" s="39" t="s">
        <v>35</v>
      </c>
      <c r="CY265" s="39" t="s">
        <v>35</v>
      </c>
      <c r="CZ265" s="45" t="s">
        <v>35</v>
      </c>
    </row>
    <row r="266" s="320" customFormat="true" ht="15" customHeight="true" x14ac:dyDescent="0.2">
      <c r="R266" s="875"/>
      <c r="S266" s="875"/>
      <c r="T266" s="875"/>
      <c r="U266" s="875"/>
      <c r="V266" s="875"/>
      <c r="W266" s="875"/>
      <c r="X266" s="875"/>
      <c r="Y266" s="875"/>
      <c r="Z266" s="875"/>
      <c r="AA266" s="875"/>
      <c r="AB266" s="875"/>
      <c r="AC266" s="875"/>
      <c r="AD266" s="875"/>
      <c r="AE266" s="875"/>
      <c r="AF266" s="875"/>
      <c r="AG266" s="875"/>
      <c r="AH266" s="875"/>
      <c r="AI266" s="875"/>
      <c r="AJ266" s="875"/>
      <c r="AK266" s="875"/>
      <c r="AL266" s="875"/>
      <c r="AM266" s="875"/>
      <c r="AN266" s="875"/>
      <c r="AO266" s="875"/>
      <c r="AP266" s="875"/>
      <c r="AQ266" s="875"/>
      <c r="AR266" s="875"/>
      <c r="AS266" s="875"/>
      <c r="AT266" s="875"/>
      <c r="AU266" s="875"/>
      <c r="AV266" s="875"/>
      <c r="AW266" s="875"/>
      <c r="AX266" s="875"/>
      <c r="AY266" s="875"/>
      <c r="BA266" s="965"/>
      <c r="BB266" s="552" t="s">
        <v>90</v>
      </c>
      <c r="BC266" s="54" t="s">
        <v>35</v>
      </c>
      <c r="BD266" s="50" t="s">
        <v>35</v>
      </c>
      <c r="BE266" s="50" t="s">
        <v>35</v>
      </c>
      <c r="BF266" s="50" t="s">
        <v>35</v>
      </c>
      <c r="BG266" s="45" t="s">
        <v>35</v>
      </c>
      <c r="BH266" s="54" t="s">
        <v>35</v>
      </c>
      <c r="BI266" s="50" t="s">
        <v>35</v>
      </c>
      <c r="BJ266" s="50" t="s">
        <v>35</v>
      </c>
      <c r="BK266" s="50" t="s">
        <v>35</v>
      </c>
      <c r="BL266" s="45" t="s">
        <v>35</v>
      </c>
      <c r="BM266" s="54" t="s">
        <v>35</v>
      </c>
      <c r="BN266" s="50" t="s">
        <v>35</v>
      </c>
      <c r="BO266" s="50" t="s">
        <v>35</v>
      </c>
      <c r="BP266" s="50" t="s">
        <v>35</v>
      </c>
      <c r="BQ266" s="45" t="s">
        <v>35</v>
      </c>
      <c r="BR266" s="54" t="s">
        <v>35</v>
      </c>
      <c r="BS266" s="50" t="s">
        <v>35</v>
      </c>
      <c r="BT266" s="50" t="s">
        <v>35</v>
      </c>
      <c r="BU266" s="50" t="s">
        <v>35</v>
      </c>
      <c r="BV266" s="50" t="s">
        <v>35</v>
      </c>
      <c r="BW266" s="50" t="s">
        <v>35</v>
      </c>
      <c r="BX266" s="50" t="s">
        <v>35</v>
      </c>
      <c r="BY266" s="39" t="s">
        <v>35</v>
      </c>
      <c r="BZ266" s="39" t="s">
        <v>35</v>
      </c>
      <c r="CA266" s="39" t="s">
        <v>35</v>
      </c>
      <c r="CB266" s="39" t="s">
        <v>35</v>
      </c>
      <c r="CC266" s="39" t="s">
        <v>35</v>
      </c>
      <c r="CD266" s="39" t="s">
        <v>35</v>
      </c>
      <c r="CE266" s="39" t="s">
        <v>35</v>
      </c>
      <c r="CF266" s="39" t="s">
        <v>35</v>
      </c>
      <c r="CG266" s="39" t="s">
        <v>35</v>
      </c>
      <c r="CH266" s="39" t="s">
        <v>35</v>
      </c>
      <c r="CI266" s="39" t="s">
        <v>35</v>
      </c>
      <c r="CJ266" s="39" t="s">
        <v>35</v>
      </c>
      <c r="CK266" s="39" t="s">
        <v>35</v>
      </c>
      <c r="CL266" s="39" t="s">
        <v>35</v>
      </c>
      <c r="CM266" s="39" t="s">
        <v>35</v>
      </c>
      <c r="CN266" s="39" t="s">
        <v>35</v>
      </c>
      <c r="CO266" s="39" t="s">
        <v>35</v>
      </c>
      <c r="CP266" s="39" t="s">
        <v>35</v>
      </c>
      <c r="CQ266" s="39" t="s">
        <v>35</v>
      </c>
      <c r="CR266" s="39" t="s">
        <v>35</v>
      </c>
      <c r="CS266" s="39" t="s">
        <v>35</v>
      </c>
      <c r="CT266" s="39" t="s">
        <v>35</v>
      </c>
      <c r="CU266" s="39" t="s">
        <v>35</v>
      </c>
      <c r="CV266" s="39" t="s">
        <v>35</v>
      </c>
      <c r="CW266" s="39" t="s">
        <v>35</v>
      </c>
      <c r="CX266" s="39" t="s">
        <v>35</v>
      </c>
      <c r="CY266" s="39" t="s">
        <v>35</v>
      </c>
      <c r="CZ266" s="45" t="s">
        <v>35</v>
      </c>
    </row>
    <row r="267" s="320" customFormat="true" ht="15" customHeight="true" x14ac:dyDescent="0.2">
      <c r="R267" s="875"/>
      <c r="S267" s="875"/>
      <c r="T267" s="875"/>
      <c r="U267" s="875"/>
      <c r="V267" s="875"/>
      <c r="W267" s="875"/>
      <c r="X267" s="875"/>
      <c r="Y267" s="875"/>
      <c r="Z267" s="875"/>
      <c r="AA267" s="875"/>
      <c r="AB267" s="875"/>
      <c r="AC267" s="875"/>
      <c r="AD267" s="875"/>
      <c r="AE267" s="875"/>
      <c r="AF267" s="875"/>
      <c r="AG267" s="875"/>
      <c r="AH267" s="875"/>
      <c r="AI267" s="875"/>
      <c r="AJ267" s="875"/>
      <c r="AK267" s="875"/>
      <c r="AL267" s="875"/>
      <c r="AM267" s="875"/>
      <c r="AN267" s="875"/>
      <c r="AO267" s="875"/>
      <c r="AP267" s="875"/>
      <c r="AQ267" s="875"/>
      <c r="AR267" s="875"/>
      <c r="AS267" s="875"/>
      <c r="AT267" s="875"/>
      <c r="AU267" s="875"/>
      <c r="AV267" s="875"/>
      <c r="AW267" s="875"/>
      <c r="AX267" s="875"/>
      <c r="AY267" s="875"/>
      <c r="BA267" s="965"/>
      <c r="BB267" s="552" t="s">
        <v>112</v>
      </c>
      <c r="BC267" s="54" t="s">
        <v>35</v>
      </c>
      <c r="BD267" s="50" t="s">
        <v>35</v>
      </c>
      <c r="BE267" s="50" t="s">
        <v>35</v>
      </c>
      <c r="BF267" s="50" t="s">
        <v>35</v>
      </c>
      <c r="BG267" s="45" t="s">
        <v>35</v>
      </c>
      <c r="BH267" s="54" t="s">
        <v>35</v>
      </c>
      <c r="BI267" s="50" t="s">
        <v>35</v>
      </c>
      <c r="BJ267" s="50" t="s">
        <v>35</v>
      </c>
      <c r="BK267" s="50" t="s">
        <v>35</v>
      </c>
      <c r="BL267" s="45" t="s">
        <v>35</v>
      </c>
      <c r="BM267" s="54" t="s">
        <v>35</v>
      </c>
      <c r="BN267" s="50" t="s">
        <v>35</v>
      </c>
      <c r="BO267" s="50" t="s">
        <v>35</v>
      </c>
      <c r="BP267" s="50" t="s">
        <v>35</v>
      </c>
      <c r="BQ267" s="45" t="s">
        <v>35</v>
      </c>
      <c r="BR267" s="54" t="s">
        <v>35</v>
      </c>
      <c r="BS267" s="50" t="s">
        <v>35</v>
      </c>
      <c r="BT267" s="50" t="s">
        <v>35</v>
      </c>
      <c r="BU267" s="50" t="s">
        <v>35</v>
      </c>
      <c r="BV267" s="50" t="s">
        <v>35</v>
      </c>
      <c r="BW267" s="50" t="s">
        <v>35</v>
      </c>
      <c r="BX267" s="50" t="s">
        <v>35</v>
      </c>
      <c r="BY267" s="39" t="s">
        <v>35</v>
      </c>
      <c r="BZ267" s="39" t="s">
        <v>35</v>
      </c>
      <c r="CA267" s="39" t="s">
        <v>35</v>
      </c>
      <c r="CB267" s="39" t="s">
        <v>35</v>
      </c>
      <c r="CC267" s="39" t="s">
        <v>35</v>
      </c>
      <c r="CD267" s="39" t="s">
        <v>35</v>
      </c>
      <c r="CE267" s="39" t="s">
        <v>35</v>
      </c>
      <c r="CF267" s="39" t="s">
        <v>35</v>
      </c>
      <c r="CG267" s="39" t="s">
        <v>35</v>
      </c>
      <c r="CH267" s="39" t="s">
        <v>35</v>
      </c>
      <c r="CI267" s="39" t="s">
        <v>35</v>
      </c>
      <c r="CJ267" s="39" t="s">
        <v>35</v>
      </c>
      <c r="CK267" s="39" t="s">
        <v>35</v>
      </c>
      <c r="CL267" s="39" t="s">
        <v>35</v>
      </c>
      <c r="CM267" s="39" t="s">
        <v>35</v>
      </c>
      <c r="CN267" s="39" t="s">
        <v>35</v>
      </c>
      <c r="CO267" s="39" t="s">
        <v>35</v>
      </c>
      <c r="CP267" s="39" t="s">
        <v>35</v>
      </c>
      <c r="CQ267" s="39" t="s">
        <v>35</v>
      </c>
      <c r="CR267" s="39" t="s">
        <v>35</v>
      </c>
      <c r="CS267" s="39" t="s">
        <v>35</v>
      </c>
      <c r="CT267" s="39" t="s">
        <v>35</v>
      </c>
      <c r="CU267" s="39" t="s">
        <v>35</v>
      </c>
      <c r="CV267" s="39" t="s">
        <v>35</v>
      </c>
      <c r="CW267" s="39" t="s">
        <v>35</v>
      </c>
      <c r="CX267" s="39" t="s">
        <v>35</v>
      </c>
      <c r="CY267" s="39" t="s">
        <v>35</v>
      </c>
      <c r="CZ267" s="45" t="s">
        <v>35</v>
      </c>
    </row>
    <row r="268" s="320" customFormat="true" ht="15" customHeight="true" x14ac:dyDescent="0.2">
      <c r="R268" s="875"/>
      <c r="S268" s="875"/>
      <c r="T268" s="875"/>
      <c r="U268" s="875"/>
      <c r="V268" s="875"/>
      <c r="W268" s="875"/>
      <c r="X268" s="875"/>
      <c r="Y268" s="875"/>
      <c r="Z268" s="875"/>
      <c r="AA268" s="875"/>
      <c r="AB268" s="875"/>
      <c r="AC268" s="875"/>
      <c r="AD268" s="875"/>
      <c r="AE268" s="875"/>
      <c r="AF268" s="875"/>
      <c r="AG268" s="875"/>
      <c r="AH268" s="875"/>
      <c r="AI268" s="875"/>
      <c r="AJ268" s="875"/>
      <c r="AK268" s="875"/>
      <c r="AL268" s="875"/>
      <c r="AM268" s="875"/>
      <c r="AN268" s="875"/>
      <c r="AO268" s="875"/>
      <c r="AP268" s="875"/>
      <c r="AQ268" s="875"/>
      <c r="AR268" s="875"/>
      <c r="AS268" s="875"/>
      <c r="AT268" s="875"/>
      <c r="AU268" s="875"/>
      <c r="AV268" s="875"/>
      <c r="AW268" s="875"/>
      <c r="AX268" s="875"/>
      <c r="AY268" s="875"/>
      <c r="BA268" s="965" t="s">
        <v>115</v>
      </c>
      <c r="BB268" s="552" t="s">
        <v>88</v>
      </c>
      <c r="BC268" s="54" t="s">
        <v>35</v>
      </c>
      <c r="BD268" s="50" t="s">
        <v>35</v>
      </c>
      <c r="BE268" s="50" t="s">
        <v>35</v>
      </c>
      <c r="BF268" s="50" t="s">
        <v>35</v>
      </c>
      <c r="BG268" s="45" t="s">
        <v>35</v>
      </c>
      <c r="BH268" s="54" t="s">
        <v>35</v>
      </c>
      <c r="BI268" s="50" t="s">
        <v>35</v>
      </c>
      <c r="BJ268" s="50" t="s">
        <v>35</v>
      </c>
      <c r="BK268" s="50" t="s">
        <v>35</v>
      </c>
      <c r="BL268" s="45" t="s">
        <v>35</v>
      </c>
      <c r="BM268" s="54" t="s">
        <v>35</v>
      </c>
      <c r="BN268" s="50" t="s">
        <v>35</v>
      </c>
      <c r="BO268" s="50" t="s">
        <v>35</v>
      </c>
      <c r="BP268" s="50" t="s">
        <v>35</v>
      </c>
      <c r="BQ268" s="45" t="s">
        <v>35</v>
      </c>
      <c r="BR268" s="54" t="s">
        <v>35</v>
      </c>
      <c r="BS268" s="50" t="s">
        <v>35</v>
      </c>
      <c r="BT268" s="50" t="s">
        <v>35</v>
      </c>
      <c r="BU268" s="50" t="s">
        <v>35</v>
      </c>
      <c r="BV268" s="50" t="s">
        <v>35</v>
      </c>
      <c r="BW268" s="50" t="s">
        <v>35</v>
      </c>
      <c r="BX268" s="50" t="s">
        <v>35</v>
      </c>
      <c r="BY268" s="39" t="s">
        <v>35</v>
      </c>
      <c r="BZ268" s="39" t="s">
        <v>35</v>
      </c>
      <c r="CA268" s="39" t="s">
        <v>35</v>
      </c>
      <c r="CB268" s="39" t="s">
        <v>35</v>
      </c>
      <c r="CC268" s="39" t="s">
        <v>35</v>
      </c>
      <c r="CD268" s="39" t="s">
        <v>35</v>
      </c>
      <c r="CE268" s="39" t="s">
        <v>35</v>
      </c>
      <c r="CF268" s="39" t="s">
        <v>35</v>
      </c>
      <c r="CG268" s="39" t="s">
        <v>35</v>
      </c>
      <c r="CH268" s="39" t="s">
        <v>35</v>
      </c>
      <c r="CI268" s="39" t="s">
        <v>35</v>
      </c>
      <c r="CJ268" s="39" t="s">
        <v>35</v>
      </c>
      <c r="CK268" s="39" t="s">
        <v>35</v>
      </c>
      <c r="CL268" s="39" t="s">
        <v>35</v>
      </c>
      <c r="CM268" s="39" t="s">
        <v>35</v>
      </c>
      <c r="CN268" s="39" t="s">
        <v>35</v>
      </c>
      <c r="CO268" s="39" t="s">
        <v>35</v>
      </c>
      <c r="CP268" s="39" t="s">
        <v>35</v>
      </c>
      <c r="CQ268" s="39" t="s">
        <v>35</v>
      </c>
      <c r="CR268" s="39" t="s">
        <v>35</v>
      </c>
      <c r="CS268" s="39" t="s">
        <v>35</v>
      </c>
      <c r="CT268" s="39" t="s">
        <v>35</v>
      </c>
      <c r="CU268" s="39" t="s">
        <v>35</v>
      </c>
      <c r="CV268" s="39" t="s">
        <v>35</v>
      </c>
      <c r="CW268" s="39" t="s">
        <v>35</v>
      </c>
      <c r="CX268" s="39" t="s">
        <v>35</v>
      </c>
      <c r="CY268" s="39" t="s">
        <v>35</v>
      </c>
      <c r="CZ268" s="45" t="s">
        <v>35</v>
      </c>
    </row>
    <row r="269" s="320" customFormat="true" ht="15" customHeight="true" x14ac:dyDescent="0.2">
      <c r="R269" s="875"/>
      <c r="S269" s="875"/>
      <c r="T269" s="875"/>
      <c r="U269" s="875"/>
      <c r="V269" s="875"/>
      <c r="W269" s="875"/>
      <c r="X269" s="875"/>
      <c r="Y269" s="875"/>
      <c r="Z269" s="875"/>
      <c r="AA269" s="875"/>
      <c r="AB269" s="875"/>
      <c r="AC269" s="875"/>
      <c r="AD269" s="875"/>
      <c r="AE269" s="875"/>
      <c r="AF269" s="875"/>
      <c r="AG269" s="875"/>
      <c r="AH269" s="875"/>
      <c r="AI269" s="875"/>
      <c r="AJ269" s="875"/>
      <c r="AK269" s="875"/>
      <c r="AL269" s="875"/>
      <c r="AM269" s="875"/>
      <c r="AN269" s="875"/>
      <c r="AO269" s="875"/>
      <c r="AP269" s="875"/>
      <c r="AQ269" s="875"/>
      <c r="AR269" s="875"/>
      <c r="AS269" s="875"/>
      <c r="AT269" s="875"/>
      <c r="AU269" s="875"/>
      <c r="AV269" s="875"/>
      <c r="AW269" s="875"/>
      <c r="AX269" s="875"/>
      <c r="AY269" s="875"/>
      <c r="BA269" s="965"/>
      <c r="BB269" s="552" t="s">
        <v>89</v>
      </c>
      <c r="BC269" s="54" t="s">
        <v>35</v>
      </c>
      <c r="BD269" s="50" t="s">
        <v>35</v>
      </c>
      <c r="BE269" s="50" t="s">
        <v>35</v>
      </c>
      <c r="BF269" s="50" t="s">
        <v>35</v>
      </c>
      <c r="BG269" s="45" t="s">
        <v>35</v>
      </c>
      <c r="BH269" s="54" t="s">
        <v>35</v>
      </c>
      <c r="BI269" s="50" t="s">
        <v>35</v>
      </c>
      <c r="BJ269" s="50" t="s">
        <v>35</v>
      </c>
      <c r="BK269" s="50" t="s">
        <v>35</v>
      </c>
      <c r="BL269" s="45" t="s">
        <v>35</v>
      </c>
      <c r="BM269" s="54" t="s">
        <v>35</v>
      </c>
      <c r="BN269" s="50" t="s">
        <v>35</v>
      </c>
      <c r="BO269" s="50" t="s">
        <v>35</v>
      </c>
      <c r="BP269" s="50" t="s">
        <v>35</v>
      </c>
      <c r="BQ269" s="45" t="s">
        <v>35</v>
      </c>
      <c r="BR269" s="54" t="s">
        <v>35</v>
      </c>
      <c r="BS269" s="50" t="s">
        <v>35</v>
      </c>
      <c r="BT269" s="50" t="s">
        <v>35</v>
      </c>
      <c r="BU269" s="50" t="s">
        <v>35</v>
      </c>
      <c r="BV269" s="50" t="s">
        <v>35</v>
      </c>
      <c r="BW269" s="50" t="s">
        <v>35</v>
      </c>
      <c r="BX269" s="50" t="s">
        <v>35</v>
      </c>
      <c r="BY269" s="39" t="s">
        <v>35</v>
      </c>
      <c r="BZ269" s="39" t="s">
        <v>35</v>
      </c>
      <c r="CA269" s="39" t="s">
        <v>35</v>
      </c>
      <c r="CB269" s="39" t="s">
        <v>35</v>
      </c>
      <c r="CC269" s="39" t="s">
        <v>35</v>
      </c>
      <c r="CD269" s="39" t="s">
        <v>35</v>
      </c>
      <c r="CE269" s="39" t="s">
        <v>35</v>
      </c>
      <c r="CF269" s="39" t="s">
        <v>35</v>
      </c>
      <c r="CG269" s="39" t="s">
        <v>35</v>
      </c>
      <c r="CH269" s="39" t="s">
        <v>35</v>
      </c>
      <c r="CI269" s="39" t="s">
        <v>35</v>
      </c>
      <c r="CJ269" s="39" t="s">
        <v>35</v>
      </c>
      <c r="CK269" s="39" t="s">
        <v>35</v>
      </c>
      <c r="CL269" s="39" t="s">
        <v>35</v>
      </c>
      <c r="CM269" s="39" t="s">
        <v>35</v>
      </c>
      <c r="CN269" s="39" t="s">
        <v>35</v>
      </c>
      <c r="CO269" s="39" t="s">
        <v>35</v>
      </c>
      <c r="CP269" s="39" t="s">
        <v>35</v>
      </c>
      <c r="CQ269" s="39" t="s">
        <v>35</v>
      </c>
      <c r="CR269" s="39" t="s">
        <v>35</v>
      </c>
      <c r="CS269" s="39" t="s">
        <v>35</v>
      </c>
      <c r="CT269" s="39" t="s">
        <v>35</v>
      </c>
      <c r="CU269" s="39" t="s">
        <v>35</v>
      </c>
      <c r="CV269" s="39" t="s">
        <v>35</v>
      </c>
      <c r="CW269" s="39" t="s">
        <v>35</v>
      </c>
      <c r="CX269" s="39" t="s">
        <v>35</v>
      </c>
      <c r="CY269" s="39" t="s">
        <v>35</v>
      </c>
      <c r="CZ269" s="45" t="s">
        <v>35</v>
      </c>
    </row>
    <row r="270" s="320" customFormat="true" ht="15" customHeight="true" x14ac:dyDescent="0.2">
      <c r="R270" s="875"/>
      <c r="S270" s="875"/>
      <c r="T270" s="875"/>
      <c r="U270" s="875"/>
      <c r="V270" s="875"/>
      <c r="W270" s="875"/>
      <c r="X270" s="875"/>
      <c r="Y270" s="875"/>
      <c r="Z270" s="875"/>
      <c r="AA270" s="875"/>
      <c r="AB270" s="875"/>
      <c r="AC270" s="875"/>
      <c r="AD270" s="875"/>
      <c r="AE270" s="875"/>
      <c r="AF270" s="875"/>
      <c r="AG270" s="875"/>
      <c r="AH270" s="875"/>
      <c r="AI270" s="875"/>
      <c r="AJ270" s="875"/>
      <c r="AK270" s="875"/>
      <c r="AL270" s="875"/>
      <c r="AM270" s="875"/>
      <c r="AN270" s="875"/>
      <c r="AO270" s="875"/>
      <c r="AP270" s="875"/>
      <c r="AQ270" s="875"/>
      <c r="AR270" s="875"/>
      <c r="AS270" s="875"/>
      <c r="AT270" s="875"/>
      <c r="AU270" s="875"/>
      <c r="AV270" s="875"/>
      <c r="AW270" s="875"/>
      <c r="AX270" s="875"/>
      <c r="AY270" s="875"/>
      <c r="BA270" s="965"/>
      <c r="BB270" s="552" t="s">
        <v>90</v>
      </c>
      <c r="BC270" s="54" t="s">
        <v>35</v>
      </c>
      <c r="BD270" s="50" t="s">
        <v>35</v>
      </c>
      <c r="BE270" s="50" t="s">
        <v>35</v>
      </c>
      <c r="BF270" s="50" t="s">
        <v>35</v>
      </c>
      <c r="BG270" s="45" t="s">
        <v>35</v>
      </c>
      <c r="BH270" s="54" t="s">
        <v>35</v>
      </c>
      <c r="BI270" s="50" t="s">
        <v>35</v>
      </c>
      <c r="BJ270" s="50" t="s">
        <v>35</v>
      </c>
      <c r="BK270" s="50" t="s">
        <v>35</v>
      </c>
      <c r="BL270" s="45" t="s">
        <v>35</v>
      </c>
      <c r="BM270" s="54" t="s">
        <v>35</v>
      </c>
      <c r="BN270" s="50" t="s">
        <v>35</v>
      </c>
      <c r="BO270" s="50" t="s">
        <v>35</v>
      </c>
      <c r="BP270" s="50" t="s">
        <v>35</v>
      </c>
      <c r="BQ270" s="45" t="s">
        <v>35</v>
      </c>
      <c r="BR270" s="54" t="s">
        <v>35</v>
      </c>
      <c r="BS270" s="50" t="s">
        <v>35</v>
      </c>
      <c r="BT270" s="50" t="s">
        <v>35</v>
      </c>
      <c r="BU270" s="50" t="s">
        <v>35</v>
      </c>
      <c r="BV270" s="50" t="s">
        <v>35</v>
      </c>
      <c r="BW270" s="50" t="s">
        <v>35</v>
      </c>
      <c r="BX270" s="50" t="s">
        <v>35</v>
      </c>
      <c r="BY270" s="39" t="s">
        <v>35</v>
      </c>
      <c r="BZ270" s="39" t="s">
        <v>35</v>
      </c>
      <c r="CA270" s="39" t="s">
        <v>35</v>
      </c>
      <c r="CB270" s="39" t="s">
        <v>35</v>
      </c>
      <c r="CC270" s="39" t="s">
        <v>35</v>
      </c>
      <c r="CD270" s="39" t="s">
        <v>35</v>
      </c>
      <c r="CE270" s="39" t="s">
        <v>35</v>
      </c>
      <c r="CF270" s="39" t="s">
        <v>35</v>
      </c>
      <c r="CG270" s="39" t="s">
        <v>35</v>
      </c>
      <c r="CH270" s="39" t="s">
        <v>35</v>
      </c>
      <c r="CI270" s="39" t="s">
        <v>35</v>
      </c>
      <c r="CJ270" s="39" t="s">
        <v>35</v>
      </c>
      <c r="CK270" s="39" t="s">
        <v>35</v>
      </c>
      <c r="CL270" s="39" t="s">
        <v>35</v>
      </c>
      <c r="CM270" s="39" t="s">
        <v>35</v>
      </c>
      <c r="CN270" s="39" t="s">
        <v>35</v>
      </c>
      <c r="CO270" s="39" t="s">
        <v>35</v>
      </c>
      <c r="CP270" s="39" t="s">
        <v>35</v>
      </c>
      <c r="CQ270" s="39" t="s">
        <v>35</v>
      </c>
      <c r="CR270" s="39" t="s">
        <v>35</v>
      </c>
      <c r="CS270" s="39" t="s">
        <v>35</v>
      </c>
      <c r="CT270" s="39" t="s">
        <v>35</v>
      </c>
      <c r="CU270" s="39" t="s">
        <v>35</v>
      </c>
      <c r="CV270" s="39" t="s">
        <v>35</v>
      </c>
      <c r="CW270" s="39" t="s">
        <v>35</v>
      </c>
      <c r="CX270" s="39" t="s">
        <v>35</v>
      </c>
      <c r="CY270" s="39" t="s">
        <v>35</v>
      </c>
      <c r="CZ270" s="45" t="s">
        <v>35</v>
      </c>
    </row>
    <row r="271" s="320" customFormat="true" ht="15" customHeight="true" x14ac:dyDescent="0.2">
      <c r="R271" s="875"/>
      <c r="S271" s="875"/>
      <c r="T271" s="875"/>
      <c r="U271" s="875"/>
      <c r="V271" s="875"/>
      <c r="W271" s="875"/>
      <c r="X271" s="875"/>
      <c r="Y271" s="875"/>
      <c r="Z271" s="875"/>
      <c r="AA271" s="875"/>
      <c r="AB271" s="875"/>
      <c r="AC271" s="875"/>
      <c r="AD271" s="875"/>
      <c r="AE271" s="875"/>
      <c r="AF271" s="875"/>
      <c r="AG271" s="875"/>
      <c r="AH271" s="875"/>
      <c r="AI271" s="875"/>
      <c r="AJ271" s="875"/>
      <c r="AK271" s="875"/>
      <c r="AL271" s="875"/>
      <c r="AM271" s="875"/>
      <c r="AN271" s="875"/>
      <c r="AO271" s="875"/>
      <c r="AP271" s="875"/>
      <c r="AQ271" s="875"/>
      <c r="AR271" s="875"/>
      <c r="AS271" s="875"/>
      <c r="AT271" s="875"/>
      <c r="AU271" s="875"/>
      <c r="AV271" s="875"/>
      <c r="AW271" s="875"/>
      <c r="AX271" s="875"/>
      <c r="AY271" s="875"/>
      <c r="BA271" s="965" t="s">
        <v>75</v>
      </c>
      <c r="BB271" s="552" t="s">
        <v>49</v>
      </c>
      <c r="BC271" s="54" t="s">
        <v>35</v>
      </c>
      <c r="BD271" s="47" t="s">
        <v>35</v>
      </c>
      <c r="BE271" s="47" t="s">
        <v>35</v>
      </c>
      <c r="BF271" s="47" t="s">
        <v>35</v>
      </c>
      <c r="BG271" s="42" t="s">
        <v>35</v>
      </c>
      <c r="BH271" s="54" t="s">
        <v>35</v>
      </c>
      <c r="BI271" s="47" t="s">
        <v>35</v>
      </c>
      <c r="BJ271" s="47" t="s">
        <v>35</v>
      </c>
      <c r="BK271" s="47" t="s">
        <v>35</v>
      </c>
      <c r="BL271" s="42" t="s">
        <v>35</v>
      </c>
      <c r="BM271" s="54" t="s">
        <v>35</v>
      </c>
      <c r="BN271" s="47" t="s">
        <v>35</v>
      </c>
      <c r="BO271" s="47" t="s">
        <v>35</v>
      </c>
      <c r="BP271" s="47" t="s">
        <v>35</v>
      </c>
      <c r="BQ271" s="42" t="s">
        <v>35</v>
      </c>
      <c r="BR271" s="54" t="s">
        <v>35</v>
      </c>
      <c r="BS271" s="47" t="s">
        <v>35</v>
      </c>
      <c r="BT271" s="47" t="s">
        <v>35</v>
      </c>
      <c r="BU271" s="47" t="s">
        <v>35</v>
      </c>
      <c r="BV271" s="47" t="s">
        <v>35</v>
      </c>
      <c r="BW271" s="47" t="s">
        <v>35</v>
      </c>
      <c r="BX271" s="47" t="s">
        <v>35</v>
      </c>
      <c r="BY271" s="37" t="s">
        <v>35</v>
      </c>
      <c r="BZ271" s="37" t="s">
        <v>35</v>
      </c>
      <c r="CA271" s="37" t="s">
        <v>35</v>
      </c>
      <c r="CB271" s="37" t="s">
        <v>35</v>
      </c>
      <c r="CC271" s="37" t="s">
        <v>35</v>
      </c>
      <c r="CD271" s="37" t="s">
        <v>35</v>
      </c>
      <c r="CE271" s="37" t="s">
        <v>35</v>
      </c>
      <c r="CF271" s="37" t="s">
        <v>35</v>
      </c>
      <c r="CG271" s="37" t="s">
        <v>35</v>
      </c>
      <c r="CH271" s="37" t="s">
        <v>35</v>
      </c>
      <c r="CI271" s="37" t="s">
        <v>35</v>
      </c>
      <c r="CJ271" s="37" t="s">
        <v>35</v>
      </c>
      <c r="CK271" s="37" t="s">
        <v>35</v>
      </c>
      <c r="CL271" s="37" t="s">
        <v>35</v>
      </c>
      <c r="CM271" s="37" t="s">
        <v>35</v>
      </c>
      <c r="CN271" s="37" t="s">
        <v>35</v>
      </c>
      <c r="CO271" s="37" t="s">
        <v>35</v>
      </c>
      <c r="CP271" s="37" t="s">
        <v>35</v>
      </c>
      <c r="CQ271" s="37" t="s">
        <v>35</v>
      </c>
      <c r="CR271" s="37" t="s">
        <v>35</v>
      </c>
      <c r="CS271" s="37" t="s">
        <v>35</v>
      </c>
      <c r="CT271" s="37" t="s">
        <v>35</v>
      </c>
      <c r="CU271" s="37" t="s">
        <v>35</v>
      </c>
      <c r="CV271" s="37" t="s">
        <v>35</v>
      </c>
      <c r="CW271" s="37" t="s">
        <v>35</v>
      </c>
      <c r="CX271" s="37" t="s">
        <v>35</v>
      </c>
      <c r="CY271" s="37" t="s">
        <v>35</v>
      </c>
      <c r="CZ271" s="42" t="s">
        <v>35</v>
      </c>
    </row>
    <row r="272" s="320" customFormat="true" ht="15" customHeight="true" x14ac:dyDescent="0.2">
      <c r="R272" s="875"/>
      <c r="S272" s="875"/>
      <c r="T272" s="875"/>
      <c r="U272" s="875"/>
      <c r="V272" s="875"/>
      <c r="W272" s="875"/>
      <c r="X272" s="875"/>
      <c r="Y272" s="875"/>
      <c r="Z272" s="875"/>
      <c r="AA272" s="875"/>
      <c r="AB272" s="875"/>
      <c r="AC272" s="875"/>
      <c r="AD272" s="875"/>
      <c r="AE272" s="875"/>
      <c r="AF272" s="875"/>
      <c r="AG272" s="875"/>
      <c r="AH272" s="875"/>
      <c r="AI272" s="875"/>
      <c r="AJ272" s="875"/>
      <c r="AK272" s="875"/>
      <c r="AL272" s="875"/>
      <c r="AM272" s="875"/>
      <c r="AN272" s="875"/>
      <c r="AO272" s="875"/>
      <c r="AP272" s="875"/>
      <c r="AQ272" s="875"/>
      <c r="AR272" s="875"/>
      <c r="AS272" s="875"/>
      <c r="AT272" s="875"/>
      <c r="AU272" s="875"/>
      <c r="AV272" s="875"/>
      <c r="AW272" s="875"/>
      <c r="AX272" s="875"/>
      <c r="AY272" s="875"/>
      <c r="BA272" s="965"/>
      <c r="BB272" s="552" t="s">
        <v>48</v>
      </c>
      <c r="BC272" s="54" t="s">
        <v>35</v>
      </c>
      <c r="BD272" s="47" t="s">
        <v>35</v>
      </c>
      <c r="BE272" s="47" t="s">
        <v>35</v>
      </c>
      <c r="BF272" s="47" t="s">
        <v>35</v>
      </c>
      <c r="BG272" s="42" t="s">
        <v>35</v>
      </c>
      <c r="BH272" s="54" t="s">
        <v>35</v>
      </c>
      <c r="BI272" s="47" t="s">
        <v>35</v>
      </c>
      <c r="BJ272" s="47" t="s">
        <v>35</v>
      </c>
      <c r="BK272" s="47" t="s">
        <v>35</v>
      </c>
      <c r="BL272" s="42" t="s">
        <v>35</v>
      </c>
      <c r="BM272" s="54" t="s">
        <v>35</v>
      </c>
      <c r="BN272" s="47" t="s">
        <v>35</v>
      </c>
      <c r="BO272" s="47" t="s">
        <v>35</v>
      </c>
      <c r="BP272" s="47" t="s">
        <v>35</v>
      </c>
      <c r="BQ272" s="42" t="s">
        <v>35</v>
      </c>
      <c r="BR272" s="54" t="s">
        <v>35</v>
      </c>
      <c r="BS272" s="47" t="s">
        <v>35</v>
      </c>
      <c r="BT272" s="47" t="s">
        <v>35</v>
      </c>
      <c r="BU272" s="47" t="s">
        <v>35</v>
      </c>
      <c r="BV272" s="47" t="s">
        <v>35</v>
      </c>
      <c r="BW272" s="47" t="s">
        <v>35</v>
      </c>
      <c r="BX272" s="47" t="s">
        <v>35</v>
      </c>
      <c r="BY272" s="37" t="s">
        <v>35</v>
      </c>
      <c r="BZ272" s="37" t="s">
        <v>35</v>
      </c>
      <c r="CA272" s="37" t="s">
        <v>35</v>
      </c>
      <c r="CB272" s="37" t="s">
        <v>35</v>
      </c>
      <c r="CC272" s="37" t="s">
        <v>35</v>
      </c>
      <c r="CD272" s="37" t="s">
        <v>35</v>
      </c>
      <c r="CE272" s="37" t="s">
        <v>35</v>
      </c>
      <c r="CF272" s="37" t="s">
        <v>35</v>
      </c>
      <c r="CG272" s="37" t="s">
        <v>35</v>
      </c>
      <c r="CH272" s="37" t="s">
        <v>35</v>
      </c>
      <c r="CI272" s="37" t="s">
        <v>35</v>
      </c>
      <c r="CJ272" s="37" t="s">
        <v>35</v>
      </c>
      <c r="CK272" s="37" t="s">
        <v>35</v>
      </c>
      <c r="CL272" s="37" t="s">
        <v>35</v>
      </c>
      <c r="CM272" s="37" t="s">
        <v>35</v>
      </c>
      <c r="CN272" s="37" t="s">
        <v>35</v>
      </c>
      <c r="CO272" s="37" t="s">
        <v>35</v>
      </c>
      <c r="CP272" s="37" t="s">
        <v>35</v>
      </c>
      <c r="CQ272" s="37" t="s">
        <v>35</v>
      </c>
      <c r="CR272" s="37" t="s">
        <v>35</v>
      </c>
      <c r="CS272" s="37" t="s">
        <v>35</v>
      </c>
      <c r="CT272" s="37" t="s">
        <v>35</v>
      </c>
      <c r="CU272" s="37" t="s">
        <v>35</v>
      </c>
      <c r="CV272" s="37" t="s">
        <v>35</v>
      </c>
      <c r="CW272" s="37" t="s">
        <v>35</v>
      </c>
      <c r="CX272" s="37" t="s">
        <v>35</v>
      </c>
      <c r="CY272" s="37" t="s">
        <v>35</v>
      </c>
      <c r="CZ272" s="42" t="s">
        <v>35</v>
      </c>
    </row>
    <row r="273" s="320" customFormat="true" ht="15" customHeight="true" x14ac:dyDescent="0.2">
      <c r="R273" s="875"/>
      <c r="S273" s="875"/>
      <c r="T273" s="875"/>
      <c r="U273" s="875"/>
      <c r="V273" s="875"/>
      <c r="W273" s="875"/>
      <c r="X273" s="875"/>
      <c r="Y273" s="875"/>
      <c r="Z273" s="875"/>
      <c r="AA273" s="875"/>
      <c r="AB273" s="875"/>
      <c r="AC273" s="875"/>
      <c r="AD273" s="875"/>
      <c r="AE273" s="875"/>
      <c r="AF273" s="875"/>
      <c r="AG273" s="875"/>
      <c r="AH273" s="875"/>
      <c r="AI273" s="875"/>
      <c r="AJ273" s="875"/>
      <c r="AK273" s="875"/>
      <c r="AL273" s="875"/>
      <c r="AM273" s="875"/>
      <c r="AN273" s="875"/>
      <c r="AO273" s="875"/>
      <c r="AP273" s="875"/>
      <c r="AQ273" s="875"/>
      <c r="AR273" s="875"/>
      <c r="AS273" s="875"/>
      <c r="AT273" s="875"/>
      <c r="AU273" s="875"/>
      <c r="AV273" s="875"/>
      <c r="AW273" s="875"/>
      <c r="AX273" s="875"/>
      <c r="AY273" s="875"/>
      <c r="BA273" s="965"/>
      <c r="BB273" s="552" t="s">
        <v>112</v>
      </c>
      <c r="BC273" s="54" t="s">
        <v>35</v>
      </c>
      <c r="BD273" s="47" t="s">
        <v>35</v>
      </c>
      <c r="BE273" s="47" t="s">
        <v>35</v>
      </c>
      <c r="BF273" s="47" t="s">
        <v>35</v>
      </c>
      <c r="BG273" s="42" t="s">
        <v>35</v>
      </c>
      <c r="BH273" s="54" t="s">
        <v>35</v>
      </c>
      <c r="BI273" s="47" t="s">
        <v>35</v>
      </c>
      <c r="BJ273" s="47" t="s">
        <v>35</v>
      </c>
      <c r="BK273" s="47" t="s">
        <v>35</v>
      </c>
      <c r="BL273" s="42" t="s">
        <v>35</v>
      </c>
      <c r="BM273" s="54" t="s">
        <v>35</v>
      </c>
      <c r="BN273" s="47" t="s">
        <v>35</v>
      </c>
      <c r="BO273" s="47" t="s">
        <v>35</v>
      </c>
      <c r="BP273" s="47" t="s">
        <v>35</v>
      </c>
      <c r="BQ273" s="42" t="s">
        <v>35</v>
      </c>
      <c r="BR273" s="54" t="s">
        <v>35</v>
      </c>
      <c r="BS273" s="47" t="s">
        <v>35</v>
      </c>
      <c r="BT273" s="47" t="s">
        <v>35</v>
      </c>
      <c r="BU273" s="47" t="s">
        <v>35</v>
      </c>
      <c r="BV273" s="47" t="s">
        <v>35</v>
      </c>
      <c r="BW273" s="47" t="s">
        <v>35</v>
      </c>
      <c r="BX273" s="47" t="s">
        <v>35</v>
      </c>
      <c r="BY273" s="37" t="s">
        <v>35</v>
      </c>
      <c r="BZ273" s="37" t="s">
        <v>35</v>
      </c>
      <c r="CA273" s="37" t="s">
        <v>35</v>
      </c>
      <c r="CB273" s="37" t="s">
        <v>35</v>
      </c>
      <c r="CC273" s="37" t="s">
        <v>35</v>
      </c>
      <c r="CD273" s="37" t="s">
        <v>35</v>
      </c>
      <c r="CE273" s="37" t="s">
        <v>35</v>
      </c>
      <c r="CF273" s="37" t="s">
        <v>35</v>
      </c>
      <c r="CG273" s="37" t="s">
        <v>35</v>
      </c>
      <c r="CH273" s="37" t="s">
        <v>35</v>
      </c>
      <c r="CI273" s="37" t="s">
        <v>35</v>
      </c>
      <c r="CJ273" s="37" t="s">
        <v>35</v>
      </c>
      <c r="CK273" s="37" t="s">
        <v>35</v>
      </c>
      <c r="CL273" s="37" t="s">
        <v>35</v>
      </c>
      <c r="CM273" s="37" t="s">
        <v>35</v>
      </c>
      <c r="CN273" s="37" t="s">
        <v>35</v>
      </c>
      <c r="CO273" s="37" t="s">
        <v>35</v>
      </c>
      <c r="CP273" s="37" t="s">
        <v>35</v>
      </c>
      <c r="CQ273" s="37" t="s">
        <v>35</v>
      </c>
      <c r="CR273" s="37" t="s">
        <v>35</v>
      </c>
      <c r="CS273" s="37" t="s">
        <v>35</v>
      </c>
      <c r="CT273" s="37" t="s">
        <v>35</v>
      </c>
      <c r="CU273" s="37" t="s">
        <v>35</v>
      </c>
      <c r="CV273" s="37" t="s">
        <v>35</v>
      </c>
      <c r="CW273" s="37" t="s">
        <v>35</v>
      </c>
      <c r="CX273" s="37" t="s">
        <v>35</v>
      </c>
      <c r="CY273" s="37" t="s">
        <v>35</v>
      </c>
      <c r="CZ273" s="42" t="s">
        <v>35</v>
      </c>
    </row>
    <row r="274" s="320" customFormat="true" ht="15" customHeight="true" x14ac:dyDescent="0.2">
      <c r="R274" s="875"/>
      <c r="S274" s="875"/>
      <c r="T274" s="875"/>
      <c r="U274" s="875"/>
      <c r="V274" s="875"/>
      <c r="W274" s="875"/>
      <c r="X274" s="875"/>
      <c r="Y274" s="875"/>
      <c r="Z274" s="875"/>
      <c r="AA274" s="875"/>
      <c r="AB274" s="875"/>
      <c r="AC274" s="875"/>
      <c r="AD274" s="875"/>
      <c r="AE274" s="875"/>
      <c r="AF274" s="875"/>
      <c r="AG274" s="875"/>
      <c r="AH274" s="875"/>
      <c r="AI274" s="875"/>
      <c r="AJ274" s="875"/>
      <c r="AK274" s="875"/>
      <c r="AL274" s="875"/>
      <c r="AM274" s="875"/>
      <c r="AN274" s="875"/>
      <c r="AO274" s="875"/>
      <c r="AP274" s="875"/>
      <c r="AQ274" s="875"/>
      <c r="AR274" s="875"/>
      <c r="AS274" s="875"/>
      <c r="AT274" s="875"/>
      <c r="AU274" s="875"/>
      <c r="AV274" s="875"/>
      <c r="AW274" s="875"/>
      <c r="AX274" s="875"/>
      <c r="AY274" s="875"/>
      <c r="BA274" s="965" t="s">
        <v>76</v>
      </c>
      <c r="BB274" s="552" t="s">
        <v>49</v>
      </c>
      <c r="BC274" s="54" t="s">
        <v>35</v>
      </c>
      <c r="BD274" s="50" t="s">
        <v>35</v>
      </c>
      <c r="BE274" s="50" t="s">
        <v>35</v>
      </c>
      <c r="BF274" s="50" t="s">
        <v>35</v>
      </c>
      <c r="BG274" s="45" t="s">
        <v>35</v>
      </c>
      <c r="BH274" s="54" t="s">
        <v>35</v>
      </c>
      <c r="BI274" s="50" t="s">
        <v>35</v>
      </c>
      <c r="BJ274" s="50" t="s">
        <v>35</v>
      </c>
      <c r="BK274" s="50" t="s">
        <v>35</v>
      </c>
      <c r="BL274" s="45" t="s">
        <v>35</v>
      </c>
      <c r="BM274" s="54" t="s">
        <v>35</v>
      </c>
      <c r="BN274" s="50" t="s">
        <v>35</v>
      </c>
      <c r="BO274" s="50" t="s">
        <v>35</v>
      </c>
      <c r="BP274" s="50" t="s">
        <v>35</v>
      </c>
      <c r="BQ274" s="45" t="s">
        <v>35</v>
      </c>
      <c r="BR274" s="54" t="s">
        <v>35</v>
      </c>
      <c r="BS274" s="50" t="s">
        <v>35</v>
      </c>
      <c r="BT274" s="50" t="s">
        <v>35</v>
      </c>
      <c r="BU274" s="50" t="s">
        <v>35</v>
      </c>
      <c r="BV274" s="50" t="s">
        <v>35</v>
      </c>
      <c r="BW274" s="50" t="s">
        <v>35</v>
      </c>
      <c r="BX274" s="50" t="s">
        <v>35</v>
      </c>
      <c r="BY274" s="39" t="s">
        <v>35</v>
      </c>
      <c r="BZ274" s="39" t="s">
        <v>35</v>
      </c>
      <c r="CA274" s="39" t="s">
        <v>35</v>
      </c>
      <c r="CB274" s="39" t="s">
        <v>35</v>
      </c>
      <c r="CC274" s="39" t="s">
        <v>35</v>
      </c>
      <c r="CD274" s="39" t="s">
        <v>35</v>
      </c>
      <c r="CE274" s="39" t="s">
        <v>35</v>
      </c>
      <c r="CF274" s="39" t="s">
        <v>35</v>
      </c>
      <c r="CG274" s="39" t="s">
        <v>35</v>
      </c>
      <c r="CH274" s="39" t="s">
        <v>35</v>
      </c>
      <c r="CI274" s="39" t="s">
        <v>35</v>
      </c>
      <c r="CJ274" s="39" t="s">
        <v>35</v>
      </c>
      <c r="CK274" s="39" t="s">
        <v>35</v>
      </c>
      <c r="CL274" s="39" t="s">
        <v>35</v>
      </c>
      <c r="CM274" s="39" t="s">
        <v>35</v>
      </c>
      <c r="CN274" s="39" t="s">
        <v>35</v>
      </c>
      <c r="CO274" s="39" t="s">
        <v>35</v>
      </c>
      <c r="CP274" s="39" t="s">
        <v>35</v>
      </c>
      <c r="CQ274" s="39" t="s">
        <v>35</v>
      </c>
      <c r="CR274" s="39" t="s">
        <v>35</v>
      </c>
      <c r="CS274" s="39" t="s">
        <v>35</v>
      </c>
      <c r="CT274" s="39" t="s">
        <v>35</v>
      </c>
      <c r="CU274" s="39" t="s">
        <v>35</v>
      </c>
      <c r="CV274" s="39" t="s">
        <v>35</v>
      </c>
      <c r="CW274" s="39" t="s">
        <v>35</v>
      </c>
      <c r="CX274" s="39" t="s">
        <v>35</v>
      </c>
      <c r="CY274" s="39" t="s">
        <v>35</v>
      </c>
      <c r="CZ274" s="45" t="s">
        <v>35</v>
      </c>
    </row>
    <row r="275" s="320" customFormat="true" ht="15" customHeight="true" x14ac:dyDescent="0.2">
      <c r="R275" s="875"/>
      <c r="S275" s="875"/>
      <c r="T275" s="875"/>
      <c r="U275" s="875"/>
      <c r="V275" s="875"/>
      <c r="W275" s="875"/>
      <c r="X275" s="875"/>
      <c r="Y275" s="875"/>
      <c r="Z275" s="875"/>
      <c r="AA275" s="875"/>
      <c r="AB275" s="875"/>
      <c r="AC275" s="875"/>
      <c r="AD275" s="875"/>
      <c r="AE275" s="875"/>
      <c r="AF275" s="875"/>
      <c r="AG275" s="875"/>
      <c r="AH275" s="875"/>
      <c r="AI275" s="875"/>
      <c r="AJ275" s="875"/>
      <c r="AK275" s="875"/>
      <c r="AL275" s="875"/>
      <c r="AM275" s="875"/>
      <c r="AN275" s="875"/>
      <c r="AO275" s="875"/>
      <c r="AP275" s="875"/>
      <c r="AQ275" s="875"/>
      <c r="AR275" s="875"/>
      <c r="AS275" s="875"/>
      <c r="AT275" s="875"/>
      <c r="AU275" s="875"/>
      <c r="AV275" s="875"/>
      <c r="AW275" s="875"/>
      <c r="AX275" s="875"/>
      <c r="AY275" s="875"/>
      <c r="BA275" s="965"/>
      <c r="BB275" s="552" t="s">
        <v>48</v>
      </c>
      <c r="BC275" s="54" t="s">
        <v>35</v>
      </c>
      <c r="BD275" s="50" t="s">
        <v>35</v>
      </c>
      <c r="BE275" s="50" t="s">
        <v>35</v>
      </c>
      <c r="BF275" s="50" t="s">
        <v>35</v>
      </c>
      <c r="BG275" s="45" t="s">
        <v>35</v>
      </c>
      <c r="BH275" s="54" t="s">
        <v>35</v>
      </c>
      <c r="BI275" s="50" t="s">
        <v>35</v>
      </c>
      <c r="BJ275" s="50" t="s">
        <v>35</v>
      </c>
      <c r="BK275" s="50" t="s">
        <v>35</v>
      </c>
      <c r="BL275" s="45" t="s">
        <v>35</v>
      </c>
      <c r="BM275" s="54" t="s">
        <v>35</v>
      </c>
      <c r="BN275" s="50" t="s">
        <v>35</v>
      </c>
      <c r="BO275" s="50" t="s">
        <v>35</v>
      </c>
      <c r="BP275" s="50" t="s">
        <v>35</v>
      </c>
      <c r="BQ275" s="45" t="s">
        <v>35</v>
      </c>
      <c r="BR275" s="54" t="s">
        <v>35</v>
      </c>
      <c r="BS275" s="50" t="s">
        <v>35</v>
      </c>
      <c r="BT275" s="50" t="s">
        <v>35</v>
      </c>
      <c r="BU275" s="50" t="s">
        <v>35</v>
      </c>
      <c r="BV275" s="50" t="s">
        <v>35</v>
      </c>
      <c r="BW275" s="50" t="s">
        <v>35</v>
      </c>
      <c r="BX275" s="50" t="s">
        <v>35</v>
      </c>
      <c r="BY275" s="39" t="s">
        <v>35</v>
      </c>
      <c r="BZ275" s="39" t="s">
        <v>35</v>
      </c>
      <c r="CA275" s="39" t="s">
        <v>35</v>
      </c>
      <c r="CB275" s="39" t="s">
        <v>35</v>
      </c>
      <c r="CC275" s="39" t="s">
        <v>35</v>
      </c>
      <c r="CD275" s="39" t="s">
        <v>35</v>
      </c>
      <c r="CE275" s="39" t="s">
        <v>35</v>
      </c>
      <c r="CF275" s="39" t="s">
        <v>35</v>
      </c>
      <c r="CG275" s="39" t="s">
        <v>35</v>
      </c>
      <c r="CH275" s="39" t="s">
        <v>35</v>
      </c>
      <c r="CI275" s="39" t="s">
        <v>35</v>
      </c>
      <c r="CJ275" s="39" t="s">
        <v>35</v>
      </c>
      <c r="CK275" s="39" t="s">
        <v>35</v>
      </c>
      <c r="CL275" s="39" t="s">
        <v>35</v>
      </c>
      <c r="CM275" s="39" t="s">
        <v>35</v>
      </c>
      <c r="CN275" s="39" t="s">
        <v>35</v>
      </c>
      <c r="CO275" s="39" t="s">
        <v>35</v>
      </c>
      <c r="CP275" s="39" t="s">
        <v>35</v>
      </c>
      <c r="CQ275" s="39" t="s">
        <v>35</v>
      </c>
      <c r="CR275" s="39" t="s">
        <v>35</v>
      </c>
      <c r="CS275" s="39" t="s">
        <v>35</v>
      </c>
      <c r="CT275" s="39" t="s">
        <v>35</v>
      </c>
      <c r="CU275" s="39" t="s">
        <v>35</v>
      </c>
      <c r="CV275" s="39" t="s">
        <v>35</v>
      </c>
      <c r="CW275" s="39" t="s">
        <v>35</v>
      </c>
      <c r="CX275" s="39" t="s">
        <v>35</v>
      </c>
      <c r="CY275" s="39" t="s">
        <v>35</v>
      </c>
      <c r="CZ275" s="45" t="s">
        <v>35</v>
      </c>
    </row>
    <row r="276" s="320" customFormat="true" ht="15" customHeight="true" x14ac:dyDescent="0.2">
      <c r="R276" s="875"/>
      <c r="S276" s="875"/>
      <c r="T276" s="875"/>
      <c r="U276" s="875"/>
      <c r="V276" s="875"/>
      <c r="W276" s="875"/>
      <c r="X276" s="875"/>
      <c r="Y276" s="875"/>
      <c r="Z276" s="875"/>
      <c r="AA276" s="875"/>
      <c r="AB276" s="875"/>
      <c r="AC276" s="875"/>
      <c r="AD276" s="875"/>
      <c r="AE276" s="875"/>
      <c r="AF276" s="875"/>
      <c r="AG276" s="875"/>
      <c r="AH276" s="875"/>
      <c r="AI276" s="875"/>
      <c r="AJ276" s="875"/>
      <c r="AK276" s="875"/>
      <c r="AL276" s="875"/>
      <c r="AM276" s="875"/>
      <c r="AN276" s="875"/>
      <c r="AO276" s="875"/>
      <c r="AP276" s="875"/>
      <c r="AQ276" s="875"/>
      <c r="AR276" s="875"/>
      <c r="AS276" s="875"/>
      <c r="AT276" s="875"/>
      <c r="AU276" s="875"/>
      <c r="AV276" s="875"/>
      <c r="AW276" s="875"/>
      <c r="AX276" s="875"/>
      <c r="AY276" s="875"/>
      <c r="BA276" s="965"/>
      <c r="BB276" s="552" t="s">
        <v>113</v>
      </c>
      <c r="BC276" s="54" t="s">
        <v>35</v>
      </c>
      <c r="BD276" s="50" t="s">
        <v>35</v>
      </c>
      <c r="BE276" s="50" t="s">
        <v>35</v>
      </c>
      <c r="BF276" s="50" t="s">
        <v>35</v>
      </c>
      <c r="BG276" s="45" t="s">
        <v>35</v>
      </c>
      <c r="BH276" s="54" t="s">
        <v>35</v>
      </c>
      <c r="BI276" s="50" t="s">
        <v>35</v>
      </c>
      <c r="BJ276" s="50" t="s">
        <v>35</v>
      </c>
      <c r="BK276" s="50" t="s">
        <v>35</v>
      </c>
      <c r="BL276" s="45" t="s">
        <v>35</v>
      </c>
      <c r="BM276" s="54" t="s">
        <v>35</v>
      </c>
      <c r="BN276" s="50" t="s">
        <v>35</v>
      </c>
      <c r="BO276" s="50" t="s">
        <v>35</v>
      </c>
      <c r="BP276" s="50" t="s">
        <v>35</v>
      </c>
      <c r="BQ276" s="45" t="s">
        <v>35</v>
      </c>
      <c r="BR276" s="54" t="s">
        <v>35</v>
      </c>
      <c r="BS276" s="50" t="s">
        <v>35</v>
      </c>
      <c r="BT276" s="50" t="s">
        <v>35</v>
      </c>
      <c r="BU276" s="50" t="s">
        <v>35</v>
      </c>
      <c r="BV276" s="50" t="s">
        <v>35</v>
      </c>
      <c r="BW276" s="50" t="s">
        <v>35</v>
      </c>
      <c r="BX276" s="50" t="s">
        <v>35</v>
      </c>
      <c r="BY276" s="39" t="s">
        <v>35</v>
      </c>
      <c r="BZ276" s="39" t="s">
        <v>35</v>
      </c>
      <c r="CA276" s="39" t="s">
        <v>35</v>
      </c>
      <c r="CB276" s="39" t="s">
        <v>35</v>
      </c>
      <c r="CC276" s="39" t="s">
        <v>35</v>
      </c>
      <c r="CD276" s="39" t="s">
        <v>35</v>
      </c>
      <c r="CE276" s="39" t="s">
        <v>35</v>
      </c>
      <c r="CF276" s="39" t="s">
        <v>35</v>
      </c>
      <c r="CG276" s="39" t="s">
        <v>35</v>
      </c>
      <c r="CH276" s="39" t="s">
        <v>35</v>
      </c>
      <c r="CI276" s="39" t="s">
        <v>35</v>
      </c>
      <c r="CJ276" s="39" t="s">
        <v>35</v>
      </c>
      <c r="CK276" s="39" t="s">
        <v>35</v>
      </c>
      <c r="CL276" s="39" t="s">
        <v>35</v>
      </c>
      <c r="CM276" s="39" t="s">
        <v>35</v>
      </c>
      <c r="CN276" s="39" t="s">
        <v>35</v>
      </c>
      <c r="CO276" s="39" t="s">
        <v>35</v>
      </c>
      <c r="CP276" s="39" t="s">
        <v>35</v>
      </c>
      <c r="CQ276" s="39" t="s">
        <v>35</v>
      </c>
      <c r="CR276" s="39" t="s">
        <v>35</v>
      </c>
      <c r="CS276" s="39" t="s">
        <v>35</v>
      </c>
      <c r="CT276" s="39" t="s">
        <v>35</v>
      </c>
      <c r="CU276" s="39" t="s">
        <v>35</v>
      </c>
      <c r="CV276" s="39" t="s">
        <v>35</v>
      </c>
      <c r="CW276" s="39" t="s">
        <v>35</v>
      </c>
      <c r="CX276" s="39" t="s">
        <v>35</v>
      </c>
      <c r="CY276" s="39" t="s">
        <v>35</v>
      </c>
      <c r="CZ276" s="45" t="s">
        <v>35</v>
      </c>
    </row>
    <row r="277" s="320" customFormat="true" ht="15" customHeight="true" x14ac:dyDescent="0.2">
      <c r="R277" s="875"/>
      <c r="S277" s="875"/>
      <c r="T277" s="875"/>
      <c r="U277" s="875"/>
      <c r="V277" s="875"/>
      <c r="W277" s="875"/>
      <c r="X277" s="875"/>
      <c r="Y277" s="875"/>
      <c r="Z277" s="875"/>
      <c r="AA277" s="875"/>
      <c r="AB277" s="875"/>
      <c r="AC277" s="875"/>
      <c r="AD277" s="875"/>
      <c r="AE277" s="875"/>
      <c r="AF277" s="875"/>
      <c r="AG277" s="875"/>
      <c r="AH277" s="875"/>
      <c r="AI277" s="875"/>
      <c r="AJ277" s="875"/>
      <c r="AK277" s="875"/>
      <c r="AL277" s="875"/>
      <c r="AM277" s="875"/>
      <c r="AN277" s="875"/>
      <c r="AO277" s="875"/>
      <c r="AP277" s="875"/>
      <c r="AQ277" s="875"/>
      <c r="AR277" s="875"/>
      <c r="AS277" s="875"/>
      <c r="AT277" s="875"/>
      <c r="AU277" s="875"/>
      <c r="AV277" s="875"/>
      <c r="AW277" s="875"/>
      <c r="AX277" s="875"/>
      <c r="AY277" s="875"/>
      <c r="BA277" s="965" t="s">
        <v>77</v>
      </c>
      <c r="BB277" s="552" t="s">
        <v>78</v>
      </c>
      <c r="BC277" s="54" t="s">
        <v>35</v>
      </c>
      <c r="BD277" s="50" t="s">
        <v>35</v>
      </c>
      <c r="BE277" s="50" t="s">
        <v>35</v>
      </c>
      <c r="BF277" s="50" t="s">
        <v>35</v>
      </c>
      <c r="BG277" s="45" t="s">
        <v>35</v>
      </c>
      <c r="BH277" s="54" t="s">
        <v>35</v>
      </c>
      <c r="BI277" s="50" t="s">
        <v>35</v>
      </c>
      <c r="BJ277" s="50" t="s">
        <v>35</v>
      </c>
      <c r="BK277" s="50" t="s">
        <v>35</v>
      </c>
      <c r="BL277" s="45" t="s">
        <v>35</v>
      </c>
      <c r="BM277" s="54" t="s">
        <v>35</v>
      </c>
      <c r="BN277" s="50" t="s">
        <v>35</v>
      </c>
      <c r="BO277" s="50" t="s">
        <v>35</v>
      </c>
      <c r="BP277" s="50" t="s">
        <v>35</v>
      </c>
      <c r="BQ277" s="45" t="s">
        <v>35</v>
      </c>
      <c r="BR277" s="54" t="s">
        <v>35</v>
      </c>
      <c r="BS277" s="50" t="s">
        <v>35</v>
      </c>
      <c r="BT277" s="50" t="s">
        <v>35</v>
      </c>
      <c r="BU277" s="50" t="s">
        <v>35</v>
      </c>
      <c r="BV277" s="50" t="s">
        <v>35</v>
      </c>
      <c r="BW277" s="50" t="s">
        <v>35</v>
      </c>
      <c r="BX277" s="50" t="s">
        <v>35</v>
      </c>
      <c r="BY277" s="39" t="s">
        <v>35</v>
      </c>
      <c r="BZ277" s="39" t="s">
        <v>35</v>
      </c>
      <c r="CA277" s="39" t="s">
        <v>35</v>
      </c>
      <c r="CB277" s="39" t="s">
        <v>35</v>
      </c>
      <c r="CC277" s="39" t="s">
        <v>35</v>
      </c>
      <c r="CD277" s="39" t="s">
        <v>35</v>
      </c>
      <c r="CE277" s="39" t="s">
        <v>35</v>
      </c>
      <c r="CF277" s="39" t="s">
        <v>35</v>
      </c>
      <c r="CG277" s="39" t="s">
        <v>35</v>
      </c>
      <c r="CH277" s="39" t="s">
        <v>35</v>
      </c>
      <c r="CI277" s="39" t="s">
        <v>35</v>
      </c>
      <c r="CJ277" s="39" t="s">
        <v>35</v>
      </c>
      <c r="CK277" s="39" t="s">
        <v>35</v>
      </c>
      <c r="CL277" s="39" t="s">
        <v>35</v>
      </c>
      <c r="CM277" s="39" t="s">
        <v>35</v>
      </c>
      <c r="CN277" s="39" t="s">
        <v>35</v>
      </c>
      <c r="CO277" s="39" t="s">
        <v>35</v>
      </c>
      <c r="CP277" s="39" t="s">
        <v>35</v>
      </c>
      <c r="CQ277" s="39" t="s">
        <v>35</v>
      </c>
      <c r="CR277" s="39" t="s">
        <v>35</v>
      </c>
      <c r="CS277" s="39" t="s">
        <v>35</v>
      </c>
      <c r="CT277" s="39" t="s">
        <v>35</v>
      </c>
      <c r="CU277" s="39" t="s">
        <v>35</v>
      </c>
      <c r="CV277" s="39" t="s">
        <v>35</v>
      </c>
      <c r="CW277" s="39" t="s">
        <v>35</v>
      </c>
      <c r="CX277" s="39" t="s">
        <v>35</v>
      </c>
      <c r="CY277" s="39" t="s">
        <v>35</v>
      </c>
      <c r="CZ277" s="45" t="s">
        <v>35</v>
      </c>
    </row>
    <row r="278" s="320" customFormat="true" ht="15" customHeight="true" x14ac:dyDescent="0.2">
      <c r="R278" s="875"/>
      <c r="S278" s="875"/>
      <c r="T278" s="875"/>
      <c r="U278" s="875"/>
      <c r="V278" s="875"/>
      <c r="W278" s="875"/>
      <c r="X278" s="875"/>
      <c r="Y278" s="875"/>
      <c r="Z278" s="875"/>
      <c r="AA278" s="875"/>
      <c r="AB278" s="875"/>
      <c r="AC278" s="875"/>
      <c r="AD278" s="875"/>
      <c r="AE278" s="875"/>
      <c r="AF278" s="875"/>
      <c r="AG278" s="875"/>
      <c r="AH278" s="875"/>
      <c r="AI278" s="875"/>
      <c r="AJ278" s="875"/>
      <c r="AK278" s="875"/>
      <c r="AL278" s="875"/>
      <c r="AM278" s="875"/>
      <c r="AN278" s="875"/>
      <c r="AO278" s="875"/>
      <c r="AP278" s="875"/>
      <c r="AQ278" s="875"/>
      <c r="AR278" s="875"/>
      <c r="AS278" s="875"/>
      <c r="AT278" s="875"/>
      <c r="AU278" s="875"/>
      <c r="AV278" s="875"/>
      <c r="AW278" s="875"/>
      <c r="AX278" s="875"/>
      <c r="AY278" s="875"/>
      <c r="BA278" s="965"/>
      <c r="BB278" s="552" t="s">
        <v>79</v>
      </c>
      <c r="BC278" s="54" t="s">
        <v>35</v>
      </c>
      <c r="BD278" s="50" t="s">
        <v>35</v>
      </c>
      <c r="BE278" s="50" t="s">
        <v>35</v>
      </c>
      <c r="BF278" s="50" t="s">
        <v>35</v>
      </c>
      <c r="BG278" s="45" t="s">
        <v>35</v>
      </c>
      <c r="BH278" s="54" t="s">
        <v>35</v>
      </c>
      <c r="BI278" s="50" t="s">
        <v>35</v>
      </c>
      <c r="BJ278" s="50" t="s">
        <v>35</v>
      </c>
      <c r="BK278" s="50" t="s">
        <v>35</v>
      </c>
      <c r="BL278" s="45" t="s">
        <v>35</v>
      </c>
      <c r="BM278" s="54" t="s">
        <v>35</v>
      </c>
      <c r="BN278" s="50" t="s">
        <v>35</v>
      </c>
      <c r="BO278" s="50" t="s">
        <v>35</v>
      </c>
      <c r="BP278" s="50" t="s">
        <v>35</v>
      </c>
      <c r="BQ278" s="45" t="s">
        <v>35</v>
      </c>
      <c r="BR278" s="54" t="s">
        <v>35</v>
      </c>
      <c r="BS278" s="50" t="s">
        <v>35</v>
      </c>
      <c r="BT278" s="50" t="s">
        <v>35</v>
      </c>
      <c r="BU278" s="50" t="s">
        <v>35</v>
      </c>
      <c r="BV278" s="50" t="s">
        <v>35</v>
      </c>
      <c r="BW278" s="50" t="s">
        <v>35</v>
      </c>
      <c r="BX278" s="50" t="s">
        <v>35</v>
      </c>
      <c r="BY278" s="39" t="s">
        <v>35</v>
      </c>
      <c r="BZ278" s="39" t="s">
        <v>35</v>
      </c>
      <c r="CA278" s="39" t="s">
        <v>35</v>
      </c>
      <c r="CB278" s="39" t="s">
        <v>35</v>
      </c>
      <c r="CC278" s="39" t="s">
        <v>35</v>
      </c>
      <c r="CD278" s="39" t="s">
        <v>35</v>
      </c>
      <c r="CE278" s="39" t="s">
        <v>35</v>
      </c>
      <c r="CF278" s="39" t="s">
        <v>35</v>
      </c>
      <c r="CG278" s="39" t="s">
        <v>35</v>
      </c>
      <c r="CH278" s="39" t="s">
        <v>35</v>
      </c>
      <c r="CI278" s="39" t="s">
        <v>35</v>
      </c>
      <c r="CJ278" s="39" t="s">
        <v>35</v>
      </c>
      <c r="CK278" s="39" t="s">
        <v>35</v>
      </c>
      <c r="CL278" s="39" t="s">
        <v>35</v>
      </c>
      <c r="CM278" s="39" t="s">
        <v>35</v>
      </c>
      <c r="CN278" s="39" t="s">
        <v>35</v>
      </c>
      <c r="CO278" s="39" t="s">
        <v>35</v>
      </c>
      <c r="CP278" s="39" t="s">
        <v>35</v>
      </c>
      <c r="CQ278" s="39" t="s">
        <v>35</v>
      </c>
      <c r="CR278" s="39" t="s">
        <v>35</v>
      </c>
      <c r="CS278" s="39" t="s">
        <v>35</v>
      </c>
      <c r="CT278" s="39" t="s">
        <v>35</v>
      </c>
      <c r="CU278" s="39" t="s">
        <v>35</v>
      </c>
      <c r="CV278" s="39" t="s">
        <v>35</v>
      </c>
      <c r="CW278" s="39" t="s">
        <v>35</v>
      </c>
      <c r="CX278" s="39" t="s">
        <v>35</v>
      </c>
      <c r="CY278" s="39" t="s">
        <v>35</v>
      </c>
      <c r="CZ278" s="45" t="s">
        <v>35</v>
      </c>
    </row>
    <row r="279" s="320" customFormat="true" ht="15" customHeight="true" x14ac:dyDescent="0.2">
      <c r="R279" s="875"/>
      <c r="S279" s="875"/>
      <c r="T279" s="875"/>
      <c r="U279" s="875"/>
      <c r="V279" s="875"/>
      <c r="W279" s="875"/>
      <c r="X279" s="875"/>
      <c r="Y279" s="875"/>
      <c r="Z279" s="875"/>
      <c r="AA279" s="875"/>
      <c r="AB279" s="875"/>
      <c r="AC279" s="875"/>
      <c r="AD279" s="875"/>
      <c r="AE279" s="875"/>
      <c r="AF279" s="875"/>
      <c r="AG279" s="875"/>
      <c r="AH279" s="875"/>
      <c r="AI279" s="875"/>
      <c r="AJ279" s="875"/>
      <c r="AK279" s="875"/>
      <c r="AL279" s="875"/>
      <c r="AM279" s="875"/>
      <c r="AN279" s="875"/>
      <c r="AO279" s="875"/>
      <c r="AP279" s="875"/>
      <c r="AQ279" s="875"/>
      <c r="AR279" s="875"/>
      <c r="AS279" s="875"/>
      <c r="AT279" s="875"/>
      <c r="AU279" s="875"/>
      <c r="AV279" s="875"/>
      <c r="AW279" s="875"/>
      <c r="AX279" s="875"/>
      <c r="AY279" s="875"/>
      <c r="BA279" s="965"/>
      <c r="BB279" s="552" t="s">
        <v>80</v>
      </c>
      <c r="BC279" s="54" t="s">
        <v>35</v>
      </c>
      <c r="BD279" s="47" t="s">
        <v>35</v>
      </c>
      <c r="BE279" s="47" t="s">
        <v>35</v>
      </c>
      <c r="BF279" s="47" t="s">
        <v>35</v>
      </c>
      <c r="BG279" s="42" t="s">
        <v>35</v>
      </c>
      <c r="BH279" s="54" t="s">
        <v>35</v>
      </c>
      <c r="BI279" s="47" t="s">
        <v>35</v>
      </c>
      <c r="BJ279" s="47" t="s">
        <v>35</v>
      </c>
      <c r="BK279" s="47" t="s">
        <v>35</v>
      </c>
      <c r="BL279" s="42" t="s">
        <v>35</v>
      </c>
      <c r="BM279" s="54" t="s">
        <v>35</v>
      </c>
      <c r="BN279" s="47" t="s">
        <v>35</v>
      </c>
      <c r="BO279" s="47" t="s">
        <v>35</v>
      </c>
      <c r="BP279" s="47" t="s">
        <v>35</v>
      </c>
      <c r="BQ279" s="42" t="s">
        <v>35</v>
      </c>
      <c r="BR279" s="54" t="s">
        <v>35</v>
      </c>
      <c r="BS279" s="47" t="s">
        <v>35</v>
      </c>
      <c r="BT279" s="47" t="s">
        <v>35</v>
      </c>
      <c r="BU279" s="47" t="s">
        <v>35</v>
      </c>
      <c r="BV279" s="47" t="s">
        <v>35</v>
      </c>
      <c r="BW279" s="47" t="s">
        <v>35</v>
      </c>
      <c r="BX279" s="47" t="s">
        <v>35</v>
      </c>
      <c r="BY279" s="37" t="s">
        <v>35</v>
      </c>
      <c r="BZ279" s="37" t="s">
        <v>35</v>
      </c>
      <c r="CA279" s="37" t="s">
        <v>35</v>
      </c>
      <c r="CB279" s="37" t="s">
        <v>35</v>
      </c>
      <c r="CC279" s="37" t="s">
        <v>35</v>
      </c>
      <c r="CD279" s="37" t="s">
        <v>35</v>
      </c>
      <c r="CE279" s="37" t="s">
        <v>35</v>
      </c>
      <c r="CF279" s="37" t="s">
        <v>35</v>
      </c>
      <c r="CG279" s="37" t="s">
        <v>35</v>
      </c>
      <c r="CH279" s="37" t="s">
        <v>35</v>
      </c>
      <c r="CI279" s="37" t="s">
        <v>35</v>
      </c>
      <c r="CJ279" s="37" t="s">
        <v>35</v>
      </c>
      <c r="CK279" s="37" t="s">
        <v>35</v>
      </c>
      <c r="CL279" s="37" t="s">
        <v>35</v>
      </c>
      <c r="CM279" s="37" t="s">
        <v>35</v>
      </c>
      <c r="CN279" s="37" t="s">
        <v>35</v>
      </c>
      <c r="CO279" s="37" t="s">
        <v>35</v>
      </c>
      <c r="CP279" s="37" t="s">
        <v>35</v>
      </c>
      <c r="CQ279" s="37" t="s">
        <v>35</v>
      </c>
      <c r="CR279" s="37" t="s">
        <v>35</v>
      </c>
      <c r="CS279" s="37" t="s">
        <v>35</v>
      </c>
      <c r="CT279" s="37" t="s">
        <v>35</v>
      </c>
      <c r="CU279" s="37" t="s">
        <v>35</v>
      </c>
      <c r="CV279" s="37" t="s">
        <v>35</v>
      </c>
      <c r="CW279" s="37" t="s">
        <v>35</v>
      </c>
      <c r="CX279" s="37" t="s">
        <v>35</v>
      </c>
      <c r="CY279" s="37" t="s">
        <v>35</v>
      </c>
      <c r="CZ279" s="42" t="s">
        <v>35</v>
      </c>
    </row>
    <row r="280" s="489" customFormat="true" ht="15" customHeight="true" x14ac:dyDescent="0.2">
      <c r="B280" s="488"/>
      <c r="R280" s="344"/>
      <c r="S280" s="344"/>
      <c r="T280" s="344"/>
      <c r="U280" s="344"/>
      <c r="V280" s="344"/>
      <c r="W280" s="344"/>
      <c r="X280" s="344"/>
      <c r="Y280" s="344"/>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BA280" s="965"/>
      <c r="BB280" s="552" t="s">
        <v>81</v>
      </c>
      <c r="BC280" s="54" t="s">
        <v>35</v>
      </c>
      <c r="BD280" s="47" t="s">
        <v>35</v>
      </c>
      <c r="BE280" s="47" t="s">
        <v>35</v>
      </c>
      <c r="BF280" s="47" t="s">
        <v>35</v>
      </c>
      <c r="BG280" s="42" t="s">
        <v>35</v>
      </c>
      <c r="BH280" s="54" t="s">
        <v>35</v>
      </c>
      <c r="BI280" s="47" t="s">
        <v>35</v>
      </c>
      <c r="BJ280" s="47" t="s">
        <v>35</v>
      </c>
      <c r="BK280" s="47" t="s">
        <v>35</v>
      </c>
      <c r="BL280" s="42" t="s">
        <v>35</v>
      </c>
      <c r="BM280" s="54" t="s">
        <v>35</v>
      </c>
      <c r="BN280" s="47" t="s">
        <v>35</v>
      </c>
      <c r="BO280" s="47" t="s">
        <v>35</v>
      </c>
      <c r="BP280" s="47" t="s">
        <v>35</v>
      </c>
      <c r="BQ280" s="42" t="s">
        <v>35</v>
      </c>
      <c r="BR280" s="54" t="s">
        <v>35</v>
      </c>
      <c r="BS280" s="47" t="s">
        <v>35</v>
      </c>
      <c r="BT280" s="47" t="s">
        <v>35</v>
      </c>
      <c r="BU280" s="47" t="s">
        <v>35</v>
      </c>
      <c r="BV280" s="47" t="s">
        <v>35</v>
      </c>
      <c r="BW280" s="47" t="s">
        <v>35</v>
      </c>
      <c r="BX280" s="47" t="s">
        <v>35</v>
      </c>
      <c r="BY280" s="37" t="s">
        <v>35</v>
      </c>
      <c r="BZ280" s="37" t="s">
        <v>35</v>
      </c>
      <c r="CA280" s="37" t="s">
        <v>35</v>
      </c>
      <c r="CB280" s="37" t="s">
        <v>35</v>
      </c>
      <c r="CC280" s="37" t="s">
        <v>35</v>
      </c>
      <c r="CD280" s="37" t="s">
        <v>35</v>
      </c>
      <c r="CE280" s="37" t="s">
        <v>35</v>
      </c>
      <c r="CF280" s="37" t="s">
        <v>35</v>
      </c>
      <c r="CG280" s="37" t="s">
        <v>35</v>
      </c>
      <c r="CH280" s="37" t="s">
        <v>35</v>
      </c>
      <c r="CI280" s="37" t="s">
        <v>35</v>
      </c>
      <c r="CJ280" s="37" t="s">
        <v>35</v>
      </c>
      <c r="CK280" s="37" t="s">
        <v>35</v>
      </c>
      <c r="CL280" s="37" t="s">
        <v>35</v>
      </c>
      <c r="CM280" s="37" t="s">
        <v>35</v>
      </c>
      <c r="CN280" s="37" t="s">
        <v>35</v>
      </c>
      <c r="CO280" s="37" t="s">
        <v>35</v>
      </c>
      <c r="CP280" s="37" t="s">
        <v>35</v>
      </c>
      <c r="CQ280" s="37" t="s">
        <v>35</v>
      </c>
      <c r="CR280" s="37" t="s">
        <v>35</v>
      </c>
      <c r="CS280" s="37" t="s">
        <v>35</v>
      </c>
      <c r="CT280" s="37" t="s">
        <v>35</v>
      </c>
      <c r="CU280" s="37" t="s">
        <v>35</v>
      </c>
      <c r="CV280" s="37" t="s">
        <v>35</v>
      </c>
      <c r="CW280" s="37" t="s">
        <v>35</v>
      </c>
      <c r="CX280" s="37" t="s">
        <v>35</v>
      </c>
      <c r="CY280" s="37" t="s">
        <v>35</v>
      </c>
      <c r="CZ280" s="42" t="s">
        <v>35</v>
      </c>
    </row>
    <row r="281" s="489" customFormat="true" ht="15" customHeight="true" x14ac:dyDescent="0.2">
      <c r="B281" s="488"/>
      <c r="R281" s="344"/>
      <c r="S281" s="344"/>
      <c r="T281" s="344"/>
      <c r="U281" s="344"/>
      <c r="V281" s="344"/>
      <c r="W281" s="344"/>
      <c r="X281" s="344"/>
      <c r="Y281" s="344"/>
      <c r="Z281" s="344"/>
      <c r="AA281" s="344"/>
      <c r="AB281" s="344"/>
      <c r="AC281" s="344"/>
      <c r="AD281" s="344"/>
      <c r="AE281" s="344"/>
      <c r="AF281" s="344"/>
      <c r="AG281" s="344"/>
      <c r="AH281" s="344"/>
      <c r="AI281" s="344"/>
      <c r="AJ281" s="344"/>
      <c r="AK281" s="344"/>
      <c r="AL281" s="344"/>
      <c r="AM281" s="344"/>
      <c r="AN281" s="344"/>
      <c r="AO281" s="344"/>
      <c r="AP281" s="344"/>
      <c r="AQ281" s="344"/>
      <c r="AR281" s="344"/>
      <c r="AS281" s="344"/>
      <c r="AT281" s="344"/>
      <c r="AU281" s="344"/>
      <c r="AV281" s="344"/>
      <c r="AW281" s="344"/>
      <c r="AX281" s="344"/>
      <c r="AY281" s="344"/>
      <c r="BA281" s="965"/>
      <c r="BB281" s="552" t="s">
        <v>82</v>
      </c>
      <c r="BC281" s="54" t="s">
        <v>35</v>
      </c>
      <c r="BD281" s="47" t="s">
        <v>35</v>
      </c>
      <c r="BE281" s="47" t="s">
        <v>35</v>
      </c>
      <c r="BF281" s="47" t="s">
        <v>35</v>
      </c>
      <c r="BG281" s="42" t="s">
        <v>35</v>
      </c>
      <c r="BH281" s="54" t="s">
        <v>35</v>
      </c>
      <c r="BI281" s="47" t="s">
        <v>35</v>
      </c>
      <c r="BJ281" s="47" t="s">
        <v>35</v>
      </c>
      <c r="BK281" s="47" t="s">
        <v>35</v>
      </c>
      <c r="BL281" s="42" t="s">
        <v>35</v>
      </c>
      <c r="BM281" s="54" t="s">
        <v>35</v>
      </c>
      <c r="BN281" s="47" t="s">
        <v>35</v>
      </c>
      <c r="BO281" s="47" t="s">
        <v>35</v>
      </c>
      <c r="BP281" s="47" t="s">
        <v>35</v>
      </c>
      <c r="BQ281" s="42" t="s">
        <v>35</v>
      </c>
      <c r="BR281" s="54" t="s">
        <v>35</v>
      </c>
      <c r="BS281" s="47" t="s">
        <v>35</v>
      </c>
      <c r="BT281" s="47" t="s">
        <v>35</v>
      </c>
      <c r="BU281" s="47" t="s">
        <v>35</v>
      </c>
      <c r="BV281" s="47" t="s">
        <v>35</v>
      </c>
      <c r="BW281" s="47" t="s">
        <v>35</v>
      </c>
      <c r="BX281" s="47" t="s">
        <v>35</v>
      </c>
      <c r="BY281" s="37" t="s">
        <v>35</v>
      </c>
      <c r="BZ281" s="37" t="s">
        <v>35</v>
      </c>
      <c r="CA281" s="37" t="s">
        <v>35</v>
      </c>
      <c r="CB281" s="37" t="s">
        <v>35</v>
      </c>
      <c r="CC281" s="37" t="s">
        <v>35</v>
      </c>
      <c r="CD281" s="37" t="s">
        <v>35</v>
      </c>
      <c r="CE281" s="37" t="s">
        <v>35</v>
      </c>
      <c r="CF281" s="37" t="s">
        <v>35</v>
      </c>
      <c r="CG281" s="37" t="s">
        <v>35</v>
      </c>
      <c r="CH281" s="37" t="s">
        <v>35</v>
      </c>
      <c r="CI281" s="37" t="s">
        <v>35</v>
      </c>
      <c r="CJ281" s="37" t="s">
        <v>35</v>
      </c>
      <c r="CK281" s="37" t="s">
        <v>35</v>
      </c>
      <c r="CL281" s="37" t="s">
        <v>35</v>
      </c>
      <c r="CM281" s="37" t="s">
        <v>35</v>
      </c>
      <c r="CN281" s="37" t="s">
        <v>35</v>
      </c>
      <c r="CO281" s="37" t="s">
        <v>35</v>
      </c>
      <c r="CP281" s="37" t="s">
        <v>35</v>
      </c>
      <c r="CQ281" s="37" t="s">
        <v>35</v>
      </c>
      <c r="CR281" s="37" t="s">
        <v>35</v>
      </c>
      <c r="CS281" s="37" t="s">
        <v>35</v>
      </c>
      <c r="CT281" s="37" t="s">
        <v>35</v>
      </c>
      <c r="CU281" s="37" t="s">
        <v>35</v>
      </c>
      <c r="CV281" s="37" t="s">
        <v>35</v>
      </c>
      <c r="CW281" s="37" t="s">
        <v>35</v>
      </c>
      <c r="CX281" s="37" t="s">
        <v>35</v>
      </c>
      <c r="CY281" s="37" t="s">
        <v>35</v>
      </c>
      <c r="CZ281" s="42" t="s">
        <v>35</v>
      </c>
    </row>
    <row r="282" s="489" customFormat="true" ht="15" customHeight="true" x14ac:dyDescent="0.2">
      <c r="B282" s="488"/>
      <c r="R282" s="344"/>
      <c r="S282" s="344"/>
      <c r="T282" s="344"/>
      <c r="U282" s="344"/>
      <c r="V282" s="344"/>
      <c r="W282" s="344"/>
      <c r="X282" s="344"/>
      <c r="Y282" s="344"/>
      <c r="Z282" s="344"/>
      <c r="AA282" s="344"/>
      <c r="AB282" s="344"/>
      <c r="AC282" s="344"/>
      <c r="AD282" s="344"/>
      <c r="AE282" s="344"/>
      <c r="AF282" s="344"/>
      <c r="AG282" s="344"/>
      <c r="AH282" s="344"/>
      <c r="AI282" s="344"/>
      <c r="AJ282" s="344"/>
      <c r="AK282" s="344"/>
      <c r="AL282" s="344"/>
      <c r="AM282" s="344"/>
      <c r="AN282" s="344"/>
      <c r="AO282" s="344"/>
      <c r="AP282" s="344"/>
      <c r="AQ282" s="344"/>
      <c r="AR282" s="344"/>
      <c r="AS282" s="344"/>
      <c r="AT282" s="344"/>
      <c r="AU282" s="344"/>
      <c r="AV282" s="344"/>
      <c r="AW282" s="344"/>
      <c r="AX282" s="344"/>
      <c r="AY282" s="344"/>
      <c r="BA282" s="965"/>
      <c r="BB282" s="552" t="s">
        <v>83</v>
      </c>
      <c r="BC282" s="54" t="s">
        <v>35</v>
      </c>
      <c r="BD282" s="47" t="s">
        <v>35</v>
      </c>
      <c r="BE282" s="47" t="s">
        <v>35</v>
      </c>
      <c r="BF282" s="47" t="s">
        <v>35</v>
      </c>
      <c r="BG282" s="42" t="s">
        <v>35</v>
      </c>
      <c r="BH282" s="54" t="s">
        <v>35</v>
      </c>
      <c r="BI282" s="47" t="s">
        <v>35</v>
      </c>
      <c r="BJ282" s="47" t="s">
        <v>35</v>
      </c>
      <c r="BK282" s="47" t="s">
        <v>35</v>
      </c>
      <c r="BL282" s="42" t="s">
        <v>35</v>
      </c>
      <c r="BM282" s="54" t="s">
        <v>35</v>
      </c>
      <c r="BN282" s="47" t="s">
        <v>35</v>
      </c>
      <c r="BO282" s="47" t="s">
        <v>35</v>
      </c>
      <c r="BP282" s="47" t="s">
        <v>35</v>
      </c>
      <c r="BQ282" s="42" t="s">
        <v>35</v>
      </c>
      <c r="BR282" s="54" t="s">
        <v>35</v>
      </c>
      <c r="BS282" s="47" t="s">
        <v>35</v>
      </c>
      <c r="BT282" s="47" t="s">
        <v>35</v>
      </c>
      <c r="BU282" s="47" t="s">
        <v>35</v>
      </c>
      <c r="BV282" s="47" t="s">
        <v>35</v>
      </c>
      <c r="BW282" s="47" t="s">
        <v>35</v>
      </c>
      <c r="BX282" s="47" t="s">
        <v>35</v>
      </c>
      <c r="BY282" s="37" t="s">
        <v>35</v>
      </c>
      <c r="BZ282" s="37" t="s">
        <v>35</v>
      </c>
      <c r="CA282" s="37" t="s">
        <v>35</v>
      </c>
      <c r="CB282" s="37" t="s">
        <v>35</v>
      </c>
      <c r="CC282" s="37" t="s">
        <v>35</v>
      </c>
      <c r="CD282" s="37" t="s">
        <v>35</v>
      </c>
      <c r="CE282" s="37" t="s">
        <v>35</v>
      </c>
      <c r="CF282" s="37" t="s">
        <v>35</v>
      </c>
      <c r="CG282" s="37" t="s">
        <v>35</v>
      </c>
      <c r="CH282" s="37" t="s">
        <v>35</v>
      </c>
      <c r="CI282" s="37" t="s">
        <v>35</v>
      </c>
      <c r="CJ282" s="37" t="s">
        <v>35</v>
      </c>
      <c r="CK282" s="37" t="s">
        <v>35</v>
      </c>
      <c r="CL282" s="37" t="s">
        <v>35</v>
      </c>
      <c r="CM282" s="37" t="s">
        <v>35</v>
      </c>
      <c r="CN282" s="37" t="s">
        <v>35</v>
      </c>
      <c r="CO282" s="37" t="s">
        <v>35</v>
      </c>
      <c r="CP282" s="37" t="s">
        <v>35</v>
      </c>
      <c r="CQ282" s="37" t="s">
        <v>35</v>
      </c>
      <c r="CR282" s="37" t="s">
        <v>35</v>
      </c>
      <c r="CS282" s="37" t="s">
        <v>35</v>
      </c>
      <c r="CT282" s="37" t="s">
        <v>35</v>
      </c>
      <c r="CU282" s="37" t="s">
        <v>35</v>
      </c>
      <c r="CV282" s="37" t="s">
        <v>35</v>
      </c>
      <c r="CW282" s="37" t="s">
        <v>35</v>
      </c>
      <c r="CX282" s="37" t="s">
        <v>35</v>
      </c>
      <c r="CY282" s="37" t="s">
        <v>35</v>
      </c>
      <c r="CZ282" s="42" t="s">
        <v>35</v>
      </c>
    </row>
    <row r="283" s="489" customFormat="true" ht="15" customHeight="true" x14ac:dyDescent="0.2">
      <c r="B283" s="488"/>
      <c r="R283" s="344"/>
      <c r="S283" s="344"/>
      <c r="T283" s="344"/>
      <c r="U283" s="344"/>
      <c r="V283" s="344"/>
      <c r="W283" s="344"/>
      <c r="X283" s="344"/>
      <c r="Y283" s="344"/>
      <c r="Z283" s="344"/>
      <c r="AA283" s="344"/>
      <c r="AB283" s="344"/>
      <c r="AC283" s="344"/>
      <c r="AD283" s="344"/>
      <c r="AE283" s="344"/>
      <c r="AF283" s="344"/>
      <c r="AG283" s="344"/>
      <c r="AH283" s="344"/>
      <c r="AI283" s="344"/>
      <c r="AJ283" s="344"/>
      <c r="AK283" s="344"/>
      <c r="AL283" s="344"/>
      <c r="AM283" s="344"/>
      <c r="AN283" s="344"/>
      <c r="AO283" s="344"/>
      <c r="AP283" s="344"/>
      <c r="AQ283" s="344"/>
      <c r="AR283" s="344"/>
      <c r="AS283" s="344"/>
      <c r="AT283" s="344"/>
      <c r="AU283" s="344"/>
      <c r="AV283" s="344"/>
      <c r="AW283" s="344"/>
      <c r="AX283" s="344"/>
      <c r="AY283" s="344"/>
      <c r="BA283" s="965"/>
      <c r="BB283" s="552" t="s">
        <v>84</v>
      </c>
      <c r="BC283" s="54" t="s">
        <v>35</v>
      </c>
      <c r="BD283" s="47" t="s">
        <v>35</v>
      </c>
      <c r="BE283" s="47" t="s">
        <v>35</v>
      </c>
      <c r="BF283" s="47" t="s">
        <v>35</v>
      </c>
      <c r="BG283" s="42" t="s">
        <v>35</v>
      </c>
      <c r="BH283" s="54" t="s">
        <v>35</v>
      </c>
      <c r="BI283" s="47" t="s">
        <v>35</v>
      </c>
      <c r="BJ283" s="47" t="s">
        <v>35</v>
      </c>
      <c r="BK283" s="47" t="s">
        <v>35</v>
      </c>
      <c r="BL283" s="42" t="s">
        <v>35</v>
      </c>
      <c r="BM283" s="54" t="s">
        <v>35</v>
      </c>
      <c r="BN283" s="47" t="s">
        <v>35</v>
      </c>
      <c r="BO283" s="47" t="s">
        <v>35</v>
      </c>
      <c r="BP283" s="47" t="s">
        <v>35</v>
      </c>
      <c r="BQ283" s="42" t="s">
        <v>35</v>
      </c>
      <c r="BR283" s="54" t="s">
        <v>35</v>
      </c>
      <c r="BS283" s="47" t="s">
        <v>35</v>
      </c>
      <c r="BT283" s="47" t="s">
        <v>35</v>
      </c>
      <c r="BU283" s="47" t="s">
        <v>35</v>
      </c>
      <c r="BV283" s="47" t="s">
        <v>35</v>
      </c>
      <c r="BW283" s="47" t="s">
        <v>35</v>
      </c>
      <c r="BX283" s="47" t="s">
        <v>35</v>
      </c>
      <c r="BY283" s="37" t="s">
        <v>35</v>
      </c>
      <c r="BZ283" s="37" t="s">
        <v>35</v>
      </c>
      <c r="CA283" s="37" t="s">
        <v>35</v>
      </c>
      <c r="CB283" s="37" t="s">
        <v>35</v>
      </c>
      <c r="CC283" s="37" t="s">
        <v>35</v>
      </c>
      <c r="CD283" s="37" t="s">
        <v>35</v>
      </c>
      <c r="CE283" s="37" t="s">
        <v>35</v>
      </c>
      <c r="CF283" s="37" t="s">
        <v>35</v>
      </c>
      <c r="CG283" s="37" t="s">
        <v>35</v>
      </c>
      <c r="CH283" s="37" t="s">
        <v>35</v>
      </c>
      <c r="CI283" s="37" t="s">
        <v>35</v>
      </c>
      <c r="CJ283" s="37" t="s">
        <v>35</v>
      </c>
      <c r="CK283" s="37" t="s">
        <v>35</v>
      </c>
      <c r="CL283" s="37" t="s">
        <v>35</v>
      </c>
      <c r="CM283" s="37" t="s">
        <v>35</v>
      </c>
      <c r="CN283" s="37" t="s">
        <v>35</v>
      </c>
      <c r="CO283" s="37" t="s">
        <v>35</v>
      </c>
      <c r="CP283" s="37" t="s">
        <v>35</v>
      </c>
      <c r="CQ283" s="37" t="s">
        <v>35</v>
      </c>
      <c r="CR283" s="37" t="s">
        <v>35</v>
      </c>
      <c r="CS283" s="37" t="s">
        <v>35</v>
      </c>
      <c r="CT283" s="37" t="s">
        <v>35</v>
      </c>
      <c r="CU283" s="37" t="s">
        <v>35</v>
      </c>
      <c r="CV283" s="37" t="s">
        <v>35</v>
      </c>
      <c r="CW283" s="37" t="s">
        <v>35</v>
      </c>
      <c r="CX283" s="37" t="s">
        <v>35</v>
      </c>
      <c r="CY283" s="37" t="s">
        <v>35</v>
      </c>
      <c r="CZ283" s="42" t="s">
        <v>35</v>
      </c>
    </row>
    <row r="284" s="489" customFormat="true" ht="15" customHeight="true" x14ac:dyDescent="0.2">
      <c r="B284" s="488"/>
      <c r="R284" s="344"/>
      <c r="S284" s="344"/>
      <c r="T284" s="344"/>
      <c r="U284" s="344"/>
      <c r="V284" s="344"/>
      <c r="W284" s="344"/>
      <c r="X284" s="344"/>
      <c r="Y284" s="344"/>
      <c r="Z284" s="344"/>
      <c r="AA284" s="344"/>
      <c r="AB284" s="344"/>
      <c r="AC284" s="344"/>
      <c r="AD284" s="344"/>
      <c r="AE284" s="344"/>
      <c r="AF284" s="344"/>
      <c r="AG284" s="344"/>
      <c r="AH284" s="344"/>
      <c r="AI284" s="344"/>
      <c r="AJ284" s="344"/>
      <c r="AK284" s="344"/>
      <c r="AL284" s="344"/>
      <c r="AM284" s="344"/>
      <c r="AN284" s="344"/>
      <c r="AO284" s="344"/>
      <c r="AP284" s="344"/>
      <c r="AQ284" s="344"/>
      <c r="AR284" s="344"/>
      <c r="AS284" s="344"/>
      <c r="AT284" s="344"/>
      <c r="AU284" s="344"/>
      <c r="AV284" s="344"/>
      <c r="AW284" s="344"/>
      <c r="AX284" s="344"/>
      <c r="AY284" s="344"/>
      <c r="BA284" s="967"/>
      <c r="BB284" s="554" t="s">
        <v>113</v>
      </c>
      <c r="BC284" s="53" t="s">
        <v>35</v>
      </c>
      <c r="BD284" s="49" t="s">
        <v>35</v>
      </c>
      <c r="BE284" s="49" t="s">
        <v>35</v>
      </c>
      <c r="BF284" s="49" t="s">
        <v>35</v>
      </c>
      <c r="BG284" s="44" t="s">
        <v>35</v>
      </c>
      <c r="BH284" s="53" t="s">
        <v>35</v>
      </c>
      <c r="BI284" s="49" t="s">
        <v>35</v>
      </c>
      <c r="BJ284" s="49" t="s">
        <v>35</v>
      </c>
      <c r="BK284" s="49" t="s">
        <v>35</v>
      </c>
      <c r="BL284" s="44" t="s">
        <v>35</v>
      </c>
      <c r="BM284" s="53" t="s">
        <v>35</v>
      </c>
      <c r="BN284" s="49" t="s">
        <v>35</v>
      </c>
      <c r="BO284" s="49" t="s">
        <v>35</v>
      </c>
      <c r="BP284" s="49" t="s">
        <v>35</v>
      </c>
      <c r="BQ284" s="44" t="s">
        <v>35</v>
      </c>
      <c r="BR284" s="53" t="s">
        <v>35</v>
      </c>
      <c r="BS284" s="49" t="s">
        <v>35</v>
      </c>
      <c r="BT284" s="49" t="s">
        <v>35</v>
      </c>
      <c r="BU284" s="49" t="s">
        <v>35</v>
      </c>
      <c r="BV284" s="49" t="s">
        <v>35</v>
      </c>
      <c r="BW284" s="49" t="s">
        <v>35</v>
      </c>
      <c r="BX284" s="49" t="s">
        <v>35</v>
      </c>
      <c r="BY284" s="38" t="s">
        <v>35</v>
      </c>
      <c r="BZ284" s="38" t="s">
        <v>35</v>
      </c>
      <c r="CA284" s="38" t="s">
        <v>35</v>
      </c>
      <c r="CB284" s="38" t="s">
        <v>35</v>
      </c>
      <c r="CC284" s="38" t="s">
        <v>35</v>
      </c>
      <c r="CD284" s="38" t="s">
        <v>35</v>
      </c>
      <c r="CE284" s="38" t="s">
        <v>35</v>
      </c>
      <c r="CF284" s="38" t="s">
        <v>35</v>
      </c>
      <c r="CG284" s="38" t="s">
        <v>35</v>
      </c>
      <c r="CH284" s="38" t="s">
        <v>35</v>
      </c>
      <c r="CI284" s="38" t="s">
        <v>35</v>
      </c>
      <c r="CJ284" s="38" t="s">
        <v>35</v>
      </c>
      <c r="CK284" s="38" t="s">
        <v>35</v>
      </c>
      <c r="CL284" s="38" t="s">
        <v>35</v>
      </c>
      <c r="CM284" s="38" t="s">
        <v>35</v>
      </c>
      <c r="CN284" s="38" t="s">
        <v>35</v>
      </c>
      <c r="CO284" s="38" t="s">
        <v>35</v>
      </c>
      <c r="CP284" s="38" t="s">
        <v>35</v>
      </c>
      <c r="CQ284" s="38" t="s">
        <v>35</v>
      </c>
      <c r="CR284" s="38" t="s">
        <v>35</v>
      </c>
      <c r="CS284" s="38" t="s">
        <v>35</v>
      </c>
      <c r="CT284" s="38" t="s">
        <v>35</v>
      </c>
      <c r="CU284" s="38" t="s">
        <v>35</v>
      </c>
      <c r="CV284" s="38" t="s">
        <v>35</v>
      </c>
      <c r="CW284" s="38" t="s">
        <v>35</v>
      </c>
      <c r="CX284" s="38" t="s">
        <v>35</v>
      </c>
      <c r="CY284" s="38" t="s">
        <v>35</v>
      </c>
      <c r="CZ284" s="44" t="s">
        <v>35</v>
      </c>
    </row>
    <row r="285" s="489" customFormat="true" ht="15" customHeight="true" x14ac:dyDescent="0.2">
      <c r="B285" s="488"/>
      <c r="R285" s="344"/>
      <c r="S285" s="344"/>
      <c r="T285" s="344"/>
      <c r="U285" s="344"/>
      <c r="V285" s="344"/>
      <c r="W285" s="344"/>
      <c r="X285" s="344"/>
      <c r="Y285" s="344"/>
      <c r="Z285" s="344"/>
      <c r="AA285" s="344"/>
      <c r="AB285" s="344"/>
      <c r="AC285" s="344"/>
      <c r="AD285" s="344"/>
      <c r="AE285" s="344"/>
      <c r="AF285" s="344"/>
      <c r="AG285" s="344"/>
      <c r="AH285" s="344"/>
      <c r="AI285" s="344"/>
      <c r="AJ285" s="344"/>
      <c r="AK285" s="344"/>
      <c r="AL285" s="344"/>
      <c r="AM285" s="344"/>
      <c r="AN285" s="344"/>
      <c r="AO285" s="344"/>
      <c r="AP285" s="344"/>
      <c r="AQ285" s="344"/>
      <c r="AR285" s="344"/>
      <c r="AS285" s="344"/>
      <c r="AT285" s="344"/>
      <c r="AU285" s="344"/>
      <c r="AV285" s="344"/>
      <c r="AW285" s="344"/>
      <c r="AX285" s="344"/>
      <c r="AY285" s="344"/>
      <c r="BA285" s="317"/>
      <c r="BB285" s="315"/>
      <c r="BC285" s="315"/>
      <c r="BD285" s="315"/>
      <c r="BE285" s="315"/>
      <c r="BF285" s="315"/>
      <c r="BG285" s="315"/>
      <c r="BH285" s="315"/>
      <c r="BI285" s="315"/>
      <c r="BJ285" s="315"/>
      <c r="BK285" s="315"/>
      <c r="BL285" s="315"/>
      <c r="BM285" s="315"/>
      <c r="BN285" s="315"/>
      <c r="BO285" s="315"/>
      <c r="BP285" s="315"/>
      <c r="BQ285" s="315"/>
      <c r="BR285" s="315"/>
      <c r="BS285" s="315"/>
      <c r="BT285" s="315"/>
      <c r="BU285" s="315"/>
      <c r="BV285" s="315"/>
      <c r="BW285" s="315"/>
      <c r="BX285" s="315"/>
      <c r="BY285" s="317"/>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489" customFormat="true" ht="15" customHeight="true" x14ac:dyDescent="0.2">
      <c r="B286" s="488"/>
      <c r="R286" s="344"/>
      <c r="S286" s="344"/>
      <c r="T286" s="344"/>
      <c r="U286" s="344"/>
      <c r="V286" s="344"/>
      <c r="W286" s="344"/>
      <c r="X286" s="344"/>
      <c r="Y286" s="344"/>
      <c r="Z286" s="344"/>
      <c r="AA286" s="344"/>
      <c r="AB286" s="344"/>
      <c r="AC286" s="344"/>
      <c r="AD286" s="344"/>
      <c r="AE286" s="344"/>
      <c r="AF286" s="344"/>
      <c r="AG286" s="344"/>
      <c r="AH286" s="344"/>
      <c r="AI286" s="344"/>
      <c r="AJ286" s="344"/>
      <c r="AK286" s="344"/>
      <c r="AL286" s="344"/>
      <c r="AM286" s="344"/>
      <c r="AN286" s="344"/>
      <c r="AO286" s="344"/>
      <c r="AP286" s="344"/>
      <c r="AQ286" s="344"/>
      <c r="AR286" s="344"/>
      <c r="AS286" s="344"/>
      <c r="AT286" s="344"/>
      <c r="AU286" s="344"/>
      <c r="AV286" s="344"/>
      <c r="AW286" s="344"/>
      <c r="AX286" s="344"/>
      <c r="AY286" s="344"/>
      <c r="BA286" s="317"/>
      <c r="BB286" s="315"/>
      <c r="BC286" s="315"/>
      <c r="BD286" s="315"/>
      <c r="BE286" s="315"/>
      <c r="BF286" s="315"/>
      <c r="BG286" s="315"/>
      <c r="BH286" s="315"/>
      <c r="BI286" s="315"/>
      <c r="BJ286" s="315"/>
      <c r="BK286" s="315"/>
      <c r="BL286" s="315"/>
      <c r="BM286" s="315"/>
      <c r="BN286" s="315"/>
      <c r="BO286" s="315"/>
      <c r="BP286" s="315"/>
      <c r="BQ286" s="315"/>
      <c r="BR286" s="315"/>
      <c r="BS286" s="315"/>
      <c r="BT286" s="315"/>
      <c r="BU286" s="315"/>
      <c r="BV286" s="315"/>
      <c r="BW286" s="315"/>
      <c r="BX286" s="315"/>
      <c r="BY286" s="317"/>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489" customFormat="true" ht="15" customHeight="true" x14ac:dyDescent="0.2">
      <c r="B287" s="488"/>
      <c r="R287" s="344"/>
      <c r="S287" s="344"/>
      <c r="T287" s="344"/>
      <c r="U287" s="344"/>
      <c r="V287" s="344"/>
      <c r="W287" s="344"/>
      <c r="X287" s="344"/>
      <c r="Y287" s="344"/>
      <c r="Z287" s="344"/>
      <c r="AA287" s="344"/>
      <c r="AB287" s="344"/>
      <c r="AC287" s="344"/>
      <c r="AD287" s="344"/>
      <c r="AE287" s="344"/>
      <c r="AF287" s="344"/>
      <c r="AG287" s="344"/>
      <c r="AH287" s="344"/>
      <c r="AI287" s="344"/>
      <c r="AJ287" s="344"/>
      <c r="AK287" s="344"/>
      <c r="AL287" s="344"/>
      <c r="AM287" s="344"/>
      <c r="AN287" s="344"/>
      <c r="AO287" s="344"/>
      <c r="AP287" s="344"/>
      <c r="AQ287" s="344"/>
      <c r="AR287" s="344"/>
      <c r="AS287" s="344"/>
      <c r="AT287" s="344"/>
      <c r="AU287" s="344"/>
      <c r="AV287" s="344"/>
      <c r="AW287" s="344"/>
      <c r="AX287" s="344"/>
      <c r="AY287" s="344"/>
      <c r="BA287" s="317"/>
      <c r="BB287" s="315"/>
      <c r="BC287" s="315"/>
      <c r="BD287" s="315"/>
      <c r="BE287" s="315"/>
      <c r="BF287" s="315"/>
      <c r="BG287" s="315"/>
      <c r="BH287" s="315"/>
      <c r="BI287" s="315"/>
      <c r="BJ287" s="315"/>
      <c r="BK287" s="315"/>
      <c r="BL287" s="315"/>
      <c r="BM287" s="315"/>
      <c r="BN287" s="315"/>
      <c r="BO287" s="315"/>
      <c r="BP287" s="315"/>
      <c r="BQ287" s="315"/>
      <c r="BR287" s="315"/>
      <c r="BS287" s="315"/>
      <c r="BT287" s="315"/>
      <c r="BU287" s="315"/>
      <c r="BV287" s="315"/>
      <c r="BW287" s="315"/>
      <c r="BX287" s="315"/>
      <c r="BY287" s="317"/>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489" customFormat="true" ht="15" customHeight="true" x14ac:dyDescent="0.2">
      <c r="B288" s="488"/>
      <c r="R288" s="344"/>
      <c r="S288" s="344"/>
      <c r="T288" s="344"/>
      <c r="U288" s="344"/>
      <c r="V288" s="344"/>
      <c r="W288" s="344"/>
      <c r="X288" s="344"/>
      <c r="Y288" s="344"/>
      <c r="Z288" s="344"/>
      <c r="AA288" s="344"/>
      <c r="AB288" s="344"/>
      <c r="AC288" s="344"/>
      <c r="AD288" s="344"/>
      <c r="AE288" s="344"/>
      <c r="AF288" s="344"/>
      <c r="AG288" s="344"/>
      <c r="AH288" s="344"/>
      <c r="AI288" s="344"/>
      <c r="AJ288" s="344"/>
      <c r="AK288" s="344"/>
      <c r="AL288" s="344"/>
      <c r="AM288" s="344"/>
      <c r="AN288" s="344"/>
      <c r="AO288" s="344"/>
      <c r="AP288" s="344"/>
      <c r="AQ288" s="344"/>
      <c r="AR288" s="344"/>
      <c r="AS288" s="344"/>
      <c r="AT288" s="344"/>
      <c r="AU288" s="344"/>
      <c r="AV288" s="344"/>
      <c r="AW288" s="344"/>
      <c r="AX288" s="344"/>
      <c r="AY288" s="344"/>
      <c r="BA288" s="317"/>
      <c r="BB288" s="315"/>
      <c r="BC288" s="315"/>
      <c r="BD288" s="315"/>
      <c r="BE288" s="315"/>
      <c r="BF288" s="315"/>
      <c r="BG288" s="315"/>
      <c r="BH288" s="315"/>
      <c r="BI288" s="315"/>
      <c r="BJ288" s="315"/>
      <c r="BK288" s="315"/>
      <c r="BL288" s="315"/>
      <c r="BM288" s="315"/>
      <c r="BN288" s="315"/>
      <c r="BO288" s="315"/>
      <c r="BP288" s="315"/>
      <c r="BQ288" s="315"/>
      <c r="BR288" s="315"/>
      <c r="BS288" s="315"/>
      <c r="BT288" s="315"/>
      <c r="BU288" s="315"/>
      <c r="BV288" s="315"/>
      <c r="BW288" s="315"/>
      <c r="BX288" s="315"/>
      <c r="BY288" s="317"/>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489" customFormat="true" ht="15" customHeight="true" x14ac:dyDescent="0.2">
      <c r="A289" s="450"/>
      <c r="B289" s="449"/>
      <c r="C289" s="450"/>
      <c r="R289" s="344"/>
      <c r="S289" s="344"/>
      <c r="T289" s="344"/>
      <c r="U289" s="344"/>
      <c r="V289" s="344"/>
      <c r="W289" s="344"/>
      <c r="X289" s="344"/>
      <c r="Y289" s="344"/>
      <c r="Z289" s="344"/>
      <c r="AA289" s="344"/>
      <c r="AB289" s="344"/>
      <c r="AC289" s="344"/>
      <c r="AD289" s="344"/>
      <c r="AE289" s="344"/>
      <c r="AF289" s="344"/>
      <c r="AG289" s="344"/>
      <c r="AH289" s="344"/>
      <c r="AI289" s="344"/>
      <c r="AJ289" s="344"/>
      <c r="AK289" s="344"/>
      <c r="AL289" s="344"/>
      <c r="AM289" s="344"/>
      <c r="AN289" s="344"/>
      <c r="AO289" s="344"/>
      <c r="AP289" s="344"/>
      <c r="AQ289" s="344"/>
      <c r="AR289" s="344"/>
      <c r="AS289" s="344"/>
      <c r="AT289" s="344"/>
      <c r="AU289" s="344"/>
      <c r="AV289" s="344"/>
      <c r="AW289" s="344"/>
      <c r="AX289" s="344"/>
      <c r="AY289" s="344"/>
      <c r="BA289" s="317"/>
      <c r="BB289" s="315"/>
      <c r="BC289" s="315"/>
      <c r="BD289" s="315"/>
      <c r="BE289" s="315"/>
      <c r="BF289" s="315"/>
      <c r="BG289" s="315"/>
      <c r="BH289" s="315"/>
      <c r="BI289" s="315"/>
      <c r="BJ289" s="315"/>
      <c r="BK289" s="315"/>
      <c r="BL289" s="315"/>
      <c r="BM289" s="315"/>
      <c r="BN289" s="315"/>
      <c r="BO289" s="315"/>
      <c r="BP289" s="315"/>
      <c r="BQ289" s="315"/>
      <c r="BR289" s="315"/>
      <c r="BS289" s="315"/>
      <c r="BT289" s="315"/>
      <c r="BU289" s="315"/>
      <c r="BV289" s="315"/>
      <c r="BW289" s="315"/>
      <c r="BX289" s="315"/>
      <c r="BY289" s="317"/>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489" customFormat="true" ht="15" customHeight="true" x14ac:dyDescent="0.2">
      <c r="A290" s="490"/>
      <c r="B290" s="175"/>
      <c r="C290" s="173"/>
      <c r="R290" s="344"/>
      <c r="S290" s="344"/>
      <c r="T290" s="344"/>
      <c r="U290" s="344"/>
      <c r="V290" s="344"/>
      <c r="W290" s="344"/>
      <c r="X290" s="344"/>
      <c r="Y290" s="344"/>
      <c r="Z290" s="344"/>
      <c r="AA290" s="344"/>
      <c r="AB290" s="344"/>
      <c r="AC290" s="344"/>
      <c r="AD290" s="344"/>
      <c r="AE290" s="344"/>
      <c r="AF290" s="344"/>
      <c r="AG290" s="344"/>
      <c r="AH290" s="344"/>
      <c r="AI290" s="344"/>
      <c r="AJ290" s="344"/>
      <c r="AK290" s="344"/>
      <c r="AL290" s="344"/>
      <c r="AM290" s="344"/>
      <c r="AN290" s="344"/>
      <c r="AO290" s="344"/>
      <c r="AP290" s="344"/>
      <c r="AQ290" s="344"/>
      <c r="AR290" s="344"/>
      <c r="AS290" s="344"/>
      <c r="AT290" s="344"/>
      <c r="AU290" s="344"/>
      <c r="AV290" s="344"/>
      <c r="AW290" s="344"/>
      <c r="AX290" s="344"/>
      <c r="AY290" s="344"/>
      <c r="BA290" s="317"/>
      <c r="BB290" s="315"/>
      <c r="BC290" s="315"/>
      <c r="BD290" s="315"/>
      <c r="BE290" s="315"/>
      <c r="BF290" s="315"/>
      <c r="BG290" s="315"/>
      <c r="BH290" s="315"/>
      <c r="BI290" s="315"/>
      <c r="BJ290" s="315"/>
      <c r="BK290" s="315"/>
      <c r="BL290" s="315"/>
      <c r="BM290" s="315"/>
      <c r="BN290" s="315"/>
      <c r="BO290" s="315"/>
      <c r="BP290" s="315"/>
      <c r="BQ290" s="315"/>
      <c r="BR290" s="315"/>
      <c r="BS290" s="315"/>
      <c r="BT290" s="315"/>
      <c r="BU290" s="315"/>
      <c r="BV290" s="315"/>
      <c r="BW290" s="315"/>
      <c r="BX290" s="315"/>
      <c r="BY290" s="317"/>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489" customFormat="true" ht="15" customHeight="true" x14ac:dyDescent="0.2">
      <c r="A291" s="490"/>
      <c r="B291" s="175"/>
      <c r="C291" s="173"/>
      <c r="R291" s="344"/>
      <c r="S291" s="344"/>
      <c r="T291" s="344"/>
      <c r="U291" s="344"/>
      <c r="V291" s="344"/>
      <c r="W291" s="344"/>
      <c r="X291" s="344"/>
      <c r="Y291" s="344"/>
      <c r="Z291" s="344"/>
      <c r="AA291" s="344"/>
      <c r="AB291" s="344"/>
      <c r="AC291" s="344"/>
      <c r="AD291" s="344"/>
      <c r="AE291" s="344"/>
      <c r="AF291" s="344"/>
      <c r="AG291" s="344"/>
      <c r="AH291" s="344"/>
      <c r="AI291" s="344"/>
      <c r="AJ291" s="344"/>
      <c r="AK291" s="344"/>
      <c r="AL291" s="344"/>
      <c r="AM291" s="344"/>
      <c r="AN291" s="344"/>
      <c r="AO291" s="344"/>
      <c r="AP291" s="344"/>
      <c r="AQ291" s="344"/>
      <c r="AR291" s="344"/>
      <c r="AS291" s="344"/>
      <c r="AT291" s="344"/>
      <c r="AU291" s="344"/>
      <c r="AV291" s="344"/>
      <c r="AW291" s="344"/>
      <c r="AX291" s="344"/>
      <c r="AY291" s="344"/>
      <c r="BA291" s="317"/>
      <c r="BB291" s="315"/>
      <c r="BC291" s="315"/>
      <c r="BD291" s="315"/>
      <c r="BE291" s="315"/>
      <c r="BF291" s="315"/>
      <c r="BG291" s="315"/>
      <c r="BH291" s="315"/>
      <c r="BI291" s="315"/>
      <c r="BJ291" s="315"/>
      <c r="BK291" s="315"/>
      <c r="BL291" s="315"/>
      <c r="BM291" s="315"/>
      <c r="BN291" s="315"/>
      <c r="BO291" s="315"/>
      <c r="BP291" s="315"/>
      <c r="BQ291" s="315"/>
      <c r="BR291" s="315"/>
      <c r="BS291" s="315"/>
      <c r="BT291" s="315"/>
      <c r="BU291" s="315"/>
      <c r="BV291" s="315"/>
      <c r="BW291" s="315"/>
      <c r="BX291" s="315"/>
      <c r="BY291" s="317"/>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489" customFormat="true" ht="15" customHeight="true" x14ac:dyDescent="0.2">
      <c r="A292" s="490"/>
      <c r="B292" s="175"/>
      <c r="C292" s="173"/>
      <c r="R292" s="344"/>
      <c r="S292" s="344"/>
      <c r="T292" s="344"/>
      <c r="U292" s="344"/>
      <c r="V292" s="344"/>
      <c r="W292" s="344"/>
      <c r="X292" s="344"/>
      <c r="Y292" s="344"/>
      <c r="Z292" s="344"/>
      <c r="AA292" s="344"/>
      <c r="AB292" s="344"/>
      <c r="AC292" s="344"/>
      <c r="AD292" s="344"/>
      <c r="AE292" s="344"/>
      <c r="AF292" s="344"/>
      <c r="AG292" s="344"/>
      <c r="AH292" s="344"/>
      <c r="AI292" s="344"/>
      <c r="AJ292" s="344"/>
      <c r="AK292" s="344"/>
      <c r="AL292" s="344"/>
      <c r="AM292" s="344"/>
      <c r="AN292" s="344"/>
      <c r="AO292" s="344"/>
      <c r="AP292" s="344"/>
      <c r="AQ292" s="344"/>
      <c r="AR292" s="344"/>
      <c r="AS292" s="344"/>
      <c r="AT292" s="344"/>
      <c r="AU292" s="344"/>
      <c r="AV292" s="344"/>
      <c r="AW292" s="344"/>
      <c r="AX292" s="344"/>
      <c r="AY292" s="344"/>
      <c r="BA292" s="317"/>
      <c r="BB292" s="315"/>
      <c r="BC292" s="315"/>
      <c r="BD292" s="315"/>
      <c r="BE292" s="315"/>
      <c r="BF292" s="315"/>
      <c r="BG292" s="315"/>
      <c r="BH292" s="315"/>
      <c r="BI292" s="315"/>
      <c r="BJ292" s="315"/>
      <c r="BK292" s="315"/>
      <c r="BL292" s="315"/>
      <c r="BM292" s="315"/>
      <c r="BN292" s="315"/>
      <c r="BO292" s="315"/>
      <c r="BP292" s="315"/>
      <c r="BQ292" s="315"/>
      <c r="BR292" s="315"/>
      <c r="BS292" s="315"/>
      <c r="BT292" s="315"/>
      <c r="BU292" s="315"/>
      <c r="BV292" s="315"/>
      <c r="BW292" s="315"/>
      <c r="BX292" s="315"/>
      <c r="BY292" s="317"/>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489" customFormat="true" ht="15" customHeight="true" x14ac:dyDescent="0.2">
      <c r="A293" s="490"/>
      <c r="B293" s="175"/>
      <c r="C293" s="174"/>
      <c r="R293" s="344"/>
      <c r="S293" s="344"/>
      <c r="T293" s="344"/>
      <c r="U293" s="344"/>
      <c r="V293" s="344"/>
      <c r="W293" s="344"/>
      <c r="X293" s="344"/>
      <c r="Y293" s="344"/>
      <c r="Z293" s="344"/>
      <c r="AA293" s="344"/>
      <c r="AB293" s="344"/>
      <c r="AC293" s="344"/>
      <c r="AD293" s="344"/>
      <c r="AE293" s="344"/>
      <c r="AF293" s="344"/>
      <c r="AG293" s="344"/>
      <c r="AH293" s="344"/>
      <c r="AI293" s="344"/>
      <c r="AJ293" s="344"/>
      <c r="AK293" s="344"/>
      <c r="AL293" s="344"/>
      <c r="AM293" s="344"/>
      <c r="AN293" s="344"/>
      <c r="AO293" s="344"/>
      <c r="AP293" s="344"/>
      <c r="AQ293" s="344"/>
      <c r="AR293" s="344"/>
      <c r="AS293" s="344"/>
      <c r="AT293" s="344"/>
      <c r="AU293" s="344"/>
      <c r="AV293" s="344"/>
      <c r="AW293" s="344"/>
      <c r="AX293" s="344"/>
      <c r="AY293" s="344"/>
      <c r="BA293" s="317"/>
      <c r="BB293" s="315"/>
      <c r="BC293" s="315"/>
      <c r="BD293" s="315"/>
      <c r="BE293" s="315"/>
      <c r="BF293" s="315"/>
      <c r="BG293" s="315"/>
      <c r="BH293" s="315"/>
      <c r="BI293" s="315"/>
      <c r="BJ293" s="315"/>
      <c r="BK293" s="315"/>
      <c r="BL293" s="315"/>
      <c r="BM293" s="315"/>
      <c r="BN293" s="315"/>
      <c r="BO293" s="315"/>
      <c r="BP293" s="315"/>
      <c r="BQ293" s="315"/>
      <c r="BR293" s="315"/>
      <c r="BS293" s="315"/>
      <c r="BT293" s="315"/>
      <c r="BU293" s="315"/>
      <c r="BV293" s="315"/>
      <c r="BW293" s="315"/>
      <c r="BX293" s="315"/>
      <c r="BY293" s="317"/>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489" customFormat="true" ht="15" customHeight="true" x14ac:dyDescent="0.2">
      <c r="A294" s="490"/>
      <c r="B294" s="175"/>
      <c r="C294" s="174"/>
      <c r="R294" s="344"/>
      <c r="S294" s="344"/>
      <c r="T294" s="344"/>
      <c r="U294" s="344"/>
      <c r="V294" s="344"/>
      <c r="W294" s="344"/>
      <c r="X294" s="344"/>
      <c r="Y294" s="344"/>
      <c r="Z294" s="344"/>
      <c r="AA294" s="344"/>
      <c r="AB294" s="344"/>
      <c r="AC294" s="344"/>
      <c r="AD294" s="344"/>
      <c r="AE294" s="344"/>
      <c r="AF294" s="344"/>
      <c r="AG294" s="344"/>
      <c r="AH294" s="344"/>
      <c r="AI294" s="344"/>
      <c r="AJ294" s="344"/>
      <c r="AK294" s="344"/>
      <c r="AL294" s="344"/>
      <c r="AM294" s="344"/>
      <c r="AN294" s="344"/>
      <c r="AO294" s="344"/>
      <c r="AP294" s="344"/>
      <c r="AQ294" s="344"/>
      <c r="AR294" s="344"/>
      <c r="AS294" s="344"/>
      <c r="AT294" s="344"/>
      <c r="AU294" s="344"/>
      <c r="AV294" s="344"/>
      <c r="AW294" s="344"/>
      <c r="AX294" s="344"/>
      <c r="AY294" s="344"/>
      <c r="BA294" s="317"/>
      <c r="BB294" s="315"/>
      <c r="BC294" s="315"/>
      <c r="BD294" s="315"/>
      <c r="BE294" s="315"/>
      <c r="BF294" s="315"/>
      <c r="BG294" s="315"/>
      <c r="BH294" s="315"/>
      <c r="BI294" s="315"/>
      <c r="BJ294" s="315"/>
      <c r="BK294" s="315"/>
      <c r="BL294" s="315"/>
      <c r="BM294" s="315"/>
      <c r="BN294" s="315"/>
      <c r="BO294" s="315"/>
      <c r="BP294" s="315"/>
      <c r="BQ294" s="315"/>
      <c r="BR294" s="315"/>
      <c r="BS294" s="315"/>
      <c r="BT294" s="315"/>
      <c r="BU294" s="315"/>
      <c r="BV294" s="315"/>
      <c r="BW294" s="315"/>
      <c r="BX294" s="315"/>
      <c r="BY294" s="317"/>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489" customFormat="true" ht="15" customHeight="true" x14ac:dyDescent="0.2">
      <c r="A295" s="490"/>
      <c r="B295" s="175"/>
      <c r="C295" s="174"/>
      <c r="R295" s="344"/>
      <c r="S295" s="344"/>
      <c r="T295" s="344"/>
      <c r="U295" s="344"/>
      <c r="V295" s="344"/>
      <c r="W295" s="344"/>
      <c r="X295" s="344"/>
      <c r="Y295" s="344"/>
      <c r="Z295" s="344"/>
      <c r="AA295" s="344"/>
      <c r="AB295" s="344"/>
      <c r="AC295" s="344"/>
      <c r="AD295" s="344"/>
      <c r="AE295" s="344"/>
      <c r="AF295" s="344"/>
      <c r="AG295" s="344"/>
      <c r="AH295" s="344"/>
      <c r="AI295" s="344"/>
      <c r="AJ295" s="344"/>
      <c r="AK295" s="344"/>
      <c r="AL295" s="344"/>
      <c r="AM295" s="344"/>
      <c r="AN295" s="344"/>
      <c r="AO295" s="344"/>
      <c r="AP295" s="344"/>
      <c r="AQ295" s="344"/>
      <c r="AR295" s="344"/>
      <c r="AS295" s="344"/>
      <c r="AT295" s="344"/>
      <c r="AU295" s="344"/>
      <c r="AV295" s="344"/>
      <c r="AW295" s="344"/>
      <c r="AX295" s="344"/>
      <c r="AY295" s="344"/>
      <c r="BA295" s="317"/>
      <c r="BB295" s="315"/>
      <c r="BC295" s="315"/>
      <c r="BD295" s="315"/>
      <c r="BE295" s="315"/>
      <c r="BF295" s="315"/>
      <c r="BG295" s="315"/>
      <c r="BH295" s="315"/>
      <c r="BI295" s="315"/>
      <c r="BJ295" s="315"/>
      <c r="BK295" s="315"/>
      <c r="BL295" s="315"/>
      <c r="BM295" s="315"/>
      <c r="BN295" s="315"/>
      <c r="BO295" s="315"/>
      <c r="BP295" s="315"/>
      <c r="BQ295" s="315"/>
      <c r="BR295" s="315"/>
      <c r="BS295" s="315"/>
      <c r="BT295" s="315"/>
      <c r="BU295" s="315"/>
      <c r="BV295" s="315"/>
      <c r="BW295" s="315"/>
      <c r="BX295" s="315"/>
      <c r="BY295" s="317"/>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489" customFormat="true" ht="15" customHeight="true" x14ac:dyDescent="0.2">
      <c r="A296" s="490"/>
      <c r="B296" s="175"/>
      <c r="C296" s="174"/>
      <c r="R296" s="344"/>
      <c r="S296" s="344"/>
      <c r="T296" s="344"/>
      <c r="U296" s="344"/>
      <c r="V296" s="344"/>
      <c r="W296" s="344"/>
      <c r="X296" s="344"/>
      <c r="Y296" s="344"/>
      <c r="Z296" s="344"/>
      <c r="AA296" s="344"/>
      <c r="AB296" s="344"/>
      <c r="AC296" s="344"/>
      <c r="AD296" s="344"/>
      <c r="AE296" s="344"/>
      <c r="AF296" s="344"/>
      <c r="AG296" s="344"/>
      <c r="AH296" s="344"/>
      <c r="AI296" s="344"/>
      <c r="AJ296" s="344"/>
      <c r="AK296" s="344"/>
      <c r="AL296" s="344"/>
      <c r="AM296" s="344"/>
      <c r="AN296" s="344"/>
      <c r="AO296" s="344"/>
      <c r="AP296" s="344"/>
      <c r="AQ296" s="344"/>
      <c r="AR296" s="344"/>
      <c r="AS296" s="344"/>
      <c r="AT296" s="344"/>
      <c r="AU296" s="344"/>
      <c r="AV296" s="344"/>
      <c r="AW296" s="344"/>
      <c r="AX296" s="344"/>
      <c r="AY296" s="344"/>
      <c r="BA296" s="317"/>
      <c r="BB296" s="315"/>
      <c r="BC296" s="315"/>
      <c r="BD296" s="315"/>
      <c r="BE296" s="315"/>
      <c r="BF296" s="315"/>
      <c r="BG296" s="315"/>
      <c r="BH296" s="315"/>
      <c r="BI296" s="315"/>
      <c r="BJ296" s="315"/>
      <c r="BK296" s="315"/>
      <c r="BL296" s="315"/>
      <c r="BM296" s="315"/>
      <c r="BN296" s="315"/>
      <c r="BO296" s="315"/>
      <c r="BP296" s="315"/>
      <c r="BQ296" s="315"/>
      <c r="BR296" s="315"/>
      <c r="BS296" s="315"/>
      <c r="BT296" s="315"/>
      <c r="BU296" s="315"/>
      <c r="BV296" s="315"/>
      <c r="BW296" s="315"/>
      <c r="BX296" s="315"/>
      <c r="BY296" s="317"/>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489" customFormat="true" ht="15" customHeight="true" x14ac:dyDescent="0.2">
      <c r="A297" s="490"/>
      <c r="B297" s="175"/>
      <c r="C297" s="174"/>
      <c r="R297" s="344"/>
      <c r="S297" s="344"/>
      <c r="T297" s="344"/>
      <c r="U297" s="344"/>
      <c r="V297" s="344"/>
      <c r="W297" s="344"/>
      <c r="X297" s="344"/>
      <c r="Y297" s="344"/>
      <c r="Z297" s="344"/>
      <c r="AA297" s="344"/>
      <c r="AB297" s="344"/>
      <c r="AC297" s="344"/>
      <c r="AD297" s="344"/>
      <c r="AE297" s="344"/>
      <c r="AF297" s="344"/>
      <c r="AG297" s="344"/>
      <c r="AH297" s="344"/>
      <c r="AI297" s="344"/>
      <c r="AJ297" s="344"/>
      <c r="AK297" s="344"/>
      <c r="AL297" s="344"/>
      <c r="AM297" s="344"/>
      <c r="AN297" s="344"/>
      <c r="AO297" s="344"/>
      <c r="AP297" s="344"/>
      <c r="AQ297" s="344"/>
      <c r="AR297" s="344"/>
      <c r="AS297" s="344"/>
      <c r="AT297" s="344"/>
      <c r="AU297" s="344"/>
      <c r="AV297" s="344"/>
      <c r="AW297" s="344"/>
      <c r="AX297" s="344"/>
      <c r="AY297" s="344"/>
      <c r="BA297" s="317"/>
      <c r="BB297" s="315"/>
      <c r="BC297" s="315"/>
      <c r="BD297" s="315"/>
      <c r="BE297" s="315"/>
      <c r="BF297" s="315"/>
      <c r="BG297" s="315"/>
      <c r="BH297" s="315"/>
      <c r="BI297" s="315"/>
      <c r="BJ297" s="315"/>
      <c r="BK297" s="315"/>
      <c r="BL297" s="315"/>
      <c r="BM297" s="315"/>
      <c r="BN297" s="315"/>
      <c r="BO297" s="315"/>
      <c r="BP297" s="315"/>
      <c r="BQ297" s="315"/>
      <c r="BR297" s="315"/>
      <c r="BS297" s="315"/>
      <c r="BT297" s="315"/>
      <c r="BU297" s="315"/>
      <c r="BV297" s="315"/>
      <c r="BW297" s="315"/>
      <c r="BX297" s="315"/>
      <c r="BY297" s="317"/>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489" customFormat="true" ht="15" customHeight="true" x14ac:dyDescent="0.2">
      <c r="B298" s="488"/>
      <c r="R298" s="344"/>
      <c r="S298" s="344"/>
      <c r="T298" s="344"/>
      <c r="U298" s="344"/>
      <c r="V298" s="344"/>
      <c r="W298" s="344"/>
      <c r="X298" s="344"/>
      <c r="Y298" s="344"/>
      <c r="Z298" s="344"/>
      <c r="AA298" s="344"/>
      <c r="AB298" s="344"/>
      <c r="AC298" s="344"/>
      <c r="AD298" s="344"/>
      <c r="AE298" s="344"/>
      <c r="AF298" s="344"/>
      <c r="AG298" s="344"/>
      <c r="AH298" s="344"/>
      <c r="AI298" s="344"/>
      <c r="AJ298" s="344"/>
      <c r="AK298" s="344"/>
      <c r="AL298" s="344"/>
      <c r="AM298" s="344"/>
      <c r="AN298" s="344"/>
      <c r="AO298" s="344"/>
      <c r="AP298" s="344"/>
      <c r="AQ298" s="344"/>
      <c r="AR298" s="344"/>
      <c r="AS298" s="344"/>
      <c r="AT298" s="344"/>
      <c r="AU298" s="344"/>
      <c r="AV298" s="344"/>
      <c r="AW298" s="344"/>
      <c r="AX298" s="344"/>
      <c r="AY298" s="344"/>
      <c r="BA298" s="317"/>
      <c r="BB298" s="315"/>
      <c r="BC298" s="315"/>
      <c r="BD298" s="315"/>
      <c r="BE298" s="315"/>
      <c r="BF298" s="315"/>
      <c r="BG298" s="315"/>
      <c r="BH298" s="315"/>
      <c r="BI298" s="315"/>
      <c r="BJ298" s="315"/>
      <c r="BK298" s="315"/>
      <c r="BL298" s="315"/>
      <c r="BM298" s="315"/>
      <c r="BN298" s="315"/>
      <c r="BO298" s="315"/>
      <c r="BP298" s="315"/>
      <c r="BQ298" s="315"/>
      <c r="BR298" s="315"/>
      <c r="BS298" s="315"/>
      <c r="BT298" s="315"/>
      <c r="BU298" s="315"/>
      <c r="BV298" s="315"/>
      <c r="BW298" s="315"/>
      <c r="BX298" s="315"/>
      <c r="BY298" s="317"/>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489" customFormat="true" ht="15" customHeight="true" x14ac:dyDescent="0.2">
      <c r="A299" s="450"/>
      <c r="B299" s="449"/>
      <c r="C299" s="450"/>
      <c r="D299" s="450"/>
      <c r="R299" s="344"/>
      <c r="S299" s="344"/>
      <c r="T299" s="344"/>
      <c r="U299" s="344"/>
      <c r="V299" s="344"/>
      <c r="W299" s="344"/>
      <c r="X299" s="344"/>
      <c r="Y299" s="344"/>
      <c r="Z299" s="344"/>
      <c r="AA299" s="344"/>
      <c r="AB299" s="344"/>
      <c r="AC299" s="344"/>
      <c r="AD299" s="344"/>
      <c r="AE299" s="344"/>
      <c r="AF299" s="344"/>
      <c r="AG299" s="344"/>
      <c r="AH299" s="344"/>
      <c r="AI299" s="344"/>
      <c r="AJ299" s="344"/>
      <c r="AK299" s="344"/>
      <c r="AL299" s="344"/>
      <c r="AM299" s="344"/>
      <c r="AN299" s="344"/>
      <c r="AO299" s="344"/>
      <c r="AP299" s="344"/>
      <c r="AQ299" s="344"/>
      <c r="AR299" s="344"/>
      <c r="AS299" s="344"/>
      <c r="AT299" s="344"/>
      <c r="AU299" s="344"/>
      <c r="AV299" s="344"/>
      <c r="AW299" s="344"/>
      <c r="AX299" s="344"/>
      <c r="AY299" s="344"/>
      <c r="BA299" s="317"/>
      <c r="BB299" s="315"/>
      <c r="BC299" s="315"/>
      <c r="BD299" s="315"/>
      <c r="BE299" s="315"/>
      <c r="BF299" s="315"/>
      <c r="BG299" s="315"/>
      <c r="BH299" s="315"/>
      <c r="BI299" s="315"/>
      <c r="BJ299" s="315"/>
      <c r="BK299" s="315"/>
      <c r="BL299" s="315"/>
      <c r="BM299" s="315"/>
      <c r="BN299" s="315"/>
      <c r="BO299" s="315"/>
      <c r="BP299" s="315"/>
      <c r="BQ299" s="315"/>
      <c r="BR299" s="315"/>
      <c r="BS299" s="315"/>
      <c r="BT299" s="315"/>
      <c r="BU299" s="315"/>
      <c r="BV299" s="315"/>
      <c r="BW299" s="315"/>
      <c r="BX299" s="315"/>
      <c r="BY299" s="317"/>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489" customFormat="true" ht="15" customHeight="true" x14ac:dyDescent="0.2">
      <c r="A300" s="490"/>
      <c r="B300" s="175"/>
      <c r="C300" s="173"/>
      <c r="D300" s="173"/>
      <c r="R300" s="344"/>
      <c r="S300" s="344"/>
      <c r="T300" s="344"/>
      <c r="U300" s="344"/>
      <c r="V300" s="344"/>
      <c r="W300" s="344"/>
      <c r="X300" s="344"/>
      <c r="Y300" s="344"/>
      <c r="Z300" s="344"/>
      <c r="AA300" s="344"/>
      <c r="AB300" s="344"/>
      <c r="AC300" s="344"/>
      <c r="AD300" s="344"/>
      <c r="AE300" s="344"/>
      <c r="AF300" s="344"/>
      <c r="AG300" s="344"/>
      <c r="AH300" s="344"/>
      <c r="AI300" s="344"/>
      <c r="AJ300" s="344"/>
      <c r="AK300" s="344"/>
      <c r="AL300" s="344"/>
      <c r="AM300" s="344"/>
      <c r="AN300" s="344"/>
      <c r="AO300" s="344"/>
      <c r="AP300" s="344"/>
      <c r="AQ300" s="344"/>
      <c r="AR300" s="344"/>
      <c r="AS300" s="344"/>
      <c r="AT300" s="344"/>
      <c r="AU300" s="344"/>
      <c r="AV300" s="344"/>
      <c r="AW300" s="344"/>
      <c r="AX300" s="344"/>
      <c r="AY300" s="344"/>
      <c r="BA300" s="317"/>
      <c r="BB300" s="315"/>
      <c r="BC300" s="315"/>
      <c r="BD300" s="315"/>
      <c r="BE300" s="315"/>
      <c r="BF300" s="315"/>
      <c r="BG300" s="315"/>
      <c r="BH300" s="315"/>
      <c r="BI300" s="315"/>
      <c r="BJ300" s="315"/>
      <c r="BK300" s="315"/>
      <c r="BL300" s="315"/>
      <c r="BM300" s="315"/>
      <c r="BN300" s="315"/>
      <c r="BO300" s="315"/>
      <c r="BP300" s="315"/>
      <c r="BQ300" s="315"/>
      <c r="BR300" s="315"/>
      <c r="BS300" s="315"/>
      <c r="BT300" s="315"/>
      <c r="BU300" s="315"/>
      <c r="BV300" s="315"/>
      <c r="BW300" s="315"/>
      <c r="BX300" s="315"/>
      <c r="BY300" s="317"/>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489" customFormat="true" ht="15" customHeight="true" x14ac:dyDescent="0.2">
      <c r="A301" s="490"/>
      <c r="B301" s="175"/>
      <c r="C301" s="173"/>
      <c r="D301" s="173"/>
      <c r="R301" s="344"/>
      <c r="S301" s="344"/>
      <c r="T301" s="344"/>
      <c r="U301" s="344"/>
      <c r="V301" s="344"/>
      <c r="W301" s="344"/>
      <c r="X301" s="344"/>
      <c r="Y301" s="344"/>
      <c r="Z301" s="344"/>
      <c r="AA301" s="344"/>
      <c r="AB301" s="344"/>
      <c r="AC301" s="344"/>
      <c r="AD301" s="344"/>
      <c r="AE301" s="344"/>
      <c r="AF301" s="344"/>
      <c r="AG301" s="344"/>
      <c r="AH301" s="344"/>
      <c r="AI301" s="344"/>
      <c r="AJ301" s="344"/>
      <c r="AK301" s="344"/>
      <c r="AL301" s="344"/>
      <c r="AM301" s="344"/>
      <c r="AN301" s="344"/>
      <c r="AO301" s="344"/>
      <c r="AP301" s="344"/>
      <c r="AQ301" s="344"/>
      <c r="AR301" s="344"/>
      <c r="AS301" s="344"/>
      <c r="AT301" s="344"/>
      <c r="AU301" s="344"/>
      <c r="AV301" s="344"/>
      <c r="AW301" s="344"/>
      <c r="AX301" s="344"/>
      <c r="AY301" s="344"/>
      <c r="BA301" s="317"/>
      <c r="BB301" s="315"/>
      <c r="BC301" s="315"/>
      <c r="BD301" s="315"/>
      <c r="BE301" s="315"/>
      <c r="BF301" s="315"/>
      <c r="BG301" s="315"/>
      <c r="BH301" s="315"/>
      <c r="BI301" s="315"/>
      <c r="BJ301" s="315"/>
      <c r="BK301" s="315"/>
      <c r="BL301" s="315"/>
      <c r="BM301" s="315"/>
      <c r="BN301" s="315"/>
      <c r="BO301" s="315"/>
      <c r="BP301" s="315"/>
      <c r="BQ301" s="315"/>
      <c r="BR301" s="315"/>
      <c r="BS301" s="315"/>
      <c r="BT301" s="315"/>
      <c r="BU301" s="315"/>
      <c r="BV301" s="315"/>
      <c r="BW301" s="315"/>
      <c r="BX301" s="315"/>
      <c r="BY301" s="317"/>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489" customFormat="true" ht="15" customHeight="true" x14ac:dyDescent="0.2">
      <c r="A302" s="490"/>
      <c r="B302" s="175"/>
      <c r="C302" s="173"/>
      <c r="D302" s="173"/>
      <c r="R302" s="344"/>
      <c r="S302" s="344"/>
      <c r="T302" s="344"/>
      <c r="U302" s="344"/>
      <c r="V302" s="344"/>
      <c r="W302" s="344"/>
      <c r="X302" s="344"/>
      <c r="Y302" s="344"/>
      <c r="Z302" s="344"/>
      <c r="AA302" s="344"/>
      <c r="AB302" s="344"/>
      <c r="AC302" s="344"/>
      <c r="AD302" s="344"/>
      <c r="AE302" s="344"/>
      <c r="AF302" s="344"/>
      <c r="AG302" s="344"/>
      <c r="AH302" s="344"/>
      <c r="AI302" s="344"/>
      <c r="AJ302" s="344"/>
      <c r="AK302" s="344"/>
      <c r="AL302" s="344"/>
      <c r="AM302" s="344"/>
      <c r="AN302" s="344"/>
      <c r="AO302" s="344"/>
      <c r="AP302" s="344"/>
      <c r="AQ302" s="344"/>
      <c r="AR302" s="344"/>
      <c r="AS302" s="344"/>
      <c r="AT302" s="344"/>
      <c r="AU302" s="344"/>
      <c r="AV302" s="344"/>
      <c r="AW302" s="344"/>
      <c r="AX302" s="344"/>
      <c r="AY302" s="344"/>
      <c r="BA302" s="317"/>
      <c r="BB302" s="315"/>
      <c r="BC302" s="315"/>
      <c r="BD302" s="315"/>
      <c r="BE302" s="315"/>
      <c r="BF302" s="315"/>
      <c r="BG302" s="315"/>
      <c r="BH302" s="315"/>
      <c r="BI302" s="315"/>
      <c r="BJ302" s="315"/>
      <c r="BK302" s="315"/>
      <c r="BL302" s="315"/>
      <c r="BM302" s="315"/>
      <c r="BN302" s="315"/>
      <c r="BO302" s="315"/>
      <c r="BP302" s="315"/>
      <c r="BQ302" s="315"/>
      <c r="BR302" s="315"/>
      <c r="BS302" s="315"/>
      <c r="BT302" s="315"/>
      <c r="BU302" s="315"/>
      <c r="BV302" s="315"/>
      <c r="BW302" s="315"/>
      <c r="BX302" s="315"/>
      <c r="BY302" s="317"/>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489" customFormat="true" ht="15" customHeight="true" x14ac:dyDescent="0.2">
      <c r="A303" s="490"/>
      <c r="B303" s="175"/>
      <c r="C303" s="174"/>
      <c r="D303" s="174"/>
      <c r="R303" s="344"/>
      <c r="S303" s="344"/>
      <c r="T303" s="344"/>
      <c r="U303" s="344"/>
      <c r="V303" s="344"/>
      <c r="W303" s="344"/>
      <c r="X303" s="344"/>
      <c r="Y303" s="344"/>
      <c r="Z303" s="344"/>
      <c r="AA303" s="344"/>
      <c r="AB303" s="344"/>
      <c r="AC303" s="344"/>
      <c r="AD303" s="344"/>
      <c r="AE303" s="344"/>
      <c r="AF303" s="344"/>
      <c r="AG303" s="344"/>
      <c r="AH303" s="344"/>
      <c r="AI303" s="344"/>
      <c r="AJ303" s="344"/>
      <c r="AK303" s="344"/>
      <c r="AL303" s="344"/>
      <c r="AM303" s="344"/>
      <c r="AN303" s="344"/>
      <c r="AO303" s="344"/>
      <c r="AP303" s="344"/>
      <c r="AQ303" s="344"/>
      <c r="AR303" s="344"/>
      <c r="AS303" s="344"/>
      <c r="AT303" s="344"/>
      <c r="AU303" s="344"/>
      <c r="AV303" s="344"/>
      <c r="AW303" s="344"/>
      <c r="AX303" s="344"/>
      <c r="AY303" s="344"/>
      <c r="BA303" s="317"/>
      <c r="BB303" s="315"/>
      <c r="BC303" s="315"/>
      <c r="BD303" s="315"/>
      <c r="BE303" s="315"/>
      <c r="BF303" s="315"/>
      <c r="BG303" s="315"/>
      <c r="BH303" s="315"/>
      <c r="BI303" s="315"/>
      <c r="BJ303" s="315"/>
      <c r="BK303" s="315"/>
      <c r="BL303" s="315"/>
      <c r="BM303" s="315"/>
      <c r="BN303" s="315"/>
      <c r="BO303" s="315"/>
      <c r="BP303" s="315"/>
      <c r="BQ303" s="315"/>
      <c r="BR303" s="315"/>
      <c r="BS303" s="315"/>
      <c r="BT303" s="315"/>
      <c r="BU303" s="315"/>
      <c r="BV303" s="315"/>
      <c r="BW303" s="315"/>
      <c r="BX303" s="315"/>
      <c r="BY303" s="317"/>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489" customFormat="true" ht="15" customHeight="true" x14ac:dyDescent="0.2">
      <c r="A304" s="490"/>
      <c r="B304" s="175"/>
      <c r="C304" s="174"/>
      <c r="D304" s="174"/>
      <c r="R304" s="344"/>
      <c r="S304" s="344"/>
      <c r="T304" s="344"/>
      <c r="U304" s="344"/>
      <c r="V304" s="344"/>
      <c r="W304" s="344"/>
      <c r="X304" s="344"/>
      <c r="Y304" s="344"/>
      <c r="Z304" s="344"/>
      <c r="AA304" s="344"/>
      <c r="AB304" s="344"/>
      <c r="AC304" s="344"/>
      <c r="AD304" s="344"/>
      <c r="AE304" s="344"/>
      <c r="AF304" s="344"/>
      <c r="AG304" s="344"/>
      <c r="AH304" s="344"/>
      <c r="AI304" s="344"/>
      <c r="AJ304" s="344"/>
      <c r="AK304" s="344"/>
      <c r="AL304" s="344"/>
      <c r="AM304" s="344"/>
      <c r="AN304" s="344"/>
      <c r="AO304" s="344"/>
      <c r="AP304" s="344"/>
      <c r="AQ304" s="344"/>
      <c r="AR304" s="344"/>
      <c r="AS304" s="344"/>
      <c r="AT304" s="344"/>
      <c r="AU304" s="344"/>
      <c r="AV304" s="344"/>
      <c r="AW304" s="344"/>
      <c r="AX304" s="344"/>
      <c r="AY304" s="344"/>
      <c r="BA304" s="317"/>
      <c r="BB304" s="315"/>
      <c r="BC304" s="315"/>
      <c r="BD304" s="315"/>
      <c r="BE304" s="315"/>
      <c r="BF304" s="315"/>
      <c r="BG304" s="315"/>
      <c r="BH304" s="315"/>
      <c r="BI304" s="315"/>
      <c r="BJ304" s="315"/>
      <c r="BK304" s="315"/>
      <c r="BL304" s="315"/>
      <c r="BM304" s="315"/>
      <c r="BN304" s="315"/>
      <c r="BO304" s="315"/>
      <c r="BP304" s="315"/>
      <c r="BQ304" s="315"/>
      <c r="BR304" s="315"/>
      <c r="BS304" s="315"/>
      <c r="BT304" s="315"/>
      <c r="BU304" s="315"/>
      <c r="BV304" s="315"/>
      <c r="BW304" s="315"/>
      <c r="BX304" s="315"/>
      <c r="BY304" s="317"/>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489" customFormat="true" ht="15" customHeight="true" x14ac:dyDescent="0.2">
      <c r="A305" s="490"/>
      <c r="B305" s="175"/>
      <c r="C305" s="174"/>
      <c r="D305" s="174"/>
      <c r="R305" s="344"/>
      <c r="S305" s="344"/>
      <c r="T305" s="344"/>
      <c r="U305" s="344"/>
      <c r="V305" s="344"/>
      <c r="W305" s="344"/>
      <c r="X305" s="344"/>
      <c r="Y305" s="344"/>
      <c r="Z305" s="344"/>
      <c r="AA305" s="344"/>
      <c r="AB305" s="344"/>
      <c r="AC305" s="344"/>
      <c r="AD305" s="344"/>
      <c r="AE305" s="344"/>
      <c r="AF305" s="344"/>
      <c r="AG305" s="344"/>
      <c r="AH305" s="344"/>
      <c r="AI305" s="344"/>
      <c r="AJ305" s="344"/>
      <c r="AK305" s="344"/>
      <c r="AL305" s="344"/>
      <c r="AM305" s="344"/>
      <c r="AN305" s="344"/>
      <c r="AO305" s="344"/>
      <c r="AP305" s="344"/>
      <c r="AQ305" s="344"/>
      <c r="AR305" s="344"/>
      <c r="AS305" s="344"/>
      <c r="AT305" s="344"/>
      <c r="AU305" s="344"/>
      <c r="AV305" s="344"/>
      <c r="AW305" s="344"/>
      <c r="AX305" s="344"/>
      <c r="AY305" s="344"/>
      <c r="BA305" s="317"/>
      <c r="BB305" s="315"/>
      <c r="BC305" s="315"/>
      <c r="BD305" s="315"/>
      <c r="BE305" s="315"/>
      <c r="BF305" s="315"/>
      <c r="BG305" s="315"/>
      <c r="BH305" s="315"/>
      <c r="BI305" s="315"/>
      <c r="BJ305" s="315"/>
      <c r="BK305" s="315"/>
      <c r="BL305" s="315"/>
      <c r="BM305" s="315"/>
      <c r="BN305" s="315"/>
      <c r="BO305" s="315"/>
      <c r="BP305" s="315"/>
      <c r="BQ305" s="315"/>
      <c r="BR305" s="315"/>
      <c r="BS305" s="315"/>
      <c r="BT305" s="315"/>
      <c r="BU305" s="315"/>
      <c r="BV305" s="315"/>
      <c r="BW305" s="315"/>
      <c r="BX305" s="315"/>
      <c r="BY305" s="317"/>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489" customFormat="true" ht="15" customHeight="true" x14ac:dyDescent="0.2">
      <c r="B306" s="488"/>
      <c r="R306" s="344"/>
      <c r="S306" s="344"/>
      <c r="T306" s="344"/>
      <c r="U306" s="344"/>
      <c r="V306" s="344"/>
      <c r="W306" s="344"/>
      <c r="X306" s="344"/>
      <c r="Y306" s="344"/>
      <c r="Z306" s="344"/>
      <c r="AA306" s="344"/>
      <c r="AB306" s="344"/>
      <c r="AC306" s="344"/>
      <c r="AD306" s="344"/>
      <c r="AE306" s="344"/>
      <c r="AF306" s="344"/>
      <c r="AG306" s="344"/>
      <c r="AH306" s="344"/>
      <c r="AI306" s="344"/>
      <c r="AJ306" s="344"/>
      <c r="AK306" s="344"/>
      <c r="AL306" s="344"/>
      <c r="AM306" s="344"/>
      <c r="AN306" s="344"/>
      <c r="AO306" s="344"/>
      <c r="AP306" s="344"/>
      <c r="AQ306" s="344"/>
      <c r="AR306" s="344"/>
      <c r="AS306" s="344"/>
      <c r="AT306" s="344"/>
      <c r="AU306" s="344"/>
      <c r="AV306" s="344"/>
      <c r="AW306" s="344"/>
      <c r="AX306" s="344"/>
      <c r="AY306" s="344"/>
      <c r="BA306" s="317"/>
      <c r="BB306" s="315"/>
      <c r="BC306" s="315"/>
      <c r="BD306" s="315"/>
      <c r="BE306" s="315"/>
      <c r="BF306" s="315"/>
      <c r="BG306" s="315"/>
      <c r="BH306" s="315"/>
      <c r="BI306" s="315"/>
      <c r="BJ306" s="315"/>
      <c r="BK306" s="315"/>
      <c r="BL306" s="315"/>
      <c r="BM306" s="315"/>
      <c r="BN306" s="315"/>
      <c r="BO306" s="315"/>
      <c r="BP306" s="315"/>
      <c r="BQ306" s="315"/>
      <c r="BR306" s="315"/>
      <c r="BS306" s="315"/>
      <c r="BT306" s="315"/>
      <c r="BU306" s="315"/>
      <c r="BV306" s="315"/>
      <c r="BW306" s="315"/>
      <c r="BX306" s="315"/>
      <c r="BY306" s="317"/>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489" customFormat="true" ht="15" customHeight="true" x14ac:dyDescent="0.2">
      <c r="B307" s="488"/>
      <c r="R307" s="344"/>
      <c r="S307" s="344"/>
      <c r="T307" s="344"/>
      <c r="U307" s="344"/>
      <c r="V307" s="344"/>
      <c r="W307" s="344"/>
      <c r="X307" s="344"/>
      <c r="Y307" s="344"/>
      <c r="Z307" s="344"/>
      <c r="AA307" s="344"/>
      <c r="AB307" s="344"/>
      <c r="AC307" s="344"/>
      <c r="AD307" s="344"/>
      <c r="AE307" s="344"/>
      <c r="AF307" s="344"/>
      <c r="AG307" s="344"/>
      <c r="AH307" s="344"/>
      <c r="AI307" s="344"/>
      <c r="AJ307" s="344"/>
      <c r="AK307" s="344"/>
      <c r="AL307" s="344"/>
      <c r="AM307" s="344"/>
      <c r="AN307" s="344"/>
      <c r="AO307" s="344"/>
      <c r="AP307" s="344"/>
      <c r="AQ307" s="344"/>
      <c r="AR307" s="344"/>
      <c r="AS307" s="344"/>
      <c r="AT307" s="344"/>
      <c r="AU307" s="344"/>
      <c r="AV307" s="344"/>
      <c r="AW307" s="344"/>
      <c r="AX307" s="344"/>
      <c r="AY307" s="344"/>
      <c r="BA307" s="317"/>
      <c r="BB307" s="315"/>
      <c r="BC307" s="315"/>
      <c r="BD307" s="315"/>
      <c r="BE307" s="315"/>
      <c r="BF307" s="315"/>
      <c r="BG307" s="315"/>
      <c r="BH307" s="315"/>
      <c r="BI307" s="315"/>
      <c r="BJ307" s="315"/>
      <c r="BK307" s="315"/>
      <c r="BL307" s="315"/>
      <c r="BM307" s="315"/>
      <c r="BN307" s="315"/>
      <c r="BO307" s="315"/>
      <c r="BP307" s="315"/>
      <c r="BQ307" s="315"/>
      <c r="BR307" s="315"/>
      <c r="BS307" s="315"/>
      <c r="BT307" s="315"/>
      <c r="BU307" s="315"/>
      <c r="BV307" s="315"/>
      <c r="BW307" s="315"/>
      <c r="BX307" s="315"/>
      <c r="BY307" s="317"/>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489" customFormat="true" ht="15" customHeight="true" x14ac:dyDescent="0.2">
      <c r="B308" s="488"/>
      <c r="R308" s="344"/>
      <c r="S308" s="344"/>
      <c r="T308" s="344"/>
      <c r="U308" s="344"/>
      <c r="V308" s="344"/>
      <c r="W308" s="344"/>
      <c r="X308" s="344"/>
      <c r="Y308" s="344"/>
      <c r="Z308" s="344"/>
      <c r="AA308" s="344"/>
      <c r="AB308" s="344"/>
      <c r="AC308" s="344"/>
      <c r="AD308" s="344"/>
      <c r="AE308" s="344"/>
      <c r="AF308" s="344"/>
      <c r="AG308" s="344"/>
      <c r="AH308" s="344"/>
      <c r="AI308" s="344"/>
      <c r="AJ308" s="344"/>
      <c r="AK308" s="344"/>
      <c r="AL308" s="344"/>
      <c r="AM308" s="344"/>
      <c r="AN308" s="344"/>
      <c r="AO308" s="344"/>
      <c r="AP308" s="344"/>
      <c r="AQ308" s="344"/>
      <c r="AR308" s="344"/>
      <c r="AS308" s="344"/>
      <c r="AT308" s="344"/>
      <c r="AU308" s="344"/>
      <c r="AV308" s="344"/>
      <c r="AW308" s="344"/>
      <c r="AX308" s="344"/>
      <c r="AY308" s="344"/>
      <c r="BA308" s="317"/>
      <c r="BB308" s="315"/>
      <c r="BC308" s="315"/>
      <c r="BD308" s="315"/>
      <c r="BE308" s="315"/>
      <c r="BF308" s="315"/>
      <c r="BG308" s="315"/>
      <c r="BH308" s="315"/>
      <c r="BI308" s="315"/>
      <c r="BJ308" s="315"/>
      <c r="BK308" s="315"/>
      <c r="BL308" s="315"/>
      <c r="BM308" s="315"/>
      <c r="BN308" s="315"/>
      <c r="BO308" s="315"/>
      <c r="BP308" s="315"/>
      <c r="BQ308" s="315"/>
      <c r="BR308" s="315"/>
      <c r="BS308" s="315"/>
      <c r="BT308" s="315"/>
      <c r="BU308" s="315"/>
      <c r="BV308" s="315"/>
      <c r="BW308" s="315"/>
      <c r="BX308" s="315"/>
      <c r="BY308" s="317"/>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489" customFormat="true" ht="15" customHeight="true" x14ac:dyDescent="0.2">
      <c r="B309" s="488"/>
      <c r="R309" s="344"/>
      <c r="S309" s="344"/>
      <c r="T309" s="344"/>
      <c r="U309" s="344"/>
      <c r="V309" s="344"/>
      <c r="W309" s="344"/>
      <c r="X309" s="344"/>
      <c r="Y309" s="344"/>
      <c r="Z309" s="344"/>
      <c r="AA309" s="344"/>
      <c r="AB309" s="344"/>
      <c r="AC309" s="344"/>
      <c r="AD309" s="344"/>
      <c r="AE309" s="344"/>
      <c r="AF309" s="344"/>
      <c r="AG309" s="344"/>
      <c r="AH309" s="344"/>
      <c r="AI309" s="344"/>
      <c r="AJ309" s="344"/>
      <c r="AK309" s="344"/>
      <c r="AL309" s="344"/>
      <c r="AM309" s="344"/>
      <c r="AN309" s="344"/>
      <c r="AO309" s="344"/>
      <c r="AP309" s="344"/>
      <c r="AQ309" s="344"/>
      <c r="AR309" s="344"/>
      <c r="AS309" s="344"/>
      <c r="AT309" s="344"/>
      <c r="AU309" s="344"/>
      <c r="AV309" s="344"/>
      <c r="AW309" s="344"/>
      <c r="AX309" s="344"/>
      <c r="AY309" s="344"/>
      <c r="BA309" s="317"/>
      <c r="BB309" s="315"/>
      <c r="BC309" s="315"/>
      <c r="BD309" s="315"/>
      <c r="BE309" s="315"/>
      <c r="BF309" s="315"/>
      <c r="BG309" s="315"/>
      <c r="BH309" s="315"/>
      <c r="BI309" s="315"/>
      <c r="BJ309" s="315"/>
      <c r="BK309" s="315"/>
      <c r="BL309" s="315"/>
      <c r="BM309" s="315"/>
      <c r="BN309" s="315"/>
      <c r="BO309" s="315"/>
      <c r="BP309" s="315"/>
      <c r="BQ309" s="315"/>
      <c r="BR309" s="315"/>
      <c r="BS309" s="315"/>
      <c r="BT309" s="315"/>
      <c r="BU309" s="315"/>
      <c r="BV309" s="315"/>
      <c r="BW309" s="315"/>
      <c r="BX309" s="315"/>
      <c r="BY309" s="317"/>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489" customFormat="true" ht="15" customHeight="true" x14ac:dyDescent="0.2">
      <c r="B310" s="488"/>
      <c r="R310" s="344"/>
      <c r="S310" s="344"/>
      <c r="T310" s="344"/>
      <c r="U310" s="344"/>
      <c r="V310" s="344"/>
      <c r="W310" s="344"/>
      <c r="X310" s="344"/>
      <c r="Y310" s="344"/>
      <c r="Z310" s="344"/>
      <c r="AA310" s="344"/>
      <c r="AB310" s="344"/>
      <c r="AC310" s="344"/>
      <c r="AD310" s="344"/>
      <c r="AE310" s="344"/>
      <c r="AF310" s="344"/>
      <c r="AG310" s="344"/>
      <c r="AH310" s="344"/>
      <c r="AI310" s="344"/>
      <c r="AJ310" s="344"/>
      <c r="AK310" s="344"/>
      <c r="AL310" s="344"/>
      <c r="AM310" s="344"/>
      <c r="AN310" s="344"/>
      <c r="AO310" s="344"/>
      <c r="AP310" s="344"/>
      <c r="AQ310" s="344"/>
      <c r="AR310" s="344"/>
      <c r="AS310" s="344"/>
      <c r="AT310" s="344"/>
      <c r="AU310" s="344"/>
      <c r="AV310" s="344"/>
      <c r="AW310" s="344"/>
      <c r="AX310" s="344"/>
      <c r="AY310" s="344"/>
      <c r="BA310" s="317"/>
      <c r="BB310" s="315"/>
      <c r="BC310" s="315"/>
      <c r="BD310" s="315"/>
      <c r="BE310" s="315"/>
      <c r="BF310" s="315"/>
      <c r="BG310" s="315"/>
      <c r="BH310" s="315"/>
      <c r="BI310" s="315"/>
      <c r="BJ310" s="315"/>
      <c r="BK310" s="315"/>
      <c r="BL310" s="315"/>
      <c r="BM310" s="315"/>
      <c r="BN310" s="315"/>
      <c r="BO310" s="315"/>
      <c r="BP310" s="315"/>
      <c r="BQ310" s="315"/>
      <c r="BR310" s="315"/>
      <c r="BS310" s="315"/>
      <c r="BT310" s="315"/>
      <c r="BU310" s="315"/>
      <c r="BV310" s="315"/>
      <c r="BW310" s="315"/>
      <c r="BX310" s="315"/>
      <c r="BY310" s="317"/>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489" customFormat="true" ht="15" customHeight="true" x14ac:dyDescent="0.2">
      <c r="B311" s="488"/>
      <c r="R311" s="344"/>
      <c r="S311" s="344"/>
      <c r="T311" s="344"/>
      <c r="U311" s="344"/>
      <c r="V311" s="344"/>
      <c r="W311" s="344"/>
      <c r="X311" s="344"/>
      <c r="Y311" s="344"/>
      <c r="Z311" s="344"/>
      <c r="AA311" s="344"/>
      <c r="AB311" s="344"/>
      <c r="AC311" s="344"/>
      <c r="AD311" s="344"/>
      <c r="AE311" s="344"/>
      <c r="AF311" s="344"/>
      <c r="AG311" s="344"/>
      <c r="AH311" s="344"/>
      <c r="AI311" s="344"/>
      <c r="AJ311" s="344"/>
      <c r="AK311" s="344"/>
      <c r="AL311" s="344"/>
      <c r="AM311" s="344"/>
      <c r="AN311" s="344"/>
      <c r="AO311" s="344"/>
      <c r="AP311" s="344"/>
      <c r="AQ311" s="344"/>
      <c r="AR311" s="344"/>
      <c r="AS311" s="344"/>
      <c r="AT311" s="344"/>
      <c r="AU311" s="344"/>
      <c r="AV311" s="344"/>
      <c r="AW311" s="344"/>
      <c r="AX311" s="344"/>
      <c r="AY311" s="344"/>
      <c r="BA311" s="317"/>
      <c r="BB311" s="315"/>
      <c r="BC311" s="315"/>
      <c r="BD311" s="315"/>
      <c r="BE311" s="315"/>
      <c r="BF311" s="315"/>
      <c r="BG311" s="315"/>
      <c r="BH311" s="315"/>
      <c r="BI311" s="315"/>
      <c r="BJ311" s="315"/>
      <c r="BK311" s="315"/>
      <c r="BL311" s="315"/>
      <c r="BM311" s="315"/>
      <c r="BN311" s="315"/>
      <c r="BO311" s="315"/>
      <c r="BP311" s="315"/>
      <c r="BQ311" s="315"/>
      <c r="BR311" s="315"/>
      <c r="BS311" s="315"/>
      <c r="BT311" s="315"/>
      <c r="BU311" s="315"/>
      <c r="BV311" s="315"/>
      <c r="BW311" s="315"/>
      <c r="BX311" s="315"/>
      <c r="BY311" s="317"/>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489" customFormat="true" ht="15" customHeight="true" x14ac:dyDescent="0.2">
      <c r="B312" s="488"/>
      <c r="R312" s="344"/>
      <c r="S312" s="344"/>
      <c r="T312" s="344"/>
      <c r="U312" s="344"/>
      <c r="V312" s="344"/>
      <c r="W312" s="344"/>
      <c r="X312" s="344"/>
      <c r="Y312" s="344"/>
      <c r="Z312" s="344"/>
      <c r="AA312" s="344"/>
      <c r="AB312" s="344"/>
      <c r="AC312" s="344"/>
      <c r="AD312" s="344"/>
      <c r="AE312" s="344"/>
      <c r="AF312" s="344"/>
      <c r="AG312" s="344"/>
      <c r="AH312" s="344"/>
      <c r="AI312" s="344"/>
      <c r="AJ312" s="344"/>
      <c r="AK312" s="344"/>
      <c r="AL312" s="344"/>
      <c r="AM312" s="344"/>
      <c r="AN312" s="344"/>
      <c r="AO312" s="344"/>
      <c r="AP312" s="344"/>
      <c r="AQ312" s="344"/>
      <c r="AR312" s="344"/>
      <c r="AS312" s="344"/>
      <c r="AT312" s="344"/>
      <c r="AU312" s="344"/>
      <c r="AV312" s="344"/>
      <c r="AW312" s="344"/>
      <c r="AX312" s="344"/>
      <c r="AY312" s="344"/>
      <c r="BA312" s="317"/>
      <c r="BB312" s="315"/>
      <c r="BC312" s="315"/>
      <c r="BD312" s="315"/>
      <c r="BE312" s="315"/>
      <c r="BF312" s="315"/>
      <c r="BG312" s="315"/>
      <c r="BH312" s="315"/>
      <c r="BI312" s="315"/>
      <c r="BJ312" s="315"/>
      <c r="BK312" s="315"/>
      <c r="BL312" s="315"/>
      <c r="BM312" s="315"/>
      <c r="BN312" s="315"/>
      <c r="BO312" s="315"/>
      <c r="BP312" s="315"/>
      <c r="BQ312" s="315"/>
      <c r="BR312" s="315"/>
      <c r="BS312" s="315"/>
      <c r="BT312" s="315"/>
      <c r="BU312" s="315"/>
      <c r="BV312" s="315"/>
      <c r="BW312" s="315"/>
      <c r="BX312" s="315"/>
      <c r="BY312" s="317"/>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489" customFormat="true" ht="15" customHeight="true" x14ac:dyDescent="0.2">
      <c r="B313" s="488"/>
      <c r="R313" s="344"/>
      <c r="S313" s="344"/>
      <c r="T313" s="344"/>
      <c r="U313" s="344"/>
      <c r="V313" s="344"/>
      <c r="W313" s="344"/>
      <c r="X313" s="344"/>
      <c r="Y313" s="344"/>
      <c r="Z313" s="344"/>
      <c r="AA313" s="344"/>
      <c r="AB313" s="344"/>
      <c r="AC313" s="344"/>
      <c r="AD313" s="344"/>
      <c r="AE313" s="344"/>
      <c r="AF313" s="344"/>
      <c r="AG313" s="344"/>
      <c r="AH313" s="344"/>
      <c r="AI313" s="344"/>
      <c r="AJ313" s="344"/>
      <c r="AK313" s="344"/>
      <c r="AL313" s="344"/>
      <c r="AM313" s="344"/>
      <c r="AN313" s="344"/>
      <c r="AO313" s="344"/>
      <c r="AP313" s="344"/>
      <c r="AQ313" s="344"/>
      <c r="AR313" s="344"/>
      <c r="AS313" s="344"/>
      <c r="AT313" s="344"/>
      <c r="AU313" s="344"/>
      <c r="AV313" s="344"/>
      <c r="AW313" s="344"/>
      <c r="AX313" s="344"/>
      <c r="AY313" s="344"/>
      <c r="BA313" s="317"/>
      <c r="BB313" s="315"/>
      <c r="BC313" s="315"/>
      <c r="BD313" s="315"/>
      <c r="BE313" s="315"/>
      <c r="BF313" s="315"/>
      <c r="BG313" s="315"/>
      <c r="BH313" s="315"/>
      <c r="BI313" s="315"/>
      <c r="BJ313" s="315"/>
      <c r="BK313" s="315"/>
      <c r="BL313" s="315"/>
      <c r="BM313" s="315"/>
      <c r="BN313" s="315"/>
      <c r="BO313" s="315"/>
      <c r="BP313" s="315"/>
      <c r="BQ313" s="315"/>
      <c r="BR313" s="315"/>
      <c r="BS313" s="315"/>
      <c r="BT313" s="315"/>
      <c r="BU313" s="315"/>
      <c r="BV313" s="315"/>
      <c r="BW313" s="315"/>
      <c r="BX313" s="315"/>
      <c r="BY313" s="317"/>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489" customFormat="true" ht="15" customHeight="true" x14ac:dyDescent="0.2">
      <c r="B314" s="488"/>
      <c r="R314" s="344"/>
      <c r="S314" s="344"/>
      <c r="T314" s="344"/>
      <c r="U314" s="344"/>
      <c r="V314" s="344"/>
      <c r="W314" s="344"/>
      <c r="X314" s="344"/>
      <c r="Y314" s="344"/>
      <c r="Z314" s="344"/>
      <c r="AA314" s="344"/>
      <c r="AB314" s="344"/>
      <c r="AC314" s="344"/>
      <c r="AD314" s="344"/>
      <c r="AE314" s="344"/>
      <c r="AF314" s="344"/>
      <c r="AG314" s="344"/>
      <c r="AH314" s="344"/>
      <c r="AI314" s="344"/>
      <c r="AJ314" s="344"/>
      <c r="AK314" s="344"/>
      <c r="AL314" s="344"/>
      <c r="AM314" s="344"/>
      <c r="AN314" s="344"/>
      <c r="AO314" s="344"/>
      <c r="AP314" s="344"/>
      <c r="AQ314" s="344"/>
      <c r="AR314" s="344"/>
      <c r="AS314" s="344"/>
      <c r="AT314" s="344"/>
      <c r="AU314" s="344"/>
      <c r="AV314" s="344"/>
      <c r="AW314" s="344"/>
      <c r="AX314" s="344"/>
      <c r="AY314" s="344"/>
      <c r="BA314" s="317"/>
      <c r="BB314" s="315"/>
      <c r="BC314" s="315"/>
      <c r="BD314" s="315"/>
      <c r="BE314" s="315"/>
      <c r="BF314" s="315"/>
      <c r="BG314" s="315"/>
      <c r="BH314" s="315"/>
      <c r="BI314" s="315"/>
      <c r="BJ314" s="315"/>
      <c r="BK314" s="315"/>
      <c r="BL314" s="315"/>
      <c r="BM314" s="315"/>
      <c r="BN314" s="315"/>
      <c r="BO314" s="315"/>
      <c r="BP314" s="315"/>
      <c r="BQ314" s="315"/>
      <c r="BR314" s="315"/>
      <c r="BS314" s="315"/>
      <c r="BT314" s="315"/>
      <c r="BU314" s="315"/>
      <c r="BV314" s="315"/>
      <c r="BW314" s="315"/>
      <c r="BX314" s="315"/>
      <c r="BY314" s="317"/>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489" customFormat="true" ht="15" customHeight="true" x14ac:dyDescent="0.2">
      <c r="B315" s="488"/>
      <c r="R315" s="344"/>
      <c r="S315" s="344"/>
      <c r="T315" s="344"/>
      <c r="U315" s="344"/>
      <c r="V315" s="344"/>
      <c r="W315" s="344"/>
      <c r="X315" s="344"/>
      <c r="Y315" s="344"/>
      <c r="Z315" s="344"/>
      <c r="AA315" s="344"/>
      <c r="AB315" s="344"/>
      <c r="AC315" s="344"/>
      <c r="AD315" s="344"/>
      <c r="AE315" s="344"/>
      <c r="AF315" s="344"/>
      <c r="AG315" s="344"/>
      <c r="AH315" s="344"/>
      <c r="AI315" s="344"/>
      <c r="AJ315" s="344"/>
      <c r="AK315" s="344"/>
      <c r="AL315" s="344"/>
      <c r="AM315" s="344"/>
      <c r="AN315" s="344"/>
      <c r="AO315" s="344"/>
      <c r="AP315" s="344"/>
      <c r="AQ315" s="344"/>
      <c r="AR315" s="344"/>
      <c r="AS315" s="344"/>
      <c r="AT315" s="344"/>
      <c r="AU315" s="344"/>
      <c r="AV315" s="344"/>
      <c r="AW315" s="344"/>
      <c r="AX315" s="344"/>
      <c r="AY315" s="344"/>
      <c r="BA315" s="317"/>
      <c r="BB315" s="315"/>
      <c r="BC315" s="315"/>
      <c r="BD315" s="315"/>
      <c r="BE315" s="315"/>
      <c r="BF315" s="315"/>
      <c r="BG315" s="315"/>
      <c r="BH315" s="315"/>
      <c r="BI315" s="315"/>
      <c r="BJ315" s="315"/>
      <c r="BK315" s="315"/>
      <c r="BL315" s="315"/>
      <c r="BM315" s="315"/>
      <c r="BN315" s="315"/>
      <c r="BO315" s="315"/>
      <c r="BP315" s="315"/>
      <c r="BQ315" s="315"/>
      <c r="BR315" s="315"/>
      <c r="BS315" s="315"/>
      <c r="BT315" s="315"/>
      <c r="BU315" s="315"/>
      <c r="BV315" s="315"/>
      <c r="BW315" s="315"/>
      <c r="BX315" s="315"/>
      <c r="BY315" s="317"/>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489" customFormat="true" ht="15" customHeight="true" x14ac:dyDescent="0.2">
      <c r="B316" s="488"/>
      <c r="R316" s="344"/>
      <c r="S316" s="344"/>
      <c r="T316" s="344"/>
      <c r="U316" s="344"/>
      <c r="V316" s="344"/>
      <c r="W316" s="344"/>
      <c r="X316" s="344"/>
      <c r="Y316" s="344"/>
      <c r="Z316" s="344"/>
      <c r="AA316" s="344"/>
      <c r="AB316" s="344"/>
      <c r="AC316" s="344"/>
      <c r="AD316" s="344"/>
      <c r="AE316" s="344"/>
      <c r="AF316" s="344"/>
      <c r="AG316" s="344"/>
      <c r="AH316" s="344"/>
      <c r="AI316" s="344"/>
      <c r="AJ316" s="344"/>
      <c r="AK316" s="344"/>
      <c r="AL316" s="344"/>
      <c r="AM316" s="344"/>
      <c r="AN316" s="344"/>
      <c r="AO316" s="344"/>
      <c r="AP316" s="344"/>
      <c r="AQ316" s="344"/>
      <c r="AR316" s="344"/>
      <c r="AS316" s="344"/>
      <c r="AT316" s="344"/>
      <c r="AU316" s="344"/>
      <c r="AV316" s="344"/>
      <c r="AW316" s="344"/>
      <c r="AX316" s="344"/>
      <c r="AY316" s="344"/>
      <c r="BA316" s="317"/>
      <c r="BB316" s="315"/>
      <c r="BC316" s="315"/>
      <c r="BD316" s="315"/>
      <c r="BE316" s="315"/>
      <c r="BF316" s="315"/>
      <c r="BG316" s="315"/>
      <c r="BH316" s="315"/>
      <c r="BI316" s="315"/>
      <c r="BJ316" s="315"/>
      <c r="BK316" s="315"/>
      <c r="BL316" s="315"/>
      <c r="BM316" s="315"/>
      <c r="BN316" s="315"/>
      <c r="BO316" s="315"/>
      <c r="BP316" s="315"/>
      <c r="BQ316" s="315"/>
      <c r="BR316" s="315"/>
      <c r="BS316" s="315"/>
      <c r="BT316" s="315"/>
      <c r="BU316" s="315"/>
      <c r="BV316" s="315"/>
      <c r="BW316" s="315"/>
      <c r="BX316" s="315"/>
      <c r="BY316" s="317"/>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489" customFormat="true" ht="15" customHeight="true" x14ac:dyDescent="0.2">
      <c r="B317" s="488"/>
      <c r="R317" s="344"/>
      <c r="S317" s="344"/>
      <c r="T317" s="344"/>
      <c r="U317" s="344"/>
      <c r="V317" s="344"/>
      <c r="W317" s="344"/>
      <c r="X317" s="344"/>
      <c r="Y317" s="344"/>
      <c r="Z317" s="344"/>
      <c r="AA317" s="344"/>
      <c r="AB317" s="344"/>
      <c r="AC317" s="344"/>
      <c r="AD317" s="344"/>
      <c r="AE317" s="344"/>
      <c r="AF317" s="344"/>
      <c r="AG317" s="344"/>
      <c r="AH317" s="344"/>
      <c r="AI317" s="344"/>
      <c r="AJ317" s="344"/>
      <c r="AK317" s="344"/>
      <c r="AL317" s="344"/>
      <c r="AM317" s="344"/>
      <c r="AN317" s="344"/>
      <c r="AO317" s="344"/>
      <c r="AP317" s="344"/>
      <c r="AQ317" s="344"/>
      <c r="AR317" s="344"/>
      <c r="AS317" s="344"/>
      <c r="AT317" s="344"/>
      <c r="AU317" s="344"/>
      <c r="AV317" s="344"/>
      <c r="AW317" s="344"/>
      <c r="AX317" s="344"/>
      <c r="AY317" s="344"/>
      <c r="BA317" s="317"/>
      <c r="BB317" s="315"/>
      <c r="BC317" s="315"/>
      <c r="BD317" s="315"/>
      <c r="BE317" s="315"/>
      <c r="BF317" s="315"/>
      <c r="BG317" s="315"/>
      <c r="BH317" s="315"/>
      <c r="BI317" s="315"/>
      <c r="BJ317" s="315"/>
      <c r="BK317" s="315"/>
      <c r="BL317" s="315"/>
      <c r="BM317" s="315"/>
      <c r="BN317" s="315"/>
      <c r="BO317" s="315"/>
      <c r="BP317" s="315"/>
      <c r="BQ317" s="315"/>
      <c r="BR317" s="315"/>
      <c r="BS317" s="315"/>
      <c r="BT317" s="315"/>
      <c r="BU317" s="315"/>
      <c r="BV317" s="315"/>
      <c r="BW317" s="315"/>
      <c r="BX317" s="315"/>
      <c r="BY317" s="317"/>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489" customFormat="true" ht="15" customHeight="true" x14ac:dyDescent="0.2">
      <c r="B318" s="488"/>
      <c r="R318" s="344"/>
      <c r="S318" s="344"/>
      <c r="T318" s="344"/>
      <c r="U318" s="344"/>
      <c r="V318" s="344"/>
      <c r="W318" s="344"/>
      <c r="X318" s="344"/>
      <c r="Y318" s="344"/>
      <c r="Z318" s="344"/>
      <c r="AA318" s="344"/>
      <c r="AB318" s="344"/>
      <c r="AC318" s="344"/>
      <c r="AD318" s="344"/>
      <c r="AE318" s="344"/>
      <c r="AF318" s="344"/>
      <c r="AG318" s="344"/>
      <c r="AH318" s="344"/>
      <c r="AI318" s="344"/>
      <c r="AJ318" s="344"/>
      <c r="AK318" s="344"/>
      <c r="AL318" s="344"/>
      <c r="AM318" s="344"/>
      <c r="AN318" s="344"/>
      <c r="AO318" s="344"/>
      <c r="AP318" s="344"/>
      <c r="AQ318" s="344"/>
      <c r="AR318" s="344"/>
      <c r="AS318" s="344"/>
      <c r="AT318" s="344"/>
      <c r="AU318" s="344"/>
      <c r="AV318" s="344"/>
      <c r="AW318" s="344"/>
      <c r="AX318" s="344"/>
      <c r="AY318" s="344"/>
      <c r="BA318" s="317"/>
      <c r="BB318" s="315"/>
      <c r="BC318" s="315"/>
      <c r="BD318" s="315"/>
      <c r="BE318" s="315"/>
      <c r="BF318" s="315"/>
      <c r="BG318" s="315"/>
      <c r="BH318" s="315"/>
      <c r="BI318" s="315"/>
      <c r="BJ318" s="315"/>
      <c r="BK318" s="315"/>
      <c r="BL318" s="315"/>
      <c r="BM318" s="315"/>
      <c r="BN318" s="315"/>
      <c r="BO318" s="315"/>
      <c r="BP318" s="315"/>
      <c r="BQ318" s="315"/>
      <c r="BR318" s="315"/>
      <c r="BS318" s="315"/>
      <c r="BT318" s="315"/>
      <c r="BU318" s="315"/>
      <c r="BV318" s="315"/>
      <c r="BW318" s="315"/>
      <c r="BX318" s="315"/>
      <c r="BY318" s="317"/>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489" customFormat="true" ht="15" customHeight="true" x14ac:dyDescent="0.2">
      <c r="B319" s="488"/>
      <c r="R319" s="344"/>
      <c r="S319" s="344"/>
      <c r="T319" s="344"/>
      <c r="U319" s="344"/>
      <c r="V319" s="344"/>
      <c r="W319" s="344"/>
      <c r="X319" s="344"/>
      <c r="Y319" s="344"/>
      <c r="Z319" s="344"/>
      <c r="AA319" s="344"/>
      <c r="AB319" s="344"/>
      <c r="AC319" s="344"/>
      <c r="AD319" s="344"/>
      <c r="AE319" s="344"/>
      <c r="AF319" s="344"/>
      <c r="AG319" s="344"/>
      <c r="AH319" s="344"/>
      <c r="AI319" s="344"/>
      <c r="AJ319" s="344"/>
      <c r="AK319" s="344"/>
      <c r="AL319" s="344"/>
      <c r="AM319" s="344"/>
      <c r="AN319" s="344"/>
      <c r="AO319" s="344"/>
      <c r="AP319" s="344"/>
      <c r="AQ319" s="344"/>
      <c r="AR319" s="344"/>
      <c r="AS319" s="344"/>
      <c r="AT319" s="344"/>
      <c r="AU319" s="344"/>
      <c r="AV319" s="344"/>
      <c r="AW319" s="344"/>
      <c r="AX319" s="344"/>
      <c r="AY319" s="344"/>
      <c r="BA319" s="317"/>
      <c r="BB319" s="315"/>
      <c r="BC319" s="315"/>
      <c r="BD319" s="315"/>
      <c r="BE319" s="315"/>
      <c r="BF319" s="315"/>
      <c r="BG319" s="315"/>
      <c r="BH319" s="315"/>
      <c r="BI319" s="315"/>
      <c r="BJ319" s="315"/>
      <c r="BK319" s="315"/>
      <c r="BL319" s="315"/>
      <c r="BM319" s="315"/>
      <c r="BN319" s="315"/>
      <c r="BO319" s="315"/>
      <c r="BP319" s="315"/>
      <c r="BQ319" s="315"/>
      <c r="BR319" s="315"/>
      <c r="BS319" s="315"/>
      <c r="BT319" s="315"/>
      <c r="BU319" s="315"/>
      <c r="BV319" s="315"/>
      <c r="BW319" s="315"/>
      <c r="BX319" s="315"/>
      <c r="BY319" s="317"/>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489" customFormat="true" ht="15" customHeight="true" x14ac:dyDescent="0.2">
      <c r="B320" s="488"/>
      <c r="R320" s="344"/>
      <c r="S320" s="344"/>
      <c r="T320" s="344"/>
      <c r="U320" s="344"/>
      <c r="V320" s="344"/>
      <c r="W320" s="344"/>
      <c r="X320" s="344"/>
      <c r="Y320" s="344"/>
      <c r="Z320" s="344"/>
      <c r="AA320" s="344"/>
      <c r="AB320" s="344"/>
      <c r="AC320" s="344"/>
      <c r="AD320" s="344"/>
      <c r="AE320" s="344"/>
      <c r="AF320" s="344"/>
      <c r="AG320" s="344"/>
      <c r="AH320" s="344"/>
      <c r="AI320" s="344"/>
      <c r="AJ320" s="344"/>
      <c r="AK320" s="344"/>
      <c r="AL320" s="344"/>
      <c r="AM320" s="344"/>
      <c r="AN320" s="344"/>
      <c r="AO320" s="344"/>
      <c r="AP320" s="344"/>
      <c r="AQ320" s="344"/>
      <c r="AR320" s="344"/>
      <c r="AS320" s="344"/>
      <c r="AT320" s="344"/>
      <c r="AU320" s="344"/>
      <c r="AV320" s="344"/>
      <c r="AW320" s="344"/>
      <c r="AX320" s="344"/>
      <c r="AY320" s="344"/>
      <c r="BA320" s="317"/>
      <c r="BB320" s="315"/>
      <c r="BC320" s="315"/>
      <c r="BD320" s="315"/>
      <c r="BE320" s="315"/>
      <c r="BF320" s="315"/>
      <c r="BG320" s="315"/>
      <c r="BH320" s="315"/>
      <c r="BI320" s="315"/>
      <c r="BJ320" s="315"/>
      <c r="BK320" s="315"/>
      <c r="BL320" s="315"/>
      <c r="BM320" s="315"/>
      <c r="BN320" s="315"/>
      <c r="BO320" s="315"/>
      <c r="BP320" s="315"/>
      <c r="BQ320" s="315"/>
      <c r="BR320" s="315"/>
      <c r="BS320" s="315"/>
      <c r="BT320" s="315"/>
      <c r="BU320" s="315"/>
      <c r="BV320" s="315"/>
      <c r="BW320" s="315"/>
      <c r="BX320" s="315"/>
      <c r="BY320" s="317"/>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489" customFormat="true" ht="15" customHeight="true" x14ac:dyDescent="0.2">
      <c r="B321" s="488"/>
      <c r="R321" s="344"/>
      <c r="S321" s="344"/>
      <c r="T321" s="344"/>
      <c r="U321" s="344"/>
      <c r="V321" s="344"/>
      <c r="W321" s="344"/>
      <c r="X321" s="344"/>
      <c r="Y321" s="344"/>
      <c r="Z321" s="344"/>
      <c r="AA321" s="344"/>
      <c r="AB321" s="344"/>
      <c r="AC321" s="344"/>
      <c r="AD321" s="344"/>
      <c r="AE321" s="344"/>
      <c r="AF321" s="344"/>
      <c r="AG321" s="344"/>
      <c r="AH321" s="344"/>
      <c r="AI321" s="344"/>
      <c r="AJ321" s="344"/>
      <c r="AK321" s="344"/>
      <c r="AL321" s="344"/>
      <c r="AM321" s="344"/>
      <c r="AN321" s="344"/>
      <c r="AO321" s="344"/>
      <c r="AP321" s="344"/>
      <c r="AQ321" s="344"/>
      <c r="AR321" s="344"/>
      <c r="AS321" s="344"/>
      <c r="AT321" s="344"/>
      <c r="AU321" s="344"/>
      <c r="AV321" s="344"/>
      <c r="AW321" s="344"/>
      <c r="AX321" s="344"/>
      <c r="AY321" s="344"/>
      <c r="BA321" s="317"/>
      <c r="BB321" s="315"/>
      <c r="BC321" s="315"/>
      <c r="BD321" s="315"/>
      <c r="BE321" s="315"/>
      <c r="BF321" s="315"/>
      <c r="BG321" s="315"/>
      <c r="BH321" s="315"/>
      <c r="BI321" s="315"/>
      <c r="BJ321" s="315"/>
      <c r="BK321" s="315"/>
      <c r="BL321" s="315"/>
      <c r="BM321" s="315"/>
      <c r="BN321" s="315"/>
      <c r="BO321" s="315"/>
      <c r="BP321" s="315"/>
      <c r="BQ321" s="315"/>
      <c r="BR321" s="315"/>
      <c r="BS321" s="315"/>
      <c r="BT321" s="315"/>
      <c r="BU321" s="315"/>
      <c r="BV321" s="315"/>
      <c r="BW321" s="315"/>
      <c r="BX321" s="315"/>
      <c r="BY321" s="317"/>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489" customFormat="true" ht="15" customHeight="true" x14ac:dyDescent="0.2">
      <c r="B322" s="488"/>
      <c r="R322" s="344"/>
      <c r="S322" s="344"/>
      <c r="T322" s="344"/>
      <c r="U322" s="344"/>
      <c r="V322" s="344"/>
      <c r="W322" s="344"/>
      <c r="X322" s="344"/>
      <c r="Y322" s="344"/>
      <c r="Z322" s="344"/>
      <c r="AA322" s="344"/>
      <c r="AB322" s="344"/>
      <c r="AC322" s="344"/>
      <c r="AD322" s="344"/>
      <c r="AE322" s="344"/>
      <c r="AF322" s="344"/>
      <c r="AG322" s="344"/>
      <c r="AH322" s="344"/>
      <c r="AI322" s="344"/>
      <c r="AJ322" s="344"/>
      <c r="AK322" s="344"/>
      <c r="AL322" s="344"/>
      <c r="AM322" s="344"/>
      <c r="AN322" s="344"/>
      <c r="AO322" s="344"/>
      <c r="AP322" s="344"/>
      <c r="AQ322" s="344"/>
      <c r="AR322" s="344"/>
      <c r="AS322" s="344"/>
      <c r="AT322" s="344"/>
      <c r="AU322" s="344"/>
      <c r="AV322" s="344"/>
      <c r="AW322" s="344"/>
      <c r="AX322" s="344"/>
      <c r="AY322" s="344"/>
      <c r="BA322" s="317"/>
      <c r="BB322" s="315"/>
      <c r="BC322" s="315"/>
      <c r="BD322" s="315"/>
      <c r="BE322" s="315"/>
      <c r="BF322" s="315"/>
      <c r="BG322" s="315"/>
      <c r="BH322" s="315"/>
      <c r="BI322" s="315"/>
      <c r="BJ322" s="315"/>
      <c r="BK322" s="315"/>
      <c r="BL322" s="315"/>
      <c r="BM322" s="315"/>
      <c r="BN322" s="315"/>
      <c r="BO322" s="315"/>
      <c r="BP322" s="315"/>
      <c r="BQ322" s="315"/>
      <c r="BR322" s="315"/>
      <c r="BS322" s="315"/>
      <c r="BT322" s="315"/>
      <c r="BU322" s="315"/>
      <c r="BV322" s="315"/>
      <c r="BW322" s="315"/>
      <c r="BX322" s="315"/>
      <c r="BY322" s="317"/>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489" customFormat="true" ht="15" customHeight="true" x14ac:dyDescent="0.2">
      <c r="B323" s="488"/>
      <c r="R323" s="344"/>
      <c r="S323" s="344"/>
      <c r="T323" s="344"/>
      <c r="U323" s="344"/>
      <c r="V323" s="344"/>
      <c r="W323" s="344"/>
      <c r="X323" s="344"/>
      <c r="Y323" s="344"/>
      <c r="Z323" s="344"/>
      <c r="AA323" s="344"/>
      <c r="AB323" s="344"/>
      <c r="AC323" s="344"/>
      <c r="AD323" s="344"/>
      <c r="AE323" s="344"/>
      <c r="AF323" s="344"/>
      <c r="AG323" s="344"/>
      <c r="AH323" s="344"/>
      <c r="AI323" s="344"/>
      <c r="AJ323" s="344"/>
      <c r="AK323" s="344"/>
      <c r="AL323" s="344"/>
      <c r="AM323" s="344"/>
      <c r="AN323" s="344"/>
      <c r="AO323" s="344"/>
      <c r="AP323" s="344"/>
      <c r="AQ323" s="344"/>
      <c r="AR323" s="344"/>
      <c r="AS323" s="344"/>
      <c r="AT323" s="344"/>
      <c r="AU323" s="344"/>
      <c r="AV323" s="344"/>
      <c r="AW323" s="344"/>
      <c r="AX323" s="344"/>
      <c r="AY323" s="344"/>
      <c r="BA323" s="317"/>
      <c r="BB323" s="315"/>
      <c r="BC323" s="315"/>
      <c r="BD323" s="315"/>
      <c r="BE323" s="315"/>
      <c r="BF323" s="315"/>
      <c r="BG323" s="315"/>
      <c r="BH323" s="315"/>
      <c r="BI323" s="315"/>
      <c r="BJ323" s="315"/>
      <c r="BK323" s="315"/>
      <c r="BL323" s="315"/>
      <c r="BM323" s="315"/>
      <c r="BN323" s="315"/>
      <c r="BO323" s="315"/>
      <c r="BP323" s="315"/>
      <c r="BQ323" s="315"/>
      <c r="BR323" s="315"/>
      <c r="BS323" s="315"/>
      <c r="BT323" s="315"/>
      <c r="BU323" s="315"/>
      <c r="BV323" s="315"/>
      <c r="BW323" s="315"/>
      <c r="BX323" s="315"/>
      <c r="BY323" s="317"/>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489" customFormat="true" ht="15" customHeight="true" x14ac:dyDescent="0.2">
      <c r="B324" s="488"/>
      <c r="R324" s="344"/>
      <c r="S324" s="344"/>
      <c r="T324" s="344"/>
      <c r="U324" s="344"/>
      <c r="V324" s="344"/>
      <c r="W324" s="344"/>
      <c r="X324" s="344"/>
      <c r="Y324" s="344"/>
      <c r="Z324" s="344"/>
      <c r="AA324" s="344"/>
      <c r="AB324" s="344"/>
      <c r="AC324" s="344"/>
      <c r="AD324" s="344"/>
      <c r="AE324" s="344"/>
      <c r="AF324" s="344"/>
      <c r="AG324" s="344"/>
      <c r="AH324" s="344"/>
      <c r="AI324" s="344"/>
      <c r="AJ324" s="344"/>
      <c r="AK324" s="344"/>
      <c r="AL324" s="344"/>
      <c r="AM324" s="344"/>
      <c r="AN324" s="344"/>
      <c r="AO324" s="344"/>
      <c r="AP324" s="344"/>
      <c r="AQ324" s="344"/>
      <c r="AR324" s="344"/>
      <c r="AS324" s="344"/>
      <c r="AT324" s="344"/>
      <c r="AU324" s="344"/>
      <c r="AV324" s="344"/>
      <c r="AW324" s="344"/>
      <c r="AX324" s="344"/>
      <c r="AY324" s="344"/>
      <c r="BA324" s="317"/>
      <c r="BB324" s="315"/>
      <c r="BC324" s="315"/>
      <c r="BD324" s="315"/>
      <c r="BE324" s="315"/>
      <c r="BF324" s="315"/>
      <c r="BG324" s="315"/>
      <c r="BH324" s="315"/>
      <c r="BI324" s="315"/>
      <c r="BJ324" s="315"/>
      <c r="BK324" s="315"/>
      <c r="BL324" s="315"/>
      <c r="BM324" s="315"/>
      <c r="BN324" s="315"/>
      <c r="BO324" s="315"/>
      <c r="BP324" s="315"/>
      <c r="BQ324" s="315"/>
      <c r="BR324" s="315"/>
      <c r="BS324" s="315"/>
      <c r="BT324" s="315"/>
      <c r="BU324" s="315"/>
      <c r="BV324" s="315"/>
      <c r="BW324" s="315"/>
      <c r="BX324" s="315"/>
      <c r="BY324" s="317"/>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489" customFormat="true" ht="15" customHeight="true" x14ac:dyDescent="0.2">
      <c r="B325" s="488"/>
      <c r="R325" s="344"/>
      <c r="S325" s="344"/>
      <c r="T325" s="344"/>
      <c r="U325" s="344"/>
      <c r="V325" s="344"/>
      <c r="W325" s="344"/>
      <c r="X325" s="344"/>
      <c r="Y325" s="344"/>
      <c r="Z325" s="344"/>
      <c r="AA325" s="344"/>
      <c r="AB325" s="344"/>
      <c r="AC325" s="344"/>
      <c r="AD325" s="344"/>
      <c r="AE325" s="344"/>
      <c r="AF325" s="344"/>
      <c r="AG325" s="344"/>
      <c r="AH325" s="344"/>
      <c r="AI325" s="344"/>
      <c r="AJ325" s="344"/>
      <c r="AK325" s="344"/>
      <c r="AL325" s="344"/>
      <c r="AM325" s="344"/>
      <c r="AN325" s="344"/>
      <c r="AO325" s="344"/>
      <c r="AP325" s="344"/>
      <c r="AQ325" s="344"/>
      <c r="AR325" s="344"/>
      <c r="AS325" s="344"/>
      <c r="AT325" s="344"/>
      <c r="AU325" s="344"/>
      <c r="AV325" s="344"/>
      <c r="AW325" s="344"/>
      <c r="AX325" s="344"/>
      <c r="AY325" s="344"/>
      <c r="BA325" s="317"/>
      <c r="BB325" s="315"/>
      <c r="BC325" s="315"/>
      <c r="BD325" s="315"/>
      <c r="BE325" s="315"/>
      <c r="BF325" s="315"/>
      <c r="BG325" s="315"/>
      <c r="BH325" s="315"/>
      <c r="BI325" s="315"/>
      <c r="BJ325" s="315"/>
      <c r="BK325" s="315"/>
      <c r="BL325" s="315"/>
      <c r="BM325" s="315"/>
      <c r="BN325" s="315"/>
      <c r="BO325" s="315"/>
      <c r="BP325" s="315"/>
      <c r="BQ325" s="315"/>
      <c r="BR325" s="315"/>
      <c r="BS325" s="315"/>
      <c r="BT325" s="315"/>
      <c r="BU325" s="315"/>
      <c r="BV325" s="315"/>
      <c r="BW325" s="315"/>
      <c r="BX325" s="315"/>
      <c r="BY325" s="317"/>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489" customFormat="true" ht="15" customHeight="true" x14ac:dyDescent="0.2">
      <c r="B326" s="488"/>
      <c r="R326" s="344"/>
      <c r="S326" s="344"/>
      <c r="T326" s="344"/>
      <c r="U326" s="344"/>
      <c r="V326" s="344"/>
      <c r="W326" s="344"/>
      <c r="X326" s="344"/>
      <c r="Y326" s="344"/>
      <c r="Z326" s="344"/>
      <c r="AA326" s="344"/>
      <c r="AB326" s="344"/>
      <c r="AC326" s="344"/>
      <c r="AD326" s="344"/>
      <c r="AE326" s="344"/>
      <c r="AF326" s="344"/>
      <c r="AG326" s="344"/>
      <c r="AH326" s="344"/>
      <c r="AI326" s="344"/>
      <c r="AJ326" s="344"/>
      <c r="AK326" s="344"/>
      <c r="AL326" s="344"/>
      <c r="AM326" s="344"/>
      <c r="AN326" s="344"/>
      <c r="AO326" s="344"/>
      <c r="AP326" s="344"/>
      <c r="AQ326" s="344"/>
      <c r="AR326" s="344"/>
      <c r="AS326" s="344"/>
      <c r="AT326" s="344"/>
      <c r="AU326" s="344"/>
      <c r="AV326" s="344"/>
      <c r="AW326" s="344"/>
      <c r="AX326" s="344"/>
      <c r="AY326" s="344"/>
      <c r="BA326" s="317"/>
      <c r="BB326" s="315"/>
      <c r="BC326" s="315"/>
      <c r="BD326" s="315"/>
      <c r="BE326" s="315"/>
      <c r="BF326" s="315"/>
      <c r="BG326" s="315"/>
      <c r="BH326" s="315"/>
      <c r="BI326" s="315"/>
      <c r="BJ326" s="315"/>
      <c r="BK326" s="315"/>
      <c r="BL326" s="315"/>
      <c r="BM326" s="315"/>
      <c r="BN326" s="315"/>
      <c r="BO326" s="315"/>
      <c r="BP326" s="315"/>
      <c r="BQ326" s="315"/>
      <c r="BR326" s="315"/>
      <c r="BS326" s="315"/>
      <c r="BT326" s="315"/>
      <c r="BU326" s="315"/>
      <c r="BV326" s="315"/>
      <c r="BW326" s="315"/>
      <c r="BX326" s="315"/>
      <c r="BY326" s="317"/>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489" customFormat="true" ht="15" customHeight="true" x14ac:dyDescent="0.2">
      <c r="B327" s="488"/>
      <c r="R327" s="344"/>
      <c r="S327" s="344"/>
      <c r="T327" s="344"/>
      <c r="U327" s="344"/>
      <c r="V327" s="344"/>
      <c r="W327" s="344"/>
      <c r="X327" s="344"/>
      <c r="Y327" s="344"/>
      <c r="Z327" s="344"/>
      <c r="AA327" s="344"/>
      <c r="AB327" s="344"/>
      <c r="AC327" s="344"/>
      <c r="AD327" s="344"/>
      <c r="AE327" s="344"/>
      <c r="AF327" s="344"/>
      <c r="AG327" s="344"/>
      <c r="AH327" s="344"/>
      <c r="AI327" s="344"/>
      <c r="AJ327" s="344"/>
      <c r="AK327" s="344"/>
      <c r="AL327" s="344"/>
      <c r="AM327" s="344"/>
      <c r="AN327" s="344"/>
      <c r="AO327" s="344"/>
      <c r="AP327" s="344"/>
      <c r="AQ327" s="344"/>
      <c r="AR327" s="344"/>
      <c r="AS327" s="344"/>
      <c r="AT327" s="344"/>
      <c r="AU327" s="344"/>
      <c r="AV327" s="344"/>
      <c r="AW327" s="344"/>
      <c r="AX327" s="344"/>
      <c r="AY327" s="344"/>
      <c r="BA327" s="317"/>
      <c r="BB327" s="315"/>
      <c r="BC327" s="315"/>
      <c r="BD327" s="315"/>
      <c r="BE327" s="315"/>
      <c r="BF327" s="315"/>
      <c r="BG327" s="315"/>
      <c r="BH327" s="315"/>
      <c r="BI327" s="315"/>
      <c r="BJ327" s="315"/>
      <c r="BK327" s="315"/>
      <c r="BL327" s="315"/>
      <c r="BM327" s="315"/>
      <c r="BN327" s="315"/>
      <c r="BO327" s="315"/>
      <c r="BP327" s="315"/>
      <c r="BQ327" s="315"/>
      <c r="BR327" s="315"/>
      <c r="BS327" s="315"/>
      <c r="BT327" s="315"/>
      <c r="BU327" s="315"/>
      <c r="BV327" s="315"/>
      <c r="BW327" s="315"/>
      <c r="BX327" s="315"/>
      <c r="BY327" s="317"/>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489" customFormat="true" ht="15" customHeight="true" x14ac:dyDescent="0.2">
      <c r="B328" s="488"/>
      <c r="R328" s="344"/>
      <c r="S328" s="344"/>
      <c r="T328" s="344"/>
      <c r="U328" s="344"/>
      <c r="V328" s="344"/>
      <c r="W328" s="344"/>
      <c r="X328" s="344"/>
      <c r="Y328" s="344"/>
      <c r="Z328" s="344"/>
      <c r="AA328" s="344"/>
      <c r="AB328" s="344"/>
      <c r="AC328" s="344"/>
      <c r="AD328" s="344"/>
      <c r="AE328" s="344"/>
      <c r="AF328" s="344"/>
      <c r="AG328" s="344"/>
      <c r="AH328" s="344"/>
      <c r="AI328" s="344"/>
      <c r="AJ328" s="344"/>
      <c r="AK328" s="344"/>
      <c r="AL328" s="344"/>
      <c r="AM328" s="344"/>
      <c r="AN328" s="344"/>
      <c r="AO328" s="344"/>
      <c r="AP328" s="344"/>
      <c r="AQ328" s="344"/>
      <c r="AR328" s="344"/>
      <c r="AS328" s="344"/>
      <c r="AT328" s="344"/>
      <c r="AU328" s="344"/>
      <c r="AV328" s="344"/>
      <c r="AW328" s="344"/>
      <c r="AX328" s="344"/>
      <c r="AY328" s="344"/>
      <c r="BA328" s="317"/>
      <c r="BB328" s="315"/>
      <c r="BC328" s="315"/>
      <c r="BD328" s="315"/>
      <c r="BE328" s="315"/>
      <c r="BF328" s="315"/>
      <c r="BG328" s="315"/>
      <c r="BH328" s="315"/>
      <c r="BI328" s="315"/>
      <c r="BJ328" s="315"/>
      <c r="BK328" s="315"/>
      <c r="BL328" s="315"/>
      <c r="BM328" s="315"/>
      <c r="BN328" s="315"/>
      <c r="BO328" s="315"/>
      <c r="BP328" s="315"/>
      <c r="BQ328" s="315"/>
      <c r="BR328" s="315"/>
      <c r="BS328" s="315"/>
      <c r="BT328" s="315"/>
      <c r="BU328" s="315"/>
      <c r="BV328" s="315"/>
      <c r="BW328" s="315"/>
      <c r="BX328" s="315"/>
      <c r="BY328" s="317"/>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489" customFormat="true" ht="250.15" customHeight="true" x14ac:dyDescent="0.2">
      <c r="B329" s="488"/>
      <c r="R329" s="344"/>
      <c r="S329" s="344"/>
      <c r="T329" s="344"/>
      <c r="U329" s="344"/>
      <c r="V329" s="344"/>
      <c r="W329" s="344"/>
      <c r="X329" s="344"/>
      <c r="Y329" s="344"/>
      <c r="Z329" s="344"/>
      <c r="AA329" s="344"/>
      <c r="AB329" s="344"/>
      <c r="AC329" s="344"/>
      <c r="AD329" s="344"/>
      <c r="AE329" s="344"/>
      <c r="AF329" s="344"/>
      <c r="AG329" s="344"/>
      <c r="AH329" s="344"/>
      <c r="AI329" s="344"/>
      <c r="AJ329" s="344"/>
      <c r="AK329" s="344"/>
      <c r="AL329" s="344"/>
      <c r="AM329" s="344"/>
      <c r="AN329" s="344"/>
      <c r="AO329" s="344"/>
      <c r="AP329" s="344"/>
      <c r="AQ329" s="344"/>
      <c r="AR329" s="344"/>
      <c r="AS329" s="344"/>
      <c r="AT329" s="344"/>
      <c r="AU329" s="344"/>
      <c r="AV329" s="344"/>
      <c r="AW329" s="344"/>
      <c r="AX329" s="344"/>
      <c r="AY329" s="344"/>
      <c r="BA329" s="317"/>
      <c r="BB329" s="315"/>
      <c r="BC329" s="315"/>
      <c r="BD329" s="315"/>
      <c r="BE329" s="315"/>
      <c r="BF329" s="315"/>
      <c r="BG329" s="315"/>
      <c r="BH329" s="315"/>
      <c r="BI329" s="315"/>
      <c r="BJ329" s="315"/>
      <c r="BK329" s="315"/>
      <c r="BL329" s="315"/>
      <c r="BM329" s="315"/>
      <c r="BN329" s="315"/>
      <c r="BO329" s="315"/>
      <c r="BP329" s="315"/>
      <c r="BQ329" s="315"/>
      <c r="BR329" s="315"/>
      <c r="BS329" s="315"/>
      <c r="BT329" s="315"/>
      <c r="BU329" s="315"/>
      <c r="BV329" s="315"/>
      <c r="BW329" s="315"/>
      <c r="BX329" s="315"/>
      <c r="BY329" s="317"/>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438"/>
      <c r="R330" s="339"/>
      <c r="S330" s="339"/>
      <c r="T330" s="339"/>
      <c r="U330" s="339"/>
      <c r="V330" s="339"/>
      <c r="W330" s="339"/>
      <c r="X330" s="339"/>
      <c r="Y330" s="339"/>
      <c r="Z330" s="339"/>
      <c r="AA330" s="339"/>
      <c r="AB330" s="339"/>
      <c r="AC330" s="339"/>
      <c r="AD330" s="339"/>
      <c r="AE330" s="339"/>
      <c r="AF330" s="339"/>
      <c r="AG330" s="339"/>
      <c r="AH330" s="339"/>
      <c r="AI330" s="339"/>
      <c r="AJ330" s="339"/>
      <c r="AK330" s="339"/>
      <c r="AL330" s="339"/>
      <c r="AM330" s="339"/>
      <c r="AN330" s="339"/>
      <c r="AO330" s="339"/>
      <c r="AP330" s="339"/>
      <c r="AQ330" s="339"/>
      <c r="AR330" s="339"/>
      <c r="AS330" s="339"/>
      <c r="AT330" s="339"/>
      <c r="AU330" s="339"/>
      <c r="AV330" s="339"/>
      <c r="AW330" s="339"/>
      <c r="AX330" s="339"/>
      <c r="AY330" s="339"/>
      <c r="BA330" s="320"/>
      <c r="BB330" s="320"/>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438"/>
      <c r="R331" s="339"/>
      <c r="S331" s="339"/>
      <c r="T331" s="339"/>
      <c r="U331" s="339"/>
      <c r="V331" s="339"/>
      <c r="W331" s="339"/>
      <c r="X331" s="339"/>
      <c r="Y331" s="339"/>
      <c r="Z331" s="339"/>
      <c r="AA331" s="339"/>
      <c r="AB331" s="339"/>
      <c r="AC331" s="339"/>
      <c r="AD331" s="339"/>
      <c r="AE331" s="339"/>
      <c r="AF331" s="339"/>
      <c r="AG331" s="339"/>
      <c r="AH331" s="339"/>
      <c r="AI331" s="339"/>
      <c r="AJ331" s="339"/>
      <c r="AK331" s="339"/>
      <c r="AL331" s="339"/>
      <c r="AM331" s="339"/>
      <c r="AN331" s="339"/>
      <c r="AO331" s="339"/>
      <c r="AP331" s="339"/>
      <c r="AQ331" s="339"/>
      <c r="AR331" s="339"/>
      <c r="AS331" s="339"/>
      <c r="AT331" s="339"/>
      <c r="AU331" s="339"/>
      <c r="AV331" s="339"/>
      <c r="AW331" s="339"/>
      <c r="AX331" s="339"/>
      <c r="AY331" s="339"/>
      <c r="BA331" s="320"/>
      <c r="BB331" s="320"/>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438"/>
      <c r="R332" s="339"/>
      <c r="S332" s="339"/>
      <c r="T332" s="339"/>
      <c r="U332" s="339"/>
      <c r="V332" s="339"/>
      <c r="W332" s="339"/>
      <c r="X332" s="339"/>
      <c r="Y332" s="339"/>
      <c r="Z332" s="339"/>
      <c r="AA332" s="339"/>
      <c r="AB332" s="339"/>
      <c r="AC332" s="339"/>
      <c r="AD332" s="339"/>
      <c r="AE332" s="339"/>
      <c r="AF332" s="339"/>
      <c r="AG332" s="339"/>
      <c r="AH332" s="339"/>
      <c r="AI332" s="339"/>
      <c r="AJ332" s="339"/>
      <c r="AK332" s="339"/>
      <c r="AL332" s="339"/>
      <c r="AM332" s="339"/>
      <c r="AN332" s="339"/>
      <c r="AO332" s="339"/>
      <c r="AP332" s="339"/>
      <c r="AQ332" s="339"/>
      <c r="AR332" s="339"/>
      <c r="AS332" s="339"/>
      <c r="AT332" s="339"/>
      <c r="AU332" s="339"/>
      <c r="AV332" s="339"/>
      <c r="AW332" s="339"/>
      <c r="AX332" s="339"/>
      <c r="AY332" s="339"/>
      <c r="BA332" s="320"/>
      <c r="BB332" s="320"/>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438"/>
      <c r="R333" s="339"/>
      <c r="S333" s="339"/>
      <c r="T333" s="339"/>
      <c r="U333" s="339"/>
      <c r="V333" s="339"/>
      <c r="W333" s="339"/>
      <c r="X333" s="339"/>
      <c r="Y333" s="339"/>
      <c r="Z333" s="339"/>
      <c r="AA333" s="339"/>
      <c r="AB333" s="339"/>
      <c r="AC333" s="339"/>
      <c r="AD333" s="339"/>
      <c r="AE333" s="339"/>
      <c r="AF333" s="339"/>
      <c r="AG333" s="339"/>
      <c r="AH333" s="339"/>
      <c r="AI333" s="339"/>
      <c r="AJ333" s="339"/>
      <c r="AK333" s="339"/>
      <c r="AL333" s="339"/>
      <c r="AM333" s="339"/>
      <c r="AN333" s="339"/>
      <c r="AO333" s="339"/>
      <c r="AP333" s="339"/>
      <c r="AQ333" s="339"/>
      <c r="AR333" s="339"/>
      <c r="AS333" s="339"/>
      <c r="AT333" s="339"/>
      <c r="AU333" s="339"/>
      <c r="AV333" s="339"/>
      <c r="AW333" s="339"/>
      <c r="AX333" s="339"/>
      <c r="AY333" s="339"/>
      <c r="BA333" s="320"/>
      <c r="BB333" s="320"/>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438"/>
      <c r="R334" s="339"/>
      <c r="S334" s="339"/>
      <c r="T334" s="339"/>
      <c r="U334" s="339"/>
      <c r="V334" s="339"/>
      <c r="W334" s="339"/>
      <c r="X334" s="339"/>
      <c r="Y334" s="339"/>
      <c r="Z334" s="339"/>
      <c r="AA334" s="339"/>
      <c r="AB334" s="339"/>
      <c r="AC334" s="339"/>
      <c r="AD334" s="339"/>
      <c r="AE334" s="339"/>
      <c r="AF334" s="339"/>
      <c r="AG334" s="339"/>
      <c r="AH334" s="339"/>
      <c r="AI334" s="339"/>
      <c r="AJ334" s="339"/>
      <c r="AK334" s="339"/>
      <c r="AL334" s="339"/>
      <c r="AM334" s="339"/>
      <c r="AN334" s="339"/>
      <c r="AO334" s="339"/>
      <c r="AP334" s="339"/>
      <c r="AQ334" s="339"/>
      <c r="AR334" s="339"/>
      <c r="AS334" s="339"/>
      <c r="AT334" s="339"/>
      <c r="AU334" s="339"/>
      <c r="AV334" s="339"/>
      <c r="AW334" s="339"/>
      <c r="AX334" s="339"/>
      <c r="AY334" s="339"/>
      <c r="BA334" s="320"/>
      <c r="BB334" s="320"/>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438"/>
      <c r="R335" s="339"/>
      <c r="S335" s="339"/>
      <c r="T335" s="339"/>
      <c r="U335" s="339"/>
      <c r="V335" s="339"/>
      <c r="W335" s="339"/>
      <c r="X335" s="339"/>
      <c r="Y335" s="339"/>
      <c r="Z335" s="339"/>
      <c r="AA335" s="339"/>
      <c r="AB335" s="339"/>
      <c r="AC335" s="339"/>
      <c r="AD335" s="339"/>
      <c r="AE335" s="339"/>
      <c r="AF335" s="339"/>
      <c r="AG335" s="339"/>
      <c r="AH335" s="339"/>
      <c r="AI335" s="339"/>
      <c r="AJ335" s="339"/>
      <c r="AK335" s="339"/>
      <c r="AL335" s="339"/>
      <c r="AM335" s="339"/>
      <c r="AN335" s="339"/>
      <c r="AO335" s="339"/>
      <c r="AP335" s="339"/>
      <c r="AQ335" s="339"/>
      <c r="AR335" s="339"/>
      <c r="AS335" s="339"/>
      <c r="AT335" s="339"/>
      <c r="AU335" s="339"/>
      <c r="AV335" s="339"/>
      <c r="AW335" s="339"/>
      <c r="AX335" s="339"/>
      <c r="AY335" s="339"/>
      <c r="BA335" s="320"/>
      <c r="BB335" s="320"/>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438"/>
      <c r="R336" s="339"/>
      <c r="S336" s="339"/>
      <c r="T336" s="339"/>
      <c r="U336" s="339"/>
      <c r="V336" s="339"/>
      <c r="W336" s="339"/>
      <c r="X336" s="339"/>
      <c r="Y336" s="339"/>
      <c r="Z336" s="339"/>
      <c r="AA336" s="339"/>
      <c r="AB336" s="339"/>
      <c r="AC336" s="339"/>
      <c r="AD336" s="339"/>
      <c r="AE336" s="339"/>
      <c r="AF336" s="339"/>
      <c r="AG336" s="339"/>
      <c r="AH336" s="339"/>
      <c r="AI336" s="339"/>
      <c r="AJ336" s="339"/>
      <c r="AK336" s="339"/>
      <c r="AL336" s="339"/>
      <c r="AM336" s="339"/>
      <c r="AN336" s="339"/>
      <c r="AO336" s="339"/>
      <c r="AP336" s="339"/>
      <c r="AQ336" s="339"/>
      <c r="AR336" s="339"/>
      <c r="AS336" s="339"/>
      <c r="AT336" s="339"/>
      <c r="AU336" s="339"/>
      <c r="AV336" s="339"/>
      <c r="AW336" s="339"/>
      <c r="AX336" s="339"/>
      <c r="AY336" s="339"/>
      <c r="BA336" s="320"/>
      <c r="BB336" s="320"/>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438"/>
      <c r="R337" s="339"/>
      <c r="S337" s="339"/>
      <c r="T337" s="339"/>
      <c r="U337" s="339"/>
      <c r="V337" s="339"/>
      <c r="W337" s="339"/>
      <c r="X337" s="339"/>
      <c r="Y337" s="339"/>
      <c r="Z337" s="339"/>
      <c r="AA337" s="339"/>
      <c r="AB337" s="339"/>
      <c r="AC337" s="339"/>
      <c r="AD337" s="339"/>
      <c r="AE337" s="339"/>
      <c r="AF337" s="339"/>
      <c r="AG337" s="339"/>
      <c r="AH337" s="339"/>
      <c r="AI337" s="339"/>
      <c r="AJ337" s="339"/>
      <c r="AK337" s="339"/>
      <c r="AL337" s="339"/>
      <c r="AM337" s="339"/>
      <c r="AN337" s="339"/>
      <c r="AO337" s="339"/>
      <c r="AP337" s="339"/>
      <c r="AQ337" s="339"/>
      <c r="AR337" s="339"/>
      <c r="AS337" s="339"/>
      <c r="AT337" s="339"/>
      <c r="AU337" s="339"/>
      <c r="AV337" s="339"/>
      <c r="AW337" s="339"/>
      <c r="AX337" s="339"/>
      <c r="AY337" s="339"/>
      <c r="BA337" s="320"/>
      <c r="BB337" s="320"/>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438"/>
      <c r="R338" s="339"/>
      <c r="S338" s="339"/>
      <c r="T338" s="339"/>
      <c r="U338" s="339"/>
      <c r="V338" s="339"/>
      <c r="W338" s="339"/>
      <c r="X338" s="339"/>
      <c r="Y338" s="339"/>
      <c r="Z338" s="339"/>
      <c r="AA338" s="339"/>
      <c r="AB338" s="339"/>
      <c r="AC338" s="339"/>
      <c r="AD338" s="339"/>
      <c r="AE338" s="339"/>
      <c r="AF338" s="339"/>
      <c r="AG338" s="339"/>
      <c r="AH338" s="339"/>
      <c r="AI338" s="339"/>
      <c r="AJ338" s="339"/>
      <c r="AK338" s="339"/>
      <c r="AL338" s="339"/>
      <c r="AM338" s="339"/>
      <c r="AN338" s="339"/>
      <c r="AO338" s="339"/>
      <c r="AP338" s="339"/>
      <c r="AQ338" s="339"/>
      <c r="AR338" s="339"/>
      <c r="AS338" s="339"/>
      <c r="AT338" s="339"/>
      <c r="AU338" s="339"/>
      <c r="AV338" s="339"/>
      <c r="AW338" s="339"/>
      <c r="AX338" s="339"/>
      <c r="AY338" s="339"/>
      <c r="BA338" s="320"/>
      <c r="BB338" s="320"/>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489" customFormat="true" ht="15" customHeight="true" x14ac:dyDescent="0.2">
      <c r="B339" s="488"/>
      <c r="R339" s="344"/>
      <c r="S339" s="344"/>
      <c r="T339" s="344"/>
      <c r="U339" s="344"/>
      <c r="V339" s="344"/>
      <c r="W339" s="344"/>
      <c r="X339" s="344"/>
      <c r="Y339" s="344"/>
      <c r="Z339" s="344"/>
      <c r="AA339" s="344"/>
      <c r="AB339" s="344"/>
      <c r="AC339" s="344"/>
      <c r="AD339" s="344"/>
      <c r="AE339" s="344"/>
      <c r="AF339" s="344"/>
      <c r="AG339" s="344"/>
      <c r="AH339" s="344"/>
      <c r="AI339" s="344"/>
      <c r="AJ339" s="344"/>
      <c r="AK339" s="344"/>
      <c r="AL339" s="344"/>
      <c r="AM339" s="344"/>
      <c r="AN339" s="344"/>
      <c r="AO339" s="344"/>
      <c r="AP339" s="344"/>
      <c r="AQ339" s="344"/>
      <c r="AR339" s="344"/>
      <c r="AS339" s="344"/>
      <c r="AT339" s="344"/>
      <c r="AU339" s="344"/>
      <c r="AV339" s="344"/>
      <c r="AW339" s="344"/>
      <c r="AX339" s="344"/>
      <c r="AY339" s="344"/>
      <c r="BA339" s="345" t="s">
        <v>128</v>
      </c>
      <c r="BB339" s="302" t="s">
        <v>127</v>
      </c>
      <c r="BC339" s="969" t="s">
        <v>114</v>
      </c>
      <c r="BD339" s="970"/>
      <c r="BE339" s="970"/>
      <c r="BF339" s="970"/>
      <c r="BG339" s="971"/>
      <c r="BH339" s="969" t="s">
        <v>38</v>
      </c>
      <c r="BI339" s="970"/>
      <c r="BJ339" s="970"/>
      <c r="BK339" s="970"/>
      <c r="BL339" s="971"/>
      <c r="BM339" s="969" t="s">
        <v>37</v>
      </c>
      <c r="BN339" s="970"/>
      <c r="BO339" s="970"/>
      <c r="BP339" s="970"/>
      <c r="BQ339" s="972"/>
      <c r="BR339" s="19" t="s">
        <v>138</v>
      </c>
      <c r="BS339" s="398"/>
      <c r="BT339" s="398"/>
      <c r="BU339" s="398"/>
      <c r="BV339" s="398"/>
      <c r="BW339" s="398"/>
      <c r="BX339" s="398"/>
      <c r="BY339" s="398"/>
      <c r="BZ339" s="409"/>
      <c r="CA339" s="409"/>
      <c r="CB339" s="409"/>
      <c r="CC339" s="409"/>
      <c r="CD339" s="409"/>
      <c r="CE339" s="409"/>
      <c r="CF339" s="409"/>
      <c r="CG339" s="409"/>
      <c r="CH339" s="409"/>
      <c r="CI339" s="409"/>
      <c r="CJ339" s="409"/>
      <c r="CK339" s="409"/>
      <c r="CL339" s="409"/>
      <c r="CM339" s="409"/>
      <c r="CN339" s="409"/>
      <c r="CO339" s="409"/>
      <c r="CP339" s="409"/>
      <c r="CQ339" s="409"/>
      <c r="CR339" s="409"/>
      <c r="CS339" s="409"/>
      <c r="CT339" s="409"/>
      <c r="CU339" s="409"/>
      <c r="CV339" s="409"/>
      <c r="CW339" s="409"/>
      <c r="CX339" s="409"/>
      <c r="CY339" s="409"/>
      <c r="CZ339" s="410"/>
    </row>
    <row r="340" s="489" customFormat="true" ht="12.75" x14ac:dyDescent="0.2">
      <c r="B340" s="488"/>
      <c r="R340" s="344"/>
      <c r="S340" s="344"/>
      <c r="T340" s="344"/>
      <c r="U340" s="344"/>
      <c r="V340" s="344"/>
      <c r="W340" s="344"/>
      <c r="X340" s="344"/>
      <c r="Y340" s="344"/>
      <c r="Z340" s="344"/>
      <c r="AA340" s="344"/>
      <c r="AB340" s="344"/>
      <c r="AC340" s="344"/>
      <c r="AD340" s="344"/>
      <c r="AE340" s="344"/>
      <c r="AF340" s="344"/>
      <c r="AG340" s="344"/>
      <c r="AH340" s="344"/>
      <c r="AI340" s="344"/>
      <c r="AJ340" s="344"/>
      <c r="AK340" s="344"/>
      <c r="AL340" s="344"/>
      <c r="AM340" s="344"/>
      <c r="AN340" s="344"/>
      <c r="AO340" s="344"/>
      <c r="AP340" s="344"/>
      <c r="AQ340" s="344"/>
      <c r="AR340" s="344"/>
      <c r="AS340" s="344"/>
      <c r="AT340" s="344"/>
      <c r="AU340" s="344"/>
      <c r="AV340" s="344"/>
      <c r="AW340" s="344"/>
      <c r="AX340" s="344"/>
      <c r="AY340" s="344"/>
      <c r="BA340" s="333" t="s">
        <v>126</v>
      </c>
      <c r="BB340" s="332"/>
      <c r="BC340" s="422" t="s">
        <v>0</v>
      </c>
      <c r="BD340" s="521" t="s">
        <v>1</v>
      </c>
      <c r="BE340" s="521" t="s">
        <v>2</v>
      </c>
      <c r="BF340" s="521" t="s">
        <v>3</v>
      </c>
      <c r="BG340" s="423" t="s">
        <v>4</v>
      </c>
      <c r="BH340" s="422" t="s">
        <v>0</v>
      </c>
      <c r="BI340" s="521" t="s">
        <v>1</v>
      </c>
      <c r="BJ340" s="521" t="s">
        <v>2</v>
      </c>
      <c r="BK340" s="521" t="s">
        <v>3</v>
      </c>
      <c r="BL340" s="423" t="s">
        <v>4</v>
      </c>
      <c r="BM340" s="422" t="s">
        <v>0</v>
      </c>
      <c r="BN340" s="521" t="s">
        <v>1</v>
      </c>
      <c r="BO340" s="521" t="s">
        <v>2</v>
      </c>
      <c r="BP340" s="521" t="s">
        <v>3</v>
      </c>
      <c r="BQ340" s="423" t="s">
        <v>4</v>
      </c>
      <c r="BR340" s="422"/>
      <c r="BS340" s="521"/>
      <c r="BT340" s="521"/>
      <c r="BU340" s="521"/>
      <c r="BV340" s="521"/>
      <c r="BW340" s="521"/>
      <c r="BX340" s="521"/>
      <c r="BY340" s="522"/>
      <c r="BZ340" s="522"/>
      <c r="CA340" s="522"/>
      <c r="CB340" s="522"/>
      <c r="CC340" s="522"/>
      <c r="CD340" s="522"/>
      <c r="CE340" s="522"/>
      <c r="CF340" s="522"/>
      <c r="CG340" s="522"/>
      <c r="CH340" s="522"/>
      <c r="CI340" s="522"/>
      <c r="CJ340" s="522"/>
      <c r="CK340" s="522"/>
      <c r="CL340" s="522"/>
      <c r="CM340" s="522"/>
      <c r="CN340" s="522"/>
      <c r="CO340" s="522"/>
      <c r="CP340" s="522"/>
      <c r="CQ340" s="522"/>
      <c r="CR340" s="522"/>
      <c r="CS340" s="522"/>
      <c r="CT340" s="522"/>
      <c r="CU340" s="522"/>
      <c r="CV340" s="522"/>
      <c r="CW340" s="522"/>
      <c r="CX340" s="522"/>
      <c r="CY340" s="522"/>
      <c r="CZ340" s="423"/>
    </row>
    <row r="341" s="489" customFormat="true" ht="15" customHeight="true" x14ac:dyDescent="0.2">
      <c r="B341" s="488"/>
      <c r="R341" s="344"/>
      <c r="S341" s="344"/>
      <c r="T341" s="344"/>
      <c r="U341" s="344"/>
      <c r="V341" s="344"/>
      <c r="W341" s="344"/>
      <c r="X341" s="344"/>
      <c r="Y341" s="344"/>
      <c r="Z341" s="344"/>
      <c r="AA341" s="344"/>
      <c r="AB341" s="344"/>
      <c r="AC341" s="344"/>
      <c r="AD341" s="344"/>
      <c r="AE341" s="344"/>
      <c r="AF341" s="344"/>
      <c r="AG341" s="344"/>
      <c r="AH341" s="344"/>
      <c r="AI341" s="344"/>
      <c r="AJ341" s="344"/>
      <c r="AK341" s="344"/>
      <c r="AL341" s="344"/>
      <c r="AM341" s="344"/>
      <c r="AN341" s="344"/>
      <c r="AO341" s="344"/>
      <c r="AP341" s="344"/>
      <c r="AQ341" s="344"/>
      <c r="AR341" s="344"/>
      <c r="AS341" s="344"/>
      <c r="AT341" s="344"/>
      <c r="AU341" s="344"/>
      <c r="AV341" s="344"/>
      <c r="AW341" s="344"/>
      <c r="AX341" s="344"/>
      <c r="AY341" s="344"/>
      <c r="BA341" s="964" t="s">
        <v>145</v>
      </c>
      <c r="BB341" s="553" t="s">
        <v>49</v>
      </c>
      <c r="BC341" s="55" t="s">
        <v>35</v>
      </c>
      <c r="BD341" s="51" t="s">
        <v>35</v>
      </c>
      <c r="BE341" s="51" t="s">
        <v>35</v>
      </c>
      <c r="BF341" s="51" t="s">
        <v>35</v>
      </c>
      <c r="BG341" s="46" t="s">
        <v>35</v>
      </c>
      <c r="BH341" s="55" t="s">
        <v>35</v>
      </c>
      <c r="BI341" s="51" t="s">
        <v>35</v>
      </c>
      <c r="BJ341" s="51" t="s">
        <v>35</v>
      </c>
      <c r="BK341" s="51" t="s">
        <v>35</v>
      </c>
      <c r="BL341" s="46" t="s">
        <v>35</v>
      </c>
      <c r="BM341" s="55" t="s">
        <v>35</v>
      </c>
      <c r="BN341" s="51" t="s">
        <v>35</v>
      </c>
      <c r="BO341" s="51" t="s">
        <v>35</v>
      </c>
      <c r="BP341" s="51" t="s">
        <v>35</v>
      </c>
      <c r="BQ341" s="46" t="s">
        <v>35</v>
      </c>
      <c r="BR341" s="55" t="s">
        <v>35</v>
      </c>
      <c r="BS341" s="51" t="s">
        <v>35</v>
      </c>
      <c r="BT341" s="51" t="s">
        <v>35</v>
      </c>
      <c r="BU341" s="51" t="s">
        <v>35</v>
      </c>
      <c r="BV341" s="51" t="s">
        <v>35</v>
      </c>
      <c r="BW341" s="51" t="s">
        <v>35</v>
      </c>
      <c r="BX341" s="51" t="s">
        <v>35</v>
      </c>
      <c r="BY341" s="40" t="s">
        <v>35</v>
      </c>
      <c r="BZ341" s="40" t="s">
        <v>35</v>
      </c>
      <c r="CA341" s="40" t="s">
        <v>35</v>
      </c>
      <c r="CB341" s="40" t="s">
        <v>35</v>
      </c>
      <c r="CC341" s="40" t="s">
        <v>35</v>
      </c>
      <c r="CD341" s="40" t="s">
        <v>35</v>
      </c>
      <c r="CE341" s="40" t="s">
        <v>35</v>
      </c>
      <c r="CF341" s="40" t="s">
        <v>35</v>
      </c>
      <c r="CG341" s="40" t="s">
        <v>35</v>
      </c>
      <c r="CH341" s="40" t="s">
        <v>35</v>
      </c>
      <c r="CI341" s="40" t="s">
        <v>35</v>
      </c>
      <c r="CJ341" s="40" t="s">
        <v>35</v>
      </c>
      <c r="CK341" s="40" t="s">
        <v>35</v>
      </c>
      <c r="CL341" s="40" t="s">
        <v>35</v>
      </c>
      <c r="CM341" s="40" t="s">
        <v>35</v>
      </c>
      <c r="CN341" s="40" t="s">
        <v>35</v>
      </c>
      <c r="CO341" s="40" t="s">
        <v>35</v>
      </c>
      <c r="CP341" s="40" t="s">
        <v>35</v>
      </c>
      <c r="CQ341" s="40" t="s">
        <v>35</v>
      </c>
      <c r="CR341" s="40" t="s">
        <v>35</v>
      </c>
      <c r="CS341" s="40" t="s">
        <v>35</v>
      </c>
      <c r="CT341" s="40" t="s">
        <v>35</v>
      </c>
      <c r="CU341" s="40" t="s">
        <v>35</v>
      </c>
      <c r="CV341" s="40" t="s">
        <v>35</v>
      </c>
      <c r="CW341" s="40" t="s">
        <v>35</v>
      </c>
      <c r="CX341" s="40" t="s">
        <v>35</v>
      </c>
      <c r="CY341" s="40" t="s">
        <v>35</v>
      </c>
      <c r="CZ341" s="46" t="s">
        <v>35</v>
      </c>
    </row>
    <row r="342" s="489" customFormat="true" ht="15" customHeight="true" x14ac:dyDescent="0.2">
      <c r="B342" s="488"/>
      <c r="R342" s="344"/>
      <c r="S342" s="344"/>
      <c r="T342" s="344"/>
      <c r="U342" s="344"/>
      <c r="V342" s="344"/>
      <c r="W342" s="344"/>
      <c r="X342" s="344"/>
      <c r="Y342" s="344"/>
      <c r="Z342" s="344"/>
      <c r="AA342" s="344"/>
      <c r="AB342" s="344"/>
      <c r="AC342" s="344"/>
      <c r="AD342" s="344"/>
      <c r="AE342" s="344"/>
      <c r="AF342" s="344"/>
      <c r="AG342" s="344"/>
      <c r="AH342" s="344"/>
      <c r="AI342" s="344"/>
      <c r="AJ342" s="344"/>
      <c r="AK342" s="344"/>
      <c r="AL342" s="344"/>
      <c r="AM342" s="344"/>
      <c r="AN342" s="344"/>
      <c r="AO342" s="344"/>
      <c r="AP342" s="344"/>
      <c r="AQ342" s="344"/>
      <c r="AR342" s="344"/>
      <c r="AS342" s="344"/>
      <c r="AT342" s="344"/>
      <c r="AU342" s="344"/>
      <c r="AV342" s="344"/>
      <c r="AW342" s="344"/>
      <c r="AX342" s="344"/>
      <c r="AY342" s="344"/>
      <c r="BA342" s="965"/>
      <c r="BB342" s="552" t="s">
        <v>48</v>
      </c>
      <c r="BC342" s="54" t="s">
        <v>35</v>
      </c>
      <c r="BD342" s="50" t="s">
        <v>35</v>
      </c>
      <c r="BE342" s="50" t="s">
        <v>35</v>
      </c>
      <c r="BF342" s="50" t="s">
        <v>35</v>
      </c>
      <c r="BG342" s="45" t="s">
        <v>35</v>
      </c>
      <c r="BH342" s="54" t="s">
        <v>35</v>
      </c>
      <c r="BI342" s="50" t="s">
        <v>35</v>
      </c>
      <c r="BJ342" s="50" t="s">
        <v>35</v>
      </c>
      <c r="BK342" s="50" t="s">
        <v>35</v>
      </c>
      <c r="BL342" s="45" t="s">
        <v>35</v>
      </c>
      <c r="BM342" s="54" t="s">
        <v>35</v>
      </c>
      <c r="BN342" s="50" t="s">
        <v>35</v>
      </c>
      <c r="BO342" s="50" t="s">
        <v>35</v>
      </c>
      <c r="BP342" s="50" t="s">
        <v>35</v>
      </c>
      <c r="BQ342" s="45" t="s">
        <v>35</v>
      </c>
      <c r="BR342" s="54" t="s">
        <v>35</v>
      </c>
      <c r="BS342" s="50" t="s">
        <v>35</v>
      </c>
      <c r="BT342" s="50" t="s">
        <v>35</v>
      </c>
      <c r="BU342" s="50" t="s">
        <v>35</v>
      </c>
      <c r="BV342" s="50" t="s">
        <v>35</v>
      </c>
      <c r="BW342" s="50" t="s">
        <v>35</v>
      </c>
      <c r="BX342" s="50" t="s">
        <v>35</v>
      </c>
      <c r="BY342" s="39" t="s">
        <v>35</v>
      </c>
      <c r="BZ342" s="39" t="s">
        <v>35</v>
      </c>
      <c r="CA342" s="39" t="s">
        <v>35</v>
      </c>
      <c r="CB342" s="39" t="s">
        <v>35</v>
      </c>
      <c r="CC342" s="39" t="s">
        <v>35</v>
      </c>
      <c r="CD342" s="39" t="s">
        <v>35</v>
      </c>
      <c r="CE342" s="39" t="s">
        <v>35</v>
      </c>
      <c r="CF342" s="39" t="s">
        <v>35</v>
      </c>
      <c r="CG342" s="39" t="s">
        <v>35</v>
      </c>
      <c r="CH342" s="39" t="s">
        <v>35</v>
      </c>
      <c r="CI342" s="39" t="s">
        <v>35</v>
      </c>
      <c r="CJ342" s="39" t="s">
        <v>35</v>
      </c>
      <c r="CK342" s="39" t="s">
        <v>35</v>
      </c>
      <c r="CL342" s="39" t="s">
        <v>35</v>
      </c>
      <c r="CM342" s="39" t="s">
        <v>35</v>
      </c>
      <c r="CN342" s="39" t="s">
        <v>35</v>
      </c>
      <c r="CO342" s="39" t="s">
        <v>35</v>
      </c>
      <c r="CP342" s="39" t="s">
        <v>35</v>
      </c>
      <c r="CQ342" s="39" t="s">
        <v>35</v>
      </c>
      <c r="CR342" s="39" t="s">
        <v>35</v>
      </c>
      <c r="CS342" s="39" t="s">
        <v>35</v>
      </c>
      <c r="CT342" s="39" t="s">
        <v>35</v>
      </c>
      <c r="CU342" s="39" t="s">
        <v>35</v>
      </c>
      <c r="CV342" s="39" t="s">
        <v>35</v>
      </c>
      <c r="CW342" s="39" t="s">
        <v>35</v>
      </c>
      <c r="CX342" s="39" t="s">
        <v>35</v>
      </c>
      <c r="CY342" s="39" t="s">
        <v>35</v>
      </c>
      <c r="CZ342" s="45" t="s">
        <v>35</v>
      </c>
    </row>
    <row r="343" s="489" customFormat="true" ht="15" customHeight="true" x14ac:dyDescent="0.2">
      <c r="B343" s="488"/>
      <c r="R343" s="344"/>
      <c r="S343" s="344"/>
      <c r="T343" s="344"/>
      <c r="U343" s="344"/>
      <c r="V343" s="344"/>
      <c r="W343" s="344"/>
      <c r="X343" s="344"/>
      <c r="Y343" s="344"/>
      <c r="Z343" s="344"/>
      <c r="AA343" s="344"/>
      <c r="AB343" s="344"/>
      <c r="AC343" s="344"/>
      <c r="AD343" s="344"/>
      <c r="AE343" s="344"/>
      <c r="AF343" s="344"/>
      <c r="AG343" s="344"/>
      <c r="AH343" s="344"/>
      <c r="AI343" s="344"/>
      <c r="AJ343" s="344"/>
      <c r="AK343" s="344"/>
      <c r="AL343" s="344"/>
      <c r="AM343" s="344"/>
      <c r="AN343" s="344"/>
      <c r="AO343" s="344"/>
      <c r="AP343" s="344"/>
      <c r="AQ343" s="344"/>
      <c r="AR343" s="344"/>
      <c r="AS343" s="344"/>
      <c r="AT343" s="344"/>
      <c r="AU343" s="344"/>
      <c r="AV343" s="344"/>
      <c r="AW343" s="344"/>
      <c r="AX343" s="344"/>
      <c r="AY343" s="344"/>
      <c r="BA343" s="966" t="s">
        <v>140</v>
      </c>
      <c r="BB343" s="552" t="s">
        <v>49</v>
      </c>
      <c r="BC343" s="54" t="s">
        <v>35</v>
      </c>
      <c r="BD343" s="50" t="s">
        <v>35</v>
      </c>
      <c r="BE343" s="50" t="s">
        <v>35</v>
      </c>
      <c r="BF343" s="50" t="s">
        <v>35</v>
      </c>
      <c r="BG343" s="45" t="s">
        <v>35</v>
      </c>
      <c r="BH343" s="54" t="s">
        <v>35</v>
      </c>
      <c r="BI343" s="50" t="s">
        <v>35</v>
      </c>
      <c r="BJ343" s="50" t="s">
        <v>35</v>
      </c>
      <c r="BK343" s="50" t="s">
        <v>35</v>
      </c>
      <c r="BL343" s="45" t="s">
        <v>35</v>
      </c>
      <c r="BM343" s="54" t="s">
        <v>35</v>
      </c>
      <c r="BN343" s="50" t="s">
        <v>35</v>
      </c>
      <c r="BO343" s="50" t="s">
        <v>35</v>
      </c>
      <c r="BP343" s="50" t="s">
        <v>35</v>
      </c>
      <c r="BQ343" s="45" t="s">
        <v>35</v>
      </c>
      <c r="BR343" s="54" t="s">
        <v>35</v>
      </c>
      <c r="BS343" s="50" t="s">
        <v>35</v>
      </c>
      <c r="BT343" s="50" t="s">
        <v>35</v>
      </c>
      <c r="BU343" s="50" t="s">
        <v>35</v>
      </c>
      <c r="BV343" s="50" t="s">
        <v>35</v>
      </c>
      <c r="BW343" s="50" t="s">
        <v>35</v>
      </c>
      <c r="BX343" s="50" t="s">
        <v>35</v>
      </c>
      <c r="BY343" s="39" t="s">
        <v>35</v>
      </c>
      <c r="BZ343" s="39" t="s">
        <v>35</v>
      </c>
      <c r="CA343" s="39" t="s">
        <v>35</v>
      </c>
      <c r="CB343" s="39" t="s">
        <v>35</v>
      </c>
      <c r="CC343" s="39" t="s">
        <v>35</v>
      </c>
      <c r="CD343" s="39" t="s">
        <v>35</v>
      </c>
      <c r="CE343" s="39" t="s">
        <v>35</v>
      </c>
      <c r="CF343" s="39" t="s">
        <v>35</v>
      </c>
      <c r="CG343" s="39" t="s">
        <v>35</v>
      </c>
      <c r="CH343" s="39" t="s">
        <v>35</v>
      </c>
      <c r="CI343" s="39" t="s">
        <v>35</v>
      </c>
      <c r="CJ343" s="39" t="s">
        <v>35</v>
      </c>
      <c r="CK343" s="39" t="s">
        <v>35</v>
      </c>
      <c r="CL343" s="39" t="s">
        <v>35</v>
      </c>
      <c r="CM343" s="39" t="s">
        <v>35</v>
      </c>
      <c r="CN343" s="39" t="s">
        <v>35</v>
      </c>
      <c r="CO343" s="39" t="s">
        <v>35</v>
      </c>
      <c r="CP343" s="39" t="s">
        <v>35</v>
      </c>
      <c r="CQ343" s="39" t="s">
        <v>35</v>
      </c>
      <c r="CR343" s="39" t="s">
        <v>35</v>
      </c>
      <c r="CS343" s="39" t="s">
        <v>35</v>
      </c>
      <c r="CT343" s="39" t="s">
        <v>35</v>
      </c>
      <c r="CU343" s="39" t="s">
        <v>35</v>
      </c>
      <c r="CV343" s="39" t="s">
        <v>35</v>
      </c>
      <c r="CW343" s="39" t="s">
        <v>35</v>
      </c>
      <c r="CX343" s="39" t="s">
        <v>35</v>
      </c>
      <c r="CY343" s="39" t="s">
        <v>35</v>
      </c>
      <c r="CZ343" s="45" t="s">
        <v>35</v>
      </c>
    </row>
    <row r="344" s="489" customFormat="true" ht="15" customHeight="true" x14ac:dyDescent="0.2">
      <c r="B344" s="488"/>
      <c r="R344" s="344"/>
      <c r="S344" s="344"/>
      <c r="T344" s="344"/>
      <c r="U344" s="344"/>
      <c r="V344" s="344"/>
      <c r="W344" s="344"/>
      <c r="X344" s="344"/>
      <c r="Y344" s="344"/>
      <c r="Z344" s="344"/>
      <c r="AA344" s="344"/>
      <c r="AB344" s="344"/>
      <c r="AC344" s="344"/>
      <c r="AD344" s="344"/>
      <c r="AE344" s="344"/>
      <c r="AF344" s="344"/>
      <c r="AG344" s="344"/>
      <c r="AH344" s="344"/>
      <c r="AI344" s="344"/>
      <c r="AJ344" s="344"/>
      <c r="AK344" s="344"/>
      <c r="AL344" s="344"/>
      <c r="AM344" s="344"/>
      <c r="AN344" s="344"/>
      <c r="AO344" s="344"/>
      <c r="AP344" s="344"/>
      <c r="AQ344" s="344"/>
      <c r="AR344" s="344"/>
      <c r="AS344" s="344"/>
      <c r="AT344" s="344"/>
      <c r="AU344" s="344"/>
      <c r="AV344" s="344"/>
      <c r="AW344" s="344"/>
      <c r="AX344" s="344"/>
      <c r="AY344" s="344"/>
      <c r="BA344" s="965"/>
      <c r="BB344" s="552" t="s">
        <v>48</v>
      </c>
      <c r="BC344" s="54" t="s">
        <v>35</v>
      </c>
      <c r="BD344" s="50" t="s">
        <v>35</v>
      </c>
      <c r="BE344" s="50" t="s">
        <v>35</v>
      </c>
      <c r="BF344" s="50" t="s">
        <v>35</v>
      </c>
      <c r="BG344" s="45" t="s">
        <v>35</v>
      </c>
      <c r="BH344" s="54" t="s">
        <v>35</v>
      </c>
      <c r="BI344" s="50" t="s">
        <v>35</v>
      </c>
      <c r="BJ344" s="50" t="s">
        <v>35</v>
      </c>
      <c r="BK344" s="50" t="s">
        <v>35</v>
      </c>
      <c r="BL344" s="45" t="s">
        <v>35</v>
      </c>
      <c r="BM344" s="54" t="s">
        <v>35</v>
      </c>
      <c r="BN344" s="50" t="s">
        <v>35</v>
      </c>
      <c r="BO344" s="50" t="s">
        <v>35</v>
      </c>
      <c r="BP344" s="50" t="s">
        <v>35</v>
      </c>
      <c r="BQ344" s="45" t="s">
        <v>35</v>
      </c>
      <c r="BR344" s="54" t="s">
        <v>35</v>
      </c>
      <c r="BS344" s="50" t="s">
        <v>35</v>
      </c>
      <c r="BT344" s="50" t="s">
        <v>35</v>
      </c>
      <c r="BU344" s="50" t="s">
        <v>35</v>
      </c>
      <c r="BV344" s="50" t="s">
        <v>35</v>
      </c>
      <c r="BW344" s="50" t="s">
        <v>35</v>
      </c>
      <c r="BX344" s="50" t="s">
        <v>35</v>
      </c>
      <c r="BY344" s="39" t="s">
        <v>35</v>
      </c>
      <c r="BZ344" s="39" t="s">
        <v>35</v>
      </c>
      <c r="CA344" s="39" t="s">
        <v>35</v>
      </c>
      <c r="CB344" s="39" t="s">
        <v>35</v>
      </c>
      <c r="CC344" s="39" t="s">
        <v>35</v>
      </c>
      <c r="CD344" s="39" t="s">
        <v>35</v>
      </c>
      <c r="CE344" s="39" t="s">
        <v>35</v>
      </c>
      <c r="CF344" s="39" t="s">
        <v>35</v>
      </c>
      <c r="CG344" s="39" t="s">
        <v>35</v>
      </c>
      <c r="CH344" s="39" t="s">
        <v>35</v>
      </c>
      <c r="CI344" s="39" t="s">
        <v>35</v>
      </c>
      <c r="CJ344" s="39" t="s">
        <v>35</v>
      </c>
      <c r="CK344" s="39" t="s">
        <v>35</v>
      </c>
      <c r="CL344" s="39" t="s">
        <v>35</v>
      </c>
      <c r="CM344" s="39" t="s">
        <v>35</v>
      </c>
      <c r="CN344" s="39" t="s">
        <v>35</v>
      </c>
      <c r="CO344" s="39" t="s">
        <v>35</v>
      </c>
      <c r="CP344" s="39" t="s">
        <v>35</v>
      </c>
      <c r="CQ344" s="39" t="s">
        <v>35</v>
      </c>
      <c r="CR344" s="39" t="s">
        <v>35</v>
      </c>
      <c r="CS344" s="39" t="s">
        <v>35</v>
      </c>
      <c r="CT344" s="39" t="s">
        <v>35</v>
      </c>
      <c r="CU344" s="39" t="s">
        <v>35</v>
      </c>
      <c r="CV344" s="39" t="s">
        <v>35</v>
      </c>
      <c r="CW344" s="39" t="s">
        <v>35</v>
      </c>
      <c r="CX344" s="39" t="s">
        <v>35</v>
      </c>
      <c r="CY344" s="39" t="s">
        <v>35</v>
      </c>
      <c r="CZ344" s="45" t="s">
        <v>35</v>
      </c>
    </row>
    <row r="345" s="489" customFormat="true" ht="15" customHeight="true" x14ac:dyDescent="0.2">
      <c r="B345" s="488"/>
      <c r="R345" s="344"/>
      <c r="S345" s="344"/>
      <c r="T345" s="344"/>
      <c r="U345" s="344"/>
      <c r="V345" s="344"/>
      <c r="W345" s="344"/>
      <c r="X345" s="344"/>
      <c r="Y345" s="344"/>
      <c r="Z345" s="344"/>
      <c r="AA345" s="344"/>
      <c r="AB345" s="344"/>
      <c r="AC345" s="344"/>
      <c r="AD345" s="344"/>
      <c r="AE345" s="344"/>
      <c r="AF345" s="344"/>
      <c r="AG345" s="344"/>
      <c r="AH345" s="344"/>
      <c r="AI345" s="344"/>
      <c r="AJ345" s="344"/>
      <c r="AK345" s="344"/>
      <c r="AL345" s="344"/>
      <c r="AM345" s="344"/>
      <c r="AN345" s="344"/>
      <c r="AO345" s="344"/>
      <c r="AP345" s="344"/>
      <c r="AQ345" s="344"/>
      <c r="AR345" s="344"/>
      <c r="AS345" s="344"/>
      <c r="AT345" s="344"/>
      <c r="AU345" s="344"/>
      <c r="AV345" s="344"/>
      <c r="AW345" s="344"/>
      <c r="AX345" s="344"/>
      <c r="AY345" s="344"/>
      <c r="BA345" s="966" t="s">
        <v>141</v>
      </c>
      <c r="BB345" s="552" t="s">
        <v>49</v>
      </c>
      <c r="BC345" s="54" t="s">
        <v>35</v>
      </c>
      <c r="BD345" s="50" t="s">
        <v>35</v>
      </c>
      <c r="BE345" s="50" t="s">
        <v>35</v>
      </c>
      <c r="BF345" s="50" t="s">
        <v>35</v>
      </c>
      <c r="BG345" s="45" t="s">
        <v>35</v>
      </c>
      <c r="BH345" s="54" t="s">
        <v>35</v>
      </c>
      <c r="BI345" s="50" t="s">
        <v>35</v>
      </c>
      <c r="BJ345" s="50" t="s">
        <v>35</v>
      </c>
      <c r="BK345" s="50" t="s">
        <v>35</v>
      </c>
      <c r="BL345" s="45" t="s">
        <v>35</v>
      </c>
      <c r="BM345" s="54" t="s">
        <v>35</v>
      </c>
      <c r="BN345" s="50" t="s">
        <v>35</v>
      </c>
      <c r="BO345" s="50" t="s">
        <v>35</v>
      </c>
      <c r="BP345" s="50" t="s">
        <v>35</v>
      </c>
      <c r="BQ345" s="45" t="s">
        <v>35</v>
      </c>
      <c r="BR345" s="54" t="s">
        <v>35</v>
      </c>
      <c r="BS345" s="50" t="s">
        <v>35</v>
      </c>
      <c r="BT345" s="50" t="s">
        <v>35</v>
      </c>
      <c r="BU345" s="50" t="s">
        <v>35</v>
      </c>
      <c r="BV345" s="50" t="s">
        <v>35</v>
      </c>
      <c r="BW345" s="50" t="s">
        <v>35</v>
      </c>
      <c r="BX345" s="50" t="s">
        <v>35</v>
      </c>
      <c r="BY345" s="39" t="s">
        <v>35</v>
      </c>
      <c r="BZ345" s="39" t="s">
        <v>35</v>
      </c>
      <c r="CA345" s="39" t="s">
        <v>35</v>
      </c>
      <c r="CB345" s="39" t="s">
        <v>35</v>
      </c>
      <c r="CC345" s="39" t="s">
        <v>35</v>
      </c>
      <c r="CD345" s="39" t="s">
        <v>35</v>
      </c>
      <c r="CE345" s="39" t="s">
        <v>35</v>
      </c>
      <c r="CF345" s="39" t="s">
        <v>35</v>
      </c>
      <c r="CG345" s="39" t="s">
        <v>35</v>
      </c>
      <c r="CH345" s="39" t="s">
        <v>35</v>
      </c>
      <c r="CI345" s="39" t="s">
        <v>35</v>
      </c>
      <c r="CJ345" s="39" t="s">
        <v>35</v>
      </c>
      <c r="CK345" s="39" t="s">
        <v>35</v>
      </c>
      <c r="CL345" s="39" t="s">
        <v>35</v>
      </c>
      <c r="CM345" s="39" t="s">
        <v>35</v>
      </c>
      <c r="CN345" s="39" t="s">
        <v>35</v>
      </c>
      <c r="CO345" s="39" t="s">
        <v>35</v>
      </c>
      <c r="CP345" s="39" t="s">
        <v>35</v>
      </c>
      <c r="CQ345" s="39" t="s">
        <v>35</v>
      </c>
      <c r="CR345" s="39" t="s">
        <v>35</v>
      </c>
      <c r="CS345" s="39" t="s">
        <v>35</v>
      </c>
      <c r="CT345" s="39" t="s">
        <v>35</v>
      </c>
      <c r="CU345" s="39" t="s">
        <v>35</v>
      </c>
      <c r="CV345" s="39" t="s">
        <v>35</v>
      </c>
      <c r="CW345" s="39" t="s">
        <v>35</v>
      </c>
      <c r="CX345" s="39" t="s">
        <v>35</v>
      </c>
      <c r="CY345" s="39" t="s">
        <v>35</v>
      </c>
      <c r="CZ345" s="45" t="s">
        <v>35</v>
      </c>
    </row>
    <row r="346" s="489" customFormat="true" ht="15" customHeight="true" x14ac:dyDescent="0.2">
      <c r="B346" s="488"/>
      <c r="R346" s="344"/>
      <c r="S346" s="344"/>
      <c r="T346" s="344"/>
      <c r="U346" s="344"/>
      <c r="V346" s="344"/>
      <c r="W346" s="344"/>
      <c r="X346" s="344"/>
      <c r="Y346" s="344"/>
      <c r="Z346" s="344"/>
      <c r="AA346" s="344"/>
      <c r="AB346" s="344"/>
      <c r="AC346" s="344"/>
      <c r="AD346" s="344"/>
      <c r="AE346" s="344"/>
      <c r="AF346" s="344"/>
      <c r="AG346" s="344"/>
      <c r="AH346" s="344"/>
      <c r="AI346" s="344"/>
      <c r="AJ346" s="344"/>
      <c r="AK346" s="344"/>
      <c r="AL346" s="344"/>
      <c r="AM346" s="344"/>
      <c r="AN346" s="344"/>
      <c r="AO346" s="344"/>
      <c r="AP346" s="344"/>
      <c r="AQ346" s="344"/>
      <c r="AR346" s="344"/>
      <c r="AS346" s="344"/>
      <c r="AT346" s="344"/>
      <c r="AU346" s="344"/>
      <c r="AV346" s="344"/>
      <c r="AW346" s="344"/>
      <c r="AX346" s="344"/>
      <c r="AY346" s="344"/>
      <c r="BA346" s="965"/>
      <c r="BB346" s="552" t="s">
        <v>48</v>
      </c>
      <c r="BC346" s="54" t="s">
        <v>35</v>
      </c>
      <c r="BD346" s="50" t="s">
        <v>35</v>
      </c>
      <c r="BE346" s="50" t="s">
        <v>35</v>
      </c>
      <c r="BF346" s="50" t="s">
        <v>35</v>
      </c>
      <c r="BG346" s="45" t="s">
        <v>35</v>
      </c>
      <c r="BH346" s="54" t="s">
        <v>35</v>
      </c>
      <c r="BI346" s="50" t="s">
        <v>35</v>
      </c>
      <c r="BJ346" s="50" t="s">
        <v>35</v>
      </c>
      <c r="BK346" s="50" t="s">
        <v>35</v>
      </c>
      <c r="BL346" s="45" t="s">
        <v>35</v>
      </c>
      <c r="BM346" s="54" t="s">
        <v>35</v>
      </c>
      <c r="BN346" s="50" t="s">
        <v>35</v>
      </c>
      <c r="BO346" s="50" t="s">
        <v>35</v>
      </c>
      <c r="BP346" s="50" t="s">
        <v>35</v>
      </c>
      <c r="BQ346" s="45" t="s">
        <v>35</v>
      </c>
      <c r="BR346" s="54" t="s">
        <v>35</v>
      </c>
      <c r="BS346" s="50" t="s">
        <v>35</v>
      </c>
      <c r="BT346" s="50" t="s">
        <v>35</v>
      </c>
      <c r="BU346" s="50" t="s">
        <v>35</v>
      </c>
      <c r="BV346" s="50" t="s">
        <v>35</v>
      </c>
      <c r="BW346" s="50" t="s">
        <v>35</v>
      </c>
      <c r="BX346" s="50" t="s">
        <v>35</v>
      </c>
      <c r="BY346" s="39" t="s">
        <v>35</v>
      </c>
      <c r="BZ346" s="39" t="s">
        <v>35</v>
      </c>
      <c r="CA346" s="39" t="s">
        <v>35</v>
      </c>
      <c r="CB346" s="39" t="s">
        <v>35</v>
      </c>
      <c r="CC346" s="39" t="s">
        <v>35</v>
      </c>
      <c r="CD346" s="39" t="s">
        <v>35</v>
      </c>
      <c r="CE346" s="39" t="s">
        <v>35</v>
      </c>
      <c r="CF346" s="39" t="s">
        <v>35</v>
      </c>
      <c r="CG346" s="39" t="s">
        <v>35</v>
      </c>
      <c r="CH346" s="39" t="s">
        <v>35</v>
      </c>
      <c r="CI346" s="39" t="s">
        <v>35</v>
      </c>
      <c r="CJ346" s="39" t="s">
        <v>35</v>
      </c>
      <c r="CK346" s="39" t="s">
        <v>35</v>
      </c>
      <c r="CL346" s="39" t="s">
        <v>35</v>
      </c>
      <c r="CM346" s="39" t="s">
        <v>35</v>
      </c>
      <c r="CN346" s="39" t="s">
        <v>35</v>
      </c>
      <c r="CO346" s="39" t="s">
        <v>35</v>
      </c>
      <c r="CP346" s="39" t="s">
        <v>35</v>
      </c>
      <c r="CQ346" s="39" t="s">
        <v>35</v>
      </c>
      <c r="CR346" s="39" t="s">
        <v>35</v>
      </c>
      <c r="CS346" s="39" t="s">
        <v>35</v>
      </c>
      <c r="CT346" s="39" t="s">
        <v>35</v>
      </c>
      <c r="CU346" s="39" t="s">
        <v>35</v>
      </c>
      <c r="CV346" s="39" t="s">
        <v>35</v>
      </c>
      <c r="CW346" s="39" t="s">
        <v>35</v>
      </c>
      <c r="CX346" s="39" t="s">
        <v>35</v>
      </c>
      <c r="CY346" s="39" t="s">
        <v>35</v>
      </c>
      <c r="CZ346" s="45" t="s">
        <v>35</v>
      </c>
    </row>
    <row r="347" s="489" customFormat="true" ht="15" customHeight="true" x14ac:dyDescent="0.2">
      <c r="B347" s="488"/>
      <c r="R347" s="344"/>
      <c r="S347" s="344"/>
      <c r="T347" s="344"/>
      <c r="U347" s="344"/>
      <c r="V347" s="344"/>
      <c r="W347" s="344"/>
      <c r="X347" s="344"/>
      <c r="Y347" s="344"/>
      <c r="Z347" s="344"/>
      <c r="AA347" s="344"/>
      <c r="AB347" s="344"/>
      <c r="AC347" s="344"/>
      <c r="AD347" s="344"/>
      <c r="AE347" s="344"/>
      <c r="AF347" s="344"/>
      <c r="AG347" s="344"/>
      <c r="AH347" s="344"/>
      <c r="AI347" s="344"/>
      <c r="AJ347" s="344"/>
      <c r="AK347" s="344"/>
      <c r="AL347" s="344"/>
      <c r="AM347" s="344"/>
      <c r="AN347" s="344"/>
      <c r="AO347" s="344"/>
      <c r="AP347" s="344"/>
      <c r="AQ347" s="344"/>
      <c r="AR347" s="344"/>
      <c r="AS347" s="344"/>
      <c r="AT347" s="344"/>
      <c r="AU347" s="344"/>
      <c r="AV347" s="344"/>
      <c r="AW347" s="344"/>
      <c r="AX347" s="344"/>
      <c r="AY347" s="344"/>
      <c r="BA347" s="966" t="s">
        <v>142</v>
      </c>
      <c r="BB347" s="552" t="s">
        <v>49</v>
      </c>
      <c r="BC347" s="54" t="s">
        <v>35</v>
      </c>
      <c r="BD347" s="50" t="s">
        <v>35</v>
      </c>
      <c r="BE347" s="50" t="s">
        <v>35</v>
      </c>
      <c r="BF347" s="50" t="s">
        <v>35</v>
      </c>
      <c r="BG347" s="45" t="s">
        <v>35</v>
      </c>
      <c r="BH347" s="54" t="s">
        <v>35</v>
      </c>
      <c r="BI347" s="50" t="s">
        <v>35</v>
      </c>
      <c r="BJ347" s="50" t="s">
        <v>35</v>
      </c>
      <c r="BK347" s="50" t="s">
        <v>35</v>
      </c>
      <c r="BL347" s="45" t="s">
        <v>35</v>
      </c>
      <c r="BM347" s="54" t="s">
        <v>35</v>
      </c>
      <c r="BN347" s="50" t="s">
        <v>35</v>
      </c>
      <c r="BO347" s="50" t="s">
        <v>35</v>
      </c>
      <c r="BP347" s="50" t="s">
        <v>35</v>
      </c>
      <c r="BQ347" s="45" t="s">
        <v>35</v>
      </c>
      <c r="BR347" s="54" t="s">
        <v>35</v>
      </c>
      <c r="BS347" s="50" t="s">
        <v>35</v>
      </c>
      <c r="BT347" s="50" t="s">
        <v>35</v>
      </c>
      <c r="BU347" s="50" t="s">
        <v>35</v>
      </c>
      <c r="BV347" s="50" t="s">
        <v>35</v>
      </c>
      <c r="BW347" s="50" t="s">
        <v>35</v>
      </c>
      <c r="BX347" s="50" t="s">
        <v>35</v>
      </c>
      <c r="BY347" s="39" t="s">
        <v>35</v>
      </c>
      <c r="BZ347" s="39" t="s">
        <v>35</v>
      </c>
      <c r="CA347" s="39" t="s">
        <v>35</v>
      </c>
      <c r="CB347" s="39" t="s">
        <v>35</v>
      </c>
      <c r="CC347" s="39" t="s">
        <v>35</v>
      </c>
      <c r="CD347" s="39" t="s">
        <v>35</v>
      </c>
      <c r="CE347" s="39" t="s">
        <v>35</v>
      </c>
      <c r="CF347" s="39" t="s">
        <v>35</v>
      </c>
      <c r="CG347" s="39" t="s">
        <v>35</v>
      </c>
      <c r="CH347" s="39" t="s">
        <v>35</v>
      </c>
      <c r="CI347" s="39" t="s">
        <v>35</v>
      </c>
      <c r="CJ347" s="39" t="s">
        <v>35</v>
      </c>
      <c r="CK347" s="39" t="s">
        <v>35</v>
      </c>
      <c r="CL347" s="39" t="s">
        <v>35</v>
      </c>
      <c r="CM347" s="39" t="s">
        <v>35</v>
      </c>
      <c r="CN347" s="39" t="s">
        <v>35</v>
      </c>
      <c r="CO347" s="39" t="s">
        <v>35</v>
      </c>
      <c r="CP347" s="39" t="s">
        <v>35</v>
      </c>
      <c r="CQ347" s="39" t="s">
        <v>35</v>
      </c>
      <c r="CR347" s="39" t="s">
        <v>35</v>
      </c>
      <c r="CS347" s="39" t="s">
        <v>35</v>
      </c>
      <c r="CT347" s="39" t="s">
        <v>35</v>
      </c>
      <c r="CU347" s="39" t="s">
        <v>35</v>
      </c>
      <c r="CV347" s="39" t="s">
        <v>35</v>
      </c>
      <c r="CW347" s="39" t="s">
        <v>35</v>
      </c>
      <c r="CX347" s="39" t="s">
        <v>35</v>
      </c>
      <c r="CY347" s="39" t="s">
        <v>35</v>
      </c>
      <c r="CZ347" s="45" t="s">
        <v>35</v>
      </c>
    </row>
    <row r="348" s="489" customFormat="true" ht="15" customHeight="true" x14ac:dyDescent="0.2">
      <c r="B348" s="488"/>
      <c r="R348" s="344"/>
      <c r="S348" s="344"/>
      <c r="T348" s="344"/>
      <c r="U348" s="344"/>
      <c r="V348" s="344"/>
      <c r="W348" s="344"/>
      <c r="X348" s="344"/>
      <c r="Y348" s="344"/>
      <c r="Z348" s="344"/>
      <c r="AA348" s="344"/>
      <c r="AB348" s="344"/>
      <c r="AC348" s="344"/>
      <c r="AD348" s="344"/>
      <c r="AE348" s="344"/>
      <c r="AF348" s="344"/>
      <c r="AG348" s="344"/>
      <c r="AH348" s="344"/>
      <c r="AI348" s="344"/>
      <c r="AJ348" s="344"/>
      <c r="AK348" s="344"/>
      <c r="AL348" s="344"/>
      <c r="AM348" s="344"/>
      <c r="AN348" s="344"/>
      <c r="AO348" s="344"/>
      <c r="AP348" s="344"/>
      <c r="AQ348" s="344"/>
      <c r="AR348" s="344"/>
      <c r="AS348" s="344"/>
      <c r="AT348" s="344"/>
      <c r="AU348" s="344"/>
      <c r="AV348" s="344"/>
      <c r="AW348" s="344"/>
      <c r="AX348" s="344"/>
      <c r="AY348" s="344"/>
      <c r="BA348" s="965"/>
      <c r="BB348" s="552" t="s">
        <v>48</v>
      </c>
      <c r="BC348" s="54" t="s">
        <v>35</v>
      </c>
      <c r="BD348" s="50" t="s">
        <v>35</v>
      </c>
      <c r="BE348" s="50" t="s">
        <v>35</v>
      </c>
      <c r="BF348" s="50" t="s">
        <v>35</v>
      </c>
      <c r="BG348" s="45" t="s">
        <v>35</v>
      </c>
      <c r="BH348" s="54" t="s">
        <v>35</v>
      </c>
      <c r="BI348" s="50" t="s">
        <v>35</v>
      </c>
      <c r="BJ348" s="50" t="s">
        <v>35</v>
      </c>
      <c r="BK348" s="50" t="s">
        <v>35</v>
      </c>
      <c r="BL348" s="45" t="s">
        <v>35</v>
      </c>
      <c r="BM348" s="54" t="s">
        <v>35</v>
      </c>
      <c r="BN348" s="50" t="s">
        <v>35</v>
      </c>
      <c r="BO348" s="50" t="s">
        <v>35</v>
      </c>
      <c r="BP348" s="50" t="s">
        <v>35</v>
      </c>
      <c r="BQ348" s="45" t="s">
        <v>35</v>
      </c>
      <c r="BR348" s="54" t="s">
        <v>35</v>
      </c>
      <c r="BS348" s="50" t="s">
        <v>35</v>
      </c>
      <c r="BT348" s="50" t="s">
        <v>35</v>
      </c>
      <c r="BU348" s="50" t="s">
        <v>35</v>
      </c>
      <c r="BV348" s="50" t="s">
        <v>35</v>
      </c>
      <c r="BW348" s="50" t="s">
        <v>35</v>
      </c>
      <c r="BX348" s="50" t="s">
        <v>35</v>
      </c>
      <c r="BY348" s="39" t="s">
        <v>35</v>
      </c>
      <c r="BZ348" s="39" t="s">
        <v>35</v>
      </c>
      <c r="CA348" s="39" t="s">
        <v>35</v>
      </c>
      <c r="CB348" s="39" t="s">
        <v>35</v>
      </c>
      <c r="CC348" s="39" t="s">
        <v>35</v>
      </c>
      <c r="CD348" s="39" t="s">
        <v>35</v>
      </c>
      <c r="CE348" s="39" t="s">
        <v>35</v>
      </c>
      <c r="CF348" s="39" t="s">
        <v>35</v>
      </c>
      <c r="CG348" s="39" t="s">
        <v>35</v>
      </c>
      <c r="CH348" s="39" t="s">
        <v>35</v>
      </c>
      <c r="CI348" s="39" t="s">
        <v>35</v>
      </c>
      <c r="CJ348" s="39" t="s">
        <v>35</v>
      </c>
      <c r="CK348" s="39" t="s">
        <v>35</v>
      </c>
      <c r="CL348" s="39" t="s">
        <v>35</v>
      </c>
      <c r="CM348" s="39" t="s">
        <v>35</v>
      </c>
      <c r="CN348" s="39" t="s">
        <v>35</v>
      </c>
      <c r="CO348" s="39" t="s">
        <v>35</v>
      </c>
      <c r="CP348" s="39" t="s">
        <v>35</v>
      </c>
      <c r="CQ348" s="39" t="s">
        <v>35</v>
      </c>
      <c r="CR348" s="39" t="s">
        <v>35</v>
      </c>
      <c r="CS348" s="39" t="s">
        <v>35</v>
      </c>
      <c r="CT348" s="39" t="s">
        <v>35</v>
      </c>
      <c r="CU348" s="39" t="s">
        <v>35</v>
      </c>
      <c r="CV348" s="39" t="s">
        <v>35</v>
      </c>
      <c r="CW348" s="39" t="s">
        <v>35</v>
      </c>
      <c r="CX348" s="39" t="s">
        <v>35</v>
      </c>
      <c r="CY348" s="39" t="s">
        <v>35</v>
      </c>
      <c r="CZ348" s="45" t="s">
        <v>35</v>
      </c>
    </row>
    <row r="349" s="489" customFormat="true" ht="15" customHeight="true" x14ac:dyDescent="0.2">
      <c r="B349" s="488"/>
      <c r="R349" s="344"/>
      <c r="S349" s="344"/>
      <c r="T349" s="344"/>
      <c r="U349" s="344"/>
      <c r="V349" s="344"/>
      <c r="W349" s="344"/>
      <c r="X349" s="344"/>
      <c r="Y349" s="344"/>
      <c r="Z349" s="344"/>
      <c r="AA349" s="344"/>
      <c r="AB349" s="344"/>
      <c r="AC349" s="344"/>
      <c r="AD349" s="344"/>
      <c r="AE349" s="344"/>
      <c r="AF349" s="344"/>
      <c r="AG349" s="344"/>
      <c r="AH349" s="344"/>
      <c r="AI349" s="344"/>
      <c r="AJ349" s="344"/>
      <c r="AK349" s="344"/>
      <c r="AL349" s="344"/>
      <c r="AM349" s="344"/>
      <c r="AN349" s="344"/>
      <c r="AO349" s="344"/>
      <c r="AP349" s="344"/>
      <c r="AQ349" s="344"/>
      <c r="AR349" s="344"/>
      <c r="AS349" s="344"/>
      <c r="AT349" s="344"/>
      <c r="AU349" s="344"/>
      <c r="AV349" s="344"/>
      <c r="AW349" s="344"/>
      <c r="AX349" s="344"/>
      <c r="AY349" s="344"/>
      <c r="BA349" s="966" t="s">
        <v>143</v>
      </c>
      <c r="BB349" s="552" t="s">
        <v>49</v>
      </c>
      <c r="BC349" s="54" t="s">
        <v>35</v>
      </c>
      <c r="BD349" s="50" t="s">
        <v>35</v>
      </c>
      <c r="BE349" s="50" t="s">
        <v>35</v>
      </c>
      <c r="BF349" s="50" t="s">
        <v>35</v>
      </c>
      <c r="BG349" s="45" t="s">
        <v>35</v>
      </c>
      <c r="BH349" s="54" t="s">
        <v>35</v>
      </c>
      <c r="BI349" s="50" t="s">
        <v>35</v>
      </c>
      <c r="BJ349" s="50" t="s">
        <v>35</v>
      </c>
      <c r="BK349" s="50" t="s">
        <v>35</v>
      </c>
      <c r="BL349" s="45" t="s">
        <v>35</v>
      </c>
      <c r="BM349" s="54" t="s">
        <v>35</v>
      </c>
      <c r="BN349" s="50" t="s">
        <v>35</v>
      </c>
      <c r="BO349" s="50" t="s">
        <v>35</v>
      </c>
      <c r="BP349" s="50" t="s">
        <v>35</v>
      </c>
      <c r="BQ349" s="45" t="s">
        <v>35</v>
      </c>
      <c r="BR349" s="54" t="s">
        <v>35</v>
      </c>
      <c r="BS349" s="50" t="s">
        <v>35</v>
      </c>
      <c r="BT349" s="50" t="s">
        <v>35</v>
      </c>
      <c r="BU349" s="50" t="s">
        <v>35</v>
      </c>
      <c r="BV349" s="50" t="s">
        <v>35</v>
      </c>
      <c r="BW349" s="50" t="s">
        <v>35</v>
      </c>
      <c r="BX349" s="50" t="s">
        <v>35</v>
      </c>
      <c r="BY349" s="39" t="s">
        <v>35</v>
      </c>
      <c r="BZ349" s="39" t="s">
        <v>35</v>
      </c>
      <c r="CA349" s="39" t="s">
        <v>35</v>
      </c>
      <c r="CB349" s="39" t="s">
        <v>35</v>
      </c>
      <c r="CC349" s="39" t="s">
        <v>35</v>
      </c>
      <c r="CD349" s="39" t="s">
        <v>35</v>
      </c>
      <c r="CE349" s="39" t="s">
        <v>35</v>
      </c>
      <c r="CF349" s="39" t="s">
        <v>35</v>
      </c>
      <c r="CG349" s="39" t="s">
        <v>35</v>
      </c>
      <c r="CH349" s="39" t="s">
        <v>35</v>
      </c>
      <c r="CI349" s="39" t="s">
        <v>35</v>
      </c>
      <c r="CJ349" s="39" t="s">
        <v>35</v>
      </c>
      <c r="CK349" s="39" t="s">
        <v>35</v>
      </c>
      <c r="CL349" s="39" t="s">
        <v>35</v>
      </c>
      <c r="CM349" s="39" t="s">
        <v>35</v>
      </c>
      <c r="CN349" s="39" t="s">
        <v>35</v>
      </c>
      <c r="CO349" s="39" t="s">
        <v>35</v>
      </c>
      <c r="CP349" s="39" t="s">
        <v>35</v>
      </c>
      <c r="CQ349" s="39" t="s">
        <v>35</v>
      </c>
      <c r="CR349" s="39" t="s">
        <v>35</v>
      </c>
      <c r="CS349" s="39" t="s">
        <v>35</v>
      </c>
      <c r="CT349" s="39" t="s">
        <v>35</v>
      </c>
      <c r="CU349" s="39" t="s">
        <v>35</v>
      </c>
      <c r="CV349" s="39" t="s">
        <v>35</v>
      </c>
      <c r="CW349" s="39" t="s">
        <v>35</v>
      </c>
      <c r="CX349" s="39" t="s">
        <v>35</v>
      </c>
      <c r="CY349" s="39" t="s">
        <v>35</v>
      </c>
      <c r="CZ349" s="45" t="s">
        <v>35</v>
      </c>
    </row>
    <row r="350" s="489" customFormat="true" ht="15" customHeight="true" x14ac:dyDescent="0.2">
      <c r="B350" s="488"/>
      <c r="R350" s="344"/>
      <c r="S350" s="344"/>
      <c r="T350" s="344"/>
      <c r="U350" s="344"/>
      <c r="V350" s="344"/>
      <c r="W350" s="344"/>
      <c r="X350" s="344"/>
      <c r="Y350" s="344"/>
      <c r="Z350" s="344"/>
      <c r="AA350" s="344"/>
      <c r="AB350" s="344"/>
      <c r="AC350" s="344"/>
      <c r="AD350" s="344"/>
      <c r="AE350" s="344"/>
      <c r="AF350" s="344"/>
      <c r="AG350" s="344"/>
      <c r="AH350" s="344"/>
      <c r="AI350" s="344"/>
      <c r="AJ350" s="344"/>
      <c r="AK350" s="344"/>
      <c r="AL350" s="344"/>
      <c r="AM350" s="344"/>
      <c r="AN350" s="344"/>
      <c r="AO350" s="344"/>
      <c r="AP350" s="344"/>
      <c r="AQ350" s="344"/>
      <c r="AR350" s="344"/>
      <c r="AS350" s="344"/>
      <c r="AT350" s="344"/>
      <c r="AU350" s="344"/>
      <c r="AV350" s="344"/>
      <c r="AW350" s="344"/>
      <c r="AX350" s="344"/>
      <c r="AY350" s="344"/>
      <c r="BA350" s="965"/>
      <c r="BB350" s="552" t="s">
        <v>48</v>
      </c>
      <c r="BC350" s="54" t="s">
        <v>35</v>
      </c>
      <c r="BD350" s="50" t="s">
        <v>35</v>
      </c>
      <c r="BE350" s="50" t="s">
        <v>35</v>
      </c>
      <c r="BF350" s="50" t="s">
        <v>35</v>
      </c>
      <c r="BG350" s="45" t="s">
        <v>35</v>
      </c>
      <c r="BH350" s="54" t="s">
        <v>35</v>
      </c>
      <c r="BI350" s="50" t="s">
        <v>35</v>
      </c>
      <c r="BJ350" s="50" t="s">
        <v>35</v>
      </c>
      <c r="BK350" s="50" t="s">
        <v>35</v>
      </c>
      <c r="BL350" s="45" t="s">
        <v>35</v>
      </c>
      <c r="BM350" s="54" t="s">
        <v>35</v>
      </c>
      <c r="BN350" s="50" t="s">
        <v>35</v>
      </c>
      <c r="BO350" s="50" t="s">
        <v>35</v>
      </c>
      <c r="BP350" s="50" t="s">
        <v>35</v>
      </c>
      <c r="BQ350" s="45" t="s">
        <v>35</v>
      </c>
      <c r="BR350" s="54" t="s">
        <v>35</v>
      </c>
      <c r="BS350" s="50" t="s">
        <v>35</v>
      </c>
      <c r="BT350" s="50" t="s">
        <v>35</v>
      </c>
      <c r="BU350" s="50" t="s">
        <v>35</v>
      </c>
      <c r="BV350" s="50" t="s">
        <v>35</v>
      </c>
      <c r="BW350" s="50" t="s">
        <v>35</v>
      </c>
      <c r="BX350" s="50" t="s">
        <v>35</v>
      </c>
      <c r="BY350" s="39" t="s">
        <v>35</v>
      </c>
      <c r="BZ350" s="39" t="s">
        <v>35</v>
      </c>
      <c r="CA350" s="39" t="s">
        <v>35</v>
      </c>
      <c r="CB350" s="39" t="s">
        <v>35</v>
      </c>
      <c r="CC350" s="39" t="s">
        <v>35</v>
      </c>
      <c r="CD350" s="39" t="s">
        <v>35</v>
      </c>
      <c r="CE350" s="39" t="s">
        <v>35</v>
      </c>
      <c r="CF350" s="39" t="s">
        <v>35</v>
      </c>
      <c r="CG350" s="39" t="s">
        <v>35</v>
      </c>
      <c r="CH350" s="39" t="s">
        <v>35</v>
      </c>
      <c r="CI350" s="39" t="s">
        <v>35</v>
      </c>
      <c r="CJ350" s="39" t="s">
        <v>35</v>
      </c>
      <c r="CK350" s="39" t="s">
        <v>35</v>
      </c>
      <c r="CL350" s="39" t="s">
        <v>35</v>
      </c>
      <c r="CM350" s="39" t="s">
        <v>35</v>
      </c>
      <c r="CN350" s="39" t="s">
        <v>35</v>
      </c>
      <c r="CO350" s="39" t="s">
        <v>35</v>
      </c>
      <c r="CP350" s="39" t="s">
        <v>35</v>
      </c>
      <c r="CQ350" s="39" t="s">
        <v>35</v>
      </c>
      <c r="CR350" s="39" t="s">
        <v>35</v>
      </c>
      <c r="CS350" s="39" t="s">
        <v>35</v>
      </c>
      <c r="CT350" s="39" t="s">
        <v>35</v>
      </c>
      <c r="CU350" s="39" t="s">
        <v>35</v>
      </c>
      <c r="CV350" s="39" t="s">
        <v>35</v>
      </c>
      <c r="CW350" s="39" t="s">
        <v>35</v>
      </c>
      <c r="CX350" s="39" t="s">
        <v>35</v>
      </c>
      <c r="CY350" s="39" t="s">
        <v>35</v>
      </c>
      <c r="CZ350" s="45" t="s">
        <v>35</v>
      </c>
    </row>
    <row r="351" s="489" customFormat="true" ht="15" customHeight="true" x14ac:dyDescent="0.2">
      <c r="B351" s="488"/>
      <c r="R351" s="344"/>
      <c r="S351" s="344"/>
      <c r="T351" s="344"/>
      <c r="U351" s="344"/>
      <c r="V351" s="344"/>
      <c r="W351" s="344"/>
      <c r="X351" s="344"/>
      <c r="Y351" s="344"/>
      <c r="Z351" s="344"/>
      <c r="AA351" s="344"/>
      <c r="AB351" s="344"/>
      <c r="AC351" s="344"/>
      <c r="AD351" s="344"/>
      <c r="AE351" s="344"/>
      <c r="AF351" s="344"/>
      <c r="AG351" s="344"/>
      <c r="AH351" s="344"/>
      <c r="AI351" s="344"/>
      <c r="AJ351" s="344"/>
      <c r="AK351" s="344"/>
      <c r="AL351" s="344"/>
      <c r="AM351" s="344"/>
      <c r="AN351" s="344"/>
      <c r="AO351" s="344"/>
      <c r="AP351" s="344"/>
      <c r="AQ351" s="344"/>
      <c r="AR351" s="344"/>
      <c r="AS351" s="344"/>
      <c r="AT351" s="344"/>
      <c r="AU351" s="344"/>
      <c r="AV351" s="344"/>
      <c r="AW351" s="344"/>
      <c r="AX351" s="344"/>
      <c r="AY351" s="344"/>
      <c r="BA351" s="966" t="s">
        <v>144</v>
      </c>
      <c r="BB351" s="552" t="s">
        <v>49</v>
      </c>
      <c r="BC351" s="54" t="s">
        <v>35</v>
      </c>
      <c r="BD351" s="50" t="s">
        <v>35</v>
      </c>
      <c r="BE351" s="50" t="s">
        <v>35</v>
      </c>
      <c r="BF351" s="50" t="s">
        <v>35</v>
      </c>
      <c r="BG351" s="45" t="s">
        <v>35</v>
      </c>
      <c r="BH351" s="54" t="s">
        <v>35</v>
      </c>
      <c r="BI351" s="50" t="s">
        <v>35</v>
      </c>
      <c r="BJ351" s="50" t="s">
        <v>35</v>
      </c>
      <c r="BK351" s="50" t="s">
        <v>35</v>
      </c>
      <c r="BL351" s="45" t="s">
        <v>35</v>
      </c>
      <c r="BM351" s="54" t="s">
        <v>35</v>
      </c>
      <c r="BN351" s="50" t="s">
        <v>35</v>
      </c>
      <c r="BO351" s="50" t="s">
        <v>35</v>
      </c>
      <c r="BP351" s="50" t="s">
        <v>35</v>
      </c>
      <c r="BQ351" s="45" t="s">
        <v>35</v>
      </c>
      <c r="BR351" s="54" t="s">
        <v>35</v>
      </c>
      <c r="BS351" s="50" t="s">
        <v>35</v>
      </c>
      <c r="BT351" s="50" t="s">
        <v>35</v>
      </c>
      <c r="BU351" s="50" t="s">
        <v>35</v>
      </c>
      <c r="BV351" s="50" t="s">
        <v>35</v>
      </c>
      <c r="BW351" s="50" t="s">
        <v>35</v>
      </c>
      <c r="BX351" s="50" t="s">
        <v>35</v>
      </c>
      <c r="BY351" s="39" t="s">
        <v>35</v>
      </c>
      <c r="BZ351" s="39" t="s">
        <v>35</v>
      </c>
      <c r="CA351" s="39" t="s">
        <v>35</v>
      </c>
      <c r="CB351" s="39" t="s">
        <v>35</v>
      </c>
      <c r="CC351" s="39" t="s">
        <v>35</v>
      </c>
      <c r="CD351" s="39" t="s">
        <v>35</v>
      </c>
      <c r="CE351" s="39" t="s">
        <v>35</v>
      </c>
      <c r="CF351" s="39" t="s">
        <v>35</v>
      </c>
      <c r="CG351" s="39" t="s">
        <v>35</v>
      </c>
      <c r="CH351" s="39" t="s">
        <v>35</v>
      </c>
      <c r="CI351" s="39" t="s">
        <v>35</v>
      </c>
      <c r="CJ351" s="39" t="s">
        <v>35</v>
      </c>
      <c r="CK351" s="39" t="s">
        <v>35</v>
      </c>
      <c r="CL351" s="39" t="s">
        <v>35</v>
      </c>
      <c r="CM351" s="39" t="s">
        <v>35</v>
      </c>
      <c r="CN351" s="39" t="s">
        <v>35</v>
      </c>
      <c r="CO351" s="39" t="s">
        <v>35</v>
      </c>
      <c r="CP351" s="39" t="s">
        <v>35</v>
      </c>
      <c r="CQ351" s="39" t="s">
        <v>35</v>
      </c>
      <c r="CR351" s="39" t="s">
        <v>35</v>
      </c>
      <c r="CS351" s="39" t="s">
        <v>35</v>
      </c>
      <c r="CT351" s="39" t="s">
        <v>35</v>
      </c>
      <c r="CU351" s="39" t="s">
        <v>35</v>
      </c>
      <c r="CV351" s="39" t="s">
        <v>35</v>
      </c>
      <c r="CW351" s="39" t="s">
        <v>35</v>
      </c>
      <c r="CX351" s="39" t="s">
        <v>35</v>
      </c>
      <c r="CY351" s="39" t="s">
        <v>35</v>
      </c>
      <c r="CZ351" s="45" t="s">
        <v>35</v>
      </c>
    </row>
    <row r="352" s="489" customFormat="true" ht="15" customHeight="true" x14ac:dyDescent="0.2">
      <c r="B352" s="488"/>
      <c r="R352" s="344"/>
      <c r="S352" s="344"/>
      <c r="T352" s="344"/>
      <c r="U352" s="344"/>
      <c r="V352" s="344"/>
      <c r="W352" s="344"/>
      <c r="X352" s="344"/>
      <c r="Y352" s="344"/>
      <c r="Z352" s="344"/>
      <c r="AA352" s="344"/>
      <c r="AB352" s="344"/>
      <c r="AC352" s="344"/>
      <c r="AD352" s="344"/>
      <c r="AE352" s="344"/>
      <c r="AF352" s="344"/>
      <c r="AG352" s="344"/>
      <c r="AH352" s="344"/>
      <c r="AI352" s="344"/>
      <c r="AJ352" s="344"/>
      <c r="AK352" s="344"/>
      <c r="AL352" s="344"/>
      <c r="AM352" s="344"/>
      <c r="AN352" s="344"/>
      <c r="AO352" s="344"/>
      <c r="AP352" s="344"/>
      <c r="AQ352" s="344"/>
      <c r="AR352" s="344"/>
      <c r="AS352" s="344"/>
      <c r="AT352" s="344"/>
      <c r="AU352" s="344"/>
      <c r="AV352" s="344"/>
      <c r="AW352" s="344"/>
      <c r="AX352" s="344"/>
      <c r="AY352" s="344"/>
      <c r="BA352" s="965"/>
      <c r="BB352" s="552" t="s">
        <v>48</v>
      </c>
      <c r="BC352" s="54" t="s">
        <v>35</v>
      </c>
      <c r="BD352" s="50" t="s">
        <v>35</v>
      </c>
      <c r="BE352" s="50" t="s">
        <v>35</v>
      </c>
      <c r="BF352" s="50" t="s">
        <v>35</v>
      </c>
      <c r="BG352" s="45" t="s">
        <v>35</v>
      </c>
      <c r="BH352" s="54" t="s">
        <v>35</v>
      </c>
      <c r="BI352" s="50" t="s">
        <v>35</v>
      </c>
      <c r="BJ352" s="50" t="s">
        <v>35</v>
      </c>
      <c r="BK352" s="50" t="s">
        <v>35</v>
      </c>
      <c r="BL352" s="45" t="s">
        <v>35</v>
      </c>
      <c r="BM352" s="54" t="s">
        <v>35</v>
      </c>
      <c r="BN352" s="50" t="s">
        <v>35</v>
      </c>
      <c r="BO352" s="50" t="s">
        <v>35</v>
      </c>
      <c r="BP352" s="50" t="s">
        <v>35</v>
      </c>
      <c r="BQ352" s="45" t="s">
        <v>35</v>
      </c>
      <c r="BR352" s="54" t="s">
        <v>35</v>
      </c>
      <c r="BS352" s="50" t="s">
        <v>35</v>
      </c>
      <c r="BT352" s="50" t="s">
        <v>35</v>
      </c>
      <c r="BU352" s="50" t="s">
        <v>35</v>
      </c>
      <c r="BV352" s="50" t="s">
        <v>35</v>
      </c>
      <c r="BW352" s="50" t="s">
        <v>35</v>
      </c>
      <c r="BX352" s="50" t="s">
        <v>35</v>
      </c>
      <c r="BY352" s="39" t="s">
        <v>35</v>
      </c>
      <c r="BZ352" s="39" t="s">
        <v>35</v>
      </c>
      <c r="CA352" s="39" t="s">
        <v>35</v>
      </c>
      <c r="CB352" s="39" t="s">
        <v>35</v>
      </c>
      <c r="CC352" s="39" t="s">
        <v>35</v>
      </c>
      <c r="CD352" s="39" t="s">
        <v>35</v>
      </c>
      <c r="CE352" s="39" t="s">
        <v>35</v>
      </c>
      <c r="CF352" s="39" t="s">
        <v>35</v>
      </c>
      <c r="CG352" s="39" t="s">
        <v>35</v>
      </c>
      <c r="CH352" s="39" t="s">
        <v>35</v>
      </c>
      <c r="CI352" s="39" t="s">
        <v>35</v>
      </c>
      <c r="CJ352" s="39" t="s">
        <v>35</v>
      </c>
      <c r="CK352" s="39" t="s">
        <v>35</v>
      </c>
      <c r="CL352" s="39" t="s">
        <v>35</v>
      </c>
      <c r="CM352" s="39" t="s">
        <v>35</v>
      </c>
      <c r="CN352" s="39" t="s">
        <v>35</v>
      </c>
      <c r="CO352" s="39" t="s">
        <v>35</v>
      </c>
      <c r="CP352" s="39" t="s">
        <v>35</v>
      </c>
      <c r="CQ352" s="39" t="s">
        <v>35</v>
      </c>
      <c r="CR352" s="39" t="s">
        <v>35</v>
      </c>
      <c r="CS352" s="39" t="s">
        <v>35</v>
      </c>
      <c r="CT352" s="39" t="s">
        <v>35</v>
      </c>
      <c r="CU352" s="39" t="s">
        <v>35</v>
      </c>
      <c r="CV352" s="39" t="s">
        <v>35</v>
      </c>
      <c r="CW352" s="39" t="s">
        <v>35</v>
      </c>
      <c r="CX352" s="39" t="s">
        <v>35</v>
      </c>
      <c r="CY352" s="39" t="s">
        <v>35</v>
      </c>
      <c r="CZ352" s="45" t="s">
        <v>35</v>
      </c>
    </row>
    <row r="353" s="489" customFormat="true" ht="15" customHeight="true" x14ac:dyDescent="0.2">
      <c r="B353" s="488"/>
      <c r="R353" s="344"/>
      <c r="S353" s="344"/>
      <c r="T353" s="344"/>
      <c r="U353" s="344"/>
      <c r="V353" s="344"/>
      <c r="W353" s="344"/>
      <c r="X353" s="344"/>
      <c r="Y353" s="344"/>
      <c r="Z353" s="344"/>
      <c r="AA353" s="344"/>
      <c r="AB353" s="344"/>
      <c r="AC353" s="344"/>
      <c r="AD353" s="344"/>
      <c r="AE353" s="344"/>
      <c r="AF353" s="344"/>
      <c r="AG353" s="344"/>
      <c r="AH353" s="344"/>
      <c r="AI353" s="344"/>
      <c r="AJ353" s="344"/>
      <c r="AK353" s="344"/>
      <c r="AL353" s="344"/>
      <c r="AM353" s="344"/>
      <c r="AN353" s="344"/>
      <c r="AO353" s="344"/>
      <c r="AP353" s="344"/>
      <c r="AQ353" s="344"/>
      <c r="AR353" s="344"/>
      <c r="AS353" s="344"/>
      <c r="AT353" s="344"/>
      <c r="AU353" s="344"/>
      <c r="AV353" s="344"/>
      <c r="AW353" s="344"/>
      <c r="AX353" s="344"/>
      <c r="AY353" s="344"/>
      <c r="BA353" s="966" t="s">
        <v>139</v>
      </c>
      <c r="BB353" s="552" t="s">
        <v>49</v>
      </c>
      <c r="BC353" s="54" t="s">
        <v>35</v>
      </c>
      <c r="BD353" s="50" t="s">
        <v>35</v>
      </c>
      <c r="BE353" s="50" t="s">
        <v>35</v>
      </c>
      <c r="BF353" s="50" t="s">
        <v>35</v>
      </c>
      <c r="BG353" s="45" t="s">
        <v>35</v>
      </c>
      <c r="BH353" s="54" t="s">
        <v>35</v>
      </c>
      <c r="BI353" s="50" t="s">
        <v>35</v>
      </c>
      <c r="BJ353" s="50" t="s">
        <v>35</v>
      </c>
      <c r="BK353" s="50" t="s">
        <v>35</v>
      </c>
      <c r="BL353" s="45" t="s">
        <v>35</v>
      </c>
      <c r="BM353" s="54" t="s">
        <v>35</v>
      </c>
      <c r="BN353" s="50" t="s">
        <v>35</v>
      </c>
      <c r="BO353" s="50" t="s">
        <v>35</v>
      </c>
      <c r="BP353" s="50" t="s">
        <v>35</v>
      </c>
      <c r="BQ353" s="45" t="s">
        <v>35</v>
      </c>
      <c r="BR353" s="54" t="s">
        <v>35</v>
      </c>
      <c r="BS353" s="50" t="s">
        <v>35</v>
      </c>
      <c r="BT353" s="50" t="s">
        <v>35</v>
      </c>
      <c r="BU353" s="50" t="s">
        <v>35</v>
      </c>
      <c r="BV353" s="50" t="s">
        <v>35</v>
      </c>
      <c r="BW353" s="50" t="s">
        <v>35</v>
      </c>
      <c r="BX353" s="50" t="s">
        <v>35</v>
      </c>
      <c r="BY353" s="39" t="s">
        <v>35</v>
      </c>
      <c r="BZ353" s="39" t="s">
        <v>35</v>
      </c>
      <c r="CA353" s="39" t="s">
        <v>35</v>
      </c>
      <c r="CB353" s="39" t="s">
        <v>35</v>
      </c>
      <c r="CC353" s="39" t="s">
        <v>35</v>
      </c>
      <c r="CD353" s="39" t="s">
        <v>35</v>
      </c>
      <c r="CE353" s="39" t="s">
        <v>35</v>
      </c>
      <c r="CF353" s="39" t="s">
        <v>35</v>
      </c>
      <c r="CG353" s="39" t="s">
        <v>35</v>
      </c>
      <c r="CH353" s="39" t="s">
        <v>35</v>
      </c>
      <c r="CI353" s="39" t="s">
        <v>35</v>
      </c>
      <c r="CJ353" s="39" t="s">
        <v>35</v>
      </c>
      <c r="CK353" s="39" t="s">
        <v>35</v>
      </c>
      <c r="CL353" s="39" t="s">
        <v>35</v>
      </c>
      <c r="CM353" s="39" t="s">
        <v>35</v>
      </c>
      <c r="CN353" s="39" t="s">
        <v>35</v>
      </c>
      <c r="CO353" s="39" t="s">
        <v>35</v>
      </c>
      <c r="CP353" s="39" t="s">
        <v>35</v>
      </c>
      <c r="CQ353" s="39" t="s">
        <v>35</v>
      </c>
      <c r="CR353" s="39" t="s">
        <v>35</v>
      </c>
      <c r="CS353" s="39" t="s">
        <v>35</v>
      </c>
      <c r="CT353" s="39" t="s">
        <v>35</v>
      </c>
      <c r="CU353" s="39" t="s">
        <v>35</v>
      </c>
      <c r="CV353" s="39" t="s">
        <v>35</v>
      </c>
      <c r="CW353" s="39" t="s">
        <v>35</v>
      </c>
      <c r="CX353" s="39" t="s">
        <v>35</v>
      </c>
      <c r="CY353" s="39" t="s">
        <v>35</v>
      </c>
      <c r="CZ353" s="45" t="s">
        <v>35</v>
      </c>
    </row>
    <row r="354" s="489" customFormat="true" ht="15" customHeight="true" x14ac:dyDescent="0.2">
      <c r="B354" s="488"/>
      <c r="R354" s="344"/>
      <c r="S354" s="344"/>
      <c r="T354" s="344"/>
      <c r="U354" s="344"/>
      <c r="V354" s="344"/>
      <c r="W354" s="344"/>
      <c r="X354" s="344"/>
      <c r="Y354" s="344"/>
      <c r="Z354" s="344"/>
      <c r="AA354" s="344"/>
      <c r="AB354" s="344"/>
      <c r="AC354" s="344"/>
      <c r="AD354" s="344"/>
      <c r="AE354" s="344"/>
      <c r="AF354" s="344"/>
      <c r="AG354" s="344"/>
      <c r="AH354" s="344"/>
      <c r="AI354" s="344"/>
      <c r="AJ354" s="344"/>
      <c r="AK354" s="344"/>
      <c r="AL354" s="344"/>
      <c r="AM354" s="344"/>
      <c r="AN354" s="344"/>
      <c r="AO354" s="344"/>
      <c r="AP354" s="344"/>
      <c r="AQ354" s="344"/>
      <c r="AR354" s="344"/>
      <c r="AS354" s="344"/>
      <c r="AT354" s="344"/>
      <c r="AU354" s="344"/>
      <c r="AV354" s="344"/>
      <c r="AW354" s="344"/>
      <c r="AX354" s="344"/>
      <c r="AY354" s="344"/>
      <c r="BA354" s="967"/>
      <c r="BB354" s="554" t="s">
        <v>48</v>
      </c>
      <c r="BC354" s="53" t="s">
        <v>35</v>
      </c>
      <c r="BD354" s="49" t="s">
        <v>35</v>
      </c>
      <c r="BE354" s="49" t="s">
        <v>35</v>
      </c>
      <c r="BF354" s="49" t="s">
        <v>35</v>
      </c>
      <c r="BG354" s="44" t="s">
        <v>35</v>
      </c>
      <c r="BH354" s="53" t="s">
        <v>35</v>
      </c>
      <c r="BI354" s="49" t="s">
        <v>35</v>
      </c>
      <c r="BJ354" s="49" t="s">
        <v>35</v>
      </c>
      <c r="BK354" s="49" t="s">
        <v>35</v>
      </c>
      <c r="BL354" s="44" t="s">
        <v>35</v>
      </c>
      <c r="BM354" s="53" t="s">
        <v>35</v>
      </c>
      <c r="BN354" s="49" t="s">
        <v>35</v>
      </c>
      <c r="BO354" s="49" t="s">
        <v>35</v>
      </c>
      <c r="BP354" s="49" t="s">
        <v>35</v>
      </c>
      <c r="BQ354" s="44" t="s">
        <v>35</v>
      </c>
      <c r="BR354" s="53" t="s">
        <v>35</v>
      </c>
      <c r="BS354" s="49" t="s">
        <v>35</v>
      </c>
      <c r="BT354" s="49" t="s">
        <v>35</v>
      </c>
      <c r="BU354" s="49" t="s">
        <v>35</v>
      </c>
      <c r="BV354" s="49" t="s">
        <v>35</v>
      </c>
      <c r="BW354" s="49" t="s">
        <v>35</v>
      </c>
      <c r="BX354" s="49" t="s">
        <v>35</v>
      </c>
      <c r="BY354" s="38" t="s">
        <v>35</v>
      </c>
      <c r="BZ354" s="38" t="s">
        <v>35</v>
      </c>
      <c r="CA354" s="38" t="s">
        <v>35</v>
      </c>
      <c r="CB354" s="38" t="s">
        <v>35</v>
      </c>
      <c r="CC354" s="38" t="s">
        <v>35</v>
      </c>
      <c r="CD354" s="38" t="s">
        <v>35</v>
      </c>
      <c r="CE354" s="38" t="s">
        <v>35</v>
      </c>
      <c r="CF354" s="38" t="s">
        <v>35</v>
      </c>
      <c r="CG354" s="38" t="s">
        <v>35</v>
      </c>
      <c r="CH354" s="38" t="s">
        <v>35</v>
      </c>
      <c r="CI354" s="38" t="s">
        <v>35</v>
      </c>
      <c r="CJ354" s="38" t="s">
        <v>35</v>
      </c>
      <c r="CK354" s="38" t="s">
        <v>35</v>
      </c>
      <c r="CL354" s="38" t="s">
        <v>35</v>
      </c>
      <c r="CM354" s="38" t="s">
        <v>35</v>
      </c>
      <c r="CN354" s="38" t="s">
        <v>35</v>
      </c>
      <c r="CO354" s="38" t="s">
        <v>35</v>
      </c>
      <c r="CP354" s="38" t="s">
        <v>35</v>
      </c>
      <c r="CQ354" s="38" t="s">
        <v>35</v>
      </c>
      <c r="CR354" s="38" t="s">
        <v>35</v>
      </c>
      <c r="CS354" s="38" t="s">
        <v>35</v>
      </c>
      <c r="CT354" s="38" t="s">
        <v>35</v>
      </c>
      <c r="CU354" s="38" t="s">
        <v>35</v>
      </c>
      <c r="CV354" s="38" t="s">
        <v>35</v>
      </c>
      <c r="CW354" s="38" t="s">
        <v>35</v>
      </c>
      <c r="CX354" s="38" t="s">
        <v>35</v>
      </c>
      <c r="CY354" s="38" t="s">
        <v>35</v>
      </c>
      <c r="CZ354" s="44" t="s">
        <v>35</v>
      </c>
    </row>
    <row r="355" s="489" customFormat="true" ht="15" customHeight="true" x14ac:dyDescent="0.2">
      <c r="B355" s="488"/>
      <c r="R355" s="344"/>
      <c r="S355" s="344"/>
      <c r="T355" s="344"/>
      <c r="U355" s="344"/>
      <c r="V355" s="344"/>
      <c r="W355" s="344"/>
      <c r="X355" s="344"/>
      <c r="Y355" s="344"/>
      <c r="Z355" s="344"/>
      <c r="AA355" s="344"/>
      <c r="AB355" s="344"/>
      <c r="AC355" s="344"/>
      <c r="AD355" s="344"/>
      <c r="AE355" s="344"/>
      <c r="AF355" s="344"/>
      <c r="AG355" s="344"/>
      <c r="AH355" s="344"/>
      <c r="AI355" s="344"/>
      <c r="AJ355" s="344"/>
      <c r="AK355" s="344"/>
      <c r="AL355" s="344"/>
      <c r="AM355" s="344"/>
      <c r="AN355" s="344"/>
      <c r="AO355" s="344"/>
      <c r="AP355" s="344"/>
      <c r="AQ355" s="344"/>
      <c r="AR355" s="344"/>
      <c r="AS355" s="344"/>
      <c r="AT355" s="344"/>
      <c r="AU355" s="344"/>
      <c r="AV355" s="344"/>
      <c r="AW355" s="344"/>
      <c r="AX355" s="344"/>
      <c r="AY355" s="344"/>
      <c r="BA355" s="364"/>
      <c r="BB355" s="320"/>
      <c r="BC355" s="407"/>
      <c r="BD355" s="407"/>
      <c r="BE355" s="407"/>
      <c r="BF355" s="407"/>
      <c r="BG355" s="407"/>
      <c r="BH355" s="407"/>
      <c r="BI355" s="407"/>
      <c r="BJ355" s="407"/>
      <c r="BK355" s="407"/>
      <c r="BL355" s="407"/>
      <c r="BM355" s="407"/>
      <c r="BN355" s="407"/>
      <c r="BO355" s="407"/>
      <c r="BP355" s="407"/>
      <c r="BQ355" s="407"/>
      <c r="BR355" s="407"/>
      <c r="BS355" s="407"/>
      <c r="BT355" s="407"/>
      <c r="BU355" s="407"/>
      <c r="BV355" s="407"/>
      <c r="BW355" s="407"/>
      <c r="BX355" s="407"/>
      <c r="BY355" s="407"/>
      <c r="BZ355" s="408"/>
      <c r="CA355" s="408"/>
      <c r="CB355" s="408"/>
      <c r="CC355" s="408"/>
      <c r="CD355" s="408"/>
      <c r="CE355" s="408"/>
      <c r="CF355" s="408"/>
      <c r="CG355" s="408"/>
      <c r="CH355" s="408"/>
      <c r="CI355" s="408"/>
      <c r="CJ355" s="408"/>
      <c r="CK355" s="408"/>
      <c r="CL355" s="408"/>
      <c r="CM355" s="408"/>
      <c r="CN355" s="408"/>
      <c r="CO355" s="408"/>
      <c r="CP355" s="408"/>
      <c r="CQ355" s="408"/>
      <c r="CR355" s="408"/>
      <c r="CS355" s="408"/>
      <c r="CT355" s="408"/>
      <c r="CU355" s="408"/>
      <c r="CV355" s="408"/>
      <c r="CW355" s="408"/>
      <c r="CX355" s="408"/>
      <c r="CY355" s="408"/>
      <c r="CZ355" s="408"/>
    </row>
    <row r="356" s="489" customFormat="true" ht="15" customHeight="true" x14ac:dyDescent="0.2">
      <c r="B356" s="488"/>
      <c r="R356" s="344"/>
      <c r="S356" s="344"/>
      <c r="T356" s="344"/>
      <c r="U356" s="344"/>
      <c r="V356" s="344"/>
      <c r="W356" s="344"/>
      <c r="X356" s="344"/>
      <c r="Y356" s="344"/>
      <c r="Z356" s="344"/>
      <c r="AA356" s="344"/>
      <c r="AB356" s="344"/>
      <c r="AC356" s="344"/>
      <c r="AD356" s="344"/>
      <c r="AE356" s="344"/>
      <c r="AF356" s="344"/>
      <c r="AG356" s="344"/>
      <c r="AH356" s="344"/>
      <c r="AI356" s="344"/>
      <c r="AJ356" s="344"/>
      <c r="AK356" s="344"/>
      <c r="AL356" s="344"/>
      <c r="AM356" s="344"/>
      <c r="AN356" s="344"/>
      <c r="AO356" s="344"/>
      <c r="AP356" s="344"/>
      <c r="AQ356" s="344"/>
      <c r="AR356" s="344"/>
      <c r="AS356" s="344"/>
      <c r="AT356" s="344"/>
      <c r="AU356" s="344"/>
      <c r="AV356" s="344"/>
      <c r="AW356" s="344"/>
      <c r="AX356" s="344"/>
      <c r="AY356" s="344"/>
      <c r="BA356" s="364"/>
      <c r="BB356" s="320"/>
      <c r="BC356" s="364"/>
      <c r="BD356" s="364"/>
      <c r="BE356" s="364"/>
      <c r="BF356" s="364"/>
      <c r="BG356" s="364"/>
      <c r="BH356" s="364"/>
      <c r="BI356" s="364"/>
      <c r="BJ356" s="364"/>
      <c r="BK356" s="364"/>
      <c r="BL356" s="364"/>
      <c r="BM356" s="364"/>
      <c r="BN356" s="364"/>
      <c r="BO356" s="364"/>
      <c r="BP356" s="364"/>
      <c r="BQ356" s="364"/>
      <c r="BR356" s="364"/>
      <c r="BS356" s="364"/>
      <c r="BT356" s="364"/>
      <c r="BU356" s="364"/>
      <c r="BV356" s="364"/>
      <c r="BW356" s="364"/>
      <c r="BX356" s="364"/>
      <c r="BY356" s="36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16" customFormat="true" ht="15" customHeight="true" x14ac:dyDescent="0.2">
      <c r="B357" s="318"/>
      <c r="R357" s="344"/>
      <c r="S357" s="344"/>
      <c r="T357" s="344"/>
      <c r="U357" s="344"/>
      <c r="V357" s="344"/>
      <c r="W357" s="344"/>
      <c r="X357" s="344"/>
      <c r="Y357" s="344"/>
      <c r="Z357" s="344"/>
      <c r="AA357" s="344"/>
      <c r="AB357" s="344"/>
      <c r="AC357" s="344"/>
      <c r="AD357" s="344"/>
      <c r="AE357" s="344"/>
      <c r="AF357" s="344"/>
      <c r="AG357" s="344"/>
      <c r="AH357" s="344"/>
      <c r="AI357" s="344"/>
      <c r="AJ357" s="344"/>
      <c r="AK357" s="344"/>
      <c r="AL357" s="344"/>
      <c r="AM357" s="344"/>
      <c r="AN357" s="344"/>
      <c r="AO357" s="344"/>
      <c r="AP357" s="344"/>
      <c r="AQ357" s="344"/>
      <c r="AR357" s="344"/>
      <c r="AS357" s="344"/>
      <c r="AT357" s="344"/>
      <c r="AU357" s="344"/>
      <c r="AV357" s="344"/>
      <c r="AW357" s="344"/>
      <c r="AX357" s="344"/>
      <c r="AY357" s="344"/>
      <c r="BA357" s="364"/>
      <c r="BB357" s="320"/>
      <c r="BC357" s="364"/>
      <c r="BD357" s="364"/>
      <c r="BE357" s="364"/>
      <c r="BF357" s="364"/>
      <c r="BG357" s="364"/>
      <c r="BH357" s="364"/>
      <c r="BI357" s="364"/>
      <c r="BJ357" s="364"/>
      <c r="BK357" s="364"/>
      <c r="BL357" s="364"/>
      <c r="BM357" s="364"/>
      <c r="BN357" s="364"/>
      <c r="BO357" s="364"/>
      <c r="BP357" s="364"/>
      <c r="BQ357" s="364"/>
      <c r="BR357" s="364"/>
      <c r="BS357" s="364"/>
      <c r="BT357" s="364"/>
      <c r="BU357" s="364"/>
      <c r="BV357" s="364"/>
      <c r="BW357" s="364"/>
      <c r="BX357" s="364"/>
      <c r="BY357" s="36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16" customFormat="true" ht="15" customHeight="true" x14ac:dyDescent="0.2">
      <c r="B358" s="318"/>
      <c r="R358" s="344"/>
      <c r="S358" s="344"/>
      <c r="T358" s="344"/>
      <c r="U358" s="344"/>
      <c r="V358" s="344"/>
      <c r="W358" s="344"/>
      <c r="X358" s="344"/>
      <c r="Y358" s="344"/>
      <c r="Z358" s="344"/>
      <c r="AA358" s="344"/>
      <c r="AB358" s="344"/>
      <c r="AC358" s="344"/>
      <c r="AD358" s="344"/>
      <c r="AE358" s="344"/>
      <c r="AF358" s="344"/>
      <c r="AG358" s="344"/>
      <c r="AH358" s="344"/>
      <c r="AI358" s="344"/>
      <c r="AJ358" s="344"/>
      <c r="AK358" s="344"/>
      <c r="AL358" s="344"/>
      <c r="AM358" s="344"/>
      <c r="AN358" s="344"/>
      <c r="AO358" s="344"/>
      <c r="AP358" s="344"/>
      <c r="AQ358" s="344"/>
      <c r="AR358" s="344"/>
      <c r="AS358" s="344"/>
      <c r="AT358" s="344"/>
      <c r="AU358" s="344"/>
      <c r="AV358" s="344"/>
      <c r="AW358" s="344"/>
      <c r="AX358" s="344"/>
      <c r="AY358" s="344"/>
      <c r="BA358" s="364"/>
      <c r="BB358" s="320"/>
      <c r="BC358" s="364"/>
      <c r="BD358" s="364"/>
      <c r="BE358" s="364"/>
      <c r="BF358" s="364"/>
      <c r="BG358" s="364"/>
      <c r="BH358" s="364"/>
      <c r="BI358" s="364"/>
      <c r="BJ358" s="364"/>
      <c r="BK358" s="364"/>
      <c r="BL358" s="364"/>
      <c r="BM358" s="364"/>
      <c r="BN358" s="364"/>
      <c r="BO358" s="364"/>
      <c r="BP358" s="364"/>
      <c r="BQ358" s="364"/>
      <c r="BR358" s="364"/>
      <c r="BS358" s="364"/>
      <c r="BT358" s="364"/>
      <c r="BU358" s="364"/>
      <c r="BV358" s="364"/>
      <c r="BW358" s="364"/>
      <c r="BX358" s="364"/>
      <c r="BY358" s="36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16" customFormat="true" ht="15" customHeight="true" x14ac:dyDescent="0.2">
      <c r="B359" s="318"/>
      <c r="R359" s="344"/>
      <c r="S359" s="344"/>
      <c r="T359" s="344"/>
      <c r="U359" s="344"/>
      <c r="V359" s="344"/>
      <c r="W359" s="344"/>
      <c r="X359" s="344"/>
      <c r="Y359" s="344"/>
      <c r="Z359" s="344"/>
      <c r="AA359" s="344"/>
      <c r="AB359" s="344"/>
      <c r="AC359" s="344"/>
      <c r="AD359" s="344"/>
      <c r="AE359" s="344"/>
      <c r="AF359" s="344"/>
      <c r="AG359" s="344"/>
      <c r="AH359" s="344"/>
      <c r="AI359" s="344"/>
      <c r="AJ359" s="344"/>
      <c r="AK359" s="344"/>
      <c r="AL359" s="344"/>
      <c r="AM359" s="344"/>
      <c r="AN359" s="344"/>
      <c r="AO359" s="344"/>
      <c r="AP359" s="344"/>
      <c r="AQ359" s="344"/>
      <c r="AR359" s="344"/>
      <c r="AS359" s="344"/>
      <c r="AT359" s="344"/>
      <c r="AU359" s="344"/>
      <c r="AV359" s="344"/>
      <c r="AW359" s="344"/>
      <c r="AX359" s="344"/>
      <c r="AY359" s="344"/>
      <c r="BA359" s="364"/>
      <c r="BB359" s="320"/>
      <c r="BC359" s="364"/>
      <c r="BD359" s="364"/>
      <c r="BE359" s="364"/>
      <c r="BF359" s="364"/>
      <c r="BG359" s="364"/>
      <c r="BH359" s="364"/>
      <c r="BI359" s="364"/>
      <c r="BJ359" s="364"/>
      <c r="BK359" s="364"/>
      <c r="BL359" s="364"/>
      <c r="BM359" s="364"/>
      <c r="BN359" s="364"/>
      <c r="BO359" s="364"/>
      <c r="BP359" s="364"/>
      <c r="BQ359" s="364"/>
      <c r="BR359" s="364"/>
      <c r="BS359" s="364"/>
      <c r="BT359" s="364"/>
      <c r="BU359" s="364"/>
      <c r="BV359" s="364"/>
      <c r="BW359" s="364"/>
      <c r="BX359" s="364"/>
      <c r="BY359" s="36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16" customFormat="true" ht="15" customHeight="true" x14ac:dyDescent="0.2">
      <c r="B360" s="318"/>
      <c r="R360" s="344"/>
      <c r="S360" s="344"/>
      <c r="T360" s="344"/>
      <c r="U360" s="344"/>
      <c r="V360" s="344"/>
      <c r="W360" s="344"/>
      <c r="X360" s="344"/>
      <c r="Y360" s="344"/>
      <c r="Z360" s="344"/>
      <c r="AA360" s="344"/>
      <c r="AB360" s="344"/>
      <c r="AC360" s="344"/>
      <c r="AD360" s="344"/>
      <c r="AE360" s="344"/>
      <c r="AF360" s="344"/>
      <c r="AG360" s="344"/>
      <c r="AH360" s="344"/>
      <c r="AI360" s="344"/>
      <c r="AJ360" s="344"/>
      <c r="AK360" s="344"/>
      <c r="AL360" s="344"/>
      <c r="AM360" s="344"/>
      <c r="AN360" s="344"/>
      <c r="AO360" s="344"/>
      <c r="AP360" s="344"/>
      <c r="AQ360" s="344"/>
      <c r="AR360" s="344"/>
      <c r="AS360" s="344"/>
      <c r="AT360" s="344"/>
      <c r="AU360" s="344"/>
      <c r="AV360" s="344"/>
      <c r="AW360" s="344"/>
      <c r="AX360" s="344"/>
      <c r="AY360" s="344"/>
      <c r="BA360" s="364"/>
      <c r="BB360" s="320"/>
      <c r="BC360" s="364"/>
      <c r="BD360" s="364"/>
      <c r="BE360" s="364"/>
      <c r="BF360" s="364"/>
      <c r="BG360" s="364"/>
      <c r="BH360" s="364"/>
      <c r="BI360" s="364"/>
      <c r="BJ360" s="364"/>
      <c r="BK360" s="364"/>
      <c r="BL360" s="364"/>
      <c r="BM360" s="364"/>
      <c r="BN360" s="364"/>
      <c r="BO360" s="364"/>
      <c r="BP360" s="364"/>
      <c r="BQ360" s="364"/>
      <c r="BR360" s="364"/>
      <c r="BS360" s="364"/>
      <c r="BT360" s="364"/>
      <c r="BU360" s="364"/>
      <c r="BV360" s="364"/>
      <c r="BW360" s="364"/>
      <c r="BX360" s="364"/>
      <c r="BY360" s="36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16" customFormat="true" ht="15" customHeight="true" x14ac:dyDescent="0.2">
      <c r="B361" s="318"/>
      <c r="R361" s="344"/>
      <c r="S361" s="344"/>
      <c r="T361" s="344"/>
      <c r="U361" s="344"/>
      <c r="V361" s="344"/>
      <c r="W361" s="344"/>
      <c r="X361" s="344"/>
      <c r="Y361" s="344"/>
      <c r="Z361" s="344"/>
      <c r="AA361" s="344"/>
      <c r="AB361" s="344"/>
      <c r="AC361" s="344"/>
      <c r="AD361" s="344"/>
      <c r="AE361" s="344"/>
      <c r="AF361" s="344"/>
      <c r="AG361" s="344"/>
      <c r="AH361" s="344"/>
      <c r="AI361" s="344"/>
      <c r="AJ361" s="344"/>
      <c r="AK361" s="344"/>
      <c r="AL361" s="344"/>
      <c r="AM361" s="344"/>
      <c r="AN361" s="344"/>
      <c r="AO361" s="344"/>
      <c r="AP361" s="344"/>
      <c r="AQ361" s="344"/>
      <c r="AR361" s="344"/>
      <c r="AS361" s="344"/>
      <c r="AT361" s="344"/>
      <c r="AU361" s="344"/>
      <c r="AV361" s="344"/>
      <c r="AW361" s="344"/>
      <c r="AX361" s="344"/>
      <c r="AY361" s="344"/>
      <c r="BA361" s="364"/>
      <c r="BB361" s="320"/>
      <c r="BC361" s="364"/>
      <c r="BD361" s="364"/>
      <c r="BE361" s="364"/>
      <c r="BF361" s="364"/>
      <c r="BG361" s="364"/>
      <c r="BH361" s="364"/>
      <c r="BI361" s="364"/>
      <c r="BJ361" s="364"/>
      <c r="BK361" s="364"/>
      <c r="BL361" s="364"/>
      <c r="BM361" s="364"/>
      <c r="BN361" s="364"/>
      <c r="BO361" s="364"/>
      <c r="BP361" s="364"/>
      <c r="BQ361" s="364"/>
      <c r="BR361" s="364"/>
      <c r="BS361" s="364"/>
      <c r="BT361" s="364"/>
      <c r="BU361" s="364"/>
      <c r="BV361" s="364"/>
      <c r="BW361" s="364"/>
      <c r="BX361" s="364"/>
      <c r="BY361" s="36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16" customFormat="true" ht="15" customHeight="true" x14ac:dyDescent="0.2">
      <c r="B362" s="318"/>
      <c r="R362" s="344"/>
      <c r="S362" s="344"/>
      <c r="T362" s="344"/>
      <c r="U362" s="344"/>
      <c r="V362" s="344"/>
      <c r="W362" s="344"/>
      <c r="X362" s="344"/>
      <c r="Y362" s="344"/>
      <c r="Z362" s="344"/>
      <c r="AA362" s="344"/>
      <c r="AB362" s="344"/>
      <c r="AC362" s="344"/>
      <c r="AD362" s="344"/>
      <c r="AE362" s="344"/>
      <c r="AF362" s="344"/>
      <c r="AG362" s="344"/>
      <c r="AH362" s="344"/>
      <c r="AI362" s="344"/>
      <c r="AJ362" s="344"/>
      <c r="AK362" s="344"/>
      <c r="AL362" s="344"/>
      <c r="AM362" s="344"/>
      <c r="AN362" s="344"/>
      <c r="AO362" s="344"/>
      <c r="AP362" s="344"/>
      <c r="AQ362" s="344"/>
      <c r="AR362" s="344"/>
      <c r="AS362" s="344"/>
      <c r="AT362" s="344"/>
      <c r="AU362" s="344"/>
      <c r="AV362" s="344"/>
      <c r="AW362" s="344"/>
      <c r="AX362" s="344"/>
      <c r="AY362" s="344"/>
      <c r="BA362" s="364"/>
      <c r="BB362" s="320"/>
      <c r="BC362" s="364"/>
      <c r="BD362" s="364"/>
      <c r="BE362" s="364"/>
      <c r="BF362" s="364"/>
      <c r="BG362" s="364"/>
      <c r="BH362" s="364"/>
      <c r="BI362" s="364"/>
      <c r="BJ362" s="364"/>
      <c r="BK362" s="364"/>
      <c r="BL362" s="364"/>
      <c r="BM362" s="364"/>
      <c r="BN362" s="364"/>
      <c r="BO362" s="364"/>
      <c r="BP362" s="364"/>
      <c r="BQ362" s="364"/>
      <c r="BR362" s="364"/>
      <c r="BS362" s="364"/>
      <c r="BT362" s="364"/>
      <c r="BU362" s="364"/>
      <c r="BV362" s="364"/>
      <c r="BW362" s="364"/>
      <c r="BX362" s="364"/>
      <c r="BY362" s="36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16" customFormat="true" ht="15" customHeight="true" x14ac:dyDescent="0.2">
      <c r="B363" s="318"/>
      <c r="R363" s="344"/>
      <c r="S363" s="344"/>
      <c r="T363" s="344"/>
      <c r="U363" s="344"/>
      <c r="V363" s="344"/>
      <c r="W363" s="344"/>
      <c r="X363" s="344"/>
      <c r="Y363" s="344"/>
      <c r="Z363" s="344"/>
      <c r="AA363" s="344"/>
      <c r="AB363" s="344"/>
      <c r="AC363" s="344"/>
      <c r="AD363" s="344"/>
      <c r="AE363" s="344"/>
      <c r="AF363" s="344"/>
      <c r="AG363" s="344"/>
      <c r="AH363" s="344"/>
      <c r="AI363" s="344"/>
      <c r="AJ363" s="344"/>
      <c r="AK363" s="344"/>
      <c r="AL363" s="344"/>
      <c r="AM363" s="344"/>
      <c r="AN363" s="344"/>
      <c r="AO363" s="344"/>
      <c r="AP363" s="344"/>
      <c r="AQ363" s="344"/>
      <c r="AR363" s="344"/>
      <c r="AS363" s="344"/>
      <c r="AT363" s="344"/>
      <c r="AU363" s="344"/>
      <c r="AV363" s="344"/>
      <c r="AW363" s="344"/>
      <c r="AX363" s="344"/>
      <c r="AY363" s="344"/>
      <c r="BA363" s="364"/>
      <c r="BB363" s="320"/>
      <c r="BC363" s="364"/>
      <c r="BD363" s="364"/>
      <c r="BE363" s="364"/>
      <c r="BF363" s="364"/>
      <c r="BG363" s="364"/>
      <c r="BH363" s="364"/>
      <c r="BI363" s="364"/>
      <c r="BJ363" s="364"/>
      <c r="BK363" s="364"/>
      <c r="BL363" s="364"/>
      <c r="BM363" s="364"/>
      <c r="BN363" s="364"/>
      <c r="BO363" s="364"/>
      <c r="BP363" s="364"/>
      <c r="BQ363" s="364"/>
      <c r="BR363" s="364"/>
      <c r="BS363" s="364"/>
      <c r="BT363" s="364"/>
      <c r="BU363" s="364"/>
      <c r="BV363" s="364"/>
      <c r="BW363" s="364"/>
      <c r="BX363" s="364"/>
      <c r="BY363" s="36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16" customFormat="true" ht="15" customHeight="true" x14ac:dyDescent="0.2">
      <c r="B364" s="318"/>
      <c r="R364" s="344"/>
      <c r="S364" s="344"/>
      <c r="T364" s="344"/>
      <c r="U364" s="344"/>
      <c r="V364" s="344"/>
      <c r="W364" s="344"/>
      <c r="X364" s="344"/>
      <c r="Y364" s="344"/>
      <c r="Z364" s="344"/>
      <c r="AA364" s="344"/>
      <c r="AB364" s="344"/>
      <c r="AC364" s="344"/>
      <c r="AD364" s="344"/>
      <c r="AE364" s="344"/>
      <c r="AF364" s="344"/>
      <c r="AG364" s="344"/>
      <c r="AH364" s="344"/>
      <c r="AI364" s="344"/>
      <c r="AJ364" s="344"/>
      <c r="AK364" s="344"/>
      <c r="AL364" s="344"/>
      <c r="AM364" s="344"/>
      <c r="AN364" s="344"/>
      <c r="AO364" s="344"/>
      <c r="AP364" s="344"/>
      <c r="AQ364" s="344"/>
      <c r="AR364" s="344"/>
      <c r="AS364" s="344"/>
      <c r="AT364" s="344"/>
      <c r="AU364" s="344"/>
      <c r="AV364" s="344"/>
      <c r="AW364" s="344"/>
      <c r="AX364" s="344"/>
      <c r="AY364" s="344"/>
      <c r="BA364" s="364"/>
      <c r="BB364" s="320"/>
      <c r="BC364" s="364"/>
      <c r="BD364" s="364"/>
      <c r="BE364" s="364"/>
      <c r="BF364" s="364"/>
      <c r="BG364" s="364"/>
      <c r="BH364" s="364"/>
      <c r="BI364" s="364"/>
      <c r="BJ364" s="364"/>
      <c r="BK364" s="364"/>
      <c r="BL364" s="364"/>
      <c r="BM364" s="364"/>
      <c r="BN364" s="364"/>
      <c r="BO364" s="364"/>
      <c r="BP364" s="364"/>
      <c r="BQ364" s="364"/>
      <c r="BR364" s="364"/>
      <c r="BS364" s="364"/>
      <c r="BT364" s="364"/>
      <c r="BU364" s="364"/>
      <c r="BV364" s="364"/>
      <c r="BW364" s="364"/>
      <c r="BX364" s="364"/>
      <c r="BY364" s="36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16" customFormat="true" ht="15" customHeight="true" x14ac:dyDescent="0.2">
      <c r="B365" s="318"/>
      <c r="R365" s="344"/>
      <c r="S365" s="344"/>
      <c r="T365" s="344"/>
      <c r="U365" s="344"/>
      <c r="V365" s="344"/>
      <c r="W365" s="344"/>
      <c r="X365" s="344"/>
      <c r="Y365" s="344"/>
      <c r="Z365" s="344"/>
      <c r="AA365" s="344"/>
      <c r="AB365" s="344"/>
      <c r="AC365" s="344"/>
      <c r="AD365" s="344"/>
      <c r="AE365" s="344"/>
      <c r="AF365" s="344"/>
      <c r="AG365" s="344"/>
      <c r="AH365" s="344"/>
      <c r="AI365" s="344"/>
      <c r="AJ365" s="344"/>
      <c r="AK365" s="344"/>
      <c r="AL365" s="344"/>
      <c r="AM365" s="344"/>
      <c r="AN365" s="344"/>
      <c r="AO365" s="344"/>
      <c r="AP365" s="344"/>
      <c r="AQ365" s="344"/>
      <c r="AR365" s="344"/>
      <c r="AS365" s="344"/>
      <c r="AT365" s="344"/>
      <c r="AU365" s="344"/>
      <c r="AV365" s="344"/>
      <c r="AW365" s="344"/>
      <c r="AX365" s="344"/>
      <c r="AY365" s="344"/>
      <c r="BA365" s="364"/>
      <c r="BB365" s="320"/>
      <c r="BC365" s="364"/>
      <c r="BD365" s="364"/>
      <c r="BE365" s="364"/>
      <c r="BF365" s="364"/>
      <c r="BG365" s="364"/>
      <c r="BH365" s="364"/>
      <c r="BI365" s="364"/>
      <c r="BJ365" s="364"/>
      <c r="BK365" s="364"/>
      <c r="BL365" s="364"/>
      <c r="BM365" s="364"/>
      <c r="BN365" s="364"/>
      <c r="BO365" s="364"/>
      <c r="BP365" s="364"/>
      <c r="BQ365" s="364"/>
      <c r="BR365" s="364"/>
      <c r="BS365" s="364"/>
      <c r="BT365" s="364"/>
      <c r="BU365" s="364"/>
      <c r="BV365" s="364"/>
      <c r="BW365" s="364"/>
      <c r="BX365" s="364"/>
      <c r="BY365" s="36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16" customFormat="true" ht="15" customHeight="true" x14ac:dyDescent="0.2">
      <c r="B366" s="318"/>
      <c r="R366" s="344"/>
      <c r="S366" s="344"/>
      <c r="T366" s="344"/>
      <c r="U366" s="344"/>
      <c r="V366" s="344"/>
      <c r="W366" s="344"/>
      <c r="X366" s="344"/>
      <c r="Y366" s="344"/>
      <c r="Z366" s="344"/>
      <c r="AA366" s="344"/>
      <c r="AB366" s="344"/>
      <c r="AC366" s="344"/>
      <c r="AD366" s="344"/>
      <c r="AE366" s="344"/>
      <c r="AF366" s="344"/>
      <c r="AG366" s="344"/>
      <c r="AH366" s="344"/>
      <c r="AI366" s="344"/>
      <c r="AJ366" s="344"/>
      <c r="AK366" s="344"/>
      <c r="AL366" s="344"/>
      <c r="AM366" s="344"/>
      <c r="AN366" s="344"/>
      <c r="AO366" s="344"/>
      <c r="AP366" s="344"/>
      <c r="AQ366" s="344"/>
      <c r="AR366" s="344"/>
      <c r="AS366" s="344"/>
      <c r="AT366" s="344"/>
      <c r="AU366" s="344"/>
      <c r="AV366" s="344"/>
      <c r="AW366" s="344"/>
      <c r="AX366" s="344"/>
      <c r="AY366" s="344"/>
      <c r="BA366" s="364"/>
      <c r="BB366" s="320"/>
      <c r="BC366" s="364"/>
      <c r="BD366" s="364"/>
      <c r="BE366" s="364"/>
      <c r="BF366" s="364"/>
      <c r="BG366" s="364"/>
      <c r="BH366" s="364"/>
      <c r="BI366" s="364"/>
      <c r="BJ366" s="364"/>
      <c r="BK366" s="364"/>
      <c r="BL366" s="364"/>
      <c r="BM366" s="364"/>
      <c r="BN366" s="364"/>
      <c r="BO366" s="364"/>
      <c r="BP366" s="364"/>
      <c r="BQ366" s="364"/>
      <c r="BR366" s="364"/>
      <c r="BS366" s="364"/>
      <c r="BT366" s="364"/>
      <c r="BU366" s="364"/>
      <c r="BV366" s="364"/>
      <c r="BW366" s="364"/>
      <c r="BX366" s="364"/>
      <c r="BY366" s="36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16" customFormat="true" ht="15" customHeight="true" x14ac:dyDescent="0.2">
      <c r="B367" s="318"/>
      <c r="R367" s="344"/>
      <c r="S367" s="344"/>
      <c r="T367" s="344"/>
      <c r="U367" s="344"/>
      <c r="V367" s="344"/>
      <c r="W367" s="344"/>
      <c r="X367" s="344"/>
      <c r="Y367" s="344"/>
      <c r="Z367" s="344"/>
      <c r="AA367" s="344"/>
      <c r="AB367" s="344"/>
      <c r="AC367" s="344"/>
      <c r="AD367" s="344"/>
      <c r="AE367" s="344"/>
      <c r="AF367" s="344"/>
      <c r="AG367" s="344"/>
      <c r="AH367" s="344"/>
      <c r="AI367" s="344"/>
      <c r="AJ367" s="344"/>
      <c r="AK367" s="344"/>
      <c r="AL367" s="344"/>
      <c r="AM367" s="344"/>
      <c r="AN367" s="344"/>
      <c r="AO367" s="344"/>
      <c r="AP367" s="344"/>
      <c r="AQ367" s="344"/>
      <c r="AR367" s="344"/>
      <c r="AS367" s="344"/>
      <c r="AT367" s="344"/>
      <c r="AU367" s="344"/>
      <c r="AV367" s="344"/>
      <c r="AW367" s="344"/>
      <c r="AX367" s="344"/>
      <c r="AY367" s="344"/>
      <c r="BA367" s="364"/>
      <c r="BB367" s="320"/>
      <c r="BC367" s="364"/>
      <c r="BD367" s="364"/>
      <c r="BE367" s="364"/>
      <c r="BF367" s="364"/>
      <c r="BG367" s="364"/>
      <c r="BH367" s="364"/>
      <c r="BI367" s="364"/>
      <c r="BJ367" s="364"/>
      <c r="BK367" s="364"/>
      <c r="BL367" s="364"/>
      <c r="BM367" s="364"/>
      <c r="BN367" s="364"/>
      <c r="BO367" s="364"/>
      <c r="BP367" s="364"/>
      <c r="BQ367" s="364"/>
      <c r="BR367" s="364"/>
      <c r="BS367" s="364"/>
      <c r="BT367" s="364"/>
      <c r="BU367" s="364"/>
      <c r="BV367" s="364"/>
      <c r="BW367" s="364"/>
      <c r="BX367" s="364"/>
      <c r="BY367" s="36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16" customFormat="true" ht="15" customHeight="true" x14ac:dyDescent="0.2">
      <c r="B368" s="318"/>
      <c r="R368" s="344"/>
      <c r="S368" s="344"/>
      <c r="T368" s="344"/>
      <c r="U368" s="344"/>
      <c r="V368" s="344"/>
      <c r="W368" s="344"/>
      <c r="X368" s="344"/>
      <c r="Y368" s="344"/>
      <c r="Z368" s="344"/>
      <c r="AA368" s="344"/>
      <c r="AB368" s="344"/>
      <c r="AC368" s="344"/>
      <c r="AD368" s="344"/>
      <c r="AE368" s="344"/>
      <c r="AF368" s="344"/>
      <c r="AG368" s="344"/>
      <c r="AH368" s="344"/>
      <c r="AI368" s="344"/>
      <c r="AJ368" s="344"/>
      <c r="AK368" s="344"/>
      <c r="AL368" s="344"/>
      <c r="AM368" s="344"/>
      <c r="AN368" s="344"/>
      <c r="AO368" s="344"/>
      <c r="AP368" s="344"/>
      <c r="AQ368" s="344"/>
      <c r="AR368" s="344"/>
      <c r="AS368" s="344"/>
      <c r="AT368" s="344"/>
      <c r="AU368" s="344"/>
      <c r="AV368" s="344"/>
      <c r="AW368" s="344"/>
      <c r="AX368" s="344"/>
      <c r="AY368" s="344"/>
      <c r="BA368" s="364"/>
      <c r="BB368" s="320"/>
      <c r="BC368" s="364"/>
      <c r="BD368" s="364"/>
      <c r="BE368" s="364"/>
      <c r="BF368" s="364"/>
      <c r="BG368" s="364"/>
      <c r="BH368" s="364"/>
      <c r="BI368" s="364"/>
      <c r="BJ368" s="364"/>
      <c r="BK368" s="364"/>
      <c r="BL368" s="364"/>
      <c r="BM368" s="364"/>
      <c r="BN368" s="364"/>
      <c r="BO368" s="364"/>
      <c r="BP368" s="364"/>
      <c r="BQ368" s="364"/>
      <c r="BR368" s="364"/>
      <c r="BS368" s="364"/>
      <c r="BT368" s="364"/>
      <c r="BU368" s="364"/>
      <c r="BV368" s="364"/>
      <c r="BW368" s="364"/>
      <c r="BX368" s="364"/>
      <c r="BY368" s="36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16" customFormat="true" ht="15" customHeight="true" x14ac:dyDescent="0.2">
      <c r="B369" s="318"/>
      <c r="R369" s="344"/>
      <c r="S369" s="344"/>
      <c r="T369" s="344"/>
      <c r="U369" s="344"/>
      <c r="V369" s="344"/>
      <c r="W369" s="344"/>
      <c r="X369" s="344"/>
      <c r="Y369" s="344"/>
      <c r="Z369" s="344"/>
      <c r="AA369" s="344"/>
      <c r="AB369" s="344"/>
      <c r="AC369" s="344"/>
      <c r="AD369" s="344"/>
      <c r="AE369" s="344"/>
      <c r="AF369" s="344"/>
      <c r="AG369" s="344"/>
      <c r="AH369" s="344"/>
      <c r="AI369" s="344"/>
      <c r="AJ369" s="344"/>
      <c r="AK369" s="344"/>
      <c r="AL369" s="344"/>
      <c r="AM369" s="344"/>
      <c r="AN369" s="344"/>
      <c r="AO369" s="344"/>
      <c r="AP369" s="344"/>
      <c r="AQ369" s="344"/>
      <c r="AR369" s="344"/>
      <c r="AS369" s="344"/>
      <c r="AT369" s="344"/>
      <c r="AU369" s="344"/>
      <c r="AV369" s="344"/>
      <c r="AW369" s="344"/>
      <c r="AX369" s="344"/>
      <c r="AY369" s="344"/>
      <c r="BA369" s="364"/>
      <c r="BB369" s="320"/>
      <c r="BC369" s="364"/>
      <c r="BD369" s="364"/>
      <c r="BE369" s="364"/>
      <c r="BF369" s="364"/>
      <c r="BG369" s="364"/>
      <c r="BH369" s="364"/>
      <c r="BI369" s="364"/>
      <c r="BJ369" s="364"/>
      <c r="BK369" s="364"/>
      <c r="BL369" s="364"/>
      <c r="BM369" s="364"/>
      <c r="BN369" s="364"/>
      <c r="BO369" s="364"/>
      <c r="BP369" s="364"/>
      <c r="BQ369" s="364"/>
      <c r="BR369" s="364"/>
      <c r="BS369" s="364"/>
      <c r="BT369" s="364"/>
      <c r="BU369" s="364"/>
      <c r="BV369" s="364"/>
      <c r="BW369" s="364"/>
      <c r="BX369" s="364"/>
      <c r="BY369" s="36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16" customFormat="true" ht="15" customHeight="true" x14ac:dyDescent="0.2">
      <c r="B370" s="318"/>
      <c r="R370" s="344"/>
      <c r="S370" s="344"/>
      <c r="T370" s="344"/>
      <c r="U370" s="344"/>
      <c r="V370" s="344"/>
      <c r="W370" s="344"/>
      <c r="X370" s="344"/>
      <c r="Y370" s="344"/>
      <c r="Z370" s="344"/>
      <c r="AA370" s="344"/>
      <c r="AB370" s="344"/>
      <c r="AC370" s="344"/>
      <c r="AD370" s="344"/>
      <c r="AE370" s="344"/>
      <c r="AF370" s="344"/>
      <c r="AG370" s="344"/>
      <c r="AH370" s="344"/>
      <c r="AI370" s="344"/>
      <c r="AJ370" s="344"/>
      <c r="AK370" s="344"/>
      <c r="AL370" s="344"/>
      <c r="AM370" s="344"/>
      <c r="AN370" s="344"/>
      <c r="AO370" s="344"/>
      <c r="AP370" s="344"/>
      <c r="AQ370" s="344"/>
      <c r="AR370" s="344"/>
      <c r="AS370" s="344"/>
      <c r="AT370" s="344"/>
      <c r="AU370" s="344"/>
      <c r="AV370" s="344"/>
      <c r="AW370" s="344"/>
      <c r="AX370" s="344"/>
      <c r="AY370" s="344"/>
      <c r="BA370" s="364"/>
      <c r="BB370" s="320"/>
      <c r="BC370" s="364"/>
      <c r="BD370" s="364"/>
      <c r="BE370" s="364"/>
      <c r="BF370" s="364"/>
      <c r="BG370" s="364"/>
      <c r="BH370" s="364"/>
      <c r="BI370" s="364"/>
      <c r="BJ370" s="364"/>
      <c r="BK370" s="364"/>
      <c r="BL370" s="364"/>
      <c r="BM370" s="364"/>
      <c r="BN370" s="364"/>
      <c r="BO370" s="364"/>
      <c r="BP370" s="364"/>
      <c r="BQ370" s="364"/>
      <c r="BR370" s="364"/>
      <c r="BS370" s="364"/>
      <c r="BT370" s="364"/>
      <c r="BU370" s="364"/>
      <c r="BV370" s="364"/>
      <c r="BW370" s="364"/>
      <c r="BX370" s="364"/>
      <c r="BY370" s="36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16" customFormat="true" ht="15" customHeight="true" x14ac:dyDescent="0.2">
      <c r="B371" s="318"/>
      <c r="R371" s="344"/>
      <c r="S371" s="344"/>
      <c r="T371" s="344"/>
      <c r="U371" s="344"/>
      <c r="V371" s="344"/>
      <c r="W371" s="344"/>
      <c r="X371" s="344"/>
      <c r="Y371" s="344"/>
      <c r="Z371" s="344"/>
      <c r="AA371" s="344"/>
      <c r="AB371" s="344"/>
      <c r="AC371" s="344"/>
      <c r="AD371" s="344"/>
      <c r="AE371" s="344"/>
      <c r="AF371" s="344"/>
      <c r="AG371" s="344"/>
      <c r="AH371" s="344"/>
      <c r="AI371" s="344"/>
      <c r="AJ371" s="344"/>
      <c r="AK371" s="344"/>
      <c r="AL371" s="344"/>
      <c r="AM371" s="344"/>
      <c r="AN371" s="344"/>
      <c r="AO371" s="344"/>
      <c r="AP371" s="344"/>
      <c r="AQ371" s="344"/>
      <c r="AR371" s="344"/>
      <c r="AS371" s="344"/>
      <c r="AT371" s="344"/>
      <c r="AU371" s="344"/>
      <c r="AV371" s="344"/>
      <c r="AW371" s="344"/>
      <c r="AX371" s="344"/>
      <c r="AY371" s="344"/>
      <c r="BA371" s="364"/>
      <c r="BB371" s="320"/>
      <c r="BC371" s="364"/>
      <c r="BD371" s="364"/>
      <c r="BE371" s="364"/>
      <c r="BF371" s="364"/>
      <c r="BG371" s="364"/>
      <c r="BH371" s="364"/>
      <c r="BI371" s="364"/>
      <c r="BJ371" s="364"/>
      <c r="BK371" s="364"/>
      <c r="BL371" s="364"/>
      <c r="BM371" s="364"/>
      <c r="BN371" s="364"/>
      <c r="BO371" s="364"/>
      <c r="BP371" s="364"/>
      <c r="BQ371" s="364"/>
      <c r="BR371" s="364"/>
      <c r="BS371" s="364"/>
      <c r="BT371" s="364"/>
      <c r="BU371" s="364"/>
      <c r="BV371" s="364"/>
      <c r="BW371" s="364"/>
      <c r="BX371" s="364"/>
      <c r="BY371" s="36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16" customFormat="true" ht="15" customHeight="true" x14ac:dyDescent="0.2">
      <c r="B372" s="318"/>
      <c r="R372" s="344"/>
      <c r="S372" s="344"/>
      <c r="T372" s="344"/>
      <c r="U372" s="344"/>
      <c r="V372" s="344"/>
      <c r="W372" s="344"/>
      <c r="X372" s="344"/>
      <c r="Y372" s="344"/>
      <c r="Z372" s="344"/>
      <c r="AA372" s="344"/>
      <c r="AB372" s="344"/>
      <c r="AC372" s="344"/>
      <c r="AD372" s="344"/>
      <c r="AE372" s="344"/>
      <c r="AF372" s="344"/>
      <c r="AG372" s="344"/>
      <c r="AH372" s="344"/>
      <c r="AI372" s="344"/>
      <c r="AJ372" s="344"/>
      <c r="AK372" s="344"/>
      <c r="AL372" s="344"/>
      <c r="AM372" s="344"/>
      <c r="AN372" s="344"/>
      <c r="AO372" s="344"/>
      <c r="AP372" s="344"/>
      <c r="AQ372" s="344"/>
      <c r="AR372" s="344"/>
      <c r="AS372" s="344"/>
      <c r="AT372" s="344"/>
      <c r="AU372" s="344"/>
      <c r="AV372" s="344"/>
      <c r="AW372" s="344"/>
      <c r="AX372" s="344"/>
      <c r="AY372" s="344"/>
      <c r="BA372" s="364"/>
      <c r="BB372" s="320"/>
      <c r="BC372" s="364"/>
      <c r="BD372" s="364"/>
      <c r="BE372" s="364"/>
      <c r="BF372" s="364"/>
      <c r="BG372" s="364"/>
      <c r="BH372" s="364"/>
      <c r="BI372" s="364"/>
      <c r="BJ372" s="364"/>
      <c r="BK372" s="364"/>
      <c r="BL372" s="364"/>
      <c r="BM372" s="364"/>
      <c r="BN372" s="364"/>
      <c r="BO372" s="364"/>
      <c r="BP372" s="364"/>
      <c r="BQ372" s="364"/>
      <c r="BR372" s="364"/>
      <c r="BS372" s="364"/>
      <c r="BT372" s="364"/>
      <c r="BU372" s="364"/>
      <c r="BV372" s="364"/>
      <c r="BW372" s="364"/>
      <c r="BX372" s="364"/>
      <c r="BY372" s="36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16" customFormat="true" ht="15" customHeight="true" x14ac:dyDescent="0.2">
      <c r="B373" s="318"/>
      <c r="R373" s="344"/>
      <c r="S373" s="344"/>
      <c r="T373" s="344"/>
      <c r="U373" s="344"/>
      <c r="V373" s="344"/>
      <c r="W373" s="344"/>
      <c r="X373" s="344"/>
      <c r="Y373" s="344"/>
      <c r="Z373" s="344"/>
      <c r="AA373" s="344"/>
      <c r="AB373" s="344"/>
      <c r="AC373" s="344"/>
      <c r="AD373" s="344"/>
      <c r="AE373" s="344"/>
      <c r="AF373" s="344"/>
      <c r="AG373" s="344"/>
      <c r="AH373" s="344"/>
      <c r="AI373" s="344"/>
      <c r="AJ373" s="344"/>
      <c r="AK373" s="344"/>
      <c r="AL373" s="344"/>
      <c r="AM373" s="344"/>
      <c r="AN373" s="344"/>
      <c r="AO373" s="344"/>
      <c r="AP373" s="344"/>
      <c r="AQ373" s="344"/>
      <c r="AR373" s="344"/>
      <c r="AS373" s="344"/>
      <c r="AT373" s="344"/>
      <c r="AU373" s="344"/>
      <c r="AV373" s="344"/>
      <c r="AW373" s="344"/>
      <c r="AX373" s="344"/>
      <c r="AY373" s="344"/>
      <c r="BA373" s="364"/>
      <c r="BB373" s="320"/>
      <c r="BC373" s="364"/>
      <c r="BD373" s="364"/>
      <c r="BE373" s="364"/>
      <c r="BF373" s="364"/>
      <c r="BG373" s="364"/>
      <c r="BH373" s="364"/>
      <c r="BI373" s="364"/>
      <c r="BJ373" s="364"/>
      <c r="BK373" s="364"/>
      <c r="BL373" s="364"/>
      <c r="BM373" s="364"/>
      <c r="BN373" s="364"/>
      <c r="BO373" s="364"/>
      <c r="BP373" s="364"/>
      <c r="BQ373" s="364"/>
      <c r="BR373" s="364"/>
      <c r="BS373" s="364"/>
      <c r="BT373" s="364"/>
      <c r="BU373" s="364"/>
      <c r="BV373" s="364"/>
      <c r="BW373" s="364"/>
      <c r="BX373" s="364"/>
      <c r="BY373" s="36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16" customFormat="true" ht="15" customHeight="true" x14ac:dyDescent="0.2">
      <c r="B374" s="318"/>
      <c r="R374" s="344"/>
      <c r="S374" s="344"/>
      <c r="T374" s="344"/>
      <c r="U374" s="344"/>
      <c r="V374" s="344"/>
      <c r="W374" s="344"/>
      <c r="X374" s="344"/>
      <c r="Y374" s="344"/>
      <c r="Z374" s="344"/>
      <c r="AA374" s="344"/>
      <c r="AB374" s="344"/>
      <c r="AC374" s="344"/>
      <c r="AD374" s="344"/>
      <c r="AE374" s="344"/>
      <c r="AF374" s="344"/>
      <c r="AG374" s="344"/>
      <c r="AH374" s="344"/>
      <c r="AI374" s="344"/>
      <c r="AJ374" s="344"/>
      <c r="AK374" s="344"/>
      <c r="AL374" s="344"/>
      <c r="AM374" s="344"/>
      <c r="AN374" s="344"/>
      <c r="AO374" s="344"/>
      <c r="AP374" s="344"/>
      <c r="AQ374" s="344"/>
      <c r="AR374" s="344"/>
      <c r="AS374" s="344"/>
      <c r="AT374" s="344"/>
      <c r="AU374" s="344"/>
      <c r="AV374" s="344"/>
      <c r="AW374" s="344"/>
      <c r="AX374" s="344"/>
      <c r="AY374" s="344"/>
      <c r="BA374" s="364"/>
      <c r="BB374" s="320"/>
      <c r="BC374" s="364"/>
      <c r="BD374" s="364"/>
      <c r="BE374" s="364"/>
      <c r="BF374" s="364"/>
      <c r="BG374" s="364"/>
      <c r="BH374" s="364"/>
      <c r="BI374" s="364"/>
      <c r="BJ374" s="364"/>
      <c r="BK374" s="364"/>
      <c r="BL374" s="364"/>
      <c r="BM374" s="364"/>
      <c r="BN374" s="364"/>
      <c r="BO374" s="364"/>
      <c r="BP374" s="364"/>
      <c r="BQ374" s="364"/>
      <c r="BR374" s="364"/>
      <c r="BS374" s="364"/>
      <c r="BT374" s="364"/>
      <c r="BU374" s="364"/>
      <c r="BV374" s="364"/>
      <c r="BW374" s="364"/>
      <c r="BX374" s="364"/>
      <c r="BY374" s="36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16" customFormat="true" ht="15" customHeight="true" x14ac:dyDescent="0.2">
      <c r="B375" s="318"/>
      <c r="R375" s="344"/>
      <c r="S375" s="344"/>
      <c r="T375" s="344"/>
      <c r="U375" s="344"/>
      <c r="V375" s="344"/>
      <c r="W375" s="344"/>
      <c r="X375" s="344"/>
      <c r="Y375" s="344"/>
      <c r="Z375" s="344"/>
      <c r="AA375" s="344"/>
      <c r="AB375" s="344"/>
      <c r="AC375" s="344"/>
      <c r="AD375" s="344"/>
      <c r="AE375" s="344"/>
      <c r="AF375" s="344"/>
      <c r="AG375" s="344"/>
      <c r="AH375" s="344"/>
      <c r="AI375" s="344"/>
      <c r="AJ375" s="344"/>
      <c r="AK375" s="344"/>
      <c r="AL375" s="344"/>
      <c r="AM375" s="344"/>
      <c r="AN375" s="344"/>
      <c r="AO375" s="344"/>
      <c r="AP375" s="344"/>
      <c r="AQ375" s="344"/>
      <c r="AR375" s="344"/>
      <c r="AS375" s="344"/>
      <c r="AT375" s="344"/>
      <c r="AU375" s="344"/>
      <c r="AV375" s="344"/>
      <c r="AW375" s="344"/>
      <c r="AX375" s="344"/>
      <c r="AY375" s="344"/>
      <c r="BA375" s="317"/>
      <c r="BB375" s="315"/>
      <c r="BC375" s="315"/>
      <c r="BD375" s="315"/>
      <c r="BE375" s="315"/>
      <c r="BF375" s="315"/>
      <c r="BG375" s="315"/>
      <c r="BH375" s="315"/>
      <c r="BI375" s="315"/>
      <c r="BJ375" s="315"/>
      <c r="BK375" s="315"/>
      <c r="BL375" s="315"/>
      <c r="BM375" s="315"/>
      <c r="BN375" s="315"/>
      <c r="BO375" s="315"/>
      <c r="BP375" s="315"/>
      <c r="BQ375" s="315"/>
      <c r="BR375" s="315"/>
      <c r="BS375" s="315"/>
      <c r="BT375" s="315"/>
      <c r="BU375" s="315"/>
      <c r="BV375" s="315"/>
      <c r="BW375" s="315"/>
      <c r="BX375" s="315"/>
      <c r="BY375" s="317"/>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16" customFormat="true" ht="15" customHeight="true" x14ac:dyDescent="0.2">
      <c r="B376" s="318"/>
      <c r="R376" s="344"/>
      <c r="S376" s="344"/>
      <c r="T376" s="344"/>
      <c r="U376" s="344"/>
      <c r="V376" s="344"/>
      <c r="W376" s="344"/>
      <c r="X376" s="344"/>
      <c r="Y376" s="344"/>
      <c r="Z376" s="344"/>
      <c r="AA376" s="344"/>
      <c r="AB376" s="344"/>
      <c r="AC376" s="344"/>
      <c r="AD376" s="344"/>
      <c r="AE376" s="344"/>
      <c r="AF376" s="344"/>
      <c r="AG376" s="344"/>
      <c r="AH376" s="344"/>
      <c r="AI376" s="344"/>
      <c r="AJ376" s="344"/>
      <c r="AK376" s="344"/>
      <c r="AL376" s="344"/>
      <c r="AM376" s="344"/>
      <c r="AN376" s="344"/>
      <c r="AO376" s="344"/>
      <c r="AP376" s="344"/>
      <c r="AQ376" s="344"/>
      <c r="AR376" s="344"/>
      <c r="AS376" s="344"/>
      <c r="AT376" s="344"/>
      <c r="AU376" s="344"/>
      <c r="AV376" s="344"/>
      <c r="AW376" s="344"/>
      <c r="AX376" s="344"/>
      <c r="AY376" s="344"/>
      <c r="BA376" s="317"/>
      <c r="BB376" s="315"/>
      <c r="BC376" s="315"/>
      <c r="BD376" s="315"/>
      <c r="BE376" s="315"/>
      <c r="BF376" s="315"/>
      <c r="BG376" s="315"/>
      <c r="BH376" s="315"/>
      <c r="BI376" s="315"/>
      <c r="BJ376" s="315"/>
      <c r="BK376" s="315"/>
      <c r="BL376" s="315"/>
      <c r="BM376" s="315"/>
      <c r="BN376" s="315"/>
      <c r="BO376" s="315"/>
      <c r="BP376" s="315"/>
      <c r="BQ376" s="315"/>
      <c r="BR376" s="315"/>
      <c r="BS376" s="315"/>
      <c r="BT376" s="315"/>
      <c r="BU376" s="315"/>
      <c r="BV376" s="315"/>
      <c r="BW376" s="315"/>
      <c r="BX376" s="315"/>
      <c r="BY376" s="317"/>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16" customFormat="true" ht="15" customHeight="true" x14ac:dyDescent="0.2">
      <c r="B377" s="318"/>
      <c r="R377" s="344"/>
      <c r="S377" s="344"/>
      <c r="T377" s="344"/>
      <c r="U377" s="344"/>
      <c r="V377" s="344"/>
      <c r="W377" s="344"/>
      <c r="X377" s="344"/>
      <c r="Y377" s="344"/>
      <c r="Z377" s="344"/>
      <c r="AA377" s="344"/>
      <c r="AB377" s="344"/>
      <c r="AC377" s="344"/>
      <c r="AD377" s="344"/>
      <c r="AE377" s="344"/>
      <c r="AF377" s="344"/>
      <c r="AG377" s="344"/>
      <c r="AH377" s="344"/>
      <c r="AI377" s="344"/>
      <c r="AJ377" s="344"/>
      <c r="AK377" s="344"/>
      <c r="AL377" s="344"/>
      <c r="AM377" s="344"/>
      <c r="AN377" s="344"/>
      <c r="AO377" s="344"/>
      <c r="AP377" s="344"/>
      <c r="AQ377" s="344"/>
      <c r="AR377" s="344"/>
      <c r="AS377" s="344"/>
      <c r="AT377" s="344"/>
      <c r="AU377" s="344"/>
      <c r="AV377" s="344"/>
      <c r="AW377" s="344"/>
      <c r="AX377" s="344"/>
      <c r="AY377" s="344"/>
      <c r="BA377" s="317"/>
      <c r="BB377" s="315"/>
      <c r="BC377" s="315"/>
      <c r="BD377" s="315"/>
      <c r="BE377" s="315"/>
      <c r="BF377" s="315"/>
      <c r="BG377" s="315"/>
      <c r="BH377" s="315"/>
      <c r="BI377" s="315"/>
      <c r="BJ377" s="315"/>
      <c r="BK377" s="315"/>
      <c r="BL377" s="315"/>
      <c r="BM377" s="315"/>
      <c r="BN377" s="315"/>
      <c r="BO377" s="315"/>
      <c r="BP377" s="315"/>
      <c r="BQ377" s="315"/>
      <c r="BR377" s="315"/>
      <c r="BS377" s="315"/>
      <c r="BT377" s="315"/>
      <c r="BU377" s="315"/>
      <c r="BV377" s="315"/>
      <c r="BW377" s="315"/>
      <c r="BX377" s="315"/>
      <c r="BY377" s="317"/>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16" customFormat="true" ht="15" customHeight="true" x14ac:dyDescent="0.2">
      <c r="B378" s="318"/>
      <c r="R378" s="344"/>
      <c r="S378" s="344"/>
      <c r="T378" s="344"/>
      <c r="U378" s="344"/>
      <c r="V378" s="344"/>
      <c r="W378" s="344"/>
      <c r="X378" s="344"/>
      <c r="Y378" s="344"/>
      <c r="Z378" s="344"/>
      <c r="AA378" s="344"/>
      <c r="AB378" s="344"/>
      <c r="AC378" s="344"/>
      <c r="AD378" s="344"/>
      <c r="AE378" s="344"/>
      <c r="AF378" s="344"/>
      <c r="AG378" s="344"/>
      <c r="AH378" s="344"/>
      <c r="AI378" s="344"/>
      <c r="AJ378" s="344"/>
      <c r="AK378" s="344"/>
      <c r="AL378" s="344"/>
      <c r="AM378" s="344"/>
      <c r="AN378" s="344"/>
      <c r="AO378" s="344"/>
      <c r="AP378" s="344"/>
      <c r="AQ378" s="344"/>
      <c r="AR378" s="344"/>
      <c r="AS378" s="344"/>
      <c r="AT378" s="344"/>
      <c r="AU378" s="344"/>
      <c r="AV378" s="344"/>
      <c r="AW378" s="344"/>
      <c r="AX378" s="344"/>
      <c r="AY378" s="344"/>
      <c r="BA378" s="317"/>
      <c r="BB378" s="315"/>
      <c r="BC378" s="315"/>
      <c r="BD378" s="315"/>
      <c r="BE378" s="315"/>
      <c r="BF378" s="315"/>
      <c r="BG378" s="315"/>
      <c r="BH378" s="315"/>
      <c r="BI378" s="315"/>
      <c r="BJ378" s="315"/>
      <c r="BK378" s="315"/>
      <c r="BL378" s="315"/>
      <c r="BM378" s="315"/>
      <c r="BN378" s="315"/>
      <c r="BO378" s="315"/>
      <c r="BP378" s="315"/>
      <c r="BQ378" s="315"/>
      <c r="BR378" s="315"/>
      <c r="BS378" s="315"/>
      <c r="BT378" s="315"/>
      <c r="BU378" s="315"/>
      <c r="BV378" s="315"/>
      <c r="BW378" s="315"/>
      <c r="BX378" s="315"/>
      <c r="BY378" s="317"/>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16" customFormat="true" ht="15" customHeight="true" x14ac:dyDescent="0.2">
      <c r="B379" s="318"/>
      <c r="R379" s="344"/>
      <c r="S379" s="344"/>
      <c r="T379" s="344"/>
      <c r="U379" s="344"/>
      <c r="V379" s="344"/>
      <c r="W379" s="344"/>
      <c r="X379" s="344"/>
      <c r="Y379" s="344"/>
      <c r="Z379" s="344"/>
      <c r="AA379" s="344"/>
      <c r="AB379" s="344"/>
      <c r="AC379" s="344"/>
      <c r="AD379" s="344"/>
      <c r="AE379" s="344"/>
      <c r="AF379" s="344"/>
      <c r="AG379" s="344"/>
      <c r="AH379" s="344"/>
      <c r="AI379" s="344"/>
      <c r="AJ379" s="344"/>
      <c r="AK379" s="344"/>
      <c r="AL379" s="344"/>
      <c r="AM379" s="344"/>
      <c r="AN379" s="344"/>
      <c r="AO379" s="344"/>
      <c r="AP379" s="344"/>
      <c r="AQ379" s="344"/>
      <c r="AR379" s="344"/>
      <c r="AS379" s="344"/>
      <c r="AT379" s="344"/>
      <c r="AU379" s="344"/>
      <c r="AV379" s="344"/>
      <c r="AW379" s="344"/>
      <c r="AX379" s="344"/>
      <c r="AY379" s="344"/>
      <c r="BA379" s="317"/>
      <c r="BB379" s="315"/>
      <c r="BC379" s="315"/>
      <c r="BD379" s="315"/>
      <c r="BE379" s="315"/>
      <c r="BF379" s="315"/>
      <c r="BG379" s="315"/>
      <c r="BH379" s="315"/>
      <c r="BI379" s="315"/>
      <c r="BJ379" s="315"/>
      <c r="BK379" s="315"/>
      <c r="BL379" s="315"/>
      <c r="BM379" s="315"/>
      <c r="BN379" s="315"/>
      <c r="BO379" s="315"/>
      <c r="BP379" s="315"/>
      <c r="BQ379" s="315"/>
      <c r="BR379" s="315"/>
      <c r="BS379" s="315"/>
      <c r="BT379" s="315"/>
      <c r="BU379" s="315"/>
      <c r="BV379" s="315"/>
      <c r="BW379" s="315"/>
      <c r="BX379" s="315"/>
      <c r="BY379" s="317"/>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16" customFormat="true" ht="15" customHeight="true" x14ac:dyDescent="0.2">
      <c r="B380" s="318"/>
      <c r="R380" s="344"/>
      <c r="S380" s="344"/>
      <c r="T380" s="344"/>
      <c r="U380" s="344"/>
      <c r="V380" s="344"/>
      <c r="W380" s="344"/>
      <c r="X380" s="344"/>
      <c r="Y380" s="344"/>
      <c r="Z380" s="344"/>
      <c r="AA380" s="344"/>
      <c r="AB380" s="344"/>
      <c r="AC380" s="344"/>
      <c r="AD380" s="344"/>
      <c r="AE380" s="344"/>
      <c r="AF380" s="344"/>
      <c r="AG380" s="344"/>
      <c r="AH380" s="344"/>
      <c r="AI380" s="344"/>
      <c r="AJ380" s="344"/>
      <c r="AK380" s="344"/>
      <c r="AL380" s="344"/>
      <c r="AM380" s="344"/>
      <c r="AN380" s="344"/>
      <c r="AO380" s="344"/>
      <c r="AP380" s="344"/>
      <c r="AQ380" s="344"/>
      <c r="AR380" s="344"/>
      <c r="AS380" s="344"/>
      <c r="AT380" s="344"/>
      <c r="AU380" s="344"/>
      <c r="AV380" s="344"/>
      <c r="AW380" s="344"/>
      <c r="AX380" s="344"/>
      <c r="AY380" s="344"/>
      <c r="BA380" s="317"/>
      <c r="BB380" s="315"/>
      <c r="BC380" s="315"/>
      <c r="BD380" s="315"/>
      <c r="BE380" s="315"/>
      <c r="BF380" s="315"/>
      <c r="BG380" s="315"/>
      <c r="BH380" s="315"/>
      <c r="BI380" s="315"/>
      <c r="BJ380" s="315"/>
      <c r="BK380" s="315"/>
      <c r="BL380" s="315"/>
      <c r="BM380" s="315"/>
      <c r="BN380" s="315"/>
      <c r="BO380" s="315"/>
      <c r="BP380" s="315"/>
      <c r="BQ380" s="315"/>
      <c r="BR380" s="315"/>
      <c r="BS380" s="315"/>
      <c r="BT380" s="315"/>
      <c r="BU380" s="315"/>
      <c r="BV380" s="315"/>
      <c r="BW380" s="315"/>
      <c r="BX380" s="315"/>
      <c r="BY380" s="317"/>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16" customFormat="true" ht="15" customHeight="true" x14ac:dyDescent="0.2">
      <c r="B381" s="318"/>
      <c r="R381" s="344"/>
      <c r="S381" s="344"/>
      <c r="T381" s="344"/>
      <c r="U381" s="344"/>
      <c r="V381" s="344"/>
      <c r="W381" s="344"/>
      <c r="X381" s="344"/>
      <c r="Y381" s="344"/>
      <c r="Z381" s="344"/>
      <c r="AA381" s="344"/>
      <c r="AB381" s="344"/>
      <c r="AC381" s="344"/>
      <c r="AD381" s="344"/>
      <c r="AE381" s="344"/>
      <c r="AF381" s="344"/>
      <c r="AG381" s="344"/>
      <c r="AH381" s="344"/>
      <c r="AI381" s="344"/>
      <c r="AJ381" s="344"/>
      <c r="AK381" s="344"/>
      <c r="AL381" s="344"/>
      <c r="AM381" s="344"/>
      <c r="AN381" s="344"/>
      <c r="AO381" s="344"/>
      <c r="AP381" s="344"/>
      <c r="AQ381" s="344"/>
      <c r="AR381" s="344"/>
      <c r="AS381" s="344"/>
      <c r="AT381" s="344"/>
      <c r="AU381" s="344"/>
      <c r="AV381" s="344"/>
      <c r="AW381" s="344"/>
      <c r="AX381" s="344"/>
      <c r="AY381" s="344"/>
      <c r="BA381" s="317"/>
      <c r="BB381" s="315"/>
      <c r="BC381" s="315"/>
      <c r="BD381" s="315"/>
      <c r="BE381" s="315"/>
      <c r="BF381" s="315"/>
      <c r="BG381" s="315"/>
      <c r="BH381" s="315"/>
      <c r="BI381" s="315"/>
      <c r="BJ381" s="315"/>
      <c r="BK381" s="315"/>
      <c r="BL381" s="315"/>
      <c r="BM381" s="315"/>
      <c r="BN381" s="315"/>
      <c r="BO381" s="315"/>
      <c r="BP381" s="315"/>
      <c r="BQ381" s="315"/>
      <c r="BR381" s="315"/>
      <c r="BS381" s="315"/>
      <c r="BT381" s="315"/>
      <c r="BU381" s="315"/>
      <c r="BV381" s="315"/>
      <c r="BW381" s="315"/>
      <c r="BX381" s="315"/>
      <c r="BY381" s="317"/>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16" customFormat="true" ht="15" customHeight="true" x14ac:dyDescent="0.2">
      <c r="B382" s="318"/>
      <c r="R382" s="344"/>
      <c r="S382" s="344"/>
      <c r="T382" s="344"/>
      <c r="U382" s="344"/>
      <c r="V382" s="344"/>
      <c r="W382" s="344"/>
      <c r="X382" s="344"/>
      <c r="Y382" s="344"/>
      <c r="Z382" s="344"/>
      <c r="AA382" s="344"/>
      <c r="AB382" s="344"/>
      <c r="AC382" s="344"/>
      <c r="AD382" s="344"/>
      <c r="AE382" s="344"/>
      <c r="AF382" s="344"/>
      <c r="AG382" s="344"/>
      <c r="AH382" s="344"/>
      <c r="AI382" s="344"/>
      <c r="AJ382" s="344"/>
      <c r="AK382" s="344"/>
      <c r="AL382" s="344"/>
      <c r="AM382" s="344"/>
      <c r="AN382" s="344"/>
      <c r="AO382" s="344"/>
      <c r="AP382" s="344"/>
      <c r="AQ382" s="344"/>
      <c r="AR382" s="344"/>
      <c r="AS382" s="344"/>
      <c r="AT382" s="344"/>
      <c r="AU382" s="344"/>
      <c r="AV382" s="344"/>
      <c r="AW382" s="344"/>
      <c r="AX382" s="344"/>
      <c r="AY382" s="344"/>
      <c r="BA382" s="317"/>
      <c r="BB382" s="315"/>
      <c r="BC382" s="315"/>
      <c r="BD382" s="315"/>
      <c r="BE382" s="315"/>
      <c r="BF382" s="315"/>
      <c r="BG382" s="315"/>
      <c r="BH382" s="315"/>
      <c r="BI382" s="315"/>
      <c r="BJ382" s="315"/>
      <c r="BK382" s="315"/>
      <c r="BL382" s="315"/>
      <c r="BM382" s="315"/>
      <c r="BN382" s="315"/>
      <c r="BO382" s="315"/>
      <c r="BP382" s="315"/>
      <c r="BQ382" s="315"/>
      <c r="BR382" s="315"/>
      <c r="BS382" s="315"/>
      <c r="BT382" s="315"/>
      <c r="BU382" s="315"/>
      <c r="BV382" s="315"/>
      <c r="BW382" s="315"/>
      <c r="BX382" s="315"/>
      <c r="BY382" s="317"/>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16" customFormat="true" ht="15" customHeight="true" x14ac:dyDescent="0.2">
      <c r="B383" s="318"/>
      <c r="R383" s="344"/>
      <c r="S383" s="344"/>
      <c r="T383" s="344"/>
      <c r="U383" s="344"/>
      <c r="V383" s="344"/>
      <c r="W383" s="344"/>
      <c r="X383" s="344"/>
      <c r="Y383" s="344"/>
      <c r="Z383" s="344"/>
      <c r="AA383" s="344"/>
      <c r="AB383" s="344"/>
      <c r="AC383" s="344"/>
      <c r="AD383" s="344"/>
      <c r="AE383" s="344"/>
      <c r="AF383" s="344"/>
      <c r="AG383" s="344"/>
      <c r="AH383" s="344"/>
      <c r="AI383" s="344"/>
      <c r="AJ383" s="344"/>
      <c r="AK383" s="344"/>
      <c r="AL383" s="344"/>
      <c r="AM383" s="344"/>
      <c r="AN383" s="344"/>
      <c r="AO383" s="344"/>
      <c r="AP383" s="344"/>
      <c r="AQ383" s="344"/>
      <c r="AR383" s="344"/>
      <c r="AS383" s="344"/>
      <c r="AT383" s="344"/>
      <c r="AU383" s="344"/>
      <c r="AV383" s="344"/>
      <c r="AW383" s="344"/>
      <c r="AX383" s="344"/>
      <c r="AY383" s="344"/>
      <c r="BA383" s="317"/>
      <c r="BB383" s="315"/>
      <c r="BC383" s="315"/>
      <c r="BD383" s="315"/>
      <c r="BE383" s="315"/>
      <c r="BF383" s="315"/>
      <c r="BG383" s="315"/>
      <c r="BH383" s="315"/>
      <c r="BI383" s="315"/>
      <c r="BJ383" s="315"/>
      <c r="BK383" s="315"/>
      <c r="BL383" s="315"/>
      <c r="BM383" s="315"/>
      <c r="BN383" s="315"/>
      <c r="BO383" s="315"/>
      <c r="BP383" s="315"/>
      <c r="BQ383" s="315"/>
      <c r="BR383" s="315"/>
      <c r="BS383" s="315"/>
      <c r="BT383" s="315"/>
      <c r="BU383" s="315"/>
      <c r="BV383" s="315"/>
      <c r="BW383" s="315"/>
      <c r="BX383" s="315"/>
      <c r="BY383" s="317"/>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16" customFormat="true" ht="15" customHeight="true" x14ac:dyDescent="0.2">
      <c r="B384" s="318"/>
      <c r="R384" s="344"/>
      <c r="S384" s="344"/>
      <c r="T384" s="344"/>
      <c r="U384" s="344"/>
      <c r="V384" s="344"/>
      <c r="W384" s="344"/>
      <c r="X384" s="344"/>
      <c r="Y384" s="344"/>
      <c r="Z384" s="344"/>
      <c r="AA384" s="344"/>
      <c r="AB384" s="344"/>
      <c r="AC384" s="344"/>
      <c r="AD384" s="344"/>
      <c r="AE384" s="344"/>
      <c r="AF384" s="344"/>
      <c r="AG384" s="344"/>
      <c r="AH384" s="344"/>
      <c r="AI384" s="344"/>
      <c r="AJ384" s="344"/>
      <c r="AK384" s="344"/>
      <c r="AL384" s="344"/>
      <c r="AM384" s="344"/>
      <c r="AN384" s="344"/>
      <c r="AO384" s="344"/>
      <c r="AP384" s="344"/>
      <c r="AQ384" s="344"/>
      <c r="AR384" s="344"/>
      <c r="AS384" s="344"/>
      <c r="AT384" s="344"/>
      <c r="AU384" s="344"/>
      <c r="AV384" s="344"/>
      <c r="AW384" s="344"/>
      <c r="AX384" s="344"/>
      <c r="AY384" s="344"/>
      <c r="BA384" s="317"/>
      <c r="BB384" s="315"/>
      <c r="BC384" s="315"/>
      <c r="BD384" s="315"/>
      <c r="BE384" s="315"/>
      <c r="BF384" s="315"/>
      <c r="BG384" s="315"/>
      <c r="BH384" s="315"/>
      <c r="BI384" s="315"/>
      <c r="BJ384" s="315"/>
      <c r="BK384" s="315"/>
      <c r="BL384" s="315"/>
      <c r="BM384" s="315"/>
      <c r="BN384" s="315"/>
      <c r="BO384" s="315"/>
      <c r="BP384" s="315"/>
      <c r="BQ384" s="315"/>
      <c r="BR384" s="315"/>
      <c r="BS384" s="315"/>
      <c r="BT384" s="315"/>
      <c r="BU384" s="315"/>
      <c r="BV384" s="315"/>
      <c r="BW384" s="315"/>
      <c r="BX384" s="315"/>
      <c r="BY384" s="317"/>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16" customFormat="true" ht="15" customHeight="true" x14ac:dyDescent="0.2">
      <c r="B385" s="318"/>
      <c r="R385" s="344"/>
      <c r="S385" s="344"/>
      <c r="T385" s="344"/>
      <c r="U385" s="344"/>
      <c r="V385" s="344"/>
      <c r="W385" s="344"/>
      <c r="X385" s="344"/>
      <c r="Y385" s="344"/>
      <c r="Z385" s="344"/>
      <c r="AA385" s="344"/>
      <c r="AB385" s="344"/>
      <c r="AC385" s="344"/>
      <c r="AD385" s="344"/>
      <c r="AE385" s="344"/>
      <c r="AF385" s="344"/>
      <c r="AG385" s="344"/>
      <c r="AH385" s="344"/>
      <c r="AI385" s="344"/>
      <c r="AJ385" s="344"/>
      <c r="AK385" s="344"/>
      <c r="AL385" s="344"/>
      <c r="AM385" s="344"/>
      <c r="AN385" s="344"/>
      <c r="AO385" s="344"/>
      <c r="AP385" s="344"/>
      <c r="AQ385" s="344"/>
      <c r="AR385" s="344"/>
      <c r="AS385" s="344"/>
      <c r="AT385" s="344"/>
      <c r="AU385" s="344"/>
      <c r="AV385" s="344"/>
      <c r="AW385" s="344"/>
      <c r="AX385" s="344"/>
      <c r="AY385" s="344"/>
      <c r="BA385" s="317"/>
      <c r="BB385" s="315"/>
      <c r="BC385" s="315"/>
      <c r="BD385" s="315"/>
      <c r="BE385" s="315"/>
      <c r="BF385" s="315"/>
      <c r="BG385" s="315"/>
      <c r="BH385" s="315"/>
      <c r="BI385" s="315"/>
      <c r="BJ385" s="315"/>
      <c r="BK385" s="315"/>
      <c r="BL385" s="315"/>
      <c r="BM385" s="315"/>
      <c r="BN385" s="315"/>
      <c r="BO385" s="315"/>
      <c r="BP385" s="315"/>
      <c r="BQ385" s="315"/>
      <c r="BR385" s="315"/>
      <c r="BS385" s="315"/>
      <c r="BT385" s="315"/>
      <c r="BU385" s="315"/>
      <c r="BV385" s="315"/>
      <c r="BW385" s="315"/>
      <c r="BX385" s="315"/>
      <c r="BY385" s="317"/>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16" customFormat="true" ht="15" customHeight="true" x14ac:dyDescent="0.2">
      <c r="B386" s="318"/>
      <c r="R386" s="344"/>
      <c r="S386" s="344"/>
      <c r="T386" s="344"/>
      <c r="U386" s="344"/>
      <c r="V386" s="344"/>
      <c r="W386" s="344"/>
      <c r="X386" s="344"/>
      <c r="Y386" s="344"/>
      <c r="Z386" s="344"/>
      <c r="AA386" s="344"/>
      <c r="AB386" s="344"/>
      <c r="AC386" s="344"/>
      <c r="AD386" s="344"/>
      <c r="AE386" s="344"/>
      <c r="AF386" s="344"/>
      <c r="AG386" s="344"/>
      <c r="AH386" s="344"/>
      <c r="AI386" s="344"/>
      <c r="AJ386" s="344"/>
      <c r="AK386" s="344"/>
      <c r="AL386" s="344"/>
      <c r="AM386" s="344"/>
      <c r="AN386" s="344"/>
      <c r="AO386" s="344"/>
      <c r="AP386" s="344"/>
      <c r="AQ386" s="344"/>
      <c r="AR386" s="344"/>
      <c r="AS386" s="344"/>
      <c r="AT386" s="344"/>
      <c r="AU386" s="344"/>
      <c r="AV386" s="344"/>
      <c r="AW386" s="344"/>
      <c r="AX386" s="344"/>
      <c r="AY386" s="344"/>
      <c r="BA386" s="317"/>
      <c r="BB386" s="315"/>
      <c r="BC386" s="315"/>
      <c r="BD386" s="315"/>
      <c r="BE386" s="315"/>
      <c r="BF386" s="315"/>
      <c r="BG386" s="315"/>
      <c r="BH386" s="315"/>
      <c r="BI386" s="315"/>
      <c r="BJ386" s="315"/>
      <c r="BK386" s="315"/>
      <c r="BL386" s="315"/>
      <c r="BM386" s="315"/>
      <c r="BN386" s="315"/>
      <c r="BO386" s="315"/>
      <c r="BP386" s="315"/>
      <c r="BQ386" s="315"/>
      <c r="BR386" s="315"/>
      <c r="BS386" s="315"/>
      <c r="BT386" s="315"/>
      <c r="BU386" s="315"/>
      <c r="BV386" s="315"/>
      <c r="BW386" s="315"/>
      <c r="BX386" s="315"/>
      <c r="BY386" s="317"/>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16" customFormat="true" ht="15" customHeight="true" x14ac:dyDescent="0.2">
      <c r="B387" s="318"/>
      <c r="R387" s="344"/>
      <c r="S387" s="344"/>
      <c r="T387" s="344"/>
      <c r="U387" s="344"/>
      <c r="V387" s="344"/>
      <c r="W387" s="344"/>
      <c r="X387" s="344"/>
      <c r="Y387" s="344"/>
      <c r="Z387" s="344"/>
      <c r="AA387" s="344"/>
      <c r="AB387" s="344"/>
      <c r="AC387" s="344"/>
      <c r="AD387" s="344"/>
      <c r="AE387" s="344"/>
      <c r="AF387" s="344"/>
      <c r="AG387" s="344"/>
      <c r="AH387" s="344"/>
      <c r="AI387" s="344"/>
      <c r="AJ387" s="344"/>
      <c r="AK387" s="344"/>
      <c r="AL387" s="344"/>
      <c r="AM387" s="344"/>
      <c r="AN387" s="344"/>
      <c r="AO387" s="344"/>
      <c r="AP387" s="344"/>
      <c r="AQ387" s="344"/>
      <c r="AR387" s="344"/>
      <c r="AS387" s="344"/>
      <c r="AT387" s="344"/>
      <c r="AU387" s="344"/>
      <c r="AV387" s="344"/>
      <c r="AW387" s="344"/>
      <c r="AX387" s="344"/>
      <c r="AY387" s="344"/>
      <c r="BA387" s="317"/>
      <c r="BB387" s="315"/>
      <c r="BC387" s="315"/>
      <c r="BD387" s="315"/>
      <c r="BE387" s="315"/>
      <c r="BF387" s="315"/>
      <c r="BG387" s="315"/>
      <c r="BH387" s="315"/>
      <c r="BI387" s="315"/>
      <c r="BJ387" s="315"/>
      <c r="BK387" s="315"/>
      <c r="BL387" s="315"/>
      <c r="BM387" s="315"/>
      <c r="BN387" s="315"/>
      <c r="BO387" s="315"/>
      <c r="BP387" s="315"/>
      <c r="BQ387" s="315"/>
      <c r="BR387" s="315"/>
      <c r="BS387" s="315"/>
      <c r="BT387" s="315"/>
      <c r="BU387" s="315"/>
      <c r="BV387" s="315"/>
      <c r="BW387" s="315"/>
      <c r="BX387" s="315"/>
      <c r="BY387" s="317"/>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16" customFormat="true" ht="15" customHeight="true" x14ac:dyDescent="0.2">
      <c r="B388" s="318"/>
      <c r="R388" s="344"/>
      <c r="S388" s="344"/>
      <c r="T388" s="344"/>
      <c r="U388" s="344"/>
      <c r="V388" s="344"/>
      <c r="W388" s="344"/>
      <c r="X388" s="344"/>
      <c r="Y388" s="344"/>
      <c r="Z388" s="344"/>
      <c r="AA388" s="344"/>
      <c r="AB388" s="344"/>
      <c r="AC388" s="344"/>
      <c r="AD388" s="344"/>
      <c r="AE388" s="344"/>
      <c r="AF388" s="344"/>
      <c r="AG388" s="344"/>
      <c r="AH388" s="344"/>
      <c r="AI388" s="344"/>
      <c r="AJ388" s="344"/>
      <c r="AK388" s="344"/>
      <c r="AL388" s="344"/>
      <c r="AM388" s="344"/>
      <c r="AN388" s="344"/>
      <c r="AO388" s="344"/>
      <c r="AP388" s="344"/>
      <c r="AQ388" s="344"/>
      <c r="AR388" s="344"/>
      <c r="AS388" s="344"/>
      <c r="AT388" s="344"/>
      <c r="AU388" s="344"/>
      <c r="AV388" s="344"/>
      <c r="AW388" s="344"/>
      <c r="AX388" s="344"/>
      <c r="AY388" s="344"/>
      <c r="BA388" s="317"/>
      <c r="BB388" s="315"/>
      <c r="BC388" s="315"/>
      <c r="BD388" s="315"/>
      <c r="BE388" s="315"/>
      <c r="BF388" s="315"/>
      <c r="BG388" s="315"/>
      <c r="BH388" s="315"/>
      <c r="BI388" s="315"/>
      <c r="BJ388" s="315"/>
      <c r="BK388" s="315"/>
      <c r="BL388" s="315"/>
      <c r="BM388" s="315"/>
      <c r="BN388" s="315"/>
      <c r="BO388" s="315"/>
      <c r="BP388" s="315"/>
      <c r="BQ388" s="315"/>
      <c r="BR388" s="315"/>
      <c r="BS388" s="315"/>
      <c r="BT388" s="315"/>
      <c r="BU388" s="315"/>
      <c r="BV388" s="315"/>
      <c r="BW388" s="315"/>
      <c r="BX388" s="315"/>
      <c r="BY388" s="317"/>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16" customFormat="true" ht="15" customHeight="true" x14ac:dyDescent="0.2">
      <c r="B389" s="318"/>
      <c r="R389" s="344"/>
      <c r="S389" s="344"/>
      <c r="T389" s="344"/>
      <c r="U389" s="344"/>
      <c r="V389" s="344"/>
      <c r="W389" s="344"/>
      <c r="X389" s="344"/>
      <c r="Y389" s="344"/>
      <c r="Z389" s="344"/>
      <c r="AA389" s="344"/>
      <c r="AB389" s="344"/>
      <c r="AC389" s="344"/>
      <c r="AD389" s="344"/>
      <c r="AE389" s="344"/>
      <c r="AF389" s="344"/>
      <c r="AG389" s="344"/>
      <c r="AH389" s="344"/>
      <c r="AI389" s="344"/>
      <c r="AJ389" s="344"/>
      <c r="AK389" s="344"/>
      <c r="AL389" s="344"/>
      <c r="AM389" s="344"/>
      <c r="AN389" s="344"/>
      <c r="AO389" s="344"/>
      <c r="AP389" s="344"/>
      <c r="AQ389" s="344"/>
      <c r="AR389" s="344"/>
      <c r="AS389" s="344"/>
      <c r="AT389" s="344"/>
      <c r="AU389" s="344"/>
      <c r="AV389" s="344"/>
      <c r="AW389" s="344"/>
      <c r="AX389" s="344"/>
      <c r="AY389" s="344"/>
      <c r="BA389" s="317"/>
      <c r="BB389" s="315"/>
      <c r="BC389" s="315"/>
      <c r="BD389" s="315"/>
      <c r="BE389" s="315"/>
      <c r="BF389" s="315"/>
      <c r="BG389" s="315"/>
      <c r="BH389" s="315"/>
      <c r="BI389" s="315"/>
      <c r="BJ389" s="315"/>
      <c r="BK389" s="315"/>
      <c r="BL389" s="315"/>
      <c r="BM389" s="315"/>
      <c r="BN389" s="315"/>
      <c r="BO389" s="315"/>
      <c r="BP389" s="315"/>
      <c r="BQ389" s="315"/>
      <c r="BR389" s="315"/>
      <c r="BS389" s="315"/>
      <c r="BT389" s="315"/>
      <c r="BU389" s="315"/>
      <c r="BV389" s="315"/>
      <c r="BW389" s="315"/>
      <c r="BX389" s="315"/>
      <c r="BY389" s="317"/>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489" customFormat="true" ht="15" customHeight="true" x14ac:dyDescent="0.2">
      <c r="B390" s="488"/>
      <c r="R390" s="344"/>
      <c r="S390" s="344"/>
      <c r="T390" s="344"/>
      <c r="U390" s="344"/>
      <c r="V390" s="344"/>
      <c r="W390" s="344"/>
      <c r="X390" s="344"/>
      <c r="Y390" s="344"/>
      <c r="Z390" s="344"/>
      <c r="AA390" s="344"/>
      <c r="AB390" s="344"/>
      <c r="AC390" s="344"/>
      <c r="AD390" s="344"/>
      <c r="AE390" s="344"/>
      <c r="AF390" s="344"/>
      <c r="AG390" s="344"/>
      <c r="AH390" s="344"/>
      <c r="AI390" s="344"/>
      <c r="AJ390" s="344"/>
      <c r="AK390" s="344"/>
      <c r="AL390" s="344"/>
      <c r="AM390" s="344"/>
      <c r="AN390" s="344"/>
      <c r="AO390" s="344"/>
      <c r="AP390" s="344"/>
      <c r="AQ390" s="344"/>
      <c r="AR390" s="344"/>
      <c r="AS390" s="344"/>
      <c r="AT390" s="344"/>
      <c r="AU390" s="344"/>
      <c r="AV390" s="344"/>
      <c r="AW390" s="344"/>
      <c r="AX390" s="344"/>
      <c r="AY390" s="344"/>
      <c r="BA390" s="317"/>
      <c r="BB390" s="315"/>
      <c r="BC390" s="315"/>
      <c r="BD390" s="315"/>
      <c r="BE390" s="315"/>
      <c r="BF390" s="315"/>
      <c r="BG390" s="315"/>
      <c r="BH390" s="315"/>
      <c r="BI390" s="315"/>
      <c r="BJ390" s="315"/>
      <c r="BK390" s="315"/>
      <c r="BL390" s="315"/>
      <c r="BM390" s="315"/>
      <c r="BN390" s="315"/>
      <c r="BO390" s="315"/>
      <c r="BP390" s="315"/>
      <c r="BQ390" s="315"/>
      <c r="BR390" s="315"/>
      <c r="BS390" s="315"/>
      <c r="BT390" s="315"/>
      <c r="BU390" s="315"/>
      <c r="BV390" s="315"/>
      <c r="BW390" s="315"/>
      <c r="BX390" s="315"/>
      <c r="BY390" s="317"/>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489" customFormat="true" ht="15" customHeight="true" x14ac:dyDescent="0.2">
      <c r="B391" s="488"/>
      <c r="R391" s="344"/>
      <c r="S391" s="344"/>
      <c r="T391" s="344"/>
      <c r="U391" s="344"/>
      <c r="V391" s="344"/>
      <c r="W391" s="344"/>
      <c r="X391" s="344"/>
      <c r="Y391" s="344"/>
      <c r="Z391" s="344"/>
      <c r="AA391" s="344"/>
      <c r="AB391" s="344"/>
      <c r="AC391" s="344"/>
      <c r="AD391" s="344"/>
      <c r="AE391" s="344"/>
      <c r="AF391" s="344"/>
      <c r="AG391" s="344"/>
      <c r="AH391" s="344"/>
      <c r="AI391" s="344"/>
      <c r="AJ391" s="344"/>
      <c r="AK391" s="344"/>
      <c r="AL391" s="344"/>
      <c r="AM391" s="344"/>
      <c r="AN391" s="344"/>
      <c r="AO391" s="344"/>
      <c r="AP391" s="344"/>
      <c r="AQ391" s="344"/>
      <c r="AR391" s="344"/>
      <c r="AS391" s="344"/>
      <c r="AT391" s="344"/>
      <c r="AU391" s="344"/>
      <c r="AV391" s="344"/>
      <c r="AW391" s="344"/>
      <c r="AX391" s="344"/>
      <c r="AY391" s="344"/>
      <c r="BA391" s="317"/>
      <c r="BB391" s="315"/>
      <c r="BC391" s="315"/>
      <c r="BD391" s="315"/>
      <c r="BE391" s="315"/>
      <c r="BF391" s="315"/>
      <c r="BG391" s="315"/>
      <c r="BH391" s="315"/>
      <c r="BI391" s="315"/>
      <c r="BJ391" s="315"/>
      <c r="BK391" s="315"/>
      <c r="BL391" s="315"/>
      <c r="BM391" s="315"/>
      <c r="BN391" s="315"/>
      <c r="BO391" s="315"/>
      <c r="BP391" s="315"/>
      <c r="BQ391" s="315"/>
      <c r="BR391" s="315"/>
      <c r="BS391" s="315"/>
      <c r="BT391" s="315"/>
      <c r="BU391" s="315"/>
      <c r="BV391" s="315"/>
      <c r="BW391" s="315"/>
      <c r="BX391" s="315"/>
      <c r="BY391" s="317"/>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489" customFormat="true" ht="15" customHeight="true" x14ac:dyDescent="0.2">
      <c r="R392" s="344"/>
      <c r="S392" s="344"/>
      <c r="T392" s="344"/>
      <c r="U392" s="344"/>
      <c r="V392" s="344"/>
      <c r="W392" s="344"/>
      <c r="X392" s="344"/>
      <c r="Y392" s="344"/>
      <c r="Z392" s="344"/>
      <c r="AA392" s="344"/>
      <c r="AB392" s="344"/>
      <c r="AC392" s="344"/>
      <c r="AD392" s="344"/>
      <c r="AE392" s="344"/>
      <c r="AF392" s="344"/>
      <c r="AG392" s="344"/>
      <c r="AH392" s="344"/>
      <c r="AI392" s="344"/>
      <c r="AJ392" s="344"/>
      <c r="AK392" s="344"/>
      <c r="AL392" s="344"/>
      <c r="AM392" s="344"/>
      <c r="AN392" s="344"/>
      <c r="AO392" s="344"/>
      <c r="AP392" s="344"/>
      <c r="AQ392" s="344"/>
      <c r="AR392" s="344"/>
      <c r="AS392" s="344"/>
      <c r="AT392" s="344"/>
      <c r="AU392" s="344"/>
      <c r="AV392" s="344"/>
      <c r="AW392" s="344"/>
      <c r="AX392" s="344"/>
      <c r="AY392" s="344"/>
      <c r="BA392" s="317"/>
      <c r="BB392" s="315"/>
      <c r="BC392" s="315"/>
      <c r="BD392" s="315"/>
      <c r="BE392" s="315"/>
      <c r="BF392" s="315"/>
      <c r="BG392" s="315"/>
      <c r="BH392" s="315"/>
      <c r="BI392" s="315"/>
      <c r="BJ392" s="315"/>
      <c r="BK392" s="315"/>
      <c r="BL392" s="315"/>
      <c r="BM392" s="315"/>
      <c r="BN392" s="315"/>
      <c r="BO392" s="315"/>
      <c r="BP392" s="315"/>
      <c r="BQ392" s="315"/>
      <c r="BR392" s="315"/>
      <c r="BS392" s="315"/>
      <c r="BT392" s="315"/>
      <c r="BU392" s="315"/>
      <c r="BV392" s="315"/>
      <c r="BW392" s="315"/>
      <c r="BX392" s="315"/>
      <c r="BY392" s="317"/>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489" customFormat="true" ht="15" customHeight="true" x14ac:dyDescent="0.2">
      <c r="R393" s="344"/>
      <c r="S393" s="344"/>
      <c r="T393" s="344"/>
      <c r="U393" s="344"/>
      <c r="V393" s="344"/>
      <c r="W393" s="344"/>
      <c r="X393" s="344"/>
      <c r="Y393" s="344"/>
      <c r="Z393" s="344"/>
      <c r="AA393" s="344"/>
      <c r="AB393" s="344"/>
      <c r="AC393" s="344"/>
      <c r="AD393" s="344"/>
      <c r="AE393" s="344"/>
      <c r="AF393" s="344"/>
      <c r="AG393" s="344"/>
      <c r="AH393" s="344"/>
      <c r="AI393" s="344"/>
      <c r="AJ393" s="344"/>
      <c r="AK393" s="344"/>
      <c r="AL393" s="344"/>
      <c r="AM393" s="344"/>
      <c r="AN393" s="344"/>
      <c r="AO393" s="344"/>
      <c r="AP393" s="344"/>
      <c r="AQ393" s="344"/>
      <c r="AR393" s="344"/>
      <c r="AS393" s="344"/>
      <c r="AT393" s="344"/>
      <c r="AU393" s="344"/>
      <c r="AV393" s="344"/>
      <c r="AW393" s="344"/>
      <c r="AX393" s="344"/>
      <c r="AY393" s="344"/>
      <c r="BA393" s="317"/>
      <c r="BB393" s="315"/>
      <c r="BC393" s="315"/>
      <c r="BD393" s="315"/>
      <c r="BE393" s="315"/>
      <c r="BF393" s="315"/>
      <c r="BG393" s="315"/>
      <c r="BH393" s="315"/>
      <c r="BI393" s="315"/>
      <c r="BJ393" s="315"/>
      <c r="BK393" s="315"/>
      <c r="BL393" s="315"/>
      <c r="BM393" s="315"/>
      <c r="BN393" s="315"/>
      <c r="BO393" s="315"/>
      <c r="BP393" s="315"/>
      <c r="BQ393" s="315"/>
      <c r="BR393" s="315"/>
      <c r="BS393" s="315"/>
      <c r="BT393" s="315"/>
      <c r="BU393" s="315"/>
      <c r="BV393" s="315"/>
      <c r="BW393" s="315"/>
      <c r="BX393" s="315"/>
      <c r="BY393" s="317"/>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489" customFormat="true" ht="15" customHeight="true" x14ac:dyDescent="0.2">
      <c r="R394" s="344"/>
      <c r="S394" s="344"/>
      <c r="T394" s="344"/>
      <c r="U394" s="344"/>
      <c r="V394" s="344"/>
      <c r="W394" s="344"/>
      <c r="X394" s="344"/>
      <c r="Y394" s="344"/>
      <c r="Z394" s="344"/>
      <c r="AA394" s="344"/>
      <c r="AB394" s="344"/>
      <c r="AC394" s="344"/>
      <c r="AD394" s="344"/>
      <c r="AE394" s="344"/>
      <c r="AF394" s="344"/>
      <c r="AG394" s="344"/>
      <c r="AH394" s="344"/>
      <c r="AI394" s="344"/>
      <c r="AJ394" s="344"/>
      <c r="AK394" s="344"/>
      <c r="AL394" s="344"/>
      <c r="AM394" s="344"/>
      <c r="AN394" s="344"/>
      <c r="AO394" s="344"/>
      <c r="AP394" s="344"/>
      <c r="AQ394" s="344"/>
      <c r="AR394" s="344"/>
      <c r="AS394" s="344"/>
      <c r="AT394" s="344"/>
      <c r="AU394" s="344"/>
      <c r="AV394" s="344"/>
      <c r="AW394" s="344"/>
      <c r="AX394" s="344"/>
      <c r="AY394" s="344"/>
      <c r="BA394" s="317"/>
      <c r="BB394" s="315"/>
      <c r="BC394" s="315"/>
      <c r="BD394" s="315"/>
      <c r="BE394" s="315"/>
      <c r="BF394" s="315"/>
      <c r="BG394" s="315"/>
      <c r="BH394" s="315"/>
      <c r="BI394" s="315"/>
      <c r="BJ394" s="315"/>
      <c r="BK394" s="315"/>
      <c r="BL394" s="315"/>
      <c r="BM394" s="315"/>
      <c r="BN394" s="315"/>
      <c r="BO394" s="315"/>
      <c r="BP394" s="315"/>
      <c r="BQ394" s="315"/>
      <c r="BR394" s="315"/>
      <c r="BS394" s="315"/>
      <c r="BT394" s="315"/>
      <c r="BU394" s="315"/>
      <c r="BV394" s="315"/>
      <c r="BW394" s="315"/>
      <c r="BX394" s="315"/>
      <c r="BY394" s="317"/>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489" customFormat="true" ht="15" customHeight="true" x14ac:dyDescent="0.2">
      <c r="R395" s="344"/>
      <c r="S395" s="344"/>
      <c r="T395" s="344"/>
      <c r="U395" s="344"/>
      <c r="V395" s="344"/>
      <c r="W395" s="344"/>
      <c r="X395" s="344"/>
      <c r="Y395" s="344"/>
      <c r="Z395" s="344"/>
      <c r="AA395" s="344"/>
      <c r="AB395" s="344"/>
      <c r="AC395" s="344"/>
      <c r="AD395" s="344"/>
      <c r="AE395" s="344"/>
      <c r="AF395" s="344"/>
      <c r="AG395" s="344"/>
      <c r="AH395" s="344"/>
      <c r="AI395" s="344"/>
      <c r="AJ395" s="344"/>
      <c r="AK395" s="344"/>
      <c r="AL395" s="344"/>
      <c r="AM395" s="344"/>
      <c r="AN395" s="344"/>
      <c r="AO395" s="344"/>
      <c r="AP395" s="344"/>
      <c r="AQ395" s="344"/>
      <c r="AR395" s="344"/>
      <c r="AS395" s="344"/>
      <c r="AT395" s="344"/>
      <c r="AU395" s="344"/>
      <c r="AV395" s="344"/>
      <c r="AW395" s="344"/>
      <c r="AX395" s="344"/>
      <c r="AY395" s="344"/>
      <c r="BA395" s="317"/>
      <c r="BB395" s="315"/>
      <c r="BC395" s="315"/>
      <c r="BD395" s="315"/>
      <c r="BE395" s="315"/>
      <c r="BF395" s="315"/>
      <c r="BG395" s="315"/>
      <c r="BH395" s="315"/>
      <c r="BI395" s="315"/>
      <c r="BJ395" s="315"/>
      <c r="BK395" s="315"/>
      <c r="BL395" s="315"/>
      <c r="BM395" s="315"/>
      <c r="BN395" s="315"/>
      <c r="BO395" s="315"/>
      <c r="BP395" s="315"/>
      <c r="BQ395" s="315"/>
      <c r="BR395" s="315"/>
      <c r="BS395" s="315"/>
      <c r="BT395" s="315"/>
      <c r="BU395" s="315"/>
      <c r="BV395" s="315"/>
      <c r="BW395" s="315"/>
      <c r="BX395" s="315"/>
      <c r="BY395" s="317"/>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489" customFormat="true" ht="15" customHeight="true" x14ac:dyDescent="0.2">
      <c r="R396" s="344"/>
      <c r="S396" s="344"/>
      <c r="T396" s="344"/>
      <c r="U396" s="344"/>
      <c r="V396" s="344"/>
      <c r="W396" s="344"/>
      <c r="X396" s="344"/>
      <c r="Y396" s="344"/>
      <c r="Z396" s="344"/>
      <c r="AA396" s="344"/>
      <c r="AB396" s="344"/>
      <c r="AC396" s="344"/>
      <c r="AD396" s="344"/>
      <c r="AE396" s="344"/>
      <c r="AF396" s="344"/>
      <c r="AG396" s="344"/>
      <c r="AH396" s="344"/>
      <c r="AI396" s="344"/>
      <c r="AJ396" s="344"/>
      <c r="AK396" s="344"/>
      <c r="AL396" s="344"/>
      <c r="AM396" s="344"/>
      <c r="AN396" s="344"/>
      <c r="AO396" s="344"/>
      <c r="AP396" s="344"/>
      <c r="AQ396" s="344"/>
      <c r="AR396" s="344"/>
      <c r="AS396" s="344"/>
      <c r="AT396" s="344"/>
      <c r="AU396" s="344"/>
      <c r="AV396" s="344"/>
      <c r="AW396" s="344"/>
      <c r="AX396" s="344"/>
      <c r="AY396" s="344"/>
      <c r="BA396" s="317"/>
      <c r="BB396" s="315"/>
      <c r="BC396" s="315"/>
      <c r="BD396" s="315"/>
      <c r="BE396" s="315"/>
      <c r="BF396" s="315"/>
      <c r="BG396" s="315"/>
      <c r="BH396" s="315"/>
      <c r="BI396" s="315"/>
      <c r="BJ396" s="315"/>
      <c r="BK396" s="315"/>
      <c r="BL396" s="315"/>
      <c r="BM396" s="315"/>
      <c r="BN396" s="315"/>
      <c r="BO396" s="315"/>
      <c r="BP396" s="315"/>
      <c r="BQ396" s="315"/>
      <c r="BR396" s="315"/>
      <c r="BS396" s="315"/>
      <c r="BT396" s="315"/>
      <c r="BU396" s="315"/>
      <c r="BV396" s="315"/>
      <c r="BW396" s="315"/>
      <c r="BX396" s="315"/>
      <c r="BY396" s="317"/>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489" customFormat="true" ht="15" customHeight="true" x14ac:dyDescent="0.2">
      <c r="R397" s="344"/>
      <c r="S397" s="344"/>
      <c r="T397" s="344"/>
      <c r="U397" s="344"/>
      <c r="V397" s="344"/>
      <c r="W397" s="344"/>
      <c r="X397" s="344"/>
      <c r="Y397" s="344"/>
      <c r="Z397" s="344"/>
      <c r="AA397" s="344"/>
      <c r="AB397" s="344"/>
      <c r="AC397" s="344"/>
      <c r="AD397" s="344"/>
      <c r="AE397" s="344"/>
      <c r="AF397" s="344"/>
      <c r="AG397" s="344"/>
      <c r="AH397" s="344"/>
      <c r="AI397" s="344"/>
      <c r="AJ397" s="344"/>
      <c r="AK397" s="344"/>
      <c r="AL397" s="344"/>
      <c r="AM397" s="344"/>
      <c r="AN397" s="344"/>
      <c r="AO397" s="344"/>
      <c r="AP397" s="344"/>
      <c r="AQ397" s="344"/>
      <c r="AR397" s="344"/>
      <c r="AS397" s="344"/>
      <c r="AT397" s="344"/>
      <c r="AU397" s="344"/>
      <c r="AV397" s="344"/>
      <c r="AW397" s="344"/>
      <c r="AX397" s="344"/>
      <c r="AY397" s="344"/>
      <c r="BA397" s="317"/>
      <c r="BB397" s="315"/>
      <c r="BC397" s="315"/>
      <c r="BD397" s="315"/>
      <c r="BE397" s="315"/>
      <c r="BF397" s="315"/>
      <c r="BG397" s="315"/>
      <c r="BH397" s="315"/>
      <c r="BI397" s="315"/>
      <c r="BJ397" s="315"/>
      <c r="BK397" s="315"/>
      <c r="BL397" s="315"/>
      <c r="BM397" s="315"/>
      <c r="BN397" s="315"/>
      <c r="BO397" s="315"/>
      <c r="BP397" s="315"/>
      <c r="BQ397" s="315"/>
      <c r="BR397" s="315"/>
      <c r="BS397" s="315"/>
      <c r="BT397" s="315"/>
      <c r="BU397" s="315"/>
      <c r="BV397" s="315"/>
      <c r="BW397" s="315"/>
      <c r="BX397" s="315"/>
      <c r="BY397" s="317"/>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489" customFormat="true" ht="15" customHeight="true" x14ac:dyDescent="0.2">
      <c r="R398" s="344"/>
      <c r="S398" s="344"/>
      <c r="T398" s="344"/>
      <c r="U398" s="344"/>
      <c r="V398" s="344"/>
      <c r="W398" s="344"/>
      <c r="X398" s="344"/>
      <c r="Y398" s="344"/>
      <c r="Z398" s="344"/>
      <c r="AA398" s="344"/>
      <c r="AB398" s="344"/>
      <c r="AC398" s="344"/>
      <c r="AD398" s="344"/>
      <c r="AE398" s="344"/>
      <c r="AF398" s="344"/>
      <c r="AG398" s="344"/>
      <c r="AH398" s="344"/>
      <c r="AI398" s="344"/>
      <c r="AJ398" s="344"/>
      <c r="AK398" s="344"/>
      <c r="AL398" s="344"/>
      <c r="AM398" s="344"/>
      <c r="AN398" s="344"/>
      <c r="AO398" s="344"/>
      <c r="AP398" s="344"/>
      <c r="AQ398" s="344"/>
      <c r="AR398" s="344"/>
      <c r="AS398" s="344"/>
      <c r="AT398" s="344"/>
      <c r="AU398" s="344"/>
      <c r="AV398" s="344"/>
      <c r="AW398" s="344"/>
      <c r="AX398" s="344"/>
      <c r="AY398" s="344"/>
      <c r="BA398" s="317"/>
      <c r="BB398" s="315"/>
      <c r="BC398" s="315"/>
      <c r="BD398" s="315"/>
      <c r="BE398" s="315"/>
      <c r="BF398" s="315"/>
      <c r="BG398" s="315"/>
      <c r="BH398" s="315"/>
      <c r="BI398" s="315"/>
      <c r="BJ398" s="315"/>
      <c r="BK398" s="315"/>
      <c r="BL398" s="315"/>
      <c r="BM398" s="315"/>
      <c r="BN398" s="315"/>
      <c r="BO398" s="315"/>
      <c r="BP398" s="315"/>
      <c r="BQ398" s="315"/>
      <c r="BR398" s="315"/>
      <c r="BS398" s="315"/>
      <c r="BT398" s="315"/>
      <c r="BU398" s="315"/>
      <c r="BV398" s="315"/>
      <c r="BW398" s="315"/>
      <c r="BX398" s="315"/>
      <c r="BY398" s="317"/>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451" customFormat="true" ht="15" customHeight="true" x14ac:dyDescent="0.25">
      <c r="A399" s="321"/>
      <c r="B399" s="321"/>
      <c r="C399" s="1000" t="s">
        <v>129</v>
      </c>
      <c r="D399" s="1001"/>
      <c r="E399" s="1001"/>
      <c r="F399" s="1001"/>
      <c r="G399" s="321"/>
      <c r="H399" s="1003" t="s">
        <v>130</v>
      </c>
      <c r="I399" s="1004"/>
      <c r="J399" s="1004"/>
      <c r="K399" s="1004"/>
      <c r="M399" s="1003" t="s">
        <v>131</v>
      </c>
      <c r="N399" s="1004"/>
      <c r="O399" s="1004"/>
      <c r="P399" s="1004"/>
      <c r="R399" s="339"/>
      <c r="S399" s="339"/>
      <c r="T399" s="339"/>
      <c r="U399" s="339"/>
      <c r="V399" s="339"/>
      <c r="W399" s="339"/>
      <c r="X399" s="339"/>
      <c r="Y399" s="339"/>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21"/>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15" customHeight="true" x14ac:dyDescent="0.2">
      <c r="C400" s="1005" t="s">
        <v>197</v>
      </c>
      <c r="D400" s="882"/>
      <c r="E400" s="882"/>
      <c r="F400" s="437"/>
      <c r="G400" s="437"/>
      <c r="H400" s="1006" t="s">
        <v>197</v>
      </c>
      <c r="I400" s="1006"/>
      <c r="J400" s="1006"/>
      <c r="K400" s="437"/>
      <c r="L400" s="437"/>
      <c r="M400" s="1006" t="s">
        <v>197</v>
      </c>
      <c r="N400" s="1006"/>
      <c r="O400" s="1006"/>
      <c r="P400" s="437"/>
      <c r="Q400" s="437"/>
      <c r="R400" s="339"/>
      <c r="S400" s="339"/>
      <c r="T400" s="339"/>
      <c r="U400" s="339"/>
      <c r="V400" s="339"/>
      <c r="W400" s="339"/>
      <c r="X400" s="339"/>
      <c r="Y400" s="339"/>
      <c r="Z400" s="339"/>
      <c r="AA400" s="339"/>
      <c r="AB400" s="339"/>
      <c r="AC400" s="339"/>
      <c r="AD400" s="339"/>
      <c r="AE400" s="339"/>
      <c r="AF400" s="339"/>
      <c r="AG400" s="339"/>
      <c r="AH400" s="339"/>
      <c r="AI400" s="339"/>
      <c r="AJ400" s="339"/>
      <c r="AK400" s="339"/>
      <c r="AL400" s="339"/>
      <c r="AM400" s="339"/>
      <c r="AN400" s="339"/>
      <c r="AO400" s="339"/>
      <c r="AP400" s="339"/>
      <c r="AQ400" s="339"/>
      <c r="AR400" s="339"/>
      <c r="AS400" s="339"/>
      <c r="AT400" s="339"/>
      <c r="AU400" s="339"/>
      <c r="AV400" s="339"/>
      <c r="AW400" s="339"/>
      <c r="AX400" s="339"/>
      <c r="AY400" s="339"/>
      <c r="BA400" s="451"/>
      <c r="BB400" s="321"/>
      <c r="BC400" s="451"/>
      <c r="BD400" s="451"/>
      <c r="BE400" s="451"/>
      <c r="BF400" s="451"/>
      <c r="BG400" s="451"/>
      <c r="BH400" s="451"/>
      <c r="BI400" s="451"/>
      <c r="BJ400" s="451"/>
      <c r="BK400" s="451"/>
      <c r="BL400" s="451"/>
      <c r="BM400" s="451"/>
      <c r="BN400" s="451"/>
      <c r="BO400" s="451"/>
      <c r="BP400" s="451"/>
      <c r="BQ400" s="451"/>
      <c r="BR400" s="451"/>
      <c r="BS400" s="451"/>
      <c r="BT400" s="451"/>
      <c r="BU400" s="451"/>
      <c r="BV400" s="451"/>
      <c r="BW400" s="451"/>
      <c r="BX400" s="451"/>
      <c r="BY400" s="451"/>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05"/>
      <c r="D401" s="882"/>
      <c r="E401" s="482" t="s">
        <v>198</v>
      </c>
      <c r="F401" s="437"/>
      <c r="G401" s="437"/>
      <c r="H401" s="1006"/>
      <c r="I401" s="1006"/>
      <c r="J401" s="483" t="s">
        <v>198</v>
      </c>
      <c r="K401" s="437"/>
      <c r="L401" s="437"/>
      <c r="M401" s="1006"/>
      <c r="N401" s="1006"/>
      <c r="O401" s="484" t="s">
        <v>198</v>
      </c>
      <c r="P401" s="437"/>
      <c r="Q401" s="437"/>
      <c r="R401" s="339"/>
      <c r="S401" s="339"/>
      <c r="T401" s="339"/>
      <c r="U401" s="339"/>
      <c r="V401" s="339"/>
      <c r="W401" s="339"/>
      <c r="X401" s="339"/>
      <c r="Y401" s="339"/>
      <c r="Z401" s="339"/>
      <c r="AA401" s="339"/>
      <c r="AB401" s="339"/>
      <c r="AC401" s="339"/>
      <c r="AD401" s="339"/>
      <c r="AE401" s="339"/>
      <c r="AF401" s="339"/>
      <c r="AG401" s="339"/>
      <c r="AH401" s="339"/>
      <c r="AI401" s="339"/>
      <c r="AJ401" s="339"/>
      <c r="AK401" s="339"/>
      <c r="AL401" s="339"/>
      <c r="AM401" s="339"/>
      <c r="AN401" s="339"/>
      <c r="AO401" s="339"/>
      <c r="AP401" s="339"/>
      <c r="AQ401" s="339"/>
      <c r="AR401" s="339"/>
      <c r="AS401" s="339"/>
      <c r="AT401" s="339"/>
      <c r="AU401" s="339"/>
      <c r="AV401" s="339"/>
      <c r="AW401" s="339"/>
      <c r="AX401" s="339"/>
      <c r="AY401" s="339"/>
      <c r="BA401" s="451"/>
      <c r="BB401" s="321"/>
      <c r="BC401" s="451"/>
      <c r="BD401" s="451"/>
      <c r="BE401" s="451"/>
      <c r="BF401" s="451"/>
      <c r="BG401" s="451"/>
      <c r="BH401" s="451"/>
      <c r="BI401" s="451"/>
      <c r="BJ401" s="451"/>
      <c r="BK401" s="451"/>
      <c r="BL401" s="451"/>
      <c r="BM401" s="451"/>
      <c r="BN401" s="451"/>
      <c r="BO401" s="451"/>
      <c r="BP401" s="451"/>
      <c r="BQ401" s="451"/>
      <c r="BR401" s="451"/>
      <c r="BS401" s="451"/>
      <c r="BT401" s="451"/>
      <c r="BU401" s="451"/>
      <c r="BV401" s="451"/>
      <c r="BW401" s="451"/>
      <c r="BX401" s="451"/>
      <c r="BY401" s="451"/>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2" t="s">
        <v>136</v>
      </c>
      <c r="C402" s="882"/>
      <c r="D402" s="882"/>
      <c r="E402" s="485" t="s">
        <v>199</v>
      </c>
      <c r="F402" s="437"/>
      <c r="G402" s="437"/>
      <c r="H402" s="1006"/>
      <c r="I402" s="1006"/>
      <c r="J402" s="486" t="s">
        <v>199</v>
      </c>
      <c r="K402" s="437"/>
      <c r="L402" s="437"/>
      <c r="M402" s="1006"/>
      <c r="N402" s="1006"/>
      <c r="O402" s="487" t="s">
        <v>199</v>
      </c>
      <c r="P402" s="437"/>
      <c r="Q402" s="437"/>
      <c r="R402" s="339"/>
      <c r="S402" s="339"/>
      <c r="T402" s="339"/>
      <c r="U402" s="339"/>
      <c r="V402" s="339"/>
      <c r="W402" s="339"/>
      <c r="X402" s="339"/>
      <c r="Y402" s="339"/>
      <c r="Z402" s="339"/>
      <c r="AA402" s="339"/>
      <c r="AB402" s="339"/>
      <c r="AC402" s="339"/>
      <c r="AD402" s="339"/>
      <c r="AE402" s="339"/>
      <c r="AF402" s="339"/>
      <c r="AG402" s="339"/>
      <c r="AH402" s="339"/>
      <c r="AI402" s="339"/>
      <c r="AJ402" s="339"/>
      <c r="AK402" s="339"/>
      <c r="AL402" s="339"/>
      <c r="AM402" s="339"/>
      <c r="AN402" s="339"/>
      <c r="AO402" s="339"/>
      <c r="AP402" s="339"/>
      <c r="AQ402" s="339"/>
      <c r="AR402" s="339"/>
      <c r="AS402" s="339"/>
      <c r="AT402" s="339"/>
      <c r="AU402" s="339"/>
      <c r="AV402" s="339"/>
      <c r="AW402" s="339"/>
      <c r="AX402" s="339"/>
      <c r="AY402" s="339"/>
      <c r="BA402" s="451"/>
      <c r="BB402" s="321"/>
      <c r="BC402" s="451"/>
      <c r="BD402" s="451"/>
      <c r="BE402" s="451"/>
      <c r="BF402" s="451"/>
      <c r="BG402" s="451"/>
      <c r="BH402" s="451"/>
      <c r="BI402" s="451"/>
      <c r="BJ402" s="451"/>
      <c r="BK402" s="451"/>
      <c r="BL402" s="451"/>
      <c r="BM402" s="451"/>
      <c r="BN402" s="451"/>
      <c r="BO402" s="451"/>
      <c r="BP402" s="451"/>
      <c r="BQ402" s="451"/>
      <c r="BR402" s="451"/>
      <c r="BS402" s="451"/>
      <c r="BT402" s="451"/>
      <c r="BU402" s="451"/>
      <c r="BV402" s="451"/>
      <c r="BW402" s="451"/>
      <c r="BX402" s="451"/>
      <c r="BY402" s="451"/>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882"/>
      <c r="C403" s="996" t="s">
        <v>366</v>
      </c>
      <c r="D403" s="995"/>
      <c r="E403" s="656">
        <v>-0.73435637411460486</v>
      </c>
      <c r="F403" s="571"/>
      <c r="G403" s="571"/>
      <c r="H403" s="995" t="s">
        <v>366</v>
      </c>
      <c r="I403" s="995"/>
      <c r="J403" s="657">
        <v>-0.64682963092871759</v>
      </c>
      <c r="K403" s="571"/>
      <c r="L403" s="571"/>
      <c r="M403" s="995" t="s">
        <v>366</v>
      </c>
      <c r="N403" s="995"/>
      <c r="O403" s="658">
        <v>-0.75676208971003867</v>
      </c>
      <c r="P403" s="571"/>
      <c r="Q403" s="571"/>
      <c r="R403" s="339"/>
      <c r="S403" s="339"/>
      <c r="T403" s="339"/>
      <c r="U403" s="339"/>
      <c r="V403" s="339"/>
      <c r="W403" s="339"/>
      <c r="X403" s="339"/>
      <c r="Y403" s="339"/>
      <c r="Z403" s="339"/>
      <c r="AA403" s="339"/>
      <c r="AB403" s="339"/>
      <c r="AC403" s="339"/>
      <c r="AD403" s="339"/>
      <c r="AE403" s="339"/>
      <c r="AF403" s="339"/>
      <c r="AG403" s="339"/>
      <c r="AH403" s="339"/>
      <c r="AI403" s="339"/>
      <c r="AJ403" s="339"/>
      <c r="AK403" s="339"/>
      <c r="AL403" s="339"/>
      <c r="AM403" s="339"/>
      <c r="AN403" s="339"/>
      <c r="AO403" s="339"/>
      <c r="AP403" s="339"/>
      <c r="AQ403" s="339"/>
      <c r="AR403" s="339"/>
      <c r="AS403" s="339"/>
      <c r="AT403" s="339"/>
      <c r="AU403" s="339"/>
      <c r="AV403" s="339"/>
      <c r="AW403" s="339"/>
      <c r="AX403" s="339"/>
      <c r="AY403" s="339"/>
      <c r="BA403" s="341"/>
      <c r="BB403" s="391"/>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1"/>
      <c r="BX403" s="341"/>
      <c r="BY403" s="341"/>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882"/>
      <c r="C404" s="996" t="s">
        <v>367</v>
      </c>
      <c r="D404" s="995"/>
      <c r="E404" s="659">
        <v>0.68393678031814353</v>
      </c>
      <c r="F404" s="571"/>
      <c r="G404" s="571"/>
      <c r="H404" s="995" t="s">
        <v>367</v>
      </c>
      <c r="I404" s="995"/>
      <c r="J404" s="660">
        <v>0.63133526136946305</v>
      </c>
      <c r="K404" s="571"/>
      <c r="L404" s="571"/>
      <c r="M404" s="995" t="s">
        <v>368</v>
      </c>
      <c r="N404" s="995"/>
      <c r="O404" s="661">
        <v>0.70575260187372391</v>
      </c>
      <c r="P404" s="571"/>
      <c r="Q404" s="571"/>
      <c r="R404" s="339"/>
      <c r="S404" s="339"/>
      <c r="T404" s="339"/>
      <c r="U404" s="339"/>
      <c r="V404" s="339"/>
      <c r="W404" s="339"/>
      <c r="X404" s="339"/>
      <c r="Y404" s="339"/>
      <c r="Z404" s="339"/>
      <c r="AA404" s="339"/>
      <c r="AB404" s="339"/>
      <c r="AC404" s="339"/>
      <c r="AD404" s="339"/>
      <c r="AE404" s="339"/>
      <c r="AF404" s="339"/>
      <c r="AG404" s="339"/>
      <c r="AH404" s="339"/>
      <c r="AI404" s="339"/>
      <c r="AJ404" s="339"/>
      <c r="AK404" s="339"/>
      <c r="AL404" s="339"/>
      <c r="AM404" s="339"/>
      <c r="AN404" s="339"/>
      <c r="AO404" s="339"/>
      <c r="AP404" s="339"/>
      <c r="AQ404" s="339"/>
      <c r="AR404" s="339"/>
      <c r="AS404" s="339"/>
      <c r="AT404" s="339"/>
      <c r="AU404" s="339"/>
      <c r="AV404" s="339"/>
      <c r="AW404" s="339"/>
      <c r="AX404" s="339"/>
      <c r="AY404" s="339"/>
      <c r="BA404" s="341"/>
      <c r="BB404" s="391"/>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1"/>
      <c r="BX404" s="341"/>
      <c r="BY404" s="341"/>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882"/>
      <c r="C405" s="996" t="s">
        <v>369</v>
      </c>
      <c r="D405" s="995"/>
      <c r="E405" s="659">
        <v>0.67512197053829082</v>
      </c>
      <c r="F405" s="571"/>
      <c r="G405" s="571"/>
      <c r="H405" s="995" t="s">
        <v>370</v>
      </c>
      <c r="I405" s="995"/>
      <c r="J405" s="660">
        <v>0.60156584658380574</v>
      </c>
      <c r="K405" s="571"/>
      <c r="L405" s="571"/>
      <c r="M405" s="995" t="s">
        <v>369</v>
      </c>
      <c r="N405" s="995"/>
      <c r="O405" s="661">
        <v>0.70209016394565471</v>
      </c>
      <c r="P405" s="571"/>
      <c r="Q405" s="571"/>
      <c r="R405" s="339"/>
      <c r="S405" s="339"/>
      <c r="T405" s="339"/>
      <c r="U405" s="339"/>
      <c r="V405" s="339"/>
      <c r="W405" s="339"/>
      <c r="X405" s="339"/>
      <c r="Y405" s="339"/>
      <c r="Z405" s="339"/>
      <c r="AA405" s="339"/>
      <c r="AB405" s="339"/>
      <c r="AC405" s="339"/>
      <c r="AD405" s="339"/>
      <c r="AE405" s="339"/>
      <c r="AF405" s="339"/>
      <c r="AG405" s="339"/>
      <c r="AH405" s="339"/>
      <c r="AI405" s="339"/>
      <c r="AJ405" s="339"/>
      <c r="AK405" s="339"/>
      <c r="AL405" s="339"/>
      <c r="AM405" s="339"/>
      <c r="AN405" s="339"/>
      <c r="AO405" s="339"/>
      <c r="AP405" s="339"/>
      <c r="AQ405" s="339"/>
      <c r="AR405" s="339"/>
      <c r="AS405" s="339"/>
      <c r="AT405" s="339"/>
      <c r="AU405" s="339"/>
      <c r="AV405" s="339"/>
      <c r="AW405" s="339"/>
      <c r="AX405" s="339"/>
      <c r="AY405" s="339"/>
      <c r="BA405" s="341"/>
      <c r="BB405" s="391"/>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1"/>
      <c r="BX405" s="341"/>
      <c r="BY405" s="341"/>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882"/>
      <c r="C406" s="996" t="s">
        <v>370</v>
      </c>
      <c r="D406" s="995"/>
      <c r="E406" s="659">
        <v>0.66153578133042346</v>
      </c>
      <c r="F406" s="571"/>
      <c r="G406" s="571"/>
      <c r="H406" s="995" t="s">
        <v>371</v>
      </c>
      <c r="I406" s="995"/>
      <c r="J406" s="660">
        <v>0.56650750745635203</v>
      </c>
      <c r="K406" s="571"/>
      <c r="L406" s="571"/>
      <c r="M406" s="995" t="s">
        <v>370</v>
      </c>
      <c r="N406" s="995"/>
      <c r="O406" s="661">
        <v>0.67092880749619066</v>
      </c>
      <c r="P406" s="571"/>
      <c r="Q406" s="571"/>
      <c r="R406" s="339"/>
      <c r="S406" s="339"/>
      <c r="T406" s="339"/>
      <c r="U406" s="339"/>
      <c r="V406" s="339"/>
      <c r="W406" s="339"/>
      <c r="X406" s="339"/>
      <c r="Y406" s="339"/>
      <c r="Z406" s="339"/>
      <c r="AA406" s="339"/>
      <c r="AB406" s="339"/>
      <c r="AC406" s="339"/>
      <c r="AD406" s="339"/>
      <c r="AE406" s="339"/>
      <c r="AF406" s="339"/>
      <c r="AG406" s="339"/>
      <c r="AH406" s="339"/>
      <c r="AI406" s="339"/>
      <c r="AJ406" s="339"/>
      <c r="AK406" s="339"/>
      <c r="AL406" s="339"/>
      <c r="AM406" s="339"/>
      <c r="AN406" s="339"/>
      <c r="AO406" s="339"/>
      <c r="AP406" s="339"/>
      <c r="AQ406" s="339"/>
      <c r="AR406" s="339"/>
      <c r="AS406" s="339"/>
      <c r="AT406" s="339"/>
      <c r="AU406" s="339"/>
      <c r="AV406" s="339"/>
      <c r="AW406" s="339"/>
      <c r="AX406" s="339"/>
      <c r="AY406" s="339"/>
      <c r="BA406" s="341"/>
      <c r="BB406" s="391"/>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1"/>
      <c r="BX406" s="341"/>
      <c r="BY406" s="341"/>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882"/>
      <c r="C407" s="996" t="s">
        <v>368</v>
      </c>
      <c r="D407" s="995"/>
      <c r="E407" s="659">
        <v>0.65681372262819837</v>
      </c>
      <c r="F407" s="571"/>
      <c r="G407" s="571"/>
      <c r="H407" s="995" t="s">
        <v>369</v>
      </c>
      <c r="I407" s="995"/>
      <c r="J407" s="660">
        <v>0.56611358823485425</v>
      </c>
      <c r="K407" s="571"/>
      <c r="L407" s="571"/>
      <c r="M407" s="995" t="s">
        <v>367</v>
      </c>
      <c r="N407" s="995"/>
      <c r="O407" s="661">
        <v>0.66826642733033559</v>
      </c>
      <c r="P407" s="571"/>
      <c r="Q407" s="571"/>
      <c r="R407" s="339"/>
      <c r="S407" s="339"/>
      <c r="T407" s="339"/>
      <c r="U407" s="339"/>
      <c r="V407" s="339"/>
      <c r="W407" s="339"/>
      <c r="X407" s="339"/>
      <c r="Y407" s="339"/>
      <c r="Z407" s="339"/>
      <c r="AA407" s="339"/>
      <c r="AB407" s="339"/>
      <c r="AC407" s="339"/>
      <c r="AD407" s="339"/>
      <c r="AE407" s="339"/>
      <c r="AF407" s="339"/>
      <c r="AG407" s="339"/>
      <c r="AH407" s="339"/>
      <c r="AI407" s="339"/>
      <c r="AJ407" s="339"/>
      <c r="AK407" s="339"/>
      <c r="AL407" s="339"/>
      <c r="AM407" s="339"/>
      <c r="AN407" s="339"/>
      <c r="AO407" s="339"/>
      <c r="AP407" s="339"/>
      <c r="AQ407" s="339"/>
      <c r="AR407" s="339"/>
      <c r="AS407" s="339"/>
      <c r="AT407" s="339"/>
      <c r="AU407" s="339"/>
      <c r="AV407" s="339"/>
      <c r="AW407" s="339"/>
      <c r="AX407" s="339"/>
      <c r="AY407" s="339"/>
      <c r="BA407" s="341"/>
      <c r="BB407" s="391"/>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1"/>
      <c r="BX407" s="341"/>
      <c r="BY407" s="341"/>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882"/>
      <c r="C408" s="996" t="s">
        <v>372</v>
      </c>
      <c r="D408" s="995"/>
      <c r="E408" s="659">
        <v>0.63527068592669911</v>
      </c>
      <c r="F408" s="571"/>
      <c r="G408" s="571"/>
      <c r="H408" s="995" t="s">
        <v>373</v>
      </c>
      <c r="I408" s="995"/>
      <c r="J408" s="660">
        <v>-0.53820316335394791</v>
      </c>
      <c r="K408" s="571"/>
      <c r="L408" s="571"/>
      <c r="M408" s="995" t="s">
        <v>374</v>
      </c>
      <c r="N408" s="995"/>
      <c r="O408" s="661">
        <v>0.63183888376551289</v>
      </c>
      <c r="P408" s="571"/>
      <c r="Q408" s="571"/>
      <c r="R408" s="339"/>
      <c r="S408" s="339"/>
      <c r="T408" s="339"/>
      <c r="U408" s="339"/>
      <c r="V408" s="339"/>
      <c r="W408" s="339"/>
      <c r="X408" s="339"/>
      <c r="Y408" s="339"/>
      <c r="Z408" s="339"/>
      <c r="AA408" s="339"/>
      <c r="AB408" s="339"/>
      <c r="AC408" s="339"/>
      <c r="AD408" s="339"/>
      <c r="AE408" s="339"/>
      <c r="AF408" s="339"/>
      <c r="AG408" s="339"/>
      <c r="AH408" s="339"/>
      <c r="AI408" s="339"/>
      <c r="AJ408" s="339"/>
      <c r="AK408" s="339"/>
      <c r="AL408" s="339"/>
      <c r="AM408" s="339"/>
      <c r="AN408" s="339"/>
      <c r="AO408" s="339"/>
      <c r="AP408" s="339"/>
      <c r="AQ408" s="339"/>
      <c r="AR408" s="339"/>
      <c r="AS408" s="339"/>
      <c r="AT408" s="339"/>
      <c r="AU408" s="339"/>
      <c r="AV408" s="339"/>
      <c r="AW408" s="339"/>
      <c r="AX408" s="339"/>
      <c r="AY408" s="339"/>
      <c r="BA408" s="341"/>
      <c r="BB408" s="391"/>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1"/>
      <c r="BX408" s="341"/>
      <c r="BY408" s="341"/>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882"/>
      <c r="C409" s="996" t="s">
        <v>375</v>
      </c>
      <c r="D409" s="995"/>
      <c r="E409" s="659">
        <v>0.6221263747669924</v>
      </c>
      <c r="F409" s="571"/>
      <c r="G409" s="571"/>
      <c r="H409" s="995" t="s">
        <v>372</v>
      </c>
      <c r="I409" s="995"/>
      <c r="J409" s="660">
        <v>0.53584511658917</v>
      </c>
      <c r="K409" s="571"/>
      <c r="L409" s="571"/>
      <c r="M409" s="995" t="s">
        <v>372</v>
      </c>
      <c r="N409" s="995"/>
      <c r="O409" s="661">
        <v>0.63122287153776191</v>
      </c>
      <c r="P409" s="571"/>
      <c r="Q409" s="571"/>
      <c r="R409" s="339"/>
      <c r="S409" s="339"/>
      <c r="T409" s="339"/>
      <c r="U409" s="339"/>
      <c r="V409" s="339"/>
      <c r="W409" s="339"/>
      <c r="X409" s="339"/>
      <c r="Y409" s="339"/>
      <c r="Z409" s="339"/>
      <c r="AA409" s="339"/>
      <c r="AB409" s="339"/>
      <c r="AC409" s="339"/>
      <c r="AD409" s="339"/>
      <c r="AE409" s="339"/>
      <c r="AF409" s="339"/>
      <c r="AG409" s="339"/>
      <c r="AH409" s="339"/>
      <c r="AI409" s="339"/>
      <c r="AJ409" s="339"/>
      <c r="AK409" s="339"/>
      <c r="AL409" s="339"/>
      <c r="AM409" s="339"/>
      <c r="AN409" s="339"/>
      <c r="AO409" s="339"/>
      <c r="AP409" s="339"/>
      <c r="AQ409" s="339"/>
      <c r="AR409" s="339"/>
      <c r="AS409" s="339"/>
      <c r="AT409" s="339"/>
      <c r="AU409" s="339"/>
      <c r="AV409" s="339"/>
      <c r="AW409" s="339"/>
      <c r="AX409" s="339"/>
      <c r="AY409" s="339"/>
      <c r="BA409" s="341"/>
      <c r="BB409" s="391"/>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1"/>
      <c r="BX409" s="341"/>
      <c r="BY409" s="341"/>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882"/>
      <c r="C410" s="996" t="s">
        <v>371</v>
      </c>
      <c r="D410" s="995"/>
      <c r="E410" s="659">
        <v>0.60757507880947426</v>
      </c>
      <c r="F410" s="571"/>
      <c r="G410" s="571"/>
      <c r="H410" s="995" t="s">
        <v>368</v>
      </c>
      <c r="I410" s="995"/>
      <c r="J410" s="660">
        <v>0.53453883951199221</v>
      </c>
      <c r="K410" s="571"/>
      <c r="L410" s="571"/>
      <c r="M410" s="995" t="s">
        <v>375</v>
      </c>
      <c r="N410" s="995"/>
      <c r="O410" s="661">
        <v>0.59208689907103951</v>
      </c>
      <c r="P410" s="571"/>
      <c r="Q410" s="571"/>
      <c r="R410" s="339"/>
      <c r="S410" s="339"/>
      <c r="T410" s="339"/>
      <c r="U410" s="339"/>
      <c r="V410" s="339"/>
      <c r="W410" s="339"/>
      <c r="X410" s="339"/>
      <c r="Y410" s="339"/>
      <c r="Z410" s="339"/>
      <c r="AA410" s="339"/>
      <c r="AB410" s="339"/>
      <c r="AC410" s="339"/>
      <c r="AD410" s="339"/>
      <c r="AE410" s="339"/>
      <c r="AF410" s="339"/>
      <c r="AG410" s="339"/>
      <c r="AH410" s="339"/>
      <c r="AI410" s="339"/>
      <c r="AJ410" s="339"/>
      <c r="AK410" s="339"/>
      <c r="AL410" s="339"/>
      <c r="AM410" s="339"/>
      <c r="AN410" s="339"/>
      <c r="AO410" s="339"/>
      <c r="AP410" s="339"/>
      <c r="AQ410" s="339"/>
      <c r="AR410" s="339"/>
      <c r="AS410" s="339"/>
      <c r="AT410" s="339"/>
      <c r="AU410" s="339"/>
      <c r="AV410" s="339"/>
      <c r="AW410" s="339"/>
      <c r="AX410" s="339"/>
      <c r="AY410" s="339"/>
      <c r="BA410" s="341"/>
      <c r="BB410" s="391"/>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1"/>
      <c r="BX410" s="341"/>
      <c r="BY410" s="341"/>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882"/>
      <c r="C411" s="996" t="s">
        <v>374</v>
      </c>
      <c r="D411" s="995"/>
      <c r="E411" s="659">
        <v>0.6003899908684921</v>
      </c>
      <c r="F411" s="571"/>
      <c r="G411" s="571"/>
      <c r="H411" s="995" t="s">
        <v>375</v>
      </c>
      <c r="I411" s="995"/>
      <c r="J411" s="660">
        <v>0.48441954229893003</v>
      </c>
      <c r="K411" s="571"/>
      <c r="L411" s="571"/>
      <c r="M411" s="995" t="s">
        <v>371</v>
      </c>
      <c r="N411" s="995"/>
      <c r="O411" s="661">
        <v>0.55396952033171898</v>
      </c>
      <c r="P411" s="571"/>
      <c r="Q411" s="571"/>
      <c r="R411" s="339"/>
      <c r="S411" s="339"/>
      <c r="T411" s="339"/>
      <c r="U411" s="339"/>
      <c r="V411" s="339"/>
      <c r="W411" s="339"/>
      <c r="X411" s="339"/>
      <c r="Y411" s="339"/>
      <c r="Z411" s="339"/>
      <c r="AA411" s="339"/>
      <c r="AB411" s="339"/>
      <c r="AC411" s="339"/>
      <c r="AD411" s="339"/>
      <c r="AE411" s="339"/>
      <c r="AF411" s="339"/>
      <c r="AG411" s="339"/>
      <c r="AH411" s="339"/>
      <c r="AI411" s="339"/>
      <c r="AJ411" s="339"/>
      <c r="AK411" s="339"/>
      <c r="AL411" s="339"/>
      <c r="AM411" s="339"/>
      <c r="AN411" s="339"/>
      <c r="AO411" s="339"/>
      <c r="AP411" s="339"/>
      <c r="AQ411" s="339"/>
      <c r="AR411" s="339"/>
      <c r="AS411" s="339"/>
      <c r="AT411" s="339"/>
      <c r="AU411" s="339"/>
      <c r="AV411" s="339"/>
      <c r="AW411" s="339"/>
      <c r="AX411" s="339"/>
      <c r="AY411" s="339"/>
      <c r="BA411" s="341"/>
      <c r="BB411" s="391"/>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1"/>
      <c r="BX411" s="341"/>
      <c r="BY411" s="341"/>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882"/>
      <c r="C412" s="996" t="s">
        <v>373</v>
      </c>
      <c r="D412" s="995"/>
      <c r="E412" s="659">
        <v>-0.51216405380262064</v>
      </c>
      <c r="F412" s="571"/>
      <c r="G412" s="571"/>
      <c r="H412" s="995" t="s">
        <v>376</v>
      </c>
      <c r="I412" s="995"/>
      <c r="J412" s="660">
        <v>0.46446436284950665</v>
      </c>
      <c r="K412" s="571"/>
      <c r="L412" s="571"/>
      <c r="M412" s="995" t="s">
        <v>377</v>
      </c>
      <c r="N412" s="995"/>
      <c r="O412" s="661">
        <v>-0.53478544173945797</v>
      </c>
      <c r="P412" s="571"/>
      <c r="Q412" s="571"/>
      <c r="R412" s="339"/>
      <c r="S412" s="339"/>
      <c r="T412" s="339"/>
      <c r="U412" s="339"/>
      <c r="V412" s="339"/>
      <c r="W412" s="339"/>
      <c r="X412" s="339"/>
      <c r="Y412" s="339"/>
      <c r="Z412" s="339"/>
      <c r="AA412" s="339"/>
      <c r="AB412" s="339"/>
      <c r="AC412" s="339"/>
      <c r="AD412" s="339"/>
      <c r="AE412" s="339"/>
      <c r="AF412" s="339"/>
      <c r="AG412" s="339"/>
      <c r="AH412" s="339"/>
      <c r="AI412" s="339"/>
      <c r="AJ412" s="339"/>
      <c r="AK412" s="339"/>
      <c r="AL412" s="339"/>
      <c r="AM412" s="339"/>
      <c r="AN412" s="339"/>
      <c r="AO412" s="339"/>
      <c r="AP412" s="339"/>
      <c r="AQ412" s="339"/>
      <c r="AR412" s="339"/>
      <c r="AS412" s="339"/>
      <c r="AT412" s="339"/>
      <c r="AU412" s="339"/>
      <c r="AV412" s="339"/>
      <c r="AW412" s="339"/>
      <c r="AX412" s="339"/>
      <c r="AY412" s="339"/>
      <c r="BA412" s="341"/>
      <c r="BB412" s="391"/>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1"/>
      <c r="BX412" s="341"/>
      <c r="BY412" s="341"/>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882"/>
      <c r="C413" s="996" t="s">
        <v>378</v>
      </c>
      <c r="D413" s="995"/>
      <c r="E413" s="659">
        <v>0.49782832950781036</v>
      </c>
      <c r="F413" s="571"/>
      <c r="G413" s="571"/>
      <c r="H413" s="995" t="s">
        <v>378</v>
      </c>
      <c r="I413" s="995"/>
      <c r="J413" s="660">
        <v>0.44501989963065969</v>
      </c>
      <c r="K413" s="571"/>
      <c r="L413" s="571"/>
      <c r="M413" s="995" t="s">
        <v>379</v>
      </c>
      <c r="N413" s="995"/>
      <c r="O413" s="661">
        <v>0.53411023895083853</v>
      </c>
      <c r="P413" s="571"/>
      <c r="Q413" s="571"/>
      <c r="R413" s="339"/>
      <c r="S413" s="339"/>
      <c r="T413" s="339"/>
      <c r="U413" s="339"/>
      <c r="V413" s="339"/>
      <c r="W413" s="339"/>
      <c r="X413" s="339"/>
      <c r="Y413" s="339"/>
      <c r="Z413" s="339"/>
      <c r="AA413" s="339"/>
      <c r="AB413" s="339"/>
      <c r="AC413" s="339"/>
      <c r="AD413" s="339"/>
      <c r="AE413" s="339"/>
      <c r="AF413" s="339"/>
      <c r="AG413" s="339"/>
      <c r="AH413" s="339"/>
      <c r="AI413" s="339"/>
      <c r="AJ413" s="339"/>
      <c r="AK413" s="339"/>
      <c r="AL413" s="339"/>
      <c r="AM413" s="339"/>
      <c r="AN413" s="339"/>
      <c r="AO413" s="339"/>
      <c r="AP413" s="339"/>
      <c r="AQ413" s="339"/>
      <c r="AR413" s="339"/>
      <c r="AS413" s="339"/>
      <c r="AT413" s="339"/>
      <c r="AU413" s="339"/>
      <c r="AV413" s="339"/>
      <c r="AW413" s="339"/>
      <c r="AX413" s="339"/>
      <c r="AY413" s="339"/>
      <c r="BA413" s="341"/>
      <c r="BB413" s="391"/>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1"/>
      <c r="BX413" s="341"/>
      <c r="BY413" s="341"/>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882"/>
      <c r="C414" s="996" t="s">
        <v>379</v>
      </c>
      <c r="D414" s="995"/>
      <c r="E414" s="659">
        <v>0.49700958890728758</v>
      </c>
      <c r="F414" s="571"/>
      <c r="G414" s="571"/>
      <c r="H414" s="995" t="s">
        <v>380</v>
      </c>
      <c r="I414" s="995"/>
      <c r="J414" s="660">
        <v>0.4225982995721953</v>
      </c>
      <c r="K414" s="571"/>
      <c r="L414" s="571"/>
      <c r="M414" s="995" t="s">
        <v>378</v>
      </c>
      <c r="N414" s="995"/>
      <c r="O414" s="661">
        <v>0.51007241842781248</v>
      </c>
      <c r="P414" s="571"/>
      <c r="Q414" s="571"/>
      <c r="R414" s="339"/>
      <c r="S414" s="339"/>
      <c r="T414" s="339"/>
      <c r="U414" s="339"/>
      <c r="V414" s="339"/>
      <c r="W414" s="339"/>
      <c r="X414" s="339"/>
      <c r="Y414" s="339"/>
      <c r="Z414" s="339"/>
      <c r="AA414" s="339"/>
      <c r="AB414" s="339"/>
      <c r="AC414" s="339"/>
      <c r="AD414" s="339"/>
      <c r="AE414" s="339"/>
      <c r="AF414" s="339"/>
      <c r="AG414" s="339"/>
      <c r="AH414" s="339"/>
      <c r="AI414" s="339"/>
      <c r="AJ414" s="339"/>
      <c r="AK414" s="339"/>
      <c r="AL414" s="339"/>
      <c r="AM414" s="339"/>
      <c r="AN414" s="339"/>
      <c r="AO414" s="339"/>
      <c r="AP414" s="339"/>
      <c r="AQ414" s="339"/>
      <c r="AR414" s="339"/>
      <c r="AS414" s="339"/>
      <c r="AT414" s="339"/>
      <c r="AU414" s="339"/>
      <c r="AV414" s="339"/>
      <c r="AW414" s="339"/>
      <c r="AX414" s="339"/>
      <c r="AY414" s="339"/>
      <c r="BA414" s="341"/>
      <c r="BB414" s="391"/>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1"/>
      <c r="BX414" s="341"/>
      <c r="BY414" s="341"/>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882"/>
      <c r="C415" s="996" t="s">
        <v>377</v>
      </c>
      <c r="D415" s="995"/>
      <c r="E415" s="659">
        <v>-0.44524980671167319</v>
      </c>
      <c r="F415" s="571"/>
      <c r="G415" s="571"/>
      <c r="H415" s="995" t="s">
        <v>381</v>
      </c>
      <c r="I415" s="995"/>
      <c r="J415" s="660">
        <v>0.41794298918596895</v>
      </c>
      <c r="K415" s="571"/>
      <c r="L415" s="571"/>
      <c r="M415" s="995" t="s">
        <v>373</v>
      </c>
      <c r="N415" s="995"/>
      <c r="O415" s="661">
        <v>-0.48203931432049246</v>
      </c>
      <c r="P415" s="571"/>
      <c r="Q415" s="571"/>
      <c r="R415" s="339"/>
      <c r="S415" s="339"/>
      <c r="T415" s="339"/>
      <c r="U415" s="339"/>
      <c r="V415" s="339"/>
      <c r="W415" s="339"/>
      <c r="X415" s="339"/>
      <c r="Y415" s="339"/>
      <c r="Z415" s="339"/>
      <c r="AA415" s="339"/>
      <c r="AB415" s="339"/>
      <c r="AC415" s="339"/>
      <c r="AD415" s="339"/>
      <c r="AE415" s="339"/>
      <c r="AF415" s="339"/>
      <c r="AG415" s="339"/>
      <c r="AH415" s="339"/>
      <c r="AI415" s="339"/>
      <c r="AJ415" s="339"/>
      <c r="AK415" s="339"/>
      <c r="AL415" s="339"/>
      <c r="AM415" s="339"/>
      <c r="AN415" s="339"/>
      <c r="AO415" s="339"/>
      <c r="AP415" s="339"/>
      <c r="AQ415" s="339"/>
      <c r="AR415" s="339"/>
      <c r="AS415" s="339"/>
      <c r="AT415" s="339"/>
      <c r="AU415" s="339"/>
      <c r="AV415" s="339"/>
      <c r="AW415" s="339"/>
      <c r="AX415" s="339"/>
      <c r="AY415" s="339"/>
      <c r="BA415" s="341"/>
      <c r="BB415" s="391"/>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1"/>
      <c r="BX415" s="341"/>
      <c r="BY415" s="341"/>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882"/>
      <c r="C416" s="996" t="s">
        <v>376</v>
      </c>
      <c r="D416" s="995"/>
      <c r="E416" s="659">
        <v>0.44150844832283309</v>
      </c>
      <c r="F416" s="571"/>
      <c r="G416" s="571"/>
      <c r="H416" s="995" t="s">
        <v>382</v>
      </c>
      <c r="I416" s="995"/>
      <c r="J416" s="660">
        <v>0.3950963810587918</v>
      </c>
      <c r="K416" s="571"/>
      <c r="L416" s="571"/>
      <c r="M416" s="995" t="s">
        <v>383</v>
      </c>
      <c r="N416" s="995"/>
      <c r="O416" s="661">
        <v>0.42468048562805155</v>
      </c>
      <c r="P416" s="571"/>
      <c r="Q416" s="571"/>
      <c r="R416" s="339"/>
      <c r="S416" s="339"/>
      <c r="T416" s="339"/>
      <c r="U416" s="339"/>
      <c r="V416" s="339"/>
      <c r="W416" s="339"/>
      <c r="X416" s="339"/>
      <c r="Y416" s="339"/>
      <c r="Z416" s="339"/>
      <c r="AA416" s="339"/>
      <c r="AB416" s="339"/>
      <c r="AC416" s="339"/>
      <c r="AD416" s="339"/>
      <c r="AE416" s="339"/>
      <c r="AF416" s="339"/>
      <c r="AG416" s="339"/>
      <c r="AH416" s="339"/>
      <c r="AI416" s="339"/>
      <c r="AJ416" s="339"/>
      <c r="AK416" s="339"/>
      <c r="AL416" s="339"/>
      <c r="AM416" s="339"/>
      <c r="AN416" s="339"/>
      <c r="AO416" s="339"/>
      <c r="AP416" s="339"/>
      <c r="AQ416" s="339"/>
      <c r="AR416" s="339"/>
      <c r="AS416" s="339"/>
      <c r="AT416" s="339"/>
      <c r="AU416" s="339"/>
      <c r="AV416" s="339"/>
      <c r="AW416" s="339"/>
      <c r="AX416" s="339"/>
      <c r="AY416" s="339"/>
      <c r="BA416" s="341"/>
      <c r="BB416" s="391"/>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1"/>
      <c r="BX416" s="341"/>
      <c r="BY416" s="341"/>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882"/>
      <c r="C417" s="996" t="s">
        <v>382</v>
      </c>
      <c r="D417" s="995"/>
      <c r="E417" s="659">
        <v>0.4086106076041186</v>
      </c>
      <c r="F417" s="571"/>
      <c r="G417" s="571"/>
      <c r="H417" s="995" t="s">
        <v>384</v>
      </c>
      <c r="I417" s="995"/>
      <c r="J417" s="660">
        <v>0.38002318573276739</v>
      </c>
      <c r="K417" s="571"/>
      <c r="L417" s="571"/>
      <c r="M417" s="995" t="s">
        <v>382</v>
      </c>
      <c r="N417" s="995"/>
      <c r="O417" s="661">
        <v>0.40260589046279871</v>
      </c>
      <c r="P417" s="571"/>
      <c r="Q417" s="571"/>
      <c r="R417" s="339"/>
      <c r="S417" s="339"/>
      <c r="T417" s="339"/>
      <c r="U417" s="339"/>
      <c r="V417" s="339"/>
      <c r="W417" s="339"/>
      <c r="X417" s="339"/>
      <c r="Y417" s="339"/>
      <c r="Z417" s="339"/>
      <c r="AA417" s="339"/>
      <c r="AB417" s="339"/>
      <c r="AC417" s="339"/>
      <c r="AD417" s="339"/>
      <c r="AE417" s="339"/>
      <c r="AF417" s="339"/>
      <c r="AG417" s="339"/>
      <c r="AH417" s="339"/>
      <c r="AI417" s="339"/>
      <c r="AJ417" s="339"/>
      <c r="AK417" s="339"/>
      <c r="AL417" s="339"/>
      <c r="AM417" s="339"/>
      <c r="AN417" s="339"/>
      <c r="AO417" s="339"/>
      <c r="AP417" s="339"/>
      <c r="AQ417" s="339"/>
      <c r="AR417" s="339"/>
      <c r="AS417" s="339"/>
      <c r="AT417" s="339"/>
      <c r="AU417" s="339"/>
      <c r="AV417" s="339"/>
      <c r="AW417" s="339"/>
      <c r="AX417" s="339"/>
      <c r="AY417" s="339"/>
      <c r="BA417" s="341"/>
      <c r="BB417" s="391"/>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1"/>
      <c r="BX417" s="341"/>
      <c r="BY417" s="341"/>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882"/>
      <c r="C418" s="996" t="s">
        <v>383</v>
      </c>
      <c r="D418" s="995"/>
      <c r="E418" s="659">
        <v>0.39699783960578339</v>
      </c>
      <c r="F418" s="571"/>
      <c r="G418" s="571"/>
      <c r="H418" s="995" t="s">
        <v>383</v>
      </c>
      <c r="I418" s="995"/>
      <c r="J418" s="660">
        <v>0.33329858434619847</v>
      </c>
      <c r="K418" s="571"/>
      <c r="L418" s="571"/>
      <c r="M418" s="995" t="s">
        <v>380</v>
      </c>
      <c r="N418" s="995"/>
      <c r="O418" s="661">
        <v>0.39797381181917002</v>
      </c>
      <c r="P418" s="571"/>
      <c r="Q418" s="571"/>
      <c r="R418" s="339"/>
      <c r="S418" s="339"/>
      <c r="T418" s="339"/>
      <c r="U418" s="339"/>
      <c r="V418" s="339"/>
      <c r="W418" s="339"/>
      <c r="X418" s="339"/>
      <c r="Y418" s="339"/>
      <c r="Z418" s="339"/>
      <c r="AA418" s="339"/>
      <c r="AB418" s="339"/>
      <c r="AC418" s="339"/>
      <c r="AD418" s="339"/>
      <c r="AE418" s="339"/>
      <c r="AF418" s="339"/>
      <c r="AG418" s="339"/>
      <c r="AH418" s="339"/>
      <c r="AI418" s="339"/>
      <c r="AJ418" s="339"/>
      <c r="AK418" s="339"/>
      <c r="AL418" s="339"/>
      <c r="AM418" s="339"/>
      <c r="AN418" s="339"/>
      <c r="AO418" s="339"/>
      <c r="AP418" s="339"/>
      <c r="AQ418" s="339"/>
      <c r="AR418" s="339"/>
      <c r="AS418" s="339"/>
      <c r="AT418" s="339"/>
      <c r="AU418" s="339"/>
      <c r="AV418" s="339"/>
      <c r="AW418" s="339"/>
      <c r="AX418" s="339"/>
      <c r="AY418" s="339"/>
      <c r="BA418" s="341"/>
      <c r="BB418" s="391"/>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1"/>
      <c r="BX418" s="341"/>
      <c r="BY418" s="341"/>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882"/>
      <c r="C419" s="996" t="s">
        <v>380</v>
      </c>
      <c r="D419" s="995"/>
      <c r="E419" s="659">
        <v>0.39498643019154994</v>
      </c>
      <c r="F419" s="571"/>
      <c r="G419" s="571"/>
      <c r="H419" s="995" t="s">
        <v>379</v>
      </c>
      <c r="I419" s="995"/>
      <c r="J419" s="660">
        <v>0.32996626222651826</v>
      </c>
      <c r="K419" s="571"/>
      <c r="L419" s="571"/>
      <c r="M419" s="995" t="s">
        <v>385</v>
      </c>
      <c r="N419" s="995"/>
      <c r="O419" s="661">
        <v>-0.31572624488009721</v>
      </c>
      <c r="P419" s="571"/>
      <c r="Q419" s="571"/>
      <c r="R419" s="339"/>
      <c r="S419" s="339"/>
      <c r="T419" s="339"/>
      <c r="U419" s="339"/>
      <c r="V419" s="339"/>
      <c r="W419" s="339"/>
      <c r="X419" s="339"/>
      <c r="Y419" s="339"/>
      <c r="Z419" s="339"/>
      <c r="AA419" s="339"/>
      <c r="AB419" s="339"/>
      <c r="AC419" s="339"/>
      <c r="AD419" s="339"/>
      <c r="AE419" s="339"/>
      <c r="AF419" s="339"/>
      <c r="AG419" s="339"/>
      <c r="AH419" s="339"/>
      <c r="AI419" s="339"/>
      <c r="AJ419" s="339"/>
      <c r="AK419" s="339"/>
      <c r="AL419" s="339"/>
      <c r="AM419" s="339"/>
      <c r="AN419" s="339"/>
      <c r="AO419" s="339"/>
      <c r="AP419" s="339"/>
      <c r="AQ419" s="339"/>
      <c r="AR419" s="339"/>
      <c r="AS419" s="339"/>
      <c r="AT419" s="339"/>
      <c r="AU419" s="339"/>
      <c r="AV419" s="339"/>
      <c r="AW419" s="339"/>
      <c r="AX419" s="339"/>
      <c r="AY419" s="339"/>
      <c r="BA419" s="341"/>
      <c r="BB419" s="391"/>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1"/>
      <c r="BX419" s="341"/>
      <c r="BY419" s="341"/>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882"/>
      <c r="C420" s="996" t="s">
        <v>384</v>
      </c>
      <c r="D420" s="995"/>
      <c r="E420" s="659">
        <v>0.34883589926842418</v>
      </c>
      <c r="F420" s="571"/>
      <c r="G420" s="571"/>
      <c r="H420" s="995" t="s">
        <v>377</v>
      </c>
      <c r="I420" s="995"/>
      <c r="J420" s="660">
        <v>-0.32903876125137338</v>
      </c>
      <c r="K420" s="571"/>
      <c r="L420" s="571"/>
      <c r="M420" s="995" t="s">
        <v>384</v>
      </c>
      <c r="N420" s="995"/>
      <c r="O420" s="661">
        <v>0.30098751496238568</v>
      </c>
      <c r="P420" s="571"/>
      <c r="Q420" s="571"/>
      <c r="R420" s="339"/>
      <c r="S420" s="339"/>
      <c r="T420" s="339"/>
      <c r="U420" s="339"/>
      <c r="V420" s="339"/>
      <c r="W420" s="339"/>
      <c r="X420" s="339"/>
      <c r="Y420" s="339"/>
      <c r="Z420" s="339"/>
      <c r="AA420" s="339"/>
      <c r="AB420" s="339"/>
      <c r="AC420" s="339"/>
      <c r="AD420" s="339"/>
      <c r="AE420" s="339"/>
      <c r="AF420" s="339"/>
      <c r="AG420" s="339"/>
      <c r="AH420" s="339"/>
      <c r="AI420" s="339"/>
      <c r="AJ420" s="339"/>
      <c r="AK420" s="339"/>
      <c r="AL420" s="339"/>
      <c r="AM420" s="339"/>
      <c r="AN420" s="339"/>
      <c r="AO420" s="339"/>
      <c r="AP420" s="339"/>
      <c r="AQ420" s="339"/>
      <c r="AR420" s="339"/>
      <c r="AS420" s="339"/>
      <c r="AT420" s="339"/>
      <c r="AU420" s="339"/>
      <c r="AV420" s="339"/>
      <c r="AW420" s="339"/>
      <c r="AX420" s="339"/>
      <c r="AY420" s="339"/>
      <c r="BA420" s="341"/>
      <c r="BB420" s="391"/>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1"/>
      <c r="BX420" s="341"/>
      <c r="BY420" s="341"/>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882"/>
      <c r="C421" s="996" t="s">
        <v>381</v>
      </c>
      <c r="D421" s="995"/>
      <c r="E421" s="659">
        <v>0.33563712098980658</v>
      </c>
      <c r="F421" s="571"/>
      <c r="G421" s="571"/>
      <c r="H421" s="995" t="s">
        <v>374</v>
      </c>
      <c r="I421" s="995"/>
      <c r="J421" s="660">
        <v>0.3204886825818864</v>
      </c>
      <c r="K421" s="571"/>
      <c r="L421" s="571"/>
      <c r="M421" s="995" t="s">
        <v>376</v>
      </c>
      <c r="N421" s="995"/>
      <c r="O421" s="661">
        <v>0.30078240305003984</v>
      </c>
      <c r="P421" s="571"/>
      <c r="Q421" s="571"/>
      <c r="R421" s="339"/>
      <c r="S421" s="339"/>
      <c r="T421" s="339"/>
      <c r="U421" s="339"/>
      <c r="V421" s="339"/>
      <c r="W421" s="339"/>
      <c r="X421" s="339"/>
      <c r="Y421" s="339"/>
      <c r="Z421" s="339"/>
      <c r="AA421" s="339"/>
      <c r="AB421" s="339"/>
      <c r="AC421" s="339"/>
      <c r="AD421" s="339"/>
      <c r="AE421" s="339"/>
      <c r="AF421" s="339"/>
      <c r="AG421" s="339"/>
      <c r="AH421" s="339"/>
      <c r="AI421" s="339"/>
      <c r="AJ421" s="339"/>
      <c r="AK421" s="339"/>
      <c r="AL421" s="339"/>
      <c r="AM421" s="339"/>
      <c r="AN421" s="339"/>
      <c r="AO421" s="339"/>
      <c r="AP421" s="339"/>
      <c r="AQ421" s="339"/>
      <c r="AR421" s="339"/>
      <c r="AS421" s="339"/>
      <c r="AT421" s="339"/>
      <c r="AU421" s="339"/>
      <c r="AV421" s="339"/>
      <c r="AW421" s="339"/>
      <c r="AX421" s="339"/>
      <c r="AY421" s="339"/>
      <c r="BA421" s="341"/>
      <c r="BB421" s="391"/>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1"/>
      <c r="BX421" s="341"/>
      <c r="BY421" s="341"/>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882"/>
      <c r="C422" s="996" t="s">
        <v>386</v>
      </c>
      <c r="D422" s="995"/>
      <c r="E422" s="659">
        <v>0.2818259778766406</v>
      </c>
      <c r="F422" s="571"/>
      <c r="G422" s="571"/>
      <c r="H422" s="995" t="s">
        <v>387</v>
      </c>
      <c r="I422" s="995"/>
      <c r="J422" s="660">
        <v>0.27433492920560609</v>
      </c>
      <c r="K422" s="571"/>
      <c r="L422" s="571"/>
      <c r="M422" s="995" t="s">
        <v>381</v>
      </c>
      <c r="N422" s="995"/>
      <c r="O422" s="661">
        <v>0.30055037174412769</v>
      </c>
      <c r="P422" s="571"/>
      <c r="Q422" s="571"/>
      <c r="R422" s="339"/>
      <c r="S422" s="339"/>
      <c r="T422" s="339"/>
      <c r="U422" s="339"/>
      <c r="V422" s="339"/>
      <c r="W422" s="339"/>
      <c r="X422" s="339"/>
      <c r="Y422" s="339"/>
      <c r="Z422" s="339"/>
      <c r="AA422" s="339"/>
      <c r="AB422" s="339"/>
      <c r="AC422" s="339"/>
      <c r="AD422" s="339"/>
      <c r="AE422" s="339"/>
      <c r="AF422" s="339"/>
      <c r="AG422" s="339"/>
      <c r="AH422" s="339"/>
      <c r="AI422" s="339"/>
      <c r="AJ422" s="339"/>
      <c r="AK422" s="339"/>
      <c r="AL422" s="339"/>
      <c r="AM422" s="339"/>
      <c r="AN422" s="339"/>
      <c r="AO422" s="339"/>
      <c r="AP422" s="339"/>
      <c r="AQ422" s="339"/>
      <c r="AR422" s="339"/>
      <c r="AS422" s="339"/>
      <c r="AT422" s="339"/>
      <c r="AU422" s="339"/>
      <c r="AV422" s="339"/>
      <c r="AW422" s="339"/>
      <c r="AX422" s="339"/>
      <c r="AY422" s="339"/>
      <c r="BA422" s="341"/>
      <c r="BB422" s="391"/>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1"/>
      <c r="BX422" s="341"/>
      <c r="BY422" s="341"/>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882"/>
      <c r="C423" s="996" t="s">
        <v>385</v>
      </c>
      <c r="D423" s="995"/>
      <c r="E423" s="659">
        <v>-0.25294174139676368</v>
      </c>
      <c r="F423" s="571"/>
      <c r="G423" s="571"/>
      <c r="H423" s="995" t="s">
        <v>388</v>
      </c>
      <c r="I423" s="995"/>
      <c r="J423" s="660">
        <v>0.26704847739376458</v>
      </c>
      <c r="K423" s="571"/>
      <c r="L423" s="571"/>
      <c r="M423" s="995" t="s">
        <v>389</v>
      </c>
      <c r="N423" s="995"/>
      <c r="O423" s="661">
        <v>0.27244568821948861</v>
      </c>
      <c r="P423" s="571"/>
      <c r="Q423" s="571"/>
      <c r="R423" s="339"/>
      <c r="S423" s="339"/>
      <c r="T423" s="339"/>
      <c r="U423" s="339"/>
      <c r="V423" s="339"/>
      <c r="W423" s="339"/>
      <c r="X423" s="339"/>
      <c r="Y423" s="339"/>
      <c r="Z423" s="339"/>
      <c r="AA423" s="339"/>
      <c r="AB423" s="339"/>
      <c r="AC423" s="339"/>
      <c r="AD423" s="339"/>
      <c r="AE423" s="339"/>
      <c r="AF423" s="339"/>
      <c r="AG423" s="339"/>
      <c r="AH423" s="339"/>
      <c r="AI423" s="339"/>
      <c r="AJ423" s="339"/>
      <c r="AK423" s="339"/>
      <c r="AL423" s="339"/>
      <c r="AM423" s="339"/>
      <c r="AN423" s="339"/>
      <c r="AO423" s="339"/>
      <c r="AP423" s="339"/>
      <c r="AQ423" s="339"/>
      <c r="AR423" s="339"/>
      <c r="AS423" s="339"/>
      <c r="AT423" s="339"/>
      <c r="AU423" s="339"/>
      <c r="AV423" s="339"/>
      <c r="AW423" s="339"/>
      <c r="AX423" s="339"/>
      <c r="AY423" s="339"/>
      <c r="BA423" s="341"/>
      <c r="BB423" s="391"/>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1"/>
      <c r="BX423" s="341"/>
      <c r="BY423" s="341"/>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882"/>
      <c r="C424" s="996" t="s">
        <v>389</v>
      </c>
      <c r="D424" s="995"/>
      <c r="E424" s="659">
        <v>0.24206985575500281</v>
      </c>
      <c r="F424" s="571"/>
      <c r="G424" s="571"/>
      <c r="H424" s="995" t="s">
        <v>385</v>
      </c>
      <c r="I424" s="995"/>
      <c r="J424" s="660">
        <v>-0.25795669041168334</v>
      </c>
      <c r="K424" s="571"/>
      <c r="L424" s="571"/>
      <c r="M424" s="995" t="s">
        <v>390</v>
      </c>
      <c r="N424" s="995"/>
      <c r="O424" s="661">
        <v>0.2533241421927877</v>
      </c>
      <c r="P424" s="571"/>
      <c r="Q424" s="571"/>
      <c r="R424" s="339"/>
      <c r="S424" s="339"/>
      <c r="T424" s="339"/>
      <c r="U424" s="339"/>
      <c r="V424" s="339"/>
      <c r="W424" s="339"/>
      <c r="X424" s="339"/>
      <c r="Y424" s="339"/>
      <c r="Z424" s="339"/>
      <c r="AA424" s="339"/>
      <c r="AB424" s="339"/>
      <c r="AC424" s="339"/>
      <c r="AD424" s="339"/>
      <c r="AE424" s="339"/>
      <c r="AF424" s="339"/>
      <c r="AG424" s="339"/>
      <c r="AH424" s="339"/>
      <c r="AI424" s="339"/>
      <c r="AJ424" s="339"/>
      <c r="AK424" s="339"/>
      <c r="AL424" s="339"/>
      <c r="AM424" s="339"/>
      <c r="AN424" s="339"/>
      <c r="AO424" s="339"/>
      <c r="AP424" s="339"/>
      <c r="AQ424" s="339"/>
      <c r="AR424" s="339"/>
      <c r="AS424" s="339"/>
      <c r="AT424" s="339"/>
      <c r="AU424" s="339"/>
      <c r="AV424" s="339"/>
      <c r="AW424" s="339"/>
      <c r="AX424" s="339"/>
      <c r="AY424" s="339"/>
      <c r="BA424" s="341"/>
      <c r="BB424" s="391"/>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1"/>
      <c r="BX424" s="341"/>
      <c r="BY424" s="341"/>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882"/>
      <c r="C425" s="996" t="s">
        <v>390</v>
      </c>
      <c r="D425" s="995"/>
      <c r="E425" s="659">
        <v>0.24112703537401101</v>
      </c>
      <c r="F425" s="571"/>
      <c r="G425" s="571"/>
      <c r="H425" s="995" t="s">
        <v>391</v>
      </c>
      <c r="I425" s="995"/>
      <c r="J425" s="660">
        <v>0.24817326799974021</v>
      </c>
      <c r="K425" s="571"/>
      <c r="L425" s="571"/>
      <c r="M425" s="995" t="s">
        <v>386</v>
      </c>
      <c r="N425" s="995"/>
      <c r="O425" s="661">
        <v>0.24859558643314292</v>
      </c>
      <c r="P425" s="571"/>
      <c r="Q425" s="571"/>
      <c r="R425" s="339"/>
      <c r="S425" s="339"/>
      <c r="T425" s="339"/>
      <c r="U425" s="339"/>
      <c r="V425" s="339"/>
      <c r="W425" s="339"/>
      <c r="X425" s="339"/>
      <c r="Y425" s="339"/>
      <c r="Z425" s="339"/>
      <c r="AA425" s="339"/>
      <c r="AB425" s="339"/>
      <c r="AC425" s="339"/>
      <c r="AD425" s="339"/>
      <c r="AE425" s="339"/>
      <c r="AF425" s="339"/>
      <c r="AG425" s="339"/>
      <c r="AH425" s="339"/>
      <c r="AI425" s="339"/>
      <c r="AJ425" s="339"/>
      <c r="AK425" s="339"/>
      <c r="AL425" s="339"/>
      <c r="AM425" s="339"/>
      <c r="AN425" s="339"/>
      <c r="AO425" s="339"/>
      <c r="AP425" s="339"/>
      <c r="AQ425" s="339"/>
      <c r="AR425" s="339"/>
      <c r="AS425" s="339"/>
      <c r="AT425" s="339"/>
      <c r="AU425" s="339"/>
      <c r="AV425" s="339"/>
      <c r="AW425" s="339"/>
      <c r="AX425" s="339"/>
      <c r="AY425" s="339"/>
      <c r="BA425" s="341"/>
      <c r="BB425" s="391"/>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1"/>
      <c r="BX425" s="341"/>
      <c r="BY425" s="341"/>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882"/>
      <c r="C426" s="996" t="s">
        <v>387</v>
      </c>
      <c r="D426" s="995"/>
      <c r="E426" s="659">
        <v>0.2310332721877266</v>
      </c>
      <c r="F426" s="571"/>
      <c r="G426" s="571"/>
      <c r="H426" s="995" t="s">
        <v>392</v>
      </c>
      <c r="I426" s="995"/>
      <c r="J426" s="660">
        <v>0.23252324345894218</v>
      </c>
      <c r="K426" s="571"/>
      <c r="L426" s="571"/>
      <c r="M426" s="995" t="s">
        <v>393</v>
      </c>
      <c r="N426" s="995"/>
      <c r="O426" s="661">
        <v>0.17003319653372842</v>
      </c>
      <c r="P426" s="571"/>
      <c r="Q426" s="571"/>
      <c r="R426" s="339"/>
      <c r="S426" s="339"/>
      <c r="T426" s="339"/>
      <c r="U426" s="339"/>
      <c r="V426" s="339"/>
      <c r="W426" s="339"/>
      <c r="X426" s="339"/>
      <c r="Y426" s="339"/>
      <c r="Z426" s="339"/>
      <c r="AA426" s="339"/>
      <c r="AB426" s="339"/>
      <c r="AC426" s="339"/>
      <c r="AD426" s="339"/>
      <c r="AE426" s="339"/>
      <c r="AF426" s="339"/>
      <c r="AG426" s="339"/>
      <c r="AH426" s="339"/>
      <c r="AI426" s="339"/>
      <c r="AJ426" s="339"/>
      <c r="AK426" s="339"/>
      <c r="AL426" s="339"/>
      <c r="AM426" s="339"/>
      <c r="AN426" s="339"/>
      <c r="AO426" s="339"/>
      <c r="AP426" s="339"/>
      <c r="AQ426" s="339"/>
      <c r="AR426" s="339"/>
      <c r="AS426" s="339"/>
      <c r="AT426" s="339"/>
      <c r="AU426" s="339"/>
      <c r="AV426" s="339"/>
      <c r="AW426" s="339"/>
      <c r="AX426" s="339"/>
      <c r="AY426" s="339"/>
      <c r="BA426" s="341"/>
      <c r="BB426" s="391"/>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1"/>
      <c r="BX426" s="341"/>
      <c r="BY426" s="341"/>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882"/>
      <c r="C427" s="996" t="s">
        <v>391</v>
      </c>
      <c r="D427" s="995"/>
      <c r="E427" s="659">
        <v>0.21586795268615311</v>
      </c>
      <c r="F427" s="571"/>
      <c r="G427" s="571"/>
      <c r="H427" s="995" t="s">
        <v>389</v>
      </c>
      <c r="I427" s="995"/>
      <c r="J427" s="660">
        <v>0.22428359824740413</v>
      </c>
      <c r="K427" s="571"/>
      <c r="L427" s="571"/>
      <c r="M427" s="995" t="s">
        <v>391</v>
      </c>
      <c r="N427" s="995"/>
      <c r="O427" s="661">
        <v>0.13898296834565407</v>
      </c>
      <c r="P427" s="571"/>
      <c r="Q427" s="571"/>
      <c r="R427" s="339"/>
      <c r="S427" s="339"/>
      <c r="T427" s="339"/>
      <c r="U427" s="339"/>
      <c r="V427" s="339"/>
      <c r="W427" s="339"/>
      <c r="X427" s="339"/>
      <c r="Y427" s="339"/>
      <c r="Z427" s="339"/>
      <c r="AA427" s="339"/>
      <c r="AB427" s="339"/>
      <c r="AC427" s="339"/>
      <c r="AD427" s="339"/>
      <c r="AE427" s="339"/>
      <c r="AF427" s="339"/>
      <c r="AG427" s="339"/>
      <c r="AH427" s="339"/>
      <c r="AI427" s="339"/>
      <c r="AJ427" s="339"/>
      <c r="AK427" s="339"/>
      <c r="AL427" s="339"/>
      <c r="AM427" s="339"/>
      <c r="AN427" s="339"/>
      <c r="AO427" s="339"/>
      <c r="AP427" s="339"/>
      <c r="AQ427" s="339"/>
      <c r="AR427" s="339"/>
      <c r="AS427" s="339"/>
      <c r="AT427" s="339"/>
      <c r="AU427" s="339"/>
      <c r="AV427" s="339"/>
      <c r="AW427" s="339"/>
      <c r="AX427" s="339"/>
      <c r="AY427" s="339"/>
      <c r="BA427" s="341"/>
      <c r="BB427" s="391"/>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1"/>
      <c r="BX427" s="341"/>
      <c r="BY427" s="341"/>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882"/>
      <c r="C428" s="996" t="s">
        <v>388</v>
      </c>
      <c r="D428" s="995"/>
      <c r="E428" s="659">
        <v>0.16083113379166719</v>
      </c>
      <c r="F428" s="571"/>
      <c r="G428" s="571"/>
      <c r="H428" s="995" t="s">
        <v>394</v>
      </c>
      <c r="I428" s="995"/>
      <c r="J428" s="660">
        <v>0.17216050045063588</v>
      </c>
      <c r="K428" s="571"/>
      <c r="L428" s="571"/>
      <c r="M428" s="995" t="s">
        <v>387</v>
      </c>
      <c r="N428" s="995"/>
      <c r="O428" s="661">
        <v>0.10489541654359931</v>
      </c>
      <c r="P428" s="571"/>
      <c r="Q428" s="571"/>
      <c r="R428" s="339"/>
      <c r="S428" s="339"/>
      <c r="T428" s="339"/>
      <c r="U428" s="339"/>
      <c r="V428" s="339"/>
      <c r="W428" s="339"/>
      <c r="X428" s="339"/>
      <c r="Y428" s="339"/>
      <c r="Z428" s="339"/>
      <c r="AA428" s="339"/>
      <c r="AB428" s="339"/>
      <c r="AC428" s="339"/>
      <c r="AD428" s="339"/>
      <c r="AE428" s="339"/>
      <c r="AF428" s="339"/>
      <c r="AG428" s="339"/>
      <c r="AH428" s="339"/>
      <c r="AI428" s="339"/>
      <c r="AJ428" s="339"/>
      <c r="AK428" s="339"/>
      <c r="AL428" s="339"/>
      <c r="AM428" s="339"/>
      <c r="AN428" s="339"/>
      <c r="AO428" s="339"/>
      <c r="AP428" s="339"/>
      <c r="AQ428" s="339"/>
      <c r="AR428" s="339"/>
      <c r="AS428" s="339"/>
      <c r="AT428" s="339"/>
      <c r="AU428" s="339"/>
      <c r="AV428" s="339"/>
      <c r="AW428" s="339"/>
      <c r="AX428" s="339"/>
      <c r="AY428" s="339"/>
      <c r="BA428" s="341"/>
      <c r="BB428" s="391"/>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1"/>
      <c r="BX428" s="341"/>
      <c r="BY428" s="341"/>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882"/>
      <c r="C429" s="996" t="s">
        <v>393</v>
      </c>
      <c r="D429" s="995"/>
      <c r="E429" s="659">
        <v>0.15327325539708558</v>
      </c>
      <c r="F429" s="571"/>
      <c r="G429" s="571"/>
      <c r="H429" s="995" t="s">
        <v>390</v>
      </c>
      <c r="I429" s="995"/>
      <c r="J429" s="660">
        <v>0.16911679297885224</v>
      </c>
      <c r="K429" s="571"/>
      <c r="L429" s="571"/>
      <c r="M429" s="995" t="s">
        <v>395</v>
      </c>
      <c r="N429" s="995"/>
      <c r="O429" s="661">
        <v>0.10326299701180687</v>
      </c>
      <c r="P429" s="571"/>
      <c r="Q429" s="571"/>
      <c r="R429" s="339"/>
      <c r="S429" s="339"/>
      <c r="T429" s="339"/>
      <c r="U429" s="339"/>
      <c r="V429" s="339"/>
      <c r="W429" s="339"/>
      <c r="X429" s="339"/>
      <c r="Y429" s="339"/>
      <c r="Z429" s="339"/>
      <c r="AA429" s="339"/>
      <c r="AB429" s="339"/>
      <c r="AC429" s="339"/>
      <c r="AD429" s="339"/>
      <c r="AE429" s="339"/>
      <c r="AF429" s="339"/>
      <c r="AG429" s="339"/>
      <c r="AH429" s="339"/>
      <c r="AI429" s="339"/>
      <c r="AJ429" s="339"/>
      <c r="AK429" s="339"/>
      <c r="AL429" s="339"/>
      <c r="AM429" s="339"/>
      <c r="AN429" s="339"/>
      <c r="AO429" s="339"/>
      <c r="AP429" s="339"/>
      <c r="AQ429" s="339"/>
      <c r="AR429" s="339"/>
      <c r="AS429" s="339"/>
      <c r="AT429" s="339"/>
      <c r="AU429" s="339"/>
      <c r="AV429" s="339"/>
      <c r="AW429" s="339"/>
      <c r="AX429" s="339"/>
      <c r="AY429" s="339"/>
      <c r="BA429" s="341"/>
      <c r="BB429" s="391"/>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1"/>
      <c r="BX429" s="341"/>
      <c r="BY429" s="341"/>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882"/>
      <c r="C430" s="996" t="s">
        <v>396</v>
      </c>
      <c r="D430" s="995"/>
      <c r="E430" s="659">
        <v>0.13516436561801315</v>
      </c>
      <c r="F430" s="571"/>
      <c r="G430" s="571"/>
      <c r="H430" s="995" t="s">
        <v>396</v>
      </c>
      <c r="I430" s="995"/>
      <c r="J430" s="660">
        <v>0.15502573274724121</v>
      </c>
      <c r="K430" s="571"/>
      <c r="L430" s="571"/>
      <c r="M430" s="995" t="s">
        <v>388</v>
      </c>
      <c r="N430" s="995"/>
      <c r="O430" s="661">
        <v>0.10235723410576313</v>
      </c>
      <c r="P430" s="571"/>
      <c r="Q430" s="571"/>
      <c r="R430" s="339"/>
      <c r="S430" s="339"/>
      <c r="T430" s="339"/>
      <c r="U430" s="339"/>
      <c r="V430" s="339"/>
      <c r="W430" s="339"/>
      <c r="X430" s="339"/>
      <c r="Y430" s="339"/>
      <c r="Z430" s="339"/>
      <c r="AA430" s="339"/>
      <c r="AB430" s="339"/>
      <c r="AC430" s="339"/>
      <c r="AD430" s="339"/>
      <c r="AE430" s="339"/>
      <c r="AF430" s="339"/>
      <c r="AG430" s="339"/>
      <c r="AH430" s="339"/>
      <c r="AI430" s="339"/>
      <c r="AJ430" s="339"/>
      <c r="AK430" s="339"/>
      <c r="AL430" s="339"/>
      <c r="AM430" s="339"/>
      <c r="AN430" s="339"/>
      <c r="AO430" s="339"/>
      <c r="AP430" s="339"/>
      <c r="AQ430" s="339"/>
      <c r="AR430" s="339"/>
      <c r="AS430" s="339"/>
      <c r="AT430" s="339"/>
      <c r="AU430" s="339"/>
      <c r="AV430" s="339"/>
      <c r="AW430" s="339"/>
      <c r="AX430" s="339"/>
      <c r="AY430" s="339"/>
      <c r="BA430" s="341"/>
      <c r="BB430" s="391"/>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1"/>
      <c r="BX430" s="341"/>
      <c r="BY430" s="341"/>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882"/>
      <c r="C431" s="996" t="s">
        <v>395</v>
      </c>
      <c r="D431" s="995"/>
      <c r="E431" s="659">
        <v>0.13404349411712074</v>
      </c>
      <c r="F431" s="571"/>
      <c r="G431" s="571"/>
      <c r="H431" s="995" t="s">
        <v>393</v>
      </c>
      <c r="I431" s="995"/>
      <c r="J431" s="660">
        <v>0.14882713743364248</v>
      </c>
      <c r="K431" s="571"/>
      <c r="L431" s="571"/>
      <c r="M431" s="995" t="s">
        <v>397</v>
      </c>
      <c r="N431" s="995"/>
      <c r="O431" s="661">
        <v>6.3304964091784988E-2</v>
      </c>
      <c r="P431" s="571"/>
      <c r="Q431" s="571"/>
      <c r="R431" s="339"/>
      <c r="S431" s="339"/>
      <c r="T431" s="339"/>
      <c r="U431" s="339"/>
      <c r="V431" s="339"/>
      <c r="W431" s="339"/>
      <c r="X431" s="339"/>
      <c r="Y431" s="339"/>
      <c r="Z431" s="339"/>
      <c r="AA431" s="339"/>
      <c r="AB431" s="339"/>
      <c r="AC431" s="339"/>
      <c r="AD431" s="339"/>
      <c r="AE431" s="339"/>
      <c r="AF431" s="339"/>
      <c r="AG431" s="339"/>
      <c r="AH431" s="339"/>
      <c r="AI431" s="339"/>
      <c r="AJ431" s="339"/>
      <c r="AK431" s="339"/>
      <c r="AL431" s="339"/>
      <c r="AM431" s="339"/>
      <c r="AN431" s="339"/>
      <c r="AO431" s="339"/>
      <c r="AP431" s="339"/>
      <c r="AQ431" s="339"/>
      <c r="AR431" s="339"/>
      <c r="AS431" s="339"/>
      <c r="AT431" s="339"/>
      <c r="AU431" s="339"/>
      <c r="AV431" s="339"/>
      <c r="AW431" s="339"/>
      <c r="AX431" s="339"/>
      <c r="AY431" s="339"/>
      <c r="BA431" s="341"/>
      <c r="BB431" s="391"/>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1"/>
      <c r="BX431" s="341"/>
      <c r="BY431" s="341"/>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882"/>
      <c r="C432" s="996" t="s">
        <v>392</v>
      </c>
      <c r="D432" s="995"/>
      <c r="E432" s="659">
        <v>0.11442513050948304</v>
      </c>
      <c r="F432" s="571"/>
      <c r="G432" s="571"/>
      <c r="H432" s="995" t="s">
        <v>395</v>
      </c>
      <c r="I432" s="995"/>
      <c r="J432" s="660">
        <v>0.14670148535849065</v>
      </c>
      <c r="K432" s="571"/>
      <c r="L432" s="571"/>
      <c r="M432" s="995" t="s">
        <v>398</v>
      </c>
      <c r="N432" s="995"/>
      <c r="O432" s="661">
        <v>6.2986277828621373E-2</v>
      </c>
      <c r="P432" s="571"/>
      <c r="Q432" s="571"/>
      <c r="R432" s="339"/>
      <c r="S432" s="339"/>
      <c r="T432" s="339"/>
      <c r="U432" s="339"/>
      <c r="V432" s="339"/>
      <c r="W432" s="339"/>
      <c r="X432" s="339"/>
      <c r="Y432" s="339"/>
      <c r="Z432" s="339"/>
      <c r="AA432" s="339"/>
      <c r="AB432" s="339"/>
      <c r="AC432" s="339"/>
      <c r="AD432" s="339"/>
      <c r="AE432" s="339"/>
      <c r="AF432" s="339"/>
      <c r="AG432" s="339"/>
      <c r="AH432" s="339"/>
      <c r="AI432" s="339"/>
      <c r="AJ432" s="339"/>
      <c r="AK432" s="339"/>
      <c r="AL432" s="339"/>
      <c r="AM432" s="339"/>
      <c r="AN432" s="339"/>
      <c r="AO432" s="339"/>
      <c r="AP432" s="339"/>
      <c r="AQ432" s="339"/>
      <c r="AR432" s="339"/>
      <c r="AS432" s="339"/>
      <c r="AT432" s="339"/>
      <c r="AU432" s="339"/>
      <c r="AV432" s="339"/>
      <c r="AW432" s="339"/>
      <c r="AX432" s="339"/>
      <c r="AY432" s="339"/>
      <c r="BA432" s="341"/>
      <c r="BB432" s="391"/>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1"/>
      <c r="BX432" s="341"/>
      <c r="BY432" s="341"/>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882"/>
      <c r="C433" s="996" t="s">
        <v>398</v>
      </c>
      <c r="D433" s="995"/>
      <c r="E433" s="659">
        <v>7.420170223956897E-2</v>
      </c>
      <c r="F433" s="571"/>
      <c r="G433" s="571"/>
      <c r="H433" s="995" t="s">
        <v>386</v>
      </c>
      <c r="I433" s="995"/>
      <c r="J433" s="660">
        <v>0.11148121297442821</v>
      </c>
      <c r="K433" s="571"/>
      <c r="L433" s="571"/>
      <c r="M433" s="995" t="s">
        <v>396</v>
      </c>
      <c r="N433" s="995"/>
      <c r="O433" s="661">
        <v>5.6617253813660673E-2</v>
      </c>
      <c r="P433" s="571"/>
      <c r="Q433" s="571"/>
      <c r="R433" s="339"/>
      <c r="S433" s="339"/>
      <c r="T433" s="339"/>
      <c r="U433" s="339"/>
      <c r="V433" s="339"/>
      <c r="W433" s="339"/>
      <c r="X433" s="339"/>
      <c r="Y433" s="339"/>
      <c r="Z433" s="339"/>
      <c r="AA433" s="339"/>
      <c r="AB433" s="339"/>
      <c r="AC433" s="339"/>
      <c r="AD433" s="339"/>
      <c r="AE433" s="339"/>
      <c r="AF433" s="339"/>
      <c r="AG433" s="339"/>
      <c r="AH433" s="339"/>
      <c r="AI433" s="339"/>
      <c r="AJ433" s="339"/>
      <c r="AK433" s="339"/>
      <c r="AL433" s="339"/>
      <c r="AM433" s="339"/>
      <c r="AN433" s="339"/>
      <c r="AO433" s="339"/>
      <c r="AP433" s="339"/>
      <c r="AQ433" s="339"/>
      <c r="AR433" s="339"/>
      <c r="AS433" s="339"/>
      <c r="AT433" s="339"/>
      <c r="AU433" s="339"/>
      <c r="AV433" s="339"/>
      <c r="AW433" s="339"/>
      <c r="AX433" s="339"/>
      <c r="AY433" s="339"/>
      <c r="BA433" s="341"/>
      <c r="BB433" s="391"/>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1"/>
      <c r="BX433" s="341"/>
      <c r="BY433" s="341"/>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882"/>
      <c r="C434" s="996" t="s">
        <v>397</v>
      </c>
      <c r="D434" s="995"/>
      <c r="E434" s="659">
        <v>6.7796541658699389E-2</v>
      </c>
      <c r="F434" s="571"/>
      <c r="G434" s="571"/>
      <c r="H434" s="995" t="s">
        <v>397</v>
      </c>
      <c r="I434" s="995"/>
      <c r="J434" s="660">
        <v>5.8329045548608745E-2</v>
      </c>
      <c r="K434" s="571"/>
      <c r="L434" s="571"/>
      <c r="M434" s="995" t="s">
        <v>399</v>
      </c>
      <c r="N434" s="995"/>
      <c r="O434" s="661">
        <v>4.854010681154293E-2</v>
      </c>
      <c r="P434" s="571"/>
      <c r="Q434" s="571"/>
      <c r="R434" s="339"/>
      <c r="S434" s="339"/>
      <c r="T434" s="339"/>
      <c r="U434" s="339"/>
      <c r="V434" s="339"/>
      <c r="W434" s="339"/>
      <c r="X434" s="339"/>
      <c r="Y434" s="339"/>
      <c r="Z434" s="339"/>
      <c r="AA434" s="339"/>
      <c r="AB434" s="339"/>
      <c r="AC434" s="339"/>
      <c r="AD434" s="339"/>
      <c r="AE434" s="339"/>
      <c r="AF434" s="339"/>
      <c r="AG434" s="339"/>
      <c r="AH434" s="339"/>
      <c r="AI434" s="339"/>
      <c r="AJ434" s="339"/>
      <c r="AK434" s="339"/>
      <c r="AL434" s="339"/>
      <c r="AM434" s="339"/>
      <c r="AN434" s="339"/>
      <c r="AO434" s="339"/>
      <c r="AP434" s="339"/>
      <c r="AQ434" s="339"/>
      <c r="AR434" s="339"/>
      <c r="AS434" s="339"/>
      <c r="AT434" s="339"/>
      <c r="AU434" s="339"/>
      <c r="AV434" s="339"/>
      <c r="AW434" s="339"/>
      <c r="AX434" s="339"/>
      <c r="AY434" s="339"/>
      <c r="BA434" s="341"/>
      <c r="BB434" s="391"/>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1"/>
      <c r="BX434" s="341"/>
      <c r="BY434" s="341"/>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882"/>
      <c r="C435" s="996" t="s">
        <v>399</v>
      </c>
      <c r="D435" s="995"/>
      <c r="E435" s="659">
        <v>4.0912243386379062E-2</v>
      </c>
      <c r="F435" s="571"/>
      <c r="G435" s="571"/>
      <c r="H435" s="995" t="s">
        <v>400</v>
      </c>
      <c r="I435" s="995"/>
      <c r="J435" s="660">
        <v>-2.4948363413836938E-2</v>
      </c>
      <c r="K435" s="571"/>
      <c r="L435" s="571"/>
      <c r="M435" s="995" t="s">
        <v>394</v>
      </c>
      <c r="N435" s="995"/>
      <c r="O435" s="661">
        <v>-4.7365442130130928E-2</v>
      </c>
      <c r="P435" s="571"/>
      <c r="Q435" s="571"/>
      <c r="R435" s="339"/>
      <c r="S435" s="339"/>
      <c r="T435" s="339"/>
      <c r="U435" s="339"/>
      <c r="V435" s="339"/>
      <c r="W435" s="339"/>
      <c r="X435" s="339"/>
      <c r="Y435" s="339"/>
      <c r="Z435" s="339"/>
      <c r="AA435" s="339"/>
      <c r="AB435" s="339"/>
      <c r="AC435" s="339"/>
      <c r="AD435" s="339"/>
      <c r="AE435" s="339"/>
      <c r="AF435" s="339"/>
      <c r="AG435" s="339"/>
      <c r="AH435" s="339"/>
      <c r="AI435" s="339"/>
      <c r="AJ435" s="339"/>
      <c r="AK435" s="339"/>
      <c r="AL435" s="339"/>
      <c r="AM435" s="339"/>
      <c r="AN435" s="339"/>
      <c r="AO435" s="339"/>
      <c r="AP435" s="339"/>
      <c r="AQ435" s="339"/>
      <c r="AR435" s="339"/>
      <c r="AS435" s="339"/>
      <c r="AT435" s="339"/>
      <c r="AU435" s="339"/>
      <c r="AV435" s="339"/>
      <c r="AW435" s="339"/>
      <c r="AX435" s="339"/>
      <c r="AY435" s="339"/>
      <c r="BA435" s="341"/>
      <c r="BB435" s="391"/>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1"/>
      <c r="BX435" s="341"/>
      <c r="BY435" s="341"/>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882"/>
      <c r="C436" s="996" t="s">
        <v>394</v>
      </c>
      <c r="D436" s="995"/>
      <c r="E436" s="659">
        <v>3.3837008321607194E-2</v>
      </c>
      <c r="F436" s="571"/>
      <c r="G436" s="571"/>
      <c r="H436" s="995" t="s">
        <v>398</v>
      </c>
      <c r="I436" s="995"/>
      <c r="J436" s="660">
        <v>2.3969356301961092E-2</v>
      </c>
      <c r="K436" s="571"/>
      <c r="L436" s="571"/>
      <c r="M436" s="995" t="s">
        <v>392</v>
      </c>
      <c r="N436" s="995"/>
      <c r="O436" s="661">
        <v>3.8897214001435969E-2</v>
      </c>
      <c r="P436" s="571"/>
      <c r="Q436" s="571"/>
      <c r="R436" s="339"/>
      <c r="S436" s="339"/>
      <c r="T436" s="339"/>
      <c r="U436" s="339"/>
      <c r="V436" s="339"/>
      <c r="W436" s="339"/>
      <c r="X436" s="339"/>
      <c r="Y436" s="339"/>
      <c r="Z436" s="339"/>
      <c r="AA436" s="339"/>
      <c r="AB436" s="339"/>
      <c r="AC436" s="339"/>
      <c r="AD436" s="339"/>
      <c r="AE436" s="339"/>
      <c r="AF436" s="339"/>
      <c r="AG436" s="339"/>
      <c r="AH436" s="339"/>
      <c r="AI436" s="339"/>
      <c r="AJ436" s="339"/>
      <c r="AK436" s="339"/>
      <c r="AL436" s="339"/>
      <c r="AM436" s="339"/>
      <c r="AN436" s="339"/>
      <c r="AO436" s="339"/>
      <c r="AP436" s="339"/>
      <c r="AQ436" s="339"/>
      <c r="AR436" s="339"/>
      <c r="AS436" s="339"/>
      <c r="AT436" s="339"/>
      <c r="AU436" s="339"/>
      <c r="AV436" s="339"/>
      <c r="AW436" s="339"/>
      <c r="AX436" s="339"/>
      <c r="AY436" s="339"/>
      <c r="BA436" s="341"/>
      <c r="BB436" s="391"/>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1"/>
      <c r="BX436" s="341"/>
      <c r="BY436" s="341"/>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882"/>
      <c r="C437" s="996" t="s">
        <v>401</v>
      </c>
      <c r="D437" s="995"/>
      <c r="E437" s="659">
        <v>1.6970718575997152E-2</v>
      </c>
      <c r="F437" s="571"/>
      <c r="G437" s="571"/>
      <c r="H437" s="995" t="s">
        <v>402</v>
      </c>
      <c r="I437" s="995"/>
      <c r="J437" s="660">
        <v>2.3547054435413384E-2</v>
      </c>
      <c r="K437" s="571"/>
      <c r="L437" s="571"/>
      <c r="M437" s="995" t="s">
        <v>402</v>
      </c>
      <c r="N437" s="995"/>
      <c r="O437" s="661">
        <v>-2.7600766665097271E-2</v>
      </c>
      <c r="P437" s="571"/>
      <c r="Q437" s="571"/>
      <c r="R437" s="339"/>
      <c r="S437" s="339"/>
      <c r="T437" s="339"/>
      <c r="U437" s="339"/>
      <c r="V437" s="339"/>
      <c r="W437" s="339"/>
      <c r="X437" s="339"/>
      <c r="Y437" s="339"/>
      <c r="Z437" s="339"/>
      <c r="AA437" s="339"/>
      <c r="AB437" s="339"/>
      <c r="AC437" s="339"/>
      <c r="AD437" s="339"/>
      <c r="AE437" s="339"/>
      <c r="AF437" s="339"/>
      <c r="AG437" s="339"/>
      <c r="AH437" s="339"/>
      <c r="AI437" s="339"/>
      <c r="AJ437" s="339"/>
      <c r="AK437" s="339"/>
      <c r="AL437" s="339"/>
      <c r="AM437" s="339"/>
      <c r="AN437" s="339"/>
      <c r="AO437" s="339"/>
      <c r="AP437" s="339"/>
      <c r="AQ437" s="339"/>
      <c r="AR437" s="339"/>
      <c r="AS437" s="339"/>
      <c r="AT437" s="339"/>
      <c r="AU437" s="339"/>
      <c r="AV437" s="339"/>
      <c r="AW437" s="339"/>
      <c r="AX437" s="339"/>
      <c r="AY437" s="339"/>
      <c r="BA437" s="341"/>
      <c r="BB437" s="391"/>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1"/>
      <c r="BX437" s="341"/>
      <c r="BY437" s="341"/>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882"/>
      <c r="C438" s="996" t="s">
        <v>403</v>
      </c>
      <c r="D438" s="995"/>
      <c r="E438" s="659">
        <v>-1.3238053993864565E-2</v>
      </c>
      <c r="F438" s="571"/>
      <c r="G438" s="571"/>
      <c r="H438" s="995" t="s">
        <v>404</v>
      </c>
      <c r="I438" s="995"/>
      <c r="J438" s="660">
        <v>-5.7123062248292979E-3</v>
      </c>
      <c r="K438" s="571"/>
      <c r="L438" s="571"/>
      <c r="M438" s="995" t="s">
        <v>401</v>
      </c>
      <c r="N438" s="995"/>
      <c r="O438" s="661">
        <v>1.3731382699608087E-2</v>
      </c>
      <c r="P438" s="571"/>
      <c r="Q438" s="571"/>
      <c r="R438" s="339"/>
      <c r="S438" s="339"/>
      <c r="T438" s="339"/>
      <c r="U438" s="339"/>
      <c r="V438" s="339"/>
      <c r="W438" s="339"/>
      <c r="X438" s="339"/>
      <c r="Y438" s="339"/>
      <c r="Z438" s="339"/>
      <c r="AA438" s="339"/>
      <c r="AB438" s="339"/>
      <c r="AC438" s="339"/>
      <c r="AD438" s="339"/>
      <c r="AE438" s="339"/>
      <c r="AF438" s="339"/>
      <c r="AG438" s="339"/>
      <c r="AH438" s="339"/>
      <c r="AI438" s="339"/>
      <c r="AJ438" s="339"/>
      <c r="AK438" s="339"/>
      <c r="AL438" s="339"/>
      <c r="AM438" s="339"/>
      <c r="AN438" s="339"/>
      <c r="AO438" s="339"/>
      <c r="AP438" s="339"/>
      <c r="AQ438" s="339"/>
      <c r="AR438" s="339"/>
      <c r="AS438" s="339"/>
      <c r="AT438" s="339"/>
      <c r="AU438" s="339"/>
      <c r="AV438" s="339"/>
      <c r="AW438" s="339"/>
      <c r="AX438" s="339"/>
      <c r="AY438" s="339"/>
      <c r="BA438" s="341"/>
      <c r="BB438" s="391"/>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1"/>
      <c r="BX438" s="341"/>
      <c r="BY438" s="341"/>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882"/>
      <c r="C439" s="996" t="s">
        <v>405</v>
      </c>
      <c r="D439" s="995"/>
      <c r="E439" s="659">
        <v>-1.2750195986524031E-2</v>
      </c>
      <c r="F439" s="571"/>
      <c r="G439" s="571"/>
      <c r="H439" s="995" t="s">
        <v>405</v>
      </c>
      <c r="I439" s="995"/>
      <c r="J439" s="660">
        <v>-4.4746252113861025E-3</v>
      </c>
      <c r="K439" s="571"/>
      <c r="L439" s="571"/>
      <c r="M439" s="995" t="s">
        <v>400</v>
      </c>
      <c r="N439" s="995"/>
      <c r="O439" s="662">
        <v>2.9523359374341598E-3</v>
      </c>
      <c r="P439" s="571"/>
      <c r="Q439" s="571"/>
      <c r="R439" s="339"/>
      <c r="S439" s="339"/>
      <c r="T439" s="339"/>
      <c r="U439" s="339"/>
      <c r="V439" s="339"/>
      <c r="W439" s="339"/>
      <c r="X439" s="339"/>
      <c r="Y439" s="339"/>
      <c r="Z439" s="339"/>
      <c r="AA439" s="339"/>
      <c r="AB439" s="339"/>
      <c r="AC439" s="339"/>
      <c r="AD439" s="339"/>
      <c r="AE439" s="339"/>
      <c r="AF439" s="339"/>
      <c r="AG439" s="339"/>
      <c r="AH439" s="339"/>
      <c r="AI439" s="339"/>
      <c r="AJ439" s="339"/>
      <c r="AK439" s="339"/>
      <c r="AL439" s="339"/>
      <c r="AM439" s="339"/>
      <c r="AN439" s="339"/>
      <c r="AO439" s="339"/>
      <c r="AP439" s="339"/>
      <c r="AQ439" s="339"/>
      <c r="AR439" s="339"/>
      <c r="AS439" s="339"/>
      <c r="AT439" s="339"/>
      <c r="AU439" s="339"/>
      <c r="AV439" s="339"/>
      <c r="AW439" s="339"/>
      <c r="AX439" s="339"/>
      <c r="AY439" s="339"/>
      <c r="BA439" s="341"/>
      <c r="BB439" s="391"/>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1"/>
      <c r="BX439" s="341"/>
      <c r="BY439" s="341"/>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882"/>
      <c r="C440" s="996" t="s">
        <v>404</v>
      </c>
      <c r="D440" s="995"/>
      <c r="E440" s="659">
        <v>-1.2151027101099063E-2</v>
      </c>
      <c r="F440" s="571"/>
      <c r="G440" s="571"/>
      <c r="H440" s="995" t="s">
        <v>403</v>
      </c>
      <c r="I440" s="995"/>
      <c r="J440" s="660">
        <v>-1.9911127595862712E-3</v>
      </c>
      <c r="K440" s="571"/>
      <c r="L440" s="571"/>
      <c r="M440" s="995"/>
      <c r="N440" s="995"/>
      <c r="O440" s="571"/>
      <c r="P440" s="571"/>
      <c r="Q440" s="571"/>
      <c r="R440" s="339"/>
      <c r="S440" s="339"/>
      <c r="T440" s="339"/>
      <c r="U440" s="339"/>
      <c r="V440" s="339"/>
      <c r="W440" s="339"/>
      <c r="X440" s="339"/>
      <c r="Y440" s="339"/>
      <c r="Z440" s="339"/>
      <c r="AA440" s="339"/>
      <c r="AB440" s="339"/>
      <c r="AC440" s="339"/>
      <c r="AD440" s="339"/>
      <c r="AE440" s="339"/>
      <c r="AF440" s="339"/>
      <c r="AG440" s="339"/>
      <c r="AH440" s="339"/>
      <c r="AI440" s="339"/>
      <c r="AJ440" s="339"/>
      <c r="AK440" s="339"/>
      <c r="AL440" s="339"/>
      <c r="AM440" s="339"/>
      <c r="AN440" s="339"/>
      <c r="AO440" s="339"/>
      <c r="AP440" s="339"/>
      <c r="AQ440" s="339"/>
      <c r="AR440" s="339"/>
      <c r="AS440" s="339"/>
      <c r="AT440" s="339"/>
      <c r="AU440" s="339"/>
      <c r="AV440" s="339"/>
      <c r="AW440" s="339"/>
      <c r="AX440" s="339"/>
      <c r="AY440" s="339"/>
      <c r="BA440" s="341"/>
      <c r="BB440" s="391"/>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1"/>
      <c r="BX440" s="341"/>
      <c r="BY440" s="341"/>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882"/>
      <c r="C441" s="996" t="s">
        <v>400</v>
      </c>
      <c r="D441" s="995"/>
      <c r="E441" s="659">
        <v>-6.6363381105968506E-3</v>
      </c>
      <c r="F441" s="571"/>
      <c r="G441" s="571"/>
      <c r="H441" s="995" t="s">
        <v>406</v>
      </c>
      <c r="I441" s="995"/>
      <c r="J441" s="663">
        <v>1.959730102729327E-3</v>
      </c>
      <c r="K441" s="571"/>
      <c r="L441" s="571"/>
      <c r="M441" s="995"/>
      <c r="N441" s="995"/>
      <c r="O441" s="571"/>
      <c r="P441" s="571"/>
      <c r="Q441" s="571"/>
      <c r="R441" s="339"/>
      <c r="S441" s="339"/>
      <c r="T441" s="339"/>
      <c r="U441" s="339"/>
      <c r="V441" s="339"/>
      <c r="W441" s="339"/>
      <c r="X441" s="339"/>
      <c r="Y441" s="339"/>
      <c r="Z441" s="339"/>
      <c r="AA441" s="339"/>
      <c r="AB441" s="339"/>
      <c r="AC441" s="339"/>
      <c r="AD441" s="339"/>
      <c r="AE441" s="339"/>
      <c r="AF441" s="339"/>
      <c r="AG441" s="339"/>
      <c r="AH441" s="339"/>
      <c r="AI441" s="339"/>
      <c r="AJ441" s="339"/>
      <c r="AK441" s="339"/>
      <c r="AL441" s="339"/>
      <c r="AM441" s="339"/>
      <c r="AN441" s="339"/>
      <c r="AO441" s="339"/>
      <c r="AP441" s="339"/>
      <c r="AQ441" s="339"/>
      <c r="AR441" s="339"/>
      <c r="AS441" s="339"/>
      <c r="AT441" s="339"/>
      <c r="AU441" s="339"/>
      <c r="AV441" s="339"/>
      <c r="AW441" s="339"/>
      <c r="AX441" s="339"/>
      <c r="AY441" s="339"/>
      <c r="BA441" s="341"/>
      <c r="BB441" s="391"/>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1"/>
      <c r="BX441" s="341"/>
      <c r="BY441" s="341"/>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882"/>
      <c r="C442" s="996" t="s">
        <v>402</v>
      </c>
      <c r="D442" s="995"/>
      <c r="E442" s="659">
        <v>-6.0163456879255483E-3</v>
      </c>
      <c r="F442" s="571"/>
      <c r="G442" s="571"/>
      <c r="H442" s="995"/>
      <c r="I442" s="995"/>
      <c r="J442" s="571"/>
      <c r="K442" s="571"/>
      <c r="L442" s="571"/>
      <c r="M442" s="995"/>
      <c r="N442" s="995"/>
      <c r="O442" s="571"/>
      <c r="P442" s="571"/>
      <c r="Q442" s="571"/>
      <c r="R442" s="339"/>
      <c r="S442" s="339"/>
      <c r="T442" s="339"/>
      <c r="U442" s="339"/>
      <c r="V442" s="339"/>
      <c r="W442" s="339"/>
      <c r="X442" s="339"/>
      <c r="Y442" s="339"/>
      <c r="Z442" s="339"/>
      <c r="AA442" s="339"/>
      <c r="AB442" s="339"/>
      <c r="AC442" s="339"/>
      <c r="AD442" s="339"/>
      <c r="AE442" s="339"/>
      <c r="AF442" s="339"/>
      <c r="AG442" s="339"/>
      <c r="AH442" s="339"/>
      <c r="AI442" s="339"/>
      <c r="AJ442" s="339"/>
      <c r="AK442" s="339"/>
      <c r="AL442" s="339"/>
      <c r="AM442" s="339"/>
      <c r="AN442" s="339"/>
      <c r="AO442" s="339"/>
      <c r="AP442" s="339"/>
      <c r="AQ442" s="339"/>
      <c r="AR442" s="339"/>
      <c r="AS442" s="339"/>
      <c r="AT442" s="339"/>
      <c r="AU442" s="339"/>
      <c r="AV442" s="339"/>
      <c r="AW442" s="339"/>
      <c r="AX442" s="339"/>
      <c r="AY442" s="339"/>
      <c r="BA442" s="341"/>
      <c r="BB442" s="391"/>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1"/>
      <c r="BX442" s="341"/>
      <c r="BY442" s="341"/>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882"/>
      <c r="C443" s="996" t="s">
        <v>406</v>
      </c>
      <c r="D443" s="995"/>
      <c r="E443" s="664">
        <v>-4.5316711934777435E-3</v>
      </c>
      <c r="F443" s="571"/>
      <c r="G443" s="571"/>
      <c r="H443" s="995"/>
      <c r="I443" s="995"/>
      <c r="J443" s="571"/>
      <c r="K443" s="571"/>
      <c r="L443" s="571"/>
      <c r="M443" s="995" t="s">
        <v>236</v>
      </c>
      <c r="N443" s="995"/>
      <c r="O443" s="995"/>
      <c r="P443" s="571"/>
      <c r="Q443" s="571"/>
      <c r="R443" s="339"/>
      <c r="S443" s="339"/>
      <c r="T443" s="339"/>
      <c r="U443" s="339"/>
      <c r="V443" s="339"/>
      <c r="W443" s="339"/>
      <c r="X443" s="339"/>
      <c r="Y443" s="339"/>
      <c r="Z443" s="339"/>
      <c r="AA443" s="339"/>
      <c r="AB443" s="339"/>
      <c r="AC443" s="339"/>
      <c r="AD443" s="339"/>
      <c r="AE443" s="339"/>
      <c r="AF443" s="339"/>
      <c r="AG443" s="339"/>
      <c r="AH443" s="339"/>
      <c r="AI443" s="339"/>
      <c r="AJ443" s="339"/>
      <c r="AK443" s="339"/>
      <c r="AL443" s="339"/>
      <c r="AM443" s="339"/>
      <c r="AN443" s="339"/>
      <c r="AO443" s="339"/>
      <c r="AP443" s="339"/>
      <c r="AQ443" s="339"/>
      <c r="AR443" s="339"/>
      <c r="AS443" s="339"/>
      <c r="AT443" s="339"/>
      <c r="AU443" s="339"/>
      <c r="AV443" s="339"/>
      <c r="AW443" s="339"/>
      <c r="AX443" s="339"/>
      <c r="AY443" s="339"/>
      <c r="BA443" s="341"/>
      <c r="BB443" s="391"/>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1"/>
      <c r="BX443" s="341"/>
      <c r="BY443" s="341"/>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882"/>
      <c r="C444" s="996"/>
      <c r="D444" s="995"/>
      <c r="E444" s="571"/>
      <c r="F444" s="571"/>
      <c r="G444" s="571"/>
      <c r="H444" s="995"/>
      <c r="I444" s="995"/>
      <c r="J444" s="571"/>
      <c r="K444" s="571"/>
      <c r="L444" s="571"/>
      <c r="M444" s="995"/>
      <c r="N444" s="995"/>
      <c r="O444" s="641" t="s">
        <v>237</v>
      </c>
      <c r="P444" s="571"/>
      <c r="Q444" s="571"/>
      <c r="R444" s="339"/>
      <c r="S444" s="339"/>
      <c r="T444" s="339"/>
      <c r="U444" s="339"/>
      <c r="V444" s="339"/>
      <c r="W444" s="339"/>
      <c r="X444" s="339"/>
      <c r="Y444" s="339"/>
      <c r="Z444" s="339"/>
      <c r="AA444" s="339"/>
      <c r="AB444" s="339"/>
      <c r="AC444" s="339"/>
      <c r="AD444" s="339"/>
      <c r="AE444" s="339"/>
      <c r="AF444" s="339"/>
      <c r="AG444" s="339"/>
      <c r="AH444" s="339"/>
      <c r="AI444" s="339"/>
      <c r="AJ444" s="339"/>
      <c r="AK444" s="339"/>
      <c r="AL444" s="339"/>
      <c r="AM444" s="339"/>
      <c r="AN444" s="339"/>
      <c r="AO444" s="339"/>
      <c r="AP444" s="339"/>
      <c r="AQ444" s="339"/>
      <c r="AR444" s="339"/>
      <c r="AS444" s="339"/>
      <c r="AT444" s="339"/>
      <c r="AU444" s="339"/>
      <c r="AV444" s="339"/>
      <c r="AW444" s="339"/>
      <c r="AX444" s="339"/>
      <c r="AY444" s="339"/>
      <c r="BA444" s="341"/>
      <c r="BB444" s="391"/>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1"/>
      <c r="BX444" s="341"/>
      <c r="BY444" s="341"/>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882"/>
      <c r="C445" s="996"/>
      <c r="D445" s="995"/>
      <c r="E445" s="571"/>
      <c r="F445" s="571"/>
      <c r="G445" s="571"/>
      <c r="H445" s="995" t="s">
        <v>236</v>
      </c>
      <c r="I445" s="995"/>
      <c r="J445" s="995"/>
      <c r="K445" s="571"/>
      <c r="L445" s="571"/>
      <c r="M445" s="995" t="s">
        <v>377</v>
      </c>
      <c r="N445" s="995"/>
      <c r="O445" s="658">
        <v>0.28599546869646719</v>
      </c>
      <c r="P445" s="571"/>
      <c r="Q445" s="571"/>
      <c r="R445" s="339"/>
      <c r="S445" s="339"/>
      <c r="T445" s="339"/>
      <c r="U445" s="339"/>
      <c r="V445" s="339"/>
      <c r="W445" s="339"/>
      <c r="X445" s="339"/>
      <c r="Y445" s="339"/>
      <c r="Z445" s="339"/>
      <c r="AA445" s="339"/>
      <c r="AB445" s="339"/>
      <c r="AC445" s="339"/>
      <c r="AD445" s="339"/>
      <c r="AE445" s="339"/>
      <c r="AF445" s="339"/>
      <c r="AG445" s="339"/>
      <c r="AH445" s="339"/>
      <c r="AI445" s="339"/>
      <c r="AJ445" s="339"/>
      <c r="AK445" s="339"/>
      <c r="AL445" s="339"/>
      <c r="AM445" s="339"/>
      <c r="AN445" s="339"/>
      <c r="AO445" s="339"/>
      <c r="AP445" s="339"/>
      <c r="AQ445" s="339"/>
      <c r="AR445" s="339"/>
      <c r="AS445" s="339"/>
      <c r="AT445" s="339"/>
      <c r="AU445" s="339"/>
      <c r="AV445" s="339"/>
      <c r="AW445" s="339"/>
      <c r="AX445" s="339"/>
      <c r="AY445" s="339"/>
      <c r="BA445" s="341"/>
      <c r="BB445" s="391"/>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1"/>
      <c r="BX445" s="341"/>
      <c r="BY445" s="341"/>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996"/>
      <c r="D446" s="995"/>
      <c r="E446" s="571"/>
      <c r="F446" s="571"/>
      <c r="G446" s="571"/>
      <c r="H446" s="995"/>
      <c r="I446" s="995"/>
      <c r="J446" s="642" t="s">
        <v>237</v>
      </c>
      <c r="K446" s="571"/>
      <c r="L446" s="571"/>
      <c r="M446" s="995" t="s">
        <v>379</v>
      </c>
      <c r="N446" s="995"/>
      <c r="O446" s="661">
        <v>0.28527374735212185</v>
      </c>
      <c r="P446" s="571"/>
      <c r="Q446" s="571"/>
      <c r="R446" s="339"/>
      <c r="S446" s="339"/>
      <c r="T446" s="339"/>
      <c r="U446" s="339"/>
      <c r="V446" s="339"/>
      <c r="W446" s="339"/>
      <c r="X446" s="339"/>
      <c r="Y446" s="339"/>
      <c r="Z446" s="339"/>
      <c r="AA446" s="339"/>
      <c r="AB446" s="339"/>
      <c r="AC446" s="339"/>
      <c r="AD446" s="339"/>
      <c r="AE446" s="339"/>
      <c r="AF446" s="339"/>
      <c r="AG446" s="339"/>
      <c r="AH446" s="339"/>
      <c r="AI446" s="339"/>
      <c r="AJ446" s="339"/>
      <c r="AK446" s="339"/>
      <c r="AL446" s="339"/>
      <c r="AM446" s="339"/>
      <c r="AN446" s="339"/>
      <c r="AO446" s="339"/>
      <c r="AP446" s="339"/>
      <c r="AQ446" s="339"/>
      <c r="AR446" s="339"/>
      <c r="AS446" s="339"/>
      <c r="AT446" s="339"/>
      <c r="AU446" s="339"/>
      <c r="AV446" s="339"/>
      <c r="AW446" s="339"/>
      <c r="AX446" s="339"/>
      <c r="AY446" s="339"/>
      <c r="BA446" s="341"/>
      <c r="BB446" s="391"/>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1"/>
      <c r="BX446" s="341"/>
      <c r="BY446" s="341"/>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996" t="s">
        <v>236</v>
      </c>
      <c r="D447" s="995"/>
      <c r="E447" s="995"/>
      <c r="F447" s="571"/>
      <c r="G447" s="571"/>
      <c r="H447" s="995" t="s">
        <v>377</v>
      </c>
      <c r="I447" s="995"/>
      <c r="J447" s="657">
        <v>0.10826650640583829</v>
      </c>
      <c r="K447" s="571"/>
      <c r="L447" s="571"/>
      <c r="M447" s="995" t="s">
        <v>385</v>
      </c>
      <c r="N447" s="995"/>
      <c r="O447" s="661">
        <v>9.9683061706087109E-2</v>
      </c>
      <c r="P447" s="571"/>
      <c r="Q447" s="571"/>
      <c r="R447" s="339"/>
      <c r="S447" s="339"/>
      <c r="T447" s="339"/>
      <c r="U447" s="339"/>
      <c r="V447" s="339"/>
      <c r="W447" s="339"/>
      <c r="X447" s="339"/>
      <c r="Y447" s="339"/>
      <c r="Z447" s="339"/>
      <c r="AA447" s="339"/>
      <c r="AB447" s="339"/>
      <c r="AC447" s="339"/>
      <c r="AD447" s="339"/>
      <c r="AE447" s="339"/>
      <c r="AF447" s="339"/>
      <c r="AG447" s="339"/>
      <c r="AH447" s="339"/>
      <c r="AI447" s="339"/>
      <c r="AJ447" s="339"/>
      <c r="AK447" s="339"/>
      <c r="AL447" s="339"/>
      <c r="AM447" s="339"/>
      <c r="AN447" s="339"/>
      <c r="AO447" s="339"/>
      <c r="AP447" s="339"/>
      <c r="AQ447" s="339"/>
      <c r="AR447" s="339"/>
      <c r="AS447" s="339"/>
      <c r="AT447" s="339"/>
      <c r="AU447" s="339"/>
      <c r="AV447" s="339"/>
      <c r="AW447" s="339"/>
      <c r="AX447" s="339"/>
      <c r="AY447" s="339"/>
      <c r="BA447" s="341"/>
      <c r="BB447" s="391"/>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1"/>
      <c r="BX447" s="341"/>
      <c r="BY447" s="341"/>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996"/>
      <c r="D448" s="995"/>
      <c r="E448" s="643" t="s">
        <v>237</v>
      </c>
      <c r="F448" s="571"/>
      <c r="G448" s="571"/>
      <c r="H448" s="995" t="s">
        <v>379</v>
      </c>
      <c r="I448" s="995"/>
      <c r="J448" s="660">
        <v>0.10887773420773941</v>
      </c>
      <c r="K448" s="571"/>
      <c r="L448" s="571"/>
      <c r="M448" s="995" t="s">
        <v>400</v>
      </c>
      <c r="N448" s="995"/>
      <c r="O448" s="661">
        <v>8.7162874874652395E-6</v>
      </c>
      <c r="P448" s="571"/>
      <c r="Q448" s="571"/>
      <c r="R448" s="339"/>
      <c r="S448" s="339"/>
      <c r="T448" s="339"/>
      <c r="U448" s="339"/>
      <c r="V448" s="339"/>
      <c r="W448" s="339"/>
      <c r="X448" s="339"/>
      <c r="Y448" s="339"/>
      <c r="Z448" s="339"/>
      <c r="AA448" s="339"/>
      <c r="AB448" s="339"/>
      <c r="AC448" s="339"/>
      <c r="AD448" s="339"/>
      <c r="AE448" s="339"/>
      <c r="AF448" s="339"/>
      <c r="AG448" s="339"/>
      <c r="AH448" s="339"/>
      <c r="AI448" s="339"/>
      <c r="AJ448" s="339"/>
      <c r="AK448" s="339"/>
      <c r="AL448" s="339"/>
      <c r="AM448" s="339"/>
      <c r="AN448" s="339"/>
      <c r="AO448" s="339"/>
      <c r="AP448" s="339"/>
      <c r="AQ448" s="339"/>
      <c r="AR448" s="339"/>
      <c r="AS448" s="339"/>
      <c r="AT448" s="339"/>
      <c r="AU448" s="339"/>
      <c r="AV448" s="339"/>
      <c r="AW448" s="339"/>
      <c r="AX448" s="339"/>
      <c r="AY448" s="339"/>
      <c r="BA448" s="341"/>
      <c r="BB448" s="391"/>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1"/>
      <c r="BX448" s="341"/>
      <c r="BY448" s="341"/>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996" t="s">
        <v>377</v>
      </c>
      <c r="D449" s="995"/>
      <c r="E449" s="656">
        <v>0.19824739037678232</v>
      </c>
      <c r="F449" s="571"/>
      <c r="G449" s="571"/>
      <c r="H449" s="995" t="s">
        <v>385</v>
      </c>
      <c r="I449" s="995"/>
      <c r="J449" s="660">
        <v>6.6541654128149039E-2</v>
      </c>
      <c r="K449" s="571"/>
      <c r="L449" s="571"/>
      <c r="M449" s="995" t="s">
        <v>390</v>
      </c>
      <c r="N449" s="995"/>
      <c r="O449" s="661">
        <v>6.4173121017711721E-2</v>
      </c>
      <c r="P449" s="571"/>
      <c r="Q449" s="571"/>
      <c r="R449" s="339"/>
      <c r="S449" s="339"/>
      <c r="T449" s="339"/>
      <c r="U449" s="339"/>
      <c r="V449" s="339"/>
      <c r="W449" s="339"/>
      <c r="X449" s="339"/>
      <c r="Y449" s="339"/>
      <c r="Z449" s="339"/>
      <c r="AA449" s="339"/>
      <c r="AB449" s="339"/>
      <c r="AC449" s="339"/>
      <c r="AD449" s="339"/>
      <c r="AE449" s="339"/>
      <c r="AF449" s="339"/>
      <c r="AG449" s="339"/>
      <c r="AH449" s="339"/>
      <c r="AI449" s="339"/>
      <c r="AJ449" s="339"/>
      <c r="AK449" s="339"/>
      <c r="AL449" s="339"/>
      <c r="AM449" s="339"/>
      <c r="AN449" s="339"/>
      <c r="AO449" s="339"/>
      <c r="AP449" s="339"/>
      <c r="AQ449" s="339"/>
      <c r="AR449" s="339"/>
      <c r="AS449" s="339"/>
      <c r="AT449" s="339"/>
      <c r="AU449" s="339"/>
      <c r="AV449" s="339"/>
      <c r="AW449" s="339"/>
      <c r="AX449" s="339"/>
      <c r="AY449" s="339"/>
      <c r="BA449" s="341"/>
      <c r="BB449" s="391"/>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1"/>
      <c r="BX449" s="341"/>
      <c r="BY449" s="341"/>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996" t="s">
        <v>379</v>
      </c>
      <c r="D450" s="995"/>
      <c r="E450" s="659">
        <v>0.247018531465791</v>
      </c>
      <c r="F450" s="571"/>
      <c r="G450" s="571"/>
      <c r="H450" s="995" t="s">
        <v>400</v>
      </c>
      <c r="I450" s="995"/>
      <c r="J450" s="660">
        <v>6.2242083702887746E-4</v>
      </c>
      <c r="K450" s="571"/>
      <c r="L450" s="571"/>
      <c r="M450" s="995" t="s">
        <v>393</v>
      </c>
      <c r="N450" s="995"/>
      <c r="O450" s="661">
        <v>2.8911287923477514E-2</v>
      </c>
      <c r="P450" s="571"/>
      <c r="Q450" s="571"/>
      <c r="R450" s="339"/>
      <c r="S450" s="339"/>
      <c r="T450" s="339"/>
      <c r="U450" s="339"/>
      <c r="V450" s="339"/>
      <c r="W450" s="339"/>
      <c r="X450" s="339"/>
      <c r="Y450" s="339"/>
      <c r="Z450" s="339"/>
      <c r="AA450" s="339"/>
      <c r="AB450" s="339"/>
      <c r="AC450" s="339"/>
      <c r="AD450" s="339"/>
      <c r="AE450" s="339"/>
      <c r="AF450" s="339"/>
      <c r="AG450" s="339"/>
      <c r="AH450" s="339"/>
      <c r="AI450" s="339"/>
      <c r="AJ450" s="339"/>
      <c r="AK450" s="339"/>
      <c r="AL450" s="339"/>
      <c r="AM450" s="339"/>
      <c r="AN450" s="339"/>
      <c r="AO450" s="339"/>
      <c r="AP450" s="339"/>
      <c r="AQ450" s="339"/>
      <c r="AR450" s="339"/>
      <c r="AS450" s="339"/>
      <c r="AT450" s="339"/>
      <c r="AU450" s="339"/>
      <c r="AV450" s="339"/>
      <c r="AW450" s="339"/>
      <c r="AX450" s="339"/>
      <c r="AY450" s="339"/>
      <c r="BA450" s="341"/>
      <c r="BB450" s="391"/>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1"/>
      <c r="BX450" s="341"/>
      <c r="BY450" s="341"/>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996" t="s">
        <v>385</v>
      </c>
      <c r="D451" s="995"/>
      <c r="E451" s="659">
        <v>6.3979524540827268E-2</v>
      </c>
      <c r="F451" s="571"/>
      <c r="G451" s="571"/>
      <c r="H451" s="995" t="s">
        <v>390</v>
      </c>
      <c r="I451" s="995"/>
      <c r="J451" s="660">
        <v>2.8600489667451965E-2</v>
      </c>
      <c r="K451" s="571"/>
      <c r="L451" s="571"/>
      <c r="M451" s="995" t="s">
        <v>366</v>
      </c>
      <c r="N451" s="995"/>
      <c r="O451" s="661">
        <v>0.5726888604223046</v>
      </c>
      <c r="P451" s="571"/>
      <c r="Q451" s="571"/>
      <c r="R451" s="339"/>
      <c r="S451" s="339"/>
      <c r="T451" s="339"/>
      <c r="U451" s="339"/>
      <c r="V451" s="339"/>
      <c r="W451" s="339"/>
      <c r="X451" s="339"/>
      <c r="Y451" s="339"/>
      <c r="Z451" s="339"/>
      <c r="AA451" s="339"/>
      <c r="AB451" s="339"/>
      <c r="AC451" s="339"/>
      <c r="AD451" s="339"/>
      <c r="AE451" s="339"/>
      <c r="AF451" s="339"/>
      <c r="AG451" s="339"/>
      <c r="AH451" s="339"/>
      <c r="AI451" s="339"/>
      <c r="AJ451" s="339"/>
      <c r="AK451" s="339"/>
      <c r="AL451" s="339"/>
      <c r="AM451" s="339"/>
      <c r="AN451" s="339"/>
      <c r="AO451" s="339"/>
      <c r="AP451" s="339"/>
      <c r="AQ451" s="339"/>
      <c r="AR451" s="339"/>
      <c r="AS451" s="339"/>
      <c r="AT451" s="339"/>
      <c r="AU451" s="339"/>
      <c r="AV451" s="339"/>
      <c r="AW451" s="339"/>
      <c r="AX451" s="339"/>
      <c r="AY451" s="339"/>
      <c r="BA451" s="341"/>
      <c r="BB451" s="391"/>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1"/>
      <c r="BX451" s="341"/>
      <c r="BY451" s="341"/>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996" t="s">
        <v>400</v>
      </c>
      <c r="D452" s="995"/>
      <c r="E452" s="659">
        <v>4.4040983518160175E-5</v>
      </c>
      <c r="F452" s="571"/>
      <c r="G452" s="571"/>
      <c r="H452" s="995" t="s">
        <v>406</v>
      </c>
      <c r="I452" s="995"/>
      <c r="J452" s="660">
        <v>3.8405420755434989E-6</v>
      </c>
      <c r="K452" s="571"/>
      <c r="L452" s="571"/>
      <c r="M452" s="995" t="s">
        <v>402</v>
      </c>
      <c r="N452" s="995"/>
      <c r="O452" s="661">
        <v>7.6180232050114473E-4</v>
      </c>
      <c r="P452" s="571"/>
      <c r="Q452" s="571"/>
      <c r="R452" s="339"/>
      <c r="S452" s="339"/>
      <c r="T452" s="339"/>
      <c r="U452" s="339"/>
      <c r="V452" s="339"/>
      <c r="W452" s="339"/>
      <c r="X452" s="339"/>
      <c r="Y452" s="339"/>
      <c r="Z452" s="339"/>
      <c r="AA452" s="339"/>
      <c r="AB452" s="339"/>
      <c r="AC452" s="339"/>
      <c r="AD452" s="339"/>
      <c r="AE452" s="339"/>
      <c r="AF452" s="339"/>
      <c r="AG452" s="339"/>
      <c r="AH452" s="339"/>
      <c r="AI452" s="339"/>
      <c r="AJ452" s="339"/>
      <c r="AK452" s="339"/>
      <c r="AL452" s="339"/>
      <c r="AM452" s="339"/>
      <c r="AN452" s="339"/>
      <c r="AO452" s="339"/>
      <c r="AP452" s="339"/>
      <c r="AQ452" s="339"/>
      <c r="AR452" s="339"/>
      <c r="AS452" s="339"/>
      <c r="AT452" s="339"/>
      <c r="AU452" s="339"/>
      <c r="AV452" s="339"/>
      <c r="AW452" s="339"/>
      <c r="AX452" s="339"/>
      <c r="AY452" s="339"/>
      <c r="BA452" s="341"/>
      <c r="BB452" s="391"/>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1"/>
      <c r="BX452" s="341"/>
      <c r="BY452" s="341"/>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996" t="s">
        <v>390</v>
      </c>
      <c r="D453" s="995"/>
      <c r="E453" s="659">
        <v>5.8142247188259555E-2</v>
      </c>
      <c r="F453" s="571"/>
      <c r="G453" s="571"/>
      <c r="H453" s="995" t="s">
        <v>393</v>
      </c>
      <c r="I453" s="995"/>
      <c r="J453" s="660">
        <v>2.2149516836692307E-2</v>
      </c>
      <c r="K453" s="571"/>
      <c r="L453" s="571"/>
      <c r="M453" s="995" t="s">
        <v>401</v>
      </c>
      <c r="N453" s="995"/>
      <c r="O453" s="661">
        <v>1.8855087084309629E-4</v>
      </c>
      <c r="P453" s="571"/>
      <c r="Q453" s="571"/>
      <c r="R453" s="339"/>
      <c r="S453" s="339"/>
      <c r="T453" s="339"/>
      <c r="U453" s="339"/>
      <c r="V453" s="339"/>
      <c r="W453" s="339"/>
      <c r="X453" s="339"/>
      <c r="Y453" s="339"/>
      <c r="Z453" s="339"/>
      <c r="AA453" s="339"/>
      <c r="AB453" s="339"/>
      <c r="AC453" s="339"/>
      <c r="AD453" s="339"/>
      <c r="AE453" s="339"/>
      <c r="AF453" s="339"/>
      <c r="AG453" s="339"/>
      <c r="AH453" s="339"/>
      <c r="AI453" s="339"/>
      <c r="AJ453" s="339"/>
      <c r="AK453" s="339"/>
      <c r="AL453" s="339"/>
      <c r="AM453" s="339"/>
      <c r="AN453" s="339"/>
      <c r="AO453" s="339"/>
      <c r="AP453" s="339"/>
      <c r="AQ453" s="339"/>
      <c r="AR453" s="339"/>
      <c r="AS453" s="339"/>
      <c r="AT453" s="339"/>
      <c r="AU453" s="339"/>
      <c r="AV453" s="339"/>
      <c r="AW453" s="339"/>
      <c r="AX453" s="339"/>
      <c r="AY453" s="339"/>
      <c r="BA453" s="341"/>
      <c r="BB453" s="391"/>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1"/>
      <c r="BX453" s="341"/>
      <c r="BY453" s="341"/>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996" t="s">
        <v>406</v>
      </c>
      <c r="D454" s="995"/>
      <c r="E454" s="659">
        <v>2.0536043805795997E-5</v>
      </c>
      <c r="F454" s="571"/>
      <c r="G454" s="571"/>
      <c r="H454" s="995" t="s">
        <v>366</v>
      </c>
      <c r="I454" s="995"/>
      <c r="J454" s="660">
        <v>0.41838857144738101</v>
      </c>
      <c r="K454" s="571"/>
      <c r="L454" s="571"/>
      <c r="M454" s="995" t="s">
        <v>392</v>
      </c>
      <c r="N454" s="995"/>
      <c r="O454" s="661">
        <v>1.5129932570735064E-3</v>
      </c>
      <c r="P454" s="571"/>
      <c r="Q454" s="571"/>
      <c r="R454" s="339"/>
      <c r="S454" s="339"/>
      <c r="T454" s="339"/>
      <c r="U454" s="339"/>
      <c r="V454" s="339"/>
      <c r="W454" s="339"/>
      <c r="X454" s="339"/>
      <c r="Y454" s="339"/>
      <c r="Z454" s="339"/>
      <c r="AA454" s="339"/>
      <c r="AB454" s="339"/>
      <c r="AC454" s="339"/>
      <c r="AD454" s="339"/>
      <c r="AE454" s="339"/>
      <c r="AF454" s="339"/>
      <c r="AG454" s="339"/>
      <c r="AH454" s="339"/>
      <c r="AI454" s="339"/>
      <c r="AJ454" s="339"/>
      <c r="AK454" s="339"/>
      <c r="AL454" s="339"/>
      <c r="AM454" s="339"/>
      <c r="AN454" s="339"/>
      <c r="AO454" s="339"/>
      <c r="AP454" s="339"/>
      <c r="AQ454" s="339"/>
      <c r="AR454" s="339"/>
      <c r="AS454" s="339"/>
      <c r="AT454" s="339"/>
      <c r="AU454" s="339"/>
      <c r="AV454" s="339"/>
      <c r="AW454" s="339"/>
      <c r="AX454" s="339"/>
      <c r="AY454" s="339"/>
      <c r="BA454" s="341"/>
      <c r="BB454" s="391"/>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1"/>
      <c r="BX454" s="341"/>
      <c r="BY454" s="341"/>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996" t="s">
        <v>393</v>
      </c>
      <c r="D455" s="995"/>
      <c r="E455" s="659">
        <v>2.3492690820020225E-2</v>
      </c>
      <c r="F455" s="571"/>
      <c r="G455" s="571"/>
      <c r="H455" s="995" t="s">
        <v>402</v>
      </c>
      <c r="I455" s="995"/>
      <c r="J455" s="660">
        <v>5.5446377258432111E-4</v>
      </c>
      <c r="K455" s="571"/>
      <c r="L455" s="571"/>
      <c r="M455" s="995" t="s">
        <v>388</v>
      </c>
      <c r="N455" s="995"/>
      <c r="O455" s="661">
        <v>1.0477003373781999E-2</v>
      </c>
      <c r="P455" s="571"/>
      <c r="Q455" s="571"/>
      <c r="R455" s="339"/>
      <c r="S455" s="339"/>
      <c r="T455" s="339"/>
      <c r="U455" s="339"/>
      <c r="V455" s="339"/>
      <c r="W455" s="339"/>
      <c r="X455" s="339"/>
      <c r="Y455" s="339"/>
      <c r="Z455" s="339"/>
      <c r="AA455" s="339"/>
      <c r="AB455" s="339"/>
      <c r="AC455" s="339"/>
      <c r="AD455" s="339"/>
      <c r="AE455" s="339"/>
      <c r="AF455" s="339"/>
      <c r="AG455" s="339"/>
      <c r="AH455" s="339"/>
      <c r="AI455" s="339"/>
      <c r="AJ455" s="339"/>
      <c r="AK455" s="339"/>
      <c r="AL455" s="339"/>
      <c r="AM455" s="339"/>
      <c r="AN455" s="339"/>
      <c r="AO455" s="339"/>
      <c r="AP455" s="339"/>
      <c r="AQ455" s="339"/>
      <c r="AR455" s="339"/>
      <c r="AS455" s="339"/>
      <c r="AT455" s="339"/>
      <c r="AU455" s="339"/>
      <c r="AV455" s="339"/>
      <c r="AW455" s="339"/>
      <c r="AX455" s="339"/>
      <c r="AY455" s="339"/>
      <c r="BA455" s="341"/>
      <c r="BB455" s="391"/>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1"/>
      <c r="BX455" s="341"/>
      <c r="BY455" s="341"/>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996" t="s">
        <v>366</v>
      </c>
      <c r="D456" s="995"/>
      <c r="E456" s="659">
        <v>0.53927928420274951</v>
      </c>
      <c r="F456" s="571"/>
      <c r="G456" s="571"/>
      <c r="H456" s="995" t="s">
        <v>392</v>
      </c>
      <c r="I456" s="995"/>
      <c r="J456" s="660">
        <v>5.4067058748666498E-2</v>
      </c>
      <c r="K456" s="571"/>
      <c r="L456" s="571"/>
      <c r="M456" s="995" t="s">
        <v>375</v>
      </c>
      <c r="N456" s="995"/>
      <c r="O456" s="661">
        <v>0.35056689605155933</v>
      </c>
      <c r="P456" s="571"/>
      <c r="Q456" s="571"/>
      <c r="R456" s="339"/>
      <c r="S456" s="339"/>
      <c r="T456" s="339"/>
      <c r="U456" s="339"/>
      <c r="V456" s="339"/>
      <c r="W456" s="339"/>
      <c r="X456" s="339"/>
      <c r="Y456" s="339"/>
      <c r="Z456" s="339"/>
      <c r="AA456" s="339"/>
      <c r="AB456" s="339"/>
      <c r="AC456" s="339"/>
      <c r="AD456" s="339"/>
      <c r="AE456" s="339"/>
      <c r="AF456" s="339"/>
      <c r="AG456" s="339"/>
      <c r="AH456" s="339"/>
      <c r="AI456" s="339"/>
      <c r="AJ456" s="339"/>
      <c r="AK456" s="339"/>
      <c r="AL456" s="339"/>
      <c r="AM456" s="339"/>
      <c r="AN456" s="339"/>
      <c r="AO456" s="339"/>
      <c r="AP456" s="339"/>
      <c r="AQ456" s="339"/>
      <c r="AR456" s="339"/>
      <c r="AS456" s="339"/>
      <c r="AT456" s="339"/>
      <c r="AU456" s="339"/>
      <c r="AV456" s="339"/>
      <c r="AW456" s="339"/>
      <c r="AX456" s="339"/>
      <c r="AY456" s="339"/>
      <c r="BA456" s="341"/>
      <c r="BB456" s="391"/>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1"/>
      <c r="BX456" s="341"/>
      <c r="BY456" s="341"/>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996" t="s">
        <v>402</v>
      </c>
      <c r="D457" s="995"/>
      <c r="E457" s="659">
        <v>3.6196415436620337E-5</v>
      </c>
      <c r="F457" s="571"/>
      <c r="G457" s="571"/>
      <c r="H457" s="995" t="s">
        <v>388</v>
      </c>
      <c r="I457" s="995"/>
      <c r="J457" s="660">
        <v>7.1314889278327992E-2</v>
      </c>
      <c r="K457" s="571"/>
      <c r="L457" s="571"/>
      <c r="M457" s="995" t="s">
        <v>399</v>
      </c>
      <c r="N457" s="995"/>
      <c r="O457" s="661">
        <v>2.3561419692759962E-3</v>
      </c>
      <c r="P457" s="571"/>
      <c r="Q457" s="571"/>
      <c r="R457" s="339"/>
      <c r="S457" s="339"/>
      <c r="T457" s="339"/>
      <c r="U457" s="339"/>
      <c r="V457" s="339"/>
      <c r="W457" s="339"/>
      <c r="X457" s="339"/>
      <c r="Y457" s="339"/>
      <c r="Z457" s="339"/>
      <c r="AA457" s="339"/>
      <c r="AB457" s="339"/>
      <c r="AC457" s="339"/>
      <c r="AD457" s="339"/>
      <c r="AE457" s="339"/>
      <c r="AF457" s="339"/>
      <c r="AG457" s="339"/>
      <c r="AH457" s="339"/>
      <c r="AI457" s="339"/>
      <c r="AJ457" s="339"/>
      <c r="AK457" s="339"/>
      <c r="AL457" s="339"/>
      <c r="AM457" s="339"/>
      <c r="AN457" s="339"/>
      <c r="AO457" s="339"/>
      <c r="AP457" s="339"/>
      <c r="AQ457" s="339"/>
      <c r="AR457" s="339"/>
      <c r="AS457" s="339"/>
      <c r="AT457" s="339"/>
      <c r="AU457" s="339"/>
      <c r="AV457" s="339"/>
      <c r="AW457" s="339"/>
      <c r="AX457" s="339"/>
      <c r="AY457" s="339"/>
      <c r="BA457" s="341"/>
      <c r="BB457" s="391"/>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1"/>
      <c r="BX457" s="341"/>
      <c r="BY457" s="341"/>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996" t="s">
        <v>401</v>
      </c>
      <c r="D458" s="995"/>
      <c r="E458" s="659">
        <v>2.8800528898569478E-4</v>
      </c>
      <c r="F458" s="571"/>
      <c r="G458" s="571"/>
      <c r="H458" s="995" t="s">
        <v>375</v>
      </c>
      <c r="I458" s="995"/>
      <c r="J458" s="660">
        <v>0.23466229296110486</v>
      </c>
      <c r="K458" s="571"/>
      <c r="L458" s="571"/>
      <c r="M458" s="995" t="s">
        <v>371</v>
      </c>
      <c r="N458" s="995"/>
      <c r="O458" s="661">
        <v>0.3068822294565548</v>
      </c>
      <c r="P458" s="571"/>
      <c r="Q458" s="571"/>
      <c r="R458" s="339"/>
      <c r="S458" s="339"/>
      <c r="T458" s="339"/>
      <c r="U458" s="339"/>
      <c r="V458" s="339"/>
      <c r="W458" s="339"/>
      <c r="X458" s="339"/>
      <c r="Y458" s="339"/>
      <c r="Z458" s="339"/>
      <c r="AA458" s="339"/>
      <c r="AB458" s="339"/>
      <c r="AC458" s="339"/>
      <c r="AD458" s="339"/>
      <c r="AE458" s="339"/>
      <c r="AF458" s="339"/>
      <c r="AG458" s="339"/>
      <c r="AH458" s="339"/>
      <c r="AI458" s="339"/>
      <c r="AJ458" s="339"/>
      <c r="AK458" s="339"/>
      <c r="AL458" s="339"/>
      <c r="AM458" s="339"/>
      <c r="AN458" s="339"/>
      <c r="AO458" s="339"/>
      <c r="AP458" s="339"/>
      <c r="AQ458" s="339"/>
      <c r="AR458" s="339"/>
      <c r="AS458" s="339"/>
      <c r="AT458" s="339"/>
      <c r="AU458" s="339"/>
      <c r="AV458" s="339"/>
      <c r="AW458" s="339"/>
      <c r="AX458" s="339"/>
      <c r="AY458" s="339"/>
      <c r="BA458" s="341"/>
      <c r="BB458" s="391"/>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1"/>
      <c r="BX458" s="341"/>
      <c r="BY458" s="341"/>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996" t="s">
        <v>392</v>
      </c>
      <c r="D459" s="995"/>
      <c r="E459" s="659">
        <v>1.3093110492112226E-2</v>
      </c>
      <c r="F459" s="571"/>
      <c r="G459" s="571"/>
      <c r="H459" s="995" t="s">
        <v>371</v>
      </c>
      <c r="I459" s="995"/>
      <c r="J459" s="660">
        <v>0.32093075600440873</v>
      </c>
      <c r="K459" s="571"/>
      <c r="L459" s="571"/>
      <c r="M459" s="995" t="s">
        <v>395</v>
      </c>
      <c r="N459" s="995"/>
      <c r="O459" s="661">
        <v>1.0663246551860435E-2</v>
      </c>
      <c r="P459" s="571"/>
      <c r="Q459" s="571"/>
      <c r="R459" s="339"/>
      <c r="S459" s="339"/>
      <c r="T459" s="339"/>
      <c r="U459" s="339"/>
      <c r="V459" s="339"/>
      <c r="W459" s="339"/>
      <c r="X459" s="339"/>
      <c r="Y459" s="339"/>
      <c r="Z459" s="339"/>
      <c r="AA459" s="339"/>
      <c r="AB459" s="339"/>
      <c r="AC459" s="339"/>
      <c r="AD459" s="339"/>
      <c r="AE459" s="339"/>
      <c r="AF459" s="339"/>
      <c r="AG459" s="339"/>
      <c r="AH459" s="339"/>
      <c r="AI459" s="339"/>
      <c r="AJ459" s="339"/>
      <c r="AK459" s="339"/>
      <c r="AL459" s="339"/>
      <c r="AM459" s="339"/>
      <c r="AN459" s="339"/>
      <c r="AO459" s="339"/>
      <c r="AP459" s="339"/>
      <c r="AQ459" s="339"/>
      <c r="AR459" s="339"/>
      <c r="AS459" s="339"/>
      <c r="AT459" s="339"/>
      <c r="AU459" s="339"/>
      <c r="AV459" s="339"/>
      <c r="AW459" s="339"/>
      <c r="AX459" s="339"/>
      <c r="AY459" s="339"/>
      <c r="BA459" s="341"/>
      <c r="BB459" s="391"/>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1"/>
      <c r="BX459" s="341"/>
      <c r="BY459" s="341"/>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996" t="s">
        <v>388</v>
      </c>
      <c r="D460" s="995"/>
      <c r="E460" s="659">
        <v>2.5866653596713151E-2</v>
      </c>
      <c r="F460" s="571"/>
      <c r="G460" s="571"/>
      <c r="H460" s="995" t="s">
        <v>395</v>
      </c>
      <c r="I460" s="995"/>
      <c r="J460" s="660">
        <v>2.1521325806387444E-2</v>
      </c>
      <c r="K460" s="571"/>
      <c r="L460" s="571"/>
      <c r="M460" s="995" t="s">
        <v>398</v>
      </c>
      <c r="N460" s="995"/>
      <c r="O460" s="661">
        <v>3.9672711947042801E-3</v>
      </c>
      <c r="P460" s="571"/>
      <c r="Q460" s="571"/>
      <c r="R460" s="339"/>
      <c r="S460" s="339"/>
      <c r="T460" s="339"/>
      <c r="U460" s="339"/>
      <c r="V460" s="339"/>
      <c r="W460" s="339"/>
      <c r="X460" s="339"/>
      <c r="Y460" s="339"/>
      <c r="Z460" s="339"/>
      <c r="AA460" s="339"/>
      <c r="AB460" s="339"/>
      <c r="AC460" s="339"/>
      <c r="AD460" s="339"/>
      <c r="AE460" s="339"/>
      <c r="AF460" s="339"/>
      <c r="AG460" s="339"/>
      <c r="AH460" s="339"/>
      <c r="AI460" s="339"/>
      <c r="AJ460" s="339"/>
      <c r="AK460" s="339"/>
      <c r="AL460" s="339"/>
      <c r="AM460" s="339"/>
      <c r="AN460" s="339"/>
      <c r="AO460" s="339"/>
      <c r="AP460" s="339"/>
      <c r="AQ460" s="339"/>
      <c r="AR460" s="339"/>
      <c r="AS460" s="339"/>
      <c r="AT460" s="339"/>
      <c r="AU460" s="339"/>
      <c r="AV460" s="339"/>
      <c r="AW460" s="339"/>
      <c r="AX460" s="339"/>
      <c r="AY460" s="339"/>
      <c r="BA460" s="341"/>
      <c r="BB460" s="391"/>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1"/>
      <c r="BX460" s="341"/>
      <c r="BY460" s="341"/>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996" t="s">
        <v>375</v>
      </c>
      <c r="D461" s="995"/>
      <c r="E461" s="659">
        <v>0.38704122618072029</v>
      </c>
      <c r="F461" s="571"/>
      <c r="G461" s="571"/>
      <c r="H461" s="995" t="s">
        <v>398</v>
      </c>
      <c r="I461" s="995"/>
      <c r="J461" s="660">
        <v>5.745300415303619E-4</v>
      </c>
      <c r="K461" s="571"/>
      <c r="L461" s="571"/>
      <c r="M461" s="995" t="s">
        <v>394</v>
      </c>
      <c r="N461" s="995"/>
      <c r="O461" s="661">
        <v>2.2434851081827817E-3</v>
      </c>
      <c r="P461" s="571"/>
      <c r="Q461" s="571"/>
      <c r="R461" s="339"/>
      <c r="S461" s="339"/>
      <c r="T461" s="339"/>
      <c r="U461" s="339"/>
      <c r="V461" s="339"/>
      <c r="W461" s="339"/>
      <c r="X461" s="339"/>
      <c r="Y461" s="339"/>
      <c r="Z461" s="339"/>
      <c r="AA461" s="339"/>
      <c r="AB461" s="339"/>
      <c r="AC461" s="339"/>
      <c r="AD461" s="339"/>
      <c r="AE461" s="339"/>
      <c r="AF461" s="339"/>
      <c r="AG461" s="339"/>
      <c r="AH461" s="339"/>
      <c r="AI461" s="339"/>
      <c r="AJ461" s="339"/>
      <c r="AK461" s="339"/>
      <c r="AL461" s="339"/>
      <c r="AM461" s="339"/>
      <c r="AN461" s="339"/>
      <c r="AO461" s="339"/>
      <c r="AP461" s="339"/>
      <c r="AQ461" s="339"/>
      <c r="AR461" s="339"/>
      <c r="AS461" s="339"/>
      <c r="AT461" s="339"/>
      <c r="AU461" s="339"/>
      <c r="AV461" s="339"/>
      <c r="AW461" s="339"/>
      <c r="AX461" s="339"/>
      <c r="AY461" s="339"/>
      <c r="BA461" s="341"/>
      <c r="BB461" s="391"/>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1"/>
      <c r="BX461" s="341"/>
      <c r="BY461" s="341"/>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996" t="s">
        <v>399</v>
      </c>
      <c r="D462" s="995"/>
      <c r="E462" s="659">
        <v>1.6738116589063172E-3</v>
      </c>
      <c r="F462" s="571"/>
      <c r="G462" s="571"/>
      <c r="H462" s="995" t="s">
        <v>394</v>
      </c>
      <c r="I462" s="995"/>
      <c r="J462" s="660">
        <v>2.9639237915413397E-2</v>
      </c>
      <c r="K462" s="571"/>
      <c r="L462" s="571"/>
      <c r="M462" s="995" t="s">
        <v>373</v>
      </c>
      <c r="N462" s="995"/>
      <c r="O462" s="661">
        <v>0.23236190055057052</v>
      </c>
      <c r="P462" s="571"/>
      <c r="Q462" s="571"/>
      <c r="R462" s="339"/>
      <c r="S462" s="339"/>
      <c r="T462" s="339"/>
      <c r="U462" s="339"/>
      <c r="V462" s="339"/>
      <c r="W462" s="339"/>
      <c r="X462" s="339"/>
      <c r="Y462" s="339"/>
      <c r="Z462" s="339"/>
      <c r="AA462" s="339"/>
      <c r="AB462" s="339"/>
      <c r="AC462" s="339"/>
      <c r="AD462" s="339"/>
      <c r="AE462" s="339"/>
      <c r="AF462" s="339"/>
      <c r="AG462" s="339"/>
      <c r="AH462" s="339"/>
      <c r="AI462" s="339"/>
      <c r="AJ462" s="339"/>
      <c r="AK462" s="339"/>
      <c r="AL462" s="339"/>
      <c r="AM462" s="339"/>
      <c r="AN462" s="339"/>
      <c r="AO462" s="339"/>
      <c r="AP462" s="339"/>
      <c r="AQ462" s="339"/>
      <c r="AR462" s="339"/>
      <c r="AS462" s="339"/>
      <c r="AT462" s="339"/>
      <c r="AU462" s="339"/>
      <c r="AV462" s="339"/>
      <c r="AW462" s="339"/>
      <c r="AX462" s="339"/>
      <c r="AY462" s="339"/>
      <c r="BA462" s="341"/>
      <c r="BB462" s="391"/>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1"/>
      <c r="BX462" s="341"/>
      <c r="BY462" s="341"/>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996" t="s">
        <v>371</v>
      </c>
      <c r="D463" s="995"/>
      <c r="E463" s="659">
        <v>0.36914747639033885</v>
      </c>
      <c r="F463" s="571"/>
      <c r="G463" s="571"/>
      <c r="H463" s="995" t="s">
        <v>373</v>
      </c>
      <c r="I463" s="995"/>
      <c r="J463" s="660">
        <v>0.28966264504419637</v>
      </c>
      <c r="K463" s="571"/>
      <c r="L463" s="571"/>
      <c r="M463" s="995" t="s">
        <v>386</v>
      </c>
      <c r="N463" s="995"/>
      <c r="O463" s="661">
        <v>6.1799765594038228E-2</v>
      </c>
      <c r="P463" s="571"/>
      <c r="Q463" s="571"/>
      <c r="R463" s="339"/>
      <c r="S463" s="339"/>
      <c r="T463" s="339"/>
      <c r="U463" s="339"/>
      <c r="V463" s="339"/>
      <c r="W463" s="339"/>
      <c r="X463" s="339"/>
      <c r="Y463" s="339"/>
      <c r="Z463" s="339"/>
      <c r="AA463" s="339"/>
      <c r="AB463" s="339"/>
      <c r="AC463" s="339"/>
      <c r="AD463" s="339"/>
      <c r="AE463" s="339"/>
      <c r="AF463" s="339"/>
      <c r="AG463" s="339"/>
      <c r="AH463" s="339"/>
      <c r="AI463" s="339"/>
      <c r="AJ463" s="339"/>
      <c r="AK463" s="339"/>
      <c r="AL463" s="339"/>
      <c r="AM463" s="339"/>
      <c r="AN463" s="339"/>
      <c r="AO463" s="339"/>
      <c r="AP463" s="339"/>
      <c r="AQ463" s="339"/>
      <c r="AR463" s="339"/>
      <c r="AS463" s="339"/>
      <c r="AT463" s="339"/>
      <c r="AU463" s="339"/>
      <c r="AV463" s="339"/>
      <c r="AW463" s="339"/>
      <c r="AX463" s="339"/>
      <c r="AY463" s="339"/>
      <c r="BA463" s="341"/>
      <c r="BB463" s="391"/>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1"/>
      <c r="BX463" s="341"/>
      <c r="BY463" s="341"/>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996" t="s">
        <v>395</v>
      </c>
      <c r="D464" s="995"/>
      <c r="E464" s="659">
        <v>1.7967658315126582E-2</v>
      </c>
      <c r="F464" s="571"/>
      <c r="G464" s="571"/>
      <c r="H464" s="995" t="s">
        <v>386</v>
      </c>
      <c r="I464" s="995"/>
      <c r="J464" s="660">
        <v>1.2428060846249821E-2</v>
      </c>
      <c r="K464" s="571"/>
      <c r="L464" s="571"/>
      <c r="M464" s="995" t="s">
        <v>381</v>
      </c>
      <c r="N464" s="995"/>
      <c r="O464" s="661">
        <v>9.0330525955533342E-2</v>
      </c>
      <c r="P464" s="571"/>
      <c r="Q464" s="571"/>
      <c r="R464" s="339"/>
      <c r="S464" s="339"/>
      <c r="T464" s="339"/>
      <c r="U464" s="339"/>
      <c r="V464" s="339"/>
      <c r="W464" s="339"/>
      <c r="X464" s="339"/>
      <c r="Y464" s="339"/>
      <c r="Z464" s="339"/>
      <c r="AA464" s="339"/>
      <c r="AB464" s="339"/>
      <c r="AC464" s="339"/>
      <c r="AD464" s="339"/>
      <c r="AE464" s="339"/>
      <c r="AF464" s="339"/>
      <c r="AG464" s="339"/>
      <c r="AH464" s="339"/>
      <c r="AI464" s="339"/>
      <c r="AJ464" s="339"/>
      <c r="AK464" s="339"/>
      <c r="AL464" s="339"/>
      <c r="AM464" s="339"/>
      <c r="AN464" s="339"/>
      <c r="AO464" s="339"/>
      <c r="AP464" s="339"/>
      <c r="AQ464" s="339"/>
      <c r="AR464" s="339"/>
      <c r="AS464" s="339"/>
      <c r="AT464" s="339"/>
      <c r="AU464" s="339"/>
      <c r="AV464" s="339"/>
      <c r="AW464" s="339"/>
      <c r="AX464" s="339"/>
      <c r="AY464" s="339"/>
      <c r="BA464" s="341"/>
      <c r="BB464" s="391"/>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1"/>
      <c r="BX464" s="341"/>
      <c r="BY464" s="341"/>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996" t="s">
        <v>398</v>
      </c>
      <c r="D465" s="995"/>
      <c r="E465" s="659">
        <v>5.5058926152496551E-3</v>
      </c>
      <c r="F465" s="571"/>
      <c r="G465" s="571"/>
      <c r="H465" s="995" t="s">
        <v>381</v>
      </c>
      <c r="I465" s="995"/>
      <c r="J465" s="660">
        <v>0.17467634220970296</v>
      </c>
      <c r="K465" s="571"/>
      <c r="L465" s="571"/>
      <c r="M465" s="995" t="s">
        <v>384</v>
      </c>
      <c r="N465" s="995"/>
      <c r="O465" s="661">
        <v>9.0593484163232346E-2</v>
      </c>
      <c r="P465" s="571"/>
      <c r="Q465" s="571"/>
      <c r="R465" s="339"/>
      <c r="S465" s="339"/>
      <c r="T465" s="339"/>
      <c r="U465" s="339"/>
      <c r="V465" s="339"/>
      <c r="W465" s="339"/>
      <c r="X465" s="339"/>
      <c r="Y465" s="339"/>
      <c r="Z465" s="339"/>
      <c r="AA465" s="339"/>
      <c r="AB465" s="339"/>
      <c r="AC465" s="339"/>
      <c r="AD465" s="339"/>
      <c r="AE465" s="339"/>
      <c r="AF465" s="339"/>
      <c r="AG465" s="339"/>
      <c r="AH465" s="339"/>
      <c r="AI465" s="339"/>
      <c r="AJ465" s="339"/>
      <c r="AK465" s="339"/>
      <c r="AL465" s="339"/>
      <c r="AM465" s="339"/>
      <c r="AN465" s="339"/>
      <c r="AO465" s="339"/>
      <c r="AP465" s="339"/>
      <c r="AQ465" s="339"/>
      <c r="AR465" s="339"/>
      <c r="AS465" s="339"/>
      <c r="AT465" s="339"/>
      <c r="AU465" s="339"/>
      <c r="AV465" s="339"/>
      <c r="AW465" s="339"/>
      <c r="AX465" s="339"/>
      <c r="AY465" s="339"/>
      <c r="BA465" s="341"/>
      <c r="BB465" s="391"/>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1"/>
      <c r="BX465" s="341"/>
      <c r="BY465" s="341"/>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996" t="s">
        <v>394</v>
      </c>
      <c r="D466" s="995"/>
      <c r="E466" s="659">
        <v>1.1449431321565145E-3</v>
      </c>
      <c r="F466" s="571"/>
      <c r="G466" s="571"/>
      <c r="H466" s="995" t="s">
        <v>403</v>
      </c>
      <c r="I466" s="995"/>
      <c r="J466" s="660">
        <v>3.9645300213872561E-6</v>
      </c>
      <c r="K466" s="571"/>
      <c r="L466" s="571"/>
      <c r="M466" s="995" t="s">
        <v>374</v>
      </c>
      <c r="N466" s="995"/>
      <c r="O466" s="661">
        <v>0.3992203750380493</v>
      </c>
      <c r="P466" s="571"/>
      <c r="Q466" s="571"/>
      <c r="R466" s="339"/>
      <c r="S466" s="339"/>
      <c r="T466" s="339"/>
      <c r="U466" s="339"/>
      <c r="V466" s="339"/>
      <c r="W466" s="339"/>
      <c r="X466" s="339"/>
      <c r="Y466" s="339"/>
      <c r="Z466" s="339"/>
      <c r="AA466" s="339"/>
      <c r="AB466" s="339"/>
      <c r="AC466" s="339"/>
      <c r="AD466" s="339"/>
      <c r="AE466" s="339"/>
      <c r="AF466" s="339"/>
      <c r="AG466" s="339"/>
      <c r="AH466" s="339"/>
      <c r="AI466" s="339"/>
      <c r="AJ466" s="339"/>
      <c r="AK466" s="339"/>
      <c r="AL466" s="339"/>
      <c r="AM466" s="339"/>
      <c r="AN466" s="339"/>
      <c r="AO466" s="339"/>
      <c r="AP466" s="339"/>
      <c r="AQ466" s="339"/>
      <c r="AR466" s="339"/>
      <c r="AS466" s="339"/>
      <c r="AT466" s="339"/>
      <c r="AU466" s="339"/>
      <c r="AV466" s="339"/>
      <c r="AW466" s="339"/>
      <c r="AX466" s="339"/>
      <c r="AY466" s="339"/>
      <c r="BA466" s="341"/>
      <c r="BB466" s="391"/>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1"/>
      <c r="BX466" s="341"/>
      <c r="BY466" s="341"/>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996" t="s">
        <v>373</v>
      </c>
      <c r="D467" s="995"/>
      <c r="E467" s="659">
        <v>0.26231201800753368</v>
      </c>
      <c r="F467" s="571"/>
      <c r="G467" s="571"/>
      <c r="H467" s="995" t="s">
        <v>405</v>
      </c>
      <c r="I467" s="995"/>
      <c r="J467" s="660">
        <v>2.0022270782372123E-5</v>
      </c>
      <c r="K467" s="571"/>
      <c r="L467" s="571"/>
      <c r="M467" s="995" t="s">
        <v>389</v>
      </c>
      <c r="N467" s="995"/>
      <c r="O467" s="661">
        <v>7.4226653029390799E-2</v>
      </c>
      <c r="P467" s="571"/>
      <c r="Q467" s="571"/>
      <c r="R467" s="339"/>
      <c r="S467" s="339"/>
      <c r="T467" s="339"/>
      <c r="U467" s="339"/>
      <c r="V467" s="339"/>
      <c r="W467" s="339"/>
      <c r="X467" s="339"/>
      <c r="Y467" s="339"/>
      <c r="Z467" s="339"/>
      <c r="AA467" s="339"/>
      <c r="AB467" s="339"/>
      <c r="AC467" s="339"/>
      <c r="AD467" s="339"/>
      <c r="AE467" s="339"/>
      <c r="AF467" s="339"/>
      <c r="AG467" s="339"/>
      <c r="AH467" s="339"/>
      <c r="AI467" s="339"/>
      <c r="AJ467" s="339"/>
      <c r="AK467" s="339"/>
      <c r="AL467" s="339"/>
      <c r="AM467" s="339"/>
      <c r="AN467" s="339"/>
      <c r="AO467" s="339"/>
      <c r="AP467" s="339"/>
      <c r="AQ467" s="339"/>
      <c r="AR467" s="339"/>
      <c r="AS467" s="339"/>
      <c r="AT467" s="339"/>
      <c r="AU467" s="339"/>
      <c r="AV467" s="339"/>
      <c r="AW467" s="339"/>
      <c r="AX467" s="339"/>
      <c r="AY467" s="339"/>
      <c r="BA467" s="341"/>
      <c r="BB467" s="391"/>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1"/>
      <c r="BX467" s="341"/>
      <c r="BY467" s="341"/>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996" t="s">
        <v>386</v>
      </c>
      <c r="D468" s="995"/>
      <c r="E468" s="659">
        <v>7.9425881806124712E-2</v>
      </c>
      <c r="F468" s="571"/>
      <c r="G468" s="571"/>
      <c r="H468" s="995" t="s">
        <v>404</v>
      </c>
      <c r="I468" s="995"/>
      <c r="J468" s="660">
        <v>3.2630442406223544E-5</v>
      </c>
      <c r="K468" s="571"/>
      <c r="L468" s="571"/>
      <c r="M468" s="995" t="s">
        <v>378</v>
      </c>
      <c r="N468" s="995"/>
      <c r="O468" s="661">
        <v>0.26017387204079739</v>
      </c>
      <c r="P468" s="571"/>
      <c r="Q468" s="571"/>
      <c r="R468" s="339"/>
      <c r="S468" s="339"/>
      <c r="T468" s="339"/>
      <c r="U468" s="339"/>
      <c r="V468" s="339"/>
      <c r="W468" s="339"/>
      <c r="X468" s="339"/>
      <c r="Y468" s="339"/>
      <c r="Z468" s="339"/>
      <c r="AA468" s="339"/>
      <c r="AB468" s="339"/>
      <c r="AC468" s="339"/>
      <c r="AD468" s="339"/>
      <c r="AE468" s="339"/>
      <c r="AF468" s="339"/>
      <c r="AG468" s="339"/>
      <c r="AH468" s="339"/>
      <c r="AI468" s="339"/>
      <c r="AJ468" s="339"/>
      <c r="AK468" s="339"/>
      <c r="AL468" s="339"/>
      <c r="AM468" s="339"/>
      <c r="AN468" s="339"/>
      <c r="AO468" s="339"/>
      <c r="AP468" s="339"/>
      <c r="AQ468" s="339"/>
      <c r="AR468" s="339"/>
      <c r="AS468" s="339"/>
      <c r="AT468" s="339"/>
      <c r="AU468" s="339"/>
      <c r="AV468" s="339"/>
      <c r="AW468" s="339"/>
      <c r="AX468" s="339"/>
      <c r="AY468" s="339"/>
      <c r="BA468" s="341"/>
      <c r="BB468" s="391"/>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1"/>
      <c r="BX468" s="341"/>
      <c r="BY468" s="341"/>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996" t="s">
        <v>381</v>
      </c>
      <c r="D469" s="995"/>
      <c r="E469" s="659">
        <v>0.11265227698632606</v>
      </c>
      <c r="F469" s="571"/>
      <c r="G469" s="571"/>
      <c r="H469" s="995" t="s">
        <v>384</v>
      </c>
      <c r="I469" s="995"/>
      <c r="J469" s="660">
        <v>0.14441762169448141</v>
      </c>
      <c r="K469" s="571"/>
      <c r="L469" s="571"/>
      <c r="M469" s="995" t="s">
        <v>383</v>
      </c>
      <c r="N469" s="995"/>
      <c r="O469" s="661">
        <v>0.18035351487327769</v>
      </c>
      <c r="P469" s="571"/>
      <c r="Q469" s="571"/>
      <c r="R469" s="339"/>
      <c r="S469" s="339"/>
      <c r="T469" s="339"/>
      <c r="U469" s="339"/>
      <c r="V469" s="339"/>
      <c r="W469" s="339"/>
      <c r="X469" s="339"/>
      <c r="Y469" s="339"/>
      <c r="Z469" s="339"/>
      <c r="AA469" s="339"/>
      <c r="AB469" s="339"/>
      <c r="AC469" s="339"/>
      <c r="AD469" s="339"/>
      <c r="AE469" s="339"/>
      <c r="AF469" s="339"/>
      <c r="AG469" s="339"/>
      <c r="AH469" s="339"/>
      <c r="AI469" s="339"/>
      <c r="AJ469" s="339"/>
      <c r="AK469" s="339"/>
      <c r="AL469" s="339"/>
      <c r="AM469" s="339"/>
      <c r="AN469" s="339"/>
      <c r="AO469" s="339"/>
      <c r="AP469" s="339"/>
      <c r="AQ469" s="339"/>
      <c r="AR469" s="339"/>
      <c r="AS469" s="339"/>
      <c r="AT469" s="339"/>
      <c r="AU469" s="339"/>
      <c r="AV469" s="339"/>
      <c r="AW469" s="339"/>
      <c r="AX469" s="339"/>
      <c r="AY469" s="339"/>
      <c r="BA469" s="341"/>
      <c r="BB469" s="391"/>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1"/>
      <c r="BX469" s="341"/>
      <c r="BY469" s="341"/>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996" t="s">
        <v>403</v>
      </c>
      <c r="D470" s="995"/>
      <c r="E470" s="659">
        <v>1.7524607354447357E-4</v>
      </c>
      <c r="F470" s="571"/>
      <c r="G470" s="571"/>
      <c r="H470" s="995" t="s">
        <v>374</v>
      </c>
      <c r="I470" s="995"/>
      <c r="J470" s="660">
        <v>0.10271299566307314</v>
      </c>
      <c r="K470" s="571"/>
      <c r="L470" s="571"/>
      <c r="M470" s="995" t="s">
        <v>370</v>
      </c>
      <c r="N470" s="995"/>
      <c r="O470" s="661">
        <v>0.45014546472826045</v>
      </c>
      <c r="P470" s="571"/>
      <c r="Q470" s="571"/>
      <c r="R470" s="339"/>
      <c r="S470" s="339"/>
      <c r="T470" s="339"/>
      <c r="U470" s="339"/>
      <c r="V470" s="339"/>
      <c r="W470" s="339"/>
      <c r="X470" s="339"/>
      <c r="Y470" s="339"/>
      <c r="Z470" s="339"/>
      <c r="AA470" s="339"/>
      <c r="AB470" s="339"/>
      <c r="AC470" s="339"/>
      <c r="AD470" s="339"/>
      <c r="AE470" s="339"/>
      <c r="AF470" s="339"/>
      <c r="AG470" s="339"/>
      <c r="AH470" s="339"/>
      <c r="AI470" s="339"/>
      <c r="AJ470" s="339"/>
      <c r="AK470" s="339"/>
      <c r="AL470" s="339"/>
      <c r="AM470" s="339"/>
      <c r="AN470" s="339"/>
      <c r="AO470" s="339"/>
      <c r="AP470" s="339"/>
      <c r="AQ470" s="339"/>
      <c r="AR470" s="339"/>
      <c r="AS470" s="339"/>
      <c r="AT470" s="339"/>
      <c r="AU470" s="339"/>
      <c r="AV470" s="339"/>
      <c r="AW470" s="339"/>
      <c r="AX470" s="339"/>
      <c r="AY470" s="339"/>
      <c r="BA470" s="341"/>
      <c r="BB470" s="391"/>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1"/>
      <c r="BX470" s="341"/>
      <c r="BY470" s="341"/>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996" t="s">
        <v>405</v>
      </c>
      <c r="D471" s="995"/>
      <c r="E471" s="659">
        <v>1.6256749769477351E-4</v>
      </c>
      <c r="F471" s="571"/>
      <c r="G471" s="571"/>
      <c r="H471" s="995" t="s">
        <v>389</v>
      </c>
      <c r="I471" s="995"/>
      <c r="J471" s="660">
        <v>5.0303132442802982E-2</v>
      </c>
      <c r="K471" s="571"/>
      <c r="L471" s="571"/>
      <c r="M471" s="995" t="s">
        <v>397</v>
      </c>
      <c r="N471" s="995"/>
      <c r="O471" s="661">
        <v>4.007518478662187E-3</v>
      </c>
      <c r="P471" s="571"/>
      <c r="Q471" s="571"/>
      <c r="R471" s="339"/>
      <c r="S471" s="339"/>
      <c r="T471" s="339"/>
      <c r="U471" s="339"/>
      <c r="V471" s="339"/>
      <c r="W471" s="339"/>
      <c r="X471" s="339"/>
      <c r="Y471" s="339"/>
      <c r="Z471" s="339"/>
      <c r="AA471" s="339"/>
      <c r="AB471" s="339"/>
      <c r="AC471" s="339"/>
      <c r="AD471" s="339"/>
      <c r="AE471" s="339"/>
      <c r="AF471" s="339"/>
      <c r="AG471" s="339"/>
      <c r="AH471" s="339"/>
      <c r="AI471" s="339"/>
      <c r="AJ471" s="339"/>
      <c r="AK471" s="339"/>
      <c r="AL471" s="339"/>
      <c r="AM471" s="339"/>
      <c r="AN471" s="339"/>
      <c r="AO471" s="339"/>
      <c r="AP471" s="339"/>
      <c r="AQ471" s="339"/>
      <c r="AR471" s="339"/>
      <c r="AS471" s="339"/>
      <c r="AT471" s="339"/>
      <c r="AU471" s="339"/>
      <c r="AV471" s="339"/>
      <c r="AW471" s="339"/>
      <c r="AX471" s="339"/>
      <c r="AY471" s="339"/>
      <c r="BA471" s="341"/>
      <c r="BB471" s="391"/>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1"/>
      <c r="BX471" s="341"/>
      <c r="BY471" s="341"/>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996" t="s">
        <v>404</v>
      </c>
      <c r="D472" s="995"/>
      <c r="E472" s="659">
        <v>1.476474596116439E-4</v>
      </c>
      <c r="F472" s="571"/>
      <c r="G472" s="571"/>
      <c r="H472" s="995" t="s">
        <v>378</v>
      </c>
      <c r="I472" s="995"/>
      <c r="J472" s="660">
        <v>0.19804271106728241</v>
      </c>
      <c r="K472" s="571"/>
      <c r="L472" s="571"/>
      <c r="M472" s="995" t="s">
        <v>367</v>
      </c>
      <c r="N472" s="995"/>
      <c r="O472" s="661">
        <v>0.4465800178968507</v>
      </c>
      <c r="P472" s="571"/>
      <c r="Q472" s="571"/>
      <c r="R472" s="339"/>
      <c r="S472" s="339"/>
      <c r="T472" s="339"/>
      <c r="U472" s="339"/>
      <c r="V472" s="339"/>
      <c r="W472" s="339"/>
      <c r="X472" s="339"/>
      <c r="Y472" s="339"/>
      <c r="Z472" s="339"/>
      <c r="AA472" s="339"/>
      <c r="AB472" s="339"/>
      <c r="AC472" s="339"/>
      <c r="AD472" s="339"/>
      <c r="AE472" s="339"/>
      <c r="AF472" s="339"/>
      <c r="AG472" s="339"/>
      <c r="AH472" s="339"/>
      <c r="AI472" s="339"/>
      <c r="AJ472" s="339"/>
      <c r="AK472" s="339"/>
      <c r="AL472" s="339"/>
      <c r="AM472" s="339"/>
      <c r="AN472" s="339"/>
      <c r="AO472" s="339"/>
      <c r="AP472" s="339"/>
      <c r="AQ472" s="339"/>
      <c r="AR472" s="339"/>
      <c r="AS472" s="339"/>
      <c r="AT472" s="339"/>
      <c r="AU472" s="339"/>
      <c r="AV472" s="339"/>
      <c r="AW472" s="339"/>
      <c r="AX472" s="339"/>
      <c r="AY472" s="339"/>
      <c r="BA472" s="341"/>
      <c r="BB472" s="391"/>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1"/>
      <c r="BX472" s="341"/>
      <c r="BY472" s="341"/>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996" t="s">
        <v>384</v>
      </c>
      <c r="D473" s="995"/>
      <c r="E473" s="659">
        <v>0.12168648461841018</v>
      </c>
      <c r="F473" s="571"/>
      <c r="G473" s="571"/>
      <c r="H473" s="995" t="s">
        <v>383</v>
      </c>
      <c r="I473" s="995"/>
      <c r="J473" s="660">
        <v>0.11108794632717997</v>
      </c>
      <c r="K473" s="571"/>
      <c r="L473" s="571"/>
      <c r="M473" s="995" t="s">
        <v>376</v>
      </c>
      <c r="N473" s="995"/>
      <c r="O473" s="661">
        <v>9.0470053984556612E-2</v>
      </c>
      <c r="P473" s="571"/>
      <c r="Q473" s="571"/>
      <c r="R473" s="339"/>
      <c r="S473" s="339"/>
      <c r="T473" s="339"/>
      <c r="U473" s="339"/>
      <c r="V473" s="339"/>
      <c r="W473" s="339"/>
      <c r="X473" s="339"/>
      <c r="Y473" s="339"/>
      <c r="Z473" s="339"/>
      <c r="AA473" s="339"/>
      <c r="AB473" s="339"/>
      <c r="AC473" s="339"/>
      <c r="AD473" s="339"/>
      <c r="AE473" s="339"/>
      <c r="AF473" s="339"/>
      <c r="AG473" s="339"/>
      <c r="AH473" s="339"/>
      <c r="AI473" s="339"/>
      <c r="AJ473" s="339"/>
      <c r="AK473" s="339"/>
      <c r="AL473" s="339"/>
      <c r="AM473" s="339"/>
      <c r="AN473" s="339"/>
      <c r="AO473" s="339"/>
      <c r="AP473" s="339"/>
      <c r="AQ473" s="339"/>
      <c r="AR473" s="339"/>
      <c r="AS473" s="339"/>
      <c r="AT473" s="339"/>
      <c r="AU473" s="339"/>
      <c r="AV473" s="339"/>
      <c r="AW473" s="339"/>
      <c r="AX473" s="339"/>
      <c r="AY473" s="339"/>
      <c r="BA473" s="341"/>
      <c r="BB473" s="391"/>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1"/>
      <c r="BX473" s="341"/>
      <c r="BY473" s="341"/>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996" t="s">
        <v>374</v>
      </c>
      <c r="D474" s="995"/>
      <c r="E474" s="659">
        <v>0.36046814113506803</v>
      </c>
      <c r="F474" s="571"/>
      <c r="G474" s="571"/>
      <c r="H474" s="995" t="s">
        <v>370</v>
      </c>
      <c r="I474" s="995"/>
      <c r="J474" s="660">
        <v>0.36188146777609093</v>
      </c>
      <c r="K474" s="571"/>
      <c r="L474" s="571"/>
      <c r="M474" s="995" t="s">
        <v>382</v>
      </c>
      <c r="N474" s="995"/>
      <c r="O474" s="661">
        <v>0.16209150303534306</v>
      </c>
      <c r="P474" s="571"/>
      <c r="Q474" s="571"/>
      <c r="R474" s="339"/>
      <c r="S474" s="339"/>
      <c r="T474" s="339"/>
      <c r="U474" s="339"/>
      <c r="V474" s="339"/>
      <c r="W474" s="339"/>
      <c r="X474" s="339"/>
      <c r="Y474" s="339"/>
      <c r="Z474" s="339"/>
      <c r="AA474" s="339"/>
      <c r="AB474" s="339"/>
      <c r="AC474" s="339"/>
      <c r="AD474" s="339"/>
      <c r="AE474" s="339"/>
      <c r="AF474" s="339"/>
      <c r="AG474" s="339"/>
      <c r="AH474" s="339"/>
      <c r="AI474" s="339"/>
      <c r="AJ474" s="339"/>
      <c r="AK474" s="339"/>
      <c r="AL474" s="339"/>
      <c r="AM474" s="339"/>
      <c r="AN474" s="339"/>
      <c r="AO474" s="339"/>
      <c r="AP474" s="339"/>
      <c r="AQ474" s="339"/>
      <c r="AR474" s="339"/>
      <c r="AS474" s="339"/>
      <c r="AT474" s="339"/>
      <c r="AU474" s="339"/>
      <c r="AV474" s="339"/>
      <c r="AW474" s="339"/>
      <c r="AX474" s="339"/>
      <c r="AY474" s="339"/>
      <c r="BA474" s="341"/>
      <c r="BB474" s="391"/>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1"/>
      <c r="BX474" s="341"/>
      <c r="BY474" s="341"/>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996" t="s">
        <v>389</v>
      </c>
      <c r="D475" s="995"/>
      <c r="E475" s="659">
        <v>5.8597815065247867E-2</v>
      </c>
      <c r="F475" s="571"/>
      <c r="G475" s="571"/>
      <c r="H475" s="995" t="s">
        <v>397</v>
      </c>
      <c r="I475" s="995"/>
      <c r="J475" s="660">
        <v>3.4022775546116734E-3</v>
      </c>
      <c r="K475" s="571"/>
      <c r="L475" s="571"/>
      <c r="M475" s="995" t="s">
        <v>368</v>
      </c>
      <c r="N475" s="995"/>
      <c r="O475" s="661">
        <v>0.49808673505153106</v>
      </c>
      <c r="P475" s="571"/>
      <c r="Q475" s="571"/>
      <c r="R475" s="339"/>
      <c r="S475" s="339"/>
      <c r="T475" s="339"/>
      <c r="U475" s="339"/>
      <c r="V475" s="339"/>
      <c r="W475" s="339"/>
      <c r="X475" s="339"/>
      <c r="Y475" s="339"/>
      <c r="Z475" s="339"/>
      <c r="AA475" s="339"/>
      <c r="AB475" s="339"/>
      <c r="AC475" s="339"/>
      <c r="AD475" s="339"/>
      <c r="AE475" s="339"/>
      <c r="AF475" s="339"/>
      <c r="AG475" s="339"/>
      <c r="AH475" s="339"/>
      <c r="AI475" s="339"/>
      <c r="AJ475" s="339"/>
      <c r="AK475" s="339"/>
      <c r="AL475" s="339"/>
      <c r="AM475" s="339"/>
      <c r="AN475" s="339"/>
      <c r="AO475" s="339"/>
      <c r="AP475" s="339"/>
      <c r="AQ475" s="339"/>
      <c r="AR475" s="339"/>
      <c r="AS475" s="339"/>
      <c r="AT475" s="339"/>
      <c r="AU475" s="339"/>
      <c r="AV475" s="339"/>
      <c r="AW475" s="339"/>
      <c r="AX475" s="339"/>
      <c r="AY475" s="339"/>
      <c r="BA475" s="341"/>
      <c r="BB475" s="391"/>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1"/>
      <c r="BX475" s="341"/>
      <c r="BY475" s="341"/>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996" t="s">
        <v>378</v>
      </c>
      <c r="D476" s="995"/>
      <c r="E476" s="659">
        <v>0.24783304566053702</v>
      </c>
      <c r="F476" s="571"/>
      <c r="G476" s="571"/>
      <c r="H476" s="995" t="s">
        <v>367</v>
      </c>
      <c r="I476" s="995"/>
      <c r="J476" s="660">
        <v>0.3985842122484482</v>
      </c>
      <c r="K476" s="571"/>
      <c r="L476" s="571"/>
      <c r="M476" s="995" t="s">
        <v>387</v>
      </c>
      <c r="N476" s="995"/>
      <c r="O476" s="661">
        <v>1.1003048411855208E-2</v>
      </c>
      <c r="P476" s="571"/>
      <c r="Q476" s="571"/>
      <c r="R476" s="339"/>
      <c r="S476" s="339"/>
      <c r="T476" s="339"/>
      <c r="U476" s="339"/>
      <c r="V476" s="339"/>
      <c r="W476" s="339"/>
      <c r="X476" s="339"/>
      <c r="Y476" s="339"/>
      <c r="Z476" s="339"/>
      <c r="AA476" s="339"/>
      <c r="AB476" s="339"/>
      <c r="AC476" s="339"/>
      <c r="AD476" s="339"/>
      <c r="AE476" s="339"/>
      <c r="AF476" s="339"/>
      <c r="AG476" s="339"/>
      <c r="AH476" s="339"/>
      <c r="AI476" s="339"/>
      <c r="AJ476" s="339"/>
      <c r="AK476" s="339"/>
      <c r="AL476" s="339"/>
      <c r="AM476" s="339"/>
      <c r="AN476" s="339"/>
      <c r="AO476" s="339"/>
      <c r="AP476" s="339"/>
      <c r="AQ476" s="339"/>
      <c r="AR476" s="339"/>
      <c r="AS476" s="339"/>
      <c r="AT476" s="339"/>
      <c r="AU476" s="339"/>
      <c r="AV476" s="339"/>
      <c r="AW476" s="339"/>
      <c r="AX476" s="339"/>
      <c r="AY476" s="339"/>
      <c r="BA476" s="341"/>
      <c r="BB476" s="391"/>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1"/>
      <c r="BX476" s="341"/>
      <c r="BY476" s="341"/>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996" t="s">
        <v>383</v>
      </c>
      <c r="D477" s="995"/>
      <c r="E477" s="659">
        <v>0.15760728465165932</v>
      </c>
      <c r="F477" s="571"/>
      <c r="G477" s="571"/>
      <c r="H477" s="995" t="s">
        <v>376</v>
      </c>
      <c r="I477" s="995"/>
      <c r="J477" s="660">
        <v>0.21572714435719817</v>
      </c>
      <c r="K477" s="571"/>
      <c r="L477" s="571"/>
      <c r="M477" s="995" t="s">
        <v>380</v>
      </c>
      <c r="N477" s="995"/>
      <c r="O477" s="661">
        <v>0.15838315489388016</v>
      </c>
      <c r="P477" s="571"/>
      <c r="Q477" s="571"/>
      <c r="R477" s="339"/>
      <c r="S477" s="339"/>
      <c r="T477" s="339"/>
      <c r="U477" s="339"/>
      <c r="V477" s="339"/>
      <c r="W477" s="339"/>
      <c r="X477" s="339"/>
      <c r="Y477" s="339"/>
      <c r="Z477" s="339"/>
      <c r="AA477" s="339"/>
      <c r="AB477" s="339"/>
      <c r="AC477" s="339"/>
      <c r="AD477" s="339"/>
      <c r="AE477" s="339"/>
      <c r="AF477" s="339"/>
      <c r="AG477" s="339"/>
      <c r="AH477" s="339"/>
      <c r="AI477" s="339"/>
      <c r="AJ477" s="339"/>
      <c r="AK477" s="339"/>
      <c r="AL477" s="339"/>
      <c r="AM477" s="339"/>
      <c r="AN477" s="339"/>
      <c r="AO477" s="339"/>
      <c r="AP477" s="339"/>
      <c r="AQ477" s="339"/>
      <c r="AR477" s="339"/>
      <c r="AS477" s="339"/>
      <c r="AT477" s="339"/>
      <c r="AU477" s="339"/>
      <c r="AV477" s="339"/>
      <c r="AW477" s="339"/>
      <c r="AX477" s="339"/>
      <c r="AY477" s="339"/>
      <c r="BA477" s="341"/>
      <c r="BB477" s="391"/>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1"/>
      <c r="BX477" s="341"/>
      <c r="BY477" s="341"/>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996" t="s">
        <v>370</v>
      </c>
      <c r="D478" s="995"/>
      <c r="E478" s="659">
        <v>0.43762958998045381</v>
      </c>
      <c r="F478" s="571"/>
      <c r="G478" s="571"/>
      <c r="H478" s="995" t="s">
        <v>382</v>
      </c>
      <c r="I478" s="995"/>
      <c r="J478" s="660">
        <v>0.15610115032575403</v>
      </c>
      <c r="K478" s="571"/>
      <c r="L478" s="571"/>
      <c r="M478" s="995" t="s">
        <v>372</v>
      </c>
      <c r="N478" s="995"/>
      <c r="O478" s="661">
        <v>0.39844231355237786</v>
      </c>
      <c r="P478" s="571"/>
      <c r="Q478" s="571"/>
      <c r="R478" s="339"/>
      <c r="S478" s="339"/>
      <c r="T478" s="339"/>
      <c r="U478" s="339"/>
      <c r="V478" s="339"/>
      <c r="W478" s="339"/>
      <c r="X478" s="339"/>
      <c r="Y478" s="339"/>
      <c r="Z478" s="339"/>
      <c r="AA478" s="339"/>
      <c r="AB478" s="339"/>
      <c r="AC478" s="339"/>
      <c r="AD478" s="339"/>
      <c r="AE478" s="339"/>
      <c r="AF478" s="339"/>
      <c r="AG478" s="339"/>
      <c r="AH478" s="339"/>
      <c r="AI478" s="339"/>
      <c r="AJ478" s="339"/>
      <c r="AK478" s="339"/>
      <c r="AL478" s="339"/>
      <c r="AM478" s="339"/>
      <c r="AN478" s="339"/>
      <c r="AO478" s="339"/>
      <c r="AP478" s="339"/>
      <c r="AQ478" s="339"/>
      <c r="AR478" s="339"/>
      <c r="AS478" s="339"/>
      <c r="AT478" s="339"/>
      <c r="AU478" s="339"/>
      <c r="AV478" s="339"/>
      <c r="AW478" s="339"/>
      <c r="AX478" s="339"/>
      <c r="AY478" s="339"/>
      <c r="BA478" s="341"/>
      <c r="BB478" s="391"/>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1"/>
      <c r="BX478" s="341"/>
      <c r="BY478" s="341"/>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996" t="s">
        <v>397</v>
      </c>
      <c r="D479" s="995"/>
      <c r="E479" s="659">
        <v>4.5963710608797614E-3</v>
      </c>
      <c r="F479" s="571"/>
      <c r="G479" s="571"/>
      <c r="H479" s="995" t="s">
        <v>368</v>
      </c>
      <c r="I479" s="995"/>
      <c r="J479" s="660">
        <v>0.28573177094682739</v>
      </c>
      <c r="K479" s="571"/>
      <c r="L479" s="571"/>
      <c r="M479" s="995" t="s">
        <v>369</v>
      </c>
      <c r="N479" s="995"/>
      <c r="O479" s="661">
        <v>0.4929305983092363</v>
      </c>
      <c r="P479" s="571"/>
      <c r="Q479" s="571"/>
      <c r="R479" s="339"/>
      <c r="S479" s="339"/>
      <c r="T479" s="339"/>
      <c r="U479" s="339"/>
      <c r="V479" s="339"/>
      <c r="W479" s="339"/>
      <c r="X479" s="339"/>
      <c r="Y479" s="339"/>
      <c r="Z479" s="339"/>
      <c r="AA479" s="339"/>
      <c r="AB479" s="339"/>
      <c r="AC479" s="339"/>
      <c r="AD479" s="339"/>
      <c r="AE479" s="339"/>
      <c r="AF479" s="339"/>
      <c r="AG479" s="339"/>
      <c r="AH479" s="339"/>
      <c r="AI479" s="339"/>
      <c r="AJ479" s="339"/>
      <c r="AK479" s="339"/>
      <c r="AL479" s="339"/>
      <c r="AM479" s="339"/>
      <c r="AN479" s="339"/>
      <c r="AO479" s="339"/>
      <c r="AP479" s="339"/>
      <c r="AQ479" s="339"/>
      <c r="AR479" s="339"/>
      <c r="AS479" s="339"/>
      <c r="AT479" s="339"/>
      <c r="AU479" s="339"/>
      <c r="AV479" s="339"/>
      <c r="AW479" s="339"/>
      <c r="AX479" s="339"/>
      <c r="AY479" s="339"/>
      <c r="BA479" s="341"/>
      <c r="BB479" s="391"/>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1"/>
      <c r="BX479" s="341"/>
      <c r="BY479" s="341"/>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996" t="s">
        <v>367</v>
      </c>
      <c r="D480" s="995"/>
      <c r="E480" s="659">
        <v>0.4677695194719485</v>
      </c>
      <c r="F480" s="571"/>
      <c r="G480" s="571"/>
      <c r="H480" s="995" t="s">
        <v>387</v>
      </c>
      <c r="I480" s="995"/>
      <c r="J480" s="660">
        <v>7.5259653382244912E-2</v>
      </c>
      <c r="K480" s="571"/>
      <c r="L480" s="571"/>
      <c r="M480" s="995" t="s">
        <v>396</v>
      </c>
      <c r="N480" s="995"/>
      <c r="O480" s="661">
        <v>3.2055134294004741E-3</v>
      </c>
      <c r="P480" s="571"/>
      <c r="Q480" s="571"/>
      <c r="R480" s="339"/>
      <c r="S480" s="339"/>
      <c r="T480" s="339"/>
      <c r="U480" s="339"/>
      <c r="V480" s="339"/>
      <c r="W480" s="339"/>
      <c r="X480" s="339"/>
      <c r="Y480" s="339"/>
      <c r="Z480" s="339"/>
      <c r="AA480" s="339"/>
      <c r="AB480" s="339"/>
      <c r="AC480" s="339"/>
      <c r="AD480" s="339"/>
      <c r="AE480" s="339"/>
      <c r="AF480" s="339"/>
      <c r="AG480" s="339"/>
      <c r="AH480" s="339"/>
      <c r="AI480" s="339"/>
      <c r="AJ480" s="339"/>
      <c r="AK480" s="339"/>
      <c r="AL480" s="339"/>
      <c r="AM480" s="339"/>
      <c r="AN480" s="339"/>
      <c r="AO480" s="339"/>
      <c r="AP480" s="339"/>
      <c r="AQ480" s="339"/>
      <c r="AR480" s="339"/>
      <c r="AS480" s="339"/>
      <c r="AT480" s="339"/>
      <c r="AU480" s="339"/>
      <c r="AV480" s="339"/>
      <c r="AW480" s="339"/>
      <c r="AX480" s="339"/>
      <c r="AY480" s="339"/>
      <c r="BA480" s="341"/>
      <c r="BB480" s="391"/>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1"/>
      <c r="BX480" s="341"/>
      <c r="BY480" s="341"/>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996" t="s">
        <v>376</v>
      </c>
      <c r="D481" s="995"/>
      <c r="E481" s="659">
        <v>0.19492970994043579</v>
      </c>
      <c r="F481" s="571"/>
      <c r="G481" s="571"/>
      <c r="H481" s="995" t="s">
        <v>380</v>
      </c>
      <c r="I481" s="995"/>
      <c r="J481" s="660">
        <v>0.17858932280131093</v>
      </c>
      <c r="K481" s="571"/>
      <c r="L481" s="571"/>
      <c r="M481" s="995" t="s">
        <v>391</v>
      </c>
      <c r="N481" s="995"/>
      <c r="O481" s="662">
        <v>1.9316265490169082E-2</v>
      </c>
      <c r="P481" s="571"/>
      <c r="Q481" s="571"/>
      <c r="R481" s="339"/>
      <c r="S481" s="339"/>
      <c r="T481" s="339"/>
      <c r="U481" s="339"/>
      <c r="V481" s="339"/>
      <c r="W481" s="339"/>
      <c r="X481" s="339"/>
      <c r="Y481" s="339"/>
      <c r="Z481" s="339"/>
      <c r="AA481" s="339"/>
      <c r="AB481" s="339"/>
      <c r="AC481" s="339"/>
      <c r="AD481" s="339"/>
      <c r="AE481" s="339"/>
      <c r="AF481" s="339"/>
      <c r="AG481" s="339"/>
      <c r="AH481" s="339"/>
      <c r="AI481" s="339"/>
      <c r="AJ481" s="339"/>
      <c r="AK481" s="339"/>
      <c r="AL481" s="339"/>
      <c r="AM481" s="339"/>
      <c r="AN481" s="339"/>
      <c r="AO481" s="339"/>
      <c r="AP481" s="339"/>
      <c r="AQ481" s="339"/>
      <c r="AR481" s="339"/>
      <c r="AS481" s="339"/>
      <c r="AT481" s="339"/>
      <c r="AU481" s="339"/>
      <c r="AV481" s="339"/>
      <c r="AW481" s="339"/>
      <c r="AX481" s="339"/>
      <c r="AY481" s="339"/>
      <c r="BA481" s="341"/>
      <c r="BB481" s="391"/>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1"/>
      <c r="BX481" s="341"/>
      <c r="BY481" s="341"/>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996" t="s">
        <v>382</v>
      </c>
      <c r="D482" s="995"/>
      <c r="E482" s="659">
        <v>0.16696262864660699</v>
      </c>
      <c r="F482" s="571"/>
      <c r="G482" s="571"/>
      <c r="H482" s="995" t="s">
        <v>372</v>
      </c>
      <c r="I482" s="995"/>
      <c r="J482" s="660">
        <v>0.28712998897246117</v>
      </c>
      <c r="K482" s="571"/>
      <c r="L482" s="571"/>
      <c r="M482" s="995"/>
      <c r="N482" s="995"/>
      <c r="O482" s="571"/>
      <c r="P482" s="571"/>
      <c r="Q482" s="571"/>
      <c r="R482" s="339"/>
      <c r="S482" s="339"/>
      <c r="T482" s="339"/>
      <c r="U482" s="339"/>
      <c r="V482" s="339"/>
      <c r="W482" s="339"/>
      <c r="X482" s="339"/>
      <c r="Y482" s="339"/>
      <c r="Z482" s="339"/>
      <c r="AA482" s="339"/>
      <c r="AB482" s="339"/>
      <c r="AC482" s="339"/>
      <c r="AD482" s="339"/>
      <c r="AE482" s="339"/>
      <c r="AF482" s="339"/>
      <c r="AG482" s="339"/>
      <c r="AH482" s="339"/>
      <c r="AI482" s="339"/>
      <c r="AJ482" s="339"/>
      <c r="AK482" s="339"/>
      <c r="AL482" s="339"/>
      <c r="AM482" s="339"/>
      <c r="AN482" s="339"/>
      <c r="AO482" s="339"/>
      <c r="AP482" s="339"/>
      <c r="AQ482" s="339"/>
      <c r="AR482" s="339"/>
      <c r="AS482" s="339"/>
      <c r="AT482" s="339"/>
      <c r="AU482" s="339"/>
      <c r="AV482" s="339"/>
      <c r="AW482" s="339"/>
      <c r="AX482" s="339"/>
      <c r="AY482" s="339"/>
      <c r="BA482" s="341"/>
      <c r="BB482" s="391"/>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1"/>
      <c r="BX482" s="341"/>
      <c r="BY482" s="341"/>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996" t="s">
        <v>368</v>
      </c>
      <c r="D483" s="995"/>
      <c r="E483" s="659">
        <v>0.43140426623271189</v>
      </c>
      <c r="F483" s="571"/>
      <c r="G483" s="571"/>
      <c r="H483" s="995" t="s">
        <v>369</v>
      </c>
      <c r="I483" s="995"/>
      <c r="J483" s="660">
        <v>0.3204845947841421</v>
      </c>
      <c r="K483" s="571"/>
      <c r="L483" s="571"/>
      <c r="M483" s="995"/>
      <c r="N483" s="995"/>
      <c r="O483" s="571"/>
      <c r="P483" s="571"/>
      <c r="Q483" s="571"/>
      <c r="R483" s="339"/>
      <c r="S483" s="339"/>
      <c r="T483" s="339"/>
      <c r="U483" s="339"/>
      <c r="V483" s="339"/>
      <c r="W483" s="339"/>
      <c r="X483" s="339"/>
      <c r="Y483" s="339"/>
      <c r="Z483" s="339"/>
      <c r="AA483" s="339"/>
      <c r="AB483" s="339"/>
      <c r="AC483" s="339"/>
      <c r="AD483" s="339"/>
      <c r="AE483" s="339"/>
      <c r="AF483" s="339"/>
      <c r="AG483" s="339"/>
      <c r="AH483" s="339"/>
      <c r="AI483" s="339"/>
      <c r="AJ483" s="339"/>
      <c r="AK483" s="339"/>
      <c r="AL483" s="339"/>
      <c r="AM483" s="339"/>
      <c r="AN483" s="339"/>
      <c r="AO483" s="339"/>
      <c r="AP483" s="339"/>
      <c r="AQ483" s="339"/>
      <c r="AR483" s="339"/>
      <c r="AS483" s="339"/>
      <c r="AT483" s="339"/>
      <c r="AU483" s="339"/>
      <c r="AV483" s="339"/>
      <c r="AW483" s="339"/>
      <c r="AX483" s="339"/>
      <c r="AY483" s="339"/>
      <c r="BA483" s="341"/>
      <c r="BB483" s="391"/>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1"/>
      <c r="BX483" s="341"/>
      <c r="BY483" s="341"/>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996" t="s">
        <v>387</v>
      </c>
      <c r="D484" s="995"/>
      <c r="E484" s="659">
        <v>5.337637285776816E-2</v>
      </c>
      <c r="F484" s="571"/>
      <c r="G484" s="571"/>
      <c r="H484" s="995" t="s">
        <v>396</v>
      </c>
      <c r="I484" s="995"/>
      <c r="J484" s="660">
        <v>2.4032977813819058E-2</v>
      </c>
      <c r="K484" s="571"/>
      <c r="L484" s="571"/>
      <c r="M484" s="995" t="s">
        <v>238</v>
      </c>
      <c r="N484" s="995"/>
      <c r="O484" s="995"/>
      <c r="P484" s="995"/>
      <c r="Q484" s="995"/>
      <c r="R484" s="339"/>
      <c r="S484" s="339"/>
      <c r="T484" s="339"/>
      <c r="U484" s="339"/>
      <c r="V484" s="339"/>
      <c r="W484" s="339"/>
      <c r="X484" s="339"/>
      <c r="Y484" s="339"/>
      <c r="Z484" s="339"/>
      <c r="AA484" s="339"/>
      <c r="AB484" s="339"/>
      <c r="AC484" s="339"/>
      <c r="AD484" s="339"/>
      <c r="AE484" s="339"/>
      <c r="AF484" s="339"/>
      <c r="AG484" s="339"/>
      <c r="AH484" s="339"/>
      <c r="AI484" s="339"/>
      <c r="AJ484" s="339"/>
      <c r="AK484" s="339"/>
      <c r="AL484" s="339"/>
      <c r="AM484" s="339"/>
      <c r="AN484" s="339"/>
      <c r="AO484" s="339"/>
      <c r="AP484" s="339"/>
      <c r="AQ484" s="339"/>
      <c r="AR484" s="339"/>
      <c r="AS484" s="339"/>
      <c r="AT484" s="339"/>
      <c r="AU484" s="339"/>
      <c r="AV484" s="339"/>
      <c r="AW484" s="339"/>
      <c r="AX484" s="339"/>
      <c r="AY484" s="339"/>
      <c r="BA484" s="341"/>
      <c r="BB484" s="391"/>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1"/>
      <c r="BX484" s="341"/>
      <c r="BY484" s="341"/>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996" t="s">
        <v>380</v>
      </c>
      <c r="D485" s="995"/>
      <c r="E485" s="659">
        <v>0.15601428003546416</v>
      </c>
      <c r="F485" s="571"/>
      <c r="G485" s="571"/>
      <c r="H485" s="995" t="s">
        <v>391</v>
      </c>
      <c r="I485" s="995"/>
      <c r="J485" s="663">
        <v>6.1589970949670877E-2</v>
      </c>
      <c r="K485" s="571"/>
      <c r="L485" s="571"/>
      <c r="M485" s="995" t="s">
        <v>198</v>
      </c>
      <c r="N485" s="995"/>
      <c r="O485" s="1007" t="s">
        <v>239</v>
      </c>
      <c r="P485" s="1008"/>
      <c r="Q485" s="1009"/>
      <c r="R485" s="339"/>
      <c r="S485" s="339"/>
      <c r="T485" s="339"/>
      <c r="U485" s="339"/>
      <c r="V485" s="339"/>
      <c r="W485" s="339"/>
      <c r="X485" s="339"/>
      <c r="Y485" s="339"/>
      <c r="Z485" s="339"/>
      <c r="AA485" s="339"/>
      <c r="AB485" s="339"/>
      <c r="AC485" s="339"/>
      <c r="AD485" s="339"/>
      <c r="AE485" s="339"/>
      <c r="AF485" s="339"/>
      <c r="AG485" s="339"/>
      <c r="AH485" s="339"/>
      <c r="AI485" s="339"/>
      <c r="AJ485" s="339"/>
      <c r="AK485" s="339"/>
      <c r="AL485" s="339"/>
      <c r="AM485" s="339"/>
      <c r="AN485" s="339"/>
      <c r="AO485" s="339"/>
      <c r="AP485" s="339"/>
      <c r="AQ485" s="339"/>
      <c r="AR485" s="339"/>
      <c r="AS485" s="339"/>
      <c r="AT485" s="339"/>
      <c r="AU485" s="339"/>
      <c r="AV485" s="339"/>
      <c r="AW485" s="339"/>
      <c r="AX485" s="339"/>
      <c r="AY485" s="339"/>
      <c r="BA485" s="341"/>
      <c r="BB485" s="391"/>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1"/>
      <c r="BX485" s="341"/>
      <c r="BY485" s="341"/>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996" t="s">
        <v>372</v>
      </c>
      <c r="D486" s="995"/>
      <c r="E486" s="659">
        <v>0.40356884439777879</v>
      </c>
      <c r="F486" s="571"/>
      <c r="G486" s="571"/>
      <c r="H486" s="995"/>
      <c r="I486" s="995"/>
      <c r="J486" s="571"/>
      <c r="K486" s="571"/>
      <c r="L486" s="571"/>
      <c r="M486" s="995"/>
      <c r="N486" s="995"/>
      <c r="O486" s="644" t="s">
        <v>182</v>
      </c>
      <c r="P486" s="645" t="s">
        <v>240</v>
      </c>
      <c r="Q486" s="646" t="s">
        <v>241</v>
      </c>
      <c r="R486" s="339"/>
      <c r="S486" s="339"/>
      <c r="T486" s="339"/>
      <c r="U486" s="339"/>
      <c r="V486" s="339"/>
      <c r="W486" s="339"/>
      <c r="X486" s="339"/>
      <c r="Y486" s="339"/>
      <c r="Z486" s="339"/>
      <c r="AA486" s="339"/>
      <c r="AB486" s="339"/>
      <c r="AC486" s="339"/>
      <c r="AD486" s="339"/>
      <c r="AE486" s="339"/>
      <c r="AF486" s="339"/>
      <c r="AG486" s="339"/>
      <c r="AH486" s="339"/>
      <c r="AI486" s="339"/>
      <c r="AJ486" s="339"/>
      <c r="AK486" s="339"/>
      <c r="AL486" s="339"/>
      <c r="AM486" s="339"/>
      <c r="AN486" s="339"/>
      <c r="AO486" s="339"/>
      <c r="AP486" s="339"/>
      <c r="AQ486" s="339"/>
      <c r="AR486" s="339"/>
      <c r="AS486" s="339"/>
      <c r="AT486" s="339"/>
      <c r="AU486" s="339"/>
      <c r="AV486" s="339"/>
      <c r="AW486" s="339"/>
      <c r="AX486" s="339"/>
      <c r="AY486" s="339"/>
      <c r="BA486" s="341"/>
      <c r="BB486" s="391"/>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1"/>
      <c r="BX486" s="341"/>
      <c r="BY486" s="341"/>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996" t="s">
        <v>369</v>
      </c>
      <c r="D487" s="995"/>
      <c r="E487" s="659">
        <v>0.45578967510350482</v>
      </c>
      <c r="F487" s="571"/>
      <c r="G487" s="571"/>
      <c r="H487" s="995"/>
      <c r="I487" s="995"/>
      <c r="J487" s="571"/>
      <c r="K487" s="571"/>
      <c r="L487" s="571"/>
      <c r="M487" s="995" t="s">
        <v>199</v>
      </c>
      <c r="N487" s="995"/>
      <c r="O487" s="665">
        <v>6.1500761620670081</v>
      </c>
      <c r="P487" s="666">
        <v>16.621827465045968</v>
      </c>
      <c r="Q487" s="667">
        <v>16.621827465045968</v>
      </c>
      <c r="R487" s="339"/>
      <c r="S487" s="339"/>
      <c r="T487" s="339"/>
      <c r="U487" s="339"/>
      <c r="V487" s="339"/>
      <c r="W487" s="339"/>
      <c r="X487" s="339"/>
      <c r="Y487" s="339"/>
      <c r="Z487" s="339"/>
      <c r="AA487" s="339"/>
      <c r="AB487" s="339"/>
      <c r="AC487" s="339"/>
      <c r="AD487" s="339"/>
      <c r="AE487" s="339"/>
      <c r="AF487" s="339"/>
      <c r="AG487" s="339"/>
      <c r="AH487" s="339"/>
      <c r="AI487" s="339"/>
      <c r="AJ487" s="339"/>
      <c r="AK487" s="339"/>
      <c r="AL487" s="339"/>
      <c r="AM487" s="339"/>
      <c r="AN487" s="339"/>
      <c r="AO487" s="339"/>
      <c r="AP487" s="339"/>
      <c r="AQ487" s="339"/>
      <c r="AR487" s="339"/>
      <c r="AS487" s="339"/>
      <c r="AT487" s="339"/>
      <c r="AU487" s="339"/>
      <c r="AV487" s="339"/>
      <c r="AW487" s="339"/>
      <c r="AX487" s="339"/>
      <c r="AY487" s="339"/>
      <c r="BA487" s="341"/>
      <c r="BB487" s="391"/>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1"/>
      <c r="BX487" s="341"/>
      <c r="BY487" s="341"/>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996" t="s">
        <v>396</v>
      </c>
      <c r="D488" s="995"/>
      <c r="E488" s="659">
        <v>1.8269405732919936E-2</v>
      </c>
      <c r="F488" s="571"/>
      <c r="G488" s="571"/>
      <c r="H488" s="995" t="s">
        <v>238</v>
      </c>
      <c r="I488" s="995"/>
      <c r="J488" s="995"/>
      <c r="K488" s="995"/>
      <c r="L488" s="995"/>
      <c r="M488" s="995"/>
      <c r="N488" s="995"/>
      <c r="O488" s="571"/>
      <c r="P488" s="571"/>
      <c r="Q488" s="571"/>
      <c r="R488" s="339"/>
      <c r="S488" s="339"/>
      <c r="T488" s="339"/>
      <c r="U488" s="339"/>
      <c r="V488" s="339"/>
      <c r="W488" s="339"/>
      <c r="X488" s="339"/>
      <c r="Y488" s="339"/>
      <c r="Z488" s="339"/>
      <c r="AA488" s="339"/>
      <c r="AB488" s="339"/>
      <c r="AC488" s="339"/>
      <c r="AD488" s="339"/>
      <c r="AE488" s="339"/>
      <c r="AF488" s="339"/>
      <c r="AG488" s="339"/>
      <c r="AH488" s="339"/>
      <c r="AI488" s="339"/>
      <c r="AJ488" s="339"/>
      <c r="AK488" s="339"/>
      <c r="AL488" s="339"/>
      <c r="AM488" s="339"/>
      <c r="AN488" s="339"/>
      <c r="AO488" s="339"/>
      <c r="AP488" s="339"/>
      <c r="AQ488" s="339"/>
      <c r="AR488" s="339"/>
      <c r="AS488" s="339"/>
      <c r="AT488" s="339"/>
      <c r="AU488" s="339"/>
      <c r="AV488" s="339"/>
      <c r="AW488" s="339"/>
      <c r="AX488" s="339"/>
      <c r="AY488" s="339"/>
      <c r="BA488" s="341"/>
      <c r="BB488" s="391"/>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1"/>
      <c r="BX488" s="341"/>
      <c r="BY488" s="341"/>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996" t="s">
        <v>391</v>
      </c>
      <c r="D489" s="995"/>
      <c r="E489" s="664">
        <v>4.6598972996911237E-2</v>
      </c>
      <c r="F489" s="571"/>
      <c r="G489" s="571"/>
      <c r="H489" s="995" t="s">
        <v>198</v>
      </c>
      <c r="I489" s="995"/>
      <c r="J489" s="1007" t="s">
        <v>239</v>
      </c>
      <c r="K489" s="1008"/>
      <c r="L489" s="1009"/>
      <c r="M489" s="995"/>
      <c r="N489" s="995"/>
      <c r="O489" s="571"/>
      <c r="P489" s="571"/>
      <c r="Q489" s="571"/>
      <c r="R489" s="339"/>
      <c r="S489" s="339"/>
      <c r="T489" s="339"/>
      <c r="U489" s="339"/>
      <c r="V489" s="339"/>
      <c r="W489" s="339"/>
      <c r="X489" s="339"/>
      <c r="Y489" s="339"/>
      <c r="Z489" s="339"/>
      <c r="AA489" s="339"/>
      <c r="AB489" s="339"/>
      <c r="AC489" s="339"/>
      <c r="AD489" s="339"/>
      <c r="AE489" s="339"/>
      <c r="AF489" s="339"/>
      <c r="AG489" s="339"/>
      <c r="AH489" s="339"/>
      <c r="AI489" s="339"/>
      <c r="AJ489" s="339"/>
      <c r="AK489" s="339"/>
      <c r="AL489" s="339"/>
      <c r="AM489" s="339"/>
      <c r="AN489" s="339"/>
      <c r="AO489" s="339"/>
      <c r="AP489" s="339"/>
      <c r="AQ489" s="339"/>
      <c r="AR489" s="339"/>
      <c r="AS489" s="339"/>
      <c r="AT489" s="339"/>
      <c r="AU489" s="339"/>
      <c r="AV489" s="339"/>
      <c r="AW489" s="339"/>
      <c r="AX489" s="339"/>
      <c r="AY489" s="339"/>
      <c r="BA489" s="341"/>
      <c r="BB489" s="391"/>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1"/>
      <c r="BX489" s="341"/>
      <c r="BY489" s="341"/>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996"/>
      <c r="D490" s="995"/>
      <c r="E490" s="571"/>
      <c r="F490" s="571"/>
      <c r="G490" s="571"/>
      <c r="H490" s="995"/>
      <c r="I490" s="995"/>
      <c r="J490" s="647" t="s">
        <v>182</v>
      </c>
      <c r="K490" s="648" t="s">
        <v>240</v>
      </c>
      <c r="L490" s="649" t="s">
        <v>241</v>
      </c>
      <c r="M490" s="995" t="s">
        <v>242</v>
      </c>
      <c r="N490" s="995"/>
      <c r="O490" s="995"/>
      <c r="P490" s="571"/>
      <c r="Q490" s="571"/>
      <c r="R490" s="339"/>
      <c r="S490" s="339"/>
      <c r="T490" s="339"/>
      <c r="U490" s="339"/>
      <c r="V490" s="339"/>
      <c r="W490" s="339"/>
      <c r="X490" s="339"/>
      <c r="Y490" s="339"/>
      <c r="Z490" s="339"/>
      <c r="AA490" s="339"/>
      <c r="AB490" s="339"/>
      <c r="AC490" s="339"/>
      <c r="AD490" s="339"/>
      <c r="AE490" s="339"/>
      <c r="AF490" s="339"/>
      <c r="AG490" s="339"/>
      <c r="AH490" s="339"/>
      <c r="AI490" s="339"/>
      <c r="AJ490" s="339"/>
      <c r="AK490" s="339"/>
      <c r="AL490" s="339"/>
      <c r="AM490" s="339"/>
      <c r="AN490" s="339"/>
      <c r="AO490" s="339"/>
      <c r="AP490" s="339"/>
      <c r="AQ490" s="339"/>
      <c r="AR490" s="339"/>
      <c r="AS490" s="339"/>
      <c r="AT490" s="339"/>
      <c r="AU490" s="339"/>
      <c r="AV490" s="339"/>
      <c r="AW490" s="339"/>
      <c r="AX490" s="339"/>
      <c r="AY490" s="339"/>
      <c r="BA490" s="341"/>
      <c r="BB490" s="391"/>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1"/>
      <c r="BX490" s="341"/>
      <c r="BY490" s="341"/>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996"/>
      <c r="D491" s="995"/>
      <c r="E491" s="571"/>
      <c r="F491" s="571"/>
      <c r="G491" s="571"/>
      <c r="H491" s="995" t="s">
        <v>199</v>
      </c>
      <c r="I491" s="995"/>
      <c r="J491" s="668">
        <v>4.9386178930515383</v>
      </c>
      <c r="K491" s="669">
        <v>12.663122802696252</v>
      </c>
      <c r="L491" s="670">
        <v>12.663122802696252</v>
      </c>
      <c r="M491" s="995"/>
      <c r="N491" s="995"/>
      <c r="O491" s="650" t="s">
        <v>198</v>
      </c>
      <c r="P491" s="571"/>
      <c r="Q491" s="571"/>
      <c r="R491" s="339"/>
      <c r="S491" s="339"/>
      <c r="T491" s="339"/>
      <c r="U491" s="339"/>
      <c r="V491" s="339"/>
      <c r="W491" s="339"/>
      <c r="X491" s="339"/>
      <c r="Y491" s="339"/>
      <c r="Z491" s="339"/>
      <c r="AA491" s="339"/>
      <c r="AB491" s="339"/>
      <c r="AC491" s="339"/>
      <c r="AD491" s="339"/>
      <c r="AE491" s="339"/>
      <c r="AF491" s="339"/>
      <c r="AG491" s="339"/>
      <c r="AH491" s="339"/>
      <c r="AI491" s="339"/>
      <c r="AJ491" s="339"/>
      <c r="AK491" s="339"/>
      <c r="AL491" s="339"/>
      <c r="AM491" s="339"/>
      <c r="AN491" s="339"/>
      <c r="AO491" s="339"/>
      <c r="AP491" s="339"/>
      <c r="AQ491" s="339"/>
      <c r="AR491" s="339"/>
      <c r="AS491" s="339"/>
      <c r="AT491" s="339"/>
      <c r="AU491" s="339"/>
      <c r="AV491" s="339"/>
      <c r="AW491" s="339"/>
      <c r="AX491" s="339"/>
      <c r="AY491" s="339"/>
      <c r="BA491" s="341"/>
      <c r="BB491" s="391"/>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1"/>
      <c r="BX491" s="341"/>
      <c r="BY491" s="341"/>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996" t="s">
        <v>238</v>
      </c>
      <c r="D492" s="995"/>
      <c r="E492" s="995"/>
      <c r="F492" s="995"/>
      <c r="G492" s="995"/>
      <c r="H492" s="995"/>
      <c r="I492" s="995"/>
      <c r="J492" s="571"/>
      <c r="K492" s="571"/>
      <c r="L492" s="571"/>
      <c r="M492" s="995"/>
      <c r="N492" s="995"/>
      <c r="O492" s="671" t="s">
        <v>199</v>
      </c>
      <c r="P492" s="571"/>
      <c r="Q492" s="571"/>
      <c r="R492" s="339"/>
      <c r="S492" s="339"/>
      <c r="T492" s="339"/>
      <c r="U492" s="339"/>
      <c r="V492" s="339"/>
      <c r="W492" s="339"/>
      <c r="X492" s="339"/>
      <c r="Y492" s="339"/>
      <c r="Z492" s="339"/>
      <c r="AA492" s="339"/>
      <c r="AB492" s="339"/>
      <c r="AC492" s="339"/>
      <c r="AD492" s="339"/>
      <c r="AE492" s="339"/>
      <c r="AF492" s="339"/>
      <c r="AG492" s="339"/>
      <c r="AH492" s="339"/>
      <c r="AI492" s="339"/>
      <c r="AJ492" s="339"/>
      <c r="AK492" s="339"/>
      <c r="AL492" s="339"/>
      <c r="AM492" s="339"/>
      <c r="AN492" s="339"/>
      <c r="AO492" s="339"/>
      <c r="AP492" s="339"/>
      <c r="AQ492" s="339"/>
      <c r="AR492" s="339"/>
      <c r="AS492" s="339"/>
      <c r="AT492" s="339"/>
      <c r="AU492" s="339"/>
      <c r="AV492" s="339"/>
      <c r="AW492" s="339"/>
      <c r="AX492" s="339"/>
      <c r="AY492" s="339"/>
      <c r="BA492" s="341"/>
      <c r="BB492" s="391"/>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1"/>
      <c r="BX492" s="341"/>
      <c r="BY492" s="341"/>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996" t="s">
        <v>198</v>
      </c>
      <c r="D493" s="995"/>
      <c r="E493" s="1007" t="s">
        <v>239</v>
      </c>
      <c r="F493" s="1008"/>
      <c r="G493" s="1009"/>
      <c r="H493" s="995"/>
      <c r="I493" s="995"/>
      <c r="J493" s="571"/>
      <c r="K493" s="571"/>
      <c r="L493" s="571"/>
      <c r="M493" s="995" t="s">
        <v>377</v>
      </c>
      <c r="N493" s="995"/>
      <c r="O493" s="658">
        <v>-8.6955905528122657E-2</v>
      </c>
      <c r="P493" s="571"/>
      <c r="Q493" s="571"/>
      <c r="R493" s="339"/>
      <c r="S493" s="339"/>
      <c r="T493" s="339"/>
      <c r="U493" s="339"/>
      <c r="V493" s="339"/>
      <c r="W493" s="339"/>
      <c r="X493" s="339"/>
      <c r="Y493" s="339"/>
      <c r="Z493" s="339"/>
      <c r="AA493" s="339"/>
      <c r="AB493" s="339"/>
      <c r="AC493" s="339"/>
      <c r="AD493" s="339"/>
      <c r="AE493" s="339"/>
      <c r="AF493" s="339"/>
      <c r="AG493" s="339"/>
      <c r="AH493" s="339"/>
      <c r="AI493" s="339"/>
      <c r="AJ493" s="339"/>
      <c r="AK493" s="339"/>
      <c r="AL493" s="339"/>
      <c r="AM493" s="339"/>
      <c r="AN493" s="339"/>
      <c r="AO493" s="339"/>
      <c r="AP493" s="339"/>
      <c r="AQ493" s="339"/>
      <c r="AR493" s="339"/>
      <c r="AS493" s="339"/>
      <c r="AT493" s="339"/>
      <c r="AU493" s="339"/>
      <c r="AV493" s="339"/>
      <c r="AW493" s="339"/>
      <c r="AX493" s="339"/>
      <c r="AY493" s="339"/>
      <c r="BA493" s="341"/>
      <c r="BB493" s="391"/>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1"/>
      <c r="BX493" s="341"/>
      <c r="BY493" s="341"/>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995"/>
      <c r="D494" s="995"/>
      <c r="E494" s="651" t="s">
        <v>182</v>
      </c>
      <c r="F494" s="652" t="s">
        <v>240</v>
      </c>
      <c r="G494" s="653" t="s">
        <v>241</v>
      </c>
      <c r="H494" s="995" t="s">
        <v>242</v>
      </c>
      <c r="I494" s="995"/>
      <c r="J494" s="995"/>
      <c r="K494" s="571"/>
      <c r="L494" s="571"/>
      <c r="M494" s="995" t="s">
        <v>379</v>
      </c>
      <c r="N494" s="995"/>
      <c r="O494" s="661">
        <v>8.6846117816421778E-2</v>
      </c>
      <c r="P494" s="571"/>
      <c r="Q494" s="571"/>
      <c r="R494" s="339"/>
      <c r="S494" s="339"/>
      <c r="T494" s="339"/>
      <c r="U494" s="339"/>
      <c r="V494" s="339"/>
      <c r="W494" s="339"/>
      <c r="X494" s="339"/>
      <c r="Y494" s="339"/>
      <c r="Z494" s="339"/>
      <c r="AA494" s="339"/>
      <c r="AB494" s="339"/>
      <c r="AC494" s="339"/>
      <c r="AD494" s="339"/>
      <c r="AE494" s="339"/>
      <c r="AF494" s="339"/>
      <c r="AG494" s="339"/>
      <c r="AH494" s="339"/>
      <c r="AI494" s="339"/>
      <c r="AJ494" s="339"/>
      <c r="AK494" s="339"/>
      <c r="AL494" s="339"/>
      <c r="AM494" s="339"/>
      <c r="AN494" s="339"/>
      <c r="AO494" s="339"/>
      <c r="AP494" s="339"/>
      <c r="AQ494" s="339"/>
      <c r="AR494" s="339"/>
      <c r="AS494" s="339"/>
      <c r="AT494" s="339"/>
      <c r="AU494" s="339"/>
      <c r="AV494" s="339"/>
      <c r="AW494" s="339"/>
      <c r="AX494" s="339"/>
      <c r="AY494" s="339"/>
      <c r="BA494" s="341"/>
      <c r="BB494" s="391"/>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1"/>
      <c r="BX494" s="341"/>
      <c r="BY494" s="341"/>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996" t="s">
        <v>199</v>
      </c>
      <c r="D495" s="995"/>
      <c r="E495" s="672">
        <v>6.1899672651266409</v>
      </c>
      <c r="F495" s="673">
        <v>15.09748113445522</v>
      </c>
      <c r="G495" s="674">
        <v>15.09748113445522</v>
      </c>
      <c r="H495" s="995"/>
      <c r="I495" s="995"/>
      <c r="J495" s="654" t="s">
        <v>198</v>
      </c>
      <c r="K495" s="571"/>
      <c r="L495" s="571"/>
      <c r="M495" s="995" t="s">
        <v>385</v>
      </c>
      <c r="N495" s="995"/>
      <c r="O495" s="661">
        <v>-5.1336965032638432E-2</v>
      </c>
      <c r="P495" s="571"/>
      <c r="Q495" s="571"/>
      <c r="R495" s="339"/>
      <c r="S495" s="339"/>
      <c r="T495" s="339"/>
      <c r="U495" s="339"/>
      <c r="V495" s="339"/>
      <c r="W495" s="339"/>
      <c r="X495" s="339"/>
      <c r="Y495" s="339"/>
      <c r="Z495" s="339"/>
      <c r="AA495" s="339"/>
      <c r="AB495" s="339"/>
      <c r="AC495" s="339"/>
      <c r="AD495" s="339"/>
      <c r="AE495" s="339"/>
      <c r="AF495" s="339"/>
      <c r="AG495" s="339"/>
      <c r="AH495" s="339"/>
      <c r="AI495" s="339"/>
      <c r="AJ495" s="339"/>
      <c r="AK495" s="339"/>
      <c r="AL495" s="339"/>
      <c r="AM495" s="339"/>
      <c r="AN495" s="339"/>
      <c r="AO495" s="339"/>
      <c r="AP495" s="339"/>
      <c r="AQ495" s="339"/>
      <c r="AR495" s="339"/>
      <c r="AS495" s="339"/>
      <c r="AT495" s="339"/>
      <c r="AU495" s="339"/>
      <c r="AV495" s="339"/>
      <c r="AW495" s="339"/>
      <c r="AX495" s="339"/>
      <c r="AY495" s="339"/>
      <c r="BA495" s="341"/>
      <c r="BB495" s="391"/>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1"/>
      <c r="BX495" s="341"/>
      <c r="BY495" s="341"/>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996"/>
      <c r="D496" s="995"/>
      <c r="E496" s="571"/>
      <c r="F496" s="571"/>
      <c r="G496" s="571"/>
      <c r="H496" s="995"/>
      <c r="I496" s="995"/>
      <c r="J496" s="675" t="s">
        <v>199</v>
      </c>
      <c r="K496" s="571"/>
      <c r="L496" s="571"/>
      <c r="M496" s="995" t="s">
        <v>400</v>
      </c>
      <c r="N496" s="995"/>
      <c r="O496" s="661">
        <v>4.8004867901374005E-4</v>
      </c>
      <c r="P496" s="571"/>
      <c r="Q496" s="571"/>
      <c r="R496" s="339"/>
      <c r="S496" s="339"/>
      <c r="T496" s="339"/>
      <c r="U496" s="339"/>
      <c r="V496" s="339"/>
      <c r="W496" s="339"/>
      <c r="X496" s="339"/>
      <c r="Y496" s="339"/>
      <c r="Z496" s="339"/>
      <c r="AA496" s="339"/>
      <c r="AB496" s="339"/>
      <c r="AC496" s="339"/>
      <c r="AD496" s="339"/>
      <c r="AE496" s="339"/>
      <c r="AF496" s="339"/>
      <c r="AG496" s="339"/>
      <c r="AH496" s="339"/>
      <c r="AI496" s="339"/>
      <c r="AJ496" s="339"/>
      <c r="AK496" s="339"/>
      <c r="AL496" s="339"/>
      <c r="AM496" s="339"/>
      <c r="AN496" s="339"/>
      <c r="AO496" s="339"/>
      <c r="AP496" s="339"/>
      <c r="AQ496" s="339"/>
      <c r="AR496" s="339"/>
      <c r="AS496" s="339"/>
      <c r="AT496" s="339"/>
      <c r="AU496" s="339"/>
      <c r="AV496" s="339"/>
      <c r="AW496" s="339"/>
      <c r="AX496" s="339"/>
      <c r="AY496" s="339"/>
      <c r="BA496" s="341"/>
      <c r="BB496" s="391"/>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1"/>
      <c r="BX496" s="341"/>
      <c r="BY496" s="341"/>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996"/>
      <c r="D497" s="995"/>
      <c r="E497" s="571"/>
      <c r="F497" s="571"/>
      <c r="G497" s="571"/>
      <c r="H497" s="995" t="s">
        <v>377</v>
      </c>
      <c r="I497" s="995"/>
      <c r="J497" s="657">
        <v>-6.6625677138196754E-2</v>
      </c>
      <c r="K497" s="571"/>
      <c r="L497" s="571"/>
      <c r="M497" s="995" t="s">
        <v>390</v>
      </c>
      <c r="N497" s="995"/>
      <c r="O497" s="661">
        <v>4.1190407324589416E-2</v>
      </c>
      <c r="P497" s="571"/>
      <c r="Q497" s="571"/>
      <c r="R497" s="339"/>
      <c r="S497" s="339"/>
      <c r="T497" s="339"/>
      <c r="U497" s="339"/>
      <c r="V497" s="339"/>
      <c r="W497" s="339"/>
      <c r="X497" s="339"/>
      <c r="Y497" s="339"/>
      <c r="Z497" s="339"/>
      <c r="AA497" s="339"/>
      <c r="AB497" s="339"/>
      <c r="AC497" s="339"/>
      <c r="AD497" s="339"/>
      <c r="AE497" s="339"/>
      <c r="AF497" s="339"/>
      <c r="AG497" s="339"/>
      <c r="AH497" s="339"/>
      <c r="AI497" s="339"/>
      <c r="AJ497" s="339"/>
      <c r="AK497" s="339"/>
      <c r="AL497" s="339"/>
      <c r="AM497" s="339"/>
      <c r="AN497" s="339"/>
      <c r="AO497" s="339"/>
      <c r="AP497" s="339"/>
      <c r="AQ497" s="339"/>
      <c r="AR497" s="339"/>
      <c r="AS497" s="339"/>
      <c r="AT497" s="339"/>
      <c r="AU497" s="339"/>
      <c r="AV497" s="339"/>
      <c r="AW497" s="339"/>
      <c r="AX497" s="339"/>
      <c r="AY497" s="339"/>
      <c r="BA497" s="341"/>
      <c r="BB497" s="391"/>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1"/>
      <c r="BX497" s="341"/>
      <c r="BY497" s="341"/>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996" t="s">
        <v>242</v>
      </c>
      <c r="D498" s="995"/>
      <c r="E498" s="995"/>
      <c r="F498" s="571"/>
      <c r="G498" s="571"/>
      <c r="H498" s="995" t="s">
        <v>379</v>
      </c>
      <c r="I498" s="995"/>
      <c r="J498" s="660">
        <v>6.6813482916094624E-2</v>
      </c>
      <c r="K498" s="571"/>
      <c r="L498" s="571"/>
      <c r="M498" s="995" t="s">
        <v>393</v>
      </c>
      <c r="N498" s="995"/>
      <c r="O498" s="661">
        <v>2.7647331846469548E-2</v>
      </c>
      <c r="P498" s="571"/>
      <c r="Q498" s="571"/>
      <c r="R498" s="339"/>
      <c r="S498" s="339"/>
      <c r="T498" s="339"/>
      <c r="U498" s="339"/>
      <c r="V498" s="339"/>
      <c r="W498" s="339"/>
      <c r="X498" s="339"/>
      <c r="Y498" s="339"/>
      <c r="Z498" s="339"/>
      <c r="AA498" s="339"/>
      <c r="AB498" s="339"/>
      <c r="AC498" s="339"/>
      <c r="AD498" s="339"/>
      <c r="AE498" s="339"/>
      <c r="AF498" s="339"/>
      <c r="AG498" s="339"/>
      <c r="AH498" s="339"/>
      <c r="AI498" s="339"/>
      <c r="AJ498" s="339"/>
      <c r="AK498" s="339"/>
      <c r="AL498" s="339"/>
      <c r="AM498" s="339"/>
      <c r="AN498" s="339"/>
      <c r="AO498" s="339"/>
      <c r="AP498" s="339"/>
      <c r="AQ498" s="339"/>
      <c r="AR498" s="339"/>
      <c r="AS498" s="339"/>
      <c r="AT498" s="339"/>
      <c r="AU498" s="339"/>
      <c r="AV498" s="339"/>
      <c r="AW498" s="339"/>
      <c r="AX498" s="339"/>
      <c r="AY498" s="339"/>
      <c r="BA498" s="341"/>
      <c r="BB498" s="391"/>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1"/>
      <c r="BX498" s="341"/>
      <c r="BY498" s="341"/>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996"/>
      <c r="D499" s="995"/>
      <c r="E499" s="655" t="s">
        <v>198</v>
      </c>
      <c r="F499" s="571"/>
      <c r="G499" s="571"/>
      <c r="H499" s="995" t="s">
        <v>385</v>
      </c>
      <c r="I499" s="995"/>
      <c r="J499" s="660">
        <v>-5.2232567086151628E-2</v>
      </c>
      <c r="K499" s="571"/>
      <c r="L499" s="571"/>
      <c r="M499" s="995" t="s">
        <v>366</v>
      </c>
      <c r="N499" s="995"/>
      <c r="O499" s="661">
        <v>-0.12304922244340058</v>
      </c>
      <c r="P499" s="571"/>
      <c r="Q499" s="571"/>
      <c r="R499" s="339"/>
      <c r="S499" s="339"/>
      <c r="T499" s="339"/>
      <c r="U499" s="339"/>
      <c r="V499" s="339"/>
      <c r="W499" s="339"/>
      <c r="X499" s="339"/>
      <c r="Y499" s="339"/>
      <c r="Z499" s="339"/>
      <c r="AA499" s="339"/>
      <c r="AB499" s="339"/>
      <c r="AC499" s="339"/>
      <c r="AD499" s="339"/>
      <c r="AE499" s="339"/>
      <c r="AF499" s="339"/>
      <c r="AG499" s="339"/>
      <c r="AH499" s="339"/>
      <c r="AI499" s="339"/>
      <c r="AJ499" s="339"/>
      <c r="AK499" s="339"/>
      <c r="AL499" s="339"/>
      <c r="AM499" s="339"/>
      <c r="AN499" s="339"/>
      <c r="AO499" s="339"/>
      <c r="AP499" s="339"/>
      <c r="AQ499" s="339"/>
      <c r="AR499" s="339"/>
      <c r="AS499" s="339"/>
      <c r="AT499" s="339"/>
      <c r="AU499" s="339"/>
      <c r="AV499" s="339"/>
      <c r="AW499" s="339"/>
      <c r="AX499" s="339"/>
      <c r="AY499" s="339"/>
      <c r="BA499" s="341"/>
      <c r="BB499" s="391"/>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1"/>
      <c r="BX499" s="341"/>
      <c r="BY499" s="341"/>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995"/>
      <c r="D500" s="995"/>
      <c r="E500" s="676" t="s">
        <v>199</v>
      </c>
      <c r="F500" s="571"/>
      <c r="G500" s="571"/>
      <c r="H500" s="995" t="s">
        <v>400</v>
      </c>
      <c r="I500" s="995"/>
      <c r="J500" s="660">
        <v>-5.0516893499572826E-3</v>
      </c>
      <c r="K500" s="571"/>
      <c r="L500" s="571"/>
      <c r="M500" s="995" t="s">
        <v>402</v>
      </c>
      <c r="N500" s="995"/>
      <c r="O500" s="661">
        <v>-4.4878739608682824E-3</v>
      </c>
      <c r="P500" s="571"/>
      <c r="Q500" s="571"/>
      <c r="R500" s="339"/>
      <c r="S500" s="339"/>
      <c r="T500" s="339"/>
      <c r="U500" s="339"/>
      <c r="V500" s="339"/>
      <c r="W500" s="339"/>
      <c r="X500" s="339"/>
      <c r="Y500" s="339"/>
      <c r="Z500" s="339"/>
      <c r="AA500" s="339"/>
      <c r="AB500" s="339"/>
      <c r="AC500" s="339"/>
      <c r="AD500" s="339"/>
      <c r="AE500" s="339"/>
      <c r="AF500" s="339"/>
      <c r="AG500" s="339"/>
      <c r="AH500" s="339"/>
      <c r="AI500" s="339"/>
      <c r="AJ500" s="339"/>
      <c r="AK500" s="339"/>
      <c r="AL500" s="339"/>
      <c r="AM500" s="339"/>
      <c r="AN500" s="339"/>
      <c r="AO500" s="339"/>
      <c r="AP500" s="339"/>
      <c r="AQ500" s="339"/>
      <c r="AR500" s="339"/>
      <c r="AS500" s="339"/>
      <c r="AT500" s="339"/>
      <c r="AU500" s="339"/>
      <c r="AV500" s="339"/>
      <c r="AW500" s="339"/>
      <c r="AX500" s="339"/>
      <c r="AY500" s="339"/>
      <c r="BA500" s="341"/>
      <c r="BB500" s="391"/>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1"/>
      <c r="BX500" s="341"/>
      <c r="BY500" s="341"/>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996" t="s">
        <v>377</v>
      </c>
      <c r="D501" s="995"/>
      <c r="E501" s="656">
        <v>-7.1930882287559866E-2</v>
      </c>
      <c r="F501" s="571"/>
      <c r="G501" s="571"/>
      <c r="H501" s="995" t="s">
        <v>390</v>
      </c>
      <c r="I501" s="995"/>
      <c r="J501" s="660">
        <v>3.4243749292042533E-2</v>
      </c>
      <c r="K501" s="571"/>
      <c r="L501" s="571"/>
      <c r="M501" s="995" t="s">
        <v>401</v>
      </c>
      <c r="N501" s="995"/>
      <c r="O501" s="661">
        <v>2.2327175042647016E-3</v>
      </c>
      <c r="P501" s="571"/>
      <c r="Q501" s="571"/>
      <c r="R501" s="339"/>
      <c r="S501" s="339"/>
      <c r="T501" s="339"/>
      <c r="U501" s="339"/>
      <c r="V501" s="339"/>
      <c r="W501" s="339"/>
      <c r="X501" s="339"/>
      <c r="Y501" s="339"/>
      <c r="Z501" s="339"/>
      <c r="AA501" s="339"/>
      <c r="AB501" s="339"/>
      <c r="AC501" s="339"/>
      <c r="AD501" s="339"/>
      <c r="AE501" s="339"/>
      <c r="AF501" s="339"/>
      <c r="AG501" s="339"/>
      <c r="AH501" s="339"/>
      <c r="AI501" s="339"/>
      <c r="AJ501" s="339"/>
      <c r="AK501" s="339"/>
      <c r="AL501" s="339"/>
      <c r="AM501" s="339"/>
      <c r="AN501" s="339"/>
      <c r="AO501" s="339"/>
      <c r="AP501" s="339"/>
      <c r="AQ501" s="339"/>
      <c r="AR501" s="339"/>
      <c r="AS501" s="339"/>
      <c r="AT501" s="339"/>
      <c r="AU501" s="339"/>
      <c r="AV501" s="339"/>
      <c r="AW501" s="339"/>
      <c r="AX501" s="339"/>
      <c r="AY501" s="339"/>
      <c r="BA501" s="341"/>
      <c r="BB501" s="391"/>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1"/>
      <c r="BX501" s="341"/>
      <c r="BY501" s="341"/>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996" t="s">
        <v>379</v>
      </c>
      <c r="D502" s="995"/>
      <c r="E502" s="659">
        <v>8.029276531192113E-2</v>
      </c>
      <c r="F502" s="571"/>
      <c r="G502" s="571"/>
      <c r="H502" s="995" t="s">
        <v>406</v>
      </c>
      <c r="I502" s="995"/>
      <c r="J502" s="660">
        <v>3.9681751963167628E-4</v>
      </c>
      <c r="K502" s="571"/>
      <c r="L502" s="571"/>
      <c r="M502" s="995" t="s">
        <v>392</v>
      </c>
      <c r="N502" s="995"/>
      <c r="O502" s="661">
        <v>6.3246719189186135E-3</v>
      </c>
      <c r="P502" s="571"/>
      <c r="Q502" s="571"/>
      <c r="R502" s="339"/>
      <c r="S502" s="339"/>
      <c r="T502" s="339"/>
      <c r="U502" s="339"/>
      <c r="V502" s="339"/>
      <c r="W502" s="339"/>
      <c r="X502" s="339"/>
      <c r="Y502" s="339"/>
      <c r="Z502" s="339"/>
      <c r="AA502" s="339"/>
      <c r="AB502" s="339"/>
      <c r="AC502" s="339"/>
      <c r="AD502" s="339"/>
      <c r="AE502" s="339"/>
      <c r="AF502" s="339"/>
      <c r="AG502" s="339"/>
      <c r="AH502" s="339"/>
      <c r="AI502" s="339"/>
      <c r="AJ502" s="339"/>
      <c r="AK502" s="339"/>
      <c r="AL502" s="339"/>
      <c r="AM502" s="339"/>
      <c r="AN502" s="339"/>
      <c r="AO502" s="339"/>
      <c r="AP502" s="339"/>
      <c r="AQ502" s="339"/>
      <c r="AR502" s="339"/>
      <c r="AS502" s="339"/>
      <c r="AT502" s="339"/>
      <c r="AU502" s="339"/>
      <c r="AV502" s="339"/>
      <c r="AW502" s="339"/>
      <c r="AX502" s="339"/>
      <c r="AY502" s="339"/>
      <c r="BA502" s="341"/>
      <c r="BB502" s="391"/>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1"/>
      <c r="BX502" s="341"/>
      <c r="BY502" s="341"/>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996" t="s">
        <v>385</v>
      </c>
      <c r="D503" s="995"/>
      <c r="E503" s="659">
        <v>-4.0863179167650858E-2</v>
      </c>
      <c r="F503" s="571"/>
      <c r="G503" s="571"/>
      <c r="H503" s="995" t="s">
        <v>393</v>
      </c>
      <c r="I503" s="995"/>
      <c r="J503" s="660">
        <v>3.0135382136576509E-2</v>
      </c>
      <c r="K503" s="571"/>
      <c r="L503" s="571"/>
      <c r="M503" s="995" t="s">
        <v>388</v>
      </c>
      <c r="N503" s="995"/>
      <c r="O503" s="661">
        <v>1.66432465888945E-2</v>
      </c>
      <c r="P503" s="571"/>
      <c r="Q503" s="571"/>
      <c r="R503" s="339"/>
      <c r="S503" s="339"/>
      <c r="T503" s="339"/>
      <c r="U503" s="339"/>
      <c r="V503" s="339"/>
      <c r="W503" s="339"/>
      <c r="X503" s="339"/>
      <c r="Y503" s="339"/>
      <c r="Z503" s="339"/>
      <c r="AA503" s="339"/>
      <c r="AB503" s="339"/>
      <c r="AC503" s="339"/>
      <c r="AD503" s="339"/>
      <c r="AE503" s="339"/>
      <c r="AF503" s="339"/>
      <c r="AG503" s="339"/>
      <c r="AH503" s="339"/>
      <c r="AI503" s="339"/>
      <c r="AJ503" s="339"/>
      <c r="AK503" s="339"/>
      <c r="AL503" s="339"/>
      <c r="AM503" s="339"/>
      <c r="AN503" s="339"/>
      <c r="AO503" s="339"/>
      <c r="AP503" s="339"/>
      <c r="AQ503" s="339"/>
      <c r="AR503" s="339"/>
      <c r="AS503" s="339"/>
      <c r="AT503" s="339"/>
      <c r="AU503" s="339"/>
      <c r="AV503" s="339"/>
      <c r="AW503" s="339"/>
      <c r="AX503" s="339"/>
      <c r="AY503" s="339"/>
      <c r="BA503" s="341"/>
      <c r="BB503" s="391"/>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1"/>
      <c r="BX503" s="341"/>
      <c r="BY503" s="341"/>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996" t="s">
        <v>400</v>
      </c>
      <c r="D504" s="995"/>
      <c r="E504" s="659">
        <v>-1.0721119880528283E-3</v>
      </c>
      <c r="F504" s="571"/>
      <c r="G504" s="571"/>
      <c r="H504" s="995" t="s">
        <v>366</v>
      </c>
      <c r="I504" s="995"/>
      <c r="J504" s="660">
        <v>-0.13097381594125432</v>
      </c>
      <c r="K504" s="571"/>
      <c r="L504" s="571"/>
      <c r="M504" s="995" t="s">
        <v>375</v>
      </c>
      <c r="N504" s="995"/>
      <c r="O504" s="661">
        <v>9.6273100278491855E-2</v>
      </c>
      <c r="P504" s="571"/>
      <c r="Q504" s="571"/>
      <c r="R504" s="339"/>
      <c r="S504" s="339"/>
      <c r="T504" s="339"/>
      <c r="U504" s="339"/>
      <c r="V504" s="339"/>
      <c r="W504" s="339"/>
      <c r="X504" s="339"/>
      <c r="Y504" s="339"/>
      <c r="Z504" s="339"/>
      <c r="AA504" s="339"/>
      <c r="AB504" s="339"/>
      <c r="AC504" s="339"/>
      <c r="AD504" s="339"/>
      <c r="AE504" s="339"/>
      <c r="AF504" s="339"/>
      <c r="AG504" s="339"/>
      <c r="AH504" s="339"/>
      <c r="AI504" s="339"/>
      <c r="AJ504" s="339"/>
      <c r="AK504" s="339"/>
      <c r="AL504" s="339"/>
      <c r="AM504" s="339"/>
      <c r="AN504" s="339"/>
      <c r="AO504" s="339"/>
      <c r="AP504" s="339"/>
      <c r="AQ504" s="339"/>
      <c r="AR504" s="339"/>
      <c r="AS504" s="339"/>
      <c r="AT504" s="339"/>
      <c r="AU504" s="339"/>
      <c r="AV504" s="339"/>
      <c r="AW504" s="339"/>
      <c r="AX504" s="339"/>
      <c r="AY504" s="339"/>
      <c r="BA504" s="341"/>
      <c r="BB504" s="391"/>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1"/>
      <c r="BX504" s="341"/>
      <c r="BY504" s="341"/>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996" t="s">
        <v>390</v>
      </c>
      <c r="D505" s="995"/>
      <c r="E505" s="659">
        <v>3.8954492818158354E-2</v>
      </c>
      <c r="F505" s="571"/>
      <c r="G505" s="571"/>
      <c r="H505" s="995" t="s">
        <v>402</v>
      </c>
      <c r="I505" s="995"/>
      <c r="J505" s="660">
        <v>4.7679441789864442E-3</v>
      </c>
      <c r="K505" s="571"/>
      <c r="L505" s="571"/>
      <c r="M505" s="995" t="s">
        <v>399</v>
      </c>
      <c r="N505" s="995"/>
      <c r="O505" s="661">
        <v>7.892602551970487E-3</v>
      </c>
      <c r="P505" s="571"/>
      <c r="Q505" s="571"/>
      <c r="R505" s="339"/>
      <c r="S505" s="339"/>
      <c r="T505" s="339"/>
      <c r="U505" s="339"/>
      <c r="V505" s="339"/>
      <c r="W505" s="339"/>
      <c r="X505" s="339"/>
      <c r="Y505" s="339"/>
      <c r="Z505" s="339"/>
      <c r="AA505" s="339"/>
      <c r="AB505" s="339"/>
      <c r="AC505" s="339"/>
      <c r="AD505" s="339"/>
      <c r="AE505" s="339"/>
      <c r="AF505" s="339"/>
      <c r="AG505" s="339"/>
      <c r="AH505" s="339"/>
      <c r="AI505" s="339"/>
      <c r="AJ505" s="339"/>
      <c r="AK505" s="339"/>
      <c r="AL505" s="339"/>
      <c r="AM505" s="339"/>
      <c r="AN505" s="339"/>
      <c r="AO505" s="339"/>
      <c r="AP505" s="339"/>
      <c r="AQ505" s="339"/>
      <c r="AR505" s="339"/>
      <c r="AS505" s="339"/>
      <c r="AT505" s="339"/>
      <c r="AU505" s="339"/>
      <c r="AV505" s="339"/>
      <c r="AW505" s="339"/>
      <c r="AX505" s="339"/>
      <c r="AY505" s="339"/>
      <c r="BA505" s="341"/>
      <c r="BB505" s="391"/>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1"/>
      <c r="BX505" s="341"/>
      <c r="BY505" s="341"/>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996" t="s">
        <v>406</v>
      </c>
      <c r="D506" s="995"/>
      <c r="E506" s="659">
        <v>-7.3209937942782168E-4</v>
      </c>
      <c r="F506" s="571"/>
      <c r="G506" s="571"/>
      <c r="H506" s="995" t="s">
        <v>392</v>
      </c>
      <c r="I506" s="995"/>
      <c r="J506" s="660">
        <v>4.7082655207258323E-2</v>
      </c>
      <c r="K506" s="571"/>
      <c r="L506" s="571"/>
      <c r="M506" s="995" t="s">
        <v>371</v>
      </c>
      <c r="N506" s="995"/>
      <c r="O506" s="661">
        <v>9.0075229270905915E-2</v>
      </c>
      <c r="P506" s="571"/>
      <c r="Q506" s="571"/>
      <c r="R506" s="339"/>
      <c r="S506" s="339"/>
      <c r="T506" s="339"/>
      <c r="U506" s="339"/>
      <c r="V506" s="339"/>
      <c r="W506" s="339"/>
      <c r="X506" s="339"/>
      <c r="Y506" s="339"/>
      <c r="Z506" s="339"/>
      <c r="AA506" s="339"/>
      <c r="AB506" s="339"/>
      <c r="AC506" s="339"/>
      <c r="AD506" s="339"/>
      <c r="AE506" s="339"/>
      <c r="AF506" s="339"/>
      <c r="AG506" s="339"/>
      <c r="AH506" s="339"/>
      <c r="AI506" s="339"/>
      <c r="AJ506" s="339"/>
      <c r="AK506" s="339"/>
      <c r="AL506" s="339"/>
      <c r="AM506" s="339"/>
      <c r="AN506" s="339"/>
      <c r="AO506" s="339"/>
      <c r="AP506" s="339"/>
      <c r="AQ506" s="339"/>
      <c r="AR506" s="339"/>
      <c r="AS506" s="339"/>
      <c r="AT506" s="339"/>
      <c r="AU506" s="339"/>
      <c r="AV506" s="339"/>
      <c r="AW506" s="339"/>
      <c r="AX506" s="339"/>
      <c r="AY506" s="339"/>
      <c r="BA506" s="341"/>
      <c r="BB506" s="391"/>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1"/>
      <c r="BX506" s="341"/>
      <c r="BY506" s="341"/>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996" t="s">
        <v>393</v>
      </c>
      <c r="D507" s="995"/>
      <c r="E507" s="659">
        <v>2.4761561545018896E-2</v>
      </c>
      <c r="F507" s="571"/>
      <c r="G507" s="571"/>
      <c r="H507" s="995" t="s">
        <v>388</v>
      </c>
      <c r="I507" s="995"/>
      <c r="J507" s="660">
        <v>5.4073524855910056E-2</v>
      </c>
      <c r="K507" s="571"/>
      <c r="L507" s="571"/>
      <c r="M507" s="995" t="s">
        <v>395</v>
      </c>
      <c r="N507" s="995"/>
      <c r="O507" s="661">
        <v>1.6790523286316621E-2</v>
      </c>
      <c r="P507" s="571"/>
      <c r="Q507" s="571"/>
      <c r="R507" s="339"/>
      <c r="S507" s="339"/>
      <c r="T507" s="339"/>
      <c r="U507" s="339"/>
      <c r="V507" s="339"/>
      <c r="W507" s="339"/>
      <c r="X507" s="339"/>
      <c r="Y507" s="339"/>
      <c r="Z507" s="339"/>
      <c r="AA507" s="339"/>
      <c r="AB507" s="339"/>
      <c r="AC507" s="339"/>
      <c r="AD507" s="339"/>
      <c r="AE507" s="339"/>
      <c r="AF507" s="339"/>
      <c r="AG507" s="339"/>
      <c r="AH507" s="339"/>
      <c r="AI507" s="339"/>
      <c r="AJ507" s="339"/>
      <c r="AK507" s="339"/>
      <c r="AL507" s="339"/>
      <c r="AM507" s="339"/>
      <c r="AN507" s="339"/>
      <c r="AO507" s="339"/>
      <c r="AP507" s="339"/>
      <c r="AQ507" s="339"/>
      <c r="AR507" s="339"/>
      <c r="AS507" s="339"/>
      <c r="AT507" s="339"/>
      <c r="AU507" s="339"/>
      <c r="AV507" s="339"/>
      <c r="AW507" s="339"/>
      <c r="AX507" s="339"/>
      <c r="AY507" s="339"/>
      <c r="BA507" s="341"/>
      <c r="BB507" s="391"/>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1"/>
      <c r="BX507" s="341"/>
      <c r="BY507" s="341"/>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996" t="s">
        <v>366</v>
      </c>
      <c r="D508" s="995"/>
      <c r="E508" s="659">
        <v>-0.11863655212715907</v>
      </c>
      <c r="F508" s="571"/>
      <c r="G508" s="571"/>
      <c r="H508" s="995" t="s">
        <v>375</v>
      </c>
      <c r="I508" s="995"/>
      <c r="J508" s="660">
        <v>9.8088079051527999E-2</v>
      </c>
      <c r="K508" s="571"/>
      <c r="L508" s="571"/>
      <c r="M508" s="995" t="s">
        <v>398</v>
      </c>
      <c r="N508" s="995"/>
      <c r="O508" s="661">
        <v>1.0241544359582697E-2</v>
      </c>
      <c r="P508" s="571"/>
      <c r="Q508" s="571"/>
      <c r="R508" s="339"/>
      <c r="S508" s="339"/>
      <c r="T508" s="339"/>
      <c r="U508" s="339"/>
      <c r="V508" s="339"/>
      <c r="W508" s="339"/>
      <c r="X508" s="339"/>
      <c r="Y508" s="339"/>
      <c r="Z508" s="339"/>
      <c r="AA508" s="339"/>
      <c r="AB508" s="339"/>
      <c r="AC508" s="339"/>
      <c r="AD508" s="339"/>
      <c r="AE508" s="339"/>
      <c r="AF508" s="339"/>
      <c r="AG508" s="339"/>
      <c r="AH508" s="339"/>
      <c r="AI508" s="339"/>
      <c r="AJ508" s="339"/>
      <c r="AK508" s="339"/>
      <c r="AL508" s="339"/>
      <c r="AM508" s="339"/>
      <c r="AN508" s="339"/>
      <c r="AO508" s="339"/>
      <c r="AP508" s="339"/>
      <c r="AQ508" s="339"/>
      <c r="AR508" s="339"/>
      <c r="AS508" s="339"/>
      <c r="AT508" s="339"/>
      <c r="AU508" s="339"/>
      <c r="AV508" s="339"/>
      <c r="AW508" s="339"/>
      <c r="AX508" s="339"/>
      <c r="AY508" s="339"/>
      <c r="BA508" s="341"/>
      <c r="BB508" s="391"/>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1"/>
      <c r="BX508" s="341"/>
      <c r="BY508" s="341"/>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996" t="s">
        <v>402</v>
      </c>
      <c r="D509" s="995"/>
      <c r="E509" s="659">
        <v>-9.7195113160302967E-4</v>
      </c>
      <c r="F509" s="571"/>
      <c r="G509" s="571"/>
      <c r="H509" s="995" t="s">
        <v>371</v>
      </c>
      <c r="I509" s="995"/>
      <c r="J509" s="660">
        <v>0.11470972643042662</v>
      </c>
      <c r="K509" s="571"/>
      <c r="L509" s="571"/>
      <c r="M509" s="995" t="s">
        <v>394</v>
      </c>
      <c r="N509" s="995"/>
      <c r="O509" s="661">
        <v>-7.7016025301077972E-3</v>
      </c>
      <c r="P509" s="571"/>
      <c r="Q509" s="571"/>
      <c r="R509" s="339"/>
      <c r="S509" s="339"/>
      <c r="T509" s="339"/>
      <c r="U509" s="339"/>
      <c r="V509" s="339"/>
      <c r="W509" s="339"/>
      <c r="X509" s="339"/>
      <c r="Y509" s="339"/>
      <c r="Z509" s="339"/>
      <c r="AA509" s="339"/>
      <c r="AB509" s="339"/>
      <c r="AC509" s="339"/>
      <c r="AD509" s="339"/>
      <c r="AE509" s="339"/>
      <c r="AF509" s="339"/>
      <c r="AG509" s="339"/>
      <c r="AH509" s="339"/>
      <c r="AI509" s="339"/>
      <c r="AJ509" s="339"/>
      <c r="AK509" s="339"/>
      <c r="AL509" s="339"/>
      <c r="AM509" s="339"/>
      <c r="AN509" s="339"/>
      <c r="AO509" s="339"/>
      <c r="AP509" s="339"/>
      <c r="AQ509" s="339"/>
      <c r="AR509" s="339"/>
      <c r="AS509" s="339"/>
      <c r="AT509" s="339"/>
      <c r="AU509" s="339"/>
      <c r="AV509" s="339"/>
      <c r="AW509" s="339"/>
      <c r="AX509" s="339"/>
      <c r="AY509" s="339"/>
      <c r="BA509" s="341"/>
      <c r="BB509" s="391"/>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1"/>
      <c r="BX509" s="341"/>
      <c r="BY509" s="341"/>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996" t="s">
        <v>401</v>
      </c>
      <c r="D510" s="995"/>
      <c r="E510" s="659">
        <v>2.7416491637375323E-3</v>
      </c>
      <c r="F510" s="571"/>
      <c r="G510" s="571"/>
      <c r="H510" s="995" t="s">
        <v>395</v>
      </c>
      <c r="I510" s="995"/>
      <c r="J510" s="660">
        <v>2.9704967773452252E-2</v>
      </c>
      <c r="K510" s="571"/>
      <c r="L510" s="571"/>
      <c r="M510" s="995" t="s">
        <v>373</v>
      </c>
      <c r="N510" s="995"/>
      <c r="O510" s="661">
        <v>-7.8379405655763706E-2</v>
      </c>
      <c r="P510" s="571"/>
      <c r="Q510" s="571"/>
      <c r="R510" s="339"/>
      <c r="S510" s="339"/>
      <c r="T510" s="339"/>
      <c r="U510" s="339"/>
      <c r="V510" s="339"/>
      <c r="W510" s="339"/>
      <c r="X510" s="339"/>
      <c r="Y510" s="339"/>
      <c r="Z510" s="339"/>
      <c r="AA510" s="339"/>
      <c r="AB510" s="339"/>
      <c r="AC510" s="339"/>
      <c r="AD510" s="339"/>
      <c r="AE510" s="339"/>
      <c r="AF510" s="339"/>
      <c r="AG510" s="339"/>
      <c r="AH510" s="339"/>
      <c r="AI510" s="339"/>
      <c r="AJ510" s="339"/>
      <c r="AK510" s="339"/>
      <c r="AL510" s="339"/>
      <c r="AM510" s="339"/>
      <c r="AN510" s="339"/>
      <c r="AO510" s="339"/>
      <c r="AP510" s="339"/>
      <c r="AQ510" s="339"/>
      <c r="AR510" s="339"/>
      <c r="AS510" s="339"/>
      <c r="AT510" s="339"/>
      <c r="AU510" s="339"/>
      <c r="AV510" s="339"/>
      <c r="AW510" s="339"/>
      <c r="AX510" s="339"/>
      <c r="AY510" s="339"/>
      <c r="BA510" s="341"/>
      <c r="BB510" s="391"/>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1"/>
      <c r="BX510" s="341"/>
      <c r="BY510" s="341"/>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996" t="s">
        <v>392</v>
      </c>
      <c r="D511" s="995"/>
      <c r="E511" s="659">
        <v>1.8485579262129109E-2</v>
      </c>
      <c r="F511" s="571"/>
      <c r="G511" s="571"/>
      <c r="H511" s="995" t="s">
        <v>398</v>
      </c>
      <c r="I511" s="995"/>
      <c r="J511" s="660">
        <v>4.8534543107060634E-3</v>
      </c>
      <c r="K511" s="571"/>
      <c r="L511" s="571"/>
      <c r="M511" s="995" t="s">
        <v>386</v>
      </c>
      <c r="N511" s="995"/>
      <c r="O511" s="661">
        <v>4.0421545990999765E-2</v>
      </c>
      <c r="P511" s="571"/>
      <c r="Q511" s="571"/>
      <c r="R511" s="339"/>
      <c r="S511" s="339"/>
      <c r="T511" s="339"/>
      <c r="U511" s="339"/>
      <c r="V511" s="339"/>
      <c r="W511" s="339"/>
      <c r="X511" s="339"/>
      <c r="Y511" s="339"/>
      <c r="Z511" s="339"/>
      <c r="AA511" s="339"/>
      <c r="AB511" s="339"/>
      <c r="AC511" s="339"/>
      <c r="AD511" s="339"/>
      <c r="AE511" s="339"/>
      <c r="AF511" s="339"/>
      <c r="AG511" s="339"/>
      <c r="AH511" s="339"/>
      <c r="AI511" s="339"/>
      <c r="AJ511" s="339"/>
      <c r="AK511" s="339"/>
      <c r="AL511" s="339"/>
      <c r="AM511" s="339"/>
      <c r="AN511" s="339"/>
      <c r="AO511" s="339"/>
      <c r="AP511" s="339"/>
      <c r="AQ511" s="339"/>
      <c r="AR511" s="339"/>
      <c r="AS511" s="339"/>
      <c r="AT511" s="339"/>
      <c r="AU511" s="339"/>
      <c r="AV511" s="339"/>
      <c r="AW511" s="339"/>
      <c r="AX511" s="339"/>
      <c r="AY511" s="339"/>
      <c r="BA511" s="341"/>
      <c r="BB511" s="391"/>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1"/>
      <c r="BX511" s="341"/>
      <c r="BY511" s="341"/>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996" t="s">
        <v>388</v>
      </c>
      <c r="D512" s="995"/>
      <c r="E512" s="659">
        <v>2.5982549972075945E-2</v>
      </c>
      <c r="F512" s="571"/>
      <c r="G512" s="571"/>
      <c r="H512" s="995" t="s">
        <v>394</v>
      </c>
      <c r="I512" s="995"/>
      <c r="J512" s="660">
        <v>3.4860056837533356E-2</v>
      </c>
      <c r="K512" s="571"/>
      <c r="L512" s="571"/>
      <c r="M512" s="995" t="s">
        <v>381</v>
      </c>
      <c r="N512" s="995"/>
      <c r="O512" s="661">
        <v>4.886937394334874E-2</v>
      </c>
      <c r="P512" s="571"/>
      <c r="Q512" s="571"/>
      <c r="R512" s="339"/>
      <c r="S512" s="339"/>
      <c r="T512" s="339"/>
      <c r="U512" s="339"/>
      <c r="V512" s="339"/>
      <c r="W512" s="339"/>
      <c r="X512" s="339"/>
      <c r="Y512" s="339"/>
      <c r="Z512" s="339"/>
      <c r="AA512" s="339"/>
      <c r="AB512" s="339"/>
      <c r="AC512" s="339"/>
      <c r="AD512" s="339"/>
      <c r="AE512" s="339"/>
      <c r="AF512" s="339"/>
      <c r="AG512" s="339"/>
      <c r="AH512" s="339"/>
      <c r="AI512" s="339"/>
      <c r="AJ512" s="339"/>
      <c r="AK512" s="339"/>
      <c r="AL512" s="339"/>
      <c r="AM512" s="339"/>
      <c r="AN512" s="339"/>
      <c r="AO512" s="339"/>
      <c r="AP512" s="339"/>
      <c r="AQ512" s="339"/>
      <c r="AR512" s="339"/>
      <c r="AS512" s="339"/>
      <c r="AT512" s="339"/>
      <c r="AU512" s="339"/>
      <c r="AV512" s="339"/>
      <c r="AW512" s="339"/>
      <c r="AX512" s="339"/>
      <c r="AY512" s="339"/>
      <c r="BA512" s="341"/>
      <c r="BB512" s="391"/>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1"/>
      <c r="BX512" s="341"/>
      <c r="BY512" s="341"/>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996" t="s">
        <v>375</v>
      </c>
      <c r="D513" s="995"/>
      <c r="E513" s="659">
        <v>0.10050560013006214</v>
      </c>
      <c r="F513" s="571"/>
      <c r="G513" s="571"/>
      <c r="H513" s="995" t="s">
        <v>373</v>
      </c>
      <c r="I513" s="995"/>
      <c r="J513" s="660">
        <v>-0.1089784986425414</v>
      </c>
      <c r="K513" s="571"/>
      <c r="L513" s="571"/>
      <c r="M513" s="995" t="s">
        <v>384</v>
      </c>
      <c r="N513" s="995"/>
      <c r="O513" s="661">
        <v>4.8940453261187795E-2</v>
      </c>
      <c r="P513" s="571"/>
      <c r="Q513" s="571"/>
      <c r="R513" s="339"/>
      <c r="S513" s="339"/>
      <c r="T513" s="339"/>
      <c r="U513" s="339"/>
      <c r="V513" s="339"/>
      <c r="W513" s="339"/>
      <c r="X513" s="339"/>
      <c r="Y513" s="339"/>
      <c r="Z513" s="339"/>
      <c r="AA513" s="339"/>
      <c r="AB513" s="339"/>
      <c r="AC513" s="339"/>
      <c r="AD513" s="339"/>
      <c r="AE513" s="339"/>
      <c r="AF513" s="339"/>
      <c r="AG513" s="339"/>
      <c r="AH513" s="339"/>
      <c r="AI513" s="339"/>
      <c r="AJ513" s="339"/>
      <c r="AK513" s="339"/>
      <c r="AL513" s="339"/>
      <c r="AM513" s="339"/>
      <c r="AN513" s="339"/>
      <c r="AO513" s="339"/>
      <c r="AP513" s="339"/>
      <c r="AQ513" s="339"/>
      <c r="AR513" s="339"/>
      <c r="AS513" s="339"/>
      <c r="AT513" s="339"/>
      <c r="AU513" s="339"/>
      <c r="AV513" s="339"/>
      <c r="AW513" s="339"/>
      <c r="AX513" s="339"/>
      <c r="AY513" s="339"/>
      <c r="BA513" s="341"/>
      <c r="BB513" s="391"/>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1"/>
      <c r="BX513" s="341"/>
      <c r="BY513" s="341"/>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996" t="s">
        <v>399</v>
      </c>
      <c r="D514" s="995"/>
      <c r="E514" s="659">
        <v>6.6094442238608586E-3</v>
      </c>
      <c r="F514" s="571"/>
      <c r="G514" s="571"/>
      <c r="H514" s="995" t="s">
        <v>386</v>
      </c>
      <c r="I514" s="995"/>
      <c r="J514" s="660">
        <v>2.2573362707667327E-2</v>
      </c>
      <c r="K514" s="571"/>
      <c r="L514" s="571"/>
      <c r="M514" s="995" t="s">
        <v>374</v>
      </c>
      <c r="N514" s="995"/>
      <c r="O514" s="661">
        <v>0.10273675758076387</v>
      </c>
      <c r="P514" s="571"/>
      <c r="Q514" s="571"/>
      <c r="R514" s="339"/>
      <c r="S514" s="339"/>
      <c r="T514" s="339"/>
      <c r="U514" s="339"/>
      <c r="V514" s="339"/>
      <c r="W514" s="339"/>
      <c r="X514" s="339"/>
      <c r="Y514" s="339"/>
      <c r="Z514" s="339"/>
      <c r="AA514" s="339"/>
      <c r="AB514" s="339"/>
      <c r="AC514" s="339"/>
      <c r="AD514" s="339"/>
      <c r="AE514" s="339"/>
      <c r="AF514" s="339"/>
      <c r="AG514" s="339"/>
      <c r="AH514" s="339"/>
      <c r="AI514" s="339"/>
      <c r="AJ514" s="339"/>
      <c r="AK514" s="339"/>
      <c r="AL514" s="339"/>
      <c r="AM514" s="339"/>
      <c r="AN514" s="339"/>
      <c r="AO514" s="339"/>
      <c r="AP514" s="339"/>
      <c r="AQ514" s="339"/>
      <c r="AR514" s="339"/>
      <c r="AS514" s="339"/>
      <c r="AT514" s="339"/>
      <c r="AU514" s="339"/>
      <c r="AV514" s="339"/>
      <c r="AW514" s="339"/>
      <c r="AX514" s="339"/>
      <c r="AY514" s="339"/>
      <c r="BA514" s="341"/>
      <c r="BB514" s="391"/>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1"/>
      <c r="BX514" s="341"/>
      <c r="BY514" s="341"/>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996" t="s">
        <v>371</v>
      </c>
      <c r="D515" s="995"/>
      <c r="E515" s="659">
        <v>9.8154812907083111E-2</v>
      </c>
      <c r="F515" s="571"/>
      <c r="G515" s="571"/>
      <c r="H515" s="995" t="s">
        <v>381</v>
      </c>
      <c r="I515" s="995"/>
      <c r="J515" s="660">
        <v>8.4627520945485563E-2</v>
      </c>
      <c r="K515" s="571"/>
      <c r="L515" s="571"/>
      <c r="M515" s="995" t="s">
        <v>389</v>
      </c>
      <c r="N515" s="995"/>
      <c r="O515" s="661">
        <v>4.4299563296452092E-2</v>
      </c>
      <c r="P515" s="571"/>
      <c r="Q515" s="571"/>
      <c r="R515" s="339"/>
      <c r="S515" s="339"/>
      <c r="T515" s="339"/>
      <c r="U515" s="339"/>
      <c r="V515" s="339"/>
      <c r="W515" s="339"/>
      <c r="X515" s="339"/>
      <c r="Y515" s="339"/>
      <c r="Z515" s="339"/>
      <c r="AA515" s="339"/>
      <c r="AB515" s="339"/>
      <c r="AC515" s="339"/>
      <c r="AD515" s="339"/>
      <c r="AE515" s="339"/>
      <c r="AF515" s="339"/>
      <c r="AG515" s="339"/>
      <c r="AH515" s="339"/>
      <c r="AI515" s="339"/>
      <c r="AJ515" s="339"/>
      <c r="AK515" s="339"/>
      <c r="AL515" s="339"/>
      <c r="AM515" s="339"/>
      <c r="AN515" s="339"/>
      <c r="AO515" s="339"/>
      <c r="AP515" s="339"/>
      <c r="AQ515" s="339"/>
      <c r="AR515" s="339"/>
      <c r="AS515" s="339"/>
      <c r="AT515" s="339"/>
      <c r="AU515" s="339"/>
      <c r="AV515" s="339"/>
      <c r="AW515" s="339"/>
      <c r="AX515" s="339"/>
      <c r="AY515" s="339"/>
      <c r="BA515" s="341"/>
      <c r="BB515" s="391"/>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1"/>
      <c r="BX515" s="341"/>
      <c r="BY515" s="341"/>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996" t="s">
        <v>395</v>
      </c>
      <c r="D516" s="995"/>
      <c r="E516" s="659">
        <v>2.1654960095233777E-2</v>
      </c>
      <c r="F516" s="571"/>
      <c r="G516" s="571"/>
      <c r="H516" s="995" t="s">
        <v>403</v>
      </c>
      <c r="I516" s="995"/>
      <c r="J516" s="660">
        <v>-4.0317206204345071E-4</v>
      </c>
      <c r="K516" s="571"/>
      <c r="L516" s="571"/>
      <c r="M516" s="995" t="s">
        <v>378</v>
      </c>
      <c r="N516" s="995"/>
      <c r="O516" s="661">
        <v>8.2937577517150585E-2</v>
      </c>
      <c r="P516" s="571"/>
      <c r="Q516" s="571"/>
      <c r="R516" s="339"/>
      <c r="S516" s="339"/>
      <c r="T516" s="339"/>
      <c r="U516" s="339"/>
      <c r="V516" s="339"/>
      <c r="W516" s="339"/>
      <c r="X516" s="339"/>
      <c r="Y516" s="339"/>
      <c r="Z516" s="339"/>
      <c r="AA516" s="339"/>
      <c r="AB516" s="339"/>
      <c r="AC516" s="339"/>
      <c r="AD516" s="339"/>
      <c r="AE516" s="339"/>
      <c r="AF516" s="339"/>
      <c r="AG516" s="339"/>
      <c r="AH516" s="339"/>
      <c r="AI516" s="339"/>
      <c r="AJ516" s="339"/>
      <c r="AK516" s="339"/>
      <c r="AL516" s="339"/>
      <c r="AM516" s="339"/>
      <c r="AN516" s="339"/>
      <c r="AO516" s="339"/>
      <c r="AP516" s="339"/>
      <c r="AQ516" s="339"/>
      <c r="AR516" s="339"/>
      <c r="AS516" s="339"/>
      <c r="AT516" s="339"/>
      <c r="AU516" s="339"/>
      <c r="AV516" s="339"/>
      <c r="AW516" s="339"/>
      <c r="AX516" s="339"/>
      <c r="AY516" s="339"/>
      <c r="BA516" s="341"/>
      <c r="BB516" s="391"/>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1"/>
      <c r="BX516" s="341"/>
      <c r="BY516" s="341"/>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996" t="s">
        <v>398</v>
      </c>
      <c r="D517" s="995"/>
      <c r="E517" s="659">
        <v>1.1987414320849545E-2</v>
      </c>
      <c r="F517" s="571"/>
      <c r="G517" s="571"/>
      <c r="H517" s="995" t="s">
        <v>405</v>
      </c>
      <c r="I517" s="995"/>
      <c r="J517" s="660">
        <v>-9.0604807018614293E-4</v>
      </c>
      <c r="K517" s="571"/>
      <c r="L517" s="571"/>
      <c r="M517" s="995" t="s">
        <v>383</v>
      </c>
      <c r="N517" s="995"/>
      <c r="O517" s="661">
        <v>6.9052882344357608E-2</v>
      </c>
      <c r="P517" s="571"/>
      <c r="Q517" s="571"/>
      <c r="R517" s="339"/>
      <c r="S517" s="339"/>
      <c r="T517" s="339"/>
      <c r="U517" s="339"/>
      <c r="V517" s="339"/>
      <c r="W517" s="339"/>
      <c r="X517" s="339"/>
      <c r="Y517" s="339"/>
      <c r="Z517" s="339"/>
      <c r="AA517" s="339"/>
      <c r="AB517" s="339"/>
      <c r="AC517" s="339"/>
      <c r="AD517" s="339"/>
      <c r="AE517" s="339"/>
      <c r="AF517" s="339"/>
      <c r="AG517" s="339"/>
      <c r="AH517" s="339"/>
      <c r="AI517" s="339"/>
      <c r="AJ517" s="339"/>
      <c r="AK517" s="339"/>
      <c r="AL517" s="339"/>
      <c r="AM517" s="339"/>
      <c r="AN517" s="339"/>
      <c r="AO517" s="339"/>
      <c r="AP517" s="339"/>
      <c r="AQ517" s="339"/>
      <c r="AR517" s="339"/>
      <c r="AS517" s="339"/>
      <c r="AT517" s="339"/>
      <c r="AU517" s="339"/>
      <c r="AV517" s="339"/>
      <c r="AW517" s="339"/>
      <c r="AX517" s="339"/>
      <c r="AY517" s="339"/>
      <c r="BA517" s="341"/>
      <c r="BB517" s="391"/>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1"/>
      <c r="BX517" s="341"/>
      <c r="BY517" s="341"/>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996" t="s">
        <v>394</v>
      </c>
      <c r="D518" s="995"/>
      <c r="E518" s="659">
        <v>5.4664276679199739E-3</v>
      </c>
      <c r="F518" s="571"/>
      <c r="G518" s="571"/>
      <c r="H518" s="995" t="s">
        <v>404</v>
      </c>
      <c r="I518" s="995"/>
      <c r="J518" s="660">
        <v>-1.1566609015988684E-3</v>
      </c>
      <c r="K518" s="571"/>
      <c r="L518" s="571"/>
      <c r="M518" s="995" t="s">
        <v>370</v>
      </c>
      <c r="N518" s="995"/>
      <c r="O518" s="661">
        <v>0.10909276402695718</v>
      </c>
      <c r="P518" s="571"/>
      <c r="Q518" s="571"/>
      <c r="R518" s="339"/>
      <c r="S518" s="339"/>
      <c r="T518" s="339"/>
      <c r="U518" s="339"/>
      <c r="V518" s="339"/>
      <c r="W518" s="339"/>
      <c r="X518" s="339"/>
      <c r="Y518" s="339"/>
      <c r="Z518" s="339"/>
      <c r="AA518" s="339"/>
      <c r="AB518" s="339"/>
      <c r="AC518" s="339"/>
      <c r="AD518" s="339"/>
      <c r="AE518" s="339"/>
      <c r="AF518" s="339"/>
      <c r="AG518" s="339"/>
      <c r="AH518" s="339"/>
      <c r="AI518" s="339"/>
      <c r="AJ518" s="339"/>
      <c r="AK518" s="339"/>
      <c r="AL518" s="339"/>
      <c r="AM518" s="339"/>
      <c r="AN518" s="339"/>
      <c r="AO518" s="339"/>
      <c r="AP518" s="339"/>
      <c r="AQ518" s="339"/>
      <c r="AR518" s="339"/>
      <c r="AS518" s="339"/>
      <c r="AT518" s="339"/>
      <c r="AU518" s="339"/>
      <c r="AV518" s="339"/>
      <c r="AW518" s="339"/>
      <c r="AX518" s="339"/>
      <c r="AY518" s="339"/>
      <c r="BA518" s="341"/>
      <c r="BB518" s="391"/>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1"/>
      <c r="BX518" s="341"/>
      <c r="BY518" s="341"/>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996" t="s">
        <v>373</v>
      </c>
      <c r="D519" s="995"/>
      <c r="E519" s="659">
        <v>-8.274099552805024E-2</v>
      </c>
      <c r="F519" s="571"/>
      <c r="G519" s="571"/>
      <c r="H519" s="995" t="s">
        <v>384</v>
      </c>
      <c r="I519" s="995"/>
      <c r="J519" s="660">
        <v>7.6949299168791035E-2</v>
      </c>
      <c r="K519" s="571"/>
      <c r="L519" s="571"/>
      <c r="M519" s="995" t="s">
        <v>397</v>
      </c>
      <c r="N519" s="995"/>
      <c r="O519" s="661">
        <v>1.0293362622440844E-2</v>
      </c>
      <c r="P519" s="571"/>
      <c r="Q519" s="571"/>
      <c r="R519" s="339"/>
      <c r="S519" s="339"/>
      <c r="T519" s="339"/>
      <c r="U519" s="339"/>
      <c r="V519" s="339"/>
      <c r="W519" s="339"/>
      <c r="X519" s="339"/>
      <c r="Y519" s="339"/>
      <c r="Z519" s="339"/>
      <c r="AA519" s="339"/>
      <c r="AB519" s="339"/>
      <c r="AC519" s="339"/>
      <c r="AD519" s="339"/>
      <c r="AE519" s="339"/>
      <c r="AF519" s="339"/>
      <c r="AG519" s="339"/>
      <c r="AH519" s="339"/>
      <c r="AI519" s="339"/>
      <c r="AJ519" s="339"/>
      <c r="AK519" s="339"/>
      <c r="AL519" s="339"/>
      <c r="AM519" s="339"/>
      <c r="AN519" s="339"/>
      <c r="AO519" s="339"/>
      <c r="AP519" s="339"/>
      <c r="AQ519" s="339"/>
      <c r="AR519" s="339"/>
      <c r="AS519" s="339"/>
      <c r="AT519" s="339"/>
      <c r="AU519" s="339"/>
      <c r="AV519" s="339"/>
      <c r="AW519" s="339"/>
      <c r="AX519" s="339"/>
      <c r="AY519" s="339"/>
      <c r="BA519" s="341"/>
      <c r="BB519" s="391"/>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1"/>
      <c r="BX519" s="341"/>
      <c r="BY519" s="341"/>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996" t="s">
        <v>386</v>
      </c>
      <c r="D520" s="995"/>
      <c r="E520" s="659">
        <v>4.5529477912493413E-2</v>
      </c>
      <c r="F520" s="571"/>
      <c r="G520" s="571"/>
      <c r="H520" s="995" t="s">
        <v>374</v>
      </c>
      <c r="I520" s="995"/>
      <c r="J520" s="660">
        <v>6.4894407610032484E-2</v>
      </c>
      <c r="K520" s="571"/>
      <c r="L520" s="571"/>
      <c r="M520" s="995" t="s">
        <v>367</v>
      </c>
      <c r="N520" s="995"/>
      <c r="O520" s="661">
        <v>0.10865986204400674</v>
      </c>
      <c r="P520" s="571"/>
      <c r="Q520" s="571"/>
      <c r="R520" s="339"/>
      <c r="S520" s="339"/>
      <c r="T520" s="339"/>
      <c r="U520" s="339"/>
      <c r="V520" s="339"/>
      <c r="W520" s="339"/>
      <c r="X520" s="339"/>
      <c r="Y520" s="339"/>
      <c r="Z520" s="339"/>
      <c r="AA520" s="339"/>
      <c r="AB520" s="339"/>
      <c r="AC520" s="339"/>
      <c r="AD520" s="339"/>
      <c r="AE520" s="339"/>
      <c r="AF520" s="339"/>
      <c r="AG520" s="339"/>
      <c r="AH520" s="339"/>
      <c r="AI520" s="339"/>
      <c r="AJ520" s="339"/>
      <c r="AK520" s="339"/>
      <c r="AL520" s="339"/>
      <c r="AM520" s="339"/>
      <c r="AN520" s="339"/>
      <c r="AO520" s="339"/>
      <c r="AP520" s="339"/>
      <c r="AQ520" s="339"/>
      <c r="AR520" s="339"/>
      <c r="AS520" s="339"/>
      <c r="AT520" s="339"/>
      <c r="AU520" s="339"/>
      <c r="AV520" s="339"/>
      <c r="AW520" s="339"/>
      <c r="AX520" s="339"/>
      <c r="AY520" s="339"/>
      <c r="BA520" s="341"/>
      <c r="BB520" s="391"/>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1"/>
      <c r="BX520" s="341"/>
      <c r="BY520" s="341"/>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996" t="s">
        <v>381</v>
      </c>
      <c r="D521" s="995"/>
      <c r="E521" s="659">
        <v>5.4222761868344037E-2</v>
      </c>
      <c r="F521" s="571"/>
      <c r="G521" s="571"/>
      <c r="H521" s="995" t="s">
        <v>389</v>
      </c>
      <c r="I521" s="995"/>
      <c r="J521" s="660">
        <v>4.5414244046489853E-2</v>
      </c>
      <c r="K521" s="571"/>
      <c r="L521" s="571"/>
      <c r="M521" s="995" t="s">
        <v>376</v>
      </c>
      <c r="N521" s="995"/>
      <c r="O521" s="661">
        <v>4.8907102143747827E-2</v>
      </c>
      <c r="P521" s="571"/>
      <c r="Q521" s="571"/>
      <c r="R521" s="339"/>
      <c r="S521" s="339"/>
      <c r="T521" s="339"/>
      <c r="U521" s="339"/>
      <c r="V521" s="339"/>
      <c r="W521" s="339"/>
      <c r="X521" s="339"/>
      <c r="Y521" s="339"/>
      <c r="Z521" s="339"/>
      <c r="AA521" s="339"/>
      <c r="AB521" s="339"/>
      <c r="AC521" s="339"/>
      <c r="AD521" s="339"/>
      <c r="AE521" s="339"/>
      <c r="AF521" s="339"/>
      <c r="AG521" s="339"/>
      <c r="AH521" s="339"/>
      <c r="AI521" s="339"/>
      <c r="AJ521" s="339"/>
      <c r="AK521" s="339"/>
      <c r="AL521" s="339"/>
      <c r="AM521" s="339"/>
      <c r="AN521" s="339"/>
      <c r="AO521" s="339"/>
      <c r="AP521" s="339"/>
      <c r="AQ521" s="339"/>
      <c r="AR521" s="339"/>
      <c r="AS521" s="339"/>
      <c r="AT521" s="339"/>
      <c r="AU521" s="339"/>
      <c r="AV521" s="339"/>
      <c r="AW521" s="339"/>
      <c r="AX521" s="339"/>
      <c r="AY521" s="339"/>
      <c r="BA521" s="341"/>
      <c r="BB521" s="391"/>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1"/>
      <c r="BX521" s="341"/>
      <c r="BY521" s="341"/>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996" t="s">
        <v>403</v>
      </c>
      <c r="D522" s="995"/>
      <c r="E522" s="659">
        <v>-2.1386306949385345E-3</v>
      </c>
      <c r="F522" s="571"/>
      <c r="G522" s="571"/>
      <c r="H522" s="995" t="s">
        <v>378</v>
      </c>
      <c r="I522" s="995"/>
      <c r="J522" s="660">
        <v>9.0110210845991329E-2</v>
      </c>
      <c r="K522" s="571"/>
      <c r="L522" s="571"/>
      <c r="M522" s="995" t="s">
        <v>382</v>
      </c>
      <c r="N522" s="995"/>
      <c r="O522" s="661">
        <v>6.5463561727255898E-2</v>
      </c>
      <c r="P522" s="571"/>
      <c r="Q522" s="571"/>
      <c r="R522" s="339"/>
      <c r="S522" s="339"/>
      <c r="T522" s="339"/>
      <c r="U522" s="339"/>
      <c r="V522" s="339"/>
      <c r="W522" s="339"/>
      <c r="X522" s="339"/>
      <c r="Y522" s="339"/>
      <c r="Z522" s="339"/>
      <c r="AA522" s="339"/>
      <c r="AB522" s="339"/>
      <c r="AC522" s="339"/>
      <c r="AD522" s="339"/>
      <c r="AE522" s="339"/>
      <c r="AF522" s="339"/>
      <c r="AG522" s="339"/>
      <c r="AH522" s="339"/>
      <c r="AI522" s="339"/>
      <c r="AJ522" s="339"/>
      <c r="AK522" s="339"/>
      <c r="AL522" s="339"/>
      <c r="AM522" s="339"/>
      <c r="AN522" s="339"/>
      <c r="AO522" s="339"/>
      <c r="AP522" s="339"/>
      <c r="AQ522" s="339"/>
      <c r="AR522" s="339"/>
      <c r="AS522" s="339"/>
      <c r="AT522" s="339"/>
      <c r="AU522" s="339"/>
      <c r="AV522" s="339"/>
      <c r="AW522" s="339"/>
      <c r="AX522" s="339"/>
      <c r="AY522" s="339"/>
      <c r="BA522" s="341"/>
      <c r="BB522" s="391"/>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1"/>
      <c r="BX522" s="341"/>
      <c r="BY522" s="341"/>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996" t="s">
        <v>405</v>
      </c>
      <c r="D523" s="995"/>
      <c r="E523" s="659">
        <v>-2.059816383578755E-3</v>
      </c>
      <c r="F523" s="571"/>
      <c r="G523" s="571"/>
      <c r="H523" s="995" t="s">
        <v>383</v>
      </c>
      <c r="I523" s="995"/>
      <c r="J523" s="660">
        <v>6.7488230829750515E-2</v>
      </c>
      <c r="K523" s="571"/>
      <c r="L523" s="571"/>
      <c r="M523" s="995" t="s">
        <v>368</v>
      </c>
      <c r="N523" s="995"/>
      <c r="O523" s="661">
        <v>0.11475509949400758</v>
      </c>
      <c r="P523" s="571"/>
      <c r="Q523" s="571"/>
      <c r="R523" s="339"/>
      <c r="S523" s="339"/>
      <c r="T523" s="339"/>
      <c r="U523" s="339"/>
      <c r="V523" s="339"/>
      <c r="W523" s="339"/>
      <c r="X523" s="339"/>
      <c r="Y523" s="339"/>
      <c r="Z523" s="339"/>
      <c r="AA523" s="339"/>
      <c r="AB523" s="339"/>
      <c r="AC523" s="339"/>
      <c r="AD523" s="339"/>
      <c r="AE523" s="339"/>
      <c r="AF523" s="339"/>
      <c r="AG523" s="339"/>
      <c r="AH523" s="339"/>
      <c r="AI523" s="339"/>
      <c r="AJ523" s="339"/>
      <c r="AK523" s="339"/>
      <c r="AL523" s="339"/>
      <c r="AM523" s="339"/>
      <c r="AN523" s="339"/>
      <c r="AO523" s="339"/>
      <c r="AP523" s="339"/>
      <c r="AQ523" s="339"/>
      <c r="AR523" s="339"/>
      <c r="AS523" s="339"/>
      <c r="AT523" s="339"/>
      <c r="AU523" s="339"/>
      <c r="AV523" s="339"/>
      <c r="AW523" s="339"/>
      <c r="AX523" s="339"/>
      <c r="AY523" s="339"/>
      <c r="BA523" s="341"/>
      <c r="BB523" s="391"/>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1"/>
      <c r="BX523" s="341"/>
      <c r="BY523" s="341"/>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996" t="s">
        <v>404</v>
      </c>
      <c r="D524" s="995"/>
      <c r="E524" s="659">
        <v>-1.9630196058638555E-3</v>
      </c>
      <c r="F524" s="571"/>
      <c r="G524" s="571"/>
      <c r="H524" s="995" t="s">
        <v>370</v>
      </c>
      <c r="I524" s="995"/>
      <c r="J524" s="660">
        <v>0.12180854231103556</v>
      </c>
      <c r="K524" s="571"/>
      <c r="L524" s="571"/>
      <c r="M524" s="995" t="s">
        <v>387</v>
      </c>
      <c r="N524" s="995"/>
      <c r="O524" s="661">
        <v>1.7055954069411801E-2</v>
      </c>
      <c r="P524" s="571"/>
      <c r="Q524" s="571"/>
      <c r="R524" s="339"/>
      <c r="S524" s="339"/>
      <c r="T524" s="339"/>
      <c r="U524" s="339"/>
      <c r="V524" s="339"/>
      <c r="W524" s="339"/>
      <c r="X524" s="339"/>
      <c r="Y524" s="339"/>
      <c r="Z524" s="339"/>
      <c r="AA524" s="339"/>
      <c r="AB524" s="339"/>
      <c r="AC524" s="339"/>
      <c r="AD524" s="339"/>
      <c r="AE524" s="339"/>
      <c r="AF524" s="339"/>
      <c r="AG524" s="339"/>
      <c r="AH524" s="339"/>
      <c r="AI524" s="339"/>
      <c r="AJ524" s="339"/>
      <c r="AK524" s="339"/>
      <c r="AL524" s="339"/>
      <c r="AM524" s="339"/>
      <c r="AN524" s="339"/>
      <c r="AO524" s="339"/>
      <c r="AP524" s="339"/>
      <c r="AQ524" s="339"/>
      <c r="AR524" s="339"/>
      <c r="AS524" s="339"/>
      <c r="AT524" s="339"/>
      <c r="AU524" s="339"/>
      <c r="AV524" s="339"/>
      <c r="AW524" s="339"/>
      <c r="AX524" s="339"/>
      <c r="AY524" s="339"/>
      <c r="BA524" s="341"/>
      <c r="BB524" s="391"/>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1"/>
      <c r="BX524" s="341"/>
      <c r="BY524" s="341"/>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996" t="s">
        <v>384</v>
      </c>
      <c r="D525" s="995"/>
      <c r="E525" s="659">
        <v>5.6355047503031892E-2</v>
      </c>
      <c r="F525" s="571"/>
      <c r="G525" s="571"/>
      <c r="H525" s="995" t="s">
        <v>397</v>
      </c>
      <c r="I525" s="995"/>
      <c r="J525" s="660">
        <v>1.1810803510568341E-2</v>
      </c>
      <c r="K525" s="571"/>
      <c r="L525" s="571"/>
      <c r="M525" s="995" t="s">
        <v>380</v>
      </c>
      <c r="N525" s="995"/>
      <c r="O525" s="661">
        <v>6.4710387535333078E-2</v>
      </c>
      <c r="P525" s="571"/>
      <c r="Q525" s="571"/>
      <c r="R525" s="339"/>
      <c r="S525" s="339"/>
      <c r="T525" s="339"/>
      <c r="U525" s="339"/>
      <c r="V525" s="339"/>
      <c r="W525" s="339"/>
      <c r="X525" s="339"/>
      <c r="Y525" s="339"/>
      <c r="Z525" s="339"/>
      <c r="AA525" s="339"/>
      <c r="AB525" s="339"/>
      <c r="AC525" s="339"/>
      <c r="AD525" s="339"/>
      <c r="AE525" s="339"/>
      <c r="AF525" s="339"/>
      <c r="AG525" s="339"/>
      <c r="AH525" s="339"/>
      <c r="AI525" s="339"/>
      <c r="AJ525" s="339"/>
      <c r="AK525" s="339"/>
      <c r="AL525" s="339"/>
      <c r="AM525" s="339"/>
      <c r="AN525" s="339"/>
      <c r="AO525" s="339"/>
      <c r="AP525" s="339"/>
      <c r="AQ525" s="339"/>
      <c r="AR525" s="339"/>
      <c r="AS525" s="339"/>
      <c r="AT525" s="339"/>
      <c r="AU525" s="339"/>
      <c r="AV525" s="339"/>
      <c r="AW525" s="339"/>
      <c r="AX525" s="339"/>
      <c r="AY525" s="339"/>
      <c r="BA525" s="341"/>
      <c r="BB525" s="391"/>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1"/>
      <c r="BX525" s="341"/>
      <c r="BY525" s="341"/>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996" t="s">
        <v>374</v>
      </c>
      <c r="D526" s="995"/>
      <c r="E526" s="659">
        <v>9.6994049427530996E-2</v>
      </c>
      <c r="F526" s="571"/>
      <c r="G526" s="571"/>
      <c r="H526" s="995" t="s">
        <v>367</v>
      </c>
      <c r="I526" s="995"/>
      <c r="J526" s="660">
        <v>0.12783642610976836</v>
      </c>
      <c r="K526" s="571"/>
      <c r="L526" s="571"/>
      <c r="M526" s="995" t="s">
        <v>372</v>
      </c>
      <c r="N526" s="995"/>
      <c r="O526" s="661">
        <v>0.10263659423131619</v>
      </c>
      <c r="P526" s="571"/>
      <c r="Q526" s="571"/>
      <c r="R526" s="339"/>
      <c r="S526" s="339"/>
      <c r="T526" s="339"/>
      <c r="U526" s="339"/>
      <c r="V526" s="339"/>
      <c r="W526" s="339"/>
      <c r="X526" s="339"/>
      <c r="Y526" s="339"/>
      <c r="Z526" s="339"/>
      <c r="AA526" s="339"/>
      <c r="AB526" s="339"/>
      <c r="AC526" s="339"/>
      <c r="AD526" s="339"/>
      <c r="AE526" s="339"/>
      <c r="AF526" s="339"/>
      <c r="AG526" s="339"/>
      <c r="AH526" s="339"/>
      <c r="AI526" s="339"/>
      <c r="AJ526" s="339"/>
      <c r="AK526" s="339"/>
      <c r="AL526" s="339"/>
      <c r="AM526" s="339"/>
      <c r="AN526" s="339"/>
      <c r="AO526" s="339"/>
      <c r="AP526" s="339"/>
      <c r="AQ526" s="339"/>
      <c r="AR526" s="339"/>
      <c r="AS526" s="339"/>
      <c r="AT526" s="339"/>
      <c r="AU526" s="339"/>
      <c r="AV526" s="339"/>
      <c r="AW526" s="339"/>
      <c r="AX526" s="339"/>
      <c r="AY526" s="339"/>
      <c r="BA526" s="341"/>
      <c r="BB526" s="391"/>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1"/>
      <c r="BX526" s="341"/>
      <c r="BY526" s="341"/>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996" t="s">
        <v>389</v>
      </c>
      <c r="D527" s="995"/>
      <c r="E527" s="659">
        <v>3.9106807093922544E-2</v>
      </c>
      <c r="F527" s="571"/>
      <c r="G527" s="571"/>
      <c r="H527" s="995" t="s">
        <v>376</v>
      </c>
      <c r="I527" s="995"/>
      <c r="J527" s="660">
        <v>9.4047438556238899E-2</v>
      </c>
      <c r="K527" s="571"/>
      <c r="L527" s="571"/>
      <c r="M527" s="995" t="s">
        <v>369</v>
      </c>
      <c r="N527" s="995"/>
      <c r="O527" s="661">
        <v>0.11415958850657319</v>
      </c>
      <c r="P527" s="571"/>
      <c r="Q527" s="571"/>
      <c r="R527" s="339"/>
      <c r="S527" s="339"/>
      <c r="T527" s="339"/>
      <c r="U527" s="339"/>
      <c r="V527" s="339"/>
      <c r="W527" s="339"/>
      <c r="X527" s="339"/>
      <c r="Y527" s="339"/>
      <c r="Z527" s="339"/>
      <c r="AA527" s="339"/>
      <c r="AB527" s="339"/>
      <c r="AC527" s="339"/>
      <c r="AD527" s="339"/>
      <c r="AE527" s="339"/>
      <c r="AF527" s="339"/>
      <c r="AG527" s="339"/>
      <c r="AH527" s="339"/>
      <c r="AI527" s="339"/>
      <c r="AJ527" s="339"/>
      <c r="AK527" s="339"/>
      <c r="AL527" s="339"/>
      <c r="AM527" s="339"/>
      <c r="AN527" s="339"/>
      <c r="AO527" s="339"/>
      <c r="AP527" s="339"/>
      <c r="AQ527" s="339"/>
      <c r="AR527" s="339"/>
      <c r="AS527" s="339"/>
      <c r="AT527" s="339"/>
      <c r="AU527" s="339"/>
      <c r="AV527" s="339"/>
      <c r="AW527" s="339"/>
      <c r="AX527" s="339"/>
      <c r="AY527" s="339"/>
      <c r="BA527" s="341"/>
      <c r="BB527" s="391"/>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1"/>
      <c r="BX527" s="341"/>
      <c r="BY527" s="341"/>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996" t="s">
        <v>378</v>
      </c>
      <c r="D528" s="995"/>
      <c r="E528" s="659">
        <v>8.0425034282895422E-2</v>
      </c>
      <c r="F528" s="571"/>
      <c r="G528" s="571"/>
      <c r="H528" s="995" t="s">
        <v>382</v>
      </c>
      <c r="I528" s="995"/>
      <c r="J528" s="660">
        <v>8.0001407198292948E-2</v>
      </c>
      <c r="K528" s="571"/>
      <c r="L528" s="571"/>
      <c r="M528" s="995" t="s">
        <v>396</v>
      </c>
      <c r="N528" s="995"/>
      <c r="O528" s="661">
        <v>9.2059435235728702E-3</v>
      </c>
      <c r="P528" s="571"/>
      <c r="Q528" s="571"/>
      <c r="R528" s="339"/>
      <c r="S528" s="339"/>
      <c r="T528" s="339"/>
      <c r="U528" s="339"/>
      <c r="V528" s="339"/>
      <c r="W528" s="339"/>
      <c r="X528" s="339"/>
      <c r="Y528" s="339"/>
      <c r="Z528" s="339"/>
      <c r="AA528" s="339"/>
      <c r="AB528" s="339"/>
      <c r="AC528" s="339"/>
      <c r="AD528" s="339"/>
      <c r="AE528" s="339"/>
      <c r="AF528" s="339"/>
      <c r="AG528" s="339"/>
      <c r="AH528" s="339"/>
      <c r="AI528" s="339"/>
      <c r="AJ528" s="339"/>
      <c r="AK528" s="339"/>
      <c r="AL528" s="339"/>
      <c r="AM528" s="339"/>
      <c r="AN528" s="339"/>
      <c r="AO528" s="339"/>
      <c r="AP528" s="339"/>
      <c r="AQ528" s="339"/>
      <c r="AR528" s="339"/>
      <c r="AS528" s="339"/>
      <c r="AT528" s="339"/>
      <c r="AU528" s="339"/>
      <c r="AV528" s="339"/>
      <c r="AW528" s="339"/>
      <c r="AX528" s="339"/>
      <c r="AY528" s="339"/>
      <c r="BA528" s="341"/>
      <c r="BB528" s="391"/>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1"/>
      <c r="BX528" s="341"/>
      <c r="BY528" s="341"/>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996" t="s">
        <v>383</v>
      </c>
      <c r="D529" s="995"/>
      <c r="E529" s="659">
        <v>6.4135692904615266E-2</v>
      </c>
      <c r="F529" s="571"/>
      <c r="G529" s="571"/>
      <c r="H529" s="995" t="s">
        <v>368</v>
      </c>
      <c r="I529" s="995"/>
      <c r="J529" s="660">
        <v>0.10823652509421096</v>
      </c>
      <c r="K529" s="571"/>
      <c r="L529" s="571"/>
      <c r="M529" s="995" t="s">
        <v>391</v>
      </c>
      <c r="N529" s="995"/>
      <c r="O529" s="662">
        <v>2.259857677907888E-2</v>
      </c>
      <c r="P529" s="571"/>
      <c r="Q529" s="571"/>
      <c r="R529" s="339"/>
      <c r="S529" s="339"/>
      <c r="T529" s="339"/>
      <c r="U529" s="339"/>
      <c r="V529" s="339"/>
      <c r="W529" s="339"/>
      <c r="X529" s="339"/>
      <c r="Y529" s="339"/>
      <c r="Z529" s="339"/>
      <c r="AA529" s="339"/>
      <c r="AB529" s="339"/>
      <c r="AC529" s="339"/>
      <c r="AD529" s="339"/>
      <c r="AE529" s="339"/>
      <c r="AF529" s="339"/>
      <c r="AG529" s="339"/>
      <c r="AH529" s="339"/>
      <c r="AI529" s="339"/>
      <c r="AJ529" s="339"/>
      <c r="AK529" s="339"/>
      <c r="AL529" s="339"/>
      <c r="AM529" s="339"/>
      <c r="AN529" s="339"/>
      <c r="AO529" s="339"/>
      <c r="AP529" s="339"/>
      <c r="AQ529" s="339"/>
      <c r="AR529" s="339"/>
      <c r="AS529" s="339"/>
      <c r="AT529" s="339"/>
      <c r="AU529" s="339"/>
      <c r="AV529" s="339"/>
      <c r="AW529" s="339"/>
      <c r="AX529" s="339"/>
      <c r="AY529" s="339"/>
      <c r="BA529" s="341"/>
      <c r="BB529" s="391"/>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1"/>
      <c r="BX529" s="341"/>
      <c r="BY529" s="341"/>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996" t="s">
        <v>370</v>
      </c>
      <c r="D530" s="995"/>
      <c r="E530" s="659">
        <v>0.10687225844592398</v>
      </c>
      <c r="F530" s="571"/>
      <c r="G530" s="571"/>
      <c r="H530" s="995" t="s">
        <v>387</v>
      </c>
      <c r="I530" s="995"/>
      <c r="J530" s="660">
        <v>5.5548927887615202E-2</v>
      </c>
      <c r="K530" s="571"/>
      <c r="L530" s="571"/>
      <c r="M530" s="995"/>
      <c r="N530" s="995"/>
      <c r="O530" s="571"/>
      <c r="P530" s="571"/>
      <c r="Q530" s="571"/>
      <c r="R530" s="339"/>
      <c r="S530" s="339"/>
      <c r="T530" s="339"/>
      <c r="U530" s="339"/>
      <c r="V530" s="339"/>
      <c r="W530" s="339"/>
      <c r="X530" s="339"/>
      <c r="Y530" s="339"/>
      <c r="Z530" s="339"/>
      <c r="AA530" s="339"/>
      <c r="AB530" s="339"/>
      <c r="AC530" s="339"/>
      <c r="AD530" s="339"/>
      <c r="AE530" s="339"/>
      <c r="AF530" s="339"/>
      <c r="AG530" s="339"/>
      <c r="AH530" s="339"/>
      <c r="AI530" s="339"/>
      <c r="AJ530" s="339"/>
      <c r="AK530" s="339"/>
      <c r="AL530" s="339"/>
      <c r="AM530" s="339"/>
      <c r="AN530" s="339"/>
      <c r="AO530" s="339"/>
      <c r="AP530" s="339"/>
      <c r="AQ530" s="339"/>
      <c r="AR530" s="339"/>
      <c r="AS530" s="339"/>
      <c r="AT530" s="339"/>
      <c r="AU530" s="339"/>
      <c r="AV530" s="339"/>
      <c r="AW530" s="339"/>
      <c r="AX530" s="339"/>
      <c r="AY530" s="339"/>
      <c r="BA530" s="341"/>
      <c r="BB530" s="391"/>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1"/>
      <c r="BX530" s="341"/>
      <c r="BY530" s="341"/>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996" t="s">
        <v>397</v>
      </c>
      <c r="D531" s="995"/>
      <c r="E531" s="659">
        <v>1.0952649465636932E-2</v>
      </c>
      <c r="F531" s="571"/>
      <c r="G531" s="571"/>
      <c r="H531" s="995" t="s">
        <v>380</v>
      </c>
      <c r="I531" s="995"/>
      <c r="J531" s="660">
        <v>8.5570155198031447E-2</v>
      </c>
      <c r="K531" s="571"/>
      <c r="L531" s="571"/>
      <c r="M531" s="995"/>
      <c r="N531" s="995"/>
      <c r="O531" s="571"/>
      <c r="P531" s="571"/>
      <c r="Q531" s="571"/>
      <c r="R531" s="339"/>
      <c r="S531" s="339"/>
      <c r="T531" s="339"/>
      <c r="U531" s="339"/>
      <c r="V531" s="339"/>
      <c r="W531" s="339"/>
      <c r="X531" s="339"/>
      <c r="Y531" s="339"/>
      <c r="Z531" s="339"/>
      <c r="AA531" s="339"/>
      <c r="AB531" s="339"/>
      <c r="AC531" s="339"/>
      <c r="AD531" s="339"/>
      <c r="AE531" s="339"/>
      <c r="AF531" s="339"/>
      <c r="AG531" s="339"/>
      <c r="AH531" s="339"/>
      <c r="AI531" s="339"/>
      <c r="AJ531" s="339"/>
      <c r="AK531" s="339"/>
      <c r="AL531" s="339"/>
      <c r="AM531" s="339"/>
      <c r="AN531" s="339"/>
      <c r="AO531" s="339"/>
      <c r="AP531" s="339"/>
      <c r="AQ531" s="339"/>
      <c r="AR531" s="339"/>
      <c r="AS531" s="339"/>
      <c r="AT531" s="339"/>
      <c r="AU531" s="339"/>
      <c r="AV531" s="339"/>
      <c r="AW531" s="339"/>
      <c r="AX531" s="339"/>
      <c r="AY531" s="339"/>
      <c r="BA531" s="341"/>
      <c r="BB531" s="391"/>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1"/>
      <c r="BX531" s="341"/>
      <c r="BY531" s="341"/>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996" t="s">
        <v>367</v>
      </c>
      <c r="D532" s="995"/>
      <c r="E532" s="659">
        <v>0.11049117887445742</v>
      </c>
      <c r="F532" s="571"/>
      <c r="G532" s="571"/>
      <c r="H532" s="995" t="s">
        <v>372</v>
      </c>
      <c r="I532" s="995"/>
      <c r="J532" s="660">
        <v>0.10850102765453572</v>
      </c>
      <c r="K532" s="571"/>
      <c r="L532" s="571"/>
      <c r="M532" s="995" t="s">
        <v>243</v>
      </c>
      <c r="N532" s="995"/>
      <c r="O532" s="995"/>
      <c r="P532" s="571"/>
      <c r="Q532" s="571"/>
      <c r="R532" s="339"/>
      <c r="S532" s="339"/>
      <c r="T532" s="339"/>
      <c r="U532" s="339"/>
      <c r="V532" s="339"/>
      <c r="W532" s="339"/>
      <c r="X532" s="339"/>
      <c r="Y532" s="339"/>
      <c r="Z532" s="339"/>
      <c r="AA532" s="339"/>
      <c r="AB532" s="339"/>
      <c r="AC532" s="339"/>
      <c r="AD532" s="339"/>
      <c r="AE532" s="339"/>
      <c r="AF532" s="339"/>
      <c r="AG532" s="339"/>
      <c r="AH532" s="339"/>
      <c r="AI532" s="339"/>
      <c r="AJ532" s="339"/>
      <c r="AK532" s="339"/>
      <c r="AL532" s="339"/>
      <c r="AM532" s="339"/>
      <c r="AN532" s="339"/>
      <c r="AO532" s="339"/>
      <c r="AP532" s="339"/>
      <c r="AQ532" s="339"/>
      <c r="AR532" s="339"/>
      <c r="AS532" s="339"/>
      <c r="AT532" s="339"/>
      <c r="AU532" s="339"/>
      <c r="AV532" s="339"/>
      <c r="AW532" s="339"/>
      <c r="AX532" s="339"/>
      <c r="AY532" s="339"/>
      <c r="BA532" s="341"/>
      <c r="BB532" s="391"/>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1"/>
      <c r="BX532" s="341"/>
      <c r="BY532" s="341"/>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996" t="s">
        <v>376</v>
      </c>
      <c r="D533" s="995"/>
      <c r="E533" s="659">
        <v>7.1326459319135074E-2</v>
      </c>
      <c r="F533" s="571"/>
      <c r="G533" s="571"/>
      <c r="H533" s="995" t="s">
        <v>369</v>
      </c>
      <c r="I533" s="995"/>
      <c r="J533" s="660">
        <v>0.11462996338132497</v>
      </c>
      <c r="K533" s="571"/>
      <c r="L533" s="571"/>
      <c r="M533" s="995" t="s">
        <v>198</v>
      </c>
      <c r="N533" s="995"/>
      <c r="O533" s="677" t="s">
        <v>199</v>
      </c>
      <c r="P533" s="571"/>
      <c r="Q533" s="571"/>
      <c r="R533" s="339"/>
      <c r="S533" s="339"/>
      <c r="T533" s="339"/>
      <c r="U533" s="339"/>
      <c r="V533" s="339"/>
      <c r="W533" s="339"/>
      <c r="X533" s="339"/>
      <c r="Y533" s="339"/>
      <c r="Z533" s="339"/>
      <c r="AA533" s="339"/>
      <c r="AB533" s="339"/>
      <c r="AC533" s="339"/>
      <c r="AD533" s="339"/>
      <c r="AE533" s="339"/>
      <c r="AF533" s="339"/>
      <c r="AG533" s="339"/>
      <c r="AH533" s="339"/>
      <c r="AI533" s="339"/>
      <c r="AJ533" s="339"/>
      <c r="AK533" s="339"/>
      <c r="AL533" s="339"/>
      <c r="AM533" s="339"/>
      <c r="AN533" s="339"/>
      <c r="AO533" s="339"/>
      <c r="AP533" s="339"/>
      <c r="AQ533" s="339"/>
      <c r="AR533" s="339"/>
      <c r="AS533" s="339"/>
      <c r="AT533" s="339"/>
      <c r="AU533" s="339"/>
      <c r="AV533" s="339"/>
      <c r="AW533" s="339"/>
      <c r="AX533" s="339"/>
      <c r="AY533" s="339"/>
      <c r="BA533" s="341"/>
      <c r="BB533" s="391"/>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1"/>
      <c r="BX533" s="341"/>
      <c r="BY533" s="341"/>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996" t="s">
        <v>382</v>
      </c>
      <c r="D534" s="995"/>
      <c r="E534" s="659">
        <v>6.6011755814311068E-2</v>
      </c>
      <c r="F534" s="571"/>
      <c r="G534" s="571"/>
      <c r="H534" s="995" t="s">
        <v>396</v>
      </c>
      <c r="I534" s="995"/>
      <c r="J534" s="660">
        <v>3.1390509673841528E-2</v>
      </c>
      <c r="K534" s="571"/>
      <c r="L534" s="571"/>
      <c r="M534" s="995" t="s">
        <v>199</v>
      </c>
      <c r="N534" s="995"/>
      <c r="O534" s="678">
        <v>0.99999999999999978</v>
      </c>
      <c r="P534" s="571"/>
      <c r="Q534" s="571"/>
      <c r="R534" s="339"/>
      <c r="S534" s="339"/>
      <c r="T534" s="339"/>
      <c r="U534" s="339"/>
      <c r="V534" s="339"/>
      <c r="W534" s="339"/>
      <c r="X534" s="339"/>
      <c r="Y534" s="339"/>
      <c r="Z534" s="339"/>
      <c r="AA534" s="339"/>
      <c r="AB534" s="339"/>
      <c r="AC534" s="339"/>
      <c r="AD534" s="339"/>
      <c r="AE534" s="339"/>
      <c r="AF534" s="339"/>
      <c r="AG534" s="339"/>
      <c r="AH534" s="339"/>
      <c r="AI534" s="339"/>
      <c r="AJ534" s="339"/>
      <c r="AK534" s="339"/>
      <c r="AL534" s="339"/>
      <c r="AM534" s="339"/>
      <c r="AN534" s="339"/>
      <c r="AO534" s="339"/>
      <c r="AP534" s="339"/>
      <c r="AQ534" s="339"/>
      <c r="AR534" s="339"/>
      <c r="AS534" s="339"/>
      <c r="AT534" s="339"/>
      <c r="AU534" s="339"/>
      <c r="AV534" s="339"/>
      <c r="AW534" s="339"/>
      <c r="AX534" s="339"/>
      <c r="AY534" s="339"/>
      <c r="BA534" s="341"/>
      <c r="BB534" s="391"/>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1"/>
      <c r="BX534" s="341"/>
      <c r="BY534" s="341"/>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996" t="s">
        <v>368</v>
      </c>
      <c r="D535" s="995"/>
      <c r="E535" s="659">
        <v>0.10610940163263702</v>
      </c>
      <c r="F535" s="571"/>
      <c r="G535" s="571"/>
      <c r="H535" s="995" t="s">
        <v>391</v>
      </c>
      <c r="I535" s="995"/>
      <c r="J535" s="663">
        <v>5.0251562962364674E-2</v>
      </c>
      <c r="K535" s="571"/>
      <c r="L535" s="571"/>
      <c r="M535" s="995"/>
      <c r="N535" s="995"/>
      <c r="O535" s="571"/>
      <c r="P535" s="571"/>
      <c r="Q535" s="571"/>
      <c r="R535" s="339"/>
      <c r="S535" s="339"/>
      <c r="T535" s="339"/>
      <c r="U535" s="339"/>
      <c r="V535" s="339"/>
      <c r="W535" s="339"/>
      <c r="X535" s="339"/>
      <c r="Y535" s="339"/>
      <c r="Z535" s="339"/>
      <c r="AA535" s="339"/>
      <c r="AB535" s="339"/>
      <c r="AC535" s="339"/>
      <c r="AD535" s="339"/>
      <c r="AE535" s="339"/>
      <c r="AF535" s="339"/>
      <c r="AG535" s="339"/>
      <c r="AH535" s="339"/>
      <c r="AI535" s="339"/>
      <c r="AJ535" s="339"/>
      <c r="AK535" s="339"/>
      <c r="AL535" s="339"/>
      <c r="AM535" s="339"/>
      <c r="AN535" s="339"/>
      <c r="AO535" s="339"/>
      <c r="AP535" s="339"/>
      <c r="AQ535" s="339"/>
      <c r="AR535" s="339"/>
      <c r="AS535" s="339"/>
      <c r="AT535" s="339"/>
      <c r="AU535" s="339"/>
      <c r="AV535" s="339"/>
      <c r="AW535" s="339"/>
      <c r="AX535" s="339"/>
      <c r="AY535" s="339"/>
      <c r="BA535" s="341"/>
      <c r="BB535" s="391"/>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1"/>
      <c r="BX535" s="341"/>
      <c r="BY535" s="341"/>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996" t="s">
        <v>387</v>
      </c>
      <c r="D536" s="995"/>
      <c r="E536" s="659">
        <v>3.7323827783279875E-2</v>
      </c>
      <c r="F536" s="571"/>
      <c r="G536" s="571"/>
      <c r="H536" s="995"/>
      <c r="I536" s="995"/>
      <c r="J536" s="571"/>
      <c r="K536" s="571"/>
      <c r="L536" s="571"/>
      <c r="M536" s="995"/>
      <c r="N536" s="995"/>
      <c r="O536" s="571"/>
      <c r="P536" s="571"/>
      <c r="Q536" s="571"/>
      <c r="R536" s="339"/>
      <c r="S536" s="339"/>
      <c r="T536" s="339"/>
      <c r="U536" s="339"/>
      <c r="V536" s="339"/>
      <c r="W536" s="339"/>
      <c r="X536" s="339"/>
      <c r="Y536" s="339"/>
      <c r="Z536" s="339"/>
      <c r="AA536" s="339"/>
      <c r="AB536" s="339"/>
      <c r="AC536" s="339"/>
      <c r="AD536" s="339"/>
      <c r="AE536" s="339"/>
      <c r="AF536" s="339"/>
      <c r="AG536" s="339"/>
      <c r="AH536" s="339"/>
      <c r="AI536" s="339"/>
      <c r="AJ536" s="339"/>
      <c r="AK536" s="339"/>
      <c r="AL536" s="339"/>
      <c r="AM536" s="339"/>
      <c r="AN536" s="339"/>
      <c r="AO536" s="339"/>
      <c r="AP536" s="339"/>
      <c r="AQ536" s="339"/>
      <c r="AR536" s="339"/>
      <c r="AS536" s="339"/>
      <c r="AT536" s="339"/>
      <c r="AU536" s="339"/>
      <c r="AV536" s="339"/>
      <c r="AW536" s="339"/>
      <c r="AX536" s="339"/>
      <c r="AY536" s="339"/>
      <c r="BA536" s="341"/>
      <c r="BB536" s="391"/>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1"/>
      <c r="BX536" s="341"/>
      <c r="BY536" s="341"/>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996" t="s">
        <v>380</v>
      </c>
      <c r="D537" s="995"/>
      <c r="E537" s="659">
        <v>6.3810746208117303E-2</v>
      </c>
      <c r="F537" s="571"/>
      <c r="G537" s="571"/>
      <c r="H537" s="995"/>
      <c r="I537" s="995"/>
      <c r="J537" s="571"/>
      <c r="K537" s="571"/>
      <c r="L537" s="571"/>
      <c r="M537" s="995"/>
      <c r="N537" s="995"/>
      <c r="O537" s="571"/>
      <c r="P537" s="571"/>
      <c r="Q537" s="571"/>
      <c r="R537" s="339"/>
      <c r="S537" s="339"/>
      <c r="T537" s="339"/>
      <c r="U537" s="339"/>
      <c r="V537" s="339"/>
      <c r="W537" s="339"/>
      <c r="X537" s="339"/>
      <c r="Y537" s="339"/>
      <c r="Z537" s="339"/>
      <c r="AA537" s="339"/>
      <c r="AB537" s="339"/>
      <c r="AC537" s="339"/>
      <c r="AD537" s="339"/>
      <c r="AE537" s="339"/>
      <c r="AF537" s="339"/>
      <c r="AG537" s="339"/>
      <c r="AH537" s="339"/>
      <c r="AI537" s="339"/>
      <c r="AJ537" s="339"/>
      <c r="AK537" s="339"/>
      <c r="AL537" s="339"/>
      <c r="AM537" s="339"/>
      <c r="AN537" s="339"/>
      <c r="AO537" s="339"/>
      <c r="AP537" s="339"/>
      <c r="AQ537" s="339"/>
      <c r="AR537" s="339"/>
      <c r="AS537" s="339"/>
      <c r="AT537" s="339"/>
      <c r="AU537" s="339"/>
      <c r="AV537" s="339"/>
      <c r="AW537" s="339"/>
      <c r="AX537" s="339"/>
      <c r="AY537" s="339"/>
      <c r="BA537" s="341"/>
      <c r="BB537" s="391"/>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1"/>
      <c r="BX537" s="341"/>
      <c r="BY537" s="341"/>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996" t="s">
        <v>372</v>
      </c>
      <c r="D538" s="995"/>
      <c r="E538" s="659">
        <v>0.10262908650676074</v>
      </c>
      <c r="F538" s="571"/>
      <c r="G538" s="571"/>
      <c r="H538" s="995" t="s">
        <v>243</v>
      </c>
      <c r="I538" s="995"/>
      <c r="J538" s="995"/>
      <c r="K538" s="571"/>
      <c r="L538" s="571"/>
      <c r="M538" s="995"/>
      <c r="N538" s="995"/>
      <c r="O538" s="571"/>
      <c r="P538" s="571"/>
      <c r="Q538" s="571"/>
      <c r="R538" s="339"/>
      <c r="S538" s="339"/>
      <c r="T538" s="339"/>
      <c r="U538" s="339"/>
      <c r="V538" s="339"/>
      <c r="W538" s="339"/>
      <c r="X538" s="339"/>
      <c r="Y538" s="339"/>
      <c r="Z538" s="339"/>
      <c r="AA538" s="339"/>
      <c r="AB538" s="339"/>
      <c r="AC538" s="339"/>
      <c r="AD538" s="339"/>
      <c r="AE538" s="339"/>
      <c r="AF538" s="339"/>
      <c r="AG538" s="339"/>
      <c r="AH538" s="339"/>
      <c r="AI538" s="339"/>
      <c r="AJ538" s="339"/>
      <c r="AK538" s="339"/>
      <c r="AL538" s="339"/>
      <c r="AM538" s="339"/>
      <c r="AN538" s="339"/>
      <c r="AO538" s="339"/>
      <c r="AP538" s="339"/>
      <c r="AQ538" s="339"/>
      <c r="AR538" s="339"/>
      <c r="AS538" s="339"/>
      <c r="AT538" s="339"/>
      <c r="AU538" s="339"/>
      <c r="AV538" s="339"/>
      <c r="AW538" s="339"/>
      <c r="AX538" s="339"/>
      <c r="AY538" s="339"/>
      <c r="BA538" s="341"/>
      <c r="BB538" s="391"/>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1"/>
      <c r="BX538" s="341"/>
      <c r="BY538" s="341"/>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996" t="s">
        <v>369</v>
      </c>
      <c r="D539" s="995"/>
      <c r="E539" s="659">
        <v>0.10906713099143968</v>
      </c>
      <c r="F539" s="571"/>
      <c r="G539" s="571"/>
      <c r="H539" s="995" t="s">
        <v>198</v>
      </c>
      <c r="I539" s="995"/>
      <c r="J539" s="679" t="s">
        <v>199</v>
      </c>
      <c r="K539" s="571"/>
      <c r="L539" s="571"/>
      <c r="M539" s="995"/>
      <c r="N539" s="995"/>
      <c r="O539" s="571"/>
      <c r="P539" s="571"/>
      <c r="Q539" s="571"/>
      <c r="R539" s="339"/>
      <c r="S539" s="339"/>
      <c r="T539" s="339"/>
      <c r="U539" s="339"/>
      <c r="V539" s="339"/>
      <c r="W539" s="339"/>
      <c r="X539" s="339"/>
      <c r="Y539" s="339"/>
      <c r="Z539" s="339"/>
      <c r="AA539" s="339"/>
      <c r="AB539" s="339"/>
      <c r="AC539" s="339"/>
      <c r="AD539" s="339"/>
      <c r="AE539" s="339"/>
      <c r="AF539" s="339"/>
      <c r="AG539" s="339"/>
      <c r="AH539" s="339"/>
      <c r="AI539" s="339"/>
      <c r="AJ539" s="339"/>
      <c r="AK539" s="339"/>
      <c r="AL539" s="339"/>
      <c r="AM539" s="339"/>
      <c r="AN539" s="339"/>
      <c r="AO539" s="339"/>
      <c r="AP539" s="339"/>
      <c r="AQ539" s="339"/>
      <c r="AR539" s="339"/>
      <c r="AS539" s="339"/>
      <c r="AT539" s="339"/>
      <c r="AU539" s="339"/>
      <c r="AV539" s="339"/>
      <c r="AW539" s="339"/>
      <c r="AX539" s="339"/>
      <c r="AY539" s="339"/>
      <c r="BA539" s="341"/>
      <c r="BB539" s="391"/>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1"/>
      <c r="BX539" s="341"/>
      <c r="BY539" s="341"/>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996" t="s">
        <v>396</v>
      </c>
      <c r="D540" s="995"/>
      <c r="E540" s="659">
        <v>2.1836038839738166E-2</v>
      </c>
      <c r="F540" s="571"/>
      <c r="G540" s="571"/>
      <c r="H540" s="995" t="s">
        <v>199</v>
      </c>
      <c r="I540" s="995"/>
      <c r="J540" s="680">
        <v>0.99999999999999989</v>
      </c>
      <c r="K540" s="571"/>
      <c r="L540" s="571"/>
      <c r="M540" s="995"/>
      <c r="N540" s="995"/>
      <c r="O540" s="571"/>
      <c r="P540" s="571"/>
      <c r="Q540" s="571"/>
      <c r="R540" s="339"/>
      <c r="S540" s="339"/>
      <c r="T540" s="339"/>
      <c r="U540" s="339"/>
      <c r="V540" s="339"/>
      <c r="W540" s="339"/>
      <c r="X540" s="339"/>
      <c r="Y540" s="339"/>
      <c r="Z540" s="339"/>
      <c r="AA540" s="339"/>
      <c r="AB540" s="339"/>
      <c r="AC540" s="339"/>
      <c r="AD540" s="339"/>
      <c r="AE540" s="339"/>
      <c r="AF540" s="339"/>
      <c r="AG540" s="339"/>
      <c r="AH540" s="339"/>
      <c r="AI540" s="339"/>
      <c r="AJ540" s="339"/>
      <c r="AK540" s="339"/>
      <c r="AL540" s="339"/>
      <c r="AM540" s="339"/>
      <c r="AN540" s="339"/>
      <c r="AO540" s="339"/>
      <c r="AP540" s="339"/>
      <c r="AQ540" s="339"/>
      <c r="AR540" s="339"/>
      <c r="AS540" s="339"/>
      <c r="AT540" s="339"/>
      <c r="AU540" s="339"/>
      <c r="AV540" s="339"/>
      <c r="AW540" s="339"/>
      <c r="AX540" s="339"/>
      <c r="AY540" s="339"/>
      <c r="BA540" s="341"/>
      <c r="BB540" s="391"/>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1"/>
      <c r="BX540" s="341"/>
      <c r="BY540" s="341"/>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996" t="s">
        <v>391</v>
      </c>
      <c r="D541" s="995"/>
      <c r="E541" s="664">
        <v>3.487384398659444E-2</v>
      </c>
      <c r="F541" s="571"/>
      <c r="G541" s="571"/>
      <c r="H541" s="995"/>
      <c r="I541" s="995"/>
      <c r="J541" s="571"/>
      <c r="K541" s="571"/>
      <c r="L541" s="571"/>
      <c r="M541" s="995"/>
      <c r="N541" s="995"/>
      <c r="O541" s="571"/>
      <c r="P541" s="571"/>
      <c r="Q541" s="571"/>
      <c r="R541" s="339"/>
      <c r="S541" s="339"/>
      <c r="T541" s="339"/>
      <c r="U541" s="339"/>
      <c r="V541" s="339"/>
      <c r="W541" s="339"/>
      <c r="X541" s="339"/>
      <c r="Y541" s="339"/>
      <c r="Z541" s="339"/>
      <c r="AA541" s="339"/>
      <c r="AB541" s="339"/>
      <c r="AC541" s="339"/>
      <c r="AD541" s="339"/>
      <c r="AE541" s="339"/>
      <c r="AF541" s="339"/>
      <c r="AG541" s="339"/>
      <c r="AH541" s="339"/>
      <c r="AI541" s="339"/>
      <c r="AJ541" s="339"/>
      <c r="AK541" s="339"/>
      <c r="AL541" s="339"/>
      <c r="AM541" s="339"/>
      <c r="AN541" s="339"/>
      <c r="AO541" s="339"/>
      <c r="AP541" s="339"/>
      <c r="AQ541" s="339"/>
      <c r="AR541" s="339"/>
      <c r="AS541" s="339"/>
      <c r="AT541" s="339"/>
      <c r="AU541" s="339"/>
      <c r="AV541" s="339"/>
      <c r="AW541" s="339"/>
      <c r="AX541" s="339"/>
      <c r="AY541" s="339"/>
      <c r="BA541" s="341"/>
      <c r="BB541" s="391"/>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1"/>
      <c r="BX541" s="341"/>
      <c r="BY541" s="341"/>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996"/>
      <c r="D542" s="995"/>
      <c r="E542" s="571"/>
      <c r="F542" s="571"/>
      <c r="G542" s="571"/>
      <c r="H542" s="995"/>
      <c r="I542" s="995"/>
      <c r="J542" s="571"/>
      <c r="K542" s="571"/>
      <c r="L542" s="571"/>
      <c r="M542" s="995"/>
      <c r="N542" s="995"/>
      <c r="O542" s="571"/>
      <c r="P542" s="571"/>
      <c r="Q542" s="571"/>
      <c r="R542" s="339"/>
      <c r="S542" s="339"/>
      <c r="T542" s="339"/>
      <c r="U542" s="339"/>
      <c r="V542" s="339"/>
      <c r="W542" s="339"/>
      <c r="X542" s="339"/>
      <c r="Y542" s="339"/>
      <c r="Z542" s="339"/>
      <c r="AA542" s="339"/>
      <c r="AB542" s="339"/>
      <c r="AC542" s="339"/>
      <c r="AD542" s="339"/>
      <c r="AE542" s="339"/>
      <c r="AF542" s="339"/>
      <c r="AG542" s="339"/>
      <c r="AH542" s="339"/>
      <c r="AI542" s="339"/>
      <c r="AJ542" s="339"/>
      <c r="AK542" s="339"/>
      <c r="AL542" s="339"/>
      <c r="AM542" s="339"/>
      <c r="AN542" s="339"/>
      <c r="AO542" s="339"/>
      <c r="AP542" s="339"/>
      <c r="AQ542" s="339"/>
      <c r="AR542" s="339"/>
      <c r="AS542" s="339"/>
      <c r="AT542" s="339"/>
      <c r="AU542" s="339"/>
      <c r="AV542" s="339"/>
      <c r="AW542" s="339"/>
      <c r="AX542" s="339"/>
      <c r="AY542" s="339"/>
      <c r="BA542" s="341"/>
      <c r="BB542" s="391"/>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1"/>
      <c r="BX542" s="341"/>
      <c r="BY542" s="341"/>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996"/>
      <c r="D543" s="995"/>
      <c r="E543" s="571"/>
      <c r="F543" s="571"/>
      <c r="G543" s="571"/>
      <c r="H543" s="995"/>
      <c r="I543" s="995"/>
      <c r="J543" s="571"/>
      <c r="K543" s="571"/>
      <c r="L543" s="571"/>
      <c r="M543" s="995"/>
      <c r="N543" s="995"/>
      <c r="O543" s="571"/>
      <c r="P543" s="571"/>
      <c r="Q543" s="571"/>
      <c r="R543" s="339"/>
      <c r="S543" s="339"/>
      <c r="T543" s="339"/>
      <c r="U543" s="339"/>
      <c r="V543" s="339"/>
      <c r="W543" s="339"/>
      <c r="X543" s="339"/>
      <c r="Y543" s="339"/>
      <c r="Z543" s="339"/>
      <c r="AA543" s="339"/>
      <c r="AB543" s="339"/>
      <c r="AC543" s="339"/>
      <c r="AD543" s="339"/>
      <c r="AE543" s="339"/>
      <c r="AF543" s="339"/>
      <c r="AG543" s="339"/>
      <c r="AH543" s="339"/>
      <c r="AI543" s="339"/>
      <c r="AJ543" s="339"/>
      <c r="AK543" s="339"/>
      <c r="AL543" s="339"/>
      <c r="AM543" s="339"/>
      <c r="AN543" s="339"/>
      <c r="AO543" s="339"/>
      <c r="AP543" s="339"/>
      <c r="AQ543" s="339"/>
      <c r="AR543" s="339"/>
      <c r="AS543" s="339"/>
      <c r="AT543" s="339"/>
      <c r="AU543" s="339"/>
      <c r="AV543" s="339"/>
      <c r="AW543" s="339"/>
      <c r="AX543" s="339"/>
      <c r="AY543" s="339"/>
      <c r="BA543" s="341"/>
      <c r="BB543" s="391"/>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1"/>
      <c r="BX543" s="341"/>
      <c r="BY543" s="341"/>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996" t="s">
        <v>243</v>
      </c>
      <c r="D544" s="995"/>
      <c r="E544" s="995"/>
      <c r="F544" s="571"/>
      <c r="G544" s="571"/>
      <c r="H544" s="995"/>
      <c r="I544" s="995"/>
      <c r="J544" s="571"/>
      <c r="K544" s="571"/>
      <c r="L544" s="571"/>
      <c r="M544" s="995"/>
      <c r="N544" s="995"/>
      <c r="O544" s="571"/>
      <c r="P544" s="571"/>
      <c r="Q544" s="571"/>
      <c r="R544" s="339"/>
      <c r="S544" s="339"/>
      <c r="T544" s="339"/>
      <c r="U544" s="339"/>
      <c r="V544" s="339"/>
      <c r="W544" s="339"/>
      <c r="X544" s="339"/>
      <c r="Y544" s="339"/>
      <c r="Z544" s="339"/>
      <c r="AA544" s="339"/>
      <c r="AB544" s="339"/>
      <c r="AC544" s="339"/>
      <c r="AD544" s="339"/>
      <c r="AE544" s="339"/>
      <c r="AF544" s="339"/>
      <c r="AG544" s="339"/>
      <c r="AH544" s="339"/>
      <c r="AI544" s="339"/>
      <c r="AJ544" s="339"/>
      <c r="AK544" s="339"/>
      <c r="AL544" s="339"/>
      <c r="AM544" s="339"/>
      <c r="AN544" s="339"/>
      <c r="AO544" s="339"/>
      <c r="AP544" s="339"/>
      <c r="AQ544" s="339"/>
      <c r="AR544" s="339"/>
      <c r="AS544" s="339"/>
      <c r="AT544" s="339"/>
      <c r="AU544" s="339"/>
      <c r="AV544" s="339"/>
      <c r="AW544" s="339"/>
      <c r="AX544" s="339"/>
      <c r="AY544" s="339"/>
      <c r="BA544" s="341"/>
      <c r="BB544" s="391"/>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1"/>
      <c r="BX544" s="341"/>
      <c r="BY544" s="341"/>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996" t="s">
        <v>198</v>
      </c>
      <c r="D545" s="995"/>
      <c r="E545" s="681" t="s">
        <v>199</v>
      </c>
      <c r="F545" s="571"/>
      <c r="G545" s="571"/>
      <c r="H545" s="995"/>
      <c r="I545" s="995"/>
      <c r="J545" s="571"/>
      <c r="K545" s="571"/>
      <c r="L545" s="571"/>
      <c r="M545" s="995"/>
      <c r="N545" s="995"/>
      <c r="O545" s="571"/>
      <c r="P545" s="571"/>
      <c r="Q545" s="571"/>
      <c r="R545" s="339"/>
      <c r="S545" s="339"/>
      <c r="T545" s="339"/>
      <c r="U545" s="339"/>
      <c r="V545" s="339"/>
      <c r="W545" s="339"/>
      <c r="X545" s="339"/>
      <c r="Y545" s="339"/>
      <c r="Z545" s="339"/>
      <c r="AA545" s="339"/>
      <c r="AB545" s="339"/>
      <c r="AC545" s="339"/>
      <c r="AD545" s="339"/>
      <c r="AE545" s="339"/>
      <c r="AF545" s="339"/>
      <c r="AG545" s="339"/>
      <c r="AH545" s="339"/>
      <c r="AI545" s="339"/>
      <c r="AJ545" s="339"/>
      <c r="AK545" s="339"/>
      <c r="AL545" s="339"/>
      <c r="AM545" s="339"/>
      <c r="AN545" s="339"/>
      <c r="AO545" s="339"/>
      <c r="AP545" s="339"/>
      <c r="AQ545" s="339"/>
      <c r="AR545" s="339"/>
      <c r="AS545" s="339"/>
      <c r="AT545" s="339"/>
      <c r="AU545" s="339"/>
      <c r="AV545" s="339"/>
      <c r="AW545" s="339"/>
      <c r="AX545" s="339"/>
      <c r="AY545" s="339"/>
      <c r="BA545" s="341"/>
      <c r="BB545" s="391"/>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1"/>
      <c r="BX545" s="341"/>
      <c r="BY545" s="341"/>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996" t="s">
        <v>199</v>
      </c>
      <c r="D546" s="995"/>
      <c r="E546" s="682">
        <v>1.0000000000000002</v>
      </c>
      <c r="F546" s="571"/>
      <c r="G546" s="571"/>
      <c r="H546" s="995"/>
      <c r="I546" s="995"/>
      <c r="J546" s="571"/>
      <c r="K546" s="571"/>
      <c r="L546" s="571"/>
      <c r="M546" s="995"/>
      <c r="N546" s="995"/>
      <c r="O546" s="571"/>
      <c r="P546" s="571"/>
      <c r="Q546" s="571"/>
      <c r="R546" s="339"/>
      <c r="S546" s="339"/>
      <c r="T546" s="339"/>
      <c r="U546" s="339"/>
      <c r="V546" s="339"/>
      <c r="W546" s="339"/>
      <c r="X546" s="339"/>
      <c r="Y546" s="339"/>
      <c r="Z546" s="339"/>
      <c r="AA546" s="339"/>
      <c r="AB546" s="339"/>
      <c r="AC546" s="339"/>
      <c r="AD546" s="339"/>
      <c r="AE546" s="339"/>
      <c r="AF546" s="339"/>
      <c r="AG546" s="339"/>
      <c r="AH546" s="339"/>
      <c r="AI546" s="339"/>
      <c r="AJ546" s="339"/>
      <c r="AK546" s="339"/>
      <c r="AL546" s="339"/>
      <c r="AM546" s="339"/>
      <c r="AN546" s="339"/>
      <c r="AO546" s="339"/>
      <c r="AP546" s="339"/>
      <c r="AQ546" s="339"/>
      <c r="AR546" s="339"/>
      <c r="AS546" s="339"/>
      <c r="AT546" s="339"/>
      <c r="AU546" s="339"/>
      <c r="AV546" s="339"/>
      <c r="AW546" s="339"/>
      <c r="AX546" s="339"/>
      <c r="AY546" s="339"/>
      <c r="BA546" s="341"/>
      <c r="BB546" s="391"/>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1"/>
      <c r="BX546" s="341"/>
      <c r="BY546" s="341"/>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996"/>
      <c r="D547" s="995"/>
      <c r="E547" s="571"/>
      <c r="F547" s="571"/>
      <c r="G547" s="571"/>
      <c r="H547" s="995"/>
      <c r="I547" s="995"/>
      <c r="J547" s="571"/>
      <c r="K547" s="571"/>
      <c r="L547" s="571"/>
      <c r="M547" s="995"/>
      <c r="N547" s="995"/>
      <c r="O547" s="571"/>
      <c r="P547" s="571"/>
      <c r="Q547" s="571"/>
      <c r="R547" s="339"/>
      <c r="S547" s="339"/>
      <c r="T547" s="339"/>
      <c r="U547" s="339"/>
      <c r="V547" s="339"/>
      <c r="W547" s="339"/>
      <c r="X547" s="339"/>
      <c r="Y547" s="339"/>
      <c r="Z547" s="339"/>
      <c r="AA547" s="339"/>
      <c r="AB547" s="339"/>
      <c r="AC547" s="339"/>
      <c r="AD547" s="339"/>
      <c r="AE547" s="339"/>
      <c r="AF547" s="339"/>
      <c r="AG547" s="339"/>
      <c r="AH547" s="339"/>
      <c r="AI547" s="339"/>
      <c r="AJ547" s="339"/>
      <c r="AK547" s="339"/>
      <c r="AL547" s="339"/>
      <c r="AM547" s="339"/>
      <c r="AN547" s="339"/>
      <c r="AO547" s="339"/>
      <c r="AP547" s="339"/>
      <c r="AQ547" s="339"/>
      <c r="AR547" s="339"/>
      <c r="AS547" s="339"/>
      <c r="AT547" s="339"/>
      <c r="AU547" s="339"/>
      <c r="AV547" s="339"/>
      <c r="AW547" s="339"/>
      <c r="AX547" s="339"/>
      <c r="AY547" s="339"/>
      <c r="BA547" s="341"/>
      <c r="BB547" s="391"/>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1"/>
      <c r="BX547" s="341"/>
      <c r="BY547" s="341"/>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996"/>
      <c r="D548" s="995"/>
      <c r="E548" s="571"/>
      <c r="F548" s="571"/>
      <c r="G548" s="571"/>
      <c r="H548" s="995"/>
      <c r="I548" s="995"/>
      <c r="J548" s="571"/>
      <c r="K548" s="571"/>
      <c r="L548" s="571"/>
      <c r="M548" s="995"/>
      <c r="N548" s="995"/>
      <c r="O548" s="571"/>
      <c r="P548" s="571"/>
      <c r="Q548" s="571"/>
      <c r="R548" s="339"/>
      <c r="S548" s="339"/>
      <c r="T548" s="339"/>
      <c r="U548" s="339"/>
      <c r="V548" s="339"/>
      <c r="W548" s="339"/>
      <c r="X548" s="339"/>
      <c r="Y548" s="339"/>
      <c r="Z548" s="339"/>
      <c r="AA548" s="339"/>
      <c r="AB548" s="339"/>
      <c r="AC548" s="339"/>
      <c r="AD548" s="339"/>
      <c r="AE548" s="339"/>
      <c r="AF548" s="339"/>
      <c r="AG548" s="339"/>
      <c r="AH548" s="339"/>
      <c r="AI548" s="339"/>
      <c r="AJ548" s="339"/>
      <c r="AK548" s="339"/>
      <c r="AL548" s="339"/>
      <c r="AM548" s="339"/>
      <c r="AN548" s="339"/>
      <c r="AO548" s="339"/>
      <c r="AP548" s="339"/>
      <c r="AQ548" s="339"/>
      <c r="AR548" s="339"/>
      <c r="AS548" s="339"/>
      <c r="AT548" s="339"/>
      <c r="AU548" s="339"/>
      <c r="AV548" s="339"/>
      <c r="AW548" s="339"/>
      <c r="AX548" s="339"/>
      <c r="AY548" s="339"/>
      <c r="BA548" s="341"/>
      <c r="BB548" s="391"/>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1"/>
      <c r="BX548" s="341"/>
      <c r="BY548" s="341"/>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996"/>
      <c r="D549" s="995"/>
      <c r="E549" s="570"/>
      <c r="F549" s="570"/>
      <c r="G549" s="570"/>
      <c r="H549" s="996"/>
      <c r="I549" s="995"/>
      <c r="J549" s="570"/>
      <c r="K549" s="570"/>
      <c r="L549" s="570"/>
      <c r="M549" s="996"/>
      <c r="N549" s="995"/>
      <c r="O549" s="570"/>
      <c r="P549" s="570"/>
      <c r="Q549" s="570"/>
      <c r="R549" s="339"/>
      <c r="S549" s="339"/>
      <c r="T549" s="339"/>
      <c r="U549" s="339"/>
      <c r="V549" s="339"/>
      <c r="W549" s="339"/>
      <c r="X549" s="339"/>
      <c r="Y549" s="339"/>
      <c r="Z549" s="339"/>
      <c r="AA549" s="339"/>
      <c r="AB549" s="339"/>
      <c r="AC549" s="339"/>
      <c r="AD549" s="339"/>
      <c r="AE549" s="339"/>
      <c r="AF549" s="339"/>
      <c r="AG549" s="339"/>
      <c r="AH549" s="339"/>
      <c r="AI549" s="339"/>
      <c r="AJ549" s="339"/>
      <c r="AK549" s="339"/>
      <c r="AL549" s="339"/>
      <c r="AM549" s="339"/>
      <c r="AN549" s="339"/>
      <c r="AO549" s="339"/>
      <c r="AP549" s="339"/>
      <c r="AQ549" s="339"/>
      <c r="AR549" s="339"/>
      <c r="AS549" s="339"/>
      <c r="AT549" s="339"/>
      <c r="AU549" s="339"/>
      <c r="AV549" s="339"/>
      <c r="AW549" s="339"/>
      <c r="AX549" s="339"/>
      <c r="AY549" s="339"/>
      <c r="BA549" s="341"/>
      <c r="BB549" s="391"/>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1"/>
      <c r="BX549" s="341"/>
      <c r="BY549" s="341"/>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996"/>
      <c r="D550" s="995"/>
      <c r="E550" s="570"/>
      <c r="F550" s="570"/>
      <c r="G550" s="570"/>
      <c r="H550" s="996"/>
      <c r="I550" s="995"/>
      <c r="J550" s="570"/>
      <c r="K550" s="570"/>
      <c r="L550" s="570"/>
      <c r="M550" s="996"/>
      <c r="N550" s="995"/>
      <c r="O550" s="570"/>
      <c r="P550" s="570"/>
      <c r="Q550" s="570"/>
      <c r="R550" s="339"/>
      <c r="S550" s="339"/>
      <c r="T550" s="339"/>
      <c r="U550" s="339"/>
      <c r="V550" s="339"/>
      <c r="W550" s="339"/>
      <c r="X550" s="339"/>
      <c r="Y550" s="339"/>
      <c r="Z550" s="339"/>
      <c r="AA550" s="339"/>
      <c r="AB550" s="339"/>
      <c r="AC550" s="339"/>
      <c r="AD550" s="339"/>
      <c r="AE550" s="339"/>
      <c r="AF550" s="339"/>
      <c r="AG550" s="339"/>
      <c r="AH550" s="339"/>
      <c r="AI550" s="339"/>
      <c r="AJ550" s="339"/>
      <c r="AK550" s="339"/>
      <c r="AL550" s="339"/>
      <c r="AM550" s="339"/>
      <c r="AN550" s="339"/>
      <c r="AO550" s="339"/>
      <c r="AP550" s="339"/>
      <c r="AQ550" s="339"/>
      <c r="AR550" s="339"/>
      <c r="AS550" s="339"/>
      <c r="AT550" s="339"/>
      <c r="AU550" s="339"/>
      <c r="AV550" s="339"/>
      <c r="AW550" s="339"/>
      <c r="AX550" s="339"/>
      <c r="AY550" s="339"/>
      <c r="BA550" s="341"/>
      <c r="BB550" s="391"/>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1"/>
      <c r="BX550" s="341"/>
      <c r="BY550" s="341"/>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996"/>
      <c r="D551" s="995"/>
      <c r="E551" s="570"/>
      <c r="F551" s="570"/>
      <c r="G551" s="570"/>
      <c r="H551" s="996"/>
      <c r="I551" s="995"/>
      <c r="J551" s="570"/>
      <c r="K551" s="570"/>
      <c r="L551" s="570"/>
      <c r="M551" s="996"/>
      <c r="N551" s="995"/>
      <c r="O551" s="570"/>
      <c r="P551" s="570"/>
      <c r="Q551" s="570"/>
      <c r="R551" s="339"/>
      <c r="S551" s="339"/>
      <c r="T551" s="339"/>
      <c r="U551" s="339"/>
      <c r="V551" s="339"/>
      <c r="W551" s="339"/>
      <c r="X551" s="339"/>
      <c r="Y551" s="339"/>
      <c r="Z551" s="339"/>
      <c r="AA551" s="339"/>
      <c r="AB551" s="339"/>
      <c r="AC551" s="339"/>
      <c r="AD551" s="339"/>
      <c r="AE551" s="339"/>
      <c r="AF551" s="339"/>
      <c r="AG551" s="339"/>
      <c r="AH551" s="339"/>
      <c r="AI551" s="339"/>
      <c r="AJ551" s="339"/>
      <c r="AK551" s="339"/>
      <c r="AL551" s="339"/>
      <c r="AM551" s="339"/>
      <c r="AN551" s="339"/>
      <c r="AO551" s="339"/>
      <c r="AP551" s="339"/>
      <c r="AQ551" s="339"/>
      <c r="AR551" s="339"/>
      <c r="AS551" s="339"/>
      <c r="AT551" s="339"/>
      <c r="AU551" s="339"/>
      <c r="AV551" s="339"/>
      <c r="AW551" s="339"/>
      <c r="AX551" s="339"/>
      <c r="AY551" s="339"/>
      <c r="BA551" s="341"/>
      <c r="BB551" s="391"/>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1"/>
      <c r="BX551" s="341"/>
      <c r="BY551" s="341"/>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996"/>
      <c r="D552" s="995"/>
      <c r="E552" s="570"/>
      <c r="F552" s="570"/>
      <c r="G552" s="570"/>
      <c r="H552" s="996"/>
      <c r="I552" s="995"/>
      <c r="J552" s="570"/>
      <c r="K552" s="570"/>
      <c r="L552" s="570"/>
      <c r="M552" s="996"/>
      <c r="N552" s="995"/>
      <c r="O552" s="570"/>
      <c r="P552" s="570"/>
      <c r="Q552" s="570"/>
      <c r="R552" s="339"/>
      <c r="S552" s="339"/>
      <c r="T552" s="339"/>
      <c r="U552" s="339"/>
      <c r="V552" s="339"/>
      <c r="W552" s="339"/>
      <c r="X552" s="339"/>
      <c r="Y552" s="339"/>
      <c r="Z552" s="339"/>
      <c r="AA552" s="339"/>
      <c r="AB552" s="339"/>
      <c r="AC552" s="339"/>
      <c r="AD552" s="339"/>
      <c r="AE552" s="339"/>
      <c r="AF552" s="339"/>
      <c r="AG552" s="339"/>
      <c r="AH552" s="339"/>
      <c r="AI552" s="339"/>
      <c r="AJ552" s="339"/>
      <c r="AK552" s="339"/>
      <c r="AL552" s="339"/>
      <c r="AM552" s="339"/>
      <c r="AN552" s="339"/>
      <c r="AO552" s="339"/>
      <c r="AP552" s="339"/>
      <c r="AQ552" s="339"/>
      <c r="AR552" s="339"/>
      <c r="AS552" s="339"/>
      <c r="AT552" s="339"/>
      <c r="AU552" s="339"/>
      <c r="AV552" s="339"/>
      <c r="AW552" s="339"/>
      <c r="AX552" s="339"/>
      <c r="AY552" s="339"/>
      <c r="BA552" s="341"/>
      <c r="BB552" s="391"/>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1"/>
      <c r="BX552" s="341"/>
      <c r="BY552" s="341"/>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996"/>
      <c r="D553" s="995"/>
      <c r="E553" s="570"/>
      <c r="F553" s="570"/>
      <c r="G553" s="570"/>
      <c r="H553" s="996"/>
      <c r="I553" s="995"/>
      <c r="J553" s="570"/>
      <c r="K553" s="570"/>
      <c r="L553" s="570"/>
      <c r="M553" s="996"/>
      <c r="N553" s="995"/>
      <c r="O553" s="570"/>
      <c r="P553" s="570"/>
      <c r="Q553" s="570"/>
      <c r="R553" s="339"/>
      <c r="S553" s="339"/>
      <c r="T553" s="339"/>
      <c r="U553" s="339"/>
      <c r="V553" s="339"/>
      <c r="W553" s="339"/>
      <c r="X553" s="339"/>
      <c r="Y553" s="339"/>
      <c r="Z553" s="339"/>
      <c r="AA553" s="339"/>
      <c r="AB553" s="339"/>
      <c r="AC553" s="339"/>
      <c r="AD553" s="339"/>
      <c r="AE553" s="339"/>
      <c r="AF553" s="339"/>
      <c r="AG553" s="339"/>
      <c r="AH553" s="339"/>
      <c r="AI553" s="339"/>
      <c r="AJ553" s="339"/>
      <c r="AK553" s="339"/>
      <c r="AL553" s="339"/>
      <c r="AM553" s="339"/>
      <c r="AN553" s="339"/>
      <c r="AO553" s="339"/>
      <c r="AP553" s="339"/>
      <c r="AQ553" s="339"/>
      <c r="AR553" s="339"/>
      <c r="AS553" s="339"/>
      <c r="AT553" s="339"/>
      <c r="AU553" s="339"/>
      <c r="AV553" s="339"/>
      <c r="AW553" s="339"/>
      <c r="AX553" s="339"/>
      <c r="AY553" s="339"/>
      <c r="BA553" s="341"/>
      <c r="BB553" s="391"/>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1"/>
      <c r="BX553" s="341"/>
      <c r="BY553" s="341"/>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996"/>
      <c r="D554" s="995"/>
      <c r="E554" s="570"/>
      <c r="F554" s="570"/>
      <c r="G554" s="570"/>
      <c r="H554" s="996"/>
      <c r="I554" s="995"/>
      <c r="J554" s="570"/>
      <c r="K554" s="570"/>
      <c r="L554" s="570"/>
      <c r="M554" s="996"/>
      <c r="N554" s="995"/>
      <c r="O554" s="570"/>
      <c r="P554" s="570"/>
      <c r="Q554" s="570"/>
      <c r="R554" s="339"/>
      <c r="S554" s="339"/>
      <c r="T554" s="339"/>
      <c r="U554" s="339"/>
      <c r="V554" s="339"/>
      <c r="W554" s="339"/>
      <c r="X554" s="339"/>
      <c r="Y554" s="339"/>
      <c r="Z554" s="339"/>
      <c r="AA554" s="339"/>
      <c r="AB554" s="339"/>
      <c r="AC554" s="339"/>
      <c r="AD554" s="339"/>
      <c r="AE554" s="339"/>
      <c r="AF554" s="339"/>
      <c r="AG554" s="339"/>
      <c r="AH554" s="339"/>
      <c r="AI554" s="339"/>
      <c r="AJ554" s="339"/>
      <c r="AK554" s="339"/>
      <c r="AL554" s="339"/>
      <c r="AM554" s="339"/>
      <c r="AN554" s="339"/>
      <c r="AO554" s="339"/>
      <c r="AP554" s="339"/>
      <c r="AQ554" s="339"/>
      <c r="AR554" s="339"/>
      <c r="AS554" s="339"/>
      <c r="AT554" s="339"/>
      <c r="AU554" s="339"/>
      <c r="AV554" s="339"/>
      <c r="AW554" s="339"/>
      <c r="AX554" s="339"/>
      <c r="AY554" s="339"/>
      <c r="BA554" s="341"/>
      <c r="BB554" s="391"/>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1"/>
      <c r="BX554" s="341"/>
      <c r="BY554" s="341"/>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996"/>
      <c r="D555" s="995"/>
      <c r="E555" s="570"/>
      <c r="F555" s="570"/>
      <c r="G555" s="570"/>
      <c r="H555" s="996"/>
      <c r="I555" s="995"/>
      <c r="J555" s="570"/>
      <c r="K555" s="570"/>
      <c r="L555" s="570"/>
      <c r="M555" s="996"/>
      <c r="N555" s="995"/>
      <c r="O555" s="570"/>
      <c r="P555" s="570"/>
      <c r="Q555" s="570"/>
      <c r="R555" s="339"/>
      <c r="S555" s="339"/>
      <c r="T555" s="339"/>
      <c r="U555" s="339"/>
      <c r="V555" s="339"/>
      <c r="W555" s="339"/>
      <c r="X555" s="339"/>
      <c r="Y555" s="339"/>
      <c r="Z555" s="339"/>
      <c r="AA555" s="339"/>
      <c r="AB555" s="339"/>
      <c r="AC555" s="339"/>
      <c r="AD555" s="339"/>
      <c r="AE555" s="339"/>
      <c r="AF555" s="339"/>
      <c r="AG555" s="339"/>
      <c r="AH555" s="339"/>
      <c r="AI555" s="339"/>
      <c r="AJ555" s="339"/>
      <c r="AK555" s="339"/>
      <c r="AL555" s="339"/>
      <c r="AM555" s="339"/>
      <c r="AN555" s="339"/>
      <c r="AO555" s="339"/>
      <c r="AP555" s="339"/>
      <c r="AQ555" s="339"/>
      <c r="AR555" s="339"/>
      <c r="AS555" s="339"/>
      <c r="AT555" s="339"/>
      <c r="AU555" s="339"/>
      <c r="AV555" s="339"/>
      <c r="AW555" s="339"/>
      <c r="AX555" s="339"/>
      <c r="AY555" s="339"/>
      <c r="BA555" s="341"/>
      <c r="BB555" s="391"/>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1"/>
      <c r="BX555" s="341"/>
      <c r="BY555" s="341"/>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996"/>
      <c r="D556" s="995"/>
      <c r="E556" s="570"/>
      <c r="F556" s="570"/>
      <c r="G556" s="570"/>
      <c r="H556" s="996"/>
      <c r="I556" s="995"/>
      <c r="J556" s="570"/>
      <c r="K556" s="570"/>
      <c r="L556" s="570"/>
      <c r="M556" s="996"/>
      <c r="N556" s="995"/>
      <c r="O556" s="570"/>
      <c r="P556" s="570"/>
      <c r="Q556" s="570"/>
      <c r="R556" s="339"/>
      <c r="S556" s="339"/>
      <c r="T556" s="339"/>
      <c r="U556" s="339"/>
      <c r="V556" s="339"/>
      <c r="W556" s="339"/>
      <c r="X556" s="339"/>
      <c r="Y556" s="339"/>
      <c r="Z556" s="339"/>
      <c r="AA556" s="339"/>
      <c r="AB556" s="339"/>
      <c r="AC556" s="339"/>
      <c r="AD556" s="339"/>
      <c r="AE556" s="339"/>
      <c r="AF556" s="339"/>
      <c r="AG556" s="339"/>
      <c r="AH556" s="339"/>
      <c r="AI556" s="339"/>
      <c r="AJ556" s="339"/>
      <c r="AK556" s="339"/>
      <c r="AL556" s="339"/>
      <c r="AM556" s="339"/>
      <c r="AN556" s="339"/>
      <c r="AO556" s="339"/>
      <c r="AP556" s="339"/>
      <c r="AQ556" s="339"/>
      <c r="AR556" s="339"/>
      <c r="AS556" s="339"/>
      <c r="AT556" s="339"/>
      <c r="AU556" s="339"/>
      <c r="AV556" s="339"/>
      <c r="AW556" s="339"/>
      <c r="AX556" s="339"/>
      <c r="AY556" s="339"/>
      <c r="BA556" s="341"/>
      <c r="BB556" s="391"/>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1"/>
      <c r="BX556" s="341"/>
      <c r="BY556" s="341"/>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996"/>
      <c r="D557" s="995"/>
      <c r="E557" s="570"/>
      <c r="F557" s="570"/>
      <c r="G557" s="570"/>
      <c r="H557" s="996"/>
      <c r="I557" s="995"/>
      <c r="J557" s="570"/>
      <c r="K557" s="570"/>
      <c r="L557" s="570"/>
      <c r="M557" s="996"/>
      <c r="N557" s="995"/>
      <c r="O557" s="570"/>
      <c r="P557" s="570"/>
      <c r="Q557" s="570"/>
      <c r="R557" s="339"/>
      <c r="S557" s="339"/>
      <c r="T557" s="339"/>
      <c r="U557" s="339"/>
      <c r="V557" s="339"/>
      <c r="W557" s="339"/>
      <c r="X557" s="339"/>
      <c r="Y557" s="339"/>
      <c r="Z557" s="339"/>
      <c r="AA557" s="339"/>
      <c r="AB557" s="339"/>
      <c r="AC557" s="339"/>
      <c r="AD557" s="339"/>
      <c r="AE557" s="339"/>
      <c r="AF557" s="339"/>
      <c r="AG557" s="339"/>
      <c r="AH557" s="339"/>
      <c r="AI557" s="339"/>
      <c r="AJ557" s="339"/>
      <c r="AK557" s="339"/>
      <c r="AL557" s="339"/>
      <c r="AM557" s="339"/>
      <c r="AN557" s="339"/>
      <c r="AO557" s="339"/>
      <c r="AP557" s="339"/>
      <c r="AQ557" s="339"/>
      <c r="AR557" s="339"/>
      <c r="AS557" s="339"/>
      <c r="AT557" s="339"/>
      <c r="AU557" s="339"/>
      <c r="AV557" s="339"/>
      <c r="AW557" s="339"/>
      <c r="AX557" s="339"/>
      <c r="AY557" s="339"/>
      <c r="BA557" s="341"/>
      <c r="BB557" s="391"/>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1"/>
      <c r="BX557" s="341"/>
      <c r="BY557" s="341"/>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996"/>
      <c r="D558" s="995"/>
      <c r="E558" s="570"/>
      <c r="F558" s="570"/>
      <c r="G558" s="570"/>
      <c r="H558" s="996"/>
      <c r="I558" s="995"/>
      <c r="J558" s="570"/>
      <c r="K558" s="570"/>
      <c r="L558" s="570"/>
      <c r="M558" s="996"/>
      <c r="N558" s="995"/>
      <c r="O558" s="570"/>
      <c r="P558" s="570"/>
      <c r="Q558" s="570"/>
      <c r="R558" s="339"/>
      <c r="S558" s="339"/>
      <c r="T558" s="339"/>
      <c r="U558" s="339"/>
      <c r="V558" s="339"/>
      <c r="W558" s="339"/>
      <c r="X558" s="339"/>
      <c r="Y558" s="339"/>
      <c r="Z558" s="339"/>
      <c r="AA558" s="339"/>
      <c r="AB558" s="339"/>
      <c r="AC558" s="339"/>
      <c r="AD558" s="339"/>
      <c r="AE558" s="339"/>
      <c r="AF558" s="339"/>
      <c r="AG558" s="339"/>
      <c r="AH558" s="339"/>
      <c r="AI558" s="339"/>
      <c r="AJ558" s="339"/>
      <c r="AK558" s="339"/>
      <c r="AL558" s="339"/>
      <c r="AM558" s="339"/>
      <c r="AN558" s="339"/>
      <c r="AO558" s="339"/>
      <c r="AP558" s="339"/>
      <c r="AQ558" s="339"/>
      <c r="AR558" s="339"/>
      <c r="AS558" s="339"/>
      <c r="AT558" s="339"/>
      <c r="AU558" s="339"/>
      <c r="AV558" s="339"/>
      <c r="AW558" s="339"/>
      <c r="AX558" s="339"/>
      <c r="AY558" s="339"/>
      <c r="BA558" s="341"/>
      <c r="BB558" s="391"/>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1"/>
      <c r="BX558" s="341"/>
      <c r="BY558" s="341"/>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996"/>
      <c r="D559" s="995"/>
      <c r="E559" s="570"/>
      <c r="F559" s="570"/>
      <c r="G559" s="570"/>
      <c r="H559" s="996"/>
      <c r="I559" s="995"/>
      <c r="J559" s="570"/>
      <c r="K559" s="570"/>
      <c r="L559" s="570"/>
      <c r="M559" s="996"/>
      <c r="N559" s="995"/>
      <c r="O559" s="570"/>
      <c r="P559" s="570"/>
      <c r="Q559" s="570"/>
      <c r="R559" s="339"/>
      <c r="S559" s="339"/>
      <c r="T559" s="339"/>
      <c r="U559" s="339"/>
      <c r="V559" s="339"/>
      <c r="W559" s="339"/>
      <c r="X559" s="339"/>
      <c r="Y559" s="339"/>
      <c r="Z559" s="339"/>
      <c r="AA559" s="339"/>
      <c r="AB559" s="339"/>
      <c r="AC559" s="339"/>
      <c r="AD559" s="339"/>
      <c r="AE559" s="339"/>
      <c r="AF559" s="339"/>
      <c r="AG559" s="339"/>
      <c r="AH559" s="339"/>
      <c r="AI559" s="339"/>
      <c r="AJ559" s="339"/>
      <c r="AK559" s="339"/>
      <c r="AL559" s="339"/>
      <c r="AM559" s="339"/>
      <c r="AN559" s="339"/>
      <c r="AO559" s="339"/>
      <c r="AP559" s="339"/>
      <c r="AQ559" s="339"/>
      <c r="AR559" s="339"/>
      <c r="AS559" s="339"/>
      <c r="AT559" s="339"/>
      <c r="AU559" s="339"/>
      <c r="AV559" s="339"/>
      <c r="AW559" s="339"/>
      <c r="AX559" s="339"/>
      <c r="AY559" s="339"/>
      <c r="BA559" s="341"/>
      <c r="BB559" s="391"/>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1"/>
      <c r="BX559" s="341"/>
      <c r="BY559" s="341"/>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996"/>
      <c r="D560" s="995"/>
      <c r="E560" s="570"/>
      <c r="F560" s="570"/>
      <c r="G560" s="570"/>
      <c r="H560" s="996"/>
      <c r="I560" s="995"/>
      <c r="J560" s="570"/>
      <c r="K560" s="570"/>
      <c r="L560" s="570"/>
      <c r="M560" s="996"/>
      <c r="N560" s="995"/>
      <c r="O560" s="570"/>
      <c r="P560" s="570"/>
      <c r="Q560" s="570"/>
      <c r="R560" s="339"/>
      <c r="S560" s="339"/>
      <c r="T560" s="339"/>
      <c r="U560" s="339"/>
      <c r="V560" s="339"/>
      <c r="W560" s="339"/>
      <c r="X560" s="339"/>
      <c r="Y560" s="339"/>
      <c r="Z560" s="339"/>
      <c r="AA560" s="339"/>
      <c r="AB560" s="339"/>
      <c r="AC560" s="339"/>
      <c r="AD560" s="339"/>
      <c r="AE560" s="339"/>
      <c r="AF560" s="339"/>
      <c r="AG560" s="339"/>
      <c r="AH560" s="339"/>
      <c r="AI560" s="339"/>
      <c r="AJ560" s="339"/>
      <c r="AK560" s="339"/>
      <c r="AL560" s="339"/>
      <c r="AM560" s="339"/>
      <c r="AN560" s="339"/>
      <c r="AO560" s="339"/>
      <c r="AP560" s="339"/>
      <c r="AQ560" s="339"/>
      <c r="AR560" s="339"/>
      <c r="AS560" s="339"/>
      <c r="AT560" s="339"/>
      <c r="AU560" s="339"/>
      <c r="AV560" s="339"/>
      <c r="AW560" s="339"/>
      <c r="AX560" s="339"/>
      <c r="AY560" s="339"/>
      <c r="BA560" s="341"/>
      <c r="BB560" s="391"/>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1"/>
      <c r="BX560" s="341"/>
      <c r="BY560" s="341"/>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996"/>
      <c r="D561" s="995"/>
      <c r="E561" s="570"/>
      <c r="F561" s="570"/>
      <c r="G561" s="570"/>
      <c r="H561" s="996"/>
      <c r="I561" s="995"/>
      <c r="J561" s="570"/>
      <c r="K561" s="570"/>
      <c r="L561" s="570"/>
      <c r="M561" s="996"/>
      <c r="N561" s="995"/>
      <c r="O561" s="570"/>
      <c r="P561" s="570"/>
      <c r="Q561" s="570"/>
      <c r="R561" s="339"/>
      <c r="S561" s="339"/>
      <c r="T561" s="339"/>
      <c r="U561" s="339"/>
      <c r="V561" s="339"/>
      <c r="W561" s="339"/>
      <c r="X561" s="339"/>
      <c r="Y561" s="339"/>
      <c r="Z561" s="339"/>
      <c r="AA561" s="339"/>
      <c r="AB561" s="339"/>
      <c r="AC561" s="339"/>
      <c r="AD561" s="339"/>
      <c r="AE561" s="339"/>
      <c r="AF561" s="339"/>
      <c r="AG561" s="339"/>
      <c r="AH561" s="339"/>
      <c r="AI561" s="339"/>
      <c r="AJ561" s="339"/>
      <c r="AK561" s="339"/>
      <c r="AL561" s="339"/>
      <c r="AM561" s="339"/>
      <c r="AN561" s="339"/>
      <c r="AO561" s="339"/>
      <c r="AP561" s="339"/>
      <c r="AQ561" s="339"/>
      <c r="AR561" s="339"/>
      <c r="AS561" s="339"/>
      <c r="AT561" s="339"/>
      <c r="AU561" s="339"/>
      <c r="AV561" s="339"/>
      <c r="AW561" s="339"/>
      <c r="AX561" s="339"/>
      <c r="AY561" s="339"/>
      <c r="BA561" s="341"/>
      <c r="BB561" s="391"/>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1"/>
      <c r="BX561" s="341"/>
      <c r="BY561" s="341"/>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996"/>
      <c r="D562" s="995"/>
      <c r="E562" s="570"/>
      <c r="F562" s="570"/>
      <c r="G562" s="570"/>
      <c r="H562" s="996"/>
      <c r="I562" s="995"/>
      <c r="J562" s="570"/>
      <c r="K562" s="570"/>
      <c r="L562" s="570"/>
      <c r="M562" s="996"/>
      <c r="N562" s="995"/>
      <c r="O562" s="570"/>
      <c r="P562" s="570"/>
      <c r="Q562" s="570"/>
      <c r="R562" s="339"/>
      <c r="S562" s="339"/>
      <c r="T562" s="339"/>
      <c r="U562" s="339"/>
      <c r="V562" s="339"/>
      <c r="W562" s="339"/>
      <c r="X562" s="339"/>
      <c r="Y562" s="339"/>
      <c r="Z562" s="339"/>
      <c r="AA562" s="339"/>
      <c r="AB562" s="339"/>
      <c r="AC562" s="339"/>
      <c r="AD562" s="339"/>
      <c r="AE562" s="339"/>
      <c r="AF562" s="339"/>
      <c r="AG562" s="339"/>
      <c r="AH562" s="339"/>
      <c r="AI562" s="339"/>
      <c r="AJ562" s="339"/>
      <c r="AK562" s="339"/>
      <c r="AL562" s="339"/>
      <c r="AM562" s="339"/>
      <c r="AN562" s="339"/>
      <c r="AO562" s="339"/>
      <c r="AP562" s="339"/>
      <c r="AQ562" s="339"/>
      <c r="AR562" s="339"/>
      <c r="AS562" s="339"/>
      <c r="AT562" s="339"/>
      <c r="AU562" s="339"/>
      <c r="AV562" s="339"/>
      <c r="AW562" s="339"/>
      <c r="AX562" s="339"/>
      <c r="AY562" s="339"/>
      <c r="BA562" s="341"/>
      <c r="BB562" s="391"/>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1"/>
      <c r="BX562" s="341"/>
      <c r="BY562" s="341"/>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996"/>
      <c r="D563" s="995"/>
      <c r="E563" s="570"/>
      <c r="F563" s="570"/>
      <c r="G563" s="570"/>
      <c r="H563" s="996"/>
      <c r="I563" s="995"/>
      <c r="J563" s="570"/>
      <c r="K563" s="570"/>
      <c r="L563" s="570"/>
      <c r="M563" s="996"/>
      <c r="N563" s="995"/>
      <c r="O563" s="570"/>
      <c r="P563" s="570"/>
      <c r="Q563" s="570"/>
      <c r="R563" s="339"/>
      <c r="S563" s="339"/>
      <c r="T563" s="339"/>
      <c r="U563" s="339"/>
      <c r="V563" s="339"/>
      <c r="W563" s="339"/>
      <c r="X563" s="339"/>
      <c r="Y563" s="339"/>
      <c r="Z563" s="339"/>
      <c r="AA563" s="339"/>
      <c r="AB563" s="339"/>
      <c r="AC563" s="339"/>
      <c r="AD563" s="339"/>
      <c r="AE563" s="339"/>
      <c r="AF563" s="339"/>
      <c r="AG563" s="339"/>
      <c r="AH563" s="339"/>
      <c r="AI563" s="339"/>
      <c r="AJ563" s="339"/>
      <c r="AK563" s="339"/>
      <c r="AL563" s="339"/>
      <c r="AM563" s="339"/>
      <c r="AN563" s="339"/>
      <c r="AO563" s="339"/>
      <c r="AP563" s="339"/>
      <c r="AQ563" s="339"/>
      <c r="AR563" s="339"/>
      <c r="AS563" s="339"/>
      <c r="AT563" s="339"/>
      <c r="AU563" s="339"/>
      <c r="AV563" s="339"/>
      <c r="AW563" s="339"/>
      <c r="AX563" s="339"/>
      <c r="AY563" s="339"/>
      <c r="BA563" s="341"/>
      <c r="BB563" s="391"/>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1"/>
      <c r="BX563" s="341"/>
      <c r="BY563" s="341"/>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996"/>
      <c r="D564" s="995"/>
      <c r="E564" s="570"/>
      <c r="F564" s="570"/>
      <c r="G564" s="570"/>
      <c r="H564" s="996"/>
      <c r="I564" s="995"/>
      <c r="J564" s="570"/>
      <c r="K564" s="570"/>
      <c r="L564" s="570"/>
      <c r="M564" s="996"/>
      <c r="N564" s="995"/>
      <c r="O564" s="570"/>
      <c r="P564" s="570"/>
      <c r="Q564" s="570"/>
      <c r="R564" s="339"/>
      <c r="S564" s="339"/>
      <c r="T564" s="339"/>
      <c r="U564" s="339"/>
      <c r="V564" s="339"/>
      <c r="W564" s="339"/>
      <c r="X564" s="339"/>
      <c r="Y564" s="339"/>
      <c r="Z564" s="339"/>
      <c r="AA564" s="339"/>
      <c r="AB564" s="339"/>
      <c r="AC564" s="339"/>
      <c r="AD564" s="339"/>
      <c r="AE564" s="339"/>
      <c r="AF564" s="339"/>
      <c r="AG564" s="339"/>
      <c r="AH564" s="339"/>
      <c r="AI564" s="339"/>
      <c r="AJ564" s="339"/>
      <c r="AK564" s="339"/>
      <c r="AL564" s="339"/>
      <c r="AM564" s="339"/>
      <c r="AN564" s="339"/>
      <c r="AO564" s="339"/>
      <c r="AP564" s="339"/>
      <c r="AQ564" s="339"/>
      <c r="AR564" s="339"/>
      <c r="AS564" s="339"/>
      <c r="AT564" s="339"/>
      <c r="AU564" s="339"/>
      <c r="AV564" s="339"/>
      <c r="AW564" s="339"/>
      <c r="AX564" s="339"/>
      <c r="AY564" s="339"/>
      <c r="BA564" s="341"/>
      <c r="BB564" s="391"/>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1"/>
      <c r="BX564" s="341"/>
      <c r="BY564" s="341"/>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996"/>
      <c r="D565" s="995"/>
      <c r="E565" s="570"/>
      <c r="F565" s="570"/>
      <c r="G565" s="570"/>
      <c r="H565" s="996"/>
      <c r="I565" s="995"/>
      <c r="J565" s="570"/>
      <c r="K565" s="570"/>
      <c r="L565" s="570"/>
      <c r="M565" s="996"/>
      <c r="N565" s="995"/>
      <c r="O565" s="570"/>
      <c r="P565" s="570"/>
      <c r="Q565" s="570"/>
      <c r="R565" s="339"/>
      <c r="S565" s="339"/>
      <c r="T565" s="339"/>
      <c r="U565" s="339"/>
      <c r="V565" s="339"/>
      <c r="W565" s="339"/>
      <c r="X565" s="339"/>
      <c r="Y565" s="339"/>
      <c r="Z565" s="339"/>
      <c r="AA565" s="339"/>
      <c r="AB565" s="339"/>
      <c r="AC565" s="339"/>
      <c r="AD565" s="339"/>
      <c r="AE565" s="339"/>
      <c r="AF565" s="339"/>
      <c r="AG565" s="339"/>
      <c r="AH565" s="339"/>
      <c r="AI565" s="339"/>
      <c r="AJ565" s="339"/>
      <c r="AK565" s="339"/>
      <c r="AL565" s="339"/>
      <c r="AM565" s="339"/>
      <c r="AN565" s="339"/>
      <c r="AO565" s="339"/>
      <c r="AP565" s="339"/>
      <c r="AQ565" s="339"/>
      <c r="AR565" s="339"/>
      <c r="AS565" s="339"/>
      <c r="AT565" s="339"/>
      <c r="AU565" s="339"/>
      <c r="AV565" s="339"/>
      <c r="AW565" s="339"/>
      <c r="AX565" s="339"/>
      <c r="AY565" s="339"/>
      <c r="BA565" s="341"/>
      <c r="BB565" s="391"/>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1"/>
      <c r="BX565" s="341"/>
      <c r="BY565" s="341"/>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996"/>
      <c r="D566" s="995"/>
      <c r="E566" s="570"/>
      <c r="F566" s="570"/>
      <c r="G566" s="570"/>
      <c r="H566" s="996"/>
      <c r="I566" s="995"/>
      <c r="J566" s="570"/>
      <c r="K566" s="570"/>
      <c r="L566" s="570"/>
      <c r="M566" s="996"/>
      <c r="N566" s="995"/>
      <c r="O566" s="570"/>
      <c r="P566" s="570"/>
      <c r="Q566" s="570"/>
      <c r="R566" s="339"/>
      <c r="S566" s="339"/>
      <c r="T566" s="339"/>
      <c r="U566" s="339"/>
      <c r="V566" s="339"/>
      <c r="W566" s="339"/>
      <c r="X566" s="339"/>
      <c r="Y566" s="339"/>
      <c r="Z566" s="339"/>
      <c r="AA566" s="339"/>
      <c r="AB566" s="339"/>
      <c r="AC566" s="339"/>
      <c r="AD566" s="339"/>
      <c r="AE566" s="339"/>
      <c r="AF566" s="339"/>
      <c r="AG566" s="339"/>
      <c r="AH566" s="339"/>
      <c r="AI566" s="339"/>
      <c r="AJ566" s="339"/>
      <c r="AK566" s="339"/>
      <c r="AL566" s="339"/>
      <c r="AM566" s="339"/>
      <c r="AN566" s="339"/>
      <c r="AO566" s="339"/>
      <c r="AP566" s="339"/>
      <c r="AQ566" s="339"/>
      <c r="AR566" s="339"/>
      <c r="AS566" s="339"/>
      <c r="AT566" s="339"/>
      <c r="AU566" s="339"/>
      <c r="AV566" s="339"/>
      <c r="AW566" s="339"/>
      <c r="AX566" s="339"/>
      <c r="AY566" s="339"/>
      <c r="BA566" s="341"/>
      <c r="BB566" s="391"/>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1"/>
      <c r="BX566" s="341"/>
      <c r="BY566" s="341"/>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996"/>
      <c r="D567" s="995"/>
      <c r="E567" s="570"/>
      <c r="F567" s="570"/>
      <c r="G567" s="570"/>
      <c r="H567" s="996"/>
      <c r="I567" s="995"/>
      <c r="J567" s="570"/>
      <c r="K567" s="570"/>
      <c r="L567" s="570"/>
      <c r="M567" s="996"/>
      <c r="N567" s="995"/>
      <c r="O567" s="570"/>
      <c r="P567" s="570"/>
      <c r="Q567" s="570"/>
      <c r="R567" s="339"/>
      <c r="S567" s="339"/>
      <c r="T567" s="339"/>
      <c r="U567" s="339"/>
      <c r="V567" s="339"/>
      <c r="W567" s="339"/>
      <c r="X567" s="339"/>
      <c r="Y567" s="339"/>
      <c r="Z567" s="339"/>
      <c r="AA567" s="339"/>
      <c r="AB567" s="339"/>
      <c r="AC567" s="339"/>
      <c r="AD567" s="339"/>
      <c r="AE567" s="339"/>
      <c r="AF567" s="339"/>
      <c r="AG567" s="339"/>
      <c r="AH567" s="339"/>
      <c r="AI567" s="339"/>
      <c r="AJ567" s="339"/>
      <c r="AK567" s="339"/>
      <c r="AL567" s="339"/>
      <c r="AM567" s="339"/>
      <c r="AN567" s="339"/>
      <c r="AO567" s="339"/>
      <c r="AP567" s="339"/>
      <c r="AQ567" s="339"/>
      <c r="AR567" s="339"/>
      <c r="AS567" s="339"/>
      <c r="AT567" s="339"/>
      <c r="AU567" s="339"/>
      <c r="AV567" s="339"/>
      <c r="AW567" s="339"/>
      <c r="AX567" s="339"/>
      <c r="AY567" s="339"/>
      <c r="BA567" s="341"/>
      <c r="BB567" s="391"/>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1"/>
      <c r="BX567" s="341"/>
      <c r="BY567" s="341"/>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996"/>
      <c r="D568" s="995"/>
      <c r="E568" s="570"/>
      <c r="F568" s="570"/>
      <c r="G568" s="570"/>
      <c r="H568" s="996"/>
      <c r="I568" s="995"/>
      <c r="J568" s="570"/>
      <c r="K568" s="570"/>
      <c r="L568" s="570"/>
      <c r="M568" s="996"/>
      <c r="N568" s="995"/>
      <c r="O568" s="570"/>
      <c r="P568" s="570"/>
      <c r="Q568" s="570"/>
      <c r="R568" s="339"/>
      <c r="S568" s="339"/>
      <c r="T568" s="339"/>
      <c r="U568" s="339"/>
      <c r="V568" s="339"/>
      <c r="W568" s="339"/>
      <c r="X568" s="339"/>
      <c r="Y568" s="339"/>
      <c r="Z568" s="339"/>
      <c r="AA568" s="339"/>
      <c r="AB568" s="339"/>
      <c r="AC568" s="339"/>
      <c r="AD568" s="339"/>
      <c r="AE568" s="339"/>
      <c r="AF568" s="339"/>
      <c r="AG568" s="339"/>
      <c r="AH568" s="339"/>
      <c r="AI568" s="339"/>
      <c r="AJ568" s="339"/>
      <c r="AK568" s="339"/>
      <c r="AL568" s="339"/>
      <c r="AM568" s="339"/>
      <c r="AN568" s="339"/>
      <c r="AO568" s="339"/>
      <c r="AP568" s="339"/>
      <c r="AQ568" s="339"/>
      <c r="AR568" s="339"/>
      <c r="AS568" s="339"/>
      <c r="AT568" s="339"/>
      <c r="AU568" s="339"/>
      <c r="AV568" s="339"/>
      <c r="AW568" s="339"/>
      <c r="AX568" s="339"/>
      <c r="AY568" s="339"/>
      <c r="BA568" s="341"/>
      <c r="BB568" s="391"/>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1"/>
      <c r="BX568" s="341"/>
      <c r="BY568" s="341"/>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996"/>
      <c r="D569" s="995"/>
      <c r="E569" s="570"/>
      <c r="F569" s="570"/>
      <c r="G569" s="570"/>
      <c r="H569" s="996"/>
      <c r="I569" s="995"/>
      <c r="J569" s="570"/>
      <c r="K569" s="570"/>
      <c r="L569" s="570"/>
      <c r="M569" s="996"/>
      <c r="N569" s="995"/>
      <c r="O569" s="570"/>
      <c r="P569" s="570"/>
      <c r="Q569" s="570"/>
      <c r="R569" s="339"/>
      <c r="S569" s="339"/>
      <c r="T569" s="339"/>
      <c r="U569" s="339"/>
      <c r="V569" s="339"/>
      <c r="W569" s="339"/>
      <c r="X569" s="339"/>
      <c r="Y569" s="339"/>
      <c r="Z569" s="339"/>
      <c r="AA569" s="339"/>
      <c r="AB569" s="339"/>
      <c r="AC569" s="339"/>
      <c r="AD569" s="339"/>
      <c r="AE569" s="339"/>
      <c r="AF569" s="339"/>
      <c r="AG569" s="339"/>
      <c r="AH569" s="339"/>
      <c r="AI569" s="339"/>
      <c r="AJ569" s="339"/>
      <c r="AK569" s="339"/>
      <c r="AL569" s="339"/>
      <c r="AM569" s="339"/>
      <c r="AN569" s="339"/>
      <c r="AO569" s="339"/>
      <c r="AP569" s="339"/>
      <c r="AQ569" s="339"/>
      <c r="AR569" s="339"/>
      <c r="AS569" s="339"/>
      <c r="AT569" s="339"/>
      <c r="AU569" s="339"/>
      <c r="AV569" s="339"/>
      <c r="AW569" s="339"/>
      <c r="AX569" s="339"/>
      <c r="AY569" s="339"/>
      <c r="BA569" s="341"/>
      <c r="BB569" s="391"/>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1"/>
      <c r="BX569" s="341"/>
      <c r="BY569" s="341"/>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996"/>
      <c r="D570" s="995"/>
      <c r="E570" s="570"/>
      <c r="F570" s="570"/>
      <c r="G570" s="570"/>
      <c r="H570" s="996"/>
      <c r="I570" s="995"/>
      <c r="J570" s="570"/>
      <c r="K570" s="570"/>
      <c r="L570" s="570"/>
      <c r="M570" s="996"/>
      <c r="N570" s="995"/>
      <c r="O570" s="570"/>
      <c r="P570" s="570"/>
      <c r="Q570" s="570"/>
      <c r="R570" s="339"/>
      <c r="S570" s="339"/>
      <c r="T570" s="339"/>
      <c r="U570" s="339"/>
      <c r="V570" s="339"/>
      <c r="W570" s="339"/>
      <c r="X570" s="339"/>
      <c r="Y570" s="339"/>
      <c r="Z570" s="339"/>
      <c r="AA570" s="339"/>
      <c r="AB570" s="339"/>
      <c r="AC570" s="339"/>
      <c r="AD570" s="339"/>
      <c r="AE570" s="339"/>
      <c r="AF570" s="339"/>
      <c r="AG570" s="339"/>
      <c r="AH570" s="339"/>
      <c r="AI570" s="339"/>
      <c r="AJ570" s="339"/>
      <c r="AK570" s="339"/>
      <c r="AL570" s="339"/>
      <c r="AM570" s="339"/>
      <c r="AN570" s="339"/>
      <c r="AO570" s="339"/>
      <c r="AP570" s="339"/>
      <c r="AQ570" s="339"/>
      <c r="AR570" s="339"/>
      <c r="AS570" s="339"/>
      <c r="AT570" s="339"/>
      <c r="AU570" s="339"/>
      <c r="AV570" s="339"/>
      <c r="AW570" s="339"/>
      <c r="AX570" s="339"/>
      <c r="AY570" s="339"/>
      <c r="BA570" s="341"/>
      <c r="BB570" s="391"/>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1"/>
      <c r="BX570" s="341"/>
      <c r="BY570" s="341"/>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996"/>
      <c r="D571" s="995"/>
      <c r="E571" s="570"/>
      <c r="F571" s="570"/>
      <c r="G571" s="570"/>
      <c r="H571" s="996"/>
      <c r="I571" s="995"/>
      <c r="J571" s="570"/>
      <c r="K571" s="570"/>
      <c r="L571" s="570"/>
      <c r="M571" s="996"/>
      <c r="N571" s="995"/>
      <c r="O571" s="570"/>
      <c r="P571" s="570"/>
      <c r="Q571" s="570"/>
      <c r="R571" s="339"/>
      <c r="S571" s="339"/>
      <c r="T571" s="339"/>
      <c r="U571" s="339"/>
      <c r="V571" s="339"/>
      <c r="W571" s="339"/>
      <c r="X571" s="339"/>
      <c r="Y571" s="339"/>
      <c r="Z571" s="339"/>
      <c r="AA571" s="339"/>
      <c r="AB571" s="339"/>
      <c r="AC571" s="339"/>
      <c r="AD571" s="339"/>
      <c r="AE571" s="339"/>
      <c r="AF571" s="339"/>
      <c r="AG571" s="339"/>
      <c r="AH571" s="339"/>
      <c r="AI571" s="339"/>
      <c r="AJ571" s="339"/>
      <c r="AK571" s="339"/>
      <c r="AL571" s="339"/>
      <c r="AM571" s="339"/>
      <c r="AN571" s="339"/>
      <c r="AO571" s="339"/>
      <c r="AP571" s="339"/>
      <c r="AQ571" s="339"/>
      <c r="AR571" s="339"/>
      <c r="AS571" s="339"/>
      <c r="AT571" s="339"/>
      <c r="AU571" s="339"/>
      <c r="AV571" s="339"/>
      <c r="AW571" s="339"/>
      <c r="AX571" s="339"/>
      <c r="AY571" s="339"/>
      <c r="BA571" s="341"/>
      <c r="BB571" s="391"/>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1"/>
      <c r="BX571" s="341"/>
      <c r="BY571" s="341"/>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996"/>
      <c r="D572" s="995"/>
      <c r="E572" s="570"/>
      <c r="F572" s="570"/>
      <c r="G572" s="570"/>
      <c r="H572" s="996"/>
      <c r="I572" s="995"/>
      <c r="J572" s="570"/>
      <c r="K572" s="570"/>
      <c r="L572" s="570"/>
      <c r="M572" s="996"/>
      <c r="N572" s="995"/>
      <c r="O572" s="570"/>
      <c r="P572" s="570"/>
      <c r="Q572" s="570"/>
      <c r="R572" s="339"/>
      <c r="S572" s="339"/>
      <c r="T572" s="339"/>
      <c r="U572" s="339"/>
      <c r="V572" s="339"/>
      <c r="W572" s="339"/>
      <c r="X572" s="339"/>
      <c r="Y572" s="339"/>
      <c r="Z572" s="339"/>
      <c r="AA572" s="339"/>
      <c r="AB572" s="339"/>
      <c r="AC572" s="339"/>
      <c r="AD572" s="339"/>
      <c r="AE572" s="339"/>
      <c r="AF572" s="339"/>
      <c r="AG572" s="339"/>
      <c r="AH572" s="339"/>
      <c r="AI572" s="339"/>
      <c r="AJ572" s="339"/>
      <c r="AK572" s="339"/>
      <c r="AL572" s="339"/>
      <c r="AM572" s="339"/>
      <c r="AN572" s="339"/>
      <c r="AO572" s="339"/>
      <c r="AP572" s="339"/>
      <c r="AQ572" s="339"/>
      <c r="AR572" s="339"/>
      <c r="AS572" s="339"/>
      <c r="AT572" s="339"/>
      <c r="AU572" s="339"/>
      <c r="AV572" s="339"/>
      <c r="AW572" s="339"/>
      <c r="AX572" s="339"/>
      <c r="AY572" s="339"/>
      <c r="BA572" s="341"/>
      <c r="BB572" s="391"/>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1"/>
      <c r="BX572" s="341"/>
      <c r="BY572" s="341"/>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996"/>
      <c r="D573" s="995"/>
      <c r="E573" s="570"/>
      <c r="F573" s="570"/>
      <c r="G573" s="570"/>
      <c r="H573" s="996"/>
      <c r="I573" s="995"/>
      <c r="J573" s="570"/>
      <c r="K573" s="570"/>
      <c r="L573" s="570"/>
      <c r="M573" s="996"/>
      <c r="N573" s="995"/>
      <c r="O573" s="570"/>
      <c r="P573" s="570"/>
      <c r="Q573" s="570"/>
      <c r="R573" s="339"/>
      <c r="S573" s="339"/>
      <c r="T573" s="339"/>
      <c r="U573" s="339"/>
      <c r="V573" s="339"/>
      <c r="W573" s="339"/>
      <c r="X573" s="339"/>
      <c r="Y573" s="339"/>
      <c r="Z573" s="339"/>
      <c r="AA573" s="339"/>
      <c r="AB573" s="339"/>
      <c r="AC573" s="339"/>
      <c r="AD573" s="339"/>
      <c r="AE573" s="339"/>
      <c r="AF573" s="339"/>
      <c r="AG573" s="339"/>
      <c r="AH573" s="339"/>
      <c r="AI573" s="339"/>
      <c r="AJ573" s="339"/>
      <c r="AK573" s="339"/>
      <c r="AL573" s="339"/>
      <c r="AM573" s="339"/>
      <c r="AN573" s="339"/>
      <c r="AO573" s="339"/>
      <c r="AP573" s="339"/>
      <c r="AQ573" s="339"/>
      <c r="AR573" s="339"/>
      <c r="AS573" s="339"/>
      <c r="AT573" s="339"/>
      <c r="AU573" s="339"/>
      <c r="AV573" s="339"/>
      <c r="AW573" s="339"/>
      <c r="AX573" s="339"/>
      <c r="AY573" s="339"/>
      <c r="BA573" s="341"/>
      <c r="BB573" s="391"/>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1"/>
      <c r="BX573" s="341"/>
      <c r="BY573" s="341"/>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996"/>
      <c r="D574" s="995"/>
      <c r="E574" s="570"/>
      <c r="F574" s="570"/>
      <c r="G574" s="570"/>
      <c r="H574" s="996"/>
      <c r="I574" s="995"/>
      <c r="J574" s="570"/>
      <c r="K574" s="570"/>
      <c r="L574" s="570"/>
      <c r="M574" s="996"/>
      <c r="N574" s="995"/>
      <c r="O574" s="570"/>
      <c r="P574" s="570"/>
      <c r="Q574" s="570"/>
      <c r="R574" s="339"/>
      <c r="S574" s="339"/>
      <c r="T574" s="339"/>
      <c r="U574" s="339"/>
      <c r="V574" s="339"/>
      <c r="W574" s="339"/>
      <c r="X574" s="339"/>
      <c r="Y574" s="339"/>
      <c r="Z574" s="339"/>
      <c r="AA574" s="339"/>
      <c r="AB574" s="339"/>
      <c r="AC574" s="339"/>
      <c r="AD574" s="339"/>
      <c r="AE574" s="339"/>
      <c r="AF574" s="339"/>
      <c r="AG574" s="339"/>
      <c r="AH574" s="339"/>
      <c r="AI574" s="339"/>
      <c r="AJ574" s="339"/>
      <c r="AK574" s="339"/>
      <c r="AL574" s="339"/>
      <c r="AM574" s="339"/>
      <c r="AN574" s="339"/>
      <c r="AO574" s="339"/>
      <c r="AP574" s="339"/>
      <c r="AQ574" s="339"/>
      <c r="AR574" s="339"/>
      <c r="AS574" s="339"/>
      <c r="AT574" s="339"/>
      <c r="AU574" s="339"/>
      <c r="AV574" s="339"/>
      <c r="AW574" s="339"/>
      <c r="AX574" s="339"/>
      <c r="AY574" s="339"/>
      <c r="BA574" s="341"/>
      <c r="BB574" s="391"/>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1"/>
      <c r="BX574" s="341"/>
      <c r="BY574" s="341"/>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996"/>
      <c r="D575" s="995"/>
      <c r="E575" s="570"/>
      <c r="F575" s="570"/>
      <c r="G575" s="570"/>
      <c r="H575" s="996"/>
      <c r="I575" s="995"/>
      <c r="J575" s="570"/>
      <c r="K575" s="570"/>
      <c r="L575" s="570"/>
      <c r="M575" s="996"/>
      <c r="N575" s="995"/>
      <c r="O575" s="570"/>
      <c r="P575" s="570"/>
      <c r="Q575" s="570"/>
      <c r="R575" s="339"/>
      <c r="S575" s="339"/>
      <c r="T575" s="339"/>
      <c r="U575" s="339"/>
      <c r="V575" s="339"/>
      <c r="W575" s="339"/>
      <c r="X575" s="339"/>
      <c r="Y575" s="339"/>
      <c r="Z575" s="339"/>
      <c r="AA575" s="339"/>
      <c r="AB575" s="339"/>
      <c r="AC575" s="339"/>
      <c r="AD575" s="339"/>
      <c r="AE575" s="339"/>
      <c r="AF575" s="339"/>
      <c r="AG575" s="339"/>
      <c r="AH575" s="339"/>
      <c r="AI575" s="339"/>
      <c r="AJ575" s="339"/>
      <c r="AK575" s="339"/>
      <c r="AL575" s="339"/>
      <c r="AM575" s="339"/>
      <c r="AN575" s="339"/>
      <c r="AO575" s="339"/>
      <c r="AP575" s="339"/>
      <c r="AQ575" s="339"/>
      <c r="AR575" s="339"/>
      <c r="AS575" s="339"/>
      <c r="AT575" s="339"/>
      <c r="AU575" s="339"/>
      <c r="AV575" s="339"/>
      <c r="AW575" s="339"/>
      <c r="AX575" s="339"/>
      <c r="AY575" s="339"/>
      <c r="BA575" s="341"/>
      <c r="BB575" s="391"/>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1"/>
      <c r="BX575" s="341"/>
      <c r="BY575" s="341"/>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996"/>
      <c r="D576" s="995"/>
      <c r="E576" s="570"/>
      <c r="F576" s="570"/>
      <c r="G576" s="570"/>
      <c r="H576" s="996"/>
      <c r="I576" s="995"/>
      <c r="J576" s="570"/>
      <c r="K576" s="570"/>
      <c r="L576" s="570"/>
      <c r="M576" s="996"/>
      <c r="N576" s="995"/>
      <c r="O576" s="570"/>
      <c r="P576" s="570"/>
      <c r="Q576" s="570"/>
      <c r="R576" s="339"/>
      <c r="S576" s="339"/>
      <c r="T576" s="339"/>
      <c r="U576" s="339"/>
      <c r="V576" s="339"/>
      <c r="W576" s="339"/>
      <c r="X576" s="339"/>
      <c r="Y576" s="339"/>
      <c r="Z576" s="339"/>
      <c r="AA576" s="339"/>
      <c r="AB576" s="339"/>
      <c r="AC576" s="339"/>
      <c r="AD576" s="339"/>
      <c r="AE576" s="339"/>
      <c r="AF576" s="339"/>
      <c r="AG576" s="339"/>
      <c r="AH576" s="339"/>
      <c r="AI576" s="339"/>
      <c r="AJ576" s="339"/>
      <c r="AK576" s="339"/>
      <c r="AL576" s="339"/>
      <c r="AM576" s="339"/>
      <c r="AN576" s="339"/>
      <c r="AO576" s="339"/>
      <c r="AP576" s="339"/>
      <c r="AQ576" s="339"/>
      <c r="AR576" s="339"/>
      <c r="AS576" s="339"/>
      <c r="AT576" s="339"/>
      <c r="AU576" s="339"/>
      <c r="AV576" s="339"/>
      <c r="AW576" s="339"/>
      <c r="AX576" s="339"/>
      <c r="AY576" s="339"/>
      <c r="BA576" s="341"/>
      <c r="BB576" s="391"/>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1"/>
      <c r="BX576" s="341"/>
      <c r="BY576" s="341"/>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996"/>
      <c r="D577" s="995"/>
      <c r="E577" s="570"/>
      <c r="F577" s="570"/>
      <c r="G577" s="570"/>
      <c r="H577" s="996"/>
      <c r="I577" s="995"/>
      <c r="J577" s="570"/>
      <c r="K577" s="570"/>
      <c r="L577" s="570"/>
      <c r="M577" s="996"/>
      <c r="N577" s="995"/>
      <c r="O577" s="570"/>
      <c r="P577" s="570"/>
      <c r="Q577" s="570"/>
      <c r="R577" s="339"/>
      <c r="S577" s="339"/>
      <c r="T577" s="339"/>
      <c r="U577" s="339"/>
      <c r="V577" s="339"/>
      <c r="W577" s="339"/>
      <c r="X577" s="339"/>
      <c r="Y577" s="339"/>
      <c r="Z577" s="339"/>
      <c r="AA577" s="339"/>
      <c r="AB577" s="339"/>
      <c r="AC577" s="339"/>
      <c r="AD577" s="339"/>
      <c r="AE577" s="339"/>
      <c r="AF577" s="339"/>
      <c r="AG577" s="339"/>
      <c r="AH577" s="339"/>
      <c r="AI577" s="339"/>
      <c r="AJ577" s="339"/>
      <c r="AK577" s="339"/>
      <c r="AL577" s="339"/>
      <c r="AM577" s="339"/>
      <c r="AN577" s="339"/>
      <c r="AO577" s="339"/>
      <c r="AP577" s="339"/>
      <c r="AQ577" s="339"/>
      <c r="AR577" s="339"/>
      <c r="AS577" s="339"/>
      <c r="AT577" s="339"/>
      <c r="AU577" s="339"/>
      <c r="AV577" s="339"/>
      <c r="AW577" s="339"/>
      <c r="AX577" s="339"/>
      <c r="AY577" s="339"/>
      <c r="BA577" s="341"/>
      <c r="BB577" s="391"/>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1"/>
      <c r="BX577" s="341"/>
      <c r="BY577" s="341"/>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996"/>
      <c r="D578" s="995"/>
      <c r="E578" s="570"/>
      <c r="F578" s="570"/>
      <c r="G578" s="570"/>
      <c r="H578" s="996"/>
      <c r="I578" s="995"/>
      <c r="J578" s="570"/>
      <c r="K578" s="570"/>
      <c r="L578" s="570"/>
      <c r="M578" s="996"/>
      <c r="N578" s="995"/>
      <c r="O578" s="570"/>
      <c r="P578" s="570"/>
      <c r="Q578" s="570"/>
      <c r="R578" s="339"/>
      <c r="S578" s="339"/>
      <c r="T578" s="339"/>
      <c r="U578" s="339"/>
      <c r="V578" s="339"/>
      <c r="W578" s="339"/>
      <c r="X578" s="339"/>
      <c r="Y578" s="339"/>
      <c r="Z578" s="339"/>
      <c r="AA578" s="339"/>
      <c r="AB578" s="339"/>
      <c r="AC578" s="339"/>
      <c r="AD578" s="339"/>
      <c r="AE578" s="339"/>
      <c r="AF578" s="339"/>
      <c r="AG578" s="339"/>
      <c r="AH578" s="339"/>
      <c r="AI578" s="339"/>
      <c r="AJ578" s="339"/>
      <c r="AK578" s="339"/>
      <c r="AL578" s="339"/>
      <c r="AM578" s="339"/>
      <c r="AN578" s="339"/>
      <c r="AO578" s="339"/>
      <c r="AP578" s="339"/>
      <c r="AQ578" s="339"/>
      <c r="AR578" s="339"/>
      <c r="AS578" s="339"/>
      <c r="AT578" s="339"/>
      <c r="AU578" s="339"/>
      <c r="AV578" s="339"/>
      <c r="AW578" s="339"/>
      <c r="AX578" s="339"/>
      <c r="AY578" s="339"/>
      <c r="BA578" s="341"/>
      <c r="BB578" s="391"/>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1"/>
      <c r="BX578" s="341"/>
      <c r="BY578" s="341"/>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996"/>
      <c r="D579" s="995"/>
      <c r="E579" s="570"/>
      <c r="F579" s="570"/>
      <c r="G579" s="570"/>
      <c r="H579" s="996"/>
      <c r="I579" s="995"/>
      <c r="J579" s="570"/>
      <c r="K579" s="570"/>
      <c r="L579" s="570"/>
      <c r="M579" s="996"/>
      <c r="N579" s="995"/>
      <c r="O579" s="570"/>
      <c r="P579" s="570"/>
      <c r="Q579" s="570"/>
      <c r="R579" s="339"/>
      <c r="S579" s="339"/>
      <c r="T579" s="339"/>
      <c r="U579" s="339"/>
      <c r="V579" s="339"/>
      <c r="W579" s="339"/>
      <c r="X579" s="339"/>
      <c r="Y579" s="339"/>
      <c r="Z579" s="339"/>
      <c r="AA579" s="339"/>
      <c r="AB579" s="339"/>
      <c r="AC579" s="339"/>
      <c r="AD579" s="339"/>
      <c r="AE579" s="339"/>
      <c r="AF579" s="339"/>
      <c r="AG579" s="339"/>
      <c r="AH579" s="339"/>
      <c r="AI579" s="339"/>
      <c r="AJ579" s="339"/>
      <c r="AK579" s="339"/>
      <c r="AL579" s="339"/>
      <c r="AM579" s="339"/>
      <c r="AN579" s="339"/>
      <c r="AO579" s="339"/>
      <c r="AP579" s="339"/>
      <c r="AQ579" s="339"/>
      <c r="AR579" s="339"/>
      <c r="AS579" s="339"/>
      <c r="AT579" s="339"/>
      <c r="AU579" s="339"/>
      <c r="AV579" s="339"/>
      <c r="AW579" s="339"/>
      <c r="AX579" s="339"/>
      <c r="AY579" s="339"/>
      <c r="BA579" s="341"/>
      <c r="BB579" s="391"/>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1"/>
      <c r="BX579" s="341"/>
      <c r="BY579" s="341"/>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996"/>
      <c r="D580" s="995"/>
      <c r="E580" s="570"/>
      <c r="F580" s="570"/>
      <c r="G580" s="570"/>
      <c r="H580" s="996"/>
      <c r="I580" s="995"/>
      <c r="J580" s="570"/>
      <c r="K580" s="570"/>
      <c r="L580" s="570"/>
      <c r="M580" s="996"/>
      <c r="N580" s="995"/>
      <c r="O580" s="570"/>
      <c r="P580" s="570"/>
      <c r="Q580" s="570"/>
      <c r="R580" s="339"/>
      <c r="S580" s="339"/>
      <c r="T580" s="339"/>
      <c r="U580" s="339"/>
      <c r="V580" s="339"/>
      <c r="W580" s="339"/>
      <c r="X580" s="339"/>
      <c r="Y580" s="339"/>
      <c r="Z580" s="339"/>
      <c r="AA580" s="339"/>
      <c r="AB580" s="339"/>
      <c r="AC580" s="339"/>
      <c r="AD580" s="339"/>
      <c r="AE580" s="339"/>
      <c r="AF580" s="339"/>
      <c r="AG580" s="339"/>
      <c r="AH580" s="339"/>
      <c r="AI580" s="339"/>
      <c r="AJ580" s="339"/>
      <c r="AK580" s="339"/>
      <c r="AL580" s="339"/>
      <c r="AM580" s="339"/>
      <c r="AN580" s="339"/>
      <c r="AO580" s="339"/>
      <c r="AP580" s="339"/>
      <c r="AQ580" s="339"/>
      <c r="AR580" s="339"/>
      <c r="AS580" s="339"/>
      <c r="AT580" s="339"/>
      <c r="AU580" s="339"/>
      <c r="AV580" s="339"/>
      <c r="AW580" s="339"/>
      <c r="AX580" s="339"/>
      <c r="AY580" s="339"/>
      <c r="BA580" s="341"/>
      <c r="BB580" s="391"/>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1"/>
      <c r="BX580" s="341"/>
      <c r="BY580" s="341"/>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996"/>
      <c r="D581" s="995"/>
      <c r="E581" s="570"/>
      <c r="F581" s="570"/>
      <c r="G581" s="570"/>
      <c r="H581" s="996"/>
      <c r="I581" s="995"/>
      <c r="J581" s="570"/>
      <c r="K581" s="570"/>
      <c r="L581" s="570"/>
      <c r="M581" s="996"/>
      <c r="N581" s="995"/>
      <c r="O581" s="570"/>
      <c r="P581" s="570"/>
      <c r="Q581" s="570"/>
      <c r="R581" s="339"/>
      <c r="S581" s="339"/>
      <c r="T581" s="339"/>
      <c r="U581" s="339"/>
      <c r="V581" s="339"/>
      <c r="W581" s="339"/>
      <c r="X581" s="339"/>
      <c r="Y581" s="339"/>
      <c r="Z581" s="339"/>
      <c r="AA581" s="339"/>
      <c r="AB581" s="339"/>
      <c r="AC581" s="339"/>
      <c r="AD581" s="339"/>
      <c r="AE581" s="339"/>
      <c r="AF581" s="339"/>
      <c r="AG581" s="339"/>
      <c r="AH581" s="339"/>
      <c r="AI581" s="339"/>
      <c r="AJ581" s="339"/>
      <c r="AK581" s="339"/>
      <c r="AL581" s="339"/>
      <c r="AM581" s="339"/>
      <c r="AN581" s="339"/>
      <c r="AO581" s="339"/>
      <c r="AP581" s="339"/>
      <c r="AQ581" s="339"/>
      <c r="AR581" s="339"/>
      <c r="AS581" s="339"/>
      <c r="AT581" s="339"/>
      <c r="AU581" s="339"/>
      <c r="AV581" s="339"/>
      <c r="AW581" s="339"/>
      <c r="AX581" s="339"/>
      <c r="AY581" s="339"/>
      <c r="BA581" s="341"/>
      <c r="BB581" s="391"/>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1"/>
      <c r="BX581" s="341"/>
      <c r="BY581" s="341"/>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996"/>
      <c r="D582" s="995"/>
      <c r="E582" s="570"/>
      <c r="F582" s="570"/>
      <c r="G582" s="570"/>
      <c r="H582" s="996"/>
      <c r="I582" s="995"/>
      <c r="J582" s="570"/>
      <c r="K582" s="570"/>
      <c r="L582" s="570"/>
      <c r="M582" s="996"/>
      <c r="N582" s="995"/>
      <c r="O582" s="570"/>
      <c r="P582" s="570"/>
      <c r="Q582" s="570"/>
      <c r="R582" s="339"/>
      <c r="S582" s="339"/>
      <c r="T582" s="339"/>
      <c r="U582" s="339"/>
      <c r="V582" s="339"/>
      <c r="W582" s="339"/>
      <c r="X582" s="339"/>
      <c r="Y582" s="339"/>
      <c r="Z582" s="339"/>
      <c r="AA582" s="339"/>
      <c r="AB582" s="339"/>
      <c r="AC582" s="339"/>
      <c r="AD582" s="339"/>
      <c r="AE582" s="339"/>
      <c r="AF582" s="339"/>
      <c r="AG582" s="339"/>
      <c r="AH582" s="339"/>
      <c r="AI582" s="339"/>
      <c r="AJ582" s="339"/>
      <c r="AK582" s="339"/>
      <c r="AL582" s="339"/>
      <c r="AM582" s="339"/>
      <c r="AN582" s="339"/>
      <c r="AO582" s="339"/>
      <c r="AP582" s="339"/>
      <c r="AQ582" s="339"/>
      <c r="AR582" s="339"/>
      <c r="AS582" s="339"/>
      <c r="AT582" s="339"/>
      <c r="AU582" s="339"/>
      <c r="AV582" s="339"/>
      <c r="AW582" s="339"/>
      <c r="AX582" s="339"/>
      <c r="AY582" s="339"/>
      <c r="BA582" s="341"/>
      <c r="BB582" s="391"/>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1"/>
      <c r="BX582" s="341"/>
      <c r="BY582" s="341"/>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996"/>
      <c r="D583" s="995"/>
      <c r="E583" s="570"/>
      <c r="F583" s="570"/>
      <c r="G583" s="570"/>
      <c r="H583" s="996"/>
      <c r="I583" s="995"/>
      <c r="J583" s="570"/>
      <c r="K583" s="570"/>
      <c r="L583" s="570"/>
      <c r="M583" s="996"/>
      <c r="N583" s="995"/>
      <c r="O583" s="570"/>
      <c r="P583" s="570"/>
      <c r="Q583" s="570"/>
      <c r="R583" s="339"/>
      <c r="S583" s="339"/>
      <c r="T583" s="339"/>
      <c r="U583" s="339"/>
      <c r="V583" s="339"/>
      <c r="W583" s="339"/>
      <c r="X583" s="339"/>
      <c r="Y583" s="339"/>
      <c r="Z583" s="339"/>
      <c r="AA583" s="339"/>
      <c r="AB583" s="339"/>
      <c r="AC583" s="339"/>
      <c r="AD583" s="339"/>
      <c r="AE583" s="339"/>
      <c r="AF583" s="339"/>
      <c r="AG583" s="339"/>
      <c r="AH583" s="339"/>
      <c r="AI583" s="339"/>
      <c r="AJ583" s="339"/>
      <c r="AK583" s="339"/>
      <c r="AL583" s="339"/>
      <c r="AM583" s="339"/>
      <c r="AN583" s="339"/>
      <c r="AO583" s="339"/>
      <c r="AP583" s="339"/>
      <c r="AQ583" s="339"/>
      <c r="AR583" s="339"/>
      <c r="AS583" s="339"/>
      <c r="AT583" s="339"/>
      <c r="AU583" s="339"/>
      <c r="AV583" s="339"/>
      <c r="AW583" s="339"/>
      <c r="AX583" s="339"/>
      <c r="AY583" s="339"/>
      <c r="BA583" s="341"/>
      <c r="BB583" s="391"/>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1"/>
      <c r="BX583" s="341"/>
      <c r="BY583" s="341"/>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996"/>
      <c r="D584" s="995"/>
      <c r="E584" s="570"/>
      <c r="F584" s="570"/>
      <c r="G584" s="570"/>
      <c r="H584" s="996"/>
      <c r="I584" s="995"/>
      <c r="J584" s="570"/>
      <c r="K584" s="570"/>
      <c r="L584" s="570"/>
      <c r="M584" s="996"/>
      <c r="N584" s="995"/>
      <c r="O584" s="570"/>
      <c r="P584" s="570"/>
      <c r="Q584" s="570"/>
      <c r="R584" s="339"/>
      <c r="S584" s="339"/>
      <c r="T584" s="339"/>
      <c r="U584" s="339"/>
      <c r="V584" s="339"/>
      <c r="W584" s="339"/>
      <c r="X584" s="339"/>
      <c r="Y584" s="339"/>
      <c r="Z584" s="339"/>
      <c r="AA584" s="339"/>
      <c r="AB584" s="339"/>
      <c r="AC584" s="339"/>
      <c r="AD584" s="339"/>
      <c r="AE584" s="339"/>
      <c r="AF584" s="339"/>
      <c r="AG584" s="339"/>
      <c r="AH584" s="339"/>
      <c r="AI584" s="339"/>
      <c r="AJ584" s="339"/>
      <c r="AK584" s="339"/>
      <c r="AL584" s="339"/>
      <c r="AM584" s="339"/>
      <c r="AN584" s="339"/>
      <c r="AO584" s="339"/>
      <c r="AP584" s="339"/>
      <c r="AQ584" s="339"/>
      <c r="AR584" s="339"/>
      <c r="AS584" s="339"/>
      <c r="AT584" s="339"/>
      <c r="AU584" s="339"/>
      <c r="AV584" s="339"/>
      <c r="AW584" s="339"/>
      <c r="AX584" s="339"/>
      <c r="AY584" s="339"/>
      <c r="BA584" s="341"/>
      <c r="BB584" s="391"/>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1"/>
      <c r="BX584" s="341"/>
      <c r="BY584" s="341"/>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996"/>
      <c r="D585" s="995"/>
      <c r="E585" s="570"/>
      <c r="F585" s="570"/>
      <c r="G585" s="570"/>
      <c r="H585" s="996"/>
      <c r="I585" s="995"/>
      <c r="J585" s="570"/>
      <c r="K585" s="570"/>
      <c r="L585" s="570"/>
      <c r="M585" s="996"/>
      <c r="N585" s="995"/>
      <c r="O585" s="570"/>
      <c r="P585" s="570"/>
      <c r="Q585" s="570"/>
      <c r="R585" s="339"/>
      <c r="S585" s="339"/>
      <c r="T585" s="339"/>
      <c r="U585" s="339"/>
      <c r="V585" s="339"/>
      <c r="W585" s="339"/>
      <c r="X585" s="339"/>
      <c r="Y585" s="339"/>
      <c r="Z585" s="339"/>
      <c r="AA585" s="339"/>
      <c r="AB585" s="339"/>
      <c r="AC585" s="339"/>
      <c r="AD585" s="339"/>
      <c r="AE585" s="339"/>
      <c r="AF585" s="339"/>
      <c r="AG585" s="339"/>
      <c r="AH585" s="339"/>
      <c r="AI585" s="339"/>
      <c r="AJ585" s="339"/>
      <c r="AK585" s="339"/>
      <c r="AL585" s="339"/>
      <c r="AM585" s="339"/>
      <c r="AN585" s="339"/>
      <c r="AO585" s="339"/>
      <c r="AP585" s="339"/>
      <c r="AQ585" s="339"/>
      <c r="AR585" s="339"/>
      <c r="AS585" s="339"/>
      <c r="AT585" s="339"/>
      <c r="AU585" s="339"/>
      <c r="AV585" s="339"/>
      <c r="AW585" s="339"/>
      <c r="AX585" s="339"/>
      <c r="AY585" s="339"/>
      <c r="BA585" s="341"/>
      <c r="BB585" s="391"/>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1"/>
      <c r="BX585" s="341"/>
      <c r="BY585" s="341"/>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996"/>
      <c r="D586" s="995"/>
      <c r="E586" s="570"/>
      <c r="F586" s="570"/>
      <c r="G586" s="570"/>
      <c r="H586" s="996"/>
      <c r="I586" s="995"/>
      <c r="J586" s="570"/>
      <c r="K586" s="570"/>
      <c r="L586" s="570"/>
      <c r="M586" s="996"/>
      <c r="N586" s="995"/>
      <c r="O586" s="570"/>
      <c r="P586" s="570"/>
      <c r="Q586" s="570"/>
      <c r="R586" s="339"/>
      <c r="S586" s="339"/>
      <c r="T586" s="339"/>
      <c r="U586" s="339"/>
      <c r="V586" s="339"/>
      <c r="W586" s="339"/>
      <c r="X586" s="339"/>
      <c r="Y586" s="339"/>
      <c r="Z586" s="339"/>
      <c r="AA586" s="339"/>
      <c r="AB586" s="339"/>
      <c r="AC586" s="339"/>
      <c r="AD586" s="339"/>
      <c r="AE586" s="339"/>
      <c r="AF586" s="339"/>
      <c r="AG586" s="339"/>
      <c r="AH586" s="339"/>
      <c r="AI586" s="339"/>
      <c r="AJ586" s="339"/>
      <c r="AK586" s="339"/>
      <c r="AL586" s="339"/>
      <c r="AM586" s="339"/>
      <c r="AN586" s="339"/>
      <c r="AO586" s="339"/>
      <c r="AP586" s="339"/>
      <c r="AQ586" s="339"/>
      <c r="AR586" s="339"/>
      <c r="AS586" s="339"/>
      <c r="AT586" s="339"/>
      <c r="AU586" s="339"/>
      <c r="AV586" s="339"/>
      <c r="AW586" s="339"/>
      <c r="AX586" s="339"/>
      <c r="AY586" s="339"/>
      <c r="BA586" s="341"/>
      <c r="BB586" s="391"/>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1"/>
      <c r="BX586" s="341"/>
      <c r="BY586" s="341"/>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996"/>
      <c r="D587" s="995"/>
      <c r="E587" s="570"/>
      <c r="F587" s="570"/>
      <c r="G587" s="570"/>
      <c r="H587" s="996"/>
      <c r="I587" s="995"/>
      <c r="J587" s="570"/>
      <c r="K587" s="570"/>
      <c r="L587" s="570"/>
      <c r="M587" s="996"/>
      <c r="N587" s="995"/>
      <c r="O587" s="570"/>
      <c r="P587" s="570"/>
      <c r="Q587" s="570"/>
      <c r="R587" s="339"/>
      <c r="S587" s="339"/>
      <c r="T587" s="339"/>
      <c r="U587" s="339"/>
      <c r="V587" s="339"/>
      <c r="W587" s="339"/>
      <c r="X587" s="339"/>
      <c r="Y587" s="339"/>
      <c r="Z587" s="339"/>
      <c r="AA587" s="339"/>
      <c r="AB587" s="339"/>
      <c r="AC587" s="339"/>
      <c r="AD587" s="339"/>
      <c r="AE587" s="339"/>
      <c r="AF587" s="339"/>
      <c r="AG587" s="339"/>
      <c r="AH587" s="339"/>
      <c r="AI587" s="339"/>
      <c r="AJ587" s="339"/>
      <c r="AK587" s="339"/>
      <c r="AL587" s="339"/>
      <c r="AM587" s="339"/>
      <c r="AN587" s="339"/>
      <c r="AO587" s="339"/>
      <c r="AP587" s="339"/>
      <c r="AQ587" s="339"/>
      <c r="AR587" s="339"/>
      <c r="AS587" s="339"/>
      <c r="AT587" s="339"/>
      <c r="AU587" s="339"/>
      <c r="AV587" s="339"/>
      <c r="AW587" s="339"/>
      <c r="AX587" s="339"/>
      <c r="AY587" s="339"/>
      <c r="BA587" s="341"/>
      <c r="BB587" s="391"/>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1"/>
      <c r="BX587" s="341"/>
      <c r="BY587" s="341"/>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996"/>
      <c r="D588" s="995"/>
      <c r="E588" s="570"/>
      <c r="F588" s="570"/>
      <c r="G588" s="570"/>
      <c r="H588" s="996"/>
      <c r="I588" s="995"/>
      <c r="J588" s="570"/>
      <c r="K588" s="570"/>
      <c r="L588" s="570"/>
      <c r="M588" s="996"/>
      <c r="N588" s="995"/>
      <c r="O588" s="570"/>
      <c r="P588" s="570"/>
      <c r="Q588" s="570"/>
      <c r="R588" s="339"/>
      <c r="S588" s="339"/>
      <c r="T588" s="339"/>
      <c r="U588" s="339"/>
      <c r="V588" s="339"/>
      <c r="W588" s="339"/>
      <c r="X588" s="339"/>
      <c r="Y588" s="339"/>
      <c r="Z588" s="339"/>
      <c r="AA588" s="339"/>
      <c r="AB588" s="339"/>
      <c r="AC588" s="339"/>
      <c r="AD588" s="339"/>
      <c r="AE588" s="339"/>
      <c r="AF588" s="339"/>
      <c r="AG588" s="339"/>
      <c r="AH588" s="339"/>
      <c r="AI588" s="339"/>
      <c r="AJ588" s="339"/>
      <c r="AK588" s="339"/>
      <c r="AL588" s="339"/>
      <c r="AM588" s="339"/>
      <c r="AN588" s="339"/>
      <c r="AO588" s="339"/>
      <c r="AP588" s="339"/>
      <c r="AQ588" s="339"/>
      <c r="AR588" s="339"/>
      <c r="AS588" s="339"/>
      <c r="AT588" s="339"/>
      <c r="AU588" s="339"/>
      <c r="AV588" s="339"/>
      <c r="AW588" s="339"/>
      <c r="AX588" s="339"/>
      <c r="AY588" s="339"/>
      <c r="BA588" s="341"/>
      <c r="BB588" s="391"/>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1"/>
      <c r="BX588" s="341"/>
      <c r="BY588" s="341"/>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996"/>
      <c r="D589" s="995"/>
      <c r="E589" s="570"/>
      <c r="F589" s="570"/>
      <c r="G589" s="570"/>
      <c r="H589" s="996"/>
      <c r="I589" s="995"/>
      <c r="J589" s="570"/>
      <c r="K589" s="570"/>
      <c r="L589" s="570"/>
      <c r="M589" s="996"/>
      <c r="N589" s="995"/>
      <c r="O589" s="570"/>
      <c r="P589" s="570"/>
      <c r="Q589" s="570"/>
      <c r="R589" s="339"/>
      <c r="S589" s="339"/>
      <c r="T589" s="339"/>
      <c r="U589" s="339"/>
      <c r="V589" s="339"/>
      <c r="W589" s="339"/>
      <c r="X589" s="339"/>
      <c r="Y589" s="339"/>
      <c r="Z589" s="339"/>
      <c r="AA589" s="339"/>
      <c r="AB589" s="339"/>
      <c r="AC589" s="339"/>
      <c r="AD589" s="339"/>
      <c r="AE589" s="339"/>
      <c r="AF589" s="339"/>
      <c r="AG589" s="339"/>
      <c r="AH589" s="339"/>
      <c r="AI589" s="339"/>
      <c r="AJ589" s="339"/>
      <c r="AK589" s="339"/>
      <c r="AL589" s="339"/>
      <c r="AM589" s="339"/>
      <c r="AN589" s="339"/>
      <c r="AO589" s="339"/>
      <c r="AP589" s="339"/>
      <c r="AQ589" s="339"/>
      <c r="AR589" s="339"/>
      <c r="AS589" s="339"/>
      <c r="AT589" s="339"/>
      <c r="AU589" s="339"/>
      <c r="AV589" s="339"/>
      <c r="AW589" s="339"/>
      <c r="AX589" s="339"/>
      <c r="AY589" s="339"/>
      <c r="BA589" s="341"/>
      <c r="BB589" s="391"/>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1"/>
      <c r="BX589" s="341"/>
      <c r="BY589" s="341"/>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996"/>
      <c r="D590" s="995"/>
      <c r="E590" s="570"/>
      <c r="F590" s="570"/>
      <c r="G590" s="570"/>
      <c r="H590" s="996"/>
      <c r="I590" s="995"/>
      <c r="J590" s="570"/>
      <c r="K590" s="570"/>
      <c r="L590" s="570"/>
      <c r="M590" s="996"/>
      <c r="N590" s="995"/>
      <c r="O590" s="570"/>
      <c r="P590" s="570"/>
      <c r="Q590" s="570"/>
      <c r="R590" s="339"/>
      <c r="S590" s="339"/>
      <c r="T590" s="339"/>
      <c r="U590" s="339"/>
      <c r="V590" s="339"/>
      <c r="W590" s="339"/>
      <c r="X590" s="339"/>
      <c r="Y590" s="339"/>
      <c r="Z590" s="339"/>
      <c r="AA590" s="339"/>
      <c r="AB590" s="339"/>
      <c r="AC590" s="339"/>
      <c r="AD590" s="339"/>
      <c r="AE590" s="339"/>
      <c r="AF590" s="339"/>
      <c r="AG590" s="339"/>
      <c r="AH590" s="339"/>
      <c r="AI590" s="339"/>
      <c r="AJ590" s="339"/>
      <c r="AK590" s="339"/>
      <c r="AL590" s="339"/>
      <c r="AM590" s="339"/>
      <c r="AN590" s="339"/>
      <c r="AO590" s="339"/>
      <c r="AP590" s="339"/>
      <c r="AQ590" s="339"/>
      <c r="AR590" s="339"/>
      <c r="AS590" s="339"/>
      <c r="AT590" s="339"/>
      <c r="AU590" s="339"/>
      <c r="AV590" s="339"/>
      <c r="AW590" s="339"/>
      <c r="AX590" s="339"/>
      <c r="AY590" s="339"/>
      <c r="BA590" s="341"/>
      <c r="BB590" s="391"/>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1"/>
      <c r="BX590" s="341"/>
      <c r="BY590" s="341"/>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996"/>
      <c r="D591" s="995"/>
      <c r="E591" s="570"/>
      <c r="F591" s="570"/>
      <c r="G591" s="570"/>
      <c r="H591" s="996"/>
      <c r="I591" s="995"/>
      <c r="J591" s="570"/>
      <c r="K591" s="570"/>
      <c r="L591" s="570"/>
      <c r="M591" s="996"/>
      <c r="N591" s="995"/>
      <c r="O591" s="570"/>
      <c r="P591" s="570"/>
      <c r="Q591" s="570"/>
      <c r="R591" s="339"/>
      <c r="S591" s="339"/>
      <c r="T591" s="339"/>
      <c r="U591" s="339"/>
      <c r="V591" s="339"/>
      <c r="W591" s="339"/>
      <c r="X591" s="339"/>
      <c r="Y591" s="339"/>
      <c r="Z591" s="339"/>
      <c r="AA591" s="339"/>
      <c r="AB591" s="339"/>
      <c r="AC591" s="339"/>
      <c r="AD591" s="339"/>
      <c r="AE591" s="339"/>
      <c r="AF591" s="339"/>
      <c r="AG591" s="339"/>
      <c r="AH591" s="339"/>
      <c r="AI591" s="339"/>
      <c r="AJ591" s="339"/>
      <c r="AK591" s="339"/>
      <c r="AL591" s="339"/>
      <c r="AM591" s="339"/>
      <c r="AN591" s="339"/>
      <c r="AO591" s="339"/>
      <c r="AP591" s="339"/>
      <c r="AQ591" s="339"/>
      <c r="AR591" s="339"/>
      <c r="AS591" s="339"/>
      <c r="AT591" s="339"/>
      <c r="AU591" s="339"/>
      <c r="AV591" s="339"/>
      <c r="AW591" s="339"/>
      <c r="AX591" s="339"/>
      <c r="AY591" s="339"/>
      <c r="BA591" s="341"/>
      <c r="BB591" s="391"/>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1"/>
      <c r="BX591" s="341"/>
      <c r="BY591" s="341"/>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996"/>
      <c r="D592" s="995"/>
      <c r="E592" s="570"/>
      <c r="F592" s="570"/>
      <c r="G592" s="570"/>
      <c r="H592" s="996"/>
      <c r="I592" s="995"/>
      <c r="J592" s="570"/>
      <c r="K592" s="570"/>
      <c r="L592" s="570"/>
      <c r="M592" s="996"/>
      <c r="N592" s="995"/>
      <c r="O592" s="570"/>
      <c r="P592" s="570"/>
      <c r="Q592" s="570"/>
      <c r="R592" s="339"/>
      <c r="S592" s="339"/>
      <c r="T592" s="339"/>
      <c r="U592" s="339"/>
      <c r="V592" s="339"/>
      <c r="W592" s="339"/>
      <c r="X592" s="339"/>
      <c r="Y592" s="339"/>
      <c r="Z592" s="339"/>
      <c r="AA592" s="339"/>
      <c r="AB592" s="339"/>
      <c r="AC592" s="339"/>
      <c r="AD592" s="339"/>
      <c r="AE592" s="339"/>
      <c r="AF592" s="339"/>
      <c r="AG592" s="339"/>
      <c r="AH592" s="339"/>
      <c r="AI592" s="339"/>
      <c r="AJ592" s="339"/>
      <c r="AK592" s="339"/>
      <c r="AL592" s="339"/>
      <c r="AM592" s="339"/>
      <c r="AN592" s="339"/>
      <c r="AO592" s="339"/>
      <c r="AP592" s="339"/>
      <c r="AQ592" s="339"/>
      <c r="AR592" s="339"/>
      <c r="AS592" s="339"/>
      <c r="AT592" s="339"/>
      <c r="AU592" s="339"/>
      <c r="AV592" s="339"/>
      <c r="AW592" s="339"/>
      <c r="AX592" s="339"/>
      <c r="AY592" s="339"/>
      <c r="BA592" s="341"/>
      <c r="BB592" s="391"/>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1"/>
      <c r="BX592" s="341"/>
      <c r="BY592" s="341"/>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996"/>
      <c r="D593" s="995"/>
      <c r="E593" s="570"/>
      <c r="F593" s="570"/>
      <c r="G593" s="570"/>
      <c r="H593" s="996"/>
      <c r="I593" s="995"/>
      <c r="J593" s="570"/>
      <c r="K593" s="570"/>
      <c r="L593" s="570"/>
      <c r="M593" s="996"/>
      <c r="N593" s="995"/>
      <c r="O593" s="570"/>
      <c r="P593" s="570"/>
      <c r="Q593" s="570"/>
      <c r="R593" s="339"/>
      <c r="S593" s="339"/>
      <c r="T593" s="339"/>
      <c r="U593" s="339"/>
      <c r="V593" s="339"/>
      <c r="W593" s="339"/>
      <c r="X593" s="339"/>
      <c r="Y593" s="339"/>
      <c r="Z593" s="339"/>
      <c r="AA593" s="339"/>
      <c r="AB593" s="339"/>
      <c r="AC593" s="339"/>
      <c r="AD593" s="339"/>
      <c r="AE593" s="339"/>
      <c r="AF593" s="339"/>
      <c r="AG593" s="339"/>
      <c r="AH593" s="339"/>
      <c r="AI593" s="339"/>
      <c r="AJ593" s="339"/>
      <c r="AK593" s="339"/>
      <c r="AL593" s="339"/>
      <c r="AM593" s="339"/>
      <c r="AN593" s="339"/>
      <c r="AO593" s="339"/>
      <c r="AP593" s="339"/>
      <c r="AQ593" s="339"/>
      <c r="AR593" s="339"/>
      <c r="AS593" s="339"/>
      <c r="AT593" s="339"/>
      <c r="AU593" s="339"/>
      <c r="AV593" s="339"/>
      <c r="AW593" s="339"/>
      <c r="AX593" s="339"/>
      <c r="AY593" s="339"/>
      <c r="BA593" s="341"/>
      <c r="BB593" s="391"/>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1"/>
      <c r="BX593" s="341"/>
      <c r="BY593" s="341"/>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996"/>
      <c r="D594" s="995"/>
      <c r="E594" s="570"/>
      <c r="F594" s="570"/>
      <c r="G594" s="570"/>
      <c r="H594" s="996"/>
      <c r="I594" s="995"/>
      <c r="J594" s="570"/>
      <c r="K594" s="570"/>
      <c r="L594" s="570"/>
      <c r="M594" s="996"/>
      <c r="N594" s="995"/>
      <c r="O594" s="570"/>
      <c r="P594" s="570"/>
      <c r="Q594" s="570"/>
      <c r="R594" s="339"/>
      <c r="S594" s="339"/>
      <c r="T594" s="339"/>
      <c r="U594" s="339"/>
      <c r="V594" s="339"/>
      <c r="W594" s="339"/>
      <c r="X594" s="339"/>
      <c r="Y594" s="339"/>
      <c r="Z594" s="339"/>
      <c r="AA594" s="339"/>
      <c r="AB594" s="339"/>
      <c r="AC594" s="339"/>
      <c r="AD594" s="339"/>
      <c r="AE594" s="339"/>
      <c r="AF594" s="339"/>
      <c r="AG594" s="339"/>
      <c r="AH594" s="339"/>
      <c r="AI594" s="339"/>
      <c r="AJ594" s="339"/>
      <c r="AK594" s="339"/>
      <c r="AL594" s="339"/>
      <c r="AM594" s="339"/>
      <c r="AN594" s="339"/>
      <c r="AO594" s="339"/>
      <c r="AP594" s="339"/>
      <c r="AQ594" s="339"/>
      <c r="AR594" s="339"/>
      <c r="AS594" s="339"/>
      <c r="AT594" s="339"/>
      <c r="AU594" s="339"/>
      <c r="AV594" s="339"/>
      <c r="AW594" s="339"/>
      <c r="AX594" s="339"/>
      <c r="AY594" s="339"/>
      <c r="BA594" s="341"/>
      <c r="BB594" s="391"/>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1"/>
      <c r="BX594" s="341"/>
      <c r="BY594" s="341"/>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996"/>
      <c r="D595" s="995"/>
      <c r="E595" s="570"/>
      <c r="F595" s="570"/>
      <c r="G595" s="570"/>
      <c r="H595" s="996"/>
      <c r="I595" s="995"/>
      <c r="J595" s="570"/>
      <c r="K595" s="570"/>
      <c r="L595" s="570"/>
      <c r="M595" s="996"/>
      <c r="N595" s="995"/>
      <c r="O595" s="570"/>
      <c r="P595" s="570"/>
      <c r="Q595" s="570"/>
      <c r="R595" s="339"/>
      <c r="S595" s="339"/>
      <c r="T595" s="339"/>
      <c r="U595" s="339"/>
      <c r="V595" s="339"/>
      <c r="W595" s="339"/>
      <c r="X595" s="339"/>
      <c r="Y595" s="339"/>
      <c r="Z595" s="339"/>
      <c r="AA595" s="339"/>
      <c r="AB595" s="339"/>
      <c r="AC595" s="339"/>
      <c r="AD595" s="339"/>
      <c r="AE595" s="339"/>
      <c r="AF595" s="339"/>
      <c r="AG595" s="339"/>
      <c r="AH595" s="339"/>
      <c r="AI595" s="339"/>
      <c r="AJ595" s="339"/>
      <c r="AK595" s="339"/>
      <c r="AL595" s="339"/>
      <c r="AM595" s="339"/>
      <c r="AN595" s="339"/>
      <c r="AO595" s="339"/>
      <c r="AP595" s="339"/>
      <c r="AQ595" s="339"/>
      <c r="AR595" s="339"/>
      <c r="AS595" s="339"/>
      <c r="AT595" s="339"/>
      <c r="AU595" s="339"/>
      <c r="AV595" s="339"/>
      <c r="AW595" s="339"/>
      <c r="AX595" s="339"/>
      <c r="AY595" s="339"/>
      <c r="BA595" s="341"/>
      <c r="BB595" s="391"/>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1"/>
      <c r="BX595" s="341"/>
      <c r="BY595" s="341"/>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996"/>
      <c r="D596" s="995"/>
      <c r="E596" s="570"/>
      <c r="F596" s="570"/>
      <c r="G596" s="570"/>
      <c r="H596" s="996"/>
      <c r="I596" s="995"/>
      <c r="J596" s="570"/>
      <c r="K596" s="570"/>
      <c r="L596" s="570"/>
      <c r="M596" s="996"/>
      <c r="N596" s="995"/>
      <c r="O596" s="570"/>
      <c r="P596" s="570"/>
      <c r="Q596" s="570"/>
      <c r="R596" s="339"/>
      <c r="S596" s="339"/>
      <c r="T596" s="339"/>
      <c r="U596" s="339"/>
      <c r="V596" s="339"/>
      <c r="W596" s="339"/>
      <c r="X596" s="339"/>
      <c r="Y596" s="339"/>
      <c r="Z596" s="339"/>
      <c r="AA596" s="339"/>
      <c r="AB596" s="339"/>
      <c r="AC596" s="339"/>
      <c r="AD596" s="339"/>
      <c r="AE596" s="339"/>
      <c r="AF596" s="339"/>
      <c r="AG596" s="339"/>
      <c r="AH596" s="339"/>
      <c r="AI596" s="339"/>
      <c r="AJ596" s="339"/>
      <c r="AK596" s="339"/>
      <c r="AL596" s="339"/>
      <c r="AM596" s="339"/>
      <c r="AN596" s="339"/>
      <c r="AO596" s="339"/>
      <c r="AP596" s="339"/>
      <c r="AQ596" s="339"/>
      <c r="AR596" s="339"/>
      <c r="AS596" s="339"/>
      <c r="AT596" s="339"/>
      <c r="AU596" s="339"/>
      <c r="AV596" s="339"/>
      <c r="AW596" s="339"/>
      <c r="AX596" s="339"/>
      <c r="AY596" s="339"/>
      <c r="BA596" s="341"/>
      <c r="BB596" s="391"/>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1"/>
      <c r="BX596" s="341"/>
      <c r="BY596" s="341"/>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996"/>
      <c r="D597" s="995"/>
      <c r="E597" s="570"/>
      <c r="F597" s="570"/>
      <c r="G597" s="570"/>
      <c r="H597" s="996"/>
      <c r="I597" s="995"/>
      <c r="J597" s="570"/>
      <c r="K597" s="570"/>
      <c r="L597" s="570"/>
      <c r="M597" s="996"/>
      <c r="N597" s="995"/>
      <c r="O597" s="570"/>
      <c r="P597" s="570"/>
      <c r="Q597" s="570"/>
      <c r="R597" s="339"/>
      <c r="S597" s="339"/>
      <c r="T597" s="339"/>
      <c r="U597" s="339"/>
      <c r="V597" s="339"/>
      <c r="W597" s="339"/>
      <c r="X597" s="339"/>
      <c r="Y597" s="339"/>
      <c r="Z597" s="339"/>
      <c r="AA597" s="339"/>
      <c r="AB597" s="339"/>
      <c r="AC597" s="339"/>
      <c r="AD597" s="339"/>
      <c r="AE597" s="339"/>
      <c r="AF597" s="339"/>
      <c r="AG597" s="339"/>
      <c r="AH597" s="339"/>
      <c r="AI597" s="339"/>
      <c r="AJ597" s="339"/>
      <c r="AK597" s="339"/>
      <c r="AL597" s="339"/>
      <c r="AM597" s="339"/>
      <c r="AN597" s="339"/>
      <c r="AO597" s="339"/>
      <c r="AP597" s="339"/>
      <c r="AQ597" s="339"/>
      <c r="AR597" s="339"/>
      <c r="AS597" s="339"/>
      <c r="AT597" s="339"/>
      <c r="AU597" s="339"/>
      <c r="AV597" s="339"/>
      <c r="AW597" s="339"/>
      <c r="AX597" s="339"/>
      <c r="AY597" s="339"/>
      <c r="BA597" s="341"/>
      <c r="BB597" s="391"/>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1"/>
      <c r="BX597" s="341"/>
      <c r="BY597" s="341"/>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996"/>
      <c r="D598" s="995"/>
      <c r="E598" s="570"/>
      <c r="F598" s="570"/>
      <c r="G598" s="570"/>
      <c r="H598" s="996"/>
      <c r="I598" s="995"/>
      <c r="J598" s="570"/>
      <c r="K598" s="570"/>
      <c r="L598" s="570"/>
      <c r="M598" s="996"/>
      <c r="N598" s="995"/>
      <c r="O598" s="570"/>
      <c r="P598" s="570"/>
      <c r="Q598" s="570"/>
      <c r="R598" s="339"/>
      <c r="S598" s="339"/>
      <c r="T598" s="339"/>
      <c r="U598" s="339"/>
      <c r="V598" s="339"/>
      <c r="W598" s="339"/>
      <c r="X598" s="339"/>
      <c r="Y598" s="339"/>
      <c r="Z598" s="339"/>
      <c r="AA598" s="339"/>
      <c r="AB598" s="339"/>
      <c r="AC598" s="339"/>
      <c r="AD598" s="339"/>
      <c r="AE598" s="339"/>
      <c r="AF598" s="339"/>
      <c r="AG598" s="339"/>
      <c r="AH598" s="339"/>
      <c r="AI598" s="339"/>
      <c r="AJ598" s="339"/>
      <c r="AK598" s="339"/>
      <c r="AL598" s="339"/>
      <c r="AM598" s="339"/>
      <c r="AN598" s="339"/>
      <c r="AO598" s="339"/>
      <c r="AP598" s="339"/>
      <c r="AQ598" s="339"/>
      <c r="AR598" s="339"/>
      <c r="AS598" s="339"/>
      <c r="AT598" s="339"/>
      <c r="AU598" s="339"/>
      <c r="AV598" s="339"/>
      <c r="AW598" s="339"/>
      <c r="AX598" s="339"/>
      <c r="AY598" s="339"/>
      <c r="BA598" s="341"/>
      <c r="BB598" s="391"/>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1"/>
      <c r="BX598" s="341"/>
      <c r="BY598" s="341"/>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996"/>
      <c r="D599" s="995"/>
      <c r="E599" s="570"/>
      <c r="F599" s="570"/>
      <c r="G599" s="570"/>
      <c r="H599" s="996"/>
      <c r="I599" s="995"/>
      <c r="J599" s="570"/>
      <c r="K599" s="570"/>
      <c r="L599" s="570"/>
      <c r="M599" s="996"/>
      <c r="N599" s="995"/>
      <c r="O599" s="570"/>
      <c r="P599" s="570"/>
      <c r="Q599" s="570"/>
      <c r="R599" s="339"/>
      <c r="S599" s="339"/>
      <c r="T599" s="339"/>
      <c r="U599" s="339"/>
      <c r="V599" s="339"/>
      <c r="W599" s="339"/>
      <c r="X599" s="339"/>
      <c r="Y599" s="339"/>
      <c r="Z599" s="339"/>
      <c r="AA599" s="339"/>
      <c r="AB599" s="339"/>
      <c r="AC599" s="339"/>
      <c r="AD599" s="339"/>
      <c r="AE599" s="339"/>
      <c r="AF599" s="339"/>
      <c r="AG599" s="339"/>
      <c r="AH599" s="339"/>
      <c r="AI599" s="339"/>
      <c r="AJ599" s="339"/>
      <c r="AK599" s="339"/>
      <c r="AL599" s="339"/>
      <c r="AM599" s="339"/>
      <c r="AN599" s="339"/>
      <c r="AO599" s="339"/>
      <c r="AP599" s="339"/>
      <c r="AQ599" s="339"/>
      <c r="AR599" s="339"/>
      <c r="AS599" s="339"/>
      <c r="AT599" s="339"/>
      <c r="AU599" s="339"/>
      <c r="AV599" s="339"/>
      <c r="AW599" s="339"/>
      <c r="AX599" s="339"/>
      <c r="AY599" s="339"/>
      <c r="BA599" s="341"/>
      <c r="BB599" s="391"/>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1"/>
      <c r="BX599" s="341"/>
      <c r="BY599" s="341"/>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996"/>
      <c r="D600" s="995"/>
      <c r="E600" s="570"/>
      <c r="F600" s="570"/>
      <c r="G600" s="570"/>
      <c r="H600" s="996"/>
      <c r="I600" s="995"/>
      <c r="J600" s="570"/>
      <c r="K600" s="570"/>
      <c r="L600" s="570"/>
      <c r="M600" s="996"/>
      <c r="N600" s="995"/>
      <c r="O600" s="570"/>
      <c r="P600" s="570"/>
      <c r="Q600" s="570"/>
      <c r="R600" s="339"/>
      <c r="S600" s="339"/>
      <c r="T600" s="339"/>
      <c r="U600" s="339"/>
      <c r="V600" s="339"/>
      <c r="W600" s="339"/>
      <c r="X600" s="339"/>
      <c r="Y600" s="339"/>
      <c r="Z600" s="339"/>
      <c r="AA600" s="339"/>
      <c r="AB600" s="339"/>
      <c r="AC600" s="339"/>
      <c r="AD600" s="339"/>
      <c r="AE600" s="339"/>
      <c r="AF600" s="339"/>
      <c r="AG600" s="339"/>
      <c r="AH600" s="339"/>
      <c r="AI600" s="339"/>
      <c r="AJ600" s="339"/>
      <c r="AK600" s="339"/>
      <c r="AL600" s="339"/>
      <c r="AM600" s="339"/>
      <c r="AN600" s="339"/>
      <c r="AO600" s="339"/>
      <c r="AP600" s="339"/>
      <c r="AQ600" s="339"/>
      <c r="AR600" s="339"/>
      <c r="AS600" s="339"/>
      <c r="AT600" s="339"/>
      <c r="AU600" s="339"/>
      <c r="AV600" s="339"/>
      <c r="AW600" s="339"/>
      <c r="AX600" s="339"/>
      <c r="AY600" s="339"/>
      <c r="BA600" s="341"/>
      <c r="BB600" s="391"/>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1"/>
      <c r="BX600" s="341"/>
      <c r="BY600" s="341"/>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996"/>
      <c r="D601" s="995"/>
      <c r="E601" s="570"/>
      <c r="F601" s="570"/>
      <c r="G601" s="570"/>
      <c r="H601" s="996"/>
      <c r="I601" s="995"/>
      <c r="J601" s="570"/>
      <c r="K601" s="570"/>
      <c r="L601" s="570"/>
      <c r="M601" s="996"/>
      <c r="N601" s="995"/>
      <c r="O601" s="570"/>
      <c r="P601" s="570"/>
      <c r="Q601" s="570"/>
      <c r="R601" s="339"/>
      <c r="S601" s="339"/>
      <c r="T601" s="339"/>
      <c r="U601" s="339"/>
      <c r="V601" s="339"/>
      <c r="W601" s="339"/>
      <c r="X601" s="339"/>
      <c r="Y601" s="339"/>
      <c r="Z601" s="339"/>
      <c r="AA601" s="339"/>
      <c r="AB601" s="339"/>
      <c r="AC601" s="339"/>
      <c r="AD601" s="339"/>
      <c r="AE601" s="339"/>
      <c r="AF601" s="339"/>
      <c r="AG601" s="339"/>
      <c r="AH601" s="339"/>
      <c r="AI601" s="339"/>
      <c r="AJ601" s="339"/>
      <c r="AK601" s="339"/>
      <c r="AL601" s="339"/>
      <c r="AM601" s="339"/>
      <c r="AN601" s="339"/>
      <c r="AO601" s="339"/>
      <c r="AP601" s="339"/>
      <c r="AQ601" s="339"/>
      <c r="AR601" s="339"/>
      <c r="AS601" s="339"/>
      <c r="AT601" s="339"/>
      <c r="AU601" s="339"/>
      <c r="AV601" s="339"/>
      <c r="AW601" s="339"/>
      <c r="AX601" s="339"/>
      <c r="AY601" s="339"/>
      <c r="BA601" s="341"/>
      <c r="BB601" s="391"/>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1"/>
      <c r="BX601" s="341"/>
      <c r="BY601" s="341"/>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996"/>
      <c r="D602" s="995"/>
      <c r="E602" s="570"/>
      <c r="F602" s="570"/>
      <c r="G602" s="570"/>
      <c r="H602" s="996"/>
      <c r="I602" s="995"/>
      <c r="J602" s="570"/>
      <c r="K602" s="570"/>
      <c r="L602" s="570"/>
      <c r="M602" s="996"/>
      <c r="N602" s="995"/>
      <c r="O602" s="570"/>
      <c r="P602" s="570"/>
      <c r="Q602" s="570"/>
      <c r="R602" s="339"/>
      <c r="S602" s="339"/>
      <c r="T602" s="339"/>
      <c r="U602" s="339"/>
      <c r="V602" s="339"/>
      <c r="W602" s="339"/>
      <c r="X602" s="339"/>
      <c r="Y602" s="339"/>
      <c r="Z602" s="339"/>
      <c r="AA602" s="339"/>
      <c r="AB602" s="339"/>
      <c r="AC602" s="339"/>
      <c r="AD602" s="339"/>
      <c r="AE602" s="339"/>
      <c r="AF602" s="339"/>
      <c r="AG602" s="339"/>
      <c r="AH602" s="339"/>
      <c r="AI602" s="339"/>
      <c r="AJ602" s="339"/>
      <c r="AK602" s="339"/>
      <c r="AL602" s="339"/>
      <c r="AM602" s="339"/>
      <c r="AN602" s="339"/>
      <c r="AO602" s="339"/>
      <c r="AP602" s="339"/>
      <c r="AQ602" s="339"/>
      <c r="AR602" s="339"/>
      <c r="AS602" s="339"/>
      <c r="AT602" s="339"/>
      <c r="AU602" s="339"/>
      <c r="AV602" s="339"/>
      <c r="AW602" s="339"/>
      <c r="AX602" s="339"/>
      <c r="AY602" s="339"/>
      <c r="BA602" s="341"/>
      <c r="BB602" s="391"/>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1"/>
      <c r="BX602" s="341"/>
      <c r="BY602" s="341"/>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996"/>
      <c r="D603" s="995"/>
      <c r="E603" s="570"/>
      <c r="F603" s="570"/>
      <c r="G603" s="570"/>
      <c r="H603" s="996"/>
      <c r="I603" s="995"/>
      <c r="J603" s="570"/>
      <c r="K603" s="570"/>
      <c r="L603" s="570"/>
      <c r="M603" s="996"/>
      <c r="N603" s="995"/>
      <c r="O603" s="570"/>
      <c r="P603" s="570"/>
      <c r="Q603" s="570"/>
      <c r="R603" s="339"/>
      <c r="S603" s="339"/>
      <c r="T603" s="339"/>
      <c r="U603" s="339"/>
      <c r="V603" s="339"/>
      <c r="W603" s="339"/>
      <c r="X603" s="339"/>
      <c r="Y603" s="339"/>
      <c r="Z603" s="339"/>
      <c r="AA603" s="339"/>
      <c r="AB603" s="339"/>
      <c r="AC603" s="339"/>
      <c r="AD603" s="339"/>
      <c r="AE603" s="339"/>
      <c r="AF603" s="339"/>
      <c r="AG603" s="339"/>
      <c r="AH603" s="339"/>
      <c r="AI603" s="339"/>
      <c r="AJ603" s="339"/>
      <c r="AK603" s="339"/>
      <c r="AL603" s="339"/>
      <c r="AM603" s="339"/>
      <c r="AN603" s="339"/>
      <c r="AO603" s="339"/>
      <c r="AP603" s="339"/>
      <c r="AQ603" s="339"/>
      <c r="AR603" s="339"/>
      <c r="AS603" s="339"/>
      <c r="AT603" s="339"/>
      <c r="AU603" s="339"/>
      <c r="AV603" s="339"/>
      <c r="AW603" s="339"/>
      <c r="AX603" s="339"/>
      <c r="AY603" s="339"/>
      <c r="BA603" s="341"/>
      <c r="BB603" s="391"/>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1"/>
      <c r="BX603" s="341"/>
      <c r="BY603" s="341"/>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996"/>
      <c r="D604" s="995"/>
      <c r="E604" s="570"/>
      <c r="F604" s="570"/>
      <c r="G604" s="570"/>
      <c r="H604" s="996"/>
      <c r="I604" s="995"/>
      <c r="J604" s="570"/>
      <c r="K604" s="570"/>
      <c r="L604" s="570"/>
      <c r="M604" s="996"/>
      <c r="N604" s="995"/>
      <c r="O604" s="570"/>
      <c r="P604" s="570"/>
      <c r="Q604" s="570"/>
      <c r="R604" s="339"/>
      <c r="S604" s="339"/>
      <c r="T604" s="339"/>
      <c r="U604" s="339"/>
      <c r="V604" s="339"/>
      <c r="W604" s="339"/>
      <c r="X604" s="339"/>
      <c r="Y604" s="339"/>
      <c r="Z604" s="339"/>
      <c r="AA604" s="339"/>
      <c r="AB604" s="339"/>
      <c r="AC604" s="339"/>
      <c r="AD604" s="339"/>
      <c r="AE604" s="339"/>
      <c r="AF604" s="339"/>
      <c r="AG604" s="339"/>
      <c r="AH604" s="339"/>
      <c r="AI604" s="339"/>
      <c r="AJ604" s="339"/>
      <c r="AK604" s="339"/>
      <c r="AL604" s="339"/>
      <c r="AM604" s="339"/>
      <c r="AN604" s="339"/>
      <c r="AO604" s="339"/>
      <c r="AP604" s="339"/>
      <c r="AQ604" s="339"/>
      <c r="AR604" s="339"/>
      <c r="AS604" s="339"/>
      <c r="AT604" s="339"/>
      <c r="AU604" s="339"/>
      <c r="AV604" s="339"/>
      <c r="AW604" s="339"/>
      <c r="AX604" s="339"/>
      <c r="AY604" s="339"/>
      <c r="BA604" s="342"/>
      <c r="BB604" s="392"/>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996"/>
      <c r="D605" s="995"/>
      <c r="E605" s="570"/>
      <c r="F605" s="570"/>
      <c r="G605" s="570"/>
      <c r="H605" s="996"/>
      <c r="I605" s="995"/>
      <c r="J605" s="570"/>
      <c r="K605" s="570"/>
      <c r="L605" s="570"/>
      <c r="M605" s="996"/>
      <c r="N605" s="995"/>
      <c r="O605" s="570"/>
      <c r="P605" s="570"/>
      <c r="Q605" s="570"/>
      <c r="R605" s="339"/>
      <c r="S605" s="339"/>
      <c r="T605" s="339"/>
      <c r="U605" s="339"/>
      <c r="V605" s="339"/>
      <c r="W605" s="339"/>
      <c r="X605" s="339"/>
      <c r="Y605" s="339"/>
      <c r="Z605" s="339"/>
      <c r="AA605" s="339"/>
      <c r="AB605" s="339"/>
      <c r="AC605" s="339"/>
      <c r="AD605" s="339"/>
      <c r="AE605" s="339"/>
      <c r="AF605" s="339"/>
      <c r="AG605" s="339"/>
      <c r="AH605" s="339"/>
      <c r="AI605" s="339"/>
      <c r="AJ605" s="339"/>
      <c r="AK605" s="339"/>
      <c r="AL605" s="339"/>
      <c r="AM605" s="339"/>
      <c r="AN605" s="339"/>
      <c r="AO605" s="339"/>
      <c r="AP605" s="339"/>
      <c r="AQ605" s="339"/>
      <c r="AR605" s="339"/>
      <c r="AS605" s="339"/>
      <c r="AT605" s="339"/>
      <c r="AU605" s="339"/>
      <c r="AV605" s="339"/>
      <c r="AW605" s="339"/>
      <c r="AX605" s="339"/>
      <c r="AY605" s="339"/>
      <c r="BA605" s="342"/>
      <c r="BB605" s="392"/>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996"/>
      <c r="D606" s="995"/>
      <c r="E606" s="570"/>
      <c r="F606" s="570"/>
      <c r="G606" s="570"/>
      <c r="H606" s="996"/>
      <c r="I606" s="995"/>
      <c r="J606" s="570"/>
      <c r="K606" s="570"/>
      <c r="L606" s="570"/>
      <c r="M606" s="996"/>
      <c r="N606" s="995"/>
      <c r="O606" s="570"/>
      <c r="P606" s="570"/>
      <c r="Q606" s="570"/>
      <c r="R606" s="339"/>
      <c r="S606" s="339"/>
      <c r="T606" s="339"/>
      <c r="U606" s="339"/>
      <c r="V606" s="339"/>
      <c r="W606" s="339"/>
      <c r="X606" s="339"/>
      <c r="Y606" s="339"/>
      <c r="Z606" s="339"/>
      <c r="AA606" s="339"/>
      <c r="AB606" s="339"/>
      <c r="AC606" s="339"/>
      <c r="AD606" s="339"/>
      <c r="AE606" s="339"/>
      <c r="AF606" s="339"/>
      <c r="AG606" s="339"/>
      <c r="AH606" s="339"/>
      <c r="AI606" s="339"/>
      <c r="AJ606" s="339"/>
      <c r="AK606" s="339"/>
      <c r="AL606" s="339"/>
      <c r="AM606" s="339"/>
      <c r="AN606" s="339"/>
      <c r="AO606" s="339"/>
      <c r="AP606" s="339"/>
      <c r="AQ606" s="339"/>
      <c r="AR606" s="339"/>
      <c r="AS606" s="339"/>
      <c r="AT606" s="339"/>
      <c r="AU606" s="339"/>
      <c r="AV606" s="339"/>
      <c r="AW606" s="339"/>
      <c r="AX606" s="339"/>
      <c r="AY606" s="339"/>
      <c r="BA606" s="342"/>
      <c r="BB606" s="392"/>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996"/>
      <c r="D607" s="995"/>
      <c r="E607" s="570"/>
      <c r="F607" s="570"/>
      <c r="G607" s="570"/>
      <c r="H607" s="996"/>
      <c r="I607" s="995"/>
      <c r="J607" s="570"/>
      <c r="K607" s="570"/>
      <c r="L607" s="570"/>
      <c r="M607" s="996"/>
      <c r="N607" s="995"/>
      <c r="O607" s="570"/>
      <c r="P607" s="570"/>
      <c r="Q607" s="570"/>
      <c r="R607" s="339"/>
      <c r="S607" s="339"/>
      <c r="T607" s="339"/>
      <c r="U607" s="339"/>
      <c r="V607" s="339"/>
      <c r="W607" s="339"/>
      <c r="X607" s="339"/>
      <c r="Y607" s="339"/>
      <c r="Z607" s="339"/>
      <c r="AA607" s="339"/>
      <c r="AB607" s="339"/>
      <c r="AC607" s="339"/>
      <c r="AD607" s="339"/>
      <c r="AE607" s="339"/>
      <c r="AF607" s="339"/>
      <c r="AG607" s="339"/>
      <c r="AH607" s="339"/>
      <c r="AI607" s="339"/>
      <c r="AJ607" s="339"/>
      <c r="AK607" s="339"/>
      <c r="AL607" s="339"/>
      <c r="AM607" s="339"/>
      <c r="AN607" s="339"/>
      <c r="AO607" s="339"/>
      <c r="AP607" s="339"/>
      <c r="AQ607" s="339"/>
      <c r="AR607" s="339"/>
      <c r="AS607" s="339"/>
      <c r="AT607" s="339"/>
      <c r="AU607" s="339"/>
      <c r="AV607" s="339"/>
      <c r="AW607" s="339"/>
      <c r="AX607" s="339"/>
      <c r="AY607" s="339"/>
      <c r="BA607" s="342"/>
      <c r="BB607" s="392"/>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996"/>
      <c r="D608" s="995"/>
      <c r="E608" s="570"/>
      <c r="F608" s="570"/>
      <c r="G608" s="570"/>
      <c r="H608" s="996"/>
      <c r="I608" s="995"/>
      <c r="J608" s="570"/>
      <c r="K608" s="570"/>
      <c r="L608" s="570"/>
      <c r="M608" s="996"/>
      <c r="N608" s="995"/>
      <c r="O608" s="570"/>
      <c r="P608" s="570"/>
      <c r="Q608" s="570"/>
      <c r="R608" s="339"/>
      <c r="S608" s="339"/>
      <c r="T608" s="339"/>
      <c r="U608" s="339"/>
      <c r="V608" s="339"/>
      <c r="W608" s="339"/>
      <c r="X608" s="339"/>
      <c r="Y608" s="339"/>
      <c r="Z608" s="339"/>
      <c r="AA608" s="339"/>
      <c r="AB608" s="339"/>
      <c r="AC608" s="339"/>
      <c r="AD608" s="339"/>
      <c r="AE608" s="339"/>
      <c r="AF608" s="339"/>
      <c r="AG608" s="339"/>
      <c r="AH608" s="339"/>
      <c r="AI608" s="339"/>
      <c r="AJ608" s="339"/>
      <c r="AK608" s="339"/>
      <c r="AL608" s="339"/>
      <c r="AM608" s="339"/>
      <c r="AN608" s="339"/>
      <c r="AO608" s="339"/>
      <c r="AP608" s="339"/>
      <c r="AQ608" s="339"/>
      <c r="AR608" s="339"/>
      <c r="AS608" s="339"/>
      <c r="AT608" s="339"/>
      <c r="AU608" s="339"/>
      <c r="AV608" s="339"/>
      <c r="AW608" s="339"/>
      <c r="AX608" s="339"/>
      <c r="AY608" s="339"/>
      <c r="BA608" s="342"/>
      <c r="BB608" s="392"/>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996"/>
      <c r="D609" s="995"/>
      <c r="E609" s="570"/>
      <c r="F609" s="570"/>
      <c r="G609" s="570"/>
      <c r="H609" s="996"/>
      <c r="I609" s="995"/>
      <c r="J609" s="570"/>
      <c r="K609" s="570"/>
      <c r="L609" s="570"/>
      <c r="M609" s="996"/>
      <c r="N609" s="995"/>
      <c r="O609" s="570"/>
      <c r="P609" s="570"/>
      <c r="Q609" s="570"/>
      <c r="R609" s="339"/>
      <c r="S609" s="339"/>
      <c r="T609" s="339"/>
      <c r="U609" s="339"/>
      <c r="V609" s="339"/>
      <c r="W609" s="339"/>
      <c r="X609" s="339"/>
      <c r="Y609" s="339"/>
      <c r="Z609" s="339"/>
      <c r="AA609" s="339"/>
      <c r="AB609" s="339"/>
      <c r="AC609" s="339"/>
      <c r="AD609" s="339"/>
      <c r="AE609" s="339"/>
      <c r="AF609" s="339"/>
      <c r="AG609" s="339"/>
      <c r="AH609" s="339"/>
      <c r="AI609" s="339"/>
      <c r="AJ609" s="339"/>
      <c r="AK609" s="339"/>
      <c r="AL609" s="339"/>
      <c r="AM609" s="339"/>
      <c r="AN609" s="339"/>
      <c r="AO609" s="339"/>
      <c r="AP609" s="339"/>
      <c r="AQ609" s="339"/>
      <c r="AR609" s="339"/>
      <c r="AS609" s="339"/>
      <c r="AT609" s="339"/>
      <c r="AU609" s="339"/>
      <c r="AV609" s="339"/>
      <c r="AW609" s="339"/>
      <c r="AX609" s="339"/>
      <c r="AY609" s="339"/>
      <c r="BA609" s="342"/>
      <c r="BB609" s="392"/>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996"/>
      <c r="D610" s="995"/>
      <c r="E610" s="570"/>
      <c r="F610" s="570"/>
      <c r="G610" s="570"/>
      <c r="H610" s="996"/>
      <c r="I610" s="995"/>
      <c r="J610" s="570"/>
      <c r="K610" s="570"/>
      <c r="L610" s="570"/>
      <c r="M610" s="996"/>
      <c r="N610" s="995"/>
      <c r="O610" s="570"/>
      <c r="P610" s="570"/>
      <c r="Q610" s="570"/>
      <c r="R610" s="339"/>
      <c r="S610" s="339"/>
      <c r="T610" s="339"/>
      <c r="U610" s="339"/>
      <c r="V610" s="339"/>
      <c r="W610" s="339"/>
      <c r="X610" s="339"/>
      <c r="Y610" s="339"/>
      <c r="Z610" s="339"/>
      <c r="AA610" s="339"/>
      <c r="AB610" s="339"/>
      <c r="AC610" s="339"/>
      <c r="AD610" s="339"/>
      <c r="AE610" s="339"/>
      <c r="AF610" s="339"/>
      <c r="AG610" s="339"/>
      <c r="AH610" s="339"/>
      <c r="AI610" s="339"/>
      <c r="AJ610" s="339"/>
      <c r="AK610" s="339"/>
      <c r="AL610" s="339"/>
      <c r="AM610" s="339"/>
      <c r="AN610" s="339"/>
      <c r="AO610" s="339"/>
      <c r="AP610" s="339"/>
      <c r="AQ610" s="339"/>
      <c r="AR610" s="339"/>
      <c r="AS610" s="339"/>
      <c r="AT610" s="339"/>
      <c r="AU610" s="339"/>
      <c r="AV610" s="339"/>
      <c r="AW610" s="339"/>
      <c r="AX610" s="339"/>
      <c r="AY610" s="339"/>
      <c r="BA610" s="342"/>
      <c r="BB610" s="392"/>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996"/>
      <c r="D611" s="995"/>
      <c r="E611" s="570"/>
      <c r="F611" s="570"/>
      <c r="G611" s="570"/>
      <c r="H611" s="996"/>
      <c r="I611" s="995"/>
      <c r="J611" s="570"/>
      <c r="K611" s="570"/>
      <c r="L611" s="570"/>
      <c r="M611" s="996"/>
      <c r="N611" s="995"/>
      <c r="O611" s="570"/>
      <c r="P611" s="570"/>
      <c r="Q611" s="570"/>
      <c r="R611" s="339"/>
      <c r="S611" s="339"/>
      <c r="T611" s="339"/>
      <c r="U611" s="339"/>
      <c r="V611" s="339"/>
      <c r="W611" s="339"/>
      <c r="X611" s="339"/>
      <c r="Y611" s="339"/>
      <c r="Z611" s="339"/>
      <c r="AA611" s="339"/>
      <c r="AB611" s="339"/>
      <c r="AC611" s="339"/>
      <c r="AD611" s="339"/>
      <c r="AE611" s="339"/>
      <c r="AF611" s="339"/>
      <c r="AG611" s="339"/>
      <c r="AH611" s="339"/>
      <c r="AI611" s="339"/>
      <c r="AJ611" s="339"/>
      <c r="AK611" s="339"/>
      <c r="AL611" s="339"/>
      <c r="AM611" s="339"/>
      <c r="AN611" s="339"/>
      <c r="AO611" s="339"/>
      <c r="AP611" s="339"/>
      <c r="AQ611" s="339"/>
      <c r="AR611" s="339"/>
      <c r="AS611" s="339"/>
      <c r="AT611" s="339"/>
      <c r="AU611" s="339"/>
      <c r="AV611" s="339"/>
      <c r="AW611" s="339"/>
      <c r="AX611" s="339"/>
      <c r="AY611" s="339"/>
      <c r="BA611" s="342"/>
      <c r="BB611" s="392"/>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996"/>
      <c r="D612" s="995"/>
      <c r="E612" s="570"/>
      <c r="F612" s="570"/>
      <c r="G612" s="570"/>
      <c r="H612" s="996"/>
      <c r="I612" s="995"/>
      <c r="J612" s="570"/>
      <c r="K612" s="570"/>
      <c r="L612" s="570"/>
      <c r="M612" s="996"/>
      <c r="N612" s="995"/>
      <c r="O612" s="570"/>
      <c r="P612" s="570"/>
      <c r="Q612" s="570"/>
      <c r="R612" s="339"/>
      <c r="S612" s="339"/>
      <c r="T612" s="339"/>
      <c r="U612" s="339"/>
      <c r="V612" s="339"/>
      <c r="W612" s="339"/>
      <c r="X612" s="339"/>
      <c r="Y612" s="339"/>
      <c r="Z612" s="339"/>
      <c r="AA612" s="339"/>
      <c r="AB612" s="339"/>
      <c r="AC612" s="339"/>
      <c r="AD612" s="339"/>
      <c r="AE612" s="339"/>
      <c r="AF612" s="339"/>
      <c r="AG612" s="339"/>
      <c r="AH612" s="339"/>
      <c r="AI612" s="339"/>
      <c r="AJ612" s="339"/>
      <c r="AK612" s="339"/>
      <c r="AL612" s="339"/>
      <c r="AM612" s="339"/>
      <c r="AN612" s="339"/>
      <c r="AO612" s="339"/>
      <c r="AP612" s="339"/>
      <c r="AQ612" s="339"/>
      <c r="AR612" s="339"/>
      <c r="AS612" s="339"/>
      <c r="AT612" s="339"/>
      <c r="AU612" s="339"/>
      <c r="AV612" s="339"/>
      <c r="AW612" s="339"/>
      <c r="AX612" s="339"/>
      <c r="AY612" s="339"/>
      <c r="BA612" s="342"/>
      <c r="BB612" s="392"/>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996"/>
      <c r="D613" s="995"/>
      <c r="E613" s="570"/>
      <c r="F613" s="570"/>
      <c r="G613" s="570"/>
      <c r="H613" s="996"/>
      <c r="I613" s="995"/>
      <c r="J613" s="570"/>
      <c r="K613" s="570"/>
      <c r="L613" s="570"/>
      <c r="M613" s="996"/>
      <c r="N613" s="995"/>
      <c r="O613" s="570"/>
      <c r="P613" s="570"/>
      <c r="Q613" s="570"/>
      <c r="R613" s="339"/>
      <c r="S613" s="339"/>
      <c r="T613" s="339"/>
      <c r="U613" s="339"/>
      <c r="V613" s="339"/>
      <c r="W613" s="339"/>
      <c r="X613" s="339"/>
      <c r="Y613" s="339"/>
      <c r="Z613" s="339"/>
      <c r="AA613" s="339"/>
      <c r="AB613" s="339"/>
      <c r="AC613" s="339"/>
      <c r="AD613" s="339"/>
      <c r="AE613" s="339"/>
      <c r="AF613" s="339"/>
      <c r="AG613" s="339"/>
      <c r="AH613" s="339"/>
      <c r="AI613" s="339"/>
      <c r="AJ613" s="339"/>
      <c r="AK613" s="339"/>
      <c r="AL613" s="339"/>
      <c r="AM613" s="339"/>
      <c r="AN613" s="339"/>
      <c r="AO613" s="339"/>
      <c r="AP613" s="339"/>
      <c r="AQ613" s="339"/>
      <c r="AR613" s="339"/>
      <c r="AS613" s="339"/>
      <c r="AT613" s="339"/>
      <c r="AU613" s="339"/>
      <c r="AV613" s="339"/>
      <c r="AW613" s="339"/>
      <c r="AX613" s="339"/>
      <c r="AY613" s="339"/>
      <c r="BA613" s="342"/>
      <c r="BB613" s="392"/>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996"/>
      <c r="D614" s="995"/>
      <c r="E614" s="570"/>
      <c r="F614" s="570"/>
      <c r="G614" s="570"/>
      <c r="H614" s="996"/>
      <c r="I614" s="995"/>
      <c r="J614" s="570"/>
      <c r="K614" s="570"/>
      <c r="L614" s="570"/>
      <c r="M614" s="996"/>
      <c r="N614" s="995"/>
      <c r="O614" s="570"/>
      <c r="P614" s="570"/>
      <c r="Q614" s="570"/>
      <c r="R614" s="339"/>
      <c r="S614" s="339"/>
      <c r="T614" s="339"/>
      <c r="U614" s="339"/>
      <c r="V614" s="339"/>
      <c r="W614" s="339"/>
      <c r="X614" s="339"/>
      <c r="Y614" s="339"/>
      <c r="Z614" s="339"/>
      <c r="AA614" s="339"/>
      <c r="AB614" s="339"/>
      <c r="AC614" s="339"/>
      <c r="AD614" s="339"/>
      <c r="AE614" s="339"/>
      <c r="AF614" s="339"/>
      <c r="AG614" s="339"/>
      <c r="AH614" s="339"/>
      <c r="AI614" s="339"/>
      <c r="AJ614" s="339"/>
      <c r="AK614" s="339"/>
      <c r="AL614" s="339"/>
      <c r="AM614" s="339"/>
      <c r="AN614" s="339"/>
      <c r="AO614" s="339"/>
      <c r="AP614" s="339"/>
      <c r="AQ614" s="339"/>
      <c r="AR614" s="339"/>
      <c r="AS614" s="339"/>
      <c r="AT614" s="339"/>
      <c r="AU614" s="339"/>
      <c r="AV614" s="339"/>
      <c r="AW614" s="339"/>
      <c r="AX614" s="339"/>
      <c r="AY614" s="339"/>
      <c r="BA614" s="342"/>
      <c r="BB614" s="392"/>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996"/>
      <c r="D615" s="995"/>
      <c r="E615" s="570"/>
      <c r="F615" s="570"/>
      <c r="G615" s="570"/>
      <c r="H615" s="996"/>
      <c r="I615" s="995"/>
      <c r="J615" s="570"/>
      <c r="K615" s="570"/>
      <c r="L615" s="570"/>
      <c r="M615" s="996"/>
      <c r="N615" s="995"/>
      <c r="O615" s="570"/>
      <c r="P615" s="570"/>
      <c r="Q615" s="570"/>
      <c r="R615" s="339"/>
      <c r="S615" s="339"/>
      <c r="T615" s="339"/>
      <c r="U615" s="339"/>
      <c r="V615" s="339"/>
      <c r="W615" s="339"/>
      <c r="X615" s="339"/>
      <c r="Y615" s="339"/>
      <c r="Z615" s="339"/>
      <c r="AA615" s="339"/>
      <c r="AB615" s="339"/>
      <c r="AC615" s="339"/>
      <c r="AD615" s="339"/>
      <c r="AE615" s="339"/>
      <c r="AF615" s="339"/>
      <c r="AG615" s="339"/>
      <c r="AH615" s="339"/>
      <c r="AI615" s="339"/>
      <c r="AJ615" s="339"/>
      <c r="AK615" s="339"/>
      <c r="AL615" s="339"/>
      <c r="AM615" s="339"/>
      <c r="AN615" s="339"/>
      <c r="AO615" s="339"/>
      <c r="AP615" s="339"/>
      <c r="AQ615" s="339"/>
      <c r="AR615" s="339"/>
      <c r="AS615" s="339"/>
      <c r="AT615" s="339"/>
      <c r="AU615" s="339"/>
      <c r="AV615" s="339"/>
      <c r="AW615" s="339"/>
      <c r="AX615" s="339"/>
      <c r="AY615" s="339"/>
      <c r="BA615" s="342"/>
      <c r="BB615" s="392"/>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996"/>
      <c r="D616" s="995"/>
      <c r="E616" s="570"/>
      <c r="F616" s="570"/>
      <c r="G616" s="570"/>
      <c r="H616" s="996"/>
      <c r="I616" s="995"/>
      <c r="J616" s="570"/>
      <c r="K616" s="570"/>
      <c r="L616" s="570"/>
      <c r="M616" s="996"/>
      <c r="N616" s="995"/>
      <c r="O616" s="570"/>
      <c r="P616" s="570"/>
      <c r="Q616" s="570"/>
      <c r="R616" s="339"/>
      <c r="S616" s="339"/>
      <c r="T616" s="339"/>
      <c r="U616" s="339"/>
      <c r="V616" s="339"/>
      <c r="W616" s="339"/>
      <c r="X616" s="339"/>
      <c r="Y616" s="339"/>
      <c r="Z616" s="339"/>
      <c r="AA616" s="339"/>
      <c r="AB616" s="339"/>
      <c r="AC616" s="339"/>
      <c r="AD616" s="339"/>
      <c r="AE616" s="339"/>
      <c r="AF616" s="339"/>
      <c r="AG616" s="339"/>
      <c r="AH616" s="339"/>
      <c r="AI616" s="339"/>
      <c r="AJ616" s="339"/>
      <c r="AK616" s="339"/>
      <c r="AL616" s="339"/>
      <c r="AM616" s="339"/>
      <c r="AN616" s="339"/>
      <c r="AO616" s="339"/>
      <c r="AP616" s="339"/>
      <c r="AQ616" s="339"/>
      <c r="AR616" s="339"/>
      <c r="AS616" s="339"/>
      <c r="AT616" s="339"/>
      <c r="AU616" s="339"/>
      <c r="AV616" s="339"/>
      <c r="AW616" s="339"/>
      <c r="AX616" s="339"/>
      <c r="AY616" s="339"/>
      <c r="BA616" s="342"/>
      <c r="BB616" s="392"/>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996"/>
      <c r="D617" s="995"/>
      <c r="E617" s="570"/>
      <c r="F617" s="570"/>
      <c r="G617" s="570"/>
      <c r="H617" s="996"/>
      <c r="I617" s="995"/>
      <c r="J617" s="570"/>
      <c r="K617" s="570"/>
      <c r="L617" s="570"/>
      <c r="M617" s="996"/>
      <c r="N617" s="995"/>
      <c r="O617" s="570"/>
      <c r="P617" s="570"/>
      <c r="Q617" s="570"/>
      <c r="R617" s="339"/>
      <c r="S617" s="339"/>
      <c r="T617" s="339"/>
      <c r="U617" s="339"/>
      <c r="V617" s="339"/>
      <c r="W617" s="339"/>
      <c r="X617" s="339"/>
      <c r="Y617" s="339"/>
      <c r="Z617" s="339"/>
      <c r="AA617" s="339"/>
      <c r="AB617" s="339"/>
      <c r="AC617" s="339"/>
      <c r="AD617" s="339"/>
      <c r="AE617" s="339"/>
      <c r="AF617" s="339"/>
      <c r="AG617" s="339"/>
      <c r="AH617" s="339"/>
      <c r="AI617" s="339"/>
      <c r="AJ617" s="339"/>
      <c r="AK617" s="339"/>
      <c r="AL617" s="339"/>
      <c r="AM617" s="339"/>
      <c r="AN617" s="339"/>
      <c r="AO617" s="339"/>
      <c r="AP617" s="339"/>
      <c r="AQ617" s="339"/>
      <c r="AR617" s="339"/>
      <c r="AS617" s="339"/>
      <c r="AT617" s="339"/>
      <c r="AU617" s="339"/>
      <c r="AV617" s="339"/>
      <c r="AW617" s="339"/>
      <c r="AX617" s="339"/>
      <c r="AY617" s="339"/>
      <c r="BA617" s="342"/>
      <c r="BB617" s="392"/>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996"/>
      <c r="D618" s="995"/>
      <c r="E618" s="570"/>
      <c r="F618" s="570"/>
      <c r="G618" s="570"/>
      <c r="H618" s="996"/>
      <c r="I618" s="995"/>
      <c r="J618" s="570"/>
      <c r="K618" s="570"/>
      <c r="L618" s="570"/>
      <c r="M618" s="996"/>
      <c r="N618" s="995"/>
      <c r="O618" s="570"/>
      <c r="P618" s="570"/>
      <c r="Q618" s="570"/>
      <c r="R618" s="339"/>
      <c r="S618" s="339"/>
      <c r="T618" s="339"/>
      <c r="U618" s="339"/>
      <c r="V618" s="339"/>
      <c r="W618" s="339"/>
      <c r="X618" s="339"/>
      <c r="Y618" s="339"/>
      <c r="Z618" s="339"/>
      <c r="AA618" s="339"/>
      <c r="AB618" s="339"/>
      <c r="AC618" s="339"/>
      <c r="AD618" s="339"/>
      <c r="AE618" s="339"/>
      <c r="AF618" s="339"/>
      <c r="AG618" s="339"/>
      <c r="AH618" s="339"/>
      <c r="AI618" s="339"/>
      <c r="AJ618" s="339"/>
      <c r="AK618" s="339"/>
      <c r="AL618" s="339"/>
      <c r="AM618" s="339"/>
      <c r="AN618" s="339"/>
      <c r="AO618" s="339"/>
      <c r="AP618" s="339"/>
      <c r="AQ618" s="339"/>
      <c r="AR618" s="339"/>
      <c r="AS618" s="339"/>
      <c r="AT618" s="339"/>
      <c r="AU618" s="339"/>
      <c r="AV618" s="339"/>
      <c r="AW618" s="339"/>
      <c r="AX618" s="339"/>
      <c r="AY618" s="339"/>
      <c r="BA618" s="342"/>
      <c r="BB618" s="392"/>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996"/>
      <c r="D619" s="995"/>
      <c r="E619" s="570"/>
      <c r="F619" s="570"/>
      <c r="G619" s="570"/>
      <c r="H619" s="996"/>
      <c r="I619" s="995"/>
      <c r="J619" s="570"/>
      <c r="K619" s="570"/>
      <c r="L619" s="570"/>
      <c r="M619" s="996"/>
      <c r="N619" s="995"/>
      <c r="O619" s="570"/>
      <c r="P619" s="570"/>
      <c r="Q619" s="570"/>
      <c r="R619" s="339"/>
      <c r="S619" s="339"/>
      <c r="T619" s="339"/>
      <c r="U619" s="339"/>
      <c r="V619" s="339"/>
      <c r="W619" s="339"/>
      <c r="X619" s="339"/>
      <c r="Y619" s="339"/>
      <c r="Z619" s="339"/>
      <c r="AA619" s="339"/>
      <c r="AB619" s="339"/>
      <c r="AC619" s="339"/>
      <c r="AD619" s="339"/>
      <c r="AE619" s="339"/>
      <c r="AF619" s="339"/>
      <c r="AG619" s="339"/>
      <c r="AH619" s="339"/>
      <c r="AI619" s="339"/>
      <c r="AJ619" s="339"/>
      <c r="AK619" s="339"/>
      <c r="AL619" s="339"/>
      <c r="AM619" s="339"/>
      <c r="AN619" s="339"/>
      <c r="AO619" s="339"/>
      <c r="AP619" s="339"/>
      <c r="AQ619" s="339"/>
      <c r="AR619" s="339"/>
      <c r="AS619" s="339"/>
      <c r="AT619" s="339"/>
      <c r="AU619" s="339"/>
      <c r="AV619" s="339"/>
      <c r="AW619" s="339"/>
      <c r="AX619" s="339"/>
      <c r="AY619" s="339"/>
      <c r="BA619" s="342"/>
      <c r="BB619" s="392"/>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996"/>
      <c r="D620" s="995"/>
      <c r="E620" s="570"/>
      <c r="F620" s="570"/>
      <c r="G620" s="570"/>
      <c r="H620" s="996"/>
      <c r="I620" s="995"/>
      <c r="J620" s="570"/>
      <c r="K620" s="570"/>
      <c r="L620" s="570"/>
      <c r="M620" s="996"/>
      <c r="N620" s="995"/>
      <c r="O620" s="570"/>
      <c r="P620" s="570"/>
      <c r="Q620" s="570"/>
      <c r="R620" s="339"/>
      <c r="S620" s="339"/>
      <c r="T620" s="339"/>
      <c r="U620" s="339"/>
      <c r="V620" s="339"/>
      <c r="W620" s="339"/>
      <c r="X620" s="339"/>
      <c r="Y620" s="339"/>
      <c r="Z620" s="339"/>
      <c r="AA620" s="339"/>
      <c r="AB620" s="339"/>
      <c r="AC620" s="339"/>
      <c r="AD620" s="339"/>
      <c r="AE620" s="339"/>
      <c r="AF620" s="339"/>
      <c r="AG620" s="339"/>
      <c r="AH620" s="339"/>
      <c r="AI620" s="339"/>
      <c r="AJ620" s="339"/>
      <c r="AK620" s="339"/>
      <c r="AL620" s="339"/>
      <c r="AM620" s="339"/>
      <c r="AN620" s="339"/>
      <c r="AO620" s="339"/>
      <c r="AP620" s="339"/>
      <c r="AQ620" s="339"/>
      <c r="AR620" s="339"/>
      <c r="AS620" s="339"/>
      <c r="AT620" s="339"/>
      <c r="AU620" s="339"/>
      <c r="AV620" s="339"/>
      <c r="AW620" s="339"/>
      <c r="AX620" s="339"/>
      <c r="AY620" s="339"/>
      <c r="BA620" s="342"/>
      <c r="BB620" s="392"/>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996"/>
      <c r="D621" s="995"/>
      <c r="E621" s="570"/>
      <c r="F621" s="570"/>
      <c r="G621" s="570"/>
      <c r="H621" s="996"/>
      <c r="I621" s="995"/>
      <c r="J621" s="570"/>
      <c r="K621" s="570"/>
      <c r="L621" s="570"/>
      <c r="M621" s="996"/>
      <c r="N621" s="995"/>
      <c r="O621" s="570"/>
      <c r="P621" s="570"/>
      <c r="Q621" s="570"/>
      <c r="R621" s="339"/>
      <c r="S621" s="339"/>
      <c r="T621" s="339"/>
      <c r="U621" s="339"/>
      <c r="V621" s="339"/>
      <c r="W621" s="339"/>
      <c r="X621" s="339"/>
      <c r="Y621" s="339"/>
      <c r="Z621" s="339"/>
      <c r="AA621" s="339"/>
      <c r="AB621" s="339"/>
      <c r="AC621" s="339"/>
      <c r="AD621" s="339"/>
      <c r="AE621" s="339"/>
      <c r="AF621" s="339"/>
      <c r="AG621" s="339"/>
      <c r="AH621" s="339"/>
      <c r="AI621" s="339"/>
      <c r="AJ621" s="339"/>
      <c r="AK621" s="339"/>
      <c r="AL621" s="339"/>
      <c r="AM621" s="339"/>
      <c r="AN621" s="339"/>
      <c r="AO621" s="339"/>
      <c r="AP621" s="339"/>
      <c r="AQ621" s="339"/>
      <c r="AR621" s="339"/>
      <c r="AS621" s="339"/>
      <c r="AT621" s="339"/>
      <c r="AU621" s="339"/>
      <c r="AV621" s="339"/>
      <c r="AW621" s="339"/>
      <c r="AX621" s="339"/>
      <c r="AY621" s="339"/>
      <c r="BA621" s="342"/>
      <c r="BB621" s="392"/>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996"/>
      <c r="D622" s="995"/>
      <c r="E622" s="570"/>
      <c r="F622" s="570"/>
      <c r="G622" s="570"/>
      <c r="H622" s="996"/>
      <c r="I622" s="995"/>
      <c r="J622" s="570"/>
      <c r="K622" s="570"/>
      <c r="L622" s="570"/>
      <c r="M622" s="996"/>
      <c r="N622" s="995"/>
      <c r="O622" s="570"/>
      <c r="P622" s="570"/>
      <c r="Q622" s="570"/>
      <c r="R622" s="339"/>
      <c r="S622" s="339"/>
      <c r="T622" s="339"/>
      <c r="U622" s="339"/>
      <c r="V622" s="339"/>
      <c r="W622" s="339"/>
      <c r="X622" s="339"/>
      <c r="Y622" s="339"/>
      <c r="Z622" s="339"/>
      <c r="AA622" s="339"/>
      <c r="AB622" s="339"/>
      <c r="AC622" s="339"/>
      <c r="AD622" s="339"/>
      <c r="AE622" s="339"/>
      <c r="AF622" s="339"/>
      <c r="AG622" s="339"/>
      <c r="AH622" s="339"/>
      <c r="AI622" s="339"/>
      <c r="AJ622" s="339"/>
      <c r="AK622" s="339"/>
      <c r="AL622" s="339"/>
      <c r="AM622" s="339"/>
      <c r="AN622" s="339"/>
      <c r="AO622" s="339"/>
      <c r="AP622" s="339"/>
      <c r="AQ622" s="339"/>
      <c r="AR622" s="339"/>
      <c r="AS622" s="339"/>
      <c r="AT622" s="339"/>
      <c r="AU622" s="339"/>
      <c r="AV622" s="339"/>
      <c r="AW622" s="339"/>
      <c r="AX622" s="339"/>
      <c r="AY622" s="339"/>
      <c r="BA622" s="342"/>
      <c r="BB622" s="392"/>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996"/>
      <c r="D623" s="995"/>
      <c r="E623" s="570"/>
      <c r="F623" s="570"/>
      <c r="G623" s="570"/>
      <c r="H623" s="996"/>
      <c r="I623" s="995"/>
      <c r="J623" s="570"/>
      <c r="K623" s="570"/>
      <c r="L623" s="570"/>
      <c r="M623" s="996"/>
      <c r="N623" s="995"/>
      <c r="O623" s="570"/>
      <c r="P623" s="570"/>
      <c r="Q623" s="570"/>
      <c r="R623" s="339"/>
      <c r="S623" s="339"/>
      <c r="T623" s="339"/>
      <c r="U623" s="339"/>
      <c r="V623" s="339"/>
      <c r="W623" s="339"/>
      <c r="X623" s="339"/>
      <c r="Y623" s="339"/>
      <c r="Z623" s="339"/>
      <c r="AA623" s="339"/>
      <c r="AB623" s="339"/>
      <c r="AC623" s="339"/>
      <c r="AD623" s="339"/>
      <c r="AE623" s="339"/>
      <c r="AF623" s="339"/>
      <c r="AG623" s="339"/>
      <c r="AH623" s="339"/>
      <c r="AI623" s="339"/>
      <c r="AJ623" s="339"/>
      <c r="AK623" s="339"/>
      <c r="AL623" s="339"/>
      <c r="AM623" s="339"/>
      <c r="AN623" s="339"/>
      <c r="AO623" s="339"/>
      <c r="AP623" s="339"/>
      <c r="AQ623" s="339"/>
      <c r="AR623" s="339"/>
      <c r="AS623" s="339"/>
      <c r="AT623" s="339"/>
      <c r="AU623" s="339"/>
      <c r="AV623" s="339"/>
      <c r="AW623" s="339"/>
      <c r="AX623" s="339"/>
      <c r="AY623" s="339"/>
      <c r="BA623" s="342"/>
      <c r="BB623" s="392"/>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996"/>
      <c r="D624" s="995"/>
      <c r="E624" s="570"/>
      <c r="F624" s="570"/>
      <c r="G624" s="570"/>
      <c r="H624" s="996"/>
      <c r="I624" s="995"/>
      <c r="J624" s="570"/>
      <c r="K624" s="570"/>
      <c r="L624" s="570"/>
      <c r="M624" s="996"/>
      <c r="N624" s="995"/>
      <c r="O624" s="570"/>
      <c r="P624" s="570"/>
      <c r="Q624" s="570"/>
      <c r="R624" s="339"/>
      <c r="S624" s="339"/>
      <c r="T624" s="339"/>
      <c r="U624" s="339"/>
      <c r="V624" s="339"/>
      <c r="W624" s="339"/>
      <c r="X624" s="339"/>
      <c r="Y624" s="339"/>
      <c r="Z624" s="339"/>
      <c r="AA624" s="339"/>
      <c r="AB624" s="339"/>
      <c r="AC624" s="339"/>
      <c r="AD624" s="339"/>
      <c r="AE624" s="339"/>
      <c r="AF624" s="339"/>
      <c r="AG624" s="339"/>
      <c r="AH624" s="339"/>
      <c r="AI624" s="339"/>
      <c r="AJ624" s="339"/>
      <c r="AK624" s="339"/>
      <c r="AL624" s="339"/>
      <c r="AM624" s="339"/>
      <c r="AN624" s="339"/>
      <c r="AO624" s="339"/>
      <c r="AP624" s="339"/>
      <c r="AQ624" s="339"/>
      <c r="AR624" s="339"/>
      <c r="AS624" s="339"/>
      <c r="AT624" s="339"/>
      <c r="AU624" s="339"/>
      <c r="AV624" s="339"/>
      <c r="AW624" s="339"/>
      <c r="AX624" s="339"/>
      <c r="AY624" s="339"/>
      <c r="BA624" s="342"/>
      <c r="BB624" s="392"/>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996"/>
      <c r="D625" s="995"/>
      <c r="E625" s="570"/>
      <c r="F625" s="570"/>
      <c r="G625" s="570"/>
      <c r="H625" s="996"/>
      <c r="I625" s="995"/>
      <c r="J625" s="570"/>
      <c r="K625" s="570"/>
      <c r="L625" s="570"/>
      <c r="M625" s="996"/>
      <c r="N625" s="995"/>
      <c r="O625" s="570"/>
      <c r="P625" s="570"/>
      <c r="Q625" s="570"/>
      <c r="R625" s="339"/>
      <c r="S625" s="339"/>
      <c r="T625" s="339"/>
      <c r="U625" s="339"/>
      <c r="V625" s="339"/>
      <c r="W625" s="339"/>
      <c r="X625" s="339"/>
      <c r="Y625" s="339"/>
      <c r="Z625" s="339"/>
      <c r="AA625" s="339"/>
      <c r="AB625" s="339"/>
      <c r="AC625" s="339"/>
      <c r="AD625" s="339"/>
      <c r="AE625" s="339"/>
      <c r="AF625" s="339"/>
      <c r="AG625" s="339"/>
      <c r="AH625" s="339"/>
      <c r="AI625" s="339"/>
      <c r="AJ625" s="339"/>
      <c r="AK625" s="339"/>
      <c r="AL625" s="339"/>
      <c r="AM625" s="339"/>
      <c r="AN625" s="339"/>
      <c r="AO625" s="339"/>
      <c r="AP625" s="339"/>
      <c r="AQ625" s="339"/>
      <c r="AR625" s="339"/>
      <c r="AS625" s="339"/>
      <c r="AT625" s="339"/>
      <c r="AU625" s="339"/>
      <c r="AV625" s="339"/>
      <c r="AW625" s="339"/>
      <c r="AX625" s="339"/>
      <c r="AY625" s="339"/>
      <c r="BA625" s="342"/>
      <c r="BB625" s="392"/>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996"/>
      <c r="D626" s="995"/>
      <c r="E626" s="570"/>
      <c r="F626" s="570"/>
      <c r="G626" s="570"/>
      <c r="H626" s="996"/>
      <c r="I626" s="995"/>
      <c r="J626" s="570"/>
      <c r="K626" s="570"/>
      <c r="L626" s="570"/>
      <c r="M626" s="996"/>
      <c r="N626" s="995"/>
      <c r="O626" s="570"/>
      <c r="P626" s="570"/>
      <c r="Q626" s="570"/>
      <c r="R626" s="339"/>
      <c r="S626" s="339"/>
      <c r="T626" s="339"/>
      <c r="U626" s="339"/>
      <c r="V626" s="339"/>
      <c r="W626" s="339"/>
      <c r="X626" s="339"/>
      <c r="Y626" s="339"/>
      <c r="Z626" s="339"/>
      <c r="AA626" s="339"/>
      <c r="AB626" s="339"/>
      <c r="AC626" s="339"/>
      <c r="AD626" s="339"/>
      <c r="AE626" s="339"/>
      <c r="AF626" s="339"/>
      <c r="AG626" s="339"/>
      <c r="AH626" s="339"/>
      <c r="AI626" s="339"/>
      <c r="AJ626" s="339"/>
      <c r="AK626" s="339"/>
      <c r="AL626" s="339"/>
      <c r="AM626" s="339"/>
      <c r="AN626" s="339"/>
      <c r="AO626" s="339"/>
      <c r="AP626" s="339"/>
      <c r="AQ626" s="339"/>
      <c r="AR626" s="339"/>
      <c r="AS626" s="339"/>
      <c r="AT626" s="339"/>
      <c r="AU626" s="339"/>
      <c r="AV626" s="339"/>
      <c r="AW626" s="339"/>
      <c r="AX626" s="339"/>
      <c r="AY626" s="339"/>
      <c r="BA626" s="342"/>
      <c r="BB626" s="392"/>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996"/>
      <c r="D627" s="995"/>
      <c r="E627" s="570"/>
      <c r="F627" s="570"/>
      <c r="G627" s="570"/>
      <c r="H627" s="996"/>
      <c r="I627" s="995"/>
      <c r="J627" s="570"/>
      <c r="K627" s="570"/>
      <c r="L627" s="570"/>
      <c r="M627" s="996"/>
      <c r="N627" s="995"/>
      <c r="O627" s="570"/>
      <c r="P627" s="570"/>
      <c r="Q627" s="570"/>
      <c r="R627" s="339"/>
      <c r="S627" s="339"/>
      <c r="T627" s="339"/>
      <c r="U627" s="339"/>
      <c r="V627" s="339"/>
      <c r="W627" s="339"/>
      <c r="X627" s="339"/>
      <c r="Y627" s="339"/>
      <c r="Z627" s="339"/>
      <c r="AA627" s="339"/>
      <c r="AB627" s="339"/>
      <c r="AC627" s="339"/>
      <c r="AD627" s="339"/>
      <c r="AE627" s="339"/>
      <c r="AF627" s="339"/>
      <c r="AG627" s="339"/>
      <c r="AH627" s="339"/>
      <c r="AI627" s="339"/>
      <c r="AJ627" s="339"/>
      <c r="AK627" s="339"/>
      <c r="AL627" s="339"/>
      <c r="AM627" s="339"/>
      <c r="AN627" s="339"/>
      <c r="AO627" s="339"/>
      <c r="AP627" s="339"/>
      <c r="AQ627" s="339"/>
      <c r="AR627" s="339"/>
      <c r="AS627" s="339"/>
      <c r="AT627" s="339"/>
      <c r="AU627" s="339"/>
      <c r="AV627" s="339"/>
      <c r="AW627" s="339"/>
      <c r="AX627" s="339"/>
      <c r="AY627" s="339"/>
      <c r="BA627" s="342"/>
      <c r="BB627" s="392"/>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996"/>
      <c r="D628" s="995"/>
      <c r="E628" s="570"/>
      <c r="F628" s="570"/>
      <c r="G628" s="570"/>
      <c r="H628" s="996"/>
      <c r="I628" s="995"/>
      <c r="J628" s="570"/>
      <c r="K628" s="570"/>
      <c r="L628" s="570"/>
      <c r="M628" s="996"/>
      <c r="N628" s="995"/>
      <c r="O628" s="570"/>
      <c r="P628" s="570"/>
      <c r="Q628" s="570"/>
      <c r="R628" s="339"/>
      <c r="S628" s="339"/>
      <c r="T628" s="339"/>
      <c r="U628" s="339"/>
      <c r="V628" s="339"/>
      <c r="W628" s="339"/>
      <c r="X628" s="339"/>
      <c r="Y628" s="339"/>
      <c r="Z628" s="339"/>
      <c r="AA628" s="339"/>
      <c r="AB628" s="339"/>
      <c r="AC628" s="339"/>
      <c r="AD628" s="339"/>
      <c r="AE628" s="339"/>
      <c r="AF628" s="339"/>
      <c r="AG628" s="339"/>
      <c r="AH628" s="339"/>
      <c r="AI628" s="339"/>
      <c r="AJ628" s="339"/>
      <c r="AK628" s="339"/>
      <c r="AL628" s="339"/>
      <c r="AM628" s="339"/>
      <c r="AN628" s="339"/>
      <c r="AO628" s="339"/>
      <c r="AP628" s="339"/>
      <c r="AQ628" s="339"/>
      <c r="AR628" s="339"/>
      <c r="AS628" s="339"/>
      <c r="AT628" s="339"/>
      <c r="AU628" s="339"/>
      <c r="AV628" s="339"/>
      <c r="AW628" s="339"/>
      <c r="AX628" s="339"/>
      <c r="AY628" s="339"/>
      <c r="BA628" s="342"/>
      <c r="BB628" s="392"/>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996"/>
      <c r="D629" s="995"/>
      <c r="E629" s="570"/>
      <c r="F629" s="570"/>
      <c r="G629" s="570"/>
      <c r="H629" s="996"/>
      <c r="I629" s="995"/>
      <c r="J629" s="570"/>
      <c r="K629" s="570"/>
      <c r="L629" s="570"/>
      <c r="M629" s="996"/>
      <c r="N629" s="995"/>
      <c r="O629" s="570"/>
      <c r="P629" s="570"/>
      <c r="Q629" s="570"/>
      <c r="R629" s="339"/>
      <c r="S629" s="339"/>
      <c r="T629" s="339"/>
      <c r="U629" s="339"/>
      <c r="V629" s="339"/>
      <c r="W629" s="339"/>
      <c r="X629" s="339"/>
      <c r="Y629" s="339"/>
      <c r="Z629" s="339"/>
      <c r="AA629" s="339"/>
      <c r="AB629" s="339"/>
      <c r="AC629" s="339"/>
      <c r="AD629" s="339"/>
      <c r="AE629" s="339"/>
      <c r="AF629" s="339"/>
      <c r="AG629" s="339"/>
      <c r="AH629" s="339"/>
      <c r="AI629" s="339"/>
      <c r="AJ629" s="339"/>
      <c r="AK629" s="339"/>
      <c r="AL629" s="339"/>
      <c r="AM629" s="339"/>
      <c r="AN629" s="339"/>
      <c r="AO629" s="339"/>
      <c r="AP629" s="339"/>
      <c r="AQ629" s="339"/>
      <c r="AR629" s="339"/>
      <c r="AS629" s="339"/>
      <c r="AT629" s="339"/>
      <c r="AU629" s="339"/>
      <c r="AV629" s="339"/>
      <c r="AW629" s="339"/>
      <c r="AX629" s="339"/>
      <c r="AY629" s="339"/>
      <c r="BA629" s="342"/>
      <c r="BB629" s="392"/>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996"/>
      <c r="D630" s="995"/>
      <c r="E630" s="570"/>
      <c r="F630" s="570"/>
      <c r="G630" s="570"/>
      <c r="H630" s="996"/>
      <c r="I630" s="995"/>
      <c r="J630" s="570"/>
      <c r="K630" s="570"/>
      <c r="L630" s="570"/>
      <c r="M630" s="996"/>
      <c r="N630" s="995"/>
      <c r="O630" s="570"/>
      <c r="P630" s="570"/>
      <c r="Q630" s="570"/>
      <c r="R630" s="339"/>
      <c r="S630" s="339"/>
      <c r="T630" s="339"/>
      <c r="U630" s="339"/>
      <c r="V630" s="339"/>
      <c r="W630" s="339"/>
      <c r="X630" s="339"/>
      <c r="Y630" s="339"/>
      <c r="Z630" s="339"/>
      <c r="AA630" s="339"/>
      <c r="AB630" s="339"/>
      <c r="AC630" s="339"/>
      <c r="AD630" s="339"/>
      <c r="AE630" s="339"/>
      <c r="AF630" s="339"/>
      <c r="AG630" s="339"/>
      <c r="AH630" s="339"/>
      <c r="AI630" s="339"/>
      <c r="AJ630" s="339"/>
      <c r="AK630" s="339"/>
      <c r="AL630" s="339"/>
      <c r="AM630" s="339"/>
      <c r="AN630" s="339"/>
      <c r="AO630" s="339"/>
      <c r="AP630" s="339"/>
      <c r="AQ630" s="339"/>
      <c r="AR630" s="339"/>
      <c r="AS630" s="339"/>
      <c r="AT630" s="339"/>
      <c r="AU630" s="339"/>
      <c r="AV630" s="339"/>
      <c r="AW630" s="339"/>
      <c r="AX630" s="339"/>
      <c r="AY630" s="339"/>
      <c r="BA630" s="342"/>
      <c r="BB630" s="392"/>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996"/>
      <c r="D631" s="995"/>
      <c r="E631" s="570"/>
      <c r="F631" s="570"/>
      <c r="G631" s="570"/>
      <c r="H631" s="996"/>
      <c r="I631" s="995"/>
      <c r="J631" s="570"/>
      <c r="K631" s="570"/>
      <c r="L631" s="570"/>
      <c r="M631" s="996"/>
      <c r="N631" s="995"/>
      <c r="O631" s="570"/>
      <c r="P631" s="570"/>
      <c r="Q631" s="570"/>
      <c r="R631" s="339"/>
      <c r="S631" s="339"/>
      <c r="T631" s="339"/>
      <c r="U631" s="339"/>
      <c r="V631" s="339"/>
      <c r="W631" s="339"/>
      <c r="X631" s="339"/>
      <c r="Y631" s="339"/>
      <c r="Z631" s="339"/>
      <c r="AA631" s="339"/>
      <c r="AB631" s="339"/>
      <c r="AC631" s="339"/>
      <c r="AD631" s="339"/>
      <c r="AE631" s="339"/>
      <c r="AF631" s="339"/>
      <c r="AG631" s="339"/>
      <c r="AH631" s="339"/>
      <c r="AI631" s="339"/>
      <c r="AJ631" s="339"/>
      <c r="AK631" s="339"/>
      <c r="AL631" s="339"/>
      <c r="AM631" s="339"/>
      <c r="AN631" s="339"/>
      <c r="AO631" s="339"/>
      <c r="AP631" s="339"/>
      <c r="AQ631" s="339"/>
      <c r="AR631" s="339"/>
      <c r="AS631" s="339"/>
      <c r="AT631" s="339"/>
      <c r="AU631" s="339"/>
      <c r="AV631" s="339"/>
      <c r="AW631" s="339"/>
      <c r="AX631" s="339"/>
      <c r="AY631" s="339"/>
      <c r="BA631" s="342"/>
      <c r="BB631" s="392"/>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996"/>
      <c r="D632" s="995"/>
      <c r="E632" s="570"/>
      <c r="F632" s="570"/>
      <c r="G632" s="570"/>
      <c r="H632" s="996"/>
      <c r="I632" s="995"/>
      <c r="J632" s="570"/>
      <c r="K632" s="570"/>
      <c r="L632" s="570"/>
      <c r="M632" s="996"/>
      <c r="N632" s="995"/>
      <c r="O632" s="570"/>
      <c r="P632" s="570"/>
      <c r="Q632" s="570"/>
      <c r="R632" s="339"/>
      <c r="S632" s="339"/>
      <c r="T632" s="339"/>
      <c r="U632" s="339"/>
      <c r="V632" s="339"/>
      <c r="W632" s="339"/>
      <c r="X632" s="339"/>
      <c r="Y632" s="339"/>
      <c r="Z632" s="339"/>
      <c r="AA632" s="339"/>
      <c r="AB632" s="339"/>
      <c r="AC632" s="339"/>
      <c r="AD632" s="339"/>
      <c r="AE632" s="339"/>
      <c r="AF632" s="339"/>
      <c r="AG632" s="339"/>
      <c r="AH632" s="339"/>
      <c r="AI632" s="339"/>
      <c r="AJ632" s="339"/>
      <c r="AK632" s="339"/>
      <c r="AL632" s="339"/>
      <c r="AM632" s="339"/>
      <c r="AN632" s="339"/>
      <c r="AO632" s="339"/>
      <c r="AP632" s="339"/>
      <c r="AQ632" s="339"/>
      <c r="AR632" s="339"/>
      <c r="AS632" s="339"/>
      <c r="AT632" s="339"/>
      <c r="AU632" s="339"/>
      <c r="AV632" s="339"/>
      <c r="AW632" s="339"/>
      <c r="AX632" s="339"/>
      <c r="AY632" s="339"/>
      <c r="BA632" s="342"/>
      <c r="BB632" s="392"/>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996"/>
      <c r="D633" s="995"/>
      <c r="E633" s="570"/>
      <c r="F633" s="570"/>
      <c r="G633" s="570"/>
      <c r="H633" s="996"/>
      <c r="I633" s="995"/>
      <c r="J633" s="570"/>
      <c r="K633" s="570"/>
      <c r="L633" s="570"/>
      <c r="M633" s="996"/>
      <c r="N633" s="995"/>
      <c r="O633" s="570"/>
      <c r="P633" s="570"/>
      <c r="Q633" s="570"/>
      <c r="R633" s="339"/>
      <c r="S633" s="339"/>
      <c r="T633" s="339"/>
      <c r="U633" s="339"/>
      <c r="V633" s="339"/>
      <c r="W633" s="339"/>
      <c r="X633" s="339"/>
      <c r="Y633" s="339"/>
      <c r="Z633" s="339"/>
      <c r="AA633" s="339"/>
      <c r="AB633" s="339"/>
      <c r="AC633" s="339"/>
      <c r="AD633" s="339"/>
      <c r="AE633" s="339"/>
      <c r="AF633" s="339"/>
      <c r="AG633" s="339"/>
      <c r="AH633" s="339"/>
      <c r="AI633" s="339"/>
      <c r="AJ633" s="339"/>
      <c r="AK633" s="339"/>
      <c r="AL633" s="339"/>
      <c r="AM633" s="339"/>
      <c r="AN633" s="339"/>
      <c r="AO633" s="339"/>
      <c r="AP633" s="339"/>
      <c r="AQ633" s="339"/>
      <c r="AR633" s="339"/>
      <c r="AS633" s="339"/>
      <c r="AT633" s="339"/>
      <c r="AU633" s="339"/>
      <c r="AV633" s="339"/>
      <c r="AW633" s="339"/>
      <c r="AX633" s="339"/>
      <c r="AY633" s="339"/>
      <c r="BA633" s="342"/>
      <c r="BB633" s="392"/>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996"/>
      <c r="D634" s="995"/>
      <c r="E634" s="570"/>
      <c r="F634" s="570"/>
      <c r="G634" s="570"/>
      <c r="H634" s="996"/>
      <c r="I634" s="995"/>
      <c r="J634" s="570"/>
      <c r="K634" s="570"/>
      <c r="L634" s="570"/>
      <c r="M634" s="996"/>
      <c r="N634" s="995"/>
      <c r="O634" s="570"/>
      <c r="P634" s="570"/>
      <c r="Q634" s="570"/>
      <c r="R634" s="339"/>
      <c r="S634" s="339"/>
      <c r="T634" s="339"/>
      <c r="U634" s="339"/>
      <c r="V634" s="339"/>
      <c r="W634" s="339"/>
      <c r="X634" s="339"/>
      <c r="Y634" s="339"/>
      <c r="Z634" s="339"/>
      <c r="AA634" s="339"/>
      <c r="AB634" s="339"/>
      <c r="AC634" s="339"/>
      <c r="AD634" s="339"/>
      <c r="AE634" s="339"/>
      <c r="AF634" s="339"/>
      <c r="AG634" s="339"/>
      <c r="AH634" s="339"/>
      <c r="AI634" s="339"/>
      <c r="AJ634" s="339"/>
      <c r="AK634" s="339"/>
      <c r="AL634" s="339"/>
      <c r="AM634" s="339"/>
      <c r="AN634" s="339"/>
      <c r="AO634" s="339"/>
      <c r="AP634" s="339"/>
      <c r="AQ634" s="339"/>
      <c r="AR634" s="339"/>
      <c r="AS634" s="339"/>
      <c r="AT634" s="339"/>
      <c r="AU634" s="339"/>
      <c r="AV634" s="339"/>
      <c r="AW634" s="339"/>
      <c r="AX634" s="339"/>
      <c r="AY634" s="339"/>
      <c r="BA634" s="342"/>
      <c r="BB634" s="392"/>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996"/>
      <c r="D635" s="995"/>
      <c r="E635" s="570"/>
      <c r="F635" s="570"/>
      <c r="G635" s="570"/>
      <c r="H635" s="996"/>
      <c r="I635" s="995"/>
      <c r="J635" s="570"/>
      <c r="K635" s="570"/>
      <c r="L635" s="570"/>
      <c r="M635" s="996"/>
      <c r="N635" s="995"/>
      <c r="O635" s="570"/>
      <c r="P635" s="570"/>
      <c r="Q635" s="570"/>
      <c r="R635" s="339"/>
      <c r="S635" s="339"/>
      <c r="T635" s="339"/>
      <c r="U635" s="339"/>
      <c r="V635" s="339"/>
      <c r="W635" s="339"/>
      <c r="X635" s="339"/>
      <c r="Y635" s="339"/>
      <c r="Z635" s="339"/>
      <c r="AA635" s="339"/>
      <c r="AB635" s="339"/>
      <c r="AC635" s="339"/>
      <c r="AD635" s="339"/>
      <c r="AE635" s="339"/>
      <c r="AF635" s="339"/>
      <c r="AG635" s="339"/>
      <c r="AH635" s="339"/>
      <c r="AI635" s="339"/>
      <c r="AJ635" s="339"/>
      <c r="AK635" s="339"/>
      <c r="AL635" s="339"/>
      <c r="AM635" s="339"/>
      <c r="AN635" s="339"/>
      <c r="AO635" s="339"/>
      <c r="AP635" s="339"/>
      <c r="AQ635" s="339"/>
      <c r="AR635" s="339"/>
      <c r="AS635" s="339"/>
      <c r="AT635" s="339"/>
      <c r="AU635" s="339"/>
      <c r="AV635" s="339"/>
      <c r="AW635" s="339"/>
      <c r="AX635" s="339"/>
      <c r="AY635" s="339"/>
      <c r="BA635" s="342"/>
      <c r="BB635" s="392"/>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996"/>
      <c r="D636" s="995"/>
      <c r="E636" s="570"/>
      <c r="F636" s="570"/>
      <c r="G636" s="570"/>
      <c r="H636" s="996"/>
      <c r="I636" s="995"/>
      <c r="J636" s="570"/>
      <c r="K636" s="570"/>
      <c r="L636" s="570"/>
      <c r="M636" s="996"/>
      <c r="N636" s="995"/>
      <c r="O636" s="570"/>
      <c r="P636" s="570"/>
      <c r="Q636" s="570"/>
      <c r="R636" s="339"/>
      <c r="S636" s="339"/>
      <c r="T636" s="339"/>
      <c r="U636" s="339"/>
      <c r="V636" s="339"/>
      <c r="W636" s="339"/>
      <c r="X636" s="339"/>
      <c r="Y636" s="339"/>
      <c r="Z636" s="339"/>
      <c r="AA636" s="339"/>
      <c r="AB636" s="339"/>
      <c r="AC636" s="339"/>
      <c r="AD636" s="339"/>
      <c r="AE636" s="339"/>
      <c r="AF636" s="339"/>
      <c r="AG636" s="339"/>
      <c r="AH636" s="339"/>
      <c r="AI636" s="339"/>
      <c r="AJ636" s="339"/>
      <c r="AK636" s="339"/>
      <c r="AL636" s="339"/>
      <c r="AM636" s="339"/>
      <c r="AN636" s="339"/>
      <c r="AO636" s="339"/>
      <c r="AP636" s="339"/>
      <c r="AQ636" s="339"/>
      <c r="AR636" s="339"/>
      <c r="AS636" s="339"/>
      <c r="AT636" s="339"/>
      <c r="AU636" s="339"/>
      <c r="AV636" s="339"/>
      <c r="AW636" s="339"/>
      <c r="AX636" s="339"/>
      <c r="AY636" s="339"/>
      <c r="BA636" s="342"/>
      <c r="BB636" s="392"/>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996"/>
      <c r="D637" s="995"/>
      <c r="E637" s="570"/>
      <c r="F637" s="570"/>
      <c r="G637" s="570"/>
      <c r="H637" s="996"/>
      <c r="I637" s="995"/>
      <c r="J637" s="570"/>
      <c r="K637" s="570"/>
      <c r="L637" s="570"/>
      <c r="M637" s="996"/>
      <c r="N637" s="995"/>
      <c r="O637" s="570"/>
      <c r="P637" s="570"/>
      <c r="Q637" s="570"/>
      <c r="R637" s="339"/>
      <c r="S637" s="339"/>
      <c r="T637" s="339"/>
      <c r="U637" s="339"/>
      <c r="V637" s="339"/>
      <c r="W637" s="339"/>
      <c r="X637" s="339"/>
      <c r="Y637" s="339"/>
      <c r="Z637" s="339"/>
      <c r="AA637" s="339"/>
      <c r="AB637" s="339"/>
      <c r="AC637" s="339"/>
      <c r="AD637" s="339"/>
      <c r="AE637" s="339"/>
      <c r="AF637" s="339"/>
      <c r="AG637" s="339"/>
      <c r="AH637" s="339"/>
      <c r="AI637" s="339"/>
      <c r="AJ637" s="339"/>
      <c r="AK637" s="339"/>
      <c r="AL637" s="339"/>
      <c r="AM637" s="339"/>
      <c r="AN637" s="339"/>
      <c r="AO637" s="339"/>
      <c r="AP637" s="339"/>
      <c r="AQ637" s="339"/>
      <c r="AR637" s="339"/>
      <c r="AS637" s="339"/>
      <c r="AT637" s="339"/>
      <c r="AU637" s="339"/>
      <c r="AV637" s="339"/>
      <c r="AW637" s="339"/>
      <c r="AX637" s="339"/>
      <c r="AY637" s="339"/>
      <c r="BA637" s="342"/>
      <c r="BB637" s="392"/>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996"/>
      <c r="D638" s="995"/>
      <c r="E638" s="570"/>
      <c r="F638" s="570"/>
      <c r="G638" s="570"/>
      <c r="H638" s="996"/>
      <c r="I638" s="995"/>
      <c r="J638" s="570"/>
      <c r="K638" s="570"/>
      <c r="L638" s="570"/>
      <c r="M638" s="996"/>
      <c r="N638" s="995"/>
      <c r="O638" s="570"/>
      <c r="P638" s="570"/>
      <c r="Q638" s="570"/>
      <c r="R638" s="339"/>
      <c r="S638" s="339"/>
      <c r="T638" s="339"/>
      <c r="U638" s="339"/>
      <c r="V638" s="339"/>
      <c r="W638" s="339"/>
      <c r="X638" s="339"/>
      <c r="Y638" s="339"/>
      <c r="Z638" s="339"/>
      <c r="AA638" s="339"/>
      <c r="AB638" s="339"/>
      <c r="AC638" s="339"/>
      <c r="AD638" s="339"/>
      <c r="AE638" s="339"/>
      <c r="AF638" s="339"/>
      <c r="AG638" s="339"/>
      <c r="AH638" s="339"/>
      <c r="AI638" s="339"/>
      <c r="AJ638" s="339"/>
      <c r="AK638" s="339"/>
      <c r="AL638" s="339"/>
      <c r="AM638" s="339"/>
      <c r="AN638" s="339"/>
      <c r="AO638" s="339"/>
      <c r="AP638" s="339"/>
      <c r="AQ638" s="339"/>
      <c r="AR638" s="339"/>
      <c r="AS638" s="339"/>
      <c r="AT638" s="339"/>
      <c r="AU638" s="339"/>
      <c r="AV638" s="339"/>
      <c r="AW638" s="339"/>
      <c r="AX638" s="339"/>
      <c r="AY638" s="339"/>
      <c r="BA638" s="342"/>
      <c r="BB638" s="392"/>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996"/>
      <c r="D639" s="995"/>
      <c r="E639" s="570"/>
      <c r="F639" s="570"/>
      <c r="G639" s="570"/>
      <c r="H639" s="996"/>
      <c r="I639" s="995"/>
      <c r="J639" s="570"/>
      <c r="K639" s="570"/>
      <c r="L639" s="570"/>
      <c r="M639" s="996"/>
      <c r="N639" s="995"/>
      <c r="O639" s="570"/>
      <c r="P639" s="570"/>
      <c r="Q639" s="570"/>
      <c r="R639" s="339"/>
      <c r="S639" s="339"/>
      <c r="T639" s="339"/>
      <c r="U639" s="339"/>
      <c r="V639" s="339"/>
      <c r="W639" s="339"/>
      <c r="X639" s="339"/>
      <c r="Y639" s="339"/>
      <c r="Z639" s="339"/>
      <c r="AA639" s="339"/>
      <c r="AB639" s="339"/>
      <c r="AC639" s="339"/>
      <c r="AD639" s="339"/>
      <c r="AE639" s="339"/>
      <c r="AF639" s="339"/>
      <c r="AG639" s="339"/>
      <c r="AH639" s="339"/>
      <c r="AI639" s="339"/>
      <c r="AJ639" s="339"/>
      <c r="AK639" s="339"/>
      <c r="AL639" s="339"/>
      <c r="AM639" s="339"/>
      <c r="AN639" s="339"/>
      <c r="AO639" s="339"/>
      <c r="AP639" s="339"/>
      <c r="AQ639" s="339"/>
      <c r="AR639" s="339"/>
      <c r="AS639" s="339"/>
      <c r="AT639" s="339"/>
      <c r="AU639" s="339"/>
      <c r="AV639" s="339"/>
      <c r="AW639" s="339"/>
      <c r="AX639" s="339"/>
      <c r="AY639" s="339"/>
      <c r="BA639" s="342"/>
      <c r="BB639" s="392"/>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996"/>
      <c r="D640" s="995"/>
      <c r="E640" s="570"/>
      <c r="F640" s="570"/>
      <c r="G640" s="570"/>
      <c r="H640" s="996"/>
      <c r="I640" s="995"/>
      <c r="J640" s="570"/>
      <c r="K640" s="570"/>
      <c r="L640" s="570"/>
      <c r="M640" s="996"/>
      <c r="N640" s="995"/>
      <c r="O640" s="570"/>
      <c r="P640" s="570"/>
      <c r="Q640" s="570"/>
      <c r="R640" s="339"/>
      <c r="S640" s="339"/>
      <c r="T640" s="339"/>
      <c r="U640" s="339"/>
      <c r="V640" s="339"/>
      <c r="W640" s="339"/>
      <c r="X640" s="339"/>
      <c r="Y640" s="339"/>
      <c r="Z640" s="339"/>
      <c r="AA640" s="339"/>
      <c r="AB640" s="339"/>
      <c r="AC640" s="339"/>
      <c r="AD640" s="339"/>
      <c r="AE640" s="339"/>
      <c r="AF640" s="339"/>
      <c r="AG640" s="339"/>
      <c r="AH640" s="339"/>
      <c r="AI640" s="339"/>
      <c r="AJ640" s="339"/>
      <c r="AK640" s="339"/>
      <c r="AL640" s="339"/>
      <c r="AM640" s="339"/>
      <c r="AN640" s="339"/>
      <c r="AO640" s="339"/>
      <c r="AP640" s="339"/>
      <c r="AQ640" s="339"/>
      <c r="AR640" s="339"/>
      <c r="AS640" s="339"/>
      <c r="AT640" s="339"/>
      <c r="AU640" s="339"/>
      <c r="AV640" s="339"/>
      <c r="AW640" s="339"/>
      <c r="AX640" s="339"/>
      <c r="AY640" s="339"/>
      <c r="BA640" s="342"/>
      <c r="BB640" s="392"/>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996"/>
      <c r="D641" s="995"/>
      <c r="E641" s="570"/>
      <c r="F641" s="570"/>
      <c r="G641" s="570"/>
      <c r="H641" s="996"/>
      <c r="I641" s="995"/>
      <c r="J641" s="570"/>
      <c r="K641" s="570"/>
      <c r="L641" s="570"/>
      <c r="M641" s="996"/>
      <c r="N641" s="995"/>
      <c r="O641" s="570"/>
      <c r="P641" s="570"/>
      <c r="Q641" s="570"/>
      <c r="R641" s="339"/>
      <c r="S641" s="339"/>
      <c r="T641" s="339"/>
      <c r="U641" s="339"/>
      <c r="V641" s="339"/>
      <c r="W641" s="339"/>
      <c r="X641" s="339"/>
      <c r="Y641" s="339"/>
      <c r="Z641" s="339"/>
      <c r="AA641" s="339"/>
      <c r="AB641" s="339"/>
      <c r="AC641" s="339"/>
      <c r="AD641" s="339"/>
      <c r="AE641" s="339"/>
      <c r="AF641" s="339"/>
      <c r="AG641" s="339"/>
      <c r="AH641" s="339"/>
      <c r="AI641" s="339"/>
      <c r="AJ641" s="339"/>
      <c r="AK641" s="339"/>
      <c r="AL641" s="339"/>
      <c r="AM641" s="339"/>
      <c r="AN641" s="339"/>
      <c r="AO641" s="339"/>
      <c r="AP641" s="339"/>
      <c r="AQ641" s="339"/>
      <c r="AR641" s="339"/>
      <c r="AS641" s="339"/>
      <c r="AT641" s="339"/>
      <c r="AU641" s="339"/>
      <c r="AV641" s="339"/>
      <c r="AW641" s="339"/>
      <c r="AX641" s="339"/>
      <c r="AY641" s="339"/>
      <c r="BA641" s="342"/>
      <c r="BB641" s="392"/>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996"/>
      <c r="D642" s="995"/>
      <c r="E642" s="570"/>
      <c r="F642" s="570"/>
      <c r="G642" s="570"/>
      <c r="H642" s="996"/>
      <c r="I642" s="995"/>
      <c r="J642" s="570"/>
      <c r="K642" s="570"/>
      <c r="L642" s="570"/>
      <c r="M642" s="996"/>
      <c r="N642" s="995"/>
      <c r="O642" s="570"/>
      <c r="P642" s="570"/>
      <c r="Q642" s="570"/>
      <c r="R642" s="339"/>
      <c r="S642" s="339"/>
      <c r="T642" s="339"/>
      <c r="U642" s="339"/>
      <c r="V642" s="339"/>
      <c r="W642" s="339"/>
      <c r="X642" s="339"/>
      <c r="Y642" s="339"/>
      <c r="Z642" s="339"/>
      <c r="AA642" s="339"/>
      <c r="AB642" s="339"/>
      <c r="AC642" s="339"/>
      <c r="AD642" s="339"/>
      <c r="AE642" s="339"/>
      <c r="AF642" s="339"/>
      <c r="AG642" s="339"/>
      <c r="AH642" s="339"/>
      <c r="AI642" s="339"/>
      <c r="AJ642" s="339"/>
      <c r="AK642" s="339"/>
      <c r="AL642" s="339"/>
      <c r="AM642" s="339"/>
      <c r="AN642" s="339"/>
      <c r="AO642" s="339"/>
      <c r="AP642" s="339"/>
      <c r="AQ642" s="339"/>
      <c r="AR642" s="339"/>
      <c r="AS642" s="339"/>
      <c r="AT642" s="339"/>
      <c r="AU642" s="339"/>
      <c r="AV642" s="339"/>
      <c r="AW642" s="339"/>
      <c r="AX642" s="339"/>
      <c r="AY642" s="339"/>
      <c r="BA642" s="342"/>
      <c r="BB642" s="392"/>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996"/>
      <c r="D643" s="995"/>
      <c r="E643" s="570"/>
      <c r="F643" s="570"/>
      <c r="G643" s="570"/>
      <c r="H643" s="996"/>
      <c r="I643" s="995"/>
      <c r="J643" s="570"/>
      <c r="K643" s="570"/>
      <c r="L643" s="570"/>
      <c r="M643" s="996"/>
      <c r="N643" s="995"/>
      <c r="O643" s="570"/>
      <c r="P643" s="570"/>
      <c r="Q643" s="570"/>
      <c r="R643" s="339"/>
      <c r="S643" s="339"/>
      <c r="T643" s="339"/>
      <c r="U643" s="339"/>
      <c r="V643" s="339"/>
      <c r="W643" s="339"/>
      <c r="X643" s="339"/>
      <c r="Y643" s="339"/>
      <c r="Z643" s="339"/>
      <c r="AA643" s="339"/>
      <c r="AB643" s="339"/>
      <c r="AC643" s="339"/>
      <c r="AD643" s="339"/>
      <c r="AE643" s="339"/>
      <c r="AF643" s="339"/>
      <c r="AG643" s="339"/>
      <c r="AH643" s="339"/>
      <c r="AI643" s="339"/>
      <c r="AJ643" s="339"/>
      <c r="AK643" s="339"/>
      <c r="AL643" s="339"/>
      <c r="AM643" s="339"/>
      <c r="AN643" s="339"/>
      <c r="AO643" s="339"/>
      <c r="AP643" s="339"/>
      <c r="AQ643" s="339"/>
      <c r="AR643" s="339"/>
      <c r="AS643" s="339"/>
      <c r="AT643" s="339"/>
      <c r="AU643" s="339"/>
      <c r="AV643" s="339"/>
      <c r="AW643" s="339"/>
      <c r="AX643" s="339"/>
      <c r="AY643" s="339"/>
      <c r="BA643" s="342"/>
      <c r="BB643" s="392"/>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996"/>
      <c r="D644" s="995"/>
      <c r="E644" s="570"/>
      <c r="F644" s="570"/>
      <c r="G644" s="570"/>
      <c r="H644" s="996"/>
      <c r="I644" s="995"/>
      <c r="J644" s="570"/>
      <c r="K644" s="570"/>
      <c r="L644" s="570"/>
      <c r="M644" s="996"/>
      <c r="N644" s="995"/>
      <c r="O644" s="570"/>
      <c r="P644" s="570"/>
      <c r="Q644" s="570"/>
      <c r="R644" s="339"/>
      <c r="S644" s="339"/>
      <c r="T644" s="339"/>
      <c r="U644" s="339"/>
      <c r="V644" s="339"/>
      <c r="W644" s="339"/>
      <c r="X644" s="339"/>
      <c r="Y644" s="339"/>
      <c r="Z644" s="339"/>
      <c r="AA644" s="339"/>
      <c r="AB644" s="339"/>
      <c r="AC644" s="339"/>
      <c r="AD644" s="339"/>
      <c r="AE644" s="339"/>
      <c r="AF644" s="339"/>
      <c r="AG644" s="339"/>
      <c r="AH644" s="339"/>
      <c r="AI644" s="339"/>
      <c r="AJ644" s="339"/>
      <c r="AK644" s="339"/>
      <c r="AL644" s="339"/>
      <c r="AM644" s="339"/>
      <c r="AN644" s="339"/>
      <c r="AO644" s="339"/>
      <c r="AP644" s="339"/>
      <c r="AQ644" s="339"/>
      <c r="AR644" s="339"/>
      <c r="AS644" s="339"/>
      <c r="AT644" s="339"/>
      <c r="AU644" s="339"/>
      <c r="AV644" s="339"/>
      <c r="AW644" s="339"/>
      <c r="AX644" s="339"/>
      <c r="AY644" s="339"/>
      <c r="BA644" s="342"/>
      <c r="BB644" s="392"/>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996"/>
      <c r="D645" s="995"/>
      <c r="E645" s="570"/>
      <c r="F645" s="570"/>
      <c r="G645" s="570"/>
      <c r="H645" s="996"/>
      <c r="I645" s="995"/>
      <c r="J645" s="570"/>
      <c r="K645" s="570"/>
      <c r="L645" s="570"/>
      <c r="M645" s="996"/>
      <c r="N645" s="995"/>
      <c r="O645" s="570"/>
      <c r="P645" s="570"/>
      <c r="Q645" s="570"/>
      <c r="R645" s="339"/>
      <c r="S645" s="339"/>
      <c r="T645" s="339"/>
      <c r="U645" s="339"/>
      <c r="V645" s="339"/>
      <c r="W645" s="339"/>
      <c r="X645" s="339"/>
      <c r="Y645" s="339"/>
      <c r="Z645" s="339"/>
      <c r="AA645" s="339"/>
      <c r="AB645" s="339"/>
      <c r="AC645" s="339"/>
      <c r="AD645" s="339"/>
      <c r="AE645" s="339"/>
      <c r="AF645" s="339"/>
      <c r="AG645" s="339"/>
      <c r="AH645" s="339"/>
      <c r="AI645" s="339"/>
      <c r="AJ645" s="339"/>
      <c r="AK645" s="339"/>
      <c r="AL645" s="339"/>
      <c r="AM645" s="339"/>
      <c r="AN645" s="339"/>
      <c r="AO645" s="339"/>
      <c r="AP645" s="339"/>
      <c r="AQ645" s="339"/>
      <c r="AR645" s="339"/>
      <c r="AS645" s="339"/>
      <c r="AT645" s="339"/>
      <c r="AU645" s="339"/>
      <c r="AV645" s="339"/>
      <c r="AW645" s="339"/>
      <c r="AX645" s="339"/>
      <c r="AY645" s="339"/>
      <c r="BA645" s="342"/>
      <c r="BB645" s="392"/>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996"/>
      <c r="D646" s="995"/>
      <c r="E646" s="570"/>
      <c r="F646" s="570"/>
      <c r="G646" s="570"/>
      <c r="H646" s="996"/>
      <c r="I646" s="995"/>
      <c r="J646" s="570"/>
      <c r="K646" s="570"/>
      <c r="L646" s="570"/>
      <c r="M646" s="996"/>
      <c r="N646" s="995"/>
      <c r="O646" s="570"/>
      <c r="P646" s="570"/>
      <c r="Q646" s="570"/>
      <c r="R646" s="339"/>
      <c r="S646" s="339"/>
      <c r="T646" s="339"/>
      <c r="U646" s="339"/>
      <c r="V646" s="339"/>
      <c r="W646" s="339"/>
      <c r="X646" s="339"/>
      <c r="Y646" s="339"/>
      <c r="Z646" s="339"/>
      <c r="AA646" s="339"/>
      <c r="AB646" s="339"/>
      <c r="AC646" s="339"/>
      <c r="AD646" s="339"/>
      <c r="AE646" s="339"/>
      <c r="AF646" s="339"/>
      <c r="AG646" s="339"/>
      <c r="AH646" s="339"/>
      <c r="AI646" s="339"/>
      <c r="AJ646" s="339"/>
      <c r="AK646" s="339"/>
      <c r="AL646" s="339"/>
      <c r="AM646" s="339"/>
      <c r="AN646" s="339"/>
      <c r="AO646" s="339"/>
      <c r="AP646" s="339"/>
      <c r="AQ646" s="339"/>
      <c r="AR646" s="339"/>
      <c r="AS646" s="339"/>
      <c r="AT646" s="339"/>
      <c r="AU646" s="339"/>
      <c r="AV646" s="339"/>
      <c r="AW646" s="339"/>
      <c r="AX646" s="339"/>
      <c r="AY646" s="339"/>
      <c r="BA646" s="342"/>
      <c r="BB646" s="392"/>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996"/>
      <c r="D647" s="995"/>
      <c r="E647" s="570"/>
      <c r="F647" s="570"/>
      <c r="G647" s="570"/>
      <c r="H647" s="996"/>
      <c r="I647" s="995"/>
      <c r="J647" s="570"/>
      <c r="K647" s="570"/>
      <c r="L647" s="570"/>
      <c r="M647" s="996"/>
      <c r="N647" s="995"/>
      <c r="O647" s="570"/>
      <c r="P647" s="570"/>
      <c r="Q647" s="570"/>
      <c r="R647" s="339"/>
      <c r="S647" s="339"/>
      <c r="T647" s="339"/>
      <c r="U647" s="339"/>
      <c r="V647" s="339"/>
      <c r="W647" s="339"/>
      <c r="X647" s="339"/>
      <c r="Y647" s="339"/>
      <c r="Z647" s="339"/>
      <c r="AA647" s="339"/>
      <c r="AB647" s="339"/>
      <c r="AC647" s="339"/>
      <c r="AD647" s="339"/>
      <c r="AE647" s="339"/>
      <c r="AF647" s="339"/>
      <c r="AG647" s="339"/>
      <c r="AH647" s="339"/>
      <c r="AI647" s="339"/>
      <c r="AJ647" s="339"/>
      <c r="AK647" s="339"/>
      <c r="AL647" s="339"/>
      <c r="AM647" s="339"/>
      <c r="AN647" s="339"/>
      <c r="AO647" s="339"/>
      <c r="AP647" s="339"/>
      <c r="AQ647" s="339"/>
      <c r="AR647" s="339"/>
      <c r="AS647" s="339"/>
      <c r="AT647" s="339"/>
      <c r="AU647" s="339"/>
      <c r="AV647" s="339"/>
      <c r="AW647" s="339"/>
      <c r="AX647" s="339"/>
      <c r="AY647" s="339"/>
      <c r="BA647" s="342"/>
      <c r="BB647" s="392"/>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996"/>
      <c r="D648" s="995"/>
      <c r="E648" s="570"/>
      <c r="F648" s="570"/>
      <c r="G648" s="570"/>
      <c r="H648" s="996"/>
      <c r="I648" s="995"/>
      <c r="J648" s="570"/>
      <c r="K648" s="570"/>
      <c r="L648" s="570"/>
      <c r="M648" s="996"/>
      <c r="N648" s="995"/>
      <c r="O648" s="570"/>
      <c r="P648" s="570"/>
      <c r="Q648" s="570"/>
      <c r="R648" s="339"/>
      <c r="S648" s="339"/>
      <c r="T648" s="339"/>
      <c r="U648" s="339"/>
      <c r="V648" s="339"/>
      <c r="W648" s="339"/>
      <c r="X648" s="339"/>
      <c r="Y648" s="339"/>
      <c r="Z648" s="339"/>
      <c r="AA648" s="339"/>
      <c r="AB648" s="339"/>
      <c r="AC648" s="339"/>
      <c r="AD648" s="339"/>
      <c r="AE648" s="339"/>
      <c r="AF648" s="339"/>
      <c r="AG648" s="339"/>
      <c r="AH648" s="339"/>
      <c r="AI648" s="339"/>
      <c r="AJ648" s="339"/>
      <c r="AK648" s="339"/>
      <c r="AL648" s="339"/>
      <c r="AM648" s="339"/>
      <c r="AN648" s="339"/>
      <c r="AO648" s="339"/>
      <c r="AP648" s="339"/>
      <c r="AQ648" s="339"/>
      <c r="AR648" s="339"/>
      <c r="AS648" s="339"/>
      <c r="AT648" s="339"/>
      <c r="AU648" s="339"/>
      <c r="AV648" s="339"/>
      <c r="AW648" s="339"/>
      <c r="AX648" s="339"/>
      <c r="AY648" s="339"/>
      <c r="BA648" s="342"/>
      <c r="BB648" s="392"/>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996"/>
      <c r="D649" s="995"/>
      <c r="E649" s="570"/>
      <c r="F649" s="570"/>
      <c r="G649" s="570"/>
      <c r="H649" s="996"/>
      <c r="I649" s="995"/>
      <c r="J649" s="570"/>
      <c r="K649" s="570"/>
      <c r="L649" s="570"/>
      <c r="M649" s="996"/>
      <c r="N649" s="995"/>
      <c r="O649" s="570"/>
      <c r="P649" s="570"/>
      <c r="Q649" s="570"/>
      <c r="R649" s="339"/>
      <c r="S649" s="339"/>
      <c r="T649" s="339"/>
      <c r="U649" s="339"/>
      <c r="V649" s="339"/>
      <c r="W649" s="339"/>
      <c r="X649" s="339"/>
      <c r="Y649" s="339"/>
      <c r="Z649" s="339"/>
      <c r="AA649" s="339"/>
      <c r="AB649" s="339"/>
      <c r="AC649" s="339"/>
      <c r="AD649" s="339"/>
      <c r="AE649" s="339"/>
      <c r="AF649" s="339"/>
      <c r="AG649" s="339"/>
      <c r="AH649" s="339"/>
      <c r="AI649" s="339"/>
      <c r="AJ649" s="339"/>
      <c r="AK649" s="339"/>
      <c r="AL649" s="339"/>
      <c r="AM649" s="339"/>
      <c r="AN649" s="339"/>
      <c r="AO649" s="339"/>
      <c r="AP649" s="339"/>
      <c r="AQ649" s="339"/>
      <c r="AR649" s="339"/>
      <c r="AS649" s="339"/>
      <c r="AT649" s="339"/>
      <c r="AU649" s="339"/>
      <c r="AV649" s="339"/>
      <c r="AW649" s="339"/>
      <c r="AX649" s="339"/>
      <c r="AY649" s="339"/>
      <c r="BA649" s="342"/>
      <c r="BB649" s="392"/>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996"/>
      <c r="D650" s="995"/>
      <c r="E650" s="570"/>
      <c r="F650" s="570"/>
      <c r="G650" s="570"/>
      <c r="H650" s="996"/>
      <c r="I650" s="995"/>
      <c r="J650" s="570"/>
      <c r="K650" s="570"/>
      <c r="L650" s="570"/>
      <c r="M650" s="996"/>
      <c r="N650" s="995"/>
      <c r="O650" s="570"/>
      <c r="P650" s="570"/>
      <c r="Q650" s="570"/>
      <c r="R650" s="339"/>
      <c r="S650" s="339"/>
      <c r="T650" s="339"/>
      <c r="U650" s="339"/>
      <c r="V650" s="339"/>
      <c r="W650" s="339"/>
      <c r="X650" s="339"/>
      <c r="Y650" s="339"/>
      <c r="Z650" s="339"/>
      <c r="AA650" s="339"/>
      <c r="AB650" s="339"/>
      <c r="AC650" s="339"/>
      <c r="AD650" s="339"/>
      <c r="AE650" s="339"/>
      <c r="AF650" s="339"/>
      <c r="AG650" s="339"/>
      <c r="AH650" s="339"/>
      <c r="AI650" s="339"/>
      <c r="AJ650" s="339"/>
      <c r="AK650" s="339"/>
      <c r="AL650" s="339"/>
      <c r="AM650" s="339"/>
      <c r="AN650" s="339"/>
      <c r="AO650" s="339"/>
      <c r="AP650" s="339"/>
      <c r="AQ650" s="339"/>
      <c r="AR650" s="339"/>
      <c r="AS650" s="339"/>
      <c r="AT650" s="339"/>
      <c r="AU650" s="339"/>
      <c r="AV650" s="339"/>
      <c r="AW650" s="339"/>
      <c r="AX650" s="339"/>
      <c r="AY650" s="339"/>
      <c r="BA650" s="342"/>
      <c r="BB650" s="392"/>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996"/>
      <c r="D651" s="995"/>
      <c r="E651" s="570"/>
      <c r="F651" s="570"/>
      <c r="G651" s="570"/>
      <c r="H651" s="996"/>
      <c r="I651" s="995"/>
      <c r="J651" s="570"/>
      <c r="K651" s="570"/>
      <c r="L651" s="570"/>
      <c r="M651" s="996"/>
      <c r="N651" s="995"/>
      <c r="O651" s="570"/>
      <c r="P651" s="570"/>
      <c r="Q651" s="570"/>
      <c r="R651" s="339"/>
      <c r="S651" s="339"/>
      <c r="T651" s="339"/>
      <c r="U651" s="339"/>
      <c r="V651" s="339"/>
      <c r="W651" s="339"/>
      <c r="X651" s="339"/>
      <c r="Y651" s="339"/>
      <c r="Z651" s="339"/>
      <c r="AA651" s="339"/>
      <c r="AB651" s="339"/>
      <c r="AC651" s="339"/>
      <c r="AD651" s="339"/>
      <c r="AE651" s="339"/>
      <c r="AF651" s="339"/>
      <c r="AG651" s="339"/>
      <c r="AH651" s="339"/>
      <c r="AI651" s="339"/>
      <c r="AJ651" s="339"/>
      <c r="AK651" s="339"/>
      <c r="AL651" s="339"/>
      <c r="AM651" s="339"/>
      <c r="AN651" s="339"/>
      <c r="AO651" s="339"/>
      <c r="AP651" s="339"/>
      <c r="AQ651" s="339"/>
      <c r="AR651" s="339"/>
      <c r="AS651" s="339"/>
      <c r="AT651" s="339"/>
      <c r="AU651" s="339"/>
      <c r="AV651" s="339"/>
      <c r="AW651" s="339"/>
      <c r="AX651" s="339"/>
      <c r="AY651" s="339"/>
      <c r="BA651" s="342"/>
      <c r="BB651" s="392"/>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996"/>
      <c r="D652" s="995"/>
      <c r="E652" s="570"/>
      <c r="F652" s="570"/>
      <c r="G652" s="570"/>
      <c r="H652" s="996"/>
      <c r="I652" s="995"/>
      <c r="J652" s="570"/>
      <c r="K652" s="570"/>
      <c r="L652" s="570"/>
      <c r="M652" s="996"/>
      <c r="N652" s="995"/>
      <c r="O652" s="570"/>
      <c r="P652" s="570"/>
      <c r="Q652" s="570"/>
      <c r="R652" s="339"/>
      <c r="S652" s="339"/>
      <c r="T652" s="339"/>
      <c r="U652" s="339"/>
      <c r="V652" s="339"/>
      <c r="W652" s="339"/>
      <c r="X652" s="339"/>
      <c r="Y652" s="339"/>
      <c r="Z652" s="339"/>
      <c r="AA652" s="339"/>
      <c r="AB652" s="339"/>
      <c r="AC652" s="339"/>
      <c r="AD652" s="339"/>
      <c r="AE652" s="339"/>
      <c r="AF652" s="339"/>
      <c r="AG652" s="339"/>
      <c r="AH652" s="339"/>
      <c r="AI652" s="339"/>
      <c r="AJ652" s="339"/>
      <c r="AK652" s="339"/>
      <c r="AL652" s="339"/>
      <c r="AM652" s="339"/>
      <c r="AN652" s="339"/>
      <c r="AO652" s="339"/>
      <c r="AP652" s="339"/>
      <c r="AQ652" s="339"/>
      <c r="AR652" s="339"/>
      <c r="AS652" s="339"/>
      <c r="AT652" s="339"/>
      <c r="AU652" s="339"/>
      <c r="AV652" s="339"/>
      <c r="AW652" s="339"/>
      <c r="AX652" s="339"/>
      <c r="AY652" s="339"/>
      <c r="BA652" s="342"/>
      <c r="BB652" s="392"/>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996"/>
      <c r="D653" s="995"/>
      <c r="E653" s="570"/>
      <c r="F653" s="570"/>
      <c r="G653" s="570"/>
      <c r="H653" s="996"/>
      <c r="I653" s="995"/>
      <c r="J653" s="570"/>
      <c r="K653" s="570"/>
      <c r="L653" s="570"/>
      <c r="M653" s="996"/>
      <c r="N653" s="995"/>
      <c r="O653" s="570"/>
      <c r="P653" s="570"/>
      <c r="Q653" s="570"/>
      <c r="R653" s="339"/>
      <c r="S653" s="339"/>
      <c r="T653" s="339"/>
      <c r="U653" s="339"/>
      <c r="V653" s="339"/>
      <c r="W653" s="339"/>
      <c r="X653" s="339"/>
      <c r="Y653" s="339"/>
      <c r="Z653" s="339"/>
      <c r="AA653" s="339"/>
      <c r="AB653" s="339"/>
      <c r="AC653" s="339"/>
      <c r="AD653" s="339"/>
      <c r="AE653" s="339"/>
      <c r="AF653" s="339"/>
      <c r="AG653" s="339"/>
      <c r="AH653" s="339"/>
      <c r="AI653" s="339"/>
      <c r="AJ653" s="339"/>
      <c r="AK653" s="339"/>
      <c r="AL653" s="339"/>
      <c r="AM653" s="339"/>
      <c r="AN653" s="339"/>
      <c r="AO653" s="339"/>
      <c r="AP653" s="339"/>
      <c r="AQ653" s="339"/>
      <c r="AR653" s="339"/>
      <c r="AS653" s="339"/>
      <c r="AT653" s="339"/>
      <c r="AU653" s="339"/>
      <c r="AV653" s="339"/>
      <c r="AW653" s="339"/>
      <c r="AX653" s="339"/>
      <c r="AY653" s="339"/>
      <c r="BA653" s="342"/>
      <c r="BB653" s="392"/>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996"/>
      <c r="D654" s="995"/>
      <c r="E654" s="570"/>
      <c r="F654" s="570"/>
      <c r="G654" s="570"/>
      <c r="H654" s="996"/>
      <c r="I654" s="995"/>
      <c r="J654" s="570"/>
      <c r="K654" s="570"/>
      <c r="L654" s="570"/>
      <c r="M654" s="996"/>
      <c r="N654" s="995"/>
      <c r="O654" s="570"/>
      <c r="P654" s="570"/>
      <c r="Q654" s="570"/>
      <c r="R654" s="339"/>
      <c r="S654" s="339"/>
      <c r="T654" s="339"/>
      <c r="U654" s="339"/>
      <c r="V654" s="339"/>
      <c r="W654" s="339"/>
      <c r="X654" s="339"/>
      <c r="Y654" s="339"/>
      <c r="Z654" s="339"/>
      <c r="AA654" s="339"/>
      <c r="AB654" s="339"/>
      <c r="AC654" s="339"/>
      <c r="AD654" s="339"/>
      <c r="AE654" s="339"/>
      <c r="AF654" s="339"/>
      <c r="AG654" s="339"/>
      <c r="AH654" s="339"/>
      <c r="AI654" s="339"/>
      <c r="AJ654" s="339"/>
      <c r="AK654" s="339"/>
      <c r="AL654" s="339"/>
      <c r="AM654" s="339"/>
      <c r="AN654" s="339"/>
      <c r="AO654" s="339"/>
      <c r="AP654" s="339"/>
      <c r="AQ654" s="339"/>
      <c r="AR654" s="339"/>
      <c r="AS654" s="339"/>
      <c r="AT654" s="339"/>
      <c r="AU654" s="339"/>
      <c r="AV654" s="339"/>
      <c r="AW654" s="339"/>
      <c r="AX654" s="339"/>
      <c r="AY654" s="339"/>
      <c r="BA654" s="342"/>
      <c r="BB654" s="392"/>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996"/>
      <c r="D655" s="995"/>
      <c r="E655" s="570"/>
      <c r="F655" s="570"/>
      <c r="G655" s="570"/>
      <c r="H655" s="996"/>
      <c r="I655" s="995"/>
      <c r="J655" s="570"/>
      <c r="K655" s="570"/>
      <c r="L655" s="570"/>
      <c r="M655" s="996"/>
      <c r="N655" s="995"/>
      <c r="O655" s="570"/>
      <c r="P655" s="570"/>
      <c r="Q655" s="570"/>
      <c r="R655" s="339"/>
      <c r="S655" s="339"/>
      <c r="T655" s="339"/>
      <c r="U655" s="339"/>
      <c r="V655" s="339"/>
      <c r="W655" s="339"/>
      <c r="X655" s="339"/>
      <c r="Y655" s="339"/>
      <c r="Z655" s="339"/>
      <c r="AA655" s="339"/>
      <c r="AB655" s="339"/>
      <c r="AC655" s="339"/>
      <c r="AD655" s="339"/>
      <c r="AE655" s="339"/>
      <c r="AF655" s="339"/>
      <c r="AG655" s="339"/>
      <c r="AH655" s="339"/>
      <c r="AI655" s="339"/>
      <c r="AJ655" s="339"/>
      <c r="AK655" s="339"/>
      <c r="AL655" s="339"/>
      <c r="AM655" s="339"/>
      <c r="AN655" s="339"/>
      <c r="AO655" s="339"/>
      <c r="AP655" s="339"/>
      <c r="AQ655" s="339"/>
      <c r="AR655" s="339"/>
      <c r="AS655" s="339"/>
      <c r="AT655" s="339"/>
      <c r="AU655" s="339"/>
      <c r="AV655" s="339"/>
      <c r="AW655" s="339"/>
      <c r="AX655" s="339"/>
      <c r="AY655" s="339"/>
      <c r="BA655" s="342"/>
      <c r="BB655" s="392"/>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996"/>
      <c r="D656" s="995"/>
      <c r="E656" s="570"/>
      <c r="F656" s="570"/>
      <c r="G656" s="570"/>
      <c r="H656" s="996"/>
      <c r="I656" s="995"/>
      <c r="J656" s="570"/>
      <c r="K656" s="570"/>
      <c r="L656" s="570"/>
      <c r="M656" s="996"/>
      <c r="N656" s="995"/>
      <c r="O656" s="570"/>
      <c r="P656" s="570"/>
      <c r="Q656" s="570"/>
      <c r="R656" s="339"/>
      <c r="S656" s="339"/>
      <c r="T656" s="339"/>
      <c r="U656" s="339"/>
      <c r="V656" s="339"/>
      <c r="W656" s="339"/>
      <c r="X656" s="339"/>
      <c r="Y656" s="339"/>
      <c r="Z656" s="339"/>
      <c r="AA656" s="339"/>
      <c r="AB656" s="339"/>
      <c r="AC656" s="339"/>
      <c r="AD656" s="339"/>
      <c r="AE656" s="339"/>
      <c r="AF656" s="339"/>
      <c r="AG656" s="339"/>
      <c r="AH656" s="339"/>
      <c r="AI656" s="339"/>
      <c r="AJ656" s="339"/>
      <c r="AK656" s="339"/>
      <c r="AL656" s="339"/>
      <c r="AM656" s="339"/>
      <c r="AN656" s="339"/>
      <c r="AO656" s="339"/>
      <c r="AP656" s="339"/>
      <c r="AQ656" s="339"/>
      <c r="AR656" s="339"/>
      <c r="AS656" s="339"/>
      <c r="AT656" s="339"/>
      <c r="AU656" s="339"/>
      <c r="AV656" s="339"/>
      <c r="AW656" s="339"/>
      <c r="AX656" s="339"/>
      <c r="AY656" s="339"/>
      <c r="BA656" s="342"/>
      <c r="BB656" s="392"/>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996"/>
      <c r="D657" s="995"/>
      <c r="E657" s="570"/>
      <c r="F657" s="570"/>
      <c r="G657" s="570"/>
      <c r="H657" s="996"/>
      <c r="I657" s="995"/>
      <c r="J657" s="570"/>
      <c r="K657" s="570"/>
      <c r="L657" s="570"/>
      <c r="M657" s="996"/>
      <c r="N657" s="995"/>
      <c r="O657" s="570"/>
      <c r="P657" s="570"/>
      <c r="Q657" s="570"/>
      <c r="R657" s="339"/>
      <c r="S657" s="339"/>
      <c r="T657" s="339"/>
      <c r="U657" s="339"/>
      <c r="V657" s="339"/>
      <c r="W657" s="339"/>
      <c r="X657" s="339"/>
      <c r="Y657" s="339"/>
      <c r="Z657" s="339"/>
      <c r="AA657" s="339"/>
      <c r="AB657" s="339"/>
      <c r="AC657" s="339"/>
      <c r="AD657" s="339"/>
      <c r="AE657" s="339"/>
      <c r="AF657" s="339"/>
      <c r="AG657" s="339"/>
      <c r="AH657" s="339"/>
      <c r="AI657" s="339"/>
      <c r="AJ657" s="339"/>
      <c r="AK657" s="339"/>
      <c r="AL657" s="339"/>
      <c r="AM657" s="339"/>
      <c r="AN657" s="339"/>
      <c r="AO657" s="339"/>
      <c r="AP657" s="339"/>
      <c r="AQ657" s="339"/>
      <c r="AR657" s="339"/>
      <c r="AS657" s="339"/>
      <c r="AT657" s="339"/>
      <c r="AU657" s="339"/>
      <c r="AV657" s="339"/>
      <c r="AW657" s="339"/>
      <c r="AX657" s="339"/>
      <c r="AY657" s="339"/>
      <c r="BA657" s="342"/>
      <c r="BB657" s="392"/>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996"/>
      <c r="D658" s="995"/>
      <c r="E658" s="570"/>
      <c r="F658" s="570"/>
      <c r="G658" s="570"/>
      <c r="H658" s="996"/>
      <c r="I658" s="995"/>
      <c r="J658" s="570"/>
      <c r="K658" s="570"/>
      <c r="L658" s="570"/>
      <c r="M658" s="996"/>
      <c r="N658" s="995"/>
      <c r="O658" s="570"/>
      <c r="P658" s="570"/>
      <c r="Q658" s="570"/>
      <c r="R658" s="339"/>
      <c r="S658" s="339"/>
      <c r="T658" s="339"/>
      <c r="U658" s="339"/>
      <c r="V658" s="339"/>
      <c r="W658" s="339"/>
      <c r="X658" s="339"/>
      <c r="Y658" s="339"/>
      <c r="Z658" s="339"/>
      <c r="AA658" s="339"/>
      <c r="AB658" s="339"/>
      <c r="AC658" s="339"/>
      <c r="AD658" s="339"/>
      <c r="AE658" s="339"/>
      <c r="AF658" s="339"/>
      <c r="AG658" s="339"/>
      <c r="AH658" s="339"/>
      <c r="AI658" s="339"/>
      <c r="AJ658" s="339"/>
      <c r="AK658" s="339"/>
      <c r="AL658" s="339"/>
      <c r="AM658" s="339"/>
      <c r="AN658" s="339"/>
      <c r="AO658" s="339"/>
      <c r="AP658" s="339"/>
      <c r="AQ658" s="339"/>
      <c r="AR658" s="339"/>
      <c r="AS658" s="339"/>
      <c r="AT658" s="339"/>
      <c r="AU658" s="339"/>
      <c r="AV658" s="339"/>
      <c r="AW658" s="339"/>
      <c r="AX658" s="339"/>
      <c r="AY658" s="339"/>
      <c r="BA658" s="342"/>
      <c r="BB658" s="392"/>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996"/>
      <c r="D659" s="995"/>
      <c r="E659" s="570"/>
      <c r="F659" s="570"/>
      <c r="G659" s="570"/>
      <c r="H659" s="996"/>
      <c r="I659" s="995"/>
      <c r="J659" s="570"/>
      <c r="K659" s="570"/>
      <c r="L659" s="570"/>
      <c r="M659" s="996"/>
      <c r="N659" s="995"/>
      <c r="O659" s="570"/>
      <c r="P659" s="570"/>
      <c r="Q659" s="570"/>
      <c r="R659" s="339"/>
      <c r="S659" s="339"/>
      <c r="T659" s="339"/>
      <c r="U659" s="339"/>
      <c r="V659" s="339"/>
      <c r="W659" s="339"/>
      <c r="X659" s="339"/>
      <c r="Y659" s="339"/>
      <c r="Z659" s="339"/>
      <c r="AA659" s="339"/>
      <c r="AB659" s="339"/>
      <c r="AC659" s="339"/>
      <c r="AD659" s="339"/>
      <c r="AE659" s="339"/>
      <c r="AF659" s="339"/>
      <c r="AG659" s="339"/>
      <c r="AH659" s="339"/>
      <c r="AI659" s="339"/>
      <c r="AJ659" s="339"/>
      <c r="AK659" s="339"/>
      <c r="AL659" s="339"/>
      <c r="AM659" s="339"/>
      <c r="AN659" s="339"/>
      <c r="AO659" s="339"/>
      <c r="AP659" s="339"/>
      <c r="AQ659" s="339"/>
      <c r="AR659" s="339"/>
      <c r="AS659" s="339"/>
      <c r="AT659" s="339"/>
      <c r="AU659" s="339"/>
      <c r="AV659" s="339"/>
      <c r="AW659" s="339"/>
      <c r="AX659" s="339"/>
      <c r="AY659" s="339"/>
      <c r="BA659" s="342"/>
      <c r="BB659" s="392"/>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996"/>
      <c r="D660" s="995"/>
      <c r="E660" s="570"/>
      <c r="F660" s="570"/>
      <c r="G660" s="570"/>
      <c r="H660" s="996"/>
      <c r="I660" s="995"/>
      <c r="J660" s="570"/>
      <c r="K660" s="570"/>
      <c r="L660" s="570"/>
      <c r="M660" s="996"/>
      <c r="N660" s="995"/>
      <c r="O660" s="570"/>
      <c r="P660" s="570"/>
      <c r="Q660" s="570"/>
      <c r="R660" s="339"/>
      <c r="S660" s="339"/>
      <c r="T660" s="339"/>
      <c r="U660" s="339"/>
      <c r="V660" s="339"/>
      <c r="W660" s="339"/>
      <c r="X660" s="339"/>
      <c r="Y660" s="339"/>
      <c r="Z660" s="339"/>
      <c r="AA660" s="339"/>
      <c r="AB660" s="339"/>
      <c r="AC660" s="339"/>
      <c r="AD660" s="339"/>
      <c r="AE660" s="339"/>
      <c r="AF660" s="339"/>
      <c r="AG660" s="339"/>
      <c r="AH660" s="339"/>
      <c r="AI660" s="339"/>
      <c r="AJ660" s="339"/>
      <c r="AK660" s="339"/>
      <c r="AL660" s="339"/>
      <c r="AM660" s="339"/>
      <c r="AN660" s="339"/>
      <c r="AO660" s="339"/>
      <c r="AP660" s="339"/>
      <c r="AQ660" s="339"/>
      <c r="AR660" s="339"/>
      <c r="AS660" s="339"/>
      <c r="AT660" s="339"/>
      <c r="AU660" s="339"/>
      <c r="AV660" s="339"/>
      <c r="AW660" s="339"/>
      <c r="AX660" s="339"/>
      <c r="AY660" s="339"/>
      <c r="BA660" s="342"/>
      <c r="BB660" s="392"/>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996"/>
      <c r="D661" s="995"/>
      <c r="E661" s="570"/>
      <c r="F661" s="570"/>
      <c r="G661" s="570"/>
      <c r="H661" s="996"/>
      <c r="I661" s="995"/>
      <c r="J661" s="570"/>
      <c r="K661" s="570"/>
      <c r="L661" s="570"/>
      <c r="M661" s="996"/>
      <c r="N661" s="995"/>
      <c r="O661" s="570"/>
      <c r="P661" s="570"/>
      <c r="Q661" s="570"/>
      <c r="R661" s="339"/>
      <c r="S661" s="339"/>
      <c r="T661" s="339"/>
      <c r="U661" s="339"/>
      <c r="V661" s="339"/>
      <c r="W661" s="339"/>
      <c r="X661" s="339"/>
      <c r="Y661" s="339"/>
      <c r="Z661" s="339"/>
      <c r="AA661" s="339"/>
      <c r="AB661" s="339"/>
      <c r="AC661" s="339"/>
      <c r="AD661" s="339"/>
      <c r="AE661" s="339"/>
      <c r="AF661" s="339"/>
      <c r="AG661" s="339"/>
      <c r="AH661" s="339"/>
      <c r="AI661" s="339"/>
      <c r="AJ661" s="339"/>
      <c r="AK661" s="339"/>
      <c r="AL661" s="339"/>
      <c r="AM661" s="339"/>
      <c r="AN661" s="339"/>
      <c r="AO661" s="339"/>
      <c r="AP661" s="339"/>
      <c r="AQ661" s="339"/>
      <c r="AR661" s="339"/>
      <c r="AS661" s="339"/>
      <c r="AT661" s="339"/>
      <c r="AU661" s="339"/>
      <c r="AV661" s="339"/>
      <c r="AW661" s="339"/>
      <c r="AX661" s="339"/>
      <c r="AY661" s="339"/>
      <c r="BA661" s="342"/>
      <c r="BB661" s="392"/>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996"/>
      <c r="D662" s="995"/>
      <c r="E662" s="570"/>
      <c r="F662" s="570"/>
      <c r="G662" s="570"/>
      <c r="H662" s="996"/>
      <c r="I662" s="995"/>
      <c r="J662" s="570"/>
      <c r="K662" s="570"/>
      <c r="L662" s="570"/>
      <c r="M662" s="996"/>
      <c r="N662" s="995"/>
      <c r="O662" s="570"/>
      <c r="P662" s="570"/>
      <c r="Q662" s="570"/>
      <c r="R662" s="339"/>
      <c r="S662" s="339"/>
      <c r="T662" s="339"/>
      <c r="U662" s="339"/>
      <c r="V662" s="339"/>
      <c r="W662" s="339"/>
      <c r="X662" s="339"/>
      <c r="Y662" s="339"/>
      <c r="Z662" s="339"/>
      <c r="AA662" s="339"/>
      <c r="AB662" s="339"/>
      <c r="AC662" s="339"/>
      <c r="AD662" s="339"/>
      <c r="AE662" s="339"/>
      <c r="AF662" s="339"/>
      <c r="AG662" s="339"/>
      <c r="AH662" s="339"/>
      <c r="AI662" s="339"/>
      <c r="AJ662" s="339"/>
      <c r="AK662" s="339"/>
      <c r="AL662" s="339"/>
      <c r="AM662" s="339"/>
      <c r="AN662" s="339"/>
      <c r="AO662" s="339"/>
      <c r="AP662" s="339"/>
      <c r="AQ662" s="339"/>
      <c r="AR662" s="339"/>
      <c r="AS662" s="339"/>
      <c r="AT662" s="339"/>
      <c r="AU662" s="339"/>
      <c r="AV662" s="339"/>
      <c r="AW662" s="339"/>
      <c r="AX662" s="339"/>
      <c r="AY662" s="339"/>
      <c r="BA662" s="342"/>
      <c r="BB662" s="392"/>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996"/>
      <c r="D663" s="995"/>
      <c r="E663" s="570"/>
      <c r="F663" s="570"/>
      <c r="G663" s="570"/>
      <c r="H663" s="996"/>
      <c r="I663" s="995"/>
      <c r="J663" s="570"/>
      <c r="K663" s="570"/>
      <c r="L663" s="570"/>
      <c r="M663" s="996"/>
      <c r="N663" s="995"/>
      <c r="O663" s="570"/>
      <c r="P663" s="570"/>
      <c r="Q663" s="570"/>
      <c r="R663" s="339"/>
      <c r="S663" s="339"/>
      <c r="T663" s="339"/>
      <c r="U663" s="339"/>
      <c r="V663" s="339"/>
      <c r="W663" s="339"/>
      <c r="X663" s="339"/>
      <c r="Y663" s="339"/>
      <c r="Z663" s="339"/>
      <c r="AA663" s="339"/>
      <c r="AB663" s="339"/>
      <c r="AC663" s="339"/>
      <c r="AD663" s="339"/>
      <c r="AE663" s="339"/>
      <c r="AF663" s="339"/>
      <c r="AG663" s="339"/>
      <c r="AH663" s="339"/>
      <c r="AI663" s="339"/>
      <c r="AJ663" s="339"/>
      <c r="AK663" s="339"/>
      <c r="AL663" s="339"/>
      <c r="AM663" s="339"/>
      <c r="AN663" s="339"/>
      <c r="AO663" s="339"/>
      <c r="AP663" s="339"/>
      <c r="AQ663" s="339"/>
      <c r="AR663" s="339"/>
      <c r="AS663" s="339"/>
      <c r="AT663" s="339"/>
      <c r="AU663" s="339"/>
      <c r="AV663" s="339"/>
      <c r="AW663" s="339"/>
      <c r="AX663" s="339"/>
      <c r="AY663" s="339"/>
      <c r="BA663" s="342"/>
      <c r="BB663" s="392"/>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996"/>
      <c r="D664" s="995"/>
      <c r="E664" s="570"/>
      <c r="F664" s="570"/>
      <c r="G664" s="570"/>
      <c r="H664" s="996"/>
      <c r="I664" s="995"/>
      <c r="J664" s="570"/>
      <c r="K664" s="570"/>
      <c r="L664" s="570"/>
      <c r="M664" s="996"/>
      <c r="N664" s="995"/>
      <c r="O664" s="570"/>
      <c r="P664" s="570"/>
      <c r="Q664" s="570"/>
      <c r="R664" s="339"/>
      <c r="S664" s="339"/>
      <c r="T664" s="339"/>
      <c r="U664" s="339"/>
      <c r="V664" s="339"/>
      <c r="W664" s="339"/>
      <c r="X664" s="339"/>
      <c r="Y664" s="339"/>
      <c r="Z664" s="339"/>
      <c r="AA664" s="339"/>
      <c r="AB664" s="339"/>
      <c r="AC664" s="339"/>
      <c r="AD664" s="339"/>
      <c r="AE664" s="339"/>
      <c r="AF664" s="339"/>
      <c r="AG664" s="339"/>
      <c r="AH664" s="339"/>
      <c r="AI664" s="339"/>
      <c r="AJ664" s="339"/>
      <c r="AK664" s="339"/>
      <c r="AL664" s="339"/>
      <c r="AM664" s="339"/>
      <c r="AN664" s="339"/>
      <c r="AO664" s="339"/>
      <c r="AP664" s="339"/>
      <c r="AQ664" s="339"/>
      <c r="AR664" s="339"/>
      <c r="AS664" s="339"/>
      <c r="AT664" s="339"/>
      <c r="AU664" s="339"/>
      <c r="AV664" s="339"/>
      <c r="AW664" s="339"/>
      <c r="AX664" s="339"/>
      <c r="AY664" s="339"/>
      <c r="BA664" s="342"/>
      <c r="BB664" s="392"/>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996"/>
      <c r="D665" s="995"/>
      <c r="E665" s="570"/>
      <c r="F665" s="570"/>
      <c r="G665" s="570"/>
      <c r="H665" s="996"/>
      <c r="I665" s="995"/>
      <c r="J665" s="570"/>
      <c r="K665" s="570"/>
      <c r="L665" s="570"/>
      <c r="M665" s="996"/>
      <c r="N665" s="995"/>
      <c r="O665" s="570"/>
      <c r="P665" s="570"/>
      <c r="Q665" s="570"/>
      <c r="R665" s="339"/>
      <c r="S665" s="339"/>
      <c r="T665" s="339"/>
      <c r="U665" s="339"/>
      <c r="V665" s="339"/>
      <c r="W665" s="339"/>
      <c r="X665" s="339"/>
      <c r="Y665" s="339"/>
      <c r="Z665" s="339"/>
      <c r="AA665" s="339"/>
      <c r="AB665" s="339"/>
      <c r="AC665" s="339"/>
      <c r="AD665" s="339"/>
      <c r="AE665" s="339"/>
      <c r="AF665" s="339"/>
      <c r="AG665" s="339"/>
      <c r="AH665" s="339"/>
      <c r="AI665" s="339"/>
      <c r="AJ665" s="339"/>
      <c r="AK665" s="339"/>
      <c r="AL665" s="339"/>
      <c r="AM665" s="339"/>
      <c r="AN665" s="339"/>
      <c r="AO665" s="339"/>
      <c r="AP665" s="339"/>
      <c r="AQ665" s="339"/>
      <c r="AR665" s="339"/>
      <c r="AS665" s="339"/>
      <c r="AT665" s="339"/>
      <c r="AU665" s="339"/>
      <c r="AV665" s="339"/>
      <c r="AW665" s="339"/>
      <c r="AX665" s="339"/>
      <c r="AY665" s="339"/>
      <c r="BA665" s="342"/>
      <c r="BB665" s="392"/>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996"/>
      <c r="D666" s="995"/>
      <c r="E666" s="570"/>
      <c r="F666" s="570"/>
      <c r="G666" s="570"/>
      <c r="H666" s="996"/>
      <c r="I666" s="995"/>
      <c r="J666" s="570"/>
      <c r="K666" s="570"/>
      <c r="L666" s="570"/>
      <c r="M666" s="996"/>
      <c r="N666" s="995"/>
      <c r="O666" s="570"/>
      <c r="P666" s="570"/>
      <c r="Q666" s="570"/>
      <c r="R666" s="339"/>
      <c r="S666" s="339"/>
      <c r="T666" s="339"/>
      <c r="U666" s="339"/>
      <c r="V666" s="339"/>
      <c r="W666" s="339"/>
      <c r="X666" s="339"/>
      <c r="Y666" s="339"/>
      <c r="Z666" s="339"/>
      <c r="AA666" s="339"/>
      <c r="AB666" s="339"/>
      <c r="AC666" s="339"/>
      <c r="AD666" s="339"/>
      <c r="AE666" s="339"/>
      <c r="AF666" s="339"/>
      <c r="AG666" s="339"/>
      <c r="AH666" s="339"/>
      <c r="AI666" s="339"/>
      <c r="AJ666" s="339"/>
      <c r="AK666" s="339"/>
      <c r="AL666" s="339"/>
      <c r="AM666" s="339"/>
      <c r="AN666" s="339"/>
      <c r="AO666" s="339"/>
      <c r="AP666" s="339"/>
      <c r="AQ666" s="339"/>
      <c r="AR666" s="339"/>
      <c r="AS666" s="339"/>
      <c r="AT666" s="339"/>
      <c r="AU666" s="339"/>
      <c r="AV666" s="339"/>
      <c r="AW666" s="339"/>
      <c r="AX666" s="339"/>
      <c r="AY666" s="339"/>
      <c r="BA666" s="342"/>
      <c r="BB666" s="392"/>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996"/>
      <c r="D667" s="995"/>
      <c r="E667" s="570"/>
      <c r="F667" s="570"/>
      <c r="G667" s="570"/>
      <c r="H667" s="996"/>
      <c r="I667" s="995"/>
      <c r="J667" s="570"/>
      <c r="K667" s="570"/>
      <c r="L667" s="570"/>
      <c r="M667" s="996"/>
      <c r="N667" s="995"/>
      <c r="O667" s="570"/>
      <c r="P667" s="570"/>
      <c r="Q667" s="570"/>
      <c r="R667" s="339"/>
      <c r="S667" s="339"/>
      <c r="T667" s="339"/>
      <c r="U667" s="339"/>
      <c r="V667" s="339"/>
      <c r="W667" s="339"/>
      <c r="X667" s="339"/>
      <c r="Y667" s="339"/>
      <c r="Z667" s="339"/>
      <c r="AA667" s="339"/>
      <c r="AB667" s="339"/>
      <c r="AC667" s="339"/>
      <c r="AD667" s="339"/>
      <c r="AE667" s="339"/>
      <c r="AF667" s="339"/>
      <c r="AG667" s="339"/>
      <c r="AH667" s="339"/>
      <c r="AI667" s="339"/>
      <c r="AJ667" s="339"/>
      <c r="AK667" s="339"/>
      <c r="AL667" s="339"/>
      <c r="AM667" s="339"/>
      <c r="AN667" s="339"/>
      <c r="AO667" s="339"/>
      <c r="AP667" s="339"/>
      <c r="AQ667" s="339"/>
      <c r="AR667" s="339"/>
      <c r="AS667" s="339"/>
      <c r="AT667" s="339"/>
      <c r="AU667" s="339"/>
      <c r="AV667" s="339"/>
      <c r="AW667" s="339"/>
      <c r="AX667" s="339"/>
      <c r="AY667" s="339"/>
      <c r="BA667" s="342"/>
      <c r="BB667" s="392"/>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996"/>
      <c r="D668" s="995"/>
      <c r="E668" s="570"/>
      <c r="F668" s="570"/>
      <c r="G668" s="570"/>
      <c r="H668" s="996"/>
      <c r="I668" s="995"/>
      <c r="J668" s="570"/>
      <c r="K668" s="570"/>
      <c r="L668" s="570"/>
      <c r="M668" s="996"/>
      <c r="N668" s="995"/>
      <c r="O668" s="570"/>
      <c r="P668" s="570"/>
      <c r="Q668" s="570"/>
      <c r="R668" s="339"/>
      <c r="S668" s="339"/>
      <c r="T668" s="339"/>
      <c r="U668" s="339"/>
      <c r="V668" s="339"/>
      <c r="W668" s="339"/>
      <c r="X668" s="339"/>
      <c r="Y668" s="339"/>
      <c r="Z668" s="339"/>
      <c r="AA668" s="339"/>
      <c r="AB668" s="339"/>
      <c r="AC668" s="339"/>
      <c r="AD668" s="339"/>
      <c r="AE668" s="339"/>
      <c r="AF668" s="339"/>
      <c r="AG668" s="339"/>
      <c r="AH668" s="339"/>
      <c r="AI668" s="339"/>
      <c r="AJ668" s="339"/>
      <c r="AK668" s="339"/>
      <c r="AL668" s="339"/>
      <c r="AM668" s="339"/>
      <c r="AN668" s="339"/>
      <c r="AO668" s="339"/>
      <c r="AP668" s="339"/>
      <c r="AQ668" s="339"/>
      <c r="AR668" s="339"/>
      <c r="AS668" s="339"/>
      <c r="AT668" s="339"/>
      <c r="AU668" s="339"/>
      <c r="AV668" s="339"/>
      <c r="AW668" s="339"/>
      <c r="AX668" s="339"/>
      <c r="AY668" s="339"/>
      <c r="BA668" s="342"/>
      <c r="BB668" s="392"/>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996"/>
      <c r="D669" s="995"/>
      <c r="E669" s="570"/>
      <c r="F669" s="570"/>
      <c r="G669" s="570"/>
      <c r="H669" s="996"/>
      <c r="I669" s="995"/>
      <c r="J669" s="570"/>
      <c r="K669" s="570"/>
      <c r="L669" s="570"/>
      <c r="M669" s="996"/>
      <c r="N669" s="995"/>
      <c r="O669" s="570"/>
      <c r="P669" s="570"/>
      <c r="Q669" s="570"/>
      <c r="R669" s="339"/>
      <c r="S669" s="339"/>
      <c r="T669" s="339"/>
      <c r="U669" s="339"/>
      <c r="V669" s="339"/>
      <c r="W669" s="339"/>
      <c r="X669" s="339"/>
      <c r="Y669" s="339"/>
      <c r="Z669" s="339"/>
      <c r="AA669" s="339"/>
      <c r="AB669" s="339"/>
      <c r="AC669" s="339"/>
      <c r="AD669" s="339"/>
      <c r="AE669" s="339"/>
      <c r="AF669" s="339"/>
      <c r="AG669" s="339"/>
      <c r="AH669" s="339"/>
      <c r="AI669" s="339"/>
      <c r="AJ669" s="339"/>
      <c r="AK669" s="339"/>
      <c r="AL669" s="339"/>
      <c r="AM669" s="339"/>
      <c r="AN669" s="339"/>
      <c r="AO669" s="339"/>
      <c r="AP669" s="339"/>
      <c r="AQ669" s="339"/>
      <c r="AR669" s="339"/>
      <c r="AS669" s="339"/>
      <c r="AT669" s="339"/>
      <c r="AU669" s="339"/>
      <c r="AV669" s="339"/>
      <c r="AW669" s="339"/>
      <c r="AX669" s="339"/>
      <c r="AY669" s="339"/>
      <c r="BA669" s="342"/>
      <c r="BB669" s="392"/>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996"/>
      <c r="D670" s="995"/>
      <c r="E670" s="570"/>
      <c r="F670" s="570"/>
      <c r="G670" s="570"/>
      <c r="H670" s="996"/>
      <c r="I670" s="995"/>
      <c r="J670" s="570"/>
      <c r="K670" s="570"/>
      <c r="L670" s="570"/>
      <c r="M670" s="996"/>
      <c r="N670" s="995"/>
      <c r="O670" s="570"/>
      <c r="P670" s="570"/>
      <c r="Q670" s="570"/>
      <c r="R670" s="339"/>
      <c r="S670" s="339"/>
      <c r="T670" s="339"/>
      <c r="U670" s="339"/>
      <c r="V670" s="339"/>
      <c r="W670" s="339"/>
      <c r="X670" s="339"/>
      <c r="Y670" s="339"/>
      <c r="Z670" s="339"/>
      <c r="AA670" s="339"/>
      <c r="AB670" s="339"/>
      <c r="AC670" s="339"/>
      <c r="AD670" s="339"/>
      <c r="AE670" s="339"/>
      <c r="AF670" s="339"/>
      <c r="AG670" s="339"/>
      <c r="AH670" s="339"/>
      <c r="AI670" s="339"/>
      <c r="AJ670" s="339"/>
      <c r="AK670" s="339"/>
      <c r="AL670" s="339"/>
      <c r="AM670" s="339"/>
      <c r="AN670" s="339"/>
      <c r="AO670" s="339"/>
      <c r="AP670" s="339"/>
      <c r="AQ670" s="339"/>
      <c r="AR670" s="339"/>
      <c r="AS670" s="339"/>
      <c r="AT670" s="339"/>
      <c r="AU670" s="339"/>
      <c r="AV670" s="339"/>
      <c r="AW670" s="339"/>
      <c r="AX670" s="339"/>
      <c r="AY670" s="339"/>
      <c r="BA670" s="342"/>
      <c r="BB670" s="392"/>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996"/>
      <c r="D671" s="995"/>
      <c r="E671" s="570"/>
      <c r="F671" s="570"/>
      <c r="G671" s="570"/>
      <c r="H671" s="996"/>
      <c r="I671" s="995"/>
      <c r="J671" s="570"/>
      <c r="K671" s="570"/>
      <c r="L671" s="570"/>
      <c r="M671" s="996"/>
      <c r="N671" s="995"/>
      <c r="O671" s="570"/>
      <c r="P671" s="570"/>
      <c r="Q671" s="570"/>
      <c r="R671" s="339"/>
      <c r="S671" s="339"/>
      <c r="T671" s="339"/>
      <c r="U671" s="339"/>
      <c r="V671" s="339"/>
      <c r="W671" s="339"/>
      <c r="X671" s="339"/>
      <c r="Y671" s="339"/>
      <c r="Z671" s="339"/>
      <c r="AA671" s="339"/>
      <c r="AB671" s="339"/>
      <c r="AC671" s="339"/>
      <c r="AD671" s="339"/>
      <c r="AE671" s="339"/>
      <c r="AF671" s="339"/>
      <c r="AG671" s="339"/>
      <c r="AH671" s="339"/>
      <c r="AI671" s="339"/>
      <c r="AJ671" s="339"/>
      <c r="AK671" s="339"/>
      <c r="AL671" s="339"/>
      <c r="AM671" s="339"/>
      <c r="AN671" s="339"/>
      <c r="AO671" s="339"/>
      <c r="AP671" s="339"/>
      <c r="AQ671" s="339"/>
      <c r="AR671" s="339"/>
      <c r="AS671" s="339"/>
      <c r="AT671" s="339"/>
      <c r="AU671" s="339"/>
      <c r="AV671" s="339"/>
      <c r="AW671" s="339"/>
      <c r="AX671" s="339"/>
      <c r="AY671" s="339"/>
      <c r="BA671" s="342"/>
      <c r="BB671" s="392"/>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996"/>
      <c r="D672" s="995"/>
      <c r="E672" s="570"/>
      <c r="F672" s="570"/>
      <c r="G672" s="570"/>
      <c r="H672" s="996"/>
      <c r="I672" s="995"/>
      <c r="J672" s="570"/>
      <c r="K672" s="570"/>
      <c r="L672" s="570"/>
      <c r="M672" s="996"/>
      <c r="N672" s="995"/>
      <c r="O672" s="570"/>
      <c r="P672" s="570"/>
      <c r="Q672" s="570"/>
      <c r="R672" s="339"/>
      <c r="S672" s="339"/>
      <c r="T672" s="339"/>
      <c r="U672" s="339"/>
      <c r="V672" s="339"/>
      <c r="W672" s="339"/>
      <c r="X672" s="339"/>
      <c r="Y672" s="339"/>
      <c r="Z672" s="339"/>
      <c r="AA672" s="339"/>
      <c r="AB672" s="339"/>
      <c r="AC672" s="339"/>
      <c r="AD672" s="339"/>
      <c r="AE672" s="339"/>
      <c r="AF672" s="339"/>
      <c r="AG672" s="339"/>
      <c r="AH672" s="339"/>
      <c r="AI672" s="339"/>
      <c r="AJ672" s="339"/>
      <c r="AK672" s="339"/>
      <c r="AL672" s="339"/>
      <c r="AM672" s="339"/>
      <c r="AN672" s="339"/>
      <c r="AO672" s="339"/>
      <c r="AP672" s="339"/>
      <c r="AQ672" s="339"/>
      <c r="AR672" s="339"/>
      <c r="AS672" s="339"/>
      <c r="AT672" s="339"/>
      <c r="AU672" s="339"/>
      <c r="AV672" s="339"/>
      <c r="AW672" s="339"/>
      <c r="AX672" s="339"/>
      <c r="AY672" s="339"/>
      <c r="BA672" s="342"/>
      <c r="BB672" s="392"/>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996"/>
      <c r="D673" s="995"/>
      <c r="E673" s="570"/>
      <c r="F673" s="570"/>
      <c r="G673" s="570"/>
      <c r="H673" s="996"/>
      <c r="I673" s="995"/>
      <c r="J673" s="570"/>
      <c r="K673" s="570"/>
      <c r="L673" s="570"/>
      <c r="M673" s="996"/>
      <c r="N673" s="995"/>
      <c r="O673" s="570"/>
      <c r="P673" s="570"/>
      <c r="Q673" s="570"/>
      <c r="R673" s="339"/>
      <c r="S673" s="339"/>
      <c r="T673" s="339"/>
      <c r="U673" s="339"/>
      <c r="V673" s="339"/>
      <c r="W673" s="339"/>
      <c r="X673" s="339"/>
      <c r="Y673" s="339"/>
      <c r="Z673" s="339"/>
      <c r="AA673" s="339"/>
      <c r="AB673" s="339"/>
      <c r="AC673" s="339"/>
      <c r="AD673" s="339"/>
      <c r="AE673" s="339"/>
      <c r="AF673" s="339"/>
      <c r="AG673" s="339"/>
      <c r="AH673" s="339"/>
      <c r="AI673" s="339"/>
      <c r="AJ673" s="339"/>
      <c r="AK673" s="339"/>
      <c r="AL673" s="339"/>
      <c r="AM673" s="339"/>
      <c r="AN673" s="339"/>
      <c r="AO673" s="339"/>
      <c r="AP673" s="339"/>
      <c r="AQ673" s="339"/>
      <c r="AR673" s="339"/>
      <c r="AS673" s="339"/>
      <c r="AT673" s="339"/>
      <c r="AU673" s="339"/>
      <c r="AV673" s="339"/>
      <c r="AW673" s="339"/>
      <c r="AX673" s="339"/>
      <c r="AY673" s="339"/>
      <c r="BA673" s="342"/>
      <c r="BB673" s="392"/>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996"/>
      <c r="D674" s="995"/>
      <c r="E674" s="570"/>
      <c r="F674" s="570"/>
      <c r="G674" s="570"/>
      <c r="H674" s="996"/>
      <c r="I674" s="995"/>
      <c r="J674" s="570"/>
      <c r="K674" s="570"/>
      <c r="L674" s="570"/>
      <c r="M674" s="996"/>
      <c r="N674" s="995"/>
      <c r="O674" s="570"/>
      <c r="P674" s="570"/>
      <c r="Q674" s="570"/>
      <c r="R674" s="339"/>
      <c r="S674" s="339"/>
      <c r="T674" s="339"/>
      <c r="U674" s="339"/>
      <c r="V674" s="339"/>
      <c r="W674" s="339"/>
      <c r="X674" s="339"/>
      <c r="Y674" s="339"/>
      <c r="Z674" s="339"/>
      <c r="AA674" s="339"/>
      <c r="AB674" s="339"/>
      <c r="AC674" s="339"/>
      <c r="AD674" s="339"/>
      <c r="AE674" s="339"/>
      <c r="AF674" s="339"/>
      <c r="AG674" s="339"/>
      <c r="AH674" s="339"/>
      <c r="AI674" s="339"/>
      <c r="AJ674" s="339"/>
      <c r="AK674" s="339"/>
      <c r="AL674" s="339"/>
      <c r="AM674" s="339"/>
      <c r="AN674" s="339"/>
      <c r="AO674" s="339"/>
      <c r="AP674" s="339"/>
      <c r="AQ674" s="339"/>
      <c r="AR674" s="339"/>
      <c r="AS674" s="339"/>
      <c r="AT674" s="339"/>
      <c r="AU674" s="339"/>
      <c r="AV674" s="339"/>
      <c r="AW674" s="339"/>
      <c r="AX674" s="339"/>
      <c r="AY674" s="339"/>
      <c r="BA674" s="342"/>
      <c r="BB674" s="392"/>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996"/>
      <c r="D675" s="995"/>
      <c r="E675" s="570"/>
      <c r="F675" s="570"/>
      <c r="G675" s="570"/>
      <c r="H675" s="996"/>
      <c r="I675" s="995"/>
      <c r="J675" s="570"/>
      <c r="K675" s="570"/>
      <c r="L675" s="570"/>
      <c r="M675" s="996"/>
      <c r="N675" s="995"/>
      <c r="O675" s="570"/>
      <c r="P675" s="570"/>
      <c r="Q675" s="570"/>
      <c r="R675" s="339"/>
      <c r="S675" s="339"/>
      <c r="T675" s="339"/>
      <c r="U675" s="339"/>
      <c r="V675" s="339"/>
      <c r="W675" s="339"/>
      <c r="X675" s="339"/>
      <c r="Y675" s="339"/>
      <c r="Z675" s="339"/>
      <c r="AA675" s="339"/>
      <c r="AB675" s="339"/>
      <c r="AC675" s="339"/>
      <c r="AD675" s="339"/>
      <c r="AE675" s="339"/>
      <c r="AF675" s="339"/>
      <c r="AG675" s="339"/>
      <c r="AH675" s="339"/>
      <c r="AI675" s="339"/>
      <c r="AJ675" s="339"/>
      <c r="AK675" s="339"/>
      <c r="AL675" s="339"/>
      <c r="AM675" s="339"/>
      <c r="AN675" s="339"/>
      <c r="AO675" s="339"/>
      <c r="AP675" s="339"/>
      <c r="AQ675" s="339"/>
      <c r="AR675" s="339"/>
      <c r="AS675" s="339"/>
      <c r="AT675" s="339"/>
      <c r="AU675" s="339"/>
      <c r="AV675" s="339"/>
      <c r="AW675" s="339"/>
      <c r="AX675" s="339"/>
      <c r="AY675" s="339"/>
      <c r="BA675" s="342"/>
      <c r="BB675" s="392"/>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996"/>
      <c r="D676" s="995"/>
      <c r="E676" s="570"/>
      <c r="F676" s="570"/>
      <c r="G676" s="570"/>
      <c r="H676" s="996"/>
      <c r="I676" s="995"/>
      <c r="J676" s="570"/>
      <c r="K676" s="570"/>
      <c r="L676" s="570"/>
      <c r="M676" s="996"/>
      <c r="N676" s="995"/>
      <c r="O676" s="570"/>
      <c r="P676" s="570"/>
      <c r="Q676" s="570"/>
      <c r="R676" s="339"/>
      <c r="S676" s="339"/>
      <c r="T676" s="339"/>
      <c r="U676" s="339"/>
      <c r="V676" s="339"/>
      <c r="W676" s="339"/>
      <c r="X676" s="339"/>
      <c r="Y676" s="339"/>
      <c r="Z676" s="339"/>
      <c r="AA676" s="339"/>
      <c r="AB676" s="339"/>
      <c r="AC676" s="339"/>
      <c r="AD676" s="339"/>
      <c r="AE676" s="339"/>
      <c r="AF676" s="339"/>
      <c r="AG676" s="339"/>
      <c r="AH676" s="339"/>
      <c r="AI676" s="339"/>
      <c r="AJ676" s="339"/>
      <c r="AK676" s="339"/>
      <c r="AL676" s="339"/>
      <c r="AM676" s="339"/>
      <c r="AN676" s="339"/>
      <c r="AO676" s="339"/>
      <c r="AP676" s="339"/>
      <c r="AQ676" s="339"/>
      <c r="AR676" s="339"/>
      <c r="AS676" s="339"/>
      <c r="AT676" s="339"/>
      <c r="AU676" s="339"/>
      <c r="AV676" s="339"/>
      <c r="AW676" s="339"/>
      <c r="AX676" s="339"/>
      <c r="AY676" s="339"/>
      <c r="BA676" s="342"/>
      <c r="BB676" s="392"/>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996"/>
      <c r="D677" s="995"/>
      <c r="E677" s="570"/>
      <c r="F677" s="570"/>
      <c r="G677" s="570"/>
      <c r="H677" s="996"/>
      <c r="I677" s="995"/>
      <c r="J677" s="570"/>
      <c r="K677" s="570"/>
      <c r="L677" s="570"/>
      <c r="M677" s="996"/>
      <c r="N677" s="995"/>
      <c r="O677" s="570"/>
      <c r="P677" s="570"/>
      <c r="Q677" s="570"/>
      <c r="R677" s="339"/>
      <c r="S677" s="339"/>
      <c r="T677" s="339"/>
      <c r="U677" s="339"/>
      <c r="V677" s="339"/>
      <c r="W677" s="339"/>
      <c r="X677" s="339"/>
      <c r="Y677" s="339"/>
      <c r="Z677" s="339"/>
      <c r="AA677" s="339"/>
      <c r="AB677" s="339"/>
      <c r="AC677" s="339"/>
      <c r="AD677" s="339"/>
      <c r="AE677" s="339"/>
      <c r="AF677" s="339"/>
      <c r="AG677" s="339"/>
      <c r="AH677" s="339"/>
      <c r="AI677" s="339"/>
      <c r="AJ677" s="339"/>
      <c r="AK677" s="339"/>
      <c r="AL677" s="339"/>
      <c r="AM677" s="339"/>
      <c r="AN677" s="339"/>
      <c r="AO677" s="339"/>
      <c r="AP677" s="339"/>
      <c r="AQ677" s="339"/>
      <c r="AR677" s="339"/>
      <c r="AS677" s="339"/>
      <c r="AT677" s="339"/>
      <c r="AU677" s="339"/>
      <c r="AV677" s="339"/>
      <c r="AW677" s="339"/>
      <c r="AX677" s="339"/>
      <c r="AY677" s="339"/>
      <c r="BA677" s="342"/>
      <c r="BB677" s="392"/>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996"/>
      <c r="D678" s="995"/>
      <c r="E678" s="570"/>
      <c r="F678" s="570"/>
      <c r="G678" s="570"/>
      <c r="H678" s="996"/>
      <c r="I678" s="995"/>
      <c r="J678" s="570"/>
      <c r="K678" s="570"/>
      <c r="L678" s="570"/>
      <c r="M678" s="996"/>
      <c r="N678" s="995"/>
      <c r="O678" s="570"/>
      <c r="P678" s="570"/>
      <c r="Q678" s="570"/>
      <c r="R678" s="339"/>
      <c r="S678" s="339"/>
      <c r="T678" s="339"/>
      <c r="U678" s="339"/>
      <c r="V678" s="339"/>
      <c r="W678" s="339"/>
      <c r="X678" s="339"/>
      <c r="Y678" s="339"/>
      <c r="Z678" s="339"/>
      <c r="AA678" s="339"/>
      <c r="AB678" s="339"/>
      <c r="AC678" s="339"/>
      <c r="AD678" s="339"/>
      <c r="AE678" s="339"/>
      <c r="AF678" s="339"/>
      <c r="AG678" s="339"/>
      <c r="AH678" s="339"/>
      <c r="AI678" s="339"/>
      <c r="AJ678" s="339"/>
      <c r="AK678" s="339"/>
      <c r="AL678" s="339"/>
      <c r="AM678" s="339"/>
      <c r="AN678" s="339"/>
      <c r="AO678" s="339"/>
      <c r="AP678" s="339"/>
      <c r="AQ678" s="339"/>
      <c r="AR678" s="339"/>
      <c r="AS678" s="339"/>
      <c r="AT678" s="339"/>
      <c r="AU678" s="339"/>
      <c r="AV678" s="339"/>
      <c r="AW678" s="339"/>
      <c r="AX678" s="339"/>
      <c r="AY678" s="339"/>
      <c r="BA678" s="342"/>
      <c r="BB678" s="392"/>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996"/>
      <c r="D679" s="995"/>
      <c r="E679" s="570"/>
      <c r="F679" s="570"/>
      <c r="G679" s="570"/>
      <c r="H679" s="996"/>
      <c r="I679" s="995"/>
      <c r="J679" s="570"/>
      <c r="K679" s="570"/>
      <c r="L679" s="570"/>
      <c r="M679" s="996"/>
      <c r="N679" s="995"/>
      <c r="O679" s="570"/>
      <c r="P679" s="570"/>
      <c r="Q679" s="570"/>
      <c r="R679" s="339"/>
      <c r="S679" s="339"/>
      <c r="T679" s="339"/>
      <c r="U679" s="339"/>
      <c r="V679" s="339"/>
      <c r="W679" s="339"/>
      <c r="X679" s="339"/>
      <c r="Y679" s="339"/>
      <c r="Z679" s="339"/>
      <c r="AA679" s="339"/>
      <c r="AB679" s="339"/>
      <c r="AC679" s="339"/>
      <c r="AD679" s="339"/>
      <c r="AE679" s="339"/>
      <c r="AF679" s="339"/>
      <c r="AG679" s="339"/>
      <c r="AH679" s="339"/>
      <c r="AI679" s="339"/>
      <c r="AJ679" s="339"/>
      <c r="AK679" s="339"/>
      <c r="AL679" s="339"/>
      <c r="AM679" s="339"/>
      <c r="AN679" s="339"/>
      <c r="AO679" s="339"/>
      <c r="AP679" s="339"/>
      <c r="AQ679" s="339"/>
      <c r="AR679" s="339"/>
      <c r="AS679" s="339"/>
      <c r="AT679" s="339"/>
      <c r="AU679" s="339"/>
      <c r="AV679" s="339"/>
      <c r="AW679" s="339"/>
      <c r="AX679" s="339"/>
      <c r="AY679" s="339"/>
      <c r="BA679" s="342"/>
      <c r="BB679" s="392"/>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996"/>
      <c r="D680" s="995"/>
      <c r="E680" s="570"/>
      <c r="F680" s="570"/>
      <c r="G680" s="570"/>
      <c r="H680" s="996"/>
      <c r="I680" s="995"/>
      <c r="J680" s="570"/>
      <c r="K680" s="570"/>
      <c r="L680" s="570"/>
      <c r="M680" s="996"/>
      <c r="N680" s="995"/>
      <c r="O680" s="570"/>
      <c r="P680" s="570"/>
      <c r="Q680" s="570"/>
      <c r="R680" s="339"/>
      <c r="S680" s="339"/>
      <c r="T680" s="339"/>
      <c r="U680" s="339"/>
      <c r="V680" s="339"/>
      <c r="W680" s="339"/>
      <c r="X680" s="339"/>
      <c r="Y680" s="339"/>
      <c r="Z680" s="339"/>
      <c r="AA680" s="339"/>
      <c r="AB680" s="339"/>
      <c r="AC680" s="339"/>
      <c r="AD680" s="339"/>
      <c r="AE680" s="339"/>
      <c r="AF680" s="339"/>
      <c r="AG680" s="339"/>
      <c r="AH680" s="339"/>
      <c r="AI680" s="339"/>
      <c r="AJ680" s="339"/>
      <c r="AK680" s="339"/>
      <c r="AL680" s="339"/>
      <c r="AM680" s="339"/>
      <c r="AN680" s="339"/>
      <c r="AO680" s="339"/>
      <c r="AP680" s="339"/>
      <c r="AQ680" s="339"/>
      <c r="AR680" s="339"/>
      <c r="AS680" s="339"/>
      <c r="AT680" s="339"/>
      <c r="AU680" s="339"/>
      <c r="AV680" s="339"/>
      <c r="AW680" s="339"/>
      <c r="AX680" s="339"/>
      <c r="AY680" s="339"/>
      <c r="BA680" s="342"/>
      <c r="BB680" s="392"/>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996"/>
      <c r="D681" s="995"/>
      <c r="E681" s="570"/>
      <c r="F681" s="570"/>
      <c r="G681" s="570"/>
      <c r="H681" s="996"/>
      <c r="I681" s="995"/>
      <c r="J681" s="570"/>
      <c r="K681" s="570"/>
      <c r="L681" s="570"/>
      <c r="M681" s="996"/>
      <c r="N681" s="995"/>
      <c r="O681" s="570"/>
      <c r="P681" s="570"/>
      <c r="Q681" s="570"/>
      <c r="R681" s="339"/>
      <c r="S681" s="339"/>
      <c r="T681" s="339"/>
      <c r="U681" s="339"/>
      <c r="V681" s="339"/>
      <c r="W681" s="339"/>
      <c r="X681" s="339"/>
      <c r="Y681" s="339"/>
      <c r="Z681" s="339"/>
      <c r="AA681" s="339"/>
      <c r="AB681" s="339"/>
      <c r="AC681" s="339"/>
      <c r="AD681" s="339"/>
      <c r="AE681" s="339"/>
      <c r="AF681" s="339"/>
      <c r="AG681" s="339"/>
      <c r="AH681" s="339"/>
      <c r="AI681" s="339"/>
      <c r="AJ681" s="339"/>
      <c r="AK681" s="339"/>
      <c r="AL681" s="339"/>
      <c r="AM681" s="339"/>
      <c r="AN681" s="339"/>
      <c r="AO681" s="339"/>
      <c r="AP681" s="339"/>
      <c r="AQ681" s="339"/>
      <c r="AR681" s="339"/>
      <c r="AS681" s="339"/>
      <c r="AT681" s="339"/>
      <c r="AU681" s="339"/>
      <c r="AV681" s="339"/>
      <c r="AW681" s="339"/>
      <c r="AX681" s="339"/>
      <c r="AY681" s="339"/>
      <c r="BA681" s="342"/>
      <c r="BB681" s="392"/>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996"/>
      <c r="D682" s="995"/>
      <c r="E682" s="570"/>
      <c r="F682" s="570"/>
      <c r="G682" s="570"/>
      <c r="H682" s="996"/>
      <c r="I682" s="995"/>
      <c r="J682" s="570"/>
      <c r="K682" s="570"/>
      <c r="L682" s="570"/>
      <c r="M682" s="996"/>
      <c r="N682" s="995"/>
      <c r="O682" s="570"/>
      <c r="P682" s="570"/>
      <c r="Q682" s="570"/>
      <c r="R682" s="339"/>
      <c r="S682" s="339"/>
      <c r="T682" s="339"/>
      <c r="U682" s="339"/>
      <c r="V682" s="339"/>
      <c r="W682" s="339"/>
      <c r="X682" s="339"/>
      <c r="Y682" s="339"/>
      <c r="Z682" s="339"/>
      <c r="AA682" s="339"/>
      <c r="AB682" s="339"/>
      <c r="AC682" s="339"/>
      <c r="AD682" s="339"/>
      <c r="AE682" s="339"/>
      <c r="AF682" s="339"/>
      <c r="AG682" s="339"/>
      <c r="AH682" s="339"/>
      <c r="AI682" s="339"/>
      <c r="AJ682" s="339"/>
      <c r="AK682" s="339"/>
      <c r="AL682" s="339"/>
      <c r="AM682" s="339"/>
      <c r="AN682" s="339"/>
      <c r="AO682" s="339"/>
      <c r="AP682" s="339"/>
      <c r="AQ682" s="339"/>
      <c r="AR682" s="339"/>
      <c r="AS682" s="339"/>
      <c r="AT682" s="339"/>
      <c r="AU682" s="339"/>
      <c r="AV682" s="339"/>
      <c r="AW682" s="339"/>
      <c r="AX682" s="339"/>
      <c r="AY682" s="339"/>
      <c r="BA682" s="342"/>
      <c r="BB682" s="392"/>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996"/>
      <c r="D683" s="995"/>
      <c r="E683" s="570"/>
      <c r="F683" s="570"/>
      <c r="G683" s="570"/>
      <c r="H683" s="996"/>
      <c r="I683" s="995"/>
      <c r="J683" s="570"/>
      <c r="K683" s="570"/>
      <c r="L683" s="570"/>
      <c r="M683" s="996"/>
      <c r="N683" s="995"/>
      <c r="O683" s="570"/>
      <c r="P683" s="570"/>
      <c r="Q683" s="570"/>
      <c r="R683" s="339"/>
      <c r="S683" s="339"/>
      <c r="T683" s="339"/>
      <c r="U683" s="339"/>
      <c r="V683" s="339"/>
      <c r="W683" s="339"/>
      <c r="X683" s="339"/>
      <c r="Y683" s="339"/>
      <c r="Z683" s="339"/>
      <c r="AA683" s="339"/>
      <c r="AB683" s="339"/>
      <c r="AC683" s="339"/>
      <c r="AD683" s="339"/>
      <c r="AE683" s="339"/>
      <c r="AF683" s="339"/>
      <c r="AG683" s="339"/>
      <c r="AH683" s="339"/>
      <c r="AI683" s="339"/>
      <c r="AJ683" s="339"/>
      <c r="AK683" s="339"/>
      <c r="AL683" s="339"/>
      <c r="AM683" s="339"/>
      <c r="AN683" s="339"/>
      <c r="AO683" s="339"/>
      <c r="AP683" s="339"/>
      <c r="AQ683" s="339"/>
      <c r="AR683" s="339"/>
      <c r="AS683" s="339"/>
      <c r="AT683" s="339"/>
      <c r="AU683" s="339"/>
      <c r="AV683" s="339"/>
      <c r="AW683" s="339"/>
      <c r="AX683" s="339"/>
      <c r="AY683" s="339"/>
      <c r="BA683" s="342"/>
      <c r="BB683" s="392"/>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996"/>
      <c r="D684" s="995"/>
      <c r="E684" s="570"/>
      <c r="F684" s="570"/>
      <c r="G684" s="570"/>
      <c r="H684" s="996"/>
      <c r="I684" s="995"/>
      <c r="J684" s="570"/>
      <c r="K684" s="570"/>
      <c r="L684" s="570"/>
      <c r="M684" s="996"/>
      <c r="N684" s="995"/>
      <c r="O684" s="570"/>
      <c r="P684" s="570"/>
      <c r="Q684" s="570"/>
      <c r="R684" s="339"/>
      <c r="S684" s="339"/>
      <c r="T684" s="339"/>
      <c r="U684" s="339"/>
      <c r="V684" s="339"/>
      <c r="W684" s="339"/>
      <c r="X684" s="339"/>
      <c r="Y684" s="339"/>
      <c r="Z684" s="339"/>
      <c r="AA684" s="339"/>
      <c r="AB684" s="339"/>
      <c r="AC684" s="339"/>
      <c r="AD684" s="339"/>
      <c r="AE684" s="339"/>
      <c r="AF684" s="339"/>
      <c r="AG684" s="339"/>
      <c r="AH684" s="339"/>
      <c r="AI684" s="339"/>
      <c r="AJ684" s="339"/>
      <c r="AK684" s="339"/>
      <c r="AL684" s="339"/>
      <c r="AM684" s="339"/>
      <c r="AN684" s="339"/>
      <c r="AO684" s="339"/>
      <c r="AP684" s="339"/>
      <c r="AQ684" s="339"/>
      <c r="AR684" s="339"/>
      <c r="AS684" s="339"/>
      <c r="AT684" s="339"/>
      <c r="AU684" s="339"/>
      <c r="AV684" s="339"/>
      <c r="AW684" s="339"/>
      <c r="AX684" s="339"/>
      <c r="AY684" s="339"/>
      <c r="BA684" s="342"/>
      <c r="BB684" s="392"/>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996"/>
      <c r="D685" s="995"/>
      <c r="E685" s="570"/>
      <c r="F685" s="570"/>
      <c r="G685" s="570"/>
      <c r="H685" s="996"/>
      <c r="I685" s="995"/>
      <c r="J685" s="570"/>
      <c r="K685" s="570"/>
      <c r="L685" s="570"/>
      <c r="M685" s="996"/>
      <c r="N685" s="995"/>
      <c r="O685" s="570"/>
      <c r="P685" s="570"/>
      <c r="Q685" s="570"/>
      <c r="R685" s="339"/>
      <c r="S685" s="339"/>
      <c r="T685" s="339"/>
      <c r="U685" s="339"/>
      <c r="V685" s="339"/>
      <c r="W685" s="339"/>
      <c r="X685" s="339"/>
      <c r="Y685" s="339"/>
      <c r="Z685" s="339"/>
      <c r="AA685" s="339"/>
      <c r="AB685" s="339"/>
      <c r="AC685" s="339"/>
      <c r="AD685" s="339"/>
      <c r="AE685" s="339"/>
      <c r="AF685" s="339"/>
      <c r="AG685" s="339"/>
      <c r="AH685" s="339"/>
      <c r="AI685" s="339"/>
      <c r="AJ685" s="339"/>
      <c r="AK685" s="339"/>
      <c r="AL685" s="339"/>
      <c r="AM685" s="339"/>
      <c r="AN685" s="339"/>
      <c r="AO685" s="339"/>
      <c r="AP685" s="339"/>
      <c r="AQ685" s="339"/>
      <c r="AR685" s="339"/>
      <c r="AS685" s="339"/>
      <c r="AT685" s="339"/>
      <c r="AU685" s="339"/>
      <c r="AV685" s="339"/>
      <c r="AW685" s="339"/>
      <c r="AX685" s="339"/>
      <c r="AY685" s="339"/>
      <c r="BA685" s="342"/>
      <c r="BB685" s="392"/>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996"/>
      <c r="D686" s="995"/>
      <c r="E686" s="570"/>
      <c r="F686" s="570"/>
      <c r="G686" s="570"/>
      <c r="H686" s="996"/>
      <c r="I686" s="995"/>
      <c r="J686" s="570"/>
      <c r="K686" s="570"/>
      <c r="L686" s="570"/>
      <c r="M686" s="996"/>
      <c r="N686" s="995"/>
      <c r="O686" s="570"/>
      <c r="P686" s="570"/>
      <c r="Q686" s="570"/>
      <c r="R686" s="339"/>
      <c r="S686" s="339"/>
      <c r="T686" s="339"/>
      <c r="U686" s="339"/>
      <c r="V686" s="339"/>
      <c r="W686" s="339"/>
      <c r="X686" s="339"/>
      <c r="Y686" s="339"/>
      <c r="Z686" s="339"/>
      <c r="AA686" s="339"/>
      <c r="AB686" s="339"/>
      <c r="AC686" s="339"/>
      <c r="AD686" s="339"/>
      <c r="AE686" s="339"/>
      <c r="AF686" s="339"/>
      <c r="AG686" s="339"/>
      <c r="AH686" s="339"/>
      <c r="AI686" s="339"/>
      <c r="AJ686" s="339"/>
      <c r="AK686" s="339"/>
      <c r="AL686" s="339"/>
      <c r="AM686" s="339"/>
      <c r="AN686" s="339"/>
      <c r="AO686" s="339"/>
      <c r="AP686" s="339"/>
      <c r="AQ686" s="339"/>
      <c r="AR686" s="339"/>
      <c r="AS686" s="339"/>
      <c r="AT686" s="339"/>
      <c r="AU686" s="339"/>
      <c r="AV686" s="339"/>
      <c r="AW686" s="339"/>
      <c r="AX686" s="339"/>
      <c r="AY686" s="339"/>
      <c r="BA686" s="342"/>
      <c r="BB686" s="392"/>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996"/>
      <c r="D687" s="995"/>
      <c r="E687" s="570"/>
      <c r="F687" s="570"/>
      <c r="G687" s="570"/>
      <c r="H687" s="996"/>
      <c r="I687" s="995"/>
      <c r="J687" s="570"/>
      <c r="K687" s="570"/>
      <c r="L687" s="570"/>
      <c r="M687" s="996"/>
      <c r="N687" s="995"/>
      <c r="O687" s="570"/>
      <c r="P687" s="570"/>
      <c r="Q687" s="570"/>
      <c r="R687" s="339"/>
      <c r="S687" s="339"/>
      <c r="T687" s="339"/>
      <c r="U687" s="339"/>
      <c r="V687" s="339"/>
      <c r="W687" s="339"/>
      <c r="X687" s="339"/>
      <c r="Y687" s="339"/>
      <c r="Z687" s="339"/>
      <c r="AA687" s="339"/>
      <c r="AB687" s="339"/>
      <c r="AC687" s="339"/>
      <c r="AD687" s="339"/>
      <c r="AE687" s="339"/>
      <c r="AF687" s="339"/>
      <c r="AG687" s="339"/>
      <c r="AH687" s="339"/>
      <c r="AI687" s="339"/>
      <c r="AJ687" s="339"/>
      <c r="AK687" s="339"/>
      <c r="AL687" s="339"/>
      <c r="AM687" s="339"/>
      <c r="AN687" s="339"/>
      <c r="AO687" s="339"/>
      <c r="AP687" s="339"/>
      <c r="AQ687" s="339"/>
      <c r="AR687" s="339"/>
      <c r="AS687" s="339"/>
      <c r="AT687" s="339"/>
      <c r="AU687" s="339"/>
      <c r="AV687" s="339"/>
      <c r="AW687" s="339"/>
      <c r="AX687" s="339"/>
      <c r="AY687" s="339"/>
      <c r="BA687" s="342"/>
      <c r="BB687" s="392"/>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996"/>
      <c r="D688" s="995"/>
      <c r="E688" s="570"/>
      <c r="F688" s="570"/>
      <c r="G688" s="570"/>
      <c r="H688" s="996"/>
      <c r="I688" s="995"/>
      <c r="J688" s="570"/>
      <c r="K688" s="570"/>
      <c r="L688" s="570"/>
      <c r="M688" s="996"/>
      <c r="N688" s="995"/>
      <c r="O688" s="570"/>
      <c r="P688" s="570"/>
      <c r="Q688" s="570"/>
      <c r="R688" s="339"/>
      <c r="S688" s="339"/>
      <c r="T688" s="339"/>
      <c r="U688" s="339"/>
      <c r="V688" s="339"/>
      <c r="W688" s="339"/>
      <c r="X688" s="339"/>
      <c r="Y688" s="339"/>
      <c r="Z688" s="339"/>
      <c r="AA688" s="339"/>
      <c r="AB688" s="339"/>
      <c r="AC688" s="339"/>
      <c r="AD688" s="339"/>
      <c r="AE688" s="339"/>
      <c r="AF688" s="339"/>
      <c r="AG688" s="339"/>
      <c r="AH688" s="339"/>
      <c r="AI688" s="339"/>
      <c r="AJ688" s="339"/>
      <c r="AK688" s="339"/>
      <c r="AL688" s="339"/>
      <c r="AM688" s="339"/>
      <c r="AN688" s="339"/>
      <c r="AO688" s="339"/>
      <c r="AP688" s="339"/>
      <c r="AQ688" s="339"/>
      <c r="AR688" s="339"/>
      <c r="AS688" s="339"/>
      <c r="AT688" s="339"/>
      <c r="AU688" s="339"/>
      <c r="AV688" s="339"/>
      <c r="AW688" s="339"/>
      <c r="AX688" s="339"/>
      <c r="AY688" s="339"/>
      <c r="BA688" s="342"/>
      <c r="BB688" s="392"/>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996"/>
      <c r="D689" s="995"/>
      <c r="E689" s="570"/>
      <c r="F689" s="570"/>
      <c r="G689" s="570"/>
      <c r="H689" s="996"/>
      <c r="I689" s="995"/>
      <c r="J689" s="570"/>
      <c r="K689" s="570"/>
      <c r="L689" s="570"/>
      <c r="M689" s="996"/>
      <c r="N689" s="995"/>
      <c r="O689" s="570"/>
      <c r="P689" s="570"/>
      <c r="Q689" s="570"/>
      <c r="R689" s="339"/>
      <c r="S689" s="339"/>
      <c r="T689" s="339"/>
      <c r="U689" s="339"/>
      <c r="V689" s="339"/>
      <c r="W689" s="339"/>
      <c r="X689" s="339"/>
      <c r="Y689" s="339"/>
      <c r="Z689" s="339"/>
      <c r="AA689" s="339"/>
      <c r="AB689" s="339"/>
      <c r="AC689" s="339"/>
      <c r="AD689" s="339"/>
      <c r="AE689" s="339"/>
      <c r="AF689" s="339"/>
      <c r="AG689" s="339"/>
      <c r="AH689" s="339"/>
      <c r="AI689" s="339"/>
      <c r="AJ689" s="339"/>
      <c r="AK689" s="339"/>
      <c r="AL689" s="339"/>
      <c r="AM689" s="339"/>
      <c r="AN689" s="339"/>
      <c r="AO689" s="339"/>
      <c r="AP689" s="339"/>
      <c r="AQ689" s="339"/>
      <c r="AR689" s="339"/>
      <c r="AS689" s="339"/>
      <c r="AT689" s="339"/>
      <c r="AU689" s="339"/>
      <c r="AV689" s="339"/>
      <c r="AW689" s="339"/>
      <c r="AX689" s="339"/>
      <c r="AY689" s="339"/>
      <c r="BA689" s="342"/>
      <c r="BB689" s="392"/>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996"/>
      <c r="D690" s="995"/>
      <c r="E690" s="570"/>
      <c r="F690" s="570"/>
      <c r="G690" s="570"/>
      <c r="H690" s="996"/>
      <c r="I690" s="995"/>
      <c r="J690" s="570"/>
      <c r="K690" s="570"/>
      <c r="L690" s="570"/>
      <c r="M690" s="996"/>
      <c r="N690" s="995"/>
      <c r="O690" s="570"/>
      <c r="P690" s="570"/>
      <c r="Q690" s="570"/>
      <c r="R690" s="339"/>
      <c r="S690" s="339"/>
      <c r="T690" s="339"/>
      <c r="U690" s="339"/>
      <c r="V690" s="339"/>
      <c r="W690" s="339"/>
      <c r="X690" s="339"/>
      <c r="Y690" s="339"/>
      <c r="Z690" s="339"/>
      <c r="AA690" s="339"/>
      <c r="AB690" s="339"/>
      <c r="AC690" s="339"/>
      <c r="AD690" s="339"/>
      <c r="AE690" s="339"/>
      <c r="AF690" s="339"/>
      <c r="AG690" s="339"/>
      <c r="AH690" s="339"/>
      <c r="AI690" s="339"/>
      <c r="AJ690" s="339"/>
      <c r="AK690" s="339"/>
      <c r="AL690" s="339"/>
      <c r="AM690" s="339"/>
      <c r="AN690" s="339"/>
      <c r="AO690" s="339"/>
      <c r="AP690" s="339"/>
      <c r="AQ690" s="339"/>
      <c r="AR690" s="339"/>
      <c r="AS690" s="339"/>
      <c r="AT690" s="339"/>
      <c r="AU690" s="339"/>
      <c r="AV690" s="339"/>
      <c r="AW690" s="339"/>
      <c r="AX690" s="339"/>
      <c r="AY690" s="339"/>
      <c r="BA690" s="342"/>
      <c r="BB690" s="392"/>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996"/>
      <c r="D691" s="995"/>
      <c r="E691" s="570"/>
      <c r="F691" s="570"/>
      <c r="G691" s="570"/>
      <c r="H691" s="996"/>
      <c r="I691" s="995"/>
      <c r="J691" s="570"/>
      <c r="K691" s="570"/>
      <c r="L691" s="570"/>
      <c r="M691" s="996"/>
      <c r="N691" s="995"/>
      <c r="O691" s="570"/>
      <c r="P691" s="570"/>
      <c r="Q691" s="570"/>
      <c r="R691" s="339"/>
      <c r="S691" s="339"/>
      <c r="T691" s="339"/>
      <c r="U691" s="339"/>
      <c r="V691" s="339"/>
      <c r="W691" s="339"/>
      <c r="X691" s="339"/>
      <c r="Y691" s="339"/>
      <c r="Z691" s="339"/>
      <c r="AA691" s="339"/>
      <c r="AB691" s="339"/>
      <c r="AC691" s="339"/>
      <c r="AD691" s="339"/>
      <c r="AE691" s="339"/>
      <c r="AF691" s="339"/>
      <c r="AG691" s="339"/>
      <c r="AH691" s="339"/>
      <c r="AI691" s="339"/>
      <c r="AJ691" s="339"/>
      <c r="AK691" s="339"/>
      <c r="AL691" s="339"/>
      <c r="AM691" s="339"/>
      <c r="AN691" s="339"/>
      <c r="AO691" s="339"/>
      <c r="AP691" s="339"/>
      <c r="AQ691" s="339"/>
      <c r="AR691" s="339"/>
      <c r="AS691" s="339"/>
      <c r="AT691" s="339"/>
      <c r="AU691" s="339"/>
      <c r="AV691" s="339"/>
      <c r="AW691" s="339"/>
      <c r="AX691" s="339"/>
      <c r="AY691" s="339"/>
      <c r="BA691" s="342"/>
      <c r="BB691" s="392"/>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996"/>
      <c r="D692" s="995"/>
      <c r="E692" s="570"/>
      <c r="F692" s="570"/>
      <c r="G692" s="570"/>
      <c r="H692" s="996"/>
      <c r="I692" s="995"/>
      <c r="J692" s="570"/>
      <c r="K692" s="570"/>
      <c r="L692" s="570"/>
      <c r="M692" s="996"/>
      <c r="N692" s="995"/>
      <c r="O692" s="570"/>
      <c r="P692" s="570"/>
      <c r="Q692" s="570"/>
      <c r="R692" s="339"/>
      <c r="S692" s="339"/>
      <c r="T692" s="339"/>
      <c r="U692" s="339"/>
      <c r="V692" s="339"/>
      <c r="W692" s="339"/>
      <c r="X692" s="339"/>
      <c r="Y692" s="339"/>
      <c r="Z692" s="339"/>
      <c r="AA692" s="339"/>
      <c r="AB692" s="339"/>
      <c r="AC692" s="339"/>
      <c r="AD692" s="339"/>
      <c r="AE692" s="339"/>
      <c r="AF692" s="339"/>
      <c r="AG692" s="339"/>
      <c r="AH692" s="339"/>
      <c r="AI692" s="339"/>
      <c r="AJ692" s="339"/>
      <c r="AK692" s="339"/>
      <c r="AL692" s="339"/>
      <c r="AM692" s="339"/>
      <c r="AN692" s="339"/>
      <c r="AO692" s="339"/>
      <c r="AP692" s="339"/>
      <c r="AQ692" s="339"/>
      <c r="AR692" s="339"/>
      <c r="AS692" s="339"/>
      <c r="AT692" s="339"/>
      <c r="AU692" s="339"/>
      <c r="AV692" s="339"/>
      <c r="AW692" s="339"/>
      <c r="AX692" s="339"/>
      <c r="AY692" s="339"/>
      <c r="BA692" s="342"/>
      <c r="BB692" s="392"/>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996"/>
      <c r="D693" s="995"/>
      <c r="E693" s="570"/>
      <c r="F693" s="570"/>
      <c r="G693" s="570"/>
      <c r="H693" s="996"/>
      <c r="I693" s="995"/>
      <c r="J693" s="570"/>
      <c r="K693" s="570"/>
      <c r="L693" s="570"/>
      <c r="M693" s="996"/>
      <c r="N693" s="995"/>
      <c r="O693" s="570"/>
      <c r="P693" s="570"/>
      <c r="Q693" s="570"/>
      <c r="R693" s="339"/>
      <c r="S693" s="339"/>
      <c r="T693" s="339"/>
      <c r="U693" s="339"/>
      <c r="V693" s="339"/>
      <c r="W693" s="339"/>
      <c r="X693" s="339"/>
      <c r="Y693" s="339"/>
      <c r="Z693" s="339"/>
      <c r="AA693" s="339"/>
      <c r="AB693" s="339"/>
      <c r="AC693" s="339"/>
      <c r="AD693" s="339"/>
      <c r="AE693" s="339"/>
      <c r="AF693" s="339"/>
      <c r="AG693" s="339"/>
      <c r="AH693" s="339"/>
      <c r="AI693" s="339"/>
      <c r="AJ693" s="339"/>
      <c r="AK693" s="339"/>
      <c r="AL693" s="339"/>
      <c r="AM693" s="339"/>
      <c r="AN693" s="339"/>
      <c r="AO693" s="339"/>
      <c r="AP693" s="339"/>
      <c r="AQ693" s="339"/>
      <c r="AR693" s="339"/>
      <c r="AS693" s="339"/>
      <c r="AT693" s="339"/>
      <c r="AU693" s="339"/>
      <c r="AV693" s="339"/>
      <c r="AW693" s="339"/>
      <c r="AX693" s="339"/>
      <c r="AY693" s="339"/>
      <c r="BA693" s="342"/>
      <c r="BB693" s="392"/>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996"/>
      <c r="D694" s="995"/>
      <c r="E694" s="570"/>
      <c r="F694" s="570"/>
      <c r="G694" s="570"/>
      <c r="H694" s="996"/>
      <c r="I694" s="995"/>
      <c r="J694" s="570"/>
      <c r="K694" s="570"/>
      <c r="L694" s="570"/>
      <c r="M694" s="996"/>
      <c r="N694" s="995"/>
      <c r="O694" s="570"/>
      <c r="P694" s="570"/>
      <c r="Q694" s="570"/>
      <c r="R694" s="339"/>
      <c r="S694" s="339"/>
      <c r="T694" s="339"/>
      <c r="U694" s="339"/>
      <c r="V694" s="339"/>
      <c r="W694" s="339"/>
      <c r="X694" s="339"/>
      <c r="Y694" s="339"/>
      <c r="Z694" s="339"/>
      <c r="AA694" s="339"/>
      <c r="AB694" s="339"/>
      <c r="AC694" s="339"/>
      <c r="AD694" s="339"/>
      <c r="AE694" s="339"/>
      <c r="AF694" s="339"/>
      <c r="AG694" s="339"/>
      <c r="AH694" s="339"/>
      <c r="AI694" s="339"/>
      <c r="AJ694" s="339"/>
      <c r="AK694" s="339"/>
      <c r="AL694" s="339"/>
      <c r="AM694" s="339"/>
      <c r="AN694" s="339"/>
      <c r="AO694" s="339"/>
      <c r="AP694" s="339"/>
      <c r="AQ694" s="339"/>
      <c r="AR694" s="339"/>
      <c r="AS694" s="339"/>
      <c r="AT694" s="339"/>
      <c r="AU694" s="339"/>
      <c r="AV694" s="339"/>
      <c r="AW694" s="339"/>
      <c r="AX694" s="339"/>
      <c r="AY694" s="339"/>
      <c r="BA694" s="342"/>
      <c r="BB694" s="392"/>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996"/>
      <c r="D695" s="995"/>
      <c r="E695" s="570"/>
      <c r="F695" s="570"/>
      <c r="G695" s="570"/>
      <c r="H695" s="996"/>
      <c r="I695" s="995"/>
      <c r="J695" s="570"/>
      <c r="K695" s="570"/>
      <c r="L695" s="570"/>
      <c r="M695" s="996"/>
      <c r="N695" s="995"/>
      <c r="O695" s="570"/>
      <c r="P695" s="570"/>
      <c r="Q695" s="570"/>
      <c r="R695" s="339"/>
      <c r="S695" s="339"/>
      <c r="T695" s="339"/>
      <c r="U695" s="339"/>
      <c r="V695" s="339"/>
      <c r="W695" s="339"/>
      <c r="X695" s="339"/>
      <c r="Y695" s="339"/>
      <c r="Z695" s="339"/>
      <c r="AA695" s="339"/>
      <c r="AB695" s="339"/>
      <c r="AC695" s="339"/>
      <c r="AD695" s="339"/>
      <c r="AE695" s="339"/>
      <c r="AF695" s="339"/>
      <c r="AG695" s="339"/>
      <c r="AH695" s="339"/>
      <c r="AI695" s="339"/>
      <c r="AJ695" s="339"/>
      <c r="AK695" s="339"/>
      <c r="AL695" s="339"/>
      <c r="AM695" s="339"/>
      <c r="AN695" s="339"/>
      <c r="AO695" s="339"/>
      <c r="AP695" s="339"/>
      <c r="AQ695" s="339"/>
      <c r="AR695" s="339"/>
      <c r="AS695" s="339"/>
      <c r="AT695" s="339"/>
      <c r="AU695" s="339"/>
      <c r="AV695" s="339"/>
      <c r="AW695" s="339"/>
      <c r="AX695" s="339"/>
      <c r="AY695" s="339"/>
      <c r="BA695" s="342"/>
      <c r="BB695" s="392"/>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996"/>
      <c r="D696" s="995"/>
      <c r="E696" s="570"/>
      <c r="F696" s="570"/>
      <c r="G696" s="570"/>
      <c r="H696" s="996"/>
      <c r="I696" s="995"/>
      <c r="J696" s="570"/>
      <c r="K696" s="570"/>
      <c r="L696" s="570"/>
      <c r="M696" s="996"/>
      <c r="N696" s="995"/>
      <c r="O696" s="570"/>
      <c r="P696" s="570"/>
      <c r="Q696" s="570"/>
      <c r="R696" s="339"/>
      <c r="S696" s="339"/>
      <c r="T696" s="339"/>
      <c r="U696" s="339"/>
      <c r="V696" s="339"/>
      <c r="W696" s="339"/>
      <c r="X696" s="339"/>
      <c r="Y696" s="339"/>
      <c r="Z696" s="339"/>
      <c r="AA696" s="339"/>
      <c r="AB696" s="339"/>
      <c r="AC696" s="339"/>
      <c r="AD696" s="339"/>
      <c r="AE696" s="339"/>
      <c r="AF696" s="339"/>
      <c r="AG696" s="339"/>
      <c r="AH696" s="339"/>
      <c r="AI696" s="339"/>
      <c r="AJ696" s="339"/>
      <c r="AK696" s="339"/>
      <c r="AL696" s="339"/>
      <c r="AM696" s="339"/>
      <c r="AN696" s="339"/>
      <c r="AO696" s="339"/>
      <c r="AP696" s="339"/>
      <c r="AQ696" s="339"/>
      <c r="AR696" s="339"/>
      <c r="AS696" s="339"/>
      <c r="AT696" s="339"/>
      <c r="AU696" s="339"/>
      <c r="AV696" s="339"/>
      <c r="AW696" s="339"/>
      <c r="AX696" s="339"/>
      <c r="AY696" s="339"/>
      <c r="BA696" s="342"/>
      <c r="BB696" s="392"/>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996"/>
      <c r="D697" s="995"/>
      <c r="E697" s="570"/>
      <c r="F697" s="570"/>
      <c r="G697" s="570"/>
      <c r="H697" s="996"/>
      <c r="I697" s="995"/>
      <c r="J697" s="570"/>
      <c r="K697" s="570"/>
      <c r="L697" s="570"/>
      <c r="M697" s="996"/>
      <c r="N697" s="995"/>
      <c r="O697" s="570"/>
      <c r="P697" s="570"/>
      <c r="Q697" s="570"/>
      <c r="R697" s="339"/>
      <c r="S697" s="339"/>
      <c r="T697" s="339"/>
      <c r="U697" s="339"/>
      <c r="V697" s="339"/>
      <c r="W697" s="339"/>
      <c r="X697" s="339"/>
      <c r="Y697" s="339"/>
      <c r="Z697" s="339"/>
      <c r="AA697" s="339"/>
      <c r="AB697" s="339"/>
      <c r="AC697" s="339"/>
      <c r="AD697" s="339"/>
      <c r="AE697" s="339"/>
      <c r="AF697" s="339"/>
      <c r="AG697" s="339"/>
      <c r="AH697" s="339"/>
      <c r="AI697" s="339"/>
      <c r="AJ697" s="339"/>
      <c r="AK697" s="339"/>
      <c r="AL697" s="339"/>
      <c r="AM697" s="339"/>
      <c r="AN697" s="339"/>
      <c r="AO697" s="339"/>
      <c r="AP697" s="339"/>
      <c r="AQ697" s="339"/>
      <c r="AR697" s="339"/>
      <c r="AS697" s="339"/>
      <c r="AT697" s="339"/>
      <c r="AU697" s="339"/>
      <c r="AV697" s="339"/>
      <c r="AW697" s="339"/>
      <c r="AX697" s="339"/>
      <c r="AY697" s="339"/>
      <c r="BA697" s="342"/>
      <c r="BB697" s="392"/>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996"/>
      <c r="D698" s="995"/>
      <c r="E698" s="570"/>
      <c r="F698" s="570"/>
      <c r="G698" s="570"/>
      <c r="H698" s="996"/>
      <c r="I698" s="995"/>
      <c r="J698" s="570"/>
      <c r="K698" s="570"/>
      <c r="L698" s="570"/>
      <c r="M698" s="996"/>
      <c r="N698" s="995"/>
      <c r="O698" s="570"/>
      <c r="P698" s="570"/>
      <c r="Q698" s="570"/>
      <c r="R698" s="339"/>
      <c r="S698" s="339"/>
      <c r="T698" s="339"/>
      <c r="U698" s="339"/>
      <c r="V698" s="339"/>
      <c r="W698" s="339"/>
      <c r="X698" s="339"/>
      <c r="Y698" s="339"/>
      <c r="Z698" s="339"/>
      <c r="AA698" s="339"/>
      <c r="AB698" s="339"/>
      <c r="AC698" s="339"/>
      <c r="AD698" s="339"/>
      <c r="AE698" s="339"/>
      <c r="AF698" s="339"/>
      <c r="AG698" s="339"/>
      <c r="AH698" s="339"/>
      <c r="AI698" s="339"/>
      <c r="AJ698" s="339"/>
      <c r="AK698" s="339"/>
      <c r="AL698" s="339"/>
      <c r="AM698" s="339"/>
      <c r="AN698" s="339"/>
      <c r="AO698" s="339"/>
      <c r="AP698" s="339"/>
      <c r="AQ698" s="339"/>
      <c r="AR698" s="339"/>
      <c r="AS698" s="339"/>
      <c r="AT698" s="339"/>
      <c r="AU698" s="339"/>
      <c r="AV698" s="339"/>
      <c r="AW698" s="339"/>
      <c r="AX698" s="339"/>
      <c r="AY698" s="339"/>
      <c r="BA698" s="342"/>
      <c r="BB698" s="392"/>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996"/>
      <c r="D699" s="995"/>
      <c r="E699" s="570"/>
      <c r="F699" s="570"/>
      <c r="G699" s="570"/>
      <c r="H699" s="996"/>
      <c r="I699" s="995"/>
      <c r="J699" s="570"/>
      <c r="K699" s="570"/>
      <c r="L699" s="570"/>
      <c r="M699" s="996"/>
      <c r="N699" s="995"/>
      <c r="O699" s="570"/>
      <c r="P699" s="570"/>
      <c r="Q699" s="570"/>
      <c r="R699" s="339"/>
      <c r="S699" s="339"/>
      <c r="T699" s="339"/>
      <c r="U699" s="339"/>
      <c r="V699" s="339"/>
      <c r="W699" s="339"/>
      <c r="X699" s="339"/>
      <c r="Y699" s="339"/>
      <c r="Z699" s="339"/>
      <c r="AA699" s="339"/>
      <c r="AB699" s="339"/>
      <c r="AC699" s="339"/>
      <c r="AD699" s="339"/>
      <c r="AE699" s="339"/>
      <c r="AF699" s="339"/>
      <c r="AG699" s="339"/>
      <c r="AH699" s="339"/>
      <c r="AI699" s="339"/>
      <c r="AJ699" s="339"/>
      <c r="AK699" s="339"/>
      <c r="AL699" s="339"/>
      <c r="AM699" s="339"/>
      <c r="AN699" s="339"/>
      <c r="AO699" s="339"/>
      <c r="AP699" s="339"/>
      <c r="AQ699" s="339"/>
      <c r="AR699" s="339"/>
      <c r="AS699" s="339"/>
      <c r="AT699" s="339"/>
      <c r="AU699" s="339"/>
      <c r="AV699" s="339"/>
      <c r="AW699" s="339"/>
      <c r="AX699" s="339"/>
      <c r="AY699" s="339"/>
      <c r="BA699" s="342"/>
      <c r="BB699" s="392"/>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996"/>
      <c r="D700" s="995"/>
      <c r="E700" s="570"/>
      <c r="F700" s="570"/>
      <c r="G700" s="570"/>
      <c r="H700" s="996"/>
      <c r="I700" s="995"/>
      <c r="J700" s="570"/>
      <c r="K700" s="570"/>
      <c r="L700" s="570"/>
      <c r="M700" s="996"/>
      <c r="N700" s="995"/>
      <c r="O700" s="570"/>
      <c r="P700" s="570"/>
      <c r="Q700" s="570"/>
      <c r="R700" s="339"/>
      <c r="S700" s="339"/>
      <c r="T700" s="339"/>
      <c r="U700" s="339"/>
      <c r="V700" s="339"/>
      <c r="W700" s="339"/>
      <c r="X700" s="339"/>
      <c r="Y700" s="339"/>
      <c r="Z700" s="339"/>
      <c r="AA700" s="339"/>
      <c r="AB700" s="339"/>
      <c r="AC700" s="339"/>
      <c r="AD700" s="339"/>
      <c r="AE700" s="339"/>
      <c r="AF700" s="339"/>
      <c r="AG700" s="339"/>
      <c r="AH700" s="339"/>
      <c r="AI700" s="339"/>
      <c r="AJ700" s="339"/>
      <c r="AK700" s="339"/>
      <c r="AL700" s="339"/>
      <c r="AM700" s="339"/>
      <c r="AN700" s="339"/>
      <c r="AO700" s="339"/>
      <c r="AP700" s="339"/>
      <c r="AQ700" s="339"/>
      <c r="AR700" s="339"/>
      <c r="AS700" s="339"/>
      <c r="AT700" s="339"/>
      <c r="AU700" s="339"/>
      <c r="AV700" s="339"/>
      <c r="AW700" s="339"/>
      <c r="AX700" s="339"/>
      <c r="AY700" s="339"/>
      <c r="BA700" s="342"/>
      <c r="BB700" s="392"/>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995"/>
      <c r="D701" s="995"/>
      <c r="E701" s="571"/>
      <c r="F701" s="571"/>
      <c r="G701" s="571"/>
      <c r="H701" s="995"/>
      <c r="I701" s="995"/>
      <c r="J701" s="571"/>
      <c r="K701" s="571"/>
      <c r="L701" s="571"/>
      <c r="M701" s="995"/>
      <c r="N701" s="995"/>
      <c r="O701" s="571"/>
      <c r="P701" s="571"/>
      <c r="Q701" s="571"/>
      <c r="BA701" s="342"/>
      <c r="BB701" s="392"/>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995"/>
      <c r="D702" s="995"/>
      <c r="E702" s="571"/>
      <c r="F702" s="571"/>
      <c r="G702" s="571"/>
      <c r="H702" s="995"/>
      <c r="I702" s="995"/>
      <c r="J702" s="571"/>
      <c r="K702" s="571"/>
      <c r="L702" s="571"/>
      <c r="M702" s="995"/>
      <c r="N702" s="995"/>
      <c r="O702" s="571"/>
      <c r="P702" s="571"/>
      <c r="Q702" s="571"/>
      <c r="BA702" s="342"/>
      <c r="BB702" s="392"/>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995"/>
      <c r="D703" s="995"/>
      <c r="E703" s="571"/>
      <c r="F703" s="571"/>
      <c r="G703" s="571"/>
      <c r="H703" s="995"/>
      <c r="I703" s="995"/>
      <c r="J703" s="571"/>
      <c r="K703" s="571"/>
      <c r="L703" s="571"/>
      <c r="M703" s="995"/>
      <c r="N703" s="995"/>
      <c r="O703" s="571"/>
      <c r="P703" s="571"/>
      <c r="Q703" s="571"/>
      <c r="BA703" s="342"/>
      <c r="BB703" s="392"/>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995"/>
      <c r="D704" s="995"/>
      <c r="E704" s="571"/>
      <c r="F704" s="571"/>
      <c r="G704" s="571"/>
      <c r="H704" s="995"/>
      <c r="I704" s="995"/>
      <c r="J704" s="571"/>
      <c r="K704" s="571"/>
      <c r="L704" s="571"/>
      <c r="M704" s="995"/>
      <c r="N704" s="995"/>
      <c r="O704" s="571"/>
      <c r="P704" s="571"/>
      <c r="Q704" s="571"/>
      <c r="BA704" s="342"/>
      <c r="BB704" s="392"/>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995"/>
      <c r="D705" s="995"/>
      <c r="E705" s="571"/>
      <c r="F705" s="571"/>
      <c r="G705" s="571"/>
      <c r="H705" s="995"/>
      <c r="I705" s="995"/>
      <c r="J705" s="571"/>
      <c r="K705" s="571"/>
      <c r="L705" s="571"/>
      <c r="M705" s="995"/>
      <c r="N705" s="995"/>
      <c r="O705" s="571"/>
      <c r="P705" s="571"/>
      <c r="Q705" s="571"/>
      <c r="BA705" s="342"/>
      <c r="BB705" s="392"/>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995"/>
      <c r="D706" s="995"/>
      <c r="E706" s="571"/>
      <c r="F706" s="571"/>
      <c r="G706" s="571"/>
      <c r="H706" s="995"/>
      <c r="I706" s="995"/>
      <c r="J706" s="571"/>
      <c r="K706" s="571"/>
      <c r="L706" s="571"/>
      <c r="M706" s="995"/>
      <c r="N706" s="995"/>
      <c r="O706" s="571"/>
      <c r="P706" s="571"/>
      <c r="Q706" s="571"/>
      <c r="BA706" s="342"/>
      <c r="BB706" s="392"/>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995"/>
      <c r="D707" s="995"/>
      <c r="E707" s="571"/>
      <c r="F707" s="571"/>
      <c r="G707" s="571"/>
      <c r="H707" s="995"/>
      <c r="I707" s="995"/>
      <c r="J707" s="571"/>
      <c r="K707" s="571"/>
      <c r="L707" s="571"/>
      <c r="M707" s="995"/>
      <c r="N707" s="995"/>
      <c r="O707" s="571"/>
      <c r="P707" s="571"/>
      <c r="Q707" s="571"/>
      <c r="BA707" s="342"/>
      <c r="BB707" s="392"/>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995"/>
      <c r="D708" s="995"/>
      <c r="E708" s="571"/>
      <c r="F708" s="571"/>
      <c r="G708" s="571"/>
      <c r="H708" s="995"/>
      <c r="I708" s="995"/>
      <c r="J708" s="571"/>
      <c r="K708" s="571"/>
      <c r="L708" s="571"/>
      <c r="M708" s="995"/>
      <c r="N708" s="995"/>
      <c r="O708" s="571"/>
      <c r="P708" s="571"/>
      <c r="Q708" s="571"/>
      <c r="BA708" s="342"/>
      <c r="BB708" s="392"/>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995"/>
      <c r="D709" s="995"/>
      <c r="E709" s="571"/>
      <c r="F709" s="571"/>
      <c r="G709" s="571"/>
      <c r="H709" s="995"/>
      <c r="I709" s="995"/>
      <c r="J709" s="571"/>
      <c r="K709" s="571"/>
      <c r="L709" s="571"/>
      <c r="M709" s="995"/>
      <c r="N709" s="995"/>
      <c r="O709" s="571"/>
      <c r="P709" s="571"/>
      <c r="Q709" s="571"/>
      <c r="BA709" s="342"/>
      <c r="BB709" s="392"/>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995"/>
      <c r="D710" s="995"/>
      <c r="E710" s="571"/>
      <c r="F710" s="571"/>
      <c r="G710" s="571"/>
      <c r="H710" s="995"/>
      <c r="I710" s="995"/>
      <c r="J710" s="571"/>
      <c r="K710" s="571"/>
      <c r="L710" s="571"/>
      <c r="M710" s="995"/>
      <c r="N710" s="995"/>
      <c r="O710" s="571"/>
      <c r="P710" s="571"/>
      <c r="Q710" s="571"/>
      <c r="BA710" s="342"/>
      <c r="BB710" s="392"/>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995"/>
      <c r="D711" s="995"/>
      <c r="E711" s="571"/>
      <c r="F711" s="571"/>
      <c r="G711" s="571"/>
      <c r="H711" s="995"/>
      <c r="I711" s="995"/>
      <c r="J711" s="571"/>
      <c r="K711" s="571"/>
      <c r="L711" s="571"/>
      <c r="M711" s="995"/>
      <c r="N711" s="995"/>
      <c r="O711" s="571"/>
      <c r="P711" s="571"/>
      <c r="Q711" s="571"/>
      <c r="BA711" s="342"/>
      <c r="BB711" s="392"/>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995"/>
      <c r="D712" s="995"/>
      <c r="E712" s="571"/>
      <c r="F712" s="571"/>
      <c r="G712" s="571"/>
      <c r="H712" s="995"/>
      <c r="I712" s="995"/>
      <c r="J712" s="571"/>
      <c r="K712" s="571"/>
      <c r="L712" s="571"/>
      <c r="M712" s="995"/>
      <c r="N712" s="995"/>
      <c r="O712" s="571"/>
      <c r="P712" s="571"/>
      <c r="Q712" s="571"/>
      <c r="BA712" s="342"/>
      <c r="BB712" s="392"/>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995"/>
      <c r="D713" s="995"/>
      <c r="E713" s="571"/>
      <c r="F713" s="571"/>
      <c r="G713" s="571"/>
      <c r="H713" s="995"/>
      <c r="I713" s="995"/>
      <c r="J713" s="571"/>
      <c r="K713" s="571"/>
      <c r="L713" s="571"/>
      <c r="M713" s="995"/>
      <c r="N713" s="995"/>
      <c r="O713" s="571"/>
      <c r="P713" s="571"/>
      <c r="Q713" s="571"/>
      <c r="BA713" s="342"/>
      <c r="BB713" s="392"/>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995"/>
      <c r="D714" s="995"/>
      <c r="E714" s="571"/>
      <c r="F714" s="571"/>
      <c r="G714" s="571"/>
      <c r="H714" s="995"/>
      <c r="I714" s="995"/>
      <c r="J714" s="571"/>
      <c r="K714" s="571"/>
      <c r="L714" s="571"/>
      <c r="M714" s="995"/>
      <c r="N714" s="995"/>
      <c r="O714" s="571"/>
      <c r="P714" s="571"/>
      <c r="Q714" s="571"/>
      <c r="BA714" s="342"/>
      <c r="BB714" s="392"/>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995"/>
      <c r="D715" s="995"/>
      <c r="E715" s="571"/>
      <c r="F715" s="571"/>
      <c r="G715" s="571"/>
      <c r="H715" s="995"/>
      <c r="I715" s="995"/>
      <c r="J715" s="571"/>
      <c r="K715" s="571"/>
      <c r="L715" s="571"/>
      <c r="M715" s="995"/>
      <c r="N715" s="995"/>
      <c r="O715" s="571"/>
      <c r="P715" s="571"/>
      <c r="Q715" s="571"/>
      <c r="BA715" s="342"/>
      <c r="BB715" s="392"/>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995"/>
      <c r="D716" s="995"/>
      <c r="E716" s="571"/>
      <c r="F716" s="571"/>
      <c r="G716" s="571"/>
      <c r="H716" s="995"/>
      <c r="I716" s="995"/>
      <c r="J716" s="571"/>
      <c r="K716" s="571"/>
      <c r="L716" s="571"/>
      <c r="M716" s="995"/>
      <c r="N716" s="995"/>
      <c r="O716" s="571"/>
      <c r="P716" s="571"/>
      <c r="Q716" s="571"/>
      <c r="BA716" s="342"/>
      <c r="BB716" s="392"/>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995"/>
      <c r="D717" s="995"/>
      <c r="E717" s="571"/>
      <c r="F717" s="571"/>
      <c r="G717" s="571"/>
      <c r="H717" s="995"/>
      <c r="I717" s="995"/>
      <c r="J717" s="571"/>
      <c r="K717" s="571"/>
      <c r="L717" s="571"/>
      <c r="M717" s="995"/>
      <c r="N717" s="995"/>
      <c r="O717" s="571"/>
      <c r="P717" s="571"/>
      <c r="Q717" s="571"/>
      <c r="BA717" s="342"/>
      <c r="BB717" s="392"/>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995"/>
      <c r="D718" s="995"/>
      <c r="E718" s="571"/>
      <c r="F718" s="571"/>
      <c r="G718" s="571"/>
      <c r="H718" s="995"/>
      <c r="I718" s="995"/>
      <c r="J718" s="571"/>
      <c r="K718" s="571"/>
      <c r="L718" s="571"/>
      <c r="M718" s="995"/>
      <c r="N718" s="995"/>
      <c r="O718" s="571"/>
      <c r="P718" s="571"/>
      <c r="Q718" s="571"/>
      <c r="BA718" s="342"/>
      <c r="BB718" s="392"/>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995"/>
      <c r="D719" s="995"/>
      <c r="E719" s="571"/>
      <c r="F719" s="571"/>
      <c r="G719" s="571"/>
      <c r="H719" s="995"/>
      <c r="I719" s="995"/>
      <c r="J719" s="571"/>
      <c r="K719" s="571"/>
      <c r="L719" s="571"/>
      <c r="M719" s="995"/>
      <c r="N719" s="995"/>
      <c r="O719" s="571"/>
      <c r="P719" s="571"/>
      <c r="Q719" s="571"/>
      <c r="BA719" s="342"/>
      <c r="BB719" s="392"/>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995"/>
      <c r="D720" s="995"/>
      <c r="E720" s="571"/>
      <c r="F720" s="571"/>
      <c r="G720" s="571"/>
      <c r="H720" s="995"/>
      <c r="I720" s="995"/>
      <c r="J720" s="571"/>
      <c r="K720" s="571"/>
      <c r="L720" s="571"/>
      <c r="M720" s="995"/>
      <c r="N720" s="995"/>
      <c r="O720" s="571"/>
      <c r="P720" s="571"/>
      <c r="Q720" s="571"/>
      <c r="BA720" s="342"/>
      <c r="BB720" s="392"/>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995"/>
      <c r="D721" s="995"/>
      <c r="E721" s="571"/>
      <c r="F721" s="571"/>
      <c r="G721" s="571"/>
      <c r="H721" s="995"/>
      <c r="I721" s="995"/>
      <c r="J721" s="571"/>
      <c r="K721" s="571"/>
      <c r="L721" s="571"/>
      <c r="M721" s="995"/>
      <c r="N721" s="995"/>
      <c r="O721" s="571"/>
      <c r="P721" s="571"/>
      <c r="Q721" s="571"/>
      <c r="BA721" s="342"/>
      <c r="BB721" s="392"/>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995"/>
      <c r="D722" s="995"/>
      <c r="E722" s="571"/>
      <c r="F722" s="571"/>
      <c r="G722" s="571"/>
      <c r="H722" s="995"/>
      <c r="I722" s="995"/>
      <c r="J722" s="571"/>
      <c r="K722" s="571"/>
      <c r="L722" s="571"/>
      <c r="M722" s="995"/>
      <c r="N722" s="995"/>
      <c r="O722" s="571"/>
      <c r="P722" s="571"/>
      <c r="Q722" s="571"/>
      <c r="BA722" s="342"/>
      <c r="BB722" s="392"/>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995"/>
      <c r="D723" s="995"/>
      <c r="E723" s="571"/>
      <c r="F723" s="571"/>
      <c r="G723" s="571"/>
      <c r="H723" s="995"/>
      <c r="I723" s="995"/>
      <c r="J723" s="571"/>
      <c r="K723" s="571"/>
      <c r="L723" s="571"/>
      <c r="M723" s="995"/>
      <c r="N723" s="995"/>
      <c r="O723" s="571"/>
      <c r="P723" s="571"/>
      <c r="Q723" s="571"/>
      <c r="BA723" s="342"/>
      <c r="BB723" s="392"/>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995"/>
      <c r="D724" s="995"/>
      <c r="E724" s="571"/>
      <c r="F724" s="571"/>
      <c r="G724" s="571"/>
      <c r="H724" s="995"/>
      <c r="I724" s="995"/>
      <c r="J724" s="571"/>
      <c r="K724" s="571"/>
      <c r="L724" s="571"/>
      <c r="M724" s="995"/>
      <c r="N724" s="995"/>
      <c r="O724" s="571"/>
      <c r="P724" s="571"/>
      <c r="Q724" s="571"/>
      <c r="BA724" s="342"/>
      <c r="BB724" s="392"/>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995"/>
      <c r="D725" s="995"/>
      <c r="E725" s="571"/>
      <c r="F725" s="571"/>
      <c r="G725" s="571"/>
      <c r="H725" s="995"/>
      <c r="I725" s="995"/>
      <c r="J725" s="571"/>
      <c r="K725" s="571"/>
      <c r="L725" s="571"/>
      <c r="M725" s="995"/>
      <c r="N725" s="995"/>
      <c r="O725" s="571"/>
      <c r="P725" s="571"/>
      <c r="Q725" s="571"/>
      <c r="BA725" s="342"/>
      <c r="BB725" s="392"/>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995"/>
      <c r="D726" s="995"/>
      <c r="E726" s="571"/>
      <c r="F726" s="571"/>
      <c r="G726" s="571"/>
      <c r="H726" s="995"/>
      <c r="I726" s="995"/>
      <c r="J726" s="571"/>
      <c r="K726" s="571"/>
      <c r="L726" s="571"/>
      <c r="M726" s="995"/>
      <c r="N726" s="995"/>
      <c r="O726" s="571"/>
      <c r="P726" s="571"/>
      <c r="Q726" s="571"/>
      <c r="BA726" s="342"/>
      <c r="BB726" s="392"/>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995"/>
      <c r="D727" s="995"/>
      <c r="E727" s="571"/>
      <c r="F727" s="571"/>
      <c r="G727" s="571"/>
      <c r="H727" s="995"/>
      <c r="I727" s="995"/>
      <c r="J727" s="571"/>
      <c r="K727" s="571"/>
      <c r="L727" s="571"/>
      <c r="M727" s="995"/>
      <c r="N727" s="995"/>
      <c r="O727" s="571"/>
      <c r="P727" s="571"/>
      <c r="Q727" s="571"/>
      <c r="BA727" s="342"/>
      <c r="BB727" s="392"/>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995"/>
      <c r="D728" s="995"/>
      <c r="E728" s="571"/>
      <c r="F728" s="571"/>
      <c r="G728" s="571"/>
      <c r="H728" s="995"/>
      <c r="I728" s="995"/>
      <c r="J728" s="571"/>
      <c r="K728" s="571"/>
      <c r="L728" s="571"/>
      <c r="M728" s="995"/>
      <c r="N728" s="995"/>
      <c r="O728" s="571"/>
      <c r="P728" s="571"/>
      <c r="Q728" s="571"/>
      <c r="BA728" s="342"/>
      <c r="BB728" s="392"/>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995"/>
      <c r="D729" s="995"/>
      <c r="E729" s="571"/>
      <c r="F729" s="571"/>
      <c r="G729" s="571"/>
      <c r="H729" s="995"/>
      <c r="I729" s="995"/>
      <c r="J729" s="571"/>
      <c r="K729" s="571"/>
      <c r="L729" s="571"/>
      <c r="M729" s="995"/>
      <c r="N729" s="995"/>
      <c r="O729" s="571"/>
      <c r="P729" s="571"/>
      <c r="Q729" s="571"/>
      <c r="BA729" s="342"/>
      <c r="BB729" s="392"/>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995"/>
      <c r="D730" s="995"/>
      <c r="E730" s="571"/>
      <c r="F730" s="571"/>
      <c r="G730" s="571"/>
      <c r="H730" s="995"/>
      <c r="I730" s="995"/>
      <c r="J730" s="571"/>
      <c r="K730" s="571"/>
      <c r="L730" s="571"/>
      <c r="M730" s="995"/>
      <c r="N730" s="995"/>
      <c r="O730" s="571"/>
      <c r="P730" s="571"/>
      <c r="Q730" s="571"/>
      <c r="BA730" s="342"/>
      <c r="BB730" s="392"/>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995"/>
      <c r="D731" s="995"/>
      <c r="E731" s="571"/>
      <c r="F731" s="571"/>
      <c r="G731" s="571"/>
      <c r="H731" s="995"/>
      <c r="I731" s="995"/>
      <c r="J731" s="571"/>
      <c r="K731" s="571"/>
      <c r="L731" s="571"/>
      <c r="M731" s="995"/>
      <c r="N731" s="995"/>
      <c r="O731" s="571"/>
      <c r="P731" s="571"/>
      <c r="Q731" s="571"/>
      <c r="BA731" s="342"/>
      <c r="BB731" s="392"/>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995"/>
      <c r="D732" s="995"/>
      <c r="E732" s="571"/>
      <c r="F732" s="571"/>
      <c r="G732" s="571"/>
      <c r="H732" s="995"/>
      <c r="I732" s="995"/>
      <c r="J732" s="571"/>
      <c r="K732" s="571"/>
      <c r="L732" s="571"/>
      <c r="M732" s="995"/>
      <c r="N732" s="995"/>
      <c r="O732" s="571"/>
      <c r="P732" s="571"/>
      <c r="Q732" s="571"/>
      <c r="BA732" s="342"/>
      <c r="BB732" s="392"/>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995"/>
      <c r="D733" s="995"/>
      <c r="E733" s="571"/>
      <c r="F733" s="571"/>
      <c r="G733" s="571"/>
      <c r="H733" s="995"/>
      <c r="I733" s="995"/>
      <c r="J733" s="571"/>
      <c r="K733" s="571"/>
      <c r="L733" s="571"/>
      <c r="M733" s="995"/>
      <c r="N733" s="995"/>
      <c r="O733" s="571"/>
      <c r="P733" s="571"/>
      <c r="Q733" s="571"/>
      <c r="BA733" s="342"/>
      <c r="BB733" s="392"/>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995"/>
      <c r="D734" s="995"/>
      <c r="E734" s="571"/>
      <c r="F734" s="571"/>
      <c r="G734" s="571"/>
      <c r="H734" s="995"/>
      <c r="I734" s="995"/>
      <c r="J734" s="571"/>
      <c r="K734" s="571"/>
      <c r="L734" s="571"/>
      <c r="M734" s="995"/>
      <c r="N734" s="995"/>
      <c r="O734" s="571"/>
      <c r="P734" s="571"/>
      <c r="Q734" s="571"/>
      <c r="BA734" s="342"/>
      <c r="BB734" s="392"/>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995"/>
      <c r="D735" s="995"/>
      <c r="E735" s="571"/>
      <c r="F735" s="571"/>
      <c r="G735" s="571"/>
      <c r="H735" s="995"/>
      <c r="I735" s="995"/>
      <c r="J735" s="571"/>
      <c r="K735" s="571"/>
      <c r="L735" s="571"/>
      <c r="M735" s="995"/>
      <c r="N735" s="995"/>
      <c r="O735" s="571"/>
      <c r="P735" s="571"/>
      <c r="Q735" s="571"/>
      <c r="BA735" s="342"/>
      <c r="BB735" s="392"/>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995"/>
      <c r="D736" s="995"/>
      <c r="E736" s="571"/>
      <c r="F736" s="571"/>
      <c r="G736" s="571"/>
      <c r="H736" s="995"/>
      <c r="I736" s="995"/>
      <c r="J736" s="571"/>
      <c r="K736" s="571"/>
      <c r="L736" s="571"/>
      <c r="M736" s="995"/>
      <c r="N736" s="995"/>
      <c r="O736" s="571"/>
      <c r="P736" s="571"/>
      <c r="Q736" s="571"/>
      <c r="BA736" s="342"/>
      <c r="BB736" s="392"/>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995"/>
      <c r="D737" s="995"/>
      <c r="E737" s="571"/>
      <c r="F737" s="571"/>
      <c r="G737" s="571"/>
      <c r="H737" s="995"/>
      <c r="I737" s="995"/>
      <c r="J737" s="571"/>
      <c r="K737" s="571"/>
      <c r="L737" s="571"/>
      <c r="M737" s="995"/>
      <c r="N737" s="995"/>
      <c r="O737" s="571"/>
      <c r="P737" s="571"/>
      <c r="Q737" s="571"/>
      <c r="BA737" s="342"/>
      <c r="BB737" s="392"/>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995"/>
      <c r="D738" s="995"/>
      <c r="E738" s="571"/>
      <c r="F738" s="571"/>
      <c r="G738" s="571"/>
      <c r="H738" s="995"/>
      <c r="I738" s="995"/>
      <c r="J738" s="571"/>
      <c r="K738" s="571"/>
      <c r="L738" s="571"/>
      <c r="M738" s="995"/>
      <c r="N738" s="995"/>
      <c r="O738" s="571"/>
      <c r="P738" s="571"/>
      <c r="Q738" s="571"/>
      <c r="BA738" s="342"/>
      <c r="BB738" s="392"/>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995"/>
      <c r="D739" s="995"/>
      <c r="E739" s="571"/>
      <c r="F739" s="571"/>
      <c r="G739" s="571"/>
      <c r="H739" s="995"/>
      <c r="I739" s="995"/>
      <c r="J739" s="571"/>
      <c r="K739" s="571"/>
      <c r="L739" s="571"/>
      <c r="M739" s="995"/>
      <c r="N739" s="995"/>
      <c r="O739" s="571"/>
      <c r="P739" s="571"/>
      <c r="Q739" s="571"/>
      <c r="BA739" s="342"/>
      <c r="BB739" s="392"/>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995"/>
      <c r="D740" s="995"/>
      <c r="E740" s="571"/>
      <c r="F740" s="571"/>
      <c r="G740" s="571"/>
      <c r="H740" s="995"/>
      <c r="I740" s="995"/>
      <c r="J740" s="571"/>
      <c r="K740" s="571"/>
      <c r="L740" s="571"/>
      <c r="M740" s="995"/>
      <c r="N740" s="995"/>
      <c r="O740" s="571"/>
      <c r="P740" s="571"/>
      <c r="Q740" s="571"/>
      <c r="BA740" s="342"/>
      <c r="BB740" s="392"/>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995"/>
      <c r="D741" s="995"/>
      <c r="E741" s="571"/>
      <c r="F741" s="571"/>
      <c r="G741" s="571"/>
      <c r="H741" s="995"/>
      <c r="I741" s="995"/>
      <c r="J741" s="571"/>
      <c r="K741" s="571"/>
      <c r="L741" s="571"/>
      <c r="M741" s="995"/>
      <c r="N741" s="995"/>
      <c r="O741" s="571"/>
      <c r="P741" s="571"/>
      <c r="Q741" s="571"/>
      <c r="BA741" s="342"/>
      <c r="BB741" s="392"/>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995"/>
      <c r="D742" s="995"/>
      <c r="E742" s="571"/>
      <c r="F742" s="571"/>
      <c r="G742" s="571"/>
      <c r="H742" s="995"/>
      <c r="I742" s="995"/>
      <c r="J742" s="571"/>
      <c r="K742" s="571"/>
      <c r="L742" s="571"/>
      <c r="M742" s="995"/>
      <c r="N742" s="995"/>
      <c r="O742" s="571"/>
      <c r="P742" s="571"/>
      <c r="Q742" s="571"/>
      <c r="BA742" s="342"/>
      <c r="BB742" s="392"/>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995"/>
      <c r="D743" s="995"/>
      <c r="E743" s="571"/>
      <c r="F743" s="571"/>
      <c r="G743" s="571"/>
      <c r="H743" s="995"/>
      <c r="I743" s="995"/>
      <c r="J743" s="571"/>
      <c r="K743" s="571"/>
      <c r="L743" s="571"/>
      <c r="M743" s="995"/>
      <c r="N743" s="995"/>
      <c r="O743" s="571"/>
      <c r="P743" s="571"/>
      <c r="Q743" s="571"/>
      <c r="BA743" s="342"/>
      <c r="BB743" s="392"/>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995"/>
      <c r="D744" s="995"/>
      <c r="E744" s="571"/>
      <c r="F744" s="571"/>
      <c r="G744" s="571"/>
      <c r="H744" s="995"/>
      <c r="I744" s="995"/>
      <c r="J744" s="571"/>
      <c r="K744" s="571"/>
      <c r="L744" s="571"/>
      <c r="M744" s="995"/>
      <c r="N744" s="995"/>
      <c r="O744" s="571"/>
      <c r="P744" s="571"/>
      <c r="Q744" s="571"/>
      <c r="BA744" s="342"/>
      <c r="BB744" s="392"/>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995"/>
      <c r="D745" s="995"/>
      <c r="E745" s="571"/>
      <c r="F745" s="571"/>
      <c r="G745" s="571"/>
      <c r="H745" s="995"/>
      <c r="I745" s="995"/>
      <c r="J745" s="571"/>
      <c r="K745" s="571"/>
      <c r="L745" s="571"/>
      <c r="M745" s="995"/>
      <c r="N745" s="995"/>
      <c r="O745" s="571"/>
      <c r="P745" s="571"/>
      <c r="Q745" s="571"/>
      <c r="BA745" s="342"/>
      <c r="BB745" s="392"/>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995"/>
      <c r="D746" s="995"/>
      <c r="E746" s="571"/>
      <c r="F746" s="571"/>
      <c r="G746" s="571"/>
      <c r="H746" s="995"/>
      <c r="I746" s="995"/>
      <c r="J746" s="571"/>
      <c r="K746" s="571"/>
      <c r="L746" s="571"/>
      <c r="M746" s="995"/>
      <c r="N746" s="995"/>
      <c r="O746" s="571"/>
      <c r="P746" s="571"/>
      <c r="Q746" s="571"/>
      <c r="BA746" s="342"/>
      <c r="BB746" s="392"/>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995"/>
      <c r="D747" s="995"/>
      <c r="E747" s="571"/>
      <c r="F747" s="571"/>
      <c r="G747" s="571"/>
      <c r="H747" s="995"/>
      <c r="I747" s="995"/>
      <c r="J747" s="571"/>
      <c r="K747" s="571"/>
      <c r="L747" s="571"/>
      <c r="M747" s="995"/>
      <c r="N747" s="995"/>
      <c r="O747" s="571"/>
      <c r="P747" s="571"/>
      <c r="Q747" s="571"/>
      <c r="BA747" s="342"/>
      <c r="BB747" s="392"/>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995"/>
      <c r="D748" s="995"/>
      <c r="E748" s="571"/>
      <c r="F748" s="571"/>
      <c r="G748" s="571"/>
      <c r="H748" s="995"/>
      <c r="I748" s="995"/>
      <c r="J748" s="571"/>
      <c r="K748" s="571"/>
      <c r="L748" s="571"/>
      <c r="M748" s="995"/>
      <c r="N748" s="995"/>
      <c r="O748" s="571"/>
      <c r="P748" s="571"/>
      <c r="Q748" s="571"/>
      <c r="BA748" s="342"/>
      <c r="BB748" s="392"/>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995"/>
      <c r="D749" s="995"/>
      <c r="E749" s="571"/>
      <c r="F749" s="571"/>
      <c r="G749" s="571"/>
      <c r="H749" s="995"/>
      <c r="I749" s="995"/>
      <c r="J749" s="571"/>
      <c r="K749" s="571"/>
      <c r="L749" s="571"/>
      <c r="M749" s="995"/>
      <c r="N749" s="995"/>
      <c r="O749" s="571"/>
      <c r="P749" s="571"/>
      <c r="Q749" s="571"/>
      <c r="BA749" s="342"/>
      <c r="BB749" s="392"/>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995"/>
      <c r="D750" s="995"/>
      <c r="E750" s="571"/>
      <c r="F750" s="571"/>
      <c r="G750" s="571"/>
      <c r="H750" s="995"/>
      <c r="I750" s="995"/>
      <c r="J750" s="571"/>
      <c r="K750" s="571"/>
      <c r="L750" s="571"/>
      <c r="M750" s="995"/>
      <c r="N750" s="995"/>
      <c r="O750" s="571"/>
      <c r="P750" s="571"/>
      <c r="Q750" s="571"/>
      <c r="BA750" s="342"/>
      <c r="BB750" s="392"/>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995"/>
      <c r="D751" s="995"/>
      <c r="E751" s="571"/>
      <c r="F751" s="571"/>
      <c r="G751" s="571"/>
      <c r="H751" s="995"/>
      <c r="I751" s="995"/>
      <c r="J751" s="571"/>
      <c r="K751" s="571"/>
      <c r="L751" s="571"/>
      <c r="M751" s="995"/>
      <c r="N751" s="995"/>
      <c r="O751" s="571"/>
      <c r="P751" s="571"/>
      <c r="Q751" s="571"/>
      <c r="BA751" s="342"/>
      <c r="BB751" s="392"/>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995"/>
      <c r="D752" s="995"/>
      <c r="E752" s="571"/>
      <c r="F752" s="571"/>
      <c r="G752" s="571"/>
      <c r="H752" s="995"/>
      <c r="I752" s="995"/>
      <c r="J752" s="571"/>
      <c r="K752" s="571"/>
      <c r="L752" s="571"/>
      <c r="M752" s="995"/>
      <c r="N752" s="995"/>
      <c r="O752" s="571"/>
      <c r="P752" s="571"/>
      <c r="Q752" s="571"/>
      <c r="BA752" s="342"/>
      <c r="BB752" s="392"/>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995"/>
      <c r="D753" s="995"/>
      <c r="E753" s="571"/>
      <c r="F753" s="571"/>
      <c r="G753" s="571"/>
      <c r="H753" s="995"/>
      <c r="I753" s="995"/>
      <c r="J753" s="571"/>
      <c r="K753" s="571"/>
      <c r="L753" s="571"/>
      <c r="M753" s="995"/>
      <c r="N753" s="995"/>
      <c r="O753" s="571"/>
      <c r="P753" s="571"/>
      <c r="Q753" s="571"/>
      <c r="BA753" s="342"/>
      <c r="BB753" s="392"/>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995"/>
      <c r="D754" s="995"/>
      <c r="E754" s="571"/>
      <c r="F754" s="571"/>
      <c r="G754" s="571"/>
      <c r="H754" s="995"/>
      <c r="I754" s="995"/>
      <c r="J754" s="571"/>
      <c r="K754" s="571"/>
      <c r="L754" s="571"/>
      <c r="M754" s="995"/>
      <c r="N754" s="995"/>
      <c r="O754" s="571"/>
      <c r="P754" s="571"/>
      <c r="Q754" s="571"/>
      <c r="BA754" s="342"/>
      <c r="BB754" s="392"/>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995"/>
      <c r="D755" s="995"/>
      <c r="E755" s="571"/>
      <c r="F755" s="571"/>
      <c r="G755" s="571"/>
      <c r="H755" s="995"/>
      <c r="I755" s="995"/>
      <c r="J755" s="571"/>
      <c r="K755" s="571"/>
      <c r="L755" s="571"/>
      <c r="M755" s="995"/>
      <c r="N755" s="995"/>
      <c r="O755" s="571"/>
      <c r="P755" s="571"/>
      <c r="Q755" s="571"/>
      <c r="BA755" s="342"/>
      <c r="BB755" s="392"/>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995"/>
      <c r="D756" s="995"/>
      <c r="E756" s="571"/>
      <c r="F756" s="571"/>
      <c r="G756" s="571"/>
      <c r="H756" s="995"/>
      <c r="I756" s="995"/>
      <c r="J756" s="571"/>
      <c r="K756" s="571"/>
      <c r="L756" s="571"/>
      <c r="M756" s="995"/>
      <c r="N756" s="995"/>
      <c r="O756" s="571"/>
      <c r="P756" s="571"/>
      <c r="Q756" s="571"/>
      <c r="BA756" s="342"/>
      <c r="BB756" s="392"/>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995"/>
      <c r="D757" s="995"/>
      <c r="E757" s="571"/>
      <c r="F757" s="571"/>
      <c r="G757" s="571"/>
      <c r="H757" s="995"/>
      <c r="I757" s="995"/>
      <c r="J757" s="571"/>
      <c r="K757" s="571"/>
      <c r="L757" s="571"/>
      <c r="M757" s="995"/>
      <c r="N757" s="995"/>
      <c r="O757" s="571"/>
      <c r="P757" s="571"/>
      <c r="Q757" s="571"/>
      <c r="BA757" s="342"/>
      <c r="BB757" s="392"/>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995"/>
      <c r="D758" s="995"/>
      <c r="E758" s="571"/>
      <c r="F758" s="571"/>
      <c r="G758" s="571"/>
      <c r="H758" s="995"/>
      <c r="I758" s="995"/>
      <c r="J758" s="571"/>
      <c r="K758" s="571"/>
      <c r="L758" s="571"/>
      <c r="M758" s="995"/>
      <c r="N758" s="995"/>
      <c r="O758" s="571"/>
      <c r="P758" s="571"/>
      <c r="Q758" s="571"/>
      <c r="BA758" s="342"/>
      <c r="BB758" s="392"/>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995"/>
      <c r="D759" s="995"/>
      <c r="E759" s="571"/>
      <c r="F759" s="571"/>
      <c r="G759" s="571"/>
      <c r="H759" s="995"/>
      <c r="I759" s="995"/>
      <c r="J759" s="571"/>
      <c r="K759" s="571"/>
      <c r="L759" s="571"/>
      <c r="M759" s="995"/>
      <c r="N759" s="995"/>
      <c r="O759" s="571"/>
      <c r="P759" s="571"/>
      <c r="Q759" s="571"/>
      <c r="BA759" s="342"/>
      <c r="BB759" s="392"/>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995"/>
      <c r="D760" s="995"/>
      <c r="E760" s="571"/>
      <c r="F760" s="571"/>
      <c r="G760" s="571"/>
      <c r="H760" s="995"/>
      <c r="I760" s="995"/>
      <c r="J760" s="571"/>
      <c r="K760" s="571"/>
      <c r="L760" s="571"/>
      <c r="M760" s="995"/>
      <c r="N760" s="995"/>
      <c r="O760" s="571"/>
      <c r="P760" s="571"/>
      <c r="Q760" s="571"/>
      <c r="BA760" s="342"/>
      <c r="BB760" s="392"/>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995"/>
      <c r="D761" s="995"/>
      <c r="E761" s="571"/>
      <c r="F761" s="571"/>
      <c r="G761" s="571"/>
      <c r="H761" s="995"/>
      <c r="I761" s="995"/>
      <c r="J761" s="571"/>
      <c r="K761" s="571"/>
      <c r="L761" s="571"/>
      <c r="M761" s="995"/>
      <c r="N761" s="995"/>
      <c r="O761" s="571"/>
      <c r="P761" s="571"/>
      <c r="Q761" s="571"/>
      <c r="BA761" s="342"/>
      <c r="BB761" s="392"/>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995"/>
      <c r="D762" s="995"/>
      <c r="E762" s="571"/>
      <c r="F762" s="571"/>
      <c r="G762" s="571"/>
      <c r="H762" s="995"/>
      <c r="I762" s="995"/>
      <c r="J762" s="571"/>
      <c r="K762" s="571"/>
      <c r="L762" s="571"/>
      <c r="M762" s="995"/>
      <c r="N762" s="995"/>
      <c r="O762" s="571"/>
      <c r="P762" s="571"/>
      <c r="Q762" s="571"/>
      <c r="BA762" s="342"/>
      <c r="BB762" s="392"/>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995"/>
      <c r="D763" s="995"/>
      <c r="E763" s="571"/>
      <c r="F763" s="571"/>
      <c r="G763" s="571"/>
      <c r="H763" s="995"/>
      <c r="I763" s="995"/>
      <c r="J763" s="571"/>
      <c r="K763" s="571"/>
      <c r="L763" s="571"/>
      <c r="M763" s="995"/>
      <c r="N763" s="995"/>
      <c r="O763" s="571"/>
      <c r="P763" s="571"/>
      <c r="Q763" s="571"/>
      <c r="BA763" s="342"/>
      <c r="BB763" s="392"/>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995"/>
      <c r="D764" s="995"/>
      <c r="E764" s="571"/>
      <c r="F764" s="571"/>
      <c r="G764" s="571"/>
      <c r="H764" s="995"/>
      <c r="I764" s="995"/>
      <c r="J764" s="571"/>
      <c r="K764" s="571"/>
      <c r="L764" s="571"/>
      <c r="M764" s="995"/>
      <c r="N764" s="995"/>
      <c r="O764" s="571"/>
      <c r="P764" s="571"/>
      <c r="Q764" s="571"/>
      <c r="BA764" s="342"/>
      <c r="BB764" s="392"/>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995"/>
      <c r="D765" s="995"/>
      <c r="E765" s="571"/>
      <c r="F765" s="571"/>
      <c r="G765" s="571"/>
      <c r="H765" s="995"/>
      <c r="I765" s="995"/>
      <c r="J765" s="571"/>
      <c r="K765" s="571"/>
      <c r="L765" s="571"/>
      <c r="M765" s="995"/>
      <c r="N765" s="995"/>
      <c r="O765" s="571"/>
      <c r="P765" s="571"/>
      <c r="Q765" s="571"/>
      <c r="BA765" s="342"/>
      <c r="BB765" s="392"/>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995"/>
      <c r="D766" s="995"/>
      <c r="E766" s="571"/>
      <c r="F766" s="571"/>
      <c r="G766" s="571"/>
      <c r="H766" s="995"/>
      <c r="I766" s="995"/>
      <c r="J766" s="571"/>
      <c r="K766" s="571"/>
      <c r="L766" s="571"/>
      <c r="M766" s="995"/>
      <c r="N766" s="995"/>
      <c r="O766" s="571"/>
      <c r="P766" s="571"/>
      <c r="Q766" s="571"/>
      <c r="BA766" s="342"/>
      <c r="BB766" s="392"/>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995"/>
      <c r="D767" s="995"/>
      <c r="E767" s="571"/>
      <c r="F767" s="571"/>
      <c r="G767" s="571"/>
      <c r="H767" s="995"/>
      <c r="I767" s="995"/>
      <c r="J767" s="571"/>
      <c r="K767" s="571"/>
      <c r="L767" s="571"/>
      <c r="M767" s="995"/>
      <c r="N767" s="995"/>
      <c r="O767" s="571"/>
      <c r="P767" s="571"/>
      <c r="Q767" s="571"/>
      <c r="BA767" s="342"/>
      <c r="BB767" s="392"/>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995"/>
      <c r="D768" s="995"/>
      <c r="E768" s="571"/>
      <c r="F768" s="571"/>
      <c r="G768" s="571"/>
      <c r="H768" s="995"/>
      <c r="I768" s="995"/>
      <c r="J768" s="571"/>
      <c r="K768" s="571"/>
      <c r="L768" s="571"/>
      <c r="M768" s="995"/>
      <c r="N768" s="995"/>
      <c r="O768" s="571"/>
      <c r="P768" s="571"/>
      <c r="Q768" s="571"/>
      <c r="BA768" s="340"/>
      <c r="BB768" s="393"/>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995"/>
      <c r="D769" s="995"/>
      <c r="E769" s="571"/>
      <c r="F769" s="571"/>
      <c r="G769" s="571"/>
      <c r="H769" s="995"/>
      <c r="I769" s="995"/>
      <c r="J769" s="571"/>
      <c r="K769" s="571"/>
      <c r="L769" s="571"/>
      <c r="M769" s="995"/>
      <c r="N769" s="995"/>
      <c r="O769" s="571"/>
      <c r="P769" s="571"/>
      <c r="Q769" s="571"/>
      <c r="BA769" s="340"/>
      <c r="BB769" s="393"/>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995"/>
      <c r="D770" s="995"/>
      <c r="E770" s="571"/>
      <c r="F770" s="571"/>
      <c r="G770" s="571"/>
      <c r="H770" s="995"/>
      <c r="I770" s="995"/>
      <c r="J770" s="571"/>
      <c r="K770" s="571"/>
      <c r="L770" s="571"/>
      <c r="M770" s="995"/>
      <c r="N770" s="995"/>
      <c r="O770" s="571"/>
      <c r="P770" s="571"/>
      <c r="Q770" s="571"/>
      <c r="BA770" s="340"/>
      <c r="BB770" s="393"/>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995"/>
      <c r="D771" s="995"/>
      <c r="E771" s="571"/>
      <c r="F771" s="571"/>
      <c r="G771" s="571"/>
      <c r="H771" s="995"/>
      <c r="I771" s="995"/>
      <c r="J771" s="571"/>
      <c r="K771" s="571"/>
      <c r="L771" s="571"/>
      <c r="M771" s="995"/>
      <c r="N771" s="995"/>
      <c r="O771" s="571"/>
      <c r="P771" s="571"/>
      <c r="Q771" s="571"/>
      <c r="BA771" s="340"/>
      <c r="BB771" s="393"/>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995"/>
      <c r="D772" s="995"/>
      <c r="E772" s="571"/>
      <c r="F772" s="571"/>
      <c r="G772" s="571"/>
      <c r="H772" s="995"/>
      <c r="I772" s="995"/>
      <c r="J772" s="571"/>
      <c r="K772" s="571"/>
      <c r="L772" s="571"/>
      <c r="M772" s="995"/>
      <c r="N772" s="995"/>
      <c r="O772" s="571"/>
      <c r="P772" s="571"/>
      <c r="Q772" s="571"/>
      <c r="BA772" s="340"/>
      <c r="BB772" s="393"/>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995"/>
      <c r="D773" s="995"/>
      <c r="E773" s="571"/>
      <c r="F773" s="571"/>
      <c r="G773" s="571"/>
      <c r="H773" s="995"/>
      <c r="I773" s="995"/>
      <c r="J773" s="571"/>
      <c r="K773" s="571"/>
      <c r="L773" s="571"/>
      <c r="M773" s="995"/>
      <c r="N773" s="995"/>
      <c r="O773" s="571"/>
      <c r="P773" s="571"/>
      <c r="Q773" s="571"/>
      <c r="BA773" s="340"/>
      <c r="BB773" s="393"/>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995"/>
      <c r="D774" s="995"/>
      <c r="E774" s="571"/>
      <c r="F774" s="571"/>
      <c r="G774" s="571"/>
      <c r="H774" s="995"/>
      <c r="I774" s="995"/>
      <c r="J774" s="571"/>
      <c r="K774" s="571"/>
      <c r="L774" s="571"/>
      <c r="M774" s="995"/>
      <c r="N774" s="995"/>
      <c r="O774" s="571"/>
      <c r="P774" s="571"/>
      <c r="Q774" s="571"/>
      <c r="BA774" s="340"/>
      <c r="BB774" s="393"/>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995"/>
      <c r="D775" s="995"/>
      <c r="E775" s="571"/>
      <c r="F775" s="571"/>
      <c r="G775" s="571"/>
      <c r="H775" s="995"/>
      <c r="I775" s="995"/>
      <c r="J775" s="571"/>
      <c r="K775" s="571"/>
      <c r="L775" s="571"/>
      <c r="M775" s="995"/>
      <c r="N775" s="995"/>
      <c r="O775" s="571"/>
      <c r="P775" s="571"/>
      <c r="Q775" s="571"/>
      <c r="BA775" s="340"/>
      <c r="BB775" s="393"/>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995"/>
      <c r="D776" s="995"/>
      <c r="E776" s="571"/>
      <c r="F776" s="571"/>
      <c r="G776" s="571"/>
      <c r="H776" s="995"/>
      <c r="I776" s="995"/>
      <c r="J776" s="571"/>
      <c r="K776" s="571"/>
      <c r="L776" s="571"/>
      <c r="M776" s="995"/>
      <c r="N776" s="995"/>
      <c r="O776" s="571"/>
      <c r="P776" s="571"/>
      <c r="Q776" s="571"/>
      <c r="BA776" s="340"/>
      <c r="BB776" s="393"/>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995"/>
      <c r="D777" s="995"/>
      <c r="E777" s="571"/>
      <c r="F777" s="571"/>
      <c r="G777" s="571"/>
      <c r="H777" s="995"/>
      <c r="I777" s="995"/>
      <c r="J777" s="571"/>
      <c r="K777" s="571"/>
      <c r="L777" s="571"/>
      <c r="M777" s="995"/>
      <c r="N777" s="995"/>
      <c r="O777" s="571"/>
      <c r="P777" s="571"/>
      <c r="Q777" s="571"/>
      <c r="BA777" s="340"/>
      <c r="BB777" s="393"/>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995"/>
      <c r="D778" s="995"/>
      <c r="E778" s="571"/>
      <c r="F778" s="571"/>
      <c r="G778" s="571"/>
      <c r="H778" s="995"/>
      <c r="I778" s="995"/>
      <c r="J778" s="571"/>
      <c r="K778" s="571"/>
      <c r="L778" s="571"/>
      <c r="M778" s="995"/>
      <c r="N778" s="995"/>
      <c r="O778" s="571"/>
      <c r="P778" s="571"/>
      <c r="Q778" s="571"/>
      <c r="BA778" s="340"/>
      <c r="BB778" s="393"/>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995"/>
      <c r="D779" s="995"/>
      <c r="E779" s="571"/>
      <c r="F779" s="571"/>
      <c r="G779" s="571"/>
      <c r="H779" s="995"/>
      <c r="I779" s="995"/>
      <c r="J779" s="571"/>
      <c r="K779" s="571"/>
      <c r="L779" s="571"/>
      <c r="M779" s="995"/>
      <c r="N779" s="995"/>
      <c r="O779" s="571"/>
      <c r="P779" s="571"/>
      <c r="Q779" s="571"/>
      <c r="BA779" s="340"/>
      <c r="BB779" s="393"/>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995"/>
      <c r="D780" s="995"/>
      <c r="E780" s="571"/>
      <c r="F780" s="571"/>
      <c r="G780" s="571"/>
      <c r="H780" s="995"/>
      <c r="I780" s="995"/>
      <c r="J780" s="571"/>
      <c r="K780" s="571"/>
      <c r="L780" s="571"/>
      <c r="M780" s="995"/>
      <c r="N780" s="995"/>
      <c r="O780" s="571"/>
      <c r="P780" s="571"/>
      <c r="Q780" s="571"/>
      <c r="BA780" s="340"/>
      <c r="BB780" s="393"/>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995"/>
      <c r="D781" s="995"/>
      <c r="E781" s="571"/>
      <c r="F781" s="571"/>
      <c r="G781" s="571"/>
      <c r="H781" s="995"/>
      <c r="I781" s="995"/>
      <c r="J781" s="571"/>
      <c r="K781" s="571"/>
      <c r="L781" s="571"/>
      <c r="M781" s="995"/>
      <c r="N781" s="995"/>
      <c r="O781" s="571"/>
      <c r="P781" s="571"/>
      <c r="Q781" s="571"/>
      <c r="BA781" s="340"/>
      <c r="BB781" s="393"/>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995"/>
      <c r="D782" s="995"/>
      <c r="E782" s="571"/>
      <c r="F782" s="571"/>
      <c r="G782" s="571"/>
      <c r="H782" s="995"/>
      <c r="I782" s="995"/>
      <c r="J782" s="571"/>
      <c r="K782" s="571"/>
      <c r="L782" s="571"/>
      <c r="M782" s="995"/>
      <c r="N782" s="995"/>
      <c r="O782" s="571"/>
      <c r="P782" s="571"/>
      <c r="Q782" s="571"/>
      <c r="BA782" s="340"/>
      <c r="BB782" s="393"/>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995"/>
      <c r="D783" s="995"/>
      <c r="E783" s="571"/>
      <c r="F783" s="571"/>
      <c r="G783" s="571"/>
      <c r="H783" s="995"/>
      <c r="I783" s="995"/>
      <c r="J783" s="571"/>
      <c r="K783" s="571"/>
      <c r="L783" s="571"/>
      <c r="M783" s="995"/>
      <c r="N783" s="995"/>
      <c r="O783" s="571"/>
      <c r="P783" s="571"/>
      <c r="Q783" s="571"/>
      <c r="BA783" s="340"/>
      <c r="BB783" s="393"/>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995"/>
      <c r="D784" s="995"/>
      <c r="E784" s="571"/>
      <c r="F784" s="571"/>
      <c r="G784" s="571"/>
      <c r="H784" s="995"/>
      <c r="I784" s="995"/>
      <c r="J784" s="571"/>
      <c r="K784" s="571"/>
      <c r="L784" s="571"/>
      <c r="M784" s="995"/>
      <c r="N784" s="995"/>
      <c r="O784" s="571"/>
      <c r="P784" s="571"/>
      <c r="Q784" s="571"/>
      <c r="BA784" s="340"/>
      <c r="BB784" s="393"/>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995"/>
      <c r="D785" s="995"/>
      <c r="E785" s="571"/>
      <c r="F785" s="571"/>
      <c r="G785" s="571"/>
      <c r="H785" s="995"/>
      <c r="I785" s="995"/>
      <c r="J785" s="571"/>
      <c r="K785" s="571"/>
      <c r="L785" s="571"/>
      <c r="M785" s="995"/>
      <c r="N785" s="995"/>
      <c r="O785" s="571"/>
      <c r="P785" s="571"/>
      <c r="Q785" s="571"/>
      <c r="BA785" s="340"/>
      <c r="BB785" s="393"/>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995"/>
      <c r="D786" s="995"/>
      <c r="E786" s="571"/>
      <c r="F786" s="571"/>
      <c r="G786" s="571"/>
      <c r="H786" s="995"/>
      <c r="I786" s="995"/>
      <c r="J786" s="571"/>
      <c r="K786" s="571"/>
      <c r="L786" s="571"/>
      <c r="M786" s="995"/>
      <c r="N786" s="995"/>
      <c r="O786" s="571"/>
      <c r="P786" s="571"/>
      <c r="Q786" s="571"/>
      <c r="BA786" s="340"/>
      <c r="BB786" s="393"/>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995"/>
      <c r="D787" s="995"/>
      <c r="E787" s="571"/>
      <c r="F787" s="571"/>
      <c r="G787" s="571"/>
      <c r="H787" s="995"/>
      <c r="I787" s="995"/>
      <c r="J787" s="571"/>
      <c r="K787" s="571"/>
      <c r="L787" s="571"/>
      <c r="M787" s="995"/>
      <c r="N787" s="995"/>
      <c r="O787" s="571"/>
      <c r="P787" s="571"/>
      <c r="Q787" s="571"/>
      <c r="BA787" s="340"/>
      <c r="BB787" s="393"/>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995"/>
      <c r="D788" s="995"/>
      <c r="E788" s="571"/>
      <c r="F788" s="571"/>
      <c r="G788" s="571"/>
      <c r="H788" s="995"/>
      <c r="I788" s="995"/>
      <c r="J788" s="571"/>
      <c r="K788" s="571"/>
      <c r="L788" s="571"/>
      <c r="M788" s="995"/>
      <c r="N788" s="995"/>
      <c r="O788" s="571"/>
      <c r="P788" s="571"/>
      <c r="Q788" s="571"/>
      <c r="BA788" s="340"/>
      <c r="BB788" s="393"/>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995"/>
      <c r="D789" s="995"/>
      <c r="E789" s="571"/>
      <c r="F789" s="571"/>
      <c r="G789" s="571"/>
      <c r="H789" s="995"/>
      <c r="I789" s="995"/>
      <c r="J789" s="571"/>
      <c r="K789" s="571"/>
      <c r="L789" s="571"/>
      <c r="M789" s="995"/>
      <c r="N789" s="995"/>
      <c r="O789" s="571"/>
      <c r="P789" s="571"/>
      <c r="Q789" s="571"/>
      <c r="BA789" s="340"/>
      <c r="BB789" s="393"/>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995"/>
      <c r="D790" s="995"/>
      <c r="E790" s="571"/>
      <c r="F790" s="571"/>
      <c r="G790" s="571"/>
      <c r="H790" s="995"/>
      <c r="I790" s="995"/>
      <c r="J790" s="571"/>
      <c r="K790" s="571"/>
      <c r="L790" s="571"/>
      <c r="M790" s="995"/>
      <c r="N790" s="995"/>
      <c r="O790" s="571"/>
      <c r="P790" s="571"/>
      <c r="Q790" s="571"/>
      <c r="BA790" s="340"/>
      <c r="BB790" s="393"/>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995"/>
      <c r="D791" s="995"/>
      <c r="E791" s="571"/>
      <c r="F791" s="571"/>
      <c r="G791" s="571"/>
      <c r="H791" s="995"/>
      <c r="I791" s="995"/>
      <c r="J791" s="571"/>
      <c r="K791" s="571"/>
      <c r="L791" s="571"/>
      <c r="M791" s="995"/>
      <c r="N791" s="995"/>
      <c r="O791" s="571"/>
      <c r="P791" s="571"/>
      <c r="Q791" s="571"/>
      <c r="BA791" s="340"/>
      <c r="BB791" s="393"/>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995"/>
      <c r="D792" s="995"/>
      <c r="E792" s="571"/>
      <c r="F792" s="571"/>
      <c r="G792" s="571"/>
      <c r="H792" s="995"/>
      <c r="I792" s="995"/>
      <c r="J792" s="571"/>
      <c r="K792" s="571"/>
      <c r="L792" s="571"/>
      <c r="M792" s="995"/>
      <c r="N792" s="995"/>
      <c r="O792" s="571"/>
      <c r="P792" s="571"/>
      <c r="Q792" s="571"/>
      <c r="BA792" s="340"/>
      <c r="BB792" s="393"/>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995"/>
      <c r="D793" s="995"/>
      <c r="E793" s="571"/>
      <c r="F793" s="571"/>
      <c r="G793" s="571"/>
      <c r="H793" s="995"/>
      <c r="I793" s="995"/>
      <c r="J793" s="571"/>
      <c r="K793" s="571"/>
      <c r="L793" s="571"/>
      <c r="M793" s="995"/>
      <c r="N793" s="995"/>
      <c r="O793" s="571"/>
      <c r="P793" s="571"/>
      <c r="Q793" s="571"/>
      <c r="BA793" s="340"/>
      <c r="BB793" s="393"/>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995"/>
      <c r="D794" s="995"/>
      <c r="E794" s="571"/>
      <c r="F794" s="571"/>
      <c r="G794" s="571"/>
      <c r="H794" s="995"/>
      <c r="I794" s="995"/>
      <c r="J794" s="571"/>
      <c r="K794" s="571"/>
      <c r="L794" s="571"/>
      <c r="M794" s="995"/>
      <c r="N794" s="995"/>
      <c r="O794" s="571"/>
      <c r="P794" s="571"/>
      <c r="Q794" s="571"/>
      <c r="BA794" s="340"/>
      <c r="BB794" s="393"/>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995"/>
      <c r="D795" s="995"/>
      <c r="E795" s="571"/>
      <c r="F795" s="571"/>
      <c r="G795" s="571"/>
      <c r="H795" s="995"/>
      <c r="I795" s="995"/>
      <c r="J795" s="571"/>
      <c r="K795" s="571"/>
      <c r="L795" s="571"/>
      <c r="M795" s="995"/>
      <c r="N795" s="995"/>
      <c r="O795" s="571"/>
      <c r="P795" s="571"/>
      <c r="Q795" s="571"/>
      <c r="BA795" s="340"/>
      <c r="BB795" s="393"/>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995"/>
      <c r="D796" s="995"/>
      <c r="E796" s="571"/>
      <c r="F796" s="571"/>
      <c r="G796" s="571"/>
      <c r="H796" s="995"/>
      <c r="I796" s="995"/>
      <c r="J796" s="571"/>
      <c r="K796" s="571"/>
      <c r="L796" s="571"/>
      <c r="M796" s="995"/>
      <c r="N796" s="995"/>
      <c r="O796" s="571"/>
      <c r="P796" s="571"/>
      <c r="Q796" s="571"/>
      <c r="BA796" s="340"/>
      <c r="BB796" s="393"/>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995"/>
      <c r="D797" s="995"/>
      <c r="E797" s="571"/>
      <c r="F797" s="571"/>
      <c r="G797" s="571"/>
      <c r="H797" s="995"/>
      <c r="I797" s="995"/>
      <c r="J797" s="571"/>
      <c r="K797" s="571"/>
      <c r="L797" s="571"/>
      <c r="M797" s="995"/>
      <c r="N797" s="995"/>
      <c r="O797" s="571"/>
      <c r="P797" s="571"/>
      <c r="Q797" s="571"/>
      <c r="BA797" s="340"/>
      <c r="BB797" s="393"/>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995"/>
      <c r="D798" s="995"/>
      <c r="E798" s="571"/>
      <c r="F798" s="571"/>
      <c r="G798" s="571"/>
      <c r="H798" s="995"/>
      <c r="I798" s="995"/>
      <c r="J798" s="571"/>
      <c r="K798" s="571"/>
      <c r="L798" s="571"/>
      <c r="M798" s="995"/>
      <c r="N798" s="995"/>
      <c r="O798" s="571"/>
      <c r="P798" s="571"/>
      <c r="Q798" s="571"/>
      <c r="BA798" s="340"/>
      <c r="BB798" s="393"/>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995"/>
      <c r="D799" s="995"/>
      <c r="E799" s="571"/>
      <c r="F799" s="571"/>
      <c r="G799" s="571"/>
      <c r="H799" s="995"/>
      <c r="I799" s="995"/>
      <c r="J799" s="571"/>
      <c r="K799" s="571"/>
      <c r="L799" s="571"/>
      <c r="M799" s="995"/>
      <c r="N799" s="995"/>
      <c r="O799" s="571"/>
      <c r="P799" s="571"/>
      <c r="Q799" s="571"/>
      <c r="BA799" s="340"/>
      <c r="BB799" s="393"/>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571"/>
      <c r="D800" s="571"/>
      <c r="E800" s="571"/>
      <c r="F800" s="571"/>
      <c r="G800" s="571"/>
      <c r="H800" s="571"/>
      <c r="I800" s="571"/>
      <c r="J800" s="571"/>
      <c r="K800" s="571"/>
      <c r="L800" s="571"/>
      <c r="M800" s="571"/>
      <c r="N800" s="571"/>
      <c r="O800" s="571"/>
      <c r="P800" s="571"/>
      <c r="Q800" s="571"/>
      <c r="BA800" s="340"/>
      <c r="BB800" s="393"/>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571"/>
      <c r="D801" s="571"/>
      <c r="E801" s="571"/>
      <c r="F801" s="571"/>
      <c r="G801" s="571"/>
      <c r="H801" s="571"/>
      <c r="I801" s="571"/>
      <c r="J801" s="571"/>
      <c r="K801" s="571"/>
      <c r="L801" s="571"/>
      <c r="M801" s="571"/>
      <c r="N801" s="571"/>
      <c r="O801" s="571"/>
      <c r="P801" s="571"/>
      <c r="Q801" s="571"/>
    </row>
    <row r="802" ht="25.15" customHeight="true" x14ac:dyDescent="0.2">
      <c r="C802" s="571"/>
      <c r="D802" s="571"/>
      <c r="E802" s="571"/>
      <c r="F802" s="571"/>
      <c r="G802" s="571"/>
      <c r="H802" s="571"/>
      <c r="I802" s="571"/>
      <c r="J802" s="571"/>
      <c r="K802" s="571"/>
      <c r="L802" s="571"/>
      <c r="M802" s="571"/>
      <c r="N802" s="571"/>
      <c r="O802" s="571"/>
      <c r="P802" s="571"/>
      <c r="Q802" s="571"/>
    </row>
    <row r="803" ht="25.15" customHeight="true" x14ac:dyDescent="0.2">
      <c r="C803" s="571"/>
      <c r="D803" s="571"/>
      <c r="E803" s="571"/>
      <c r="F803" s="571"/>
      <c r="G803" s="571"/>
      <c r="H803" s="571"/>
      <c r="I803" s="571"/>
      <c r="J803" s="571"/>
      <c r="K803" s="571"/>
      <c r="L803" s="571"/>
      <c r="M803" s="571"/>
      <c r="N803" s="571"/>
      <c r="O803" s="571"/>
      <c r="P803" s="571"/>
      <c r="Q803" s="571"/>
    </row>
    <row r="804" ht="25.15" customHeight="true" x14ac:dyDescent="0.2">
      <c r="C804" s="571"/>
      <c r="D804" s="571"/>
      <c r="E804" s="571"/>
      <c r="F804" s="571"/>
      <c r="G804" s="571"/>
      <c r="H804" s="571"/>
      <c r="I804" s="571"/>
      <c r="J804" s="571"/>
      <c r="K804" s="571"/>
      <c r="L804" s="571"/>
      <c r="M804" s="571"/>
      <c r="N804" s="571"/>
      <c r="O804" s="571"/>
      <c r="P804" s="571"/>
      <c r="Q804" s="571"/>
    </row>
    <row r="805" ht="25.15" customHeight="true" x14ac:dyDescent="0.2">
      <c r="C805" s="571"/>
      <c r="D805" s="571"/>
      <c r="E805" s="571"/>
      <c r="F805" s="571"/>
      <c r="G805" s="571"/>
      <c r="H805" s="571"/>
      <c r="I805" s="571"/>
      <c r="J805" s="571"/>
      <c r="K805" s="571"/>
      <c r="L805" s="571"/>
      <c r="M805" s="571"/>
      <c r="N805" s="571"/>
      <c r="O805" s="571"/>
      <c r="P805" s="571"/>
      <c r="Q805" s="571"/>
    </row>
    <row r="806" ht="25.15" customHeight="true" x14ac:dyDescent="0.2">
      <c r="C806" s="571"/>
      <c r="D806" s="571"/>
      <c r="E806" s="571"/>
      <c r="F806" s="571"/>
      <c r="G806" s="571"/>
      <c r="H806" s="571"/>
      <c r="I806" s="571"/>
      <c r="J806" s="571"/>
      <c r="K806" s="571"/>
      <c r="L806" s="571"/>
      <c r="M806" s="571"/>
      <c r="N806" s="571"/>
      <c r="O806" s="571"/>
      <c r="P806" s="571"/>
      <c r="Q806" s="571"/>
    </row>
    <row r="807" ht="25.15" customHeight="true" x14ac:dyDescent="0.2">
      <c r="C807" s="571"/>
      <c r="D807" s="571"/>
      <c r="E807" s="571"/>
      <c r="F807" s="571"/>
      <c r="G807" s="571"/>
      <c r="H807" s="571"/>
      <c r="I807" s="571"/>
      <c r="J807" s="571"/>
      <c r="K807" s="571"/>
      <c r="L807" s="571"/>
      <c r="M807" s="571"/>
      <c r="N807" s="571"/>
      <c r="O807" s="571"/>
      <c r="P807" s="571"/>
      <c r="Q807" s="571"/>
    </row>
    <row r="808" ht="25.15" customHeight="true" x14ac:dyDescent="0.2">
      <c r="C808" s="571"/>
      <c r="D808" s="571"/>
      <c r="E808" s="571"/>
      <c r="F808" s="571"/>
      <c r="G808" s="571"/>
      <c r="H808" s="571"/>
      <c r="I808" s="571"/>
      <c r="J808" s="571"/>
      <c r="K808" s="571"/>
      <c r="L808" s="571"/>
      <c r="M808" s="571"/>
      <c r="N808" s="571"/>
      <c r="O808" s="571"/>
      <c r="P808" s="571"/>
      <c r="Q808" s="571"/>
    </row>
    <row r="809" ht="25.15" customHeight="true" x14ac:dyDescent="0.2">
      <c r="C809" s="571"/>
      <c r="D809" s="571"/>
      <c r="E809" s="571"/>
      <c r="F809" s="571"/>
      <c r="G809" s="571"/>
      <c r="H809" s="571"/>
      <c r="I809" s="571"/>
      <c r="J809" s="571"/>
      <c r="K809" s="571"/>
      <c r="L809" s="571"/>
      <c r="M809" s="571"/>
      <c r="N809" s="571"/>
      <c r="O809" s="571"/>
      <c r="P809" s="571"/>
      <c r="Q809" s="571"/>
    </row>
    <row r="810" ht="25.15" customHeight="true" x14ac:dyDescent="0.2">
      <c r="C810" s="571"/>
      <c r="D810" s="571"/>
      <c r="E810" s="571"/>
      <c r="F810" s="571"/>
      <c r="G810" s="571"/>
      <c r="H810" s="571"/>
      <c r="I810" s="571"/>
      <c r="J810" s="571"/>
      <c r="K810" s="571"/>
      <c r="L810" s="571"/>
      <c r="M810" s="571"/>
      <c r="N810" s="571"/>
      <c r="O810" s="571"/>
      <c r="P810" s="571"/>
      <c r="Q810" s="571"/>
    </row>
    <row r="811" ht="25.15" customHeight="true" x14ac:dyDescent="0.2">
      <c r="C811" s="571"/>
      <c r="D811" s="571"/>
      <c r="E811" s="571"/>
      <c r="F811" s="571"/>
      <c r="G811" s="571"/>
      <c r="H811" s="571"/>
      <c r="I811" s="571"/>
      <c r="J811" s="571"/>
      <c r="K811" s="571"/>
      <c r="L811" s="571"/>
      <c r="M811" s="571"/>
      <c r="N811" s="571"/>
      <c r="O811" s="571"/>
      <c r="P811" s="571"/>
      <c r="Q811" s="571"/>
    </row>
    <row r="812" ht="25.15" customHeight="true" x14ac:dyDescent="0.2">
      <c r="C812" s="571"/>
      <c r="D812" s="571"/>
      <c r="E812" s="571"/>
      <c r="F812" s="571"/>
      <c r="G812" s="571"/>
      <c r="H812" s="571"/>
      <c r="I812" s="571"/>
      <c r="J812" s="571"/>
      <c r="K812" s="571"/>
      <c r="L812" s="571"/>
      <c r="M812" s="571"/>
      <c r="N812" s="571"/>
      <c r="O812" s="571"/>
      <c r="P812" s="571"/>
      <c r="Q812" s="571"/>
    </row>
    <row r="813" ht="25.15" customHeight="true" x14ac:dyDescent="0.2">
      <c r="C813" s="571"/>
      <c r="D813" s="571"/>
      <c r="E813" s="571"/>
      <c r="F813" s="571"/>
      <c r="G813" s="571"/>
      <c r="H813" s="571"/>
      <c r="I813" s="571"/>
      <c r="J813" s="571"/>
      <c r="K813" s="571"/>
      <c r="L813" s="571"/>
      <c r="M813" s="571"/>
      <c r="N813" s="571"/>
      <c r="O813" s="571"/>
      <c r="P813" s="571"/>
      <c r="Q813" s="571"/>
    </row>
    <row r="814" ht="25.15" customHeight="true" x14ac:dyDescent="0.2">
      <c r="C814" s="571"/>
      <c r="D814" s="571"/>
      <c r="E814" s="571"/>
      <c r="F814" s="571"/>
      <c r="G814" s="571"/>
      <c r="H814" s="571"/>
      <c r="I814" s="571"/>
      <c r="J814" s="571"/>
      <c r="K814" s="571"/>
      <c r="L814" s="571"/>
      <c r="M814" s="571"/>
      <c r="N814" s="571"/>
      <c r="O814" s="571"/>
      <c r="P814" s="571"/>
      <c r="Q814" s="571"/>
    </row>
    <row r="815" ht="25.15" customHeight="true" x14ac:dyDescent="0.2">
      <c r="C815" s="571"/>
      <c r="D815" s="571"/>
      <c r="E815" s="571"/>
      <c r="F815" s="571"/>
      <c r="G815" s="571"/>
      <c r="H815" s="571"/>
      <c r="I815" s="571"/>
      <c r="J815" s="571"/>
      <c r="K815" s="571"/>
      <c r="L815" s="571"/>
      <c r="M815" s="571"/>
      <c r="N815" s="571"/>
      <c r="O815" s="571"/>
      <c r="P815" s="571"/>
      <c r="Q815" s="571"/>
    </row>
    <row r="816" ht="25.15" customHeight="true" x14ac:dyDescent="0.2">
      <c r="C816" s="571"/>
      <c r="D816" s="571"/>
      <c r="E816" s="571"/>
      <c r="F816" s="571"/>
      <c r="G816" s="571"/>
      <c r="H816" s="571"/>
      <c r="I816" s="571"/>
      <c r="J816" s="571"/>
      <c r="K816" s="571"/>
      <c r="L816" s="571"/>
      <c r="M816" s="571"/>
      <c r="N816" s="571"/>
      <c r="O816" s="571"/>
      <c r="P816" s="571"/>
      <c r="Q816" s="571"/>
    </row>
    <row r="817" ht="25.15" customHeight="true" x14ac:dyDescent="0.2">
      <c r="C817" s="571"/>
      <c r="D817" s="571"/>
      <c r="E817" s="571"/>
      <c r="F817" s="571"/>
      <c r="G817" s="571"/>
      <c r="H817" s="571"/>
      <c r="I817" s="571"/>
      <c r="J817" s="571"/>
      <c r="K817" s="571"/>
      <c r="L817" s="571"/>
      <c r="M817" s="571"/>
      <c r="N817" s="571"/>
      <c r="O817" s="571"/>
      <c r="P817" s="571"/>
      <c r="Q817" s="571"/>
    </row>
    <row r="818" ht="25.15" customHeight="true" x14ac:dyDescent="0.2">
      <c r="C818" s="571"/>
      <c r="D818" s="571"/>
      <c r="E818" s="571"/>
      <c r="F818" s="571"/>
      <c r="G818" s="571"/>
      <c r="H818" s="571"/>
      <c r="I818" s="571"/>
      <c r="J818" s="571"/>
      <c r="K818" s="571"/>
      <c r="L818" s="571"/>
      <c r="M818" s="571"/>
      <c r="N818" s="571"/>
      <c r="O818" s="571"/>
      <c r="P818" s="571"/>
      <c r="Q818" s="571"/>
    </row>
    <row r="819" ht="25.15" customHeight="true" x14ac:dyDescent="0.2">
      <c r="C819" s="571"/>
      <c r="D819" s="571"/>
      <c r="E819" s="571"/>
      <c r="F819" s="571"/>
      <c r="G819" s="571"/>
      <c r="H819" s="571"/>
      <c r="I819" s="571"/>
      <c r="J819" s="571"/>
      <c r="K819" s="571"/>
      <c r="L819" s="571"/>
      <c r="M819" s="571"/>
      <c r="N819" s="571"/>
      <c r="O819" s="571"/>
      <c r="P819" s="571"/>
      <c r="Q819" s="571"/>
    </row>
    <row r="820" ht="25.15" customHeight="true" x14ac:dyDescent="0.2">
      <c r="C820" s="571"/>
      <c r="D820" s="571"/>
      <c r="E820" s="571"/>
      <c r="F820" s="571"/>
      <c r="G820" s="571"/>
      <c r="H820" s="571"/>
      <c r="I820" s="571"/>
      <c r="J820" s="571"/>
      <c r="K820" s="571"/>
      <c r="L820" s="571"/>
      <c r="M820" s="571"/>
      <c r="N820" s="571"/>
      <c r="O820" s="571"/>
      <c r="P820" s="571"/>
      <c r="Q820" s="571"/>
    </row>
    <row r="821" ht="25.15" customHeight="true" x14ac:dyDescent="0.2">
      <c r="C821" s="571"/>
      <c r="D821" s="571"/>
      <c r="E821" s="571"/>
      <c r="F821" s="571"/>
      <c r="G821" s="571"/>
      <c r="H821" s="571"/>
      <c r="I821" s="571"/>
      <c r="J821" s="571"/>
      <c r="K821" s="571"/>
      <c r="L821" s="571"/>
      <c r="M821" s="571"/>
      <c r="N821" s="571"/>
      <c r="O821" s="571"/>
      <c r="P821" s="571"/>
      <c r="Q821" s="571"/>
    </row>
    <row r="822" ht="25.15" customHeight="true" x14ac:dyDescent="0.2">
      <c r="C822" s="571"/>
      <c r="D822" s="571"/>
      <c r="E822" s="571"/>
      <c r="F822" s="571"/>
      <c r="G822" s="571"/>
      <c r="H822" s="571"/>
      <c r="I822" s="571"/>
      <c r="J822" s="571"/>
      <c r="K822" s="571"/>
      <c r="L822" s="571"/>
      <c r="M822" s="571"/>
      <c r="N822" s="571"/>
      <c r="O822" s="571"/>
      <c r="P822" s="571"/>
      <c r="Q822" s="571"/>
    </row>
    <row r="823" ht="25.15" customHeight="true" x14ac:dyDescent="0.2">
      <c r="C823" s="571"/>
      <c r="D823" s="571"/>
      <c r="E823" s="571"/>
      <c r="F823" s="571"/>
      <c r="G823" s="571"/>
      <c r="H823" s="571"/>
      <c r="I823" s="571"/>
      <c r="J823" s="571"/>
      <c r="K823" s="571"/>
      <c r="L823" s="571"/>
      <c r="M823" s="571"/>
      <c r="N823" s="571"/>
      <c r="O823" s="571"/>
      <c r="P823" s="571"/>
      <c r="Q823" s="571"/>
    </row>
    <row r="824" ht="25.15" customHeight="true" x14ac:dyDescent="0.2">
      <c r="C824" s="571"/>
      <c r="D824" s="571"/>
      <c r="E824" s="571"/>
      <c r="F824" s="571"/>
      <c r="G824" s="571"/>
      <c r="H824" s="571"/>
      <c r="I824" s="571"/>
      <c r="J824" s="571"/>
      <c r="K824" s="571"/>
      <c r="L824" s="571"/>
      <c r="M824" s="571"/>
      <c r="N824" s="571"/>
      <c r="O824" s="571"/>
      <c r="P824" s="571"/>
      <c r="Q824" s="571"/>
    </row>
    <row r="825" ht="25.15" customHeight="true" x14ac:dyDescent="0.2">
      <c r="C825" s="571"/>
      <c r="D825" s="571"/>
      <c r="E825" s="571"/>
      <c r="F825" s="571"/>
      <c r="G825" s="571"/>
      <c r="H825" s="571"/>
      <c r="I825" s="571"/>
      <c r="J825" s="571"/>
      <c r="K825" s="571"/>
      <c r="L825" s="571"/>
      <c r="M825" s="571"/>
      <c r="N825" s="571"/>
      <c r="O825" s="571"/>
      <c r="P825" s="571"/>
      <c r="Q825" s="571"/>
    </row>
    <row r="826" ht="25.15" customHeight="true" x14ac:dyDescent="0.2">
      <c r="C826" s="571"/>
      <c r="D826" s="571"/>
      <c r="E826" s="571"/>
      <c r="F826" s="571"/>
      <c r="G826" s="571"/>
      <c r="H826" s="571"/>
      <c r="I826" s="571"/>
      <c r="J826" s="571"/>
      <c r="K826" s="571"/>
      <c r="L826" s="571"/>
      <c r="M826" s="571"/>
      <c r="N826" s="571"/>
      <c r="O826" s="571"/>
      <c r="P826" s="571"/>
      <c r="Q826" s="571"/>
    </row>
    <row r="827" ht="25.15" customHeight="true" x14ac:dyDescent="0.2">
      <c r="C827" s="571"/>
      <c r="D827" s="571"/>
      <c r="E827" s="571"/>
      <c r="F827" s="571"/>
      <c r="G827" s="571"/>
      <c r="H827" s="571"/>
      <c r="I827" s="571"/>
      <c r="J827" s="571"/>
      <c r="K827" s="571"/>
      <c r="L827" s="571"/>
      <c r="M827" s="571"/>
      <c r="N827" s="571"/>
      <c r="O827" s="571"/>
      <c r="P827" s="571"/>
      <c r="Q827" s="571"/>
    </row>
    <row r="828" ht="25.15" customHeight="true" x14ac:dyDescent="0.2">
      <c r="C828" s="571"/>
      <c r="D828" s="571"/>
      <c r="E828" s="571"/>
      <c r="F828" s="571"/>
      <c r="G828" s="571"/>
      <c r="H828" s="571"/>
      <c r="I828" s="571"/>
      <c r="J828" s="571"/>
      <c r="K828" s="571"/>
      <c r="L828" s="571"/>
      <c r="M828" s="571"/>
      <c r="N828" s="571"/>
      <c r="O828" s="571"/>
      <c r="P828" s="571"/>
      <c r="Q828" s="571"/>
    </row>
    <row r="829" ht="25.15" customHeight="true" x14ac:dyDescent="0.2">
      <c r="C829" s="571"/>
      <c r="D829" s="571"/>
      <c r="E829" s="571"/>
      <c r="F829" s="571"/>
      <c r="G829" s="571"/>
      <c r="H829" s="571"/>
      <c r="I829" s="571"/>
      <c r="J829" s="571"/>
      <c r="K829" s="571"/>
      <c r="L829" s="571"/>
      <c r="M829" s="571"/>
      <c r="N829" s="571"/>
      <c r="O829" s="571"/>
      <c r="P829" s="571"/>
      <c r="Q829" s="571"/>
    </row>
    <row r="830" ht="25.15" customHeight="true" x14ac:dyDescent="0.2">
      <c r="C830" s="571"/>
      <c r="D830" s="571"/>
      <c r="E830" s="571"/>
      <c r="F830" s="571"/>
      <c r="G830" s="571"/>
      <c r="H830" s="571"/>
      <c r="I830" s="571"/>
      <c r="J830" s="571"/>
      <c r="K830" s="571"/>
      <c r="L830" s="571"/>
      <c r="M830" s="571"/>
      <c r="N830" s="571"/>
      <c r="O830" s="571"/>
      <c r="P830" s="571"/>
      <c r="Q830" s="571"/>
    </row>
    <row r="831" ht="25.15" customHeight="true" x14ac:dyDescent="0.2">
      <c r="C831" s="571"/>
      <c r="D831" s="571"/>
      <c r="E831" s="571"/>
      <c r="F831" s="571"/>
      <c r="G831" s="571"/>
      <c r="H831" s="571"/>
      <c r="I831" s="571"/>
      <c r="J831" s="571"/>
      <c r="K831" s="571"/>
      <c r="L831" s="571"/>
      <c r="M831" s="571"/>
      <c r="N831" s="571"/>
      <c r="O831" s="571"/>
      <c r="P831" s="571"/>
      <c r="Q831" s="571"/>
    </row>
    <row r="832" ht="25.15" customHeight="true" x14ac:dyDescent="0.2">
      <c r="C832" s="571"/>
      <c r="D832" s="571"/>
      <c r="E832" s="571"/>
      <c r="F832" s="571"/>
      <c r="G832" s="571"/>
      <c r="H832" s="571"/>
      <c r="I832" s="571"/>
      <c r="J832" s="571"/>
      <c r="K832" s="571"/>
      <c r="L832" s="571"/>
      <c r="M832" s="571"/>
      <c r="N832" s="571"/>
      <c r="O832" s="571"/>
      <c r="P832" s="571"/>
      <c r="Q832" s="571"/>
    </row>
    <row r="833" ht="25.15" customHeight="true" x14ac:dyDescent="0.2">
      <c r="C833" s="571"/>
      <c r="D833" s="571"/>
      <c r="E833" s="571"/>
      <c r="F833" s="571"/>
      <c r="G833" s="571"/>
      <c r="H833" s="571"/>
      <c r="I833" s="571"/>
      <c r="J833" s="571"/>
      <c r="K833" s="571"/>
      <c r="L833" s="571"/>
      <c r="M833" s="571"/>
      <c r="N833" s="571"/>
      <c r="O833" s="571"/>
      <c r="P833" s="571"/>
      <c r="Q833" s="571"/>
    </row>
    <row r="834" ht="25.15" customHeight="true" x14ac:dyDescent="0.2">
      <c r="C834" s="571"/>
      <c r="D834" s="571"/>
      <c r="E834" s="571"/>
      <c r="F834" s="571"/>
      <c r="G834" s="571"/>
      <c r="H834" s="571"/>
      <c r="I834" s="571"/>
      <c r="J834" s="571"/>
      <c r="K834" s="571"/>
      <c r="L834" s="571"/>
      <c r="M834" s="571"/>
      <c r="N834" s="571"/>
      <c r="O834" s="571"/>
      <c r="P834" s="571"/>
      <c r="Q834" s="571"/>
    </row>
    <row r="835" ht="25.15" customHeight="true" x14ac:dyDescent="0.2">
      <c r="C835" s="571"/>
      <c r="D835" s="571"/>
      <c r="E835" s="571"/>
      <c r="F835" s="571"/>
      <c r="G835" s="571"/>
      <c r="H835" s="571"/>
      <c r="I835" s="571"/>
      <c r="J835" s="571"/>
      <c r="K835" s="571"/>
      <c r="L835" s="571"/>
      <c r="M835" s="571"/>
      <c r="N835" s="571"/>
      <c r="O835" s="571"/>
      <c r="P835" s="571"/>
      <c r="Q835" s="571"/>
    </row>
    <row r="836" ht="25.15" customHeight="true" x14ac:dyDescent="0.2">
      <c r="C836" s="571"/>
      <c r="D836" s="571"/>
      <c r="E836" s="571"/>
      <c r="F836" s="571"/>
      <c r="G836" s="571"/>
      <c r="H836" s="571"/>
      <c r="I836" s="571"/>
      <c r="J836" s="571"/>
      <c r="K836" s="571"/>
      <c r="L836" s="571"/>
      <c r="M836" s="571"/>
      <c r="N836" s="571"/>
      <c r="O836" s="571"/>
      <c r="P836" s="571"/>
      <c r="Q836" s="571"/>
    </row>
    <row r="837" ht="25.15" customHeight="true" x14ac:dyDescent="0.2">
      <c r="C837" s="571"/>
      <c r="D837" s="571"/>
      <c r="E837" s="571"/>
      <c r="F837" s="571"/>
      <c r="G837" s="571"/>
      <c r="H837" s="571"/>
      <c r="I837" s="571"/>
      <c r="J837" s="571"/>
      <c r="K837" s="571"/>
      <c r="L837" s="571"/>
      <c r="M837" s="571"/>
      <c r="N837" s="571"/>
      <c r="O837" s="571"/>
      <c r="P837" s="571"/>
      <c r="Q837" s="571"/>
    </row>
    <row r="838" ht="25.15" customHeight="true" x14ac:dyDescent="0.2">
      <c r="C838" s="571"/>
      <c r="D838" s="571"/>
      <c r="E838" s="571"/>
      <c r="F838" s="571"/>
      <c r="G838" s="571"/>
      <c r="H838" s="571"/>
      <c r="I838" s="571"/>
      <c r="J838" s="571"/>
      <c r="K838" s="571"/>
      <c r="L838" s="571"/>
      <c r="M838" s="571"/>
      <c r="N838" s="571"/>
      <c r="O838" s="571"/>
      <c r="P838" s="571"/>
      <c r="Q838" s="571"/>
    </row>
    <row r="839" ht="25.15" customHeight="true" x14ac:dyDescent="0.2">
      <c r="C839" s="571"/>
      <c r="D839" s="571"/>
      <c r="E839" s="571"/>
      <c r="F839" s="571"/>
      <c r="G839" s="571"/>
      <c r="H839" s="571"/>
      <c r="I839" s="571"/>
      <c r="J839" s="571"/>
      <c r="K839" s="571"/>
      <c r="L839" s="571"/>
      <c r="M839" s="571"/>
      <c r="N839" s="571"/>
      <c r="O839" s="571"/>
      <c r="P839" s="571"/>
      <c r="Q839" s="571"/>
    </row>
    <row r="840" ht="25.15" customHeight="true" x14ac:dyDescent="0.2">
      <c r="C840" s="571"/>
      <c r="D840" s="571"/>
      <c r="E840" s="571"/>
      <c r="F840" s="571"/>
      <c r="G840" s="571"/>
      <c r="H840" s="571"/>
      <c r="I840" s="571"/>
      <c r="J840" s="571"/>
      <c r="K840" s="571"/>
      <c r="L840" s="571"/>
      <c r="M840" s="571"/>
      <c r="N840" s="571"/>
      <c r="O840" s="571"/>
      <c r="P840" s="571"/>
      <c r="Q840" s="571"/>
    </row>
    <row r="841" ht="25.15" customHeight="true" x14ac:dyDescent="0.2">
      <c r="C841" s="571"/>
      <c r="D841" s="571"/>
      <c r="E841" s="571"/>
      <c r="F841" s="571"/>
      <c r="G841" s="571"/>
      <c r="H841" s="571"/>
      <c r="I841" s="571"/>
      <c r="J841" s="571"/>
      <c r="K841" s="571"/>
      <c r="L841" s="571"/>
      <c r="M841" s="571"/>
      <c r="N841" s="571"/>
      <c r="O841" s="571"/>
      <c r="P841" s="571"/>
      <c r="Q841" s="571"/>
    </row>
    <row r="842" ht="25.15" customHeight="true" x14ac:dyDescent="0.2">
      <c r="C842" s="571"/>
      <c r="D842" s="571"/>
      <c r="E842" s="571"/>
      <c r="F842" s="571"/>
      <c r="G842" s="571"/>
      <c r="H842" s="571"/>
      <c r="I842" s="571"/>
      <c r="J842" s="571"/>
      <c r="K842" s="571"/>
      <c r="L842" s="571"/>
      <c r="M842" s="571"/>
      <c r="N842" s="571"/>
      <c r="O842" s="571"/>
      <c r="P842" s="571"/>
      <c r="Q842" s="571"/>
    </row>
    <row r="843" ht="25.15" customHeight="true" x14ac:dyDescent="0.2">
      <c r="C843" s="571"/>
      <c r="D843" s="571"/>
      <c r="E843" s="571"/>
      <c r="F843" s="571"/>
      <c r="G843" s="571"/>
      <c r="H843" s="571"/>
      <c r="I843" s="571"/>
      <c r="J843" s="571"/>
      <c r="K843" s="571"/>
      <c r="L843" s="571"/>
      <c r="M843" s="571"/>
      <c r="N843" s="571"/>
      <c r="O843" s="571"/>
      <c r="P843" s="571"/>
      <c r="Q843" s="571"/>
    </row>
    <row r="844" ht="25.15" customHeight="true" x14ac:dyDescent="0.2">
      <c r="C844" s="571"/>
      <c r="D844" s="571"/>
      <c r="E844" s="571"/>
      <c r="F844" s="571"/>
      <c r="G844" s="571"/>
      <c r="H844" s="571"/>
      <c r="I844" s="571"/>
      <c r="J844" s="571"/>
      <c r="K844" s="571"/>
      <c r="L844" s="571"/>
      <c r="M844" s="571"/>
      <c r="N844" s="571"/>
      <c r="O844" s="571"/>
      <c r="P844" s="571"/>
      <c r="Q844" s="571"/>
    </row>
    <row r="845" ht="25.15" customHeight="true" x14ac:dyDescent="0.2">
      <c r="C845" s="571"/>
      <c r="D845" s="571"/>
      <c r="E845" s="571"/>
      <c r="F845" s="571"/>
      <c r="G845" s="571"/>
      <c r="H845" s="571"/>
      <c r="I845" s="571"/>
      <c r="J845" s="571"/>
      <c r="K845" s="571"/>
      <c r="L845" s="571"/>
      <c r="M845" s="571"/>
      <c r="N845" s="571"/>
      <c r="O845" s="571"/>
      <c r="P845" s="571"/>
      <c r="Q845" s="571"/>
    </row>
    <row r="846" ht="25.15" customHeight="true" x14ac:dyDescent="0.2">
      <c r="C846" s="571"/>
      <c r="D846" s="571"/>
      <c r="E846" s="571"/>
      <c r="F846" s="571"/>
      <c r="G846" s="571"/>
      <c r="H846" s="571"/>
      <c r="I846" s="571"/>
      <c r="J846" s="571"/>
      <c r="K846" s="571"/>
      <c r="L846" s="571"/>
      <c r="M846" s="571"/>
      <c r="N846" s="571"/>
      <c r="O846" s="571"/>
      <c r="P846" s="571"/>
      <c r="Q846" s="571"/>
    </row>
    <row r="847" ht="25.15" customHeight="true" x14ac:dyDescent="0.2">
      <c r="C847" s="571"/>
      <c r="D847" s="571"/>
      <c r="E847" s="571"/>
      <c r="F847" s="571"/>
      <c r="G847" s="571"/>
      <c r="H847" s="571"/>
      <c r="I847" s="571"/>
      <c r="J847" s="571"/>
      <c r="K847" s="571"/>
      <c r="L847" s="571"/>
      <c r="M847" s="571"/>
      <c r="N847" s="571"/>
      <c r="O847" s="571"/>
      <c r="P847" s="571"/>
      <c r="Q847" s="571"/>
    </row>
    <row r="848" ht="25.15" customHeight="true" x14ac:dyDescent="0.2">
      <c r="C848" s="571"/>
      <c r="D848" s="571"/>
      <c r="E848" s="571"/>
      <c r="F848" s="571"/>
      <c r="G848" s="571"/>
      <c r="H848" s="571"/>
      <c r="I848" s="571"/>
      <c r="J848" s="571"/>
      <c r="K848" s="571"/>
      <c r="L848" s="571"/>
      <c r="M848" s="571"/>
      <c r="N848" s="571"/>
      <c r="O848" s="571"/>
      <c r="P848" s="571"/>
      <c r="Q848" s="571"/>
    </row>
    <row r="849" ht="25.15" customHeight="true" x14ac:dyDescent="0.2">
      <c r="C849" s="571"/>
      <c r="D849" s="571"/>
      <c r="E849" s="571"/>
      <c r="F849" s="571"/>
      <c r="G849" s="571"/>
      <c r="H849" s="571"/>
      <c r="I849" s="571"/>
      <c r="J849" s="571"/>
      <c r="K849" s="571"/>
      <c r="L849" s="571"/>
      <c r="M849" s="571"/>
      <c r="N849" s="571"/>
      <c r="O849" s="571"/>
      <c r="P849" s="571"/>
      <c r="Q849" s="571"/>
    </row>
    <row r="850" ht="25.15" customHeight="true" x14ac:dyDescent="0.2">
      <c r="C850" s="571"/>
      <c r="D850" s="571"/>
      <c r="E850" s="571"/>
      <c r="F850" s="571"/>
      <c r="G850" s="571"/>
      <c r="H850" s="571"/>
      <c r="I850" s="571"/>
      <c r="J850" s="571"/>
      <c r="K850" s="571"/>
      <c r="L850" s="571"/>
      <c r="M850" s="571"/>
      <c r="N850" s="571"/>
      <c r="O850" s="571"/>
      <c r="P850" s="571"/>
      <c r="Q850" s="571"/>
    </row>
    <row r="851" ht="25.15" customHeight="true" x14ac:dyDescent="0.2">
      <c r="C851" s="571"/>
      <c r="D851" s="571"/>
      <c r="E851" s="571"/>
      <c r="F851" s="571"/>
      <c r="G851" s="571"/>
      <c r="H851" s="571"/>
      <c r="I851" s="571"/>
      <c r="J851" s="571"/>
      <c r="K851" s="571"/>
      <c r="L851" s="571"/>
      <c r="M851" s="571"/>
      <c r="N851" s="571"/>
      <c r="O851" s="571"/>
      <c r="P851" s="571"/>
      <c r="Q851" s="571"/>
    </row>
    <row r="852" ht="25.15" customHeight="true" x14ac:dyDescent="0.2">
      <c r="C852" s="571"/>
      <c r="D852" s="571"/>
      <c r="E852" s="571"/>
      <c r="F852" s="571"/>
      <c r="G852" s="571"/>
      <c r="H852" s="571"/>
      <c r="I852" s="571"/>
      <c r="J852" s="571"/>
      <c r="K852" s="571"/>
      <c r="L852" s="571"/>
      <c r="M852" s="571"/>
      <c r="N852" s="571"/>
      <c r="O852" s="571"/>
      <c r="P852" s="571"/>
      <c r="Q852" s="571"/>
    </row>
    <row r="853" ht="25.15" customHeight="true" x14ac:dyDescent="0.2">
      <c r="C853" s="571"/>
      <c r="D853" s="571"/>
      <c r="E853" s="571"/>
      <c r="F853" s="571"/>
      <c r="G853" s="571"/>
      <c r="H853" s="571"/>
      <c r="I853" s="571"/>
      <c r="J853" s="571"/>
      <c r="K853" s="571"/>
      <c r="L853" s="571"/>
      <c r="M853" s="571"/>
      <c r="N853" s="571"/>
      <c r="O853" s="571"/>
      <c r="P853" s="571"/>
      <c r="Q853" s="571"/>
    </row>
    <row r="854" ht="25.15" customHeight="true" x14ac:dyDescent="0.2">
      <c r="C854" s="571"/>
      <c r="D854" s="571"/>
      <c r="E854" s="571"/>
      <c r="F854" s="571"/>
      <c r="G854" s="571"/>
      <c r="H854" s="571"/>
      <c r="I854" s="571"/>
      <c r="J854" s="571"/>
      <c r="K854" s="571"/>
      <c r="L854" s="571"/>
      <c r="M854" s="571"/>
      <c r="N854" s="571"/>
      <c r="O854" s="571"/>
      <c r="P854" s="571"/>
      <c r="Q854" s="571"/>
    </row>
    <row r="855" ht="25.15" customHeight="true" x14ac:dyDescent="0.2">
      <c r="C855" s="571"/>
      <c r="D855" s="571"/>
      <c r="E855" s="571"/>
      <c r="F855" s="571"/>
      <c r="G855" s="571"/>
      <c r="H855" s="571"/>
      <c r="I855" s="571"/>
      <c r="J855" s="571"/>
      <c r="K855" s="571"/>
      <c r="L855" s="571"/>
      <c r="M855" s="571"/>
      <c r="N855" s="571"/>
      <c r="O855" s="571"/>
      <c r="P855" s="571"/>
      <c r="Q855" s="571"/>
    </row>
    <row r="856" ht="25.15" customHeight="true" x14ac:dyDescent="0.2">
      <c r="C856" s="571"/>
      <c r="D856" s="571"/>
      <c r="E856" s="571"/>
      <c r="F856" s="571"/>
      <c r="G856" s="571"/>
      <c r="H856" s="571"/>
      <c r="I856" s="571"/>
      <c r="J856" s="571"/>
      <c r="K856" s="571"/>
      <c r="L856" s="571"/>
      <c r="M856" s="571"/>
      <c r="N856" s="571"/>
      <c r="O856" s="571"/>
      <c r="P856" s="571"/>
      <c r="Q856" s="571"/>
    </row>
    <row r="857" ht="25.15" customHeight="true" x14ac:dyDescent="0.2">
      <c r="C857" s="571"/>
      <c r="D857" s="571"/>
      <c r="E857" s="571"/>
      <c r="F857" s="571"/>
      <c r="G857" s="571"/>
      <c r="H857" s="571"/>
      <c r="I857" s="571"/>
      <c r="J857" s="571"/>
      <c r="K857" s="571"/>
      <c r="L857" s="571"/>
      <c r="M857" s="571"/>
      <c r="N857" s="571"/>
      <c r="O857" s="571"/>
      <c r="P857" s="571"/>
      <c r="Q857" s="571"/>
    </row>
    <row r="858" ht="25.15" customHeight="true" x14ac:dyDescent="0.2">
      <c r="C858" s="571"/>
      <c r="D858" s="571"/>
      <c r="E858" s="571"/>
      <c r="F858" s="571"/>
      <c r="G858" s="571"/>
      <c r="H858" s="571"/>
      <c r="I858" s="571"/>
      <c r="J858" s="571"/>
      <c r="K858" s="571"/>
      <c r="L858" s="571"/>
      <c r="M858" s="571"/>
      <c r="N858" s="571"/>
      <c r="O858" s="571"/>
      <c r="P858" s="571"/>
      <c r="Q858" s="571"/>
    </row>
    <row r="859" ht="25.15" customHeight="true" x14ac:dyDescent="0.2">
      <c r="C859" s="571"/>
      <c r="D859" s="571"/>
      <c r="E859" s="571"/>
      <c r="F859" s="571"/>
      <c r="G859" s="571"/>
      <c r="H859" s="571"/>
      <c r="I859" s="571"/>
      <c r="J859" s="571"/>
      <c r="K859" s="571"/>
      <c r="L859" s="571"/>
      <c r="M859" s="571"/>
      <c r="N859" s="571"/>
      <c r="O859" s="571"/>
      <c r="P859" s="571"/>
      <c r="Q859" s="571"/>
    </row>
    <row r="860" ht="25.15" customHeight="true" x14ac:dyDescent="0.2">
      <c r="C860" s="571"/>
      <c r="D860" s="571"/>
      <c r="E860" s="571"/>
      <c r="F860" s="571"/>
      <c r="G860" s="571"/>
      <c r="H860" s="571"/>
      <c r="I860" s="571"/>
      <c r="J860" s="571"/>
      <c r="K860" s="571"/>
      <c r="L860" s="571"/>
      <c r="M860" s="571"/>
      <c r="N860" s="571"/>
      <c r="O860" s="571"/>
      <c r="P860" s="571"/>
      <c r="Q860" s="571"/>
    </row>
    <row r="861" ht="25.15" customHeight="true" x14ac:dyDescent="0.2">
      <c r="C861" s="571"/>
      <c r="D861" s="571"/>
      <c r="E861" s="571"/>
      <c r="F861" s="571"/>
      <c r="G861" s="571"/>
      <c r="H861" s="571"/>
      <c r="I861" s="571"/>
      <c r="J861" s="571"/>
      <c r="K861" s="571"/>
      <c r="L861" s="571"/>
      <c r="M861" s="571"/>
      <c r="N861" s="571"/>
      <c r="O861" s="571"/>
      <c r="P861" s="571"/>
      <c r="Q861" s="571"/>
    </row>
    <row r="862" ht="25.15" customHeight="true" x14ac:dyDescent="0.2">
      <c r="C862" s="571"/>
      <c r="D862" s="571"/>
      <c r="E862" s="571"/>
      <c r="F862" s="571"/>
      <c r="G862" s="571"/>
      <c r="H862" s="571"/>
      <c r="I862" s="571"/>
      <c r="J862" s="571"/>
      <c r="K862" s="571"/>
      <c r="L862" s="571"/>
      <c r="M862" s="571"/>
      <c r="N862" s="571"/>
      <c r="O862" s="571"/>
      <c r="P862" s="571"/>
      <c r="Q862" s="571"/>
    </row>
    <row r="863" ht="25.15" customHeight="true" x14ac:dyDescent="0.2">
      <c r="C863" s="571"/>
      <c r="D863" s="571"/>
      <c r="E863" s="571"/>
      <c r="F863" s="571"/>
      <c r="G863" s="571"/>
      <c r="H863" s="571"/>
      <c r="I863" s="571"/>
      <c r="J863" s="571"/>
      <c r="K863" s="571"/>
      <c r="L863" s="571"/>
      <c r="M863" s="571"/>
      <c r="N863" s="571"/>
      <c r="O863" s="571"/>
      <c r="P863" s="571"/>
      <c r="Q863" s="571"/>
    </row>
    <row r="864" ht="25.15" customHeight="true" x14ac:dyDescent="0.2">
      <c r="C864" s="571"/>
      <c r="D864" s="571"/>
      <c r="E864" s="571"/>
      <c r="F864" s="571"/>
      <c r="G864" s="571"/>
      <c r="H864" s="571"/>
      <c r="I864" s="571"/>
      <c r="J864" s="571"/>
      <c r="K864" s="571"/>
      <c r="L864" s="571"/>
      <c r="M864" s="571"/>
      <c r="N864" s="571"/>
      <c r="O864" s="571"/>
      <c r="P864" s="571"/>
      <c r="Q864" s="571"/>
    </row>
    <row r="865" ht="25.15" customHeight="true" x14ac:dyDescent="0.2">
      <c r="C865" s="571"/>
      <c r="D865" s="571"/>
      <c r="E865" s="571"/>
      <c r="F865" s="571"/>
      <c r="G865" s="571"/>
      <c r="H865" s="571"/>
      <c r="I865" s="571"/>
      <c r="J865" s="571"/>
      <c r="K865" s="571"/>
      <c r="L865" s="571"/>
      <c r="M865" s="571"/>
      <c r="N865" s="571"/>
      <c r="O865" s="571"/>
      <c r="P865" s="571"/>
      <c r="Q865" s="571"/>
    </row>
    <row r="866" ht="25.15" customHeight="true" x14ac:dyDescent="0.2">
      <c r="C866" s="571"/>
      <c r="D866" s="571"/>
      <c r="E866" s="571"/>
      <c r="F866" s="571"/>
      <c r="G866" s="571"/>
      <c r="H866" s="571"/>
      <c r="I866" s="571"/>
      <c r="J866" s="571"/>
      <c r="K866" s="571"/>
      <c r="L866" s="571"/>
      <c r="M866" s="571"/>
      <c r="N866" s="571"/>
      <c r="O866" s="571"/>
      <c r="P866" s="571"/>
      <c r="Q866" s="571"/>
    </row>
    <row r="867" ht="25.15" customHeight="true" x14ac:dyDescent="0.2">
      <c r="C867" s="571"/>
      <c r="D867" s="571"/>
      <c r="E867" s="571"/>
      <c r="F867" s="571"/>
      <c r="G867" s="571"/>
      <c r="H867" s="571"/>
      <c r="I867" s="571"/>
      <c r="J867" s="571"/>
      <c r="K867" s="571"/>
      <c r="L867" s="571"/>
      <c r="M867" s="571"/>
      <c r="N867" s="571"/>
      <c r="O867" s="571"/>
      <c r="P867" s="571"/>
      <c r="Q867" s="571"/>
    </row>
    <row r="868" ht="25.15" customHeight="true" x14ac:dyDescent="0.2">
      <c r="C868" s="571"/>
      <c r="D868" s="571"/>
      <c r="E868" s="571"/>
      <c r="F868" s="571"/>
      <c r="G868" s="571"/>
      <c r="H868" s="571"/>
      <c r="I868" s="571"/>
      <c r="J868" s="571"/>
      <c r="K868" s="571"/>
      <c r="L868" s="571"/>
      <c r="M868" s="571"/>
      <c r="N868" s="571"/>
      <c r="O868" s="571"/>
      <c r="P868" s="571"/>
      <c r="Q868" s="571"/>
    </row>
    <row r="869" ht="25.15" customHeight="true" x14ac:dyDescent="0.2">
      <c r="C869" s="571"/>
      <c r="D869" s="571"/>
      <c r="E869" s="571"/>
      <c r="F869" s="571"/>
      <c r="G869" s="571"/>
      <c r="H869" s="571"/>
      <c r="I869" s="571"/>
      <c r="J869" s="571"/>
      <c r="K869" s="571"/>
      <c r="L869" s="571"/>
      <c r="M869" s="571"/>
      <c r="N869" s="571"/>
      <c r="O869" s="571"/>
      <c r="P869" s="571"/>
      <c r="Q869" s="571"/>
    </row>
    <row r="870" ht="25.15" customHeight="true" x14ac:dyDescent="0.2">
      <c r="C870" s="571"/>
      <c r="D870" s="571"/>
      <c r="E870" s="571"/>
      <c r="F870" s="571"/>
      <c r="G870" s="571"/>
      <c r="H870" s="571"/>
      <c r="I870" s="571"/>
      <c r="J870" s="571"/>
      <c r="K870" s="571"/>
      <c r="L870" s="571"/>
      <c r="M870" s="571"/>
      <c r="N870" s="571"/>
      <c r="O870" s="571"/>
      <c r="P870" s="571"/>
      <c r="Q870" s="571"/>
    </row>
    <row r="871" ht="25.15" customHeight="true" x14ac:dyDescent="0.2">
      <c r="C871" s="571"/>
      <c r="D871" s="571"/>
      <c r="E871" s="571"/>
      <c r="F871" s="571"/>
      <c r="G871" s="571"/>
      <c r="H871" s="571"/>
      <c r="I871" s="571"/>
      <c r="J871" s="571"/>
      <c r="K871" s="571"/>
      <c r="L871" s="571"/>
      <c r="M871" s="571"/>
      <c r="N871" s="571"/>
      <c r="O871" s="571"/>
      <c r="P871" s="571"/>
      <c r="Q871" s="571"/>
    </row>
    <row r="872" ht="25.15" customHeight="true" x14ac:dyDescent="0.2">
      <c r="C872" s="571"/>
      <c r="D872" s="571"/>
      <c r="E872" s="571"/>
      <c r="F872" s="571"/>
      <c r="G872" s="571"/>
      <c r="H872" s="571"/>
      <c r="I872" s="571"/>
      <c r="J872" s="571"/>
      <c r="K872" s="571"/>
      <c r="L872" s="571"/>
      <c r="M872" s="571"/>
      <c r="N872" s="571"/>
      <c r="O872" s="571"/>
      <c r="P872" s="571"/>
      <c r="Q872" s="571"/>
    </row>
    <row r="873" ht="25.15" customHeight="true" x14ac:dyDescent="0.2">
      <c r="C873" s="571"/>
      <c r="D873" s="571"/>
      <c r="E873" s="571"/>
      <c r="F873" s="571"/>
      <c r="G873" s="571"/>
      <c r="H873" s="571"/>
      <c r="I873" s="571"/>
      <c r="J873" s="571"/>
      <c r="K873" s="571"/>
      <c r="L873" s="571"/>
      <c r="M873" s="571"/>
      <c r="N873" s="571"/>
      <c r="O873" s="571"/>
      <c r="P873" s="571"/>
      <c r="Q873" s="571"/>
    </row>
    <row r="874" ht="25.15" customHeight="true" x14ac:dyDescent="0.2">
      <c r="C874" s="571"/>
      <c r="D874" s="571"/>
      <c r="E874" s="571"/>
      <c r="F874" s="571"/>
      <c r="G874" s="571"/>
      <c r="H874" s="571"/>
      <c r="I874" s="571"/>
      <c r="J874" s="571"/>
      <c r="K874" s="571"/>
      <c r="L874" s="571"/>
      <c r="M874" s="571"/>
      <c r="N874" s="571"/>
      <c r="O874" s="571"/>
      <c r="P874" s="571"/>
      <c r="Q874" s="571"/>
    </row>
    <row r="875" ht="25.15" customHeight="true" x14ac:dyDescent="0.2">
      <c r="C875" s="571"/>
      <c r="D875" s="571"/>
      <c r="E875" s="571"/>
      <c r="F875" s="571"/>
      <c r="G875" s="571"/>
      <c r="H875" s="571"/>
      <c r="I875" s="571"/>
      <c r="J875" s="571"/>
      <c r="K875" s="571"/>
      <c r="L875" s="571"/>
      <c r="M875" s="571"/>
      <c r="N875" s="571"/>
      <c r="O875" s="571"/>
      <c r="P875" s="571"/>
      <c r="Q875" s="571"/>
    </row>
    <row r="876" ht="25.15" customHeight="true" x14ac:dyDescent="0.2">
      <c r="C876" s="571"/>
      <c r="D876" s="571"/>
      <c r="E876" s="571"/>
      <c r="F876" s="571"/>
      <c r="G876" s="571"/>
      <c r="H876" s="571"/>
      <c r="I876" s="571"/>
      <c r="J876" s="571"/>
      <c r="K876" s="571"/>
      <c r="L876" s="571"/>
      <c r="M876" s="571"/>
      <c r="N876" s="571"/>
      <c r="O876" s="571"/>
      <c r="P876" s="571"/>
      <c r="Q876" s="571"/>
    </row>
    <row r="877" ht="25.15" customHeight="true" x14ac:dyDescent="0.2">
      <c r="C877" s="571"/>
      <c r="D877" s="571"/>
      <c r="E877" s="571"/>
      <c r="F877" s="571"/>
      <c r="G877" s="571"/>
      <c r="H877" s="571"/>
      <c r="I877" s="571"/>
      <c r="J877" s="571"/>
      <c r="K877" s="571"/>
      <c r="L877" s="571"/>
      <c r="M877" s="571"/>
      <c r="N877" s="571"/>
      <c r="O877" s="571"/>
      <c r="P877" s="571"/>
      <c r="Q877" s="571"/>
    </row>
    <row r="878" ht="25.15" customHeight="true" x14ac:dyDescent="0.2">
      <c r="C878" s="571"/>
      <c r="D878" s="571"/>
      <c r="E878" s="571"/>
      <c r="F878" s="571"/>
      <c r="G878" s="571"/>
      <c r="H878" s="571"/>
      <c r="I878" s="571"/>
      <c r="J878" s="571"/>
      <c r="K878" s="571"/>
      <c r="L878" s="571"/>
      <c r="M878" s="571"/>
      <c r="N878" s="571"/>
      <c r="O878" s="571"/>
      <c r="P878" s="571"/>
      <c r="Q878" s="571"/>
    </row>
    <row r="879" ht="25.15" customHeight="true" x14ac:dyDescent="0.2">
      <c r="C879" s="571"/>
      <c r="D879" s="571"/>
      <c r="E879" s="571"/>
      <c r="F879" s="571"/>
      <c r="G879" s="571"/>
      <c r="H879" s="571"/>
      <c r="I879" s="571"/>
      <c r="J879" s="571"/>
      <c r="K879" s="571"/>
      <c r="L879" s="571"/>
      <c r="M879" s="571"/>
      <c r="N879" s="571"/>
      <c r="O879" s="571"/>
      <c r="P879" s="571"/>
      <c r="Q879" s="571"/>
    </row>
    <row r="880" ht="25.15" customHeight="true" x14ac:dyDescent="0.2">
      <c r="C880" s="571"/>
      <c r="D880" s="571"/>
      <c r="E880" s="571"/>
      <c r="F880" s="571"/>
      <c r="G880" s="571"/>
      <c r="H880" s="571"/>
      <c r="I880" s="571"/>
      <c r="J880" s="571"/>
      <c r="K880" s="571"/>
      <c r="L880" s="571"/>
      <c r="M880" s="571"/>
      <c r="N880" s="571"/>
      <c r="O880" s="571"/>
      <c r="P880" s="571"/>
      <c r="Q880" s="571"/>
    </row>
    <row r="881" ht="25.15" customHeight="true" x14ac:dyDescent="0.2">
      <c r="C881" s="571"/>
      <c r="D881" s="571"/>
      <c r="E881" s="571"/>
      <c r="F881" s="571"/>
      <c r="G881" s="571"/>
      <c r="H881" s="571"/>
      <c r="I881" s="571"/>
      <c r="J881" s="571"/>
      <c r="K881" s="571"/>
      <c r="L881" s="571"/>
      <c r="M881" s="571"/>
      <c r="N881" s="571"/>
      <c r="O881" s="571"/>
      <c r="P881" s="571"/>
      <c r="Q881" s="571"/>
    </row>
    <row r="882" ht="25.15" customHeight="true" x14ac:dyDescent="0.2">
      <c r="C882" s="571"/>
      <c r="D882" s="571"/>
      <c r="E882" s="571"/>
      <c r="F882" s="571"/>
      <c r="G882" s="571"/>
      <c r="H882" s="571"/>
      <c r="I882" s="571"/>
      <c r="J882" s="571"/>
      <c r="K882" s="571"/>
      <c r="L882" s="571"/>
      <c r="M882" s="571"/>
      <c r="N882" s="571"/>
      <c r="O882" s="571"/>
      <c r="P882" s="571"/>
      <c r="Q882" s="571"/>
    </row>
    <row r="883" ht="25.15" customHeight="true" x14ac:dyDescent="0.2">
      <c r="C883" s="571"/>
      <c r="D883" s="571"/>
      <c r="E883" s="571"/>
      <c r="F883" s="571"/>
      <c r="G883" s="571"/>
      <c r="H883" s="571"/>
      <c r="I883" s="571"/>
      <c r="J883" s="571"/>
      <c r="K883" s="571"/>
      <c r="L883" s="571"/>
      <c r="M883" s="571"/>
      <c r="N883" s="571"/>
      <c r="O883" s="571"/>
      <c r="P883" s="571"/>
      <c r="Q883" s="571"/>
    </row>
    <row r="884" ht="25.15" customHeight="true" x14ac:dyDescent="0.2">
      <c r="C884" s="571"/>
      <c r="D884" s="571"/>
      <c r="E884" s="571"/>
      <c r="F884" s="571"/>
      <c r="G884" s="571"/>
      <c r="H884" s="571"/>
      <c r="I884" s="571"/>
      <c r="J884" s="571"/>
      <c r="K884" s="571"/>
      <c r="L884" s="571"/>
      <c r="M884" s="571"/>
      <c r="N884" s="571"/>
      <c r="O884" s="571"/>
      <c r="P884" s="571"/>
      <c r="Q884" s="571"/>
    </row>
    <row r="885" ht="25.15" customHeight="true" x14ac:dyDescent="0.2">
      <c r="C885" s="571"/>
      <c r="D885" s="571"/>
      <c r="E885" s="571"/>
      <c r="F885" s="571"/>
      <c r="G885" s="571"/>
      <c r="H885" s="571"/>
      <c r="I885" s="571"/>
      <c r="J885" s="571"/>
      <c r="K885" s="571"/>
      <c r="L885" s="571"/>
      <c r="M885" s="571"/>
      <c r="N885" s="571"/>
      <c r="O885" s="571"/>
      <c r="P885" s="571"/>
      <c r="Q885" s="571"/>
    </row>
    <row r="886" ht="25.15" customHeight="true" x14ac:dyDescent="0.2">
      <c r="C886" s="571"/>
      <c r="D886" s="571"/>
      <c r="E886" s="571"/>
      <c r="F886" s="571"/>
      <c r="G886" s="571"/>
      <c r="H886" s="571"/>
      <c r="I886" s="571"/>
      <c r="J886" s="571"/>
      <c r="K886" s="571"/>
      <c r="L886" s="571"/>
      <c r="M886" s="571"/>
      <c r="N886" s="571"/>
      <c r="O886" s="571"/>
      <c r="P886" s="571"/>
      <c r="Q886" s="571"/>
    </row>
    <row r="887" ht="25.15" customHeight="true" x14ac:dyDescent="0.2">
      <c r="C887" s="571"/>
      <c r="D887" s="571"/>
      <c r="E887" s="571"/>
      <c r="F887" s="571"/>
      <c r="G887" s="571"/>
      <c r="H887" s="571"/>
      <c r="I887" s="571"/>
      <c r="J887" s="571"/>
      <c r="K887" s="571"/>
      <c r="L887" s="571"/>
      <c r="M887" s="571"/>
      <c r="N887" s="571"/>
      <c r="O887" s="571"/>
      <c r="P887" s="571"/>
      <c r="Q887" s="571"/>
    </row>
    <row r="888" ht="25.15" customHeight="true" x14ac:dyDescent="0.2">
      <c r="C888" s="571"/>
      <c r="D888" s="571"/>
      <c r="E888" s="571"/>
      <c r="F888" s="571"/>
      <c r="G888" s="571"/>
      <c r="H888" s="571"/>
      <c r="I888" s="571"/>
      <c r="J888" s="571"/>
      <c r="K888" s="571"/>
      <c r="L888" s="571"/>
      <c r="M888" s="571"/>
      <c r="N888" s="571"/>
      <c r="O888" s="571"/>
      <c r="P888" s="571"/>
      <c r="Q888" s="571"/>
    </row>
    <row r="889" ht="25.15" customHeight="true" x14ac:dyDescent="0.2">
      <c r="C889" s="571"/>
      <c r="D889" s="571"/>
      <c r="E889" s="571"/>
      <c r="F889" s="571"/>
      <c r="G889" s="571"/>
      <c r="H889" s="571"/>
      <c r="I889" s="571"/>
      <c r="J889" s="571"/>
      <c r="K889" s="571"/>
      <c r="L889" s="571"/>
      <c r="M889" s="571"/>
      <c r="N889" s="571"/>
      <c r="O889" s="571"/>
      <c r="P889" s="571"/>
      <c r="Q889" s="571"/>
    </row>
    <row r="890" ht="25.15" customHeight="true" x14ac:dyDescent="0.2">
      <c r="C890" s="571"/>
      <c r="D890" s="571"/>
      <c r="E890" s="571"/>
      <c r="F890" s="571"/>
      <c r="G890" s="571"/>
      <c r="H890" s="571"/>
      <c r="I890" s="571"/>
      <c r="J890" s="571"/>
      <c r="K890" s="571"/>
      <c r="L890" s="571"/>
      <c r="M890" s="571"/>
      <c r="N890" s="571"/>
      <c r="O890" s="571"/>
      <c r="P890" s="571"/>
      <c r="Q890" s="571"/>
    </row>
    <row r="891" ht="25.15" customHeight="true" x14ac:dyDescent="0.2">
      <c r="C891" s="571"/>
      <c r="D891" s="571"/>
      <c r="E891" s="571"/>
      <c r="F891" s="571"/>
      <c r="G891" s="571"/>
      <c r="H891" s="571"/>
      <c r="I891" s="571"/>
      <c r="J891" s="571"/>
      <c r="K891" s="571"/>
      <c r="L891" s="571"/>
      <c r="M891" s="571"/>
      <c r="N891" s="571"/>
      <c r="O891" s="571"/>
      <c r="P891" s="571"/>
      <c r="Q891" s="571"/>
    </row>
    <row r="892" ht="25.15" customHeight="true" x14ac:dyDescent="0.2">
      <c r="C892" s="571"/>
      <c r="D892" s="571"/>
      <c r="E892" s="571"/>
      <c r="F892" s="571"/>
      <c r="G892" s="571"/>
      <c r="H892" s="571"/>
      <c r="I892" s="571"/>
      <c r="J892" s="571"/>
      <c r="K892" s="571"/>
      <c r="L892" s="571"/>
      <c r="M892" s="571"/>
      <c r="N892" s="571"/>
      <c r="O892" s="571"/>
      <c r="P892" s="571"/>
      <c r="Q892" s="571"/>
    </row>
    <row r="893" ht="25.15" customHeight="true" x14ac:dyDescent="0.2">
      <c r="C893" s="571"/>
      <c r="D893" s="571"/>
      <c r="E893" s="571"/>
      <c r="F893" s="571"/>
      <c r="G893" s="571"/>
      <c r="H893" s="571"/>
      <c r="I893" s="571"/>
      <c r="J893" s="571"/>
      <c r="K893" s="571"/>
      <c r="L893" s="571"/>
      <c r="M893" s="571"/>
      <c r="N893" s="571"/>
      <c r="O893" s="571"/>
      <c r="P893" s="571"/>
      <c r="Q893" s="571"/>
    </row>
    <row r="894" ht="25.15" customHeight="true" x14ac:dyDescent="0.2">
      <c r="C894" s="571"/>
      <c r="D894" s="571"/>
      <c r="E894" s="571"/>
      <c r="F894" s="571"/>
      <c r="G894" s="571"/>
      <c r="H894" s="571"/>
      <c r="I894" s="571"/>
      <c r="J894" s="571"/>
      <c r="K894" s="571"/>
      <c r="L894" s="571"/>
      <c r="M894" s="571"/>
      <c r="N894" s="571"/>
      <c r="O894" s="571"/>
      <c r="P894" s="571"/>
      <c r="Q894" s="571"/>
    </row>
    <row r="895" ht="25.15" customHeight="true" x14ac:dyDescent="0.2">
      <c r="C895" s="571"/>
      <c r="D895" s="571"/>
      <c r="E895" s="571"/>
      <c r="F895" s="571"/>
      <c r="G895" s="571"/>
      <c r="H895" s="571"/>
      <c r="I895" s="571"/>
      <c r="J895" s="571"/>
      <c r="K895" s="571"/>
      <c r="L895" s="571"/>
      <c r="M895" s="571"/>
      <c r="N895" s="571"/>
      <c r="O895" s="571"/>
      <c r="P895" s="571"/>
      <c r="Q895" s="571"/>
    </row>
    <row r="896" ht="25.15" customHeight="true" x14ac:dyDescent="0.2">
      <c r="C896" s="571"/>
      <c r="D896" s="571"/>
      <c r="E896" s="571"/>
      <c r="F896" s="571"/>
      <c r="G896" s="571"/>
      <c r="H896" s="571"/>
      <c r="I896" s="571"/>
      <c r="J896" s="571"/>
      <c r="K896" s="571"/>
      <c r="L896" s="571"/>
      <c r="M896" s="571"/>
      <c r="N896" s="571"/>
      <c r="O896" s="571"/>
      <c r="P896" s="571"/>
      <c r="Q896" s="571"/>
    </row>
    <row r="897" ht="25.15" customHeight="true" x14ac:dyDescent="0.2">
      <c r="C897" s="571"/>
      <c r="D897" s="571"/>
      <c r="E897" s="571"/>
      <c r="F897" s="571"/>
      <c r="G897" s="571"/>
      <c r="H897" s="571"/>
      <c r="I897" s="571"/>
      <c r="J897" s="571"/>
      <c r="K897" s="571"/>
      <c r="L897" s="571"/>
      <c r="M897" s="571"/>
      <c r="N897" s="571"/>
      <c r="O897" s="571"/>
      <c r="P897" s="571"/>
      <c r="Q897" s="571"/>
    </row>
    <row r="898" ht="25.15" customHeight="true" x14ac:dyDescent="0.2">
      <c r="C898" s="571"/>
      <c r="D898" s="571"/>
      <c r="E898" s="571"/>
      <c r="F898" s="571"/>
      <c r="G898" s="571"/>
      <c r="H898" s="571"/>
      <c r="I898" s="571"/>
      <c r="J898" s="571"/>
      <c r="K898" s="571"/>
      <c r="L898" s="571"/>
      <c r="M898" s="571"/>
      <c r="N898" s="571"/>
      <c r="O898" s="571"/>
      <c r="P898" s="571"/>
      <c r="Q898" s="571"/>
    </row>
    <row r="899" ht="25.15" customHeight="true" x14ac:dyDescent="0.2">
      <c r="C899" s="571"/>
      <c r="D899" s="571"/>
      <c r="E899" s="571"/>
      <c r="F899" s="571"/>
      <c r="G899" s="571"/>
      <c r="H899" s="571"/>
      <c r="I899" s="571"/>
      <c r="J899" s="571"/>
      <c r="K899" s="571"/>
      <c r="L899" s="571"/>
      <c r="M899" s="571"/>
      <c r="N899" s="571"/>
      <c r="O899" s="571"/>
      <c r="P899" s="571"/>
      <c r="Q899" s="571"/>
    </row>
    <row r="900" ht="25.15" customHeight="true" x14ac:dyDescent="0.2">
      <c r="C900" s="571"/>
      <c r="D900" s="571"/>
      <c r="E900" s="571"/>
      <c r="F900" s="571"/>
      <c r="G900" s="571"/>
      <c r="H900" s="571"/>
      <c r="I900" s="571"/>
      <c r="J900" s="571"/>
      <c r="K900" s="571"/>
      <c r="L900" s="571"/>
      <c r="M900" s="571"/>
      <c r="N900" s="571"/>
      <c r="O900" s="571"/>
      <c r="P900" s="571"/>
      <c r="Q900" s="571"/>
    </row>
    <row r="901" ht="25.15" customHeight="true" x14ac:dyDescent="0.2">
      <c r="C901" s="571"/>
      <c r="D901" s="571"/>
      <c r="E901" s="571"/>
      <c r="F901" s="571"/>
      <c r="G901" s="571"/>
      <c r="H901" s="571"/>
      <c r="I901" s="571"/>
      <c r="J901" s="571"/>
      <c r="K901" s="571"/>
      <c r="L901" s="571"/>
      <c r="M901" s="571"/>
      <c r="N901" s="571"/>
      <c r="O901" s="571"/>
      <c r="P901" s="571"/>
      <c r="Q901" s="571"/>
    </row>
    <row r="902" ht="25.15" customHeight="true" x14ac:dyDescent="0.2">
      <c r="C902" s="571"/>
      <c r="D902" s="571"/>
      <c r="E902" s="571"/>
      <c r="F902" s="571"/>
      <c r="G902" s="571"/>
      <c r="H902" s="571"/>
      <c r="I902" s="571"/>
      <c r="J902" s="571"/>
      <c r="K902" s="571"/>
      <c r="L902" s="571"/>
      <c r="M902" s="571"/>
      <c r="N902" s="571"/>
      <c r="O902" s="571"/>
      <c r="P902" s="571"/>
      <c r="Q902" s="571"/>
    </row>
    <row r="903" ht="25.15" customHeight="true" x14ac:dyDescent="0.2">
      <c r="C903" s="571"/>
      <c r="D903" s="571"/>
      <c r="E903" s="571"/>
      <c r="F903" s="571"/>
      <c r="G903" s="571"/>
      <c r="H903" s="571"/>
      <c r="I903" s="571"/>
      <c r="J903" s="571"/>
      <c r="K903" s="571"/>
      <c r="L903" s="571"/>
      <c r="M903" s="571"/>
      <c r="N903" s="571"/>
      <c r="O903" s="571"/>
      <c r="P903" s="571"/>
      <c r="Q903" s="571"/>
    </row>
    <row r="904" ht="25.15" customHeight="true" x14ac:dyDescent="0.2">
      <c r="C904" s="571"/>
      <c r="D904" s="571"/>
      <c r="E904" s="571"/>
      <c r="F904" s="571"/>
      <c r="G904" s="571"/>
      <c r="H904" s="571"/>
      <c r="I904" s="571"/>
      <c r="J904" s="571"/>
      <c r="K904" s="571"/>
      <c r="L904" s="571"/>
      <c r="M904" s="571"/>
      <c r="N904" s="571"/>
      <c r="O904" s="571"/>
      <c r="P904" s="571"/>
      <c r="Q904" s="571"/>
    </row>
    <row r="905" ht="25.15" customHeight="true" x14ac:dyDescent="0.2">
      <c r="C905" s="571"/>
      <c r="D905" s="571"/>
      <c r="E905" s="571"/>
      <c r="F905" s="571"/>
      <c r="G905" s="571"/>
      <c r="H905" s="571"/>
      <c r="I905" s="571"/>
      <c r="J905" s="571"/>
      <c r="K905" s="571"/>
      <c r="L905" s="571"/>
      <c r="M905" s="571"/>
      <c r="N905" s="571"/>
      <c r="O905" s="571"/>
      <c r="P905" s="571"/>
      <c r="Q905" s="571"/>
    </row>
    <row r="906" ht="25.15" customHeight="true" x14ac:dyDescent="0.2">
      <c r="C906" s="571"/>
      <c r="D906" s="571"/>
      <c r="E906" s="571"/>
      <c r="F906" s="571"/>
      <c r="G906" s="571"/>
      <c r="H906" s="571"/>
      <c r="I906" s="571"/>
      <c r="J906" s="571"/>
      <c r="K906" s="571"/>
      <c r="L906" s="571"/>
      <c r="M906" s="571"/>
      <c r="N906" s="571"/>
      <c r="O906" s="571"/>
      <c r="P906" s="571"/>
      <c r="Q906" s="571"/>
    </row>
    <row r="907" ht="25.15" customHeight="true" x14ac:dyDescent="0.2">
      <c r="C907" s="571"/>
      <c r="D907" s="571"/>
      <c r="E907" s="571"/>
      <c r="F907" s="571"/>
      <c r="G907" s="571"/>
      <c r="H907" s="571"/>
      <c r="I907" s="571"/>
      <c r="J907" s="571"/>
      <c r="K907" s="571"/>
      <c r="L907" s="571"/>
      <c r="M907" s="571"/>
      <c r="N907" s="571"/>
      <c r="O907" s="571"/>
      <c r="P907" s="571"/>
      <c r="Q907" s="571"/>
    </row>
    <row r="908" ht="25.15" customHeight="true" x14ac:dyDescent="0.2">
      <c r="C908" s="571"/>
      <c r="D908" s="571"/>
      <c r="E908" s="571"/>
      <c r="F908" s="571"/>
      <c r="G908" s="571"/>
      <c r="H908" s="571"/>
      <c r="I908" s="571"/>
      <c r="J908" s="571"/>
      <c r="K908" s="571"/>
      <c r="L908" s="571"/>
      <c r="M908" s="571"/>
      <c r="N908" s="571"/>
      <c r="O908" s="571"/>
      <c r="P908" s="571"/>
      <c r="Q908" s="571"/>
    </row>
    <row r="909" ht="25.15" customHeight="true" x14ac:dyDescent="0.2">
      <c r="C909" s="571"/>
      <c r="D909" s="571"/>
      <c r="E909" s="571"/>
      <c r="F909" s="571"/>
      <c r="G909" s="571"/>
      <c r="H909" s="571"/>
      <c r="I909" s="571"/>
      <c r="J909" s="571"/>
      <c r="K909" s="571"/>
      <c r="L909" s="571"/>
      <c r="M909" s="571"/>
      <c r="N909" s="571"/>
      <c r="O909" s="571"/>
      <c r="P909" s="571"/>
      <c r="Q909" s="571"/>
    </row>
    <row r="910" ht="25.15" customHeight="true" x14ac:dyDescent="0.2">
      <c r="C910" s="571"/>
      <c r="D910" s="571"/>
      <c r="E910" s="571"/>
      <c r="F910" s="571"/>
      <c r="G910" s="571"/>
      <c r="H910" s="571"/>
      <c r="I910" s="571"/>
      <c r="J910" s="571"/>
      <c r="K910" s="571"/>
      <c r="L910" s="571"/>
      <c r="M910" s="571"/>
      <c r="N910" s="571"/>
      <c r="O910" s="571"/>
      <c r="P910" s="571"/>
      <c r="Q910" s="571"/>
    </row>
    <row r="911" ht="25.15" customHeight="true" x14ac:dyDescent="0.2">
      <c r="C911" s="571"/>
      <c r="D911" s="571"/>
      <c r="E911" s="571"/>
      <c r="F911" s="571"/>
      <c r="G911" s="571"/>
      <c r="H911" s="571"/>
      <c r="I911" s="571"/>
      <c r="J911" s="571"/>
      <c r="K911" s="571"/>
      <c r="L911" s="571"/>
      <c r="M911" s="571"/>
      <c r="N911" s="571"/>
      <c r="O911" s="571"/>
      <c r="P911" s="571"/>
      <c r="Q911" s="571"/>
    </row>
    <row r="912" ht="25.15" customHeight="true" x14ac:dyDescent="0.2">
      <c r="C912" s="571"/>
      <c r="D912" s="571"/>
      <c r="E912" s="571"/>
      <c r="F912" s="571"/>
      <c r="G912" s="571"/>
      <c r="H912" s="571"/>
      <c r="I912" s="571"/>
      <c r="J912" s="571"/>
      <c r="K912" s="571"/>
      <c r="L912" s="571"/>
      <c r="M912" s="571"/>
      <c r="N912" s="571"/>
      <c r="O912" s="571"/>
      <c r="P912" s="571"/>
      <c r="Q912" s="571"/>
    </row>
    <row r="913" ht="25.15" customHeight="true" x14ac:dyDescent="0.2">
      <c r="C913" s="571"/>
      <c r="D913" s="571"/>
      <c r="E913" s="571"/>
      <c r="F913" s="571"/>
      <c r="G913" s="571"/>
      <c r="H913" s="571"/>
      <c r="I913" s="571"/>
      <c r="J913" s="571"/>
      <c r="K913" s="571"/>
      <c r="L913" s="571"/>
      <c r="M913" s="571"/>
      <c r="N913" s="571"/>
      <c r="O913" s="571"/>
      <c r="P913" s="571"/>
      <c r="Q913" s="571"/>
    </row>
    <row r="914" ht="25.15" customHeight="true" x14ac:dyDescent="0.2">
      <c r="C914" s="571"/>
      <c r="D914" s="571"/>
      <c r="E914" s="571"/>
      <c r="F914" s="571"/>
      <c r="G914" s="571"/>
      <c r="H914" s="571"/>
      <c r="I914" s="571"/>
      <c r="J914" s="571"/>
      <c r="K914" s="571"/>
      <c r="L914" s="571"/>
      <c r="M914" s="571"/>
      <c r="N914" s="571"/>
      <c r="O914" s="571"/>
      <c r="P914" s="571"/>
      <c r="Q914" s="571"/>
    </row>
    <row r="915" ht="25.15" customHeight="true" x14ac:dyDescent="0.2">
      <c r="C915" s="571"/>
      <c r="D915" s="571"/>
      <c r="E915" s="571"/>
      <c r="F915" s="571"/>
      <c r="G915" s="571"/>
      <c r="H915" s="571"/>
      <c r="I915" s="571"/>
      <c r="J915" s="571"/>
      <c r="K915" s="571"/>
      <c r="L915" s="571"/>
      <c r="M915" s="571"/>
      <c r="N915" s="571"/>
      <c r="O915" s="571"/>
      <c r="P915" s="571"/>
      <c r="Q915" s="571"/>
    </row>
    <row r="916" ht="25.15" customHeight="true" x14ac:dyDescent="0.2">
      <c r="C916" s="571"/>
      <c r="D916" s="571"/>
      <c r="E916" s="571"/>
      <c r="F916" s="571"/>
      <c r="G916" s="571"/>
      <c r="H916" s="571"/>
      <c r="I916" s="571"/>
      <c r="J916" s="571"/>
      <c r="K916" s="571"/>
      <c r="L916" s="571"/>
      <c r="M916" s="571"/>
      <c r="N916" s="571"/>
      <c r="O916" s="571"/>
      <c r="P916" s="571"/>
      <c r="Q916" s="571"/>
    </row>
    <row r="917" ht="25.15" customHeight="true" x14ac:dyDescent="0.2">
      <c r="C917" s="571"/>
      <c r="D917" s="571"/>
      <c r="E917" s="571"/>
      <c r="F917" s="571"/>
      <c r="G917" s="571"/>
      <c r="H917" s="571"/>
      <c r="I917" s="571"/>
      <c r="J917" s="571"/>
      <c r="K917" s="571"/>
      <c r="L917" s="571"/>
      <c r="M917" s="571"/>
      <c r="N917" s="571"/>
      <c r="O917" s="571"/>
      <c r="P917" s="571"/>
      <c r="Q917" s="571"/>
    </row>
    <row r="918" ht="25.15" customHeight="true" x14ac:dyDescent="0.2">
      <c r="C918" s="571"/>
      <c r="D918" s="571"/>
      <c r="E918" s="571"/>
      <c r="F918" s="571"/>
      <c r="G918" s="571"/>
      <c r="H918" s="571"/>
      <c r="I918" s="571"/>
      <c r="J918" s="571"/>
      <c r="K918" s="571"/>
      <c r="L918" s="571"/>
      <c r="M918" s="571"/>
      <c r="N918" s="571"/>
      <c r="O918" s="571"/>
      <c r="P918" s="571"/>
      <c r="Q918" s="571"/>
    </row>
    <row r="919" ht="25.15" customHeight="true" x14ac:dyDescent="0.2">
      <c r="C919" s="571"/>
      <c r="D919" s="571"/>
      <c r="E919" s="571"/>
      <c r="F919" s="571"/>
      <c r="G919" s="571"/>
      <c r="H919" s="571"/>
      <c r="I919" s="571"/>
      <c r="J919" s="571"/>
      <c r="K919" s="571"/>
      <c r="L919" s="571"/>
      <c r="M919" s="571"/>
      <c r="N919" s="571"/>
      <c r="O919" s="571"/>
      <c r="P919" s="571"/>
      <c r="Q919" s="571"/>
    </row>
    <row r="920" ht="25.15" customHeight="true" x14ac:dyDescent="0.2">
      <c r="C920" s="571"/>
      <c r="D920" s="571"/>
      <c r="E920" s="571"/>
      <c r="F920" s="571"/>
      <c r="G920" s="571"/>
      <c r="H920" s="571"/>
      <c r="I920" s="571"/>
      <c r="J920" s="571"/>
      <c r="K920" s="571"/>
      <c r="L920" s="571"/>
      <c r="M920" s="571"/>
      <c r="N920" s="571"/>
      <c r="O920" s="571"/>
      <c r="P920" s="571"/>
      <c r="Q920" s="571"/>
    </row>
    <row r="921" ht="25.15" customHeight="true" x14ac:dyDescent="0.2">
      <c r="C921" s="571"/>
      <c r="D921" s="571"/>
      <c r="E921" s="571"/>
      <c r="F921" s="571"/>
      <c r="G921" s="571"/>
      <c r="H921" s="571"/>
      <c r="I921" s="571"/>
      <c r="J921" s="571"/>
      <c r="K921" s="571"/>
      <c r="L921" s="571"/>
      <c r="M921" s="571"/>
      <c r="N921" s="571"/>
      <c r="O921" s="571"/>
      <c r="P921" s="571"/>
      <c r="Q921" s="571"/>
    </row>
    <row r="922" ht="25.15" customHeight="true" x14ac:dyDescent="0.2">
      <c r="C922" s="571"/>
      <c r="D922" s="571"/>
      <c r="E922" s="571"/>
      <c r="F922" s="571"/>
      <c r="G922" s="571"/>
      <c r="H922" s="571"/>
      <c r="I922" s="571"/>
      <c r="J922" s="571"/>
      <c r="K922" s="571"/>
      <c r="L922" s="571"/>
      <c r="M922" s="571"/>
      <c r="N922" s="571"/>
      <c r="O922" s="571"/>
      <c r="P922" s="571"/>
      <c r="Q922" s="571"/>
    </row>
    <row r="923" ht="25.15" customHeight="true" x14ac:dyDescent="0.2">
      <c r="C923" s="571"/>
      <c r="D923" s="571"/>
      <c r="E923" s="571"/>
      <c r="F923" s="571"/>
      <c r="G923" s="571"/>
      <c r="H923" s="571"/>
      <c r="I923" s="571"/>
      <c r="J923" s="571"/>
      <c r="K923" s="571"/>
      <c r="L923" s="571"/>
      <c r="M923" s="571"/>
      <c r="N923" s="571"/>
      <c r="O923" s="571"/>
      <c r="P923" s="571"/>
      <c r="Q923" s="571"/>
    </row>
    <row r="924" ht="25.15" customHeight="true" x14ac:dyDescent="0.2">
      <c r="C924" s="571"/>
      <c r="D924" s="571"/>
      <c r="E924" s="571"/>
      <c r="F924" s="571"/>
      <c r="G924" s="571"/>
      <c r="H924" s="571"/>
      <c r="I924" s="571"/>
      <c r="J924" s="571"/>
      <c r="K924" s="571"/>
      <c r="L924" s="571"/>
      <c r="M924" s="571"/>
      <c r="N924" s="571"/>
      <c r="O924" s="571"/>
      <c r="P924" s="571"/>
      <c r="Q924" s="571"/>
    </row>
    <row r="925" ht="25.15" customHeight="true" x14ac:dyDescent="0.2">
      <c r="C925" s="571"/>
      <c r="D925" s="571"/>
      <c r="E925" s="571"/>
      <c r="F925" s="571"/>
      <c r="G925" s="571"/>
      <c r="H925" s="571"/>
      <c r="I925" s="571"/>
      <c r="J925" s="571"/>
      <c r="K925" s="571"/>
      <c r="L925" s="571"/>
      <c r="M925" s="571"/>
      <c r="N925" s="571"/>
      <c r="O925" s="571"/>
      <c r="P925" s="571"/>
      <c r="Q925" s="571"/>
    </row>
    <row r="926" ht="25.15" customHeight="true" x14ac:dyDescent="0.2">
      <c r="C926" s="571"/>
      <c r="D926" s="571"/>
      <c r="E926" s="571"/>
      <c r="F926" s="571"/>
      <c r="G926" s="571"/>
      <c r="H926" s="571"/>
      <c r="I926" s="571"/>
      <c r="J926" s="571"/>
      <c r="K926" s="571"/>
      <c r="L926" s="571"/>
      <c r="M926" s="571"/>
      <c r="N926" s="571"/>
      <c r="O926" s="571"/>
      <c r="P926" s="571"/>
      <c r="Q926" s="571"/>
    </row>
    <row r="927" ht="25.15" customHeight="true" x14ac:dyDescent="0.2">
      <c r="C927" s="571"/>
      <c r="D927" s="571"/>
      <c r="E927" s="571"/>
      <c r="F927" s="571"/>
      <c r="G927" s="571"/>
      <c r="H927" s="571"/>
      <c r="I927" s="571"/>
      <c r="J927" s="571"/>
      <c r="K927" s="571"/>
      <c r="L927" s="571"/>
      <c r="M927" s="571"/>
      <c r="N927" s="571"/>
      <c r="O927" s="571"/>
      <c r="P927" s="571"/>
      <c r="Q927" s="571"/>
    </row>
    <row r="928" ht="25.15" customHeight="true" x14ac:dyDescent="0.2">
      <c r="C928" s="571"/>
      <c r="D928" s="571"/>
      <c r="E928" s="571"/>
      <c r="F928" s="571"/>
      <c r="G928" s="571"/>
      <c r="H928" s="571"/>
      <c r="I928" s="571"/>
      <c r="J928" s="571"/>
      <c r="K928" s="571"/>
      <c r="L928" s="571"/>
      <c r="M928" s="571"/>
      <c r="N928" s="571"/>
      <c r="O928" s="571"/>
      <c r="P928" s="571"/>
      <c r="Q928" s="571"/>
    </row>
    <row r="929" ht="25.15" customHeight="true" x14ac:dyDescent="0.2">
      <c r="C929" s="571"/>
      <c r="D929" s="571"/>
      <c r="E929" s="571"/>
      <c r="F929" s="571"/>
      <c r="G929" s="571"/>
      <c r="H929" s="571"/>
      <c r="I929" s="571"/>
      <c r="J929" s="571"/>
      <c r="K929" s="571"/>
      <c r="L929" s="571"/>
      <c r="M929" s="571"/>
      <c r="N929" s="571"/>
      <c r="O929" s="571"/>
      <c r="P929" s="571"/>
      <c r="Q929" s="571"/>
    </row>
    <row r="930" ht="25.15" customHeight="true" x14ac:dyDescent="0.2">
      <c r="C930" s="571"/>
      <c r="D930" s="571"/>
      <c r="E930" s="571"/>
      <c r="F930" s="571"/>
      <c r="G930" s="571"/>
      <c r="H930" s="571"/>
      <c r="I930" s="571"/>
      <c r="J930" s="571"/>
      <c r="K930" s="571"/>
      <c r="L930" s="571"/>
      <c r="M930" s="571"/>
      <c r="N930" s="571"/>
      <c r="O930" s="571"/>
      <c r="P930" s="571"/>
      <c r="Q930" s="571"/>
    </row>
    <row r="931" ht="25.15" customHeight="true" x14ac:dyDescent="0.2">
      <c r="C931" s="571"/>
      <c r="D931" s="571"/>
      <c r="E931" s="571"/>
      <c r="F931" s="571"/>
      <c r="G931" s="571"/>
      <c r="H931" s="571"/>
      <c r="I931" s="571"/>
      <c r="J931" s="571"/>
      <c r="K931" s="571"/>
      <c r="L931" s="571"/>
      <c r="M931" s="571"/>
      <c r="N931" s="571"/>
      <c r="O931" s="571"/>
      <c r="P931" s="571"/>
      <c r="Q931" s="571"/>
    </row>
    <row r="932" ht="25.15" customHeight="true" x14ac:dyDescent="0.2">
      <c r="C932" s="571"/>
      <c r="D932" s="571"/>
      <c r="E932" s="571"/>
      <c r="F932" s="571"/>
      <c r="G932" s="571"/>
      <c r="H932" s="571"/>
      <c r="I932" s="571"/>
      <c r="J932" s="571"/>
      <c r="K932" s="571"/>
      <c r="L932" s="571"/>
      <c r="M932" s="571"/>
      <c r="N932" s="571"/>
      <c r="O932" s="571"/>
      <c r="P932" s="571"/>
      <c r="Q932" s="571"/>
    </row>
    <row r="933" ht="25.15" customHeight="true" x14ac:dyDescent="0.2">
      <c r="C933" s="571"/>
      <c r="D933" s="571"/>
      <c r="E933" s="571"/>
      <c r="F933" s="571"/>
      <c r="G933" s="571"/>
      <c r="H933" s="571"/>
      <c r="I933" s="571"/>
      <c r="J933" s="571"/>
      <c r="K933" s="571"/>
      <c r="L933" s="571"/>
      <c r="M933" s="571"/>
      <c r="N933" s="571"/>
      <c r="O933" s="571"/>
      <c r="P933" s="571"/>
      <c r="Q933" s="571"/>
    </row>
    <row r="934" ht="25.15" customHeight="true" x14ac:dyDescent="0.2">
      <c r="C934" s="571"/>
      <c r="D934" s="571"/>
      <c r="E934" s="571"/>
      <c r="F934" s="571"/>
      <c r="G934" s="571"/>
      <c r="H934" s="571"/>
      <c r="I934" s="571"/>
      <c r="J934" s="571"/>
      <c r="K934" s="571"/>
      <c r="L934" s="571"/>
      <c r="M934" s="571"/>
      <c r="N934" s="571"/>
      <c r="O934" s="571"/>
      <c r="P934" s="571"/>
      <c r="Q934" s="571"/>
    </row>
    <row r="935" ht="25.15" customHeight="true" x14ac:dyDescent="0.2">
      <c r="C935" s="571"/>
      <c r="D935" s="571"/>
      <c r="E935" s="571"/>
      <c r="F935" s="571"/>
      <c r="G935" s="571"/>
      <c r="H935" s="571"/>
      <c r="I935" s="571"/>
      <c r="J935" s="571"/>
      <c r="K935" s="571"/>
      <c r="L935" s="571"/>
      <c r="M935" s="571"/>
      <c r="N935" s="571"/>
      <c r="O935" s="571"/>
      <c r="P935" s="571"/>
      <c r="Q935" s="571"/>
    </row>
    <row r="936" ht="25.15" customHeight="true" x14ac:dyDescent="0.2">
      <c r="C936" s="571"/>
      <c r="D936" s="571"/>
      <c r="E936" s="571"/>
      <c r="F936" s="571"/>
      <c r="G936" s="571"/>
      <c r="H936" s="571"/>
      <c r="I936" s="571"/>
      <c r="J936" s="571"/>
      <c r="K936" s="571"/>
      <c r="L936" s="571"/>
      <c r="M936" s="571"/>
      <c r="N936" s="571"/>
      <c r="O936" s="571"/>
      <c r="P936" s="571"/>
      <c r="Q936" s="571"/>
    </row>
    <row r="937" ht="25.15" customHeight="true" x14ac:dyDescent="0.2">
      <c r="C937" s="571"/>
      <c r="D937" s="571"/>
      <c r="E937" s="571"/>
      <c r="F937" s="571"/>
      <c r="G937" s="571"/>
      <c r="H937" s="571"/>
      <c r="I937" s="571"/>
      <c r="J937" s="571"/>
      <c r="K937" s="571"/>
      <c r="L937" s="571"/>
      <c r="M937" s="571"/>
      <c r="N937" s="571"/>
      <c r="O937" s="571"/>
      <c r="P937" s="571"/>
      <c r="Q937" s="571"/>
    </row>
    <row r="938" ht="25.15" customHeight="true" x14ac:dyDescent="0.2">
      <c r="C938" s="571"/>
      <c r="D938" s="571"/>
      <c r="E938" s="571"/>
      <c r="F938" s="571"/>
      <c r="G938" s="571"/>
      <c r="H938" s="571"/>
      <c r="I938" s="571"/>
      <c r="J938" s="571"/>
      <c r="K938" s="571"/>
      <c r="L938" s="571"/>
      <c r="M938" s="571"/>
      <c r="N938" s="571"/>
      <c r="O938" s="571"/>
      <c r="P938" s="571"/>
      <c r="Q938" s="571"/>
    </row>
    <row r="939" ht="25.15" customHeight="true" x14ac:dyDescent="0.2">
      <c r="C939" s="571"/>
      <c r="D939" s="571"/>
      <c r="E939" s="571"/>
      <c r="F939" s="571"/>
      <c r="G939" s="571"/>
      <c r="H939" s="571"/>
      <c r="I939" s="571"/>
      <c r="J939" s="571"/>
      <c r="K939" s="571"/>
      <c r="L939" s="571"/>
      <c r="M939" s="571"/>
      <c r="N939" s="571"/>
      <c r="O939" s="571"/>
      <c r="P939" s="571"/>
      <c r="Q939" s="571"/>
    </row>
    <row r="940" ht="25.15" customHeight="true" x14ac:dyDescent="0.2">
      <c r="C940" s="571"/>
      <c r="D940" s="571"/>
      <c r="E940" s="571"/>
      <c r="F940" s="571"/>
      <c r="G940" s="571"/>
      <c r="H940" s="571"/>
      <c r="I940" s="571"/>
      <c r="J940" s="571"/>
      <c r="K940" s="571"/>
      <c r="L940" s="571"/>
      <c r="M940" s="571"/>
      <c r="N940" s="571"/>
      <c r="O940" s="571"/>
      <c r="P940" s="571"/>
      <c r="Q940" s="571"/>
    </row>
    <row r="941" ht="25.15" customHeight="true" x14ac:dyDescent="0.2">
      <c r="C941" s="571"/>
      <c r="D941" s="571"/>
      <c r="E941" s="571"/>
      <c r="F941" s="571"/>
      <c r="G941" s="571"/>
      <c r="H941" s="571"/>
      <c r="I941" s="571"/>
      <c r="J941" s="571"/>
      <c r="K941" s="571"/>
      <c r="L941" s="571"/>
      <c r="M941" s="571"/>
      <c r="N941" s="571"/>
      <c r="O941" s="571"/>
      <c r="P941" s="571"/>
      <c r="Q941" s="571"/>
    </row>
    <row r="942" ht="25.15" customHeight="true" x14ac:dyDescent="0.2">
      <c r="C942" s="571"/>
      <c r="D942" s="571"/>
      <c r="E942" s="571"/>
      <c r="F942" s="571"/>
      <c r="G942" s="571"/>
      <c r="H942" s="571"/>
      <c r="I942" s="571"/>
      <c r="J942" s="571"/>
      <c r="K942" s="571"/>
      <c r="L942" s="571"/>
      <c r="M942" s="571"/>
      <c r="N942" s="571"/>
      <c r="O942" s="571"/>
      <c r="P942" s="571"/>
      <c r="Q942" s="571"/>
    </row>
    <row r="943" ht="25.15" customHeight="true" x14ac:dyDescent="0.2">
      <c r="C943" s="571"/>
      <c r="D943" s="571"/>
      <c r="E943" s="571"/>
      <c r="F943" s="571"/>
      <c r="G943" s="571"/>
      <c r="H943" s="571"/>
      <c r="I943" s="571"/>
      <c r="J943" s="571"/>
      <c r="K943" s="571"/>
      <c r="L943" s="571"/>
      <c r="M943" s="571"/>
      <c r="N943" s="571"/>
      <c r="O943" s="571"/>
      <c r="P943" s="571"/>
      <c r="Q943" s="571"/>
    </row>
    <row r="944" ht="25.15" customHeight="true" x14ac:dyDescent="0.2">
      <c r="C944" s="571"/>
      <c r="D944" s="571"/>
      <c r="E944" s="571"/>
      <c r="F944" s="571"/>
      <c r="G944" s="571"/>
      <c r="H944" s="571"/>
      <c r="I944" s="571"/>
      <c r="J944" s="571"/>
      <c r="K944" s="571"/>
      <c r="L944" s="571"/>
      <c r="M944" s="571"/>
      <c r="N944" s="571"/>
      <c r="O944" s="571"/>
      <c r="P944" s="571"/>
      <c r="Q944" s="571"/>
    </row>
    <row r="945" ht="25.15" customHeight="true" x14ac:dyDescent="0.2">
      <c r="C945" s="571"/>
      <c r="D945" s="571"/>
      <c r="E945" s="571"/>
      <c r="F945" s="571"/>
      <c r="G945" s="571"/>
      <c r="H945" s="571"/>
      <c r="I945" s="571"/>
      <c r="J945" s="571"/>
      <c r="K945" s="571"/>
      <c r="L945" s="571"/>
      <c r="M945" s="571"/>
      <c r="N945" s="571"/>
      <c r="O945" s="571"/>
      <c r="P945" s="571"/>
      <c r="Q945" s="571"/>
    </row>
    <row r="946" ht="25.15" customHeight="true" x14ac:dyDescent="0.2">
      <c r="C946" s="571"/>
      <c r="D946" s="571"/>
      <c r="E946" s="571"/>
      <c r="F946" s="571"/>
      <c r="G946" s="571"/>
      <c r="H946" s="571"/>
      <c r="I946" s="571"/>
      <c r="J946" s="571"/>
      <c r="K946" s="571"/>
      <c r="L946" s="571"/>
      <c r="M946" s="571"/>
      <c r="N946" s="571"/>
      <c r="O946" s="571"/>
      <c r="P946" s="571"/>
      <c r="Q946" s="571"/>
    </row>
    <row r="947" ht="25.15" customHeight="true" x14ac:dyDescent="0.2">
      <c r="C947" s="571"/>
      <c r="D947" s="571"/>
      <c r="E947" s="571"/>
      <c r="F947" s="571"/>
      <c r="G947" s="571"/>
      <c r="H947" s="571"/>
      <c r="I947" s="571"/>
      <c r="J947" s="571"/>
      <c r="K947" s="571"/>
      <c r="L947" s="571"/>
      <c r="M947" s="571"/>
      <c r="N947" s="571"/>
      <c r="O947" s="571"/>
      <c r="P947" s="571"/>
      <c r="Q947" s="571"/>
    </row>
    <row r="948" ht="25.15" customHeight="true" x14ac:dyDescent="0.2">
      <c r="C948" s="571"/>
      <c r="D948" s="571"/>
      <c r="E948" s="571"/>
      <c r="F948" s="571"/>
      <c r="G948" s="571"/>
      <c r="H948" s="571"/>
      <c r="I948" s="571"/>
      <c r="J948" s="571"/>
      <c r="K948" s="571"/>
      <c r="L948" s="571"/>
      <c r="M948" s="571"/>
      <c r="N948" s="571"/>
      <c r="O948" s="571"/>
      <c r="P948" s="571"/>
      <c r="Q948" s="571"/>
    </row>
    <row r="949" ht="25.15" customHeight="true" x14ac:dyDescent="0.2">
      <c r="C949" s="571"/>
      <c r="D949" s="571"/>
      <c r="E949" s="571"/>
      <c r="F949" s="571"/>
      <c r="G949" s="571"/>
      <c r="H949" s="571"/>
      <c r="I949" s="571"/>
      <c r="J949" s="571"/>
      <c r="K949" s="571"/>
      <c r="L949" s="571"/>
      <c r="M949" s="571"/>
      <c r="N949" s="571"/>
      <c r="O949" s="571"/>
      <c r="P949" s="571"/>
      <c r="Q949" s="571"/>
    </row>
    <row r="950" ht="25.15" customHeight="true" x14ac:dyDescent="0.2">
      <c r="C950" s="571"/>
      <c r="D950" s="571"/>
      <c r="E950" s="571"/>
      <c r="F950" s="571"/>
      <c r="G950" s="571"/>
      <c r="H950" s="571"/>
      <c r="I950" s="571"/>
      <c r="J950" s="571"/>
      <c r="K950" s="571"/>
      <c r="L950" s="571"/>
      <c r="M950" s="571"/>
      <c r="N950" s="571"/>
      <c r="O950" s="571"/>
      <c r="P950" s="571"/>
      <c r="Q950" s="571"/>
    </row>
    <row r="951" ht="25.15" customHeight="true" x14ac:dyDescent="0.2">
      <c r="C951" s="571"/>
      <c r="D951" s="571"/>
      <c r="E951" s="571"/>
      <c r="F951" s="571"/>
      <c r="G951" s="571"/>
      <c r="H951" s="571"/>
      <c r="I951" s="571"/>
      <c r="J951" s="571"/>
      <c r="K951" s="571"/>
      <c r="L951" s="571"/>
      <c r="M951" s="571"/>
      <c r="N951" s="571"/>
      <c r="O951" s="571"/>
      <c r="P951" s="571"/>
      <c r="Q951" s="571"/>
    </row>
    <row r="952" ht="25.15" customHeight="true" x14ac:dyDescent="0.2">
      <c r="C952" s="571"/>
      <c r="D952" s="571"/>
      <c r="E952" s="571"/>
      <c r="F952" s="571"/>
      <c r="G952" s="571"/>
      <c r="H952" s="571"/>
      <c r="I952" s="571"/>
      <c r="J952" s="571"/>
      <c r="K952" s="571"/>
      <c r="L952" s="571"/>
      <c r="M952" s="571"/>
      <c r="N952" s="571"/>
      <c r="O952" s="571"/>
      <c r="P952" s="571"/>
      <c r="Q952" s="571"/>
    </row>
    <row r="953" ht="25.15" customHeight="true" x14ac:dyDescent="0.2">
      <c r="C953" s="571"/>
      <c r="D953" s="571"/>
      <c r="E953" s="571"/>
      <c r="F953" s="571"/>
      <c r="G953" s="571"/>
      <c r="H953" s="571"/>
      <c r="I953" s="571"/>
      <c r="J953" s="571"/>
      <c r="K953" s="571"/>
      <c r="L953" s="571"/>
      <c r="M953" s="571"/>
      <c r="N953" s="571"/>
      <c r="O953" s="571"/>
      <c r="P953" s="571"/>
      <c r="Q953" s="571"/>
    </row>
    <row r="954" ht="25.15" customHeight="true" x14ac:dyDescent="0.2">
      <c r="C954" s="571"/>
      <c r="D954" s="571"/>
      <c r="E954" s="571"/>
      <c r="F954" s="571"/>
      <c r="G954" s="571"/>
      <c r="H954" s="571"/>
      <c r="I954" s="571"/>
      <c r="J954" s="571"/>
      <c r="K954" s="571"/>
      <c r="L954" s="571"/>
      <c r="M954" s="571"/>
      <c r="N954" s="571"/>
      <c r="O954" s="571"/>
      <c r="P954" s="571"/>
      <c r="Q954" s="571"/>
    </row>
    <row r="955" ht="25.15" customHeight="true" x14ac:dyDescent="0.2">
      <c r="C955" s="571"/>
      <c r="D955" s="571"/>
      <c r="E955" s="571"/>
      <c r="F955" s="571"/>
      <c r="G955" s="571"/>
      <c r="H955" s="571"/>
      <c r="I955" s="571"/>
      <c r="J955" s="571"/>
      <c r="K955" s="571"/>
      <c r="L955" s="571"/>
      <c r="M955" s="571"/>
      <c r="N955" s="571"/>
      <c r="O955" s="571"/>
      <c r="P955" s="571"/>
      <c r="Q955" s="571"/>
    </row>
    <row r="956" ht="25.15" customHeight="true" x14ac:dyDescent="0.2">
      <c r="C956" s="571"/>
      <c r="D956" s="571"/>
      <c r="E956" s="571"/>
      <c r="F956" s="571"/>
      <c r="G956" s="571"/>
      <c r="H956" s="571"/>
      <c r="I956" s="571"/>
      <c r="J956" s="571"/>
      <c r="K956" s="571"/>
      <c r="L956" s="571"/>
      <c r="M956" s="571"/>
      <c r="N956" s="571"/>
      <c r="O956" s="571"/>
      <c r="P956" s="571"/>
      <c r="Q956" s="571"/>
    </row>
    <row r="957" ht="25.15" customHeight="true" x14ac:dyDescent="0.2">
      <c r="C957" s="571"/>
      <c r="D957" s="571"/>
      <c r="E957" s="571"/>
      <c r="F957" s="571"/>
      <c r="G957" s="571"/>
      <c r="H957" s="571"/>
      <c r="I957" s="571"/>
      <c r="J957" s="571"/>
      <c r="K957" s="571"/>
      <c r="L957" s="571"/>
      <c r="M957" s="571"/>
      <c r="N957" s="571"/>
      <c r="O957" s="571"/>
      <c r="P957" s="571"/>
      <c r="Q957" s="571"/>
    </row>
    <row r="958" ht="25.15" customHeight="true" x14ac:dyDescent="0.2">
      <c r="C958" s="571"/>
      <c r="D958" s="571"/>
      <c r="E958" s="571"/>
      <c r="F958" s="571"/>
      <c r="G958" s="571"/>
      <c r="H958" s="571"/>
      <c r="I958" s="571"/>
      <c r="J958" s="571"/>
      <c r="K958" s="571"/>
      <c r="L958" s="571"/>
      <c r="M958" s="571"/>
      <c r="N958" s="571"/>
      <c r="O958" s="571"/>
      <c r="P958" s="571"/>
      <c r="Q958" s="571"/>
    </row>
    <row r="959" ht="25.15" customHeight="true" x14ac:dyDescent="0.2">
      <c r="C959" s="571"/>
      <c r="D959" s="571"/>
      <c r="E959" s="571"/>
      <c r="F959" s="571"/>
      <c r="G959" s="571"/>
      <c r="H959" s="571"/>
      <c r="I959" s="571"/>
      <c r="J959" s="571"/>
      <c r="K959" s="571"/>
      <c r="L959" s="571"/>
      <c r="M959" s="571"/>
      <c r="N959" s="571"/>
      <c r="O959" s="571"/>
      <c r="P959" s="571"/>
      <c r="Q959" s="571"/>
    </row>
    <row r="960" ht="25.15" customHeight="true" x14ac:dyDescent="0.2">
      <c r="C960" s="571"/>
      <c r="D960" s="571"/>
      <c r="E960" s="571"/>
      <c r="F960" s="571"/>
      <c r="G960" s="571"/>
      <c r="H960" s="571"/>
      <c r="I960" s="571"/>
      <c r="J960" s="571"/>
      <c r="K960" s="571"/>
      <c r="L960" s="571"/>
      <c r="M960" s="571"/>
      <c r="N960" s="571"/>
      <c r="O960" s="571"/>
      <c r="P960" s="571"/>
      <c r="Q960" s="571"/>
    </row>
    <row r="961" ht="25.15" customHeight="true" x14ac:dyDescent="0.2">
      <c r="C961" s="571"/>
      <c r="D961" s="571"/>
      <c r="E961" s="571"/>
      <c r="F961" s="571"/>
      <c r="G961" s="571"/>
      <c r="H961" s="571"/>
      <c r="I961" s="571"/>
      <c r="J961" s="571"/>
      <c r="K961" s="571"/>
      <c r="L961" s="571"/>
      <c r="M961" s="571"/>
      <c r="N961" s="571"/>
      <c r="O961" s="571"/>
      <c r="P961" s="571"/>
      <c r="Q961" s="571"/>
    </row>
    <row r="962" ht="25.15" customHeight="true" x14ac:dyDescent="0.2">
      <c r="C962" s="571"/>
      <c r="D962" s="571"/>
      <c r="E962" s="571"/>
      <c r="F962" s="571"/>
      <c r="G962" s="571"/>
      <c r="H962" s="571"/>
      <c r="I962" s="571"/>
      <c r="J962" s="571"/>
      <c r="K962" s="571"/>
      <c r="L962" s="571"/>
      <c r="M962" s="571"/>
      <c r="N962" s="571"/>
      <c r="O962" s="571"/>
      <c r="P962" s="571"/>
      <c r="Q962" s="571"/>
    </row>
    <row r="963" ht="25.15" customHeight="true" x14ac:dyDescent="0.2">
      <c r="C963" s="571"/>
      <c r="D963" s="571"/>
      <c r="E963" s="571"/>
      <c r="F963" s="571"/>
      <c r="G963" s="571"/>
      <c r="H963" s="571"/>
      <c r="I963" s="571"/>
      <c r="J963" s="571"/>
      <c r="K963" s="571"/>
      <c r="L963" s="571"/>
      <c r="M963" s="571"/>
      <c r="N963" s="571"/>
      <c r="O963" s="571"/>
      <c r="P963" s="571"/>
      <c r="Q963" s="571"/>
    </row>
    <row r="964" ht="25.15" customHeight="true" x14ac:dyDescent="0.2">
      <c r="C964" s="571"/>
      <c r="D964" s="571"/>
      <c r="E964" s="571"/>
      <c r="F964" s="571"/>
      <c r="G964" s="571"/>
      <c r="H964" s="571"/>
      <c r="I964" s="571"/>
      <c r="J964" s="571"/>
      <c r="K964" s="571"/>
      <c r="L964" s="571"/>
      <c r="M964" s="571"/>
      <c r="N964" s="571"/>
      <c r="O964" s="571"/>
      <c r="P964" s="571"/>
      <c r="Q964" s="571"/>
    </row>
    <row r="965" ht="25.15" customHeight="true" x14ac:dyDescent="0.2">
      <c r="C965" s="571"/>
      <c r="D965" s="571"/>
      <c r="E965" s="571"/>
      <c r="F965" s="571"/>
      <c r="G965" s="571"/>
      <c r="H965" s="571"/>
      <c r="I965" s="571"/>
      <c r="J965" s="571"/>
      <c r="K965" s="571"/>
      <c r="L965" s="571"/>
      <c r="M965" s="571"/>
      <c r="N965" s="571"/>
      <c r="O965" s="571"/>
      <c r="P965" s="571"/>
      <c r="Q965" s="571"/>
    </row>
    <row r="966" ht="25.15" customHeight="true" x14ac:dyDescent="0.2">
      <c r="C966" s="571"/>
      <c r="D966" s="571"/>
      <c r="E966" s="571"/>
      <c r="F966" s="571"/>
      <c r="G966" s="571"/>
      <c r="H966" s="571"/>
      <c r="I966" s="571"/>
      <c r="J966" s="571"/>
      <c r="K966" s="571"/>
      <c r="L966" s="571"/>
      <c r="M966" s="571"/>
      <c r="N966" s="571"/>
      <c r="O966" s="571"/>
      <c r="P966" s="571"/>
      <c r="Q966" s="571"/>
    </row>
    <row r="967" ht="25.15" customHeight="true" x14ac:dyDescent="0.2">
      <c r="C967" s="571"/>
      <c r="D967" s="571"/>
      <c r="E967" s="571"/>
      <c r="F967" s="571"/>
      <c r="G967" s="571"/>
      <c r="H967" s="571"/>
      <c r="I967" s="571"/>
      <c r="J967" s="571"/>
      <c r="K967" s="571"/>
      <c r="L967" s="571"/>
      <c r="M967" s="571"/>
      <c r="N967" s="571"/>
      <c r="O967" s="571"/>
      <c r="P967" s="571"/>
      <c r="Q967" s="571"/>
    </row>
    <row r="968" ht="25.15" customHeight="true" x14ac:dyDescent="0.2">
      <c r="C968" s="571"/>
      <c r="D968" s="571"/>
      <c r="E968" s="571"/>
      <c r="F968" s="571"/>
      <c r="G968" s="571"/>
      <c r="H968" s="571"/>
      <c r="I968" s="571"/>
      <c r="J968" s="571"/>
      <c r="K968" s="571"/>
      <c r="L968" s="571"/>
      <c r="M968" s="571"/>
      <c r="N968" s="571"/>
      <c r="O968" s="571"/>
      <c r="P968" s="571"/>
      <c r="Q968" s="571"/>
    </row>
    <row r="969" ht="25.15" customHeight="true" x14ac:dyDescent="0.2">
      <c r="C969" s="571"/>
      <c r="D969" s="571"/>
      <c r="E969" s="571"/>
      <c r="F969" s="571"/>
      <c r="G969" s="571"/>
      <c r="H969" s="571"/>
      <c r="I969" s="571"/>
      <c r="J969" s="571"/>
      <c r="K969" s="571"/>
      <c r="L969" s="571"/>
      <c r="M969" s="571"/>
      <c r="N969" s="571"/>
      <c r="O969" s="571"/>
      <c r="P969" s="571"/>
      <c r="Q969" s="571"/>
    </row>
    <row r="970" ht="25.15" customHeight="true" x14ac:dyDescent="0.2">
      <c r="C970" s="571"/>
      <c r="D970" s="571"/>
      <c r="E970" s="571"/>
      <c r="F970" s="571"/>
      <c r="G970" s="571"/>
      <c r="H970" s="571"/>
      <c r="I970" s="571"/>
      <c r="J970" s="571"/>
      <c r="K970" s="571"/>
      <c r="L970" s="571"/>
      <c r="M970" s="571"/>
      <c r="N970" s="571"/>
      <c r="O970" s="571"/>
      <c r="P970" s="571"/>
      <c r="Q970" s="571"/>
    </row>
    <row r="971" ht="25.15" customHeight="true" x14ac:dyDescent="0.2">
      <c r="C971" s="571"/>
      <c r="D971" s="571"/>
      <c r="E971" s="571"/>
      <c r="F971" s="571"/>
      <c r="G971" s="571"/>
      <c r="H971" s="571"/>
      <c r="I971" s="571"/>
      <c r="J971" s="571"/>
      <c r="K971" s="571"/>
      <c r="L971" s="571"/>
      <c r="M971" s="571"/>
      <c r="N971" s="571"/>
      <c r="O971" s="571"/>
      <c r="P971" s="571"/>
      <c r="Q971" s="571"/>
    </row>
    <row r="972" ht="25.15" customHeight="true" x14ac:dyDescent="0.2">
      <c r="C972" s="571"/>
      <c r="D972" s="571"/>
      <c r="E972" s="571"/>
      <c r="F972" s="571"/>
      <c r="G972" s="571"/>
      <c r="H972" s="571"/>
      <c r="I972" s="571"/>
      <c r="J972" s="571"/>
      <c r="K972" s="571"/>
      <c r="L972" s="571"/>
      <c r="M972" s="571"/>
      <c r="N972" s="571"/>
      <c r="O972" s="571"/>
      <c r="P972" s="571"/>
      <c r="Q972" s="571"/>
    </row>
    <row r="973" ht="25.15" customHeight="true" x14ac:dyDescent="0.2">
      <c r="C973" s="571"/>
      <c r="D973" s="571"/>
      <c r="E973" s="571"/>
      <c r="F973" s="571"/>
      <c r="G973" s="571"/>
      <c r="H973" s="571"/>
      <c r="I973" s="571"/>
      <c r="J973" s="571"/>
      <c r="K973" s="571"/>
      <c r="L973" s="571"/>
      <c r="M973" s="571"/>
      <c r="N973" s="571"/>
      <c r="O973" s="571"/>
      <c r="P973" s="571"/>
      <c r="Q973" s="571"/>
    </row>
    <row r="974" ht="25.15" customHeight="true" x14ac:dyDescent="0.2">
      <c r="C974" s="571"/>
      <c r="D974" s="571"/>
      <c r="E974" s="571"/>
      <c r="F974" s="571"/>
      <c r="G974" s="571"/>
      <c r="H974" s="571"/>
      <c r="I974" s="571"/>
      <c r="J974" s="571"/>
      <c r="K974" s="571"/>
      <c r="L974" s="571"/>
      <c r="M974" s="571"/>
      <c r="N974" s="571"/>
      <c r="O974" s="571"/>
      <c r="P974" s="571"/>
      <c r="Q974" s="571"/>
    </row>
    <row r="975" ht="25.15" customHeight="true" x14ac:dyDescent="0.2">
      <c r="C975" s="571"/>
      <c r="D975" s="571"/>
      <c r="E975" s="571"/>
      <c r="F975" s="571"/>
      <c r="G975" s="571"/>
      <c r="H975" s="571"/>
      <c r="I975" s="571"/>
      <c r="J975" s="571"/>
      <c r="K975" s="571"/>
      <c r="L975" s="571"/>
      <c r="M975" s="571"/>
      <c r="N975" s="571"/>
      <c r="O975" s="571"/>
      <c r="P975" s="571"/>
      <c r="Q975" s="571"/>
    </row>
    <row r="976" ht="25.15" customHeight="true" x14ac:dyDescent="0.2">
      <c r="C976" s="571"/>
      <c r="D976" s="571"/>
      <c r="E976" s="571"/>
      <c r="F976" s="571"/>
      <c r="G976" s="571"/>
      <c r="H976" s="571"/>
      <c r="I976" s="571"/>
      <c r="J976" s="571"/>
      <c r="K976" s="571"/>
      <c r="L976" s="571"/>
      <c r="M976" s="571"/>
      <c r="N976" s="571"/>
      <c r="O976" s="571"/>
      <c r="P976" s="571"/>
      <c r="Q976" s="571"/>
    </row>
    <row r="977" ht="25.15" customHeight="true" x14ac:dyDescent="0.2">
      <c r="C977" s="571"/>
      <c r="D977" s="571"/>
      <c r="E977" s="571"/>
      <c r="F977" s="571"/>
      <c r="G977" s="571"/>
      <c r="H977" s="571"/>
      <c r="I977" s="571"/>
      <c r="J977" s="571"/>
      <c r="K977" s="571"/>
      <c r="L977" s="571"/>
      <c r="M977" s="571"/>
      <c r="N977" s="571"/>
      <c r="O977" s="571"/>
      <c r="P977" s="571"/>
      <c r="Q977" s="571"/>
    </row>
    <row r="978" ht="25.15" customHeight="true" x14ac:dyDescent="0.2">
      <c r="C978" s="571"/>
      <c r="D978" s="571"/>
      <c r="E978" s="571"/>
      <c r="F978" s="571"/>
      <c r="G978" s="571"/>
      <c r="H978" s="571"/>
      <c r="I978" s="571"/>
      <c r="J978" s="571"/>
      <c r="K978" s="571"/>
      <c r="L978" s="571"/>
      <c r="M978" s="571"/>
      <c r="N978" s="571"/>
      <c r="O978" s="571"/>
      <c r="P978" s="571"/>
      <c r="Q978" s="571"/>
    </row>
    <row r="979" ht="25.15" customHeight="true" x14ac:dyDescent="0.2">
      <c r="C979" s="571"/>
      <c r="D979" s="571"/>
      <c r="E979" s="571"/>
      <c r="F979" s="571"/>
      <c r="G979" s="571"/>
      <c r="H979" s="571"/>
      <c r="I979" s="571"/>
      <c r="J979" s="571"/>
      <c r="K979" s="571"/>
      <c r="L979" s="571"/>
      <c r="M979" s="571"/>
      <c r="N979" s="571"/>
      <c r="O979" s="571"/>
      <c r="P979" s="571"/>
      <c r="Q979" s="571"/>
    </row>
    <row r="980" ht="25.15" customHeight="true" x14ac:dyDescent="0.2">
      <c r="C980" s="571"/>
      <c r="D980" s="571"/>
      <c r="E980" s="571"/>
      <c r="F980" s="571"/>
      <c r="G980" s="571"/>
      <c r="H980" s="571"/>
      <c r="I980" s="571"/>
      <c r="J980" s="571"/>
      <c r="K980" s="571"/>
      <c r="L980" s="571"/>
      <c r="M980" s="571"/>
      <c r="N980" s="571"/>
      <c r="O980" s="571"/>
      <c r="P980" s="571"/>
      <c r="Q980" s="571"/>
    </row>
    <row r="981" ht="25.15" customHeight="true" x14ac:dyDescent="0.2">
      <c r="C981" s="571"/>
      <c r="D981" s="571"/>
      <c r="E981" s="571"/>
      <c r="F981" s="571"/>
      <c r="G981" s="571"/>
      <c r="H981" s="571"/>
      <c r="I981" s="571"/>
      <c r="J981" s="571"/>
      <c r="K981" s="571"/>
      <c r="L981" s="571"/>
      <c r="M981" s="571"/>
      <c r="N981" s="571"/>
      <c r="O981" s="571"/>
      <c r="P981" s="571"/>
      <c r="Q981" s="571"/>
    </row>
    <row r="982" ht="25.15" customHeight="true" x14ac:dyDescent="0.2">
      <c r="C982" s="571"/>
      <c r="D982" s="571"/>
      <c r="E982" s="571"/>
      <c r="F982" s="571"/>
      <c r="G982" s="571"/>
      <c r="H982" s="571"/>
      <c r="I982" s="571"/>
      <c r="J982" s="571"/>
      <c r="K982" s="571"/>
      <c r="L982" s="571"/>
      <c r="M982" s="571"/>
      <c r="N982" s="571"/>
      <c r="O982" s="571"/>
      <c r="P982" s="571"/>
      <c r="Q982" s="571"/>
    </row>
    <row r="983" ht="25.15" customHeight="true" x14ac:dyDescent="0.2">
      <c r="C983" s="571"/>
      <c r="D983" s="571"/>
      <c r="E983" s="571"/>
      <c r="F983" s="571"/>
      <c r="G983" s="571"/>
      <c r="H983" s="571"/>
      <c r="I983" s="571"/>
      <c r="J983" s="571"/>
      <c r="K983" s="571"/>
      <c r="L983" s="571"/>
      <c r="M983" s="571"/>
      <c r="N983" s="571"/>
      <c r="O983" s="571"/>
      <c r="P983" s="571"/>
      <c r="Q983" s="571"/>
    </row>
    <row r="984" ht="25.15" customHeight="true" x14ac:dyDescent="0.2">
      <c r="C984" s="571"/>
      <c r="D984" s="571"/>
      <c r="E984" s="571"/>
      <c r="F984" s="571"/>
      <c r="G984" s="571"/>
      <c r="H984" s="571"/>
      <c r="I984" s="571"/>
      <c r="J984" s="571"/>
      <c r="K984" s="571"/>
      <c r="L984" s="571"/>
      <c r="M984" s="571"/>
      <c r="N984" s="571"/>
      <c r="O984" s="571"/>
      <c r="P984" s="571"/>
      <c r="Q984" s="571"/>
    </row>
    <row r="985" ht="25.15" customHeight="true" x14ac:dyDescent="0.2">
      <c r="C985" s="571"/>
      <c r="D985" s="571"/>
      <c r="E985" s="571"/>
      <c r="F985" s="571"/>
      <c r="G985" s="571"/>
      <c r="H985" s="571"/>
      <c r="I985" s="571"/>
      <c r="J985" s="571"/>
      <c r="K985" s="571"/>
      <c r="L985" s="571"/>
      <c r="M985" s="571"/>
      <c r="N985" s="571"/>
      <c r="O985" s="571"/>
      <c r="P985" s="571"/>
      <c r="Q985" s="571"/>
    </row>
    <row r="986" ht="25.15" customHeight="true" x14ac:dyDescent="0.2">
      <c r="C986" s="571"/>
      <c r="D986" s="571"/>
      <c r="E986" s="571"/>
      <c r="F986" s="571"/>
      <c r="G986" s="571"/>
      <c r="H986" s="571"/>
      <c r="I986" s="571"/>
      <c r="J986" s="571"/>
      <c r="K986" s="571"/>
      <c r="L986" s="571"/>
      <c r="M986" s="571"/>
      <c r="N986" s="571"/>
      <c r="O986" s="571"/>
      <c r="P986" s="571"/>
      <c r="Q986" s="571"/>
    </row>
    <row r="987" ht="25.15" customHeight="true" x14ac:dyDescent="0.2">
      <c r="C987" s="571"/>
      <c r="D987" s="571"/>
      <c r="E987" s="571"/>
      <c r="F987" s="571"/>
      <c r="G987" s="571"/>
      <c r="H987" s="571"/>
      <c r="I987" s="571"/>
      <c r="J987" s="571"/>
      <c r="K987" s="571"/>
      <c r="L987" s="571"/>
      <c r="M987" s="571"/>
      <c r="N987" s="571"/>
      <c r="O987" s="571"/>
      <c r="P987" s="571"/>
      <c r="Q987" s="571"/>
    </row>
    <row r="988" ht="25.15" customHeight="true" x14ac:dyDescent="0.2">
      <c r="C988" s="571"/>
      <c r="D988" s="571"/>
      <c r="E988" s="571"/>
      <c r="F988" s="571"/>
      <c r="G988" s="571"/>
      <c r="H988" s="571"/>
      <c r="I988" s="571"/>
      <c r="J988" s="571"/>
      <c r="K988" s="571"/>
      <c r="L988" s="571"/>
      <c r="M988" s="571"/>
      <c r="N988" s="571"/>
      <c r="O988" s="571"/>
      <c r="P988" s="571"/>
      <c r="Q988" s="571"/>
    </row>
    <row r="989" ht="25.15" customHeight="true" x14ac:dyDescent="0.2">
      <c r="C989" s="571"/>
      <c r="D989" s="571"/>
      <c r="E989" s="571"/>
      <c r="F989" s="571"/>
      <c r="G989" s="571"/>
      <c r="H989" s="571"/>
      <c r="I989" s="571"/>
      <c r="J989" s="571"/>
      <c r="K989" s="571"/>
      <c r="L989" s="571"/>
      <c r="M989" s="571"/>
      <c r="N989" s="571"/>
      <c r="O989" s="571"/>
      <c r="P989" s="571"/>
      <c r="Q989" s="571"/>
    </row>
    <row r="990" ht="25.15" customHeight="true" x14ac:dyDescent="0.2">
      <c r="C990" s="571"/>
      <c r="D990" s="571"/>
      <c r="E990" s="571"/>
      <c r="F990" s="571"/>
      <c r="G990" s="571"/>
      <c r="H990" s="571"/>
      <c r="I990" s="571"/>
      <c r="J990" s="571"/>
      <c r="K990" s="571"/>
      <c r="L990" s="571"/>
      <c r="M990" s="571"/>
      <c r="N990" s="571"/>
      <c r="O990" s="571"/>
      <c r="P990" s="571"/>
      <c r="Q990" s="571"/>
    </row>
    <row r="991" ht="25.15" customHeight="true" x14ac:dyDescent="0.2">
      <c r="C991" s="571"/>
      <c r="D991" s="571"/>
      <c r="E991" s="571"/>
      <c r="F991" s="571"/>
      <c r="G991" s="571"/>
      <c r="H991" s="571"/>
      <c r="I991" s="571"/>
      <c r="J991" s="571"/>
      <c r="K991" s="571"/>
      <c r="L991" s="571"/>
      <c r="M991" s="571"/>
      <c r="N991" s="571"/>
      <c r="O991" s="571"/>
      <c r="P991" s="571"/>
      <c r="Q991" s="571"/>
    </row>
    <row r="992" ht="25.15" customHeight="true" x14ac:dyDescent="0.2">
      <c r="C992" s="571"/>
      <c r="D992" s="571"/>
      <c r="E992" s="571"/>
      <c r="F992" s="571"/>
      <c r="G992" s="571"/>
      <c r="H992" s="571"/>
      <c r="I992" s="571"/>
      <c r="J992" s="571"/>
      <c r="K992" s="571"/>
      <c r="L992" s="571"/>
      <c r="M992" s="571"/>
      <c r="N992" s="571"/>
      <c r="O992" s="571"/>
      <c r="P992" s="571"/>
      <c r="Q992" s="571"/>
    </row>
    <row r="993" ht="25.15" customHeight="true" x14ac:dyDescent="0.2">
      <c r="C993" s="571"/>
      <c r="D993" s="571"/>
      <c r="E993" s="571"/>
      <c r="F993" s="571"/>
      <c r="G993" s="571"/>
      <c r="H993" s="571"/>
      <c r="I993" s="571"/>
      <c r="J993" s="571"/>
      <c r="K993" s="571"/>
      <c r="L993" s="571"/>
      <c r="M993" s="571"/>
      <c r="N993" s="571"/>
      <c r="O993" s="571"/>
      <c r="P993" s="571"/>
      <c r="Q993" s="571"/>
    </row>
    <row r="994" ht="25.15" customHeight="true" x14ac:dyDescent="0.2">
      <c r="C994" s="571"/>
      <c r="D994" s="571"/>
      <c r="E994" s="571"/>
      <c r="F994" s="571"/>
      <c r="G994" s="571"/>
      <c r="H994" s="571"/>
      <c r="I994" s="571"/>
      <c r="J994" s="571"/>
      <c r="K994" s="571"/>
      <c r="L994" s="571"/>
      <c r="M994" s="571"/>
      <c r="N994" s="571"/>
      <c r="O994" s="571"/>
      <c r="P994" s="571"/>
      <c r="Q994" s="571"/>
    </row>
    <row r="995" ht="25.15" customHeight="true" x14ac:dyDescent="0.2">
      <c r="C995" s="571"/>
      <c r="D995" s="571"/>
      <c r="E995" s="571"/>
      <c r="F995" s="571"/>
      <c r="G995" s="571"/>
      <c r="H995" s="571"/>
      <c r="I995" s="571"/>
      <c r="J995" s="571"/>
      <c r="K995" s="571"/>
      <c r="L995" s="571"/>
      <c r="M995" s="571"/>
      <c r="N995" s="571"/>
      <c r="O995" s="571"/>
      <c r="P995" s="571"/>
      <c r="Q995" s="571"/>
    </row>
    <row r="996" ht="25.15" customHeight="true" x14ac:dyDescent="0.2">
      <c r="C996" s="571"/>
      <c r="D996" s="571"/>
      <c r="E996" s="571"/>
      <c r="F996" s="571"/>
      <c r="G996" s="571"/>
      <c r="H996" s="571"/>
      <c r="I996" s="571"/>
      <c r="J996" s="571"/>
      <c r="K996" s="571"/>
      <c r="L996" s="571"/>
      <c r="M996" s="571"/>
      <c r="N996" s="571"/>
      <c r="O996" s="571"/>
      <c r="P996" s="571"/>
      <c r="Q996" s="571"/>
    </row>
    <row r="997" ht="25.15" customHeight="true" x14ac:dyDescent="0.2">
      <c r="C997" s="571"/>
      <c r="D997" s="571"/>
      <c r="E997" s="571"/>
      <c r="F997" s="571"/>
      <c r="G997" s="571"/>
      <c r="H997" s="571"/>
      <c r="I997" s="571"/>
      <c r="J997" s="571"/>
      <c r="K997" s="571"/>
      <c r="L997" s="571"/>
      <c r="M997" s="571"/>
      <c r="N997" s="571"/>
      <c r="O997" s="571"/>
      <c r="P997" s="571"/>
      <c r="Q997" s="571"/>
    </row>
    <row r="998" ht="25.15" customHeight="true" x14ac:dyDescent="0.2">
      <c r="C998" s="571"/>
      <c r="D998" s="571"/>
      <c r="E998" s="571"/>
      <c r="F998" s="571"/>
      <c r="G998" s="571"/>
      <c r="H998" s="571"/>
      <c r="I998" s="571"/>
      <c r="J998" s="571"/>
      <c r="K998" s="571"/>
      <c r="L998" s="571"/>
      <c r="M998" s="571"/>
      <c r="N998" s="571"/>
      <c r="O998" s="571"/>
      <c r="P998" s="571"/>
      <c r="Q998" s="571"/>
    </row>
    <row r="999" ht="25.15" customHeight="true" x14ac:dyDescent="0.2">
      <c r="C999" s="571"/>
      <c r="D999" s="571"/>
      <c r="E999" s="571"/>
      <c r="F999" s="571"/>
      <c r="G999" s="571"/>
      <c r="H999" s="571"/>
      <c r="I999" s="571"/>
      <c r="J999" s="571"/>
      <c r="K999" s="571"/>
      <c r="L999" s="571"/>
      <c r="M999" s="571"/>
      <c r="N999" s="571"/>
      <c r="O999" s="571"/>
      <c r="P999" s="571"/>
      <c r="Q999" s="571"/>
    </row>
    <row r="1000" ht="25.15" customHeight="true" x14ac:dyDescent="0.2">
      <c r="C1000" s="571"/>
      <c r="D1000" s="571"/>
      <c r="E1000" s="571"/>
      <c r="F1000" s="571"/>
      <c r="G1000" s="571"/>
      <c r="H1000" s="571"/>
      <c r="I1000" s="571"/>
      <c r="J1000" s="571"/>
      <c r="K1000" s="571"/>
      <c r="L1000" s="571"/>
      <c r="M1000" s="571"/>
      <c r="N1000" s="571"/>
      <c r="O1000" s="571"/>
      <c r="P1000" s="571"/>
      <c r="Q1000" s="571"/>
    </row>
    <row r="1001" ht="25.15" customHeight="true" x14ac:dyDescent="0.2">
      <c r="C1001" s="571"/>
      <c r="D1001" s="571"/>
      <c r="E1001" s="571"/>
      <c r="F1001" s="571"/>
      <c r="G1001" s="571"/>
      <c r="H1001" s="571"/>
      <c r="I1001" s="571"/>
      <c r="J1001" s="571"/>
      <c r="K1001" s="571"/>
      <c r="L1001" s="571"/>
      <c r="M1001" s="571"/>
      <c r="N1001" s="571"/>
      <c r="O1001" s="571"/>
      <c r="P1001" s="571"/>
      <c r="Q1001" s="571"/>
    </row>
    <row r="1002" ht="25.15" customHeight="true" x14ac:dyDescent="0.2">
      <c r="C1002" s="571"/>
      <c r="D1002" s="571"/>
      <c r="E1002" s="571"/>
      <c r="F1002" s="571"/>
      <c r="G1002" s="571"/>
      <c r="H1002" s="571"/>
      <c r="I1002" s="571"/>
      <c r="J1002" s="571"/>
      <c r="K1002" s="571"/>
      <c r="L1002" s="571"/>
      <c r="M1002" s="571"/>
      <c r="N1002" s="571"/>
      <c r="O1002" s="571"/>
      <c r="P1002" s="571"/>
      <c r="Q1002" s="571"/>
    </row>
    <row r="1003" ht="25.15" customHeight="true" x14ac:dyDescent="0.2">
      <c r="C1003" s="571"/>
      <c r="D1003" s="571"/>
      <c r="E1003" s="571"/>
      <c r="F1003" s="571"/>
      <c r="G1003" s="571"/>
      <c r="H1003" s="571"/>
      <c r="I1003" s="571"/>
      <c r="J1003" s="571"/>
      <c r="K1003" s="571"/>
      <c r="L1003" s="571"/>
      <c r="M1003" s="571"/>
      <c r="N1003" s="571"/>
      <c r="O1003" s="571"/>
      <c r="P1003" s="571"/>
      <c r="Q1003" s="571"/>
    </row>
    <row r="1004" ht="25.15" customHeight="true" x14ac:dyDescent="0.2">
      <c r="C1004" s="571"/>
      <c r="D1004" s="571"/>
      <c r="E1004" s="571"/>
      <c r="F1004" s="571"/>
      <c r="G1004" s="571"/>
      <c r="H1004" s="571"/>
      <c r="I1004" s="571"/>
      <c r="J1004" s="571"/>
      <c r="K1004" s="571"/>
      <c r="L1004" s="571"/>
      <c r="M1004" s="571"/>
      <c r="N1004" s="571"/>
      <c r="O1004" s="571"/>
      <c r="P1004" s="571"/>
      <c r="Q1004" s="571"/>
    </row>
    <row r="1005" ht="25.15" customHeight="true" x14ac:dyDescent="0.2">
      <c r="C1005" s="571"/>
      <c r="D1005" s="571"/>
      <c r="E1005" s="571"/>
      <c r="F1005" s="571"/>
      <c r="G1005" s="571"/>
      <c r="H1005" s="571"/>
      <c r="I1005" s="571"/>
      <c r="J1005" s="571"/>
      <c r="K1005" s="571"/>
      <c r="L1005" s="571"/>
      <c r="M1005" s="571"/>
      <c r="N1005" s="571"/>
      <c r="O1005" s="571"/>
      <c r="P1005" s="571"/>
      <c r="Q1005" s="571"/>
    </row>
    <row r="1006" ht="25.15" customHeight="true" x14ac:dyDescent="0.2">
      <c r="C1006" s="571"/>
      <c r="D1006" s="571"/>
      <c r="E1006" s="571"/>
      <c r="F1006" s="571"/>
      <c r="G1006" s="571"/>
      <c r="H1006" s="571"/>
      <c r="I1006" s="571"/>
      <c r="J1006" s="571"/>
      <c r="K1006" s="571"/>
      <c r="L1006" s="571"/>
      <c r="M1006" s="571"/>
      <c r="N1006" s="571"/>
      <c r="O1006" s="571"/>
      <c r="P1006" s="571"/>
      <c r="Q1006" s="571"/>
    </row>
    <row r="1007" ht="25.15" customHeight="true" x14ac:dyDescent="0.2">
      <c r="C1007" s="571"/>
      <c r="D1007" s="571"/>
      <c r="E1007" s="571"/>
      <c r="F1007" s="571"/>
      <c r="G1007" s="571"/>
      <c r="H1007" s="571"/>
      <c r="I1007" s="571"/>
      <c r="J1007" s="571"/>
      <c r="K1007" s="571"/>
      <c r="L1007" s="571"/>
      <c r="M1007" s="571"/>
      <c r="N1007" s="571"/>
      <c r="O1007" s="571"/>
      <c r="P1007" s="571"/>
      <c r="Q1007" s="571"/>
    </row>
    <row r="1008" ht="25.15" customHeight="true" x14ac:dyDescent="0.2">
      <c r="C1008" s="571"/>
      <c r="D1008" s="571"/>
      <c r="E1008" s="571"/>
      <c r="F1008" s="571"/>
      <c r="G1008" s="571"/>
      <c r="H1008" s="571"/>
      <c r="I1008" s="571"/>
      <c r="J1008" s="571"/>
      <c r="K1008" s="571"/>
      <c r="L1008" s="571"/>
      <c r="M1008" s="571"/>
      <c r="N1008" s="571"/>
      <c r="O1008" s="571"/>
      <c r="P1008" s="571"/>
      <c r="Q1008" s="571"/>
    </row>
    <row r="1009" ht="25.15" customHeight="true" x14ac:dyDescent="0.2">
      <c r="C1009" s="571"/>
      <c r="D1009" s="571"/>
      <c r="E1009" s="571"/>
      <c r="F1009" s="571"/>
      <c r="G1009" s="571"/>
      <c r="H1009" s="571"/>
      <c r="I1009" s="571"/>
      <c r="J1009" s="571"/>
      <c r="K1009" s="571"/>
      <c r="L1009" s="571"/>
      <c r="M1009" s="571"/>
      <c r="N1009" s="571"/>
      <c r="O1009" s="571"/>
      <c r="P1009" s="571"/>
      <c r="Q1009" s="571"/>
    </row>
    <row r="1010" ht="25.15" customHeight="true" x14ac:dyDescent="0.2">
      <c r="C1010" s="571"/>
      <c r="D1010" s="571"/>
      <c r="E1010" s="571"/>
      <c r="F1010" s="571"/>
      <c r="G1010" s="571"/>
      <c r="H1010" s="571"/>
      <c r="I1010" s="571"/>
      <c r="J1010" s="571"/>
      <c r="K1010" s="571"/>
      <c r="L1010" s="571"/>
      <c r="M1010" s="571"/>
      <c r="N1010" s="571"/>
      <c r="O1010" s="571"/>
      <c r="P1010" s="571"/>
      <c r="Q1010" s="571"/>
    </row>
    <row r="1011" ht="25.15" customHeight="true" x14ac:dyDescent="0.2">
      <c r="C1011" s="571"/>
      <c r="D1011" s="571"/>
      <c r="E1011" s="571"/>
      <c r="F1011" s="571"/>
      <c r="G1011" s="571"/>
      <c r="H1011" s="571"/>
      <c r="I1011" s="571"/>
      <c r="J1011" s="571"/>
      <c r="K1011" s="571"/>
      <c r="L1011" s="571"/>
      <c r="M1011" s="571"/>
      <c r="N1011" s="571"/>
      <c r="O1011" s="571"/>
      <c r="P1011" s="571"/>
      <c r="Q1011" s="571"/>
    </row>
    <row r="1012" ht="25.15" customHeight="true" x14ac:dyDescent="0.2">
      <c r="C1012" s="571"/>
      <c r="D1012" s="571"/>
      <c r="E1012" s="571"/>
      <c r="F1012" s="571"/>
      <c r="G1012" s="571"/>
      <c r="H1012" s="571"/>
      <c r="I1012" s="571"/>
      <c r="J1012" s="571"/>
      <c r="K1012" s="571"/>
      <c r="L1012" s="571"/>
      <c r="M1012" s="571"/>
      <c r="N1012" s="571"/>
      <c r="O1012" s="571"/>
      <c r="P1012" s="571"/>
      <c r="Q1012" s="571"/>
    </row>
    <row r="1013" ht="25.15" customHeight="true" x14ac:dyDescent="0.2">
      <c r="C1013" s="571"/>
      <c r="D1013" s="571"/>
      <c r="E1013" s="571"/>
      <c r="F1013" s="571"/>
      <c r="G1013" s="571"/>
      <c r="H1013" s="571"/>
      <c r="I1013" s="571"/>
      <c r="J1013" s="571"/>
      <c r="K1013" s="571"/>
      <c r="L1013" s="571"/>
      <c r="M1013" s="571"/>
      <c r="N1013" s="571"/>
      <c r="O1013" s="571"/>
      <c r="P1013" s="571"/>
      <c r="Q1013" s="571"/>
    </row>
    <row r="1014" ht="25.15" customHeight="true" x14ac:dyDescent="0.2">
      <c r="C1014" s="571"/>
      <c r="D1014" s="571"/>
      <c r="E1014" s="571"/>
      <c r="F1014" s="571"/>
      <c r="G1014" s="571"/>
      <c r="H1014" s="571"/>
      <c r="I1014" s="571"/>
      <c r="J1014" s="571"/>
      <c r="K1014" s="571"/>
      <c r="L1014" s="571"/>
      <c r="M1014" s="571"/>
      <c r="N1014" s="571"/>
      <c r="O1014" s="571"/>
      <c r="P1014" s="571"/>
      <c r="Q1014" s="571"/>
    </row>
    <row r="1015" ht="25.15" customHeight="true" x14ac:dyDescent="0.2">
      <c r="C1015" s="571"/>
      <c r="D1015" s="571"/>
      <c r="E1015" s="571"/>
      <c r="F1015" s="571"/>
      <c r="G1015" s="571"/>
      <c r="H1015" s="571"/>
      <c r="I1015" s="571"/>
      <c r="J1015" s="571"/>
      <c r="K1015" s="571"/>
      <c r="L1015" s="571"/>
      <c r="M1015" s="571"/>
      <c r="N1015" s="571"/>
      <c r="O1015" s="571"/>
      <c r="P1015" s="571"/>
      <c r="Q1015" s="571"/>
    </row>
    <row r="1016" ht="25.15" customHeight="true" x14ac:dyDescent="0.2">
      <c r="C1016" s="571"/>
      <c r="D1016" s="571"/>
      <c r="E1016" s="571"/>
      <c r="F1016" s="571"/>
      <c r="G1016" s="571"/>
      <c r="H1016" s="571"/>
      <c r="I1016" s="571"/>
      <c r="J1016" s="571"/>
      <c r="K1016" s="571"/>
      <c r="L1016" s="571"/>
      <c r="M1016" s="571"/>
      <c r="N1016" s="571"/>
      <c r="O1016" s="571"/>
      <c r="P1016" s="571"/>
      <c r="Q1016" s="571"/>
    </row>
    <row r="1017" ht="25.15" customHeight="true" x14ac:dyDescent="0.2">
      <c r="C1017" s="571"/>
      <c r="D1017" s="571"/>
      <c r="E1017" s="571"/>
      <c r="F1017" s="571"/>
      <c r="G1017" s="571"/>
      <c r="H1017" s="571"/>
      <c r="I1017" s="571"/>
      <c r="J1017" s="571"/>
      <c r="K1017" s="571"/>
      <c r="L1017" s="571"/>
      <c r="M1017" s="571"/>
      <c r="N1017" s="571"/>
      <c r="O1017" s="571"/>
      <c r="P1017" s="571"/>
      <c r="Q1017" s="571"/>
    </row>
    <row r="1018" ht="25.15" customHeight="true" x14ac:dyDescent="0.2">
      <c r="C1018" s="571"/>
      <c r="D1018" s="571"/>
      <c r="E1018" s="571"/>
      <c r="F1018" s="571"/>
      <c r="G1018" s="571"/>
      <c r="H1018" s="571"/>
      <c r="I1018" s="571"/>
      <c r="J1018" s="571"/>
      <c r="K1018" s="571"/>
      <c r="L1018" s="571"/>
      <c r="M1018" s="571"/>
      <c r="N1018" s="571"/>
      <c r="O1018" s="571"/>
      <c r="P1018" s="571"/>
      <c r="Q1018" s="571"/>
    </row>
    <row r="1019" ht="25.15" customHeight="true" x14ac:dyDescent="0.2">
      <c r="C1019" s="571"/>
      <c r="D1019" s="571"/>
      <c r="E1019" s="571"/>
      <c r="F1019" s="571"/>
      <c r="G1019" s="571"/>
      <c r="H1019" s="571"/>
      <c r="I1019" s="571"/>
      <c r="J1019" s="571"/>
      <c r="K1019" s="571"/>
      <c r="L1019" s="571"/>
      <c r="M1019" s="571"/>
      <c r="N1019" s="571"/>
      <c r="O1019" s="571"/>
      <c r="P1019" s="571"/>
      <c r="Q1019" s="571"/>
    </row>
    <row r="1020" ht="25.15" customHeight="true" x14ac:dyDescent="0.2">
      <c r="C1020" s="571"/>
      <c r="D1020" s="571"/>
      <c r="E1020" s="571"/>
      <c r="F1020" s="571"/>
      <c r="G1020" s="571"/>
      <c r="H1020" s="571"/>
      <c r="I1020" s="571"/>
      <c r="J1020" s="571"/>
      <c r="K1020" s="571"/>
      <c r="L1020" s="571"/>
      <c r="M1020" s="571"/>
      <c r="N1020" s="571"/>
      <c r="O1020" s="571"/>
      <c r="P1020" s="571"/>
      <c r="Q1020" s="571"/>
    </row>
    <row r="1021" ht="25.15" customHeight="true" x14ac:dyDescent="0.2">
      <c r="C1021" s="571"/>
      <c r="D1021" s="571"/>
      <c r="E1021" s="571"/>
      <c r="F1021" s="571"/>
      <c r="G1021" s="571"/>
      <c r="H1021" s="571"/>
      <c r="I1021" s="571"/>
      <c r="J1021" s="571"/>
      <c r="K1021" s="571"/>
      <c r="L1021" s="571"/>
      <c r="M1021" s="571"/>
      <c r="N1021" s="571"/>
      <c r="O1021" s="571"/>
      <c r="P1021" s="571"/>
      <c r="Q1021" s="571"/>
    </row>
    <row r="1022" ht="25.15" customHeight="true" x14ac:dyDescent="0.2">
      <c r="C1022" s="571"/>
      <c r="D1022" s="571"/>
      <c r="E1022" s="571"/>
      <c r="F1022" s="571"/>
      <c r="G1022" s="571"/>
      <c r="H1022" s="571"/>
      <c r="I1022" s="571"/>
      <c r="J1022" s="571"/>
      <c r="K1022" s="571"/>
      <c r="L1022" s="571"/>
      <c r="M1022" s="571"/>
      <c r="N1022" s="571"/>
      <c r="O1022" s="571"/>
      <c r="P1022" s="571"/>
      <c r="Q1022" s="571"/>
    </row>
    <row r="1023" ht="25.15" customHeight="true" x14ac:dyDescent="0.2">
      <c r="C1023" s="571"/>
      <c r="D1023" s="571"/>
      <c r="E1023" s="571"/>
      <c r="F1023" s="571"/>
      <c r="G1023" s="571"/>
      <c r="H1023" s="571"/>
      <c r="I1023" s="571"/>
      <c r="J1023" s="571"/>
      <c r="K1023" s="571"/>
      <c r="L1023" s="571"/>
      <c r="M1023" s="571"/>
      <c r="N1023" s="571"/>
      <c r="O1023" s="571"/>
      <c r="P1023" s="571"/>
      <c r="Q1023" s="571"/>
    </row>
    <row r="1024" ht="25.15" customHeight="true" x14ac:dyDescent="0.2">
      <c r="C1024" s="571"/>
      <c r="D1024" s="571"/>
      <c r="E1024" s="571"/>
      <c r="F1024" s="571"/>
      <c r="G1024" s="571"/>
      <c r="H1024" s="571"/>
      <c r="I1024" s="571"/>
      <c r="J1024" s="571"/>
      <c r="K1024" s="571"/>
      <c r="L1024" s="571"/>
      <c r="M1024" s="571"/>
      <c r="N1024" s="571"/>
      <c r="O1024" s="571"/>
      <c r="P1024" s="571"/>
      <c r="Q1024" s="571"/>
    </row>
    <row r="1025" s="437" customFormat="true" ht="21" customHeight="true" x14ac:dyDescent="0.2">
      <c r="A1025" s="993" t="s">
        <v>364</v>
      </c>
      <c r="B1025" s="993"/>
      <c r="C1025" s="993"/>
      <c r="R1025" s="9"/>
      <c r="S1025" s="9"/>
      <c r="T1025" s="9"/>
      <c r="U1025" s="9"/>
      <c r="V1025" s="9"/>
      <c r="W1025" s="9"/>
      <c r="X1025" s="9"/>
      <c r="Y1025" s="9"/>
      <c r="Z1025" s="9"/>
      <c r="AA1025" s="9"/>
      <c r="AB1025" s="9"/>
      <c r="AC1025" s="9"/>
      <c r="AD1025" s="9"/>
      <c r="AE1025" s="9"/>
      <c r="AF1025" s="9"/>
      <c r="AG1025" s="9"/>
      <c r="AH1025" s="9"/>
      <c r="AI1025" s="9"/>
      <c r="AJ1025" s="9"/>
      <c r="AK1025" s="9"/>
      <c r="AL1025" s="9"/>
      <c r="AM1025" s="9"/>
      <c r="AN1025" s="9"/>
      <c r="AO1025" s="9"/>
      <c r="AP1025" s="9"/>
      <c r="AQ1025" s="9"/>
      <c r="AR1025" s="9"/>
      <c r="AS1025" s="9"/>
      <c r="AT1025" s="9"/>
      <c r="AU1025" s="9"/>
      <c r="AV1025" s="9"/>
      <c r="AW1025" s="9"/>
      <c r="AX1025" s="9"/>
      <c r="AY1025" s="9"/>
      <c r="BA1025" s="351"/>
      <c r="BB1025" s="394"/>
      <c r="BC1025"/>
      <c r="BD1025"/>
      <c r="BE1025"/>
      <c r="BF1025"/>
      <c r="BG1025"/>
      <c r="BH1025"/>
      <c r="BI1025"/>
      <c r="BJ1025"/>
      <c r="BK1025"/>
      <c r="BL1025"/>
      <c r="BM1025"/>
      <c r="BN1025"/>
      <c r="BO1025"/>
      <c r="BP1025"/>
      <c r="BQ1025"/>
      <c r="BR1025"/>
      <c r="BS1025"/>
      <c r="BT1025"/>
      <c r="BU1025"/>
      <c r="BV1025"/>
      <c r="BW1025"/>
      <c r="BX1025"/>
      <c r="BY1025" s="351"/>
      <c r="BZ1025" s="352"/>
      <c r="CA1025" s="352"/>
      <c r="CB1025" s="352"/>
      <c r="CC1025" s="352"/>
      <c r="CD1025" s="352"/>
      <c r="CE1025" s="352"/>
      <c r="CF1025" s="352"/>
      <c r="CG1025" s="352"/>
      <c r="CH1025" s="352"/>
      <c r="CI1025" s="352"/>
      <c r="CJ1025" s="352"/>
      <c r="CK1025" s="352"/>
      <c r="CL1025" s="352"/>
      <c r="CM1025" s="352"/>
      <c r="CN1025" s="352"/>
      <c r="CO1025" s="352"/>
      <c r="CP1025" s="352"/>
      <c r="CQ1025" s="352"/>
      <c r="CR1025" s="352"/>
      <c r="CS1025" s="352"/>
      <c r="CT1025" s="352"/>
      <c r="CU1025" s="352"/>
      <c r="CV1025" s="352"/>
      <c r="CW1025" s="352"/>
      <c r="CX1025" s="352"/>
      <c r="CY1025" s="352"/>
      <c r="CZ1025" s="352"/>
    </row>
    <row r="1026" s="437" customFormat="true" ht="15.95" customHeight="true" x14ac:dyDescent="0.2">
      <c r="A1026" s="994" t="s">
        <v>183</v>
      </c>
      <c r="B1026" s="994"/>
      <c r="C1026" s="473" t="s">
        <v>184</v>
      </c>
      <c r="R1026" s="9"/>
      <c r="S1026" s="9"/>
      <c r="T1026" s="9"/>
      <c r="U1026" s="9"/>
      <c r="V1026" s="9"/>
      <c r="W1026" s="9"/>
      <c r="X1026" s="9"/>
      <c r="Y1026" s="9"/>
      <c r="Z1026" s="9"/>
      <c r="AA1026" s="9"/>
      <c r="AB1026" s="9"/>
      <c r="AC1026" s="9"/>
      <c r="AD1026" s="9"/>
      <c r="AE1026" s="9"/>
      <c r="AF1026" s="9"/>
      <c r="AG1026" s="9"/>
      <c r="AH1026" s="9"/>
      <c r="AI1026" s="9"/>
      <c r="AJ1026" s="9"/>
      <c r="AK1026" s="9"/>
      <c r="AL1026" s="9"/>
      <c r="AM1026" s="9"/>
      <c r="AN1026" s="9"/>
      <c r="AO1026" s="9"/>
      <c r="AP1026" s="9"/>
      <c r="AQ1026" s="9"/>
      <c r="AR1026" s="9"/>
      <c r="AS1026" s="9"/>
      <c r="AT1026" s="9"/>
      <c r="AU1026" s="9"/>
      <c r="AV1026" s="9"/>
      <c r="AW1026" s="9"/>
      <c r="AX1026" s="9"/>
      <c r="AY1026" s="9"/>
      <c r="BA1026" s="351"/>
      <c r="BB1026" s="394"/>
      <c r="BC1026"/>
      <c r="BD1026"/>
      <c r="BE1026"/>
      <c r="BF1026"/>
      <c r="BG1026"/>
      <c r="BH1026"/>
      <c r="BI1026"/>
      <c r="BJ1026"/>
      <c r="BK1026"/>
      <c r="BL1026"/>
      <c r="BM1026"/>
      <c r="BN1026"/>
      <c r="BO1026"/>
      <c r="BP1026"/>
      <c r="BQ1026"/>
      <c r="BR1026"/>
      <c r="BS1026"/>
      <c r="BT1026"/>
      <c r="BU1026"/>
      <c r="BV1026"/>
      <c r="BW1026"/>
      <c r="BX1026"/>
      <c r="BY1026" s="351"/>
      <c r="BZ1026" s="352"/>
      <c r="CA1026" s="352"/>
      <c r="CB1026" s="352"/>
      <c r="CC1026" s="352"/>
      <c r="CD1026" s="352"/>
      <c r="CE1026" s="352"/>
      <c r="CF1026" s="352"/>
      <c r="CG1026" s="352"/>
      <c r="CH1026" s="352"/>
      <c r="CI1026" s="352"/>
      <c r="CJ1026" s="352"/>
      <c r="CK1026" s="352"/>
      <c r="CL1026" s="352"/>
      <c r="CM1026" s="352"/>
      <c r="CN1026" s="352"/>
      <c r="CO1026" s="352"/>
      <c r="CP1026" s="352"/>
      <c r="CQ1026" s="352"/>
      <c r="CR1026" s="352"/>
      <c r="CS1026" s="352"/>
      <c r="CT1026" s="352"/>
      <c r="CU1026" s="352"/>
      <c r="CV1026" s="352"/>
      <c r="CW1026" s="352"/>
      <c r="CX1026" s="352"/>
      <c r="CY1026" s="352"/>
      <c r="CZ1026" s="352"/>
    </row>
    <row r="1027" s="437" customFormat="true" ht="17.1" hidden="true" customHeight="true" x14ac:dyDescent="0.2">
      <c r="A1027" s="474" t="s">
        <v>185</v>
      </c>
      <c r="B1027" s="475" t="s">
        <v>186</v>
      </c>
      <c r="C1027" s="476">
        <v>5011</v>
      </c>
      <c r="R1027" s="9"/>
      <c r="S1027" s="9"/>
      <c r="T1027" s="9"/>
      <c r="U1027" s="9"/>
      <c r="V1027" s="9"/>
      <c r="W1027" s="9"/>
      <c r="X1027" s="9"/>
      <c r="Y1027" s="9"/>
      <c r="Z1027" s="9"/>
      <c r="AA1027" s="9"/>
      <c r="AB1027" s="9"/>
      <c r="AC1027" s="9"/>
      <c r="AD1027" s="9"/>
      <c r="AE1027" s="9"/>
      <c r="AF1027" s="9"/>
      <c r="AG1027" s="9"/>
      <c r="AH1027" s="9"/>
      <c r="AI1027" s="9"/>
      <c r="AJ1027" s="9"/>
      <c r="AK1027" s="9"/>
      <c r="AL1027" s="9"/>
      <c r="AM1027" s="9"/>
      <c r="AN1027" s="9"/>
      <c r="AO1027" s="9"/>
      <c r="AP1027" s="9"/>
      <c r="AQ1027" s="9"/>
      <c r="AR1027" s="9"/>
      <c r="AS1027" s="9"/>
      <c r="AT1027" s="9"/>
      <c r="AU1027" s="9"/>
      <c r="AV1027" s="9"/>
      <c r="AW1027" s="9"/>
      <c r="AX1027" s="9"/>
      <c r="AY1027" s="9"/>
      <c r="BA1027" s="351"/>
      <c r="BB1027" s="394"/>
      <c r="BC1027"/>
      <c r="BD1027"/>
      <c r="BE1027"/>
      <c r="BF1027"/>
      <c r="BG1027"/>
      <c r="BH1027"/>
      <c r="BI1027"/>
      <c r="BJ1027"/>
      <c r="BK1027"/>
      <c r="BL1027"/>
      <c r="BM1027"/>
      <c r="BN1027"/>
      <c r="BO1027"/>
      <c r="BP1027"/>
      <c r="BQ1027"/>
      <c r="BR1027"/>
      <c r="BS1027"/>
      <c r="BT1027"/>
      <c r="BU1027"/>
      <c r="BV1027"/>
      <c r="BW1027"/>
      <c r="BX1027"/>
      <c r="BY1027" s="351"/>
      <c r="BZ1027" s="352"/>
      <c r="CA1027" s="352"/>
      <c r="CB1027" s="352"/>
      <c r="CC1027" s="352"/>
      <c r="CD1027" s="352"/>
      <c r="CE1027" s="352"/>
      <c r="CF1027" s="352"/>
      <c r="CG1027" s="352"/>
      <c r="CH1027" s="352"/>
      <c r="CI1027" s="352"/>
      <c r="CJ1027" s="352"/>
      <c r="CK1027" s="352"/>
      <c r="CL1027" s="352"/>
      <c r="CM1027" s="352"/>
      <c r="CN1027" s="352"/>
      <c r="CO1027" s="352"/>
      <c r="CP1027" s="352"/>
      <c r="CQ1027" s="352"/>
      <c r="CR1027" s="352"/>
      <c r="CS1027" s="352"/>
      <c r="CT1027" s="352"/>
      <c r="CU1027" s="352"/>
      <c r="CV1027" s="352"/>
      <c r="CW1027" s="352"/>
      <c r="CX1027" s="352"/>
      <c r="CY1027" s="352"/>
      <c r="CZ1027" s="352"/>
    </row>
    <row r="1028" s="437" customFormat="true" ht="17.1" hidden="true" customHeight="true" x14ac:dyDescent="0.2">
      <c r="A1028" s="477" t="s">
        <v>187</v>
      </c>
      <c r="B1028" s="478" t="s">
        <v>186</v>
      </c>
      <c r="C1028" s="479">
        <v>5011</v>
      </c>
      <c r="R1028" s="9"/>
      <c r="S1028" s="9"/>
      <c r="T1028" s="9"/>
      <c r="U1028" s="9"/>
      <c r="V1028" s="9"/>
      <c r="W1028" s="9"/>
      <c r="X1028" s="9"/>
      <c r="Y1028" s="9"/>
      <c r="Z1028" s="9"/>
      <c r="AA1028" s="9"/>
      <c r="AB1028" s="9"/>
      <c r="AC1028" s="9"/>
      <c r="AD1028" s="9"/>
      <c r="AE1028" s="9"/>
      <c r="AF1028" s="9"/>
      <c r="AG1028" s="9"/>
      <c r="AH1028" s="9"/>
      <c r="AI1028" s="9"/>
      <c r="AJ1028" s="9"/>
      <c r="AK1028" s="9"/>
      <c r="AL1028" s="9"/>
      <c r="AM1028" s="9"/>
      <c r="AN1028" s="9"/>
      <c r="AO1028" s="9"/>
      <c r="AP1028" s="9"/>
      <c r="AQ1028" s="9"/>
      <c r="AR1028" s="9"/>
      <c r="AS1028" s="9"/>
      <c r="AT1028" s="9"/>
      <c r="AU1028" s="9"/>
      <c r="AV1028" s="9"/>
      <c r="AW1028" s="9"/>
      <c r="AX1028" s="9"/>
      <c r="AY1028" s="9"/>
      <c r="BA1028" s="351"/>
      <c r="BB1028" s="394"/>
      <c r="BC1028"/>
      <c r="BD1028"/>
      <c r="BE1028"/>
      <c r="BF1028"/>
      <c r="BG1028"/>
      <c r="BH1028"/>
      <c r="BI1028"/>
      <c r="BJ1028"/>
      <c r="BK1028"/>
      <c r="BL1028"/>
      <c r="BM1028"/>
      <c r="BN1028"/>
      <c r="BO1028"/>
      <c r="BP1028"/>
      <c r="BQ1028"/>
      <c r="BR1028"/>
      <c r="BS1028"/>
      <c r="BT1028"/>
      <c r="BU1028"/>
      <c r="BV1028"/>
      <c r="BW1028"/>
      <c r="BX1028"/>
      <c r="BY1028" s="351"/>
      <c r="BZ1028" s="352"/>
      <c r="CA1028" s="352"/>
      <c r="CB1028" s="352"/>
      <c r="CC1028" s="352"/>
      <c r="CD1028" s="352"/>
      <c r="CE1028" s="352"/>
      <c r="CF1028" s="352"/>
      <c r="CG1028" s="352"/>
      <c r="CH1028" s="352"/>
      <c r="CI1028" s="352"/>
      <c r="CJ1028" s="352"/>
      <c r="CK1028" s="352"/>
      <c r="CL1028" s="352"/>
      <c r="CM1028" s="352"/>
      <c r="CN1028" s="352"/>
      <c r="CO1028" s="352"/>
      <c r="CP1028" s="352"/>
      <c r="CQ1028" s="352"/>
      <c r="CR1028" s="352"/>
      <c r="CS1028" s="352"/>
      <c r="CT1028" s="352"/>
      <c r="CU1028" s="352"/>
      <c r="CV1028" s="352"/>
      <c r="CW1028" s="352"/>
      <c r="CX1028" s="352"/>
      <c r="CY1028" s="352"/>
      <c r="CZ1028" s="352"/>
    </row>
    <row r="1029" s="437" customFormat="true" ht="17.1" hidden="true" customHeight="true" x14ac:dyDescent="0.2">
      <c r="A1029" s="477" t="s">
        <v>188</v>
      </c>
      <c r="B1029" s="478" t="s">
        <v>186</v>
      </c>
      <c r="C1029" s="479">
        <v>5011</v>
      </c>
      <c r="R1029" s="9"/>
      <c r="S1029" s="9"/>
      <c r="T1029" s="9"/>
      <c r="U1029" s="9"/>
      <c r="V1029" s="9"/>
      <c r="W1029" s="9"/>
      <c r="X1029" s="9"/>
      <c r="Y1029" s="9"/>
      <c r="Z1029" s="9"/>
      <c r="AA1029" s="9"/>
      <c r="AB1029" s="9"/>
      <c r="AC1029" s="9"/>
      <c r="AD1029" s="9"/>
      <c r="AE1029" s="9"/>
      <c r="AF1029" s="9"/>
      <c r="AG1029" s="9"/>
      <c r="AH1029" s="9"/>
      <c r="AI1029" s="9"/>
      <c r="AJ1029" s="9"/>
      <c r="AK1029" s="9"/>
      <c r="AL1029" s="9"/>
      <c r="AM1029" s="9"/>
      <c r="AN1029" s="9"/>
      <c r="AO1029" s="9"/>
      <c r="AP1029" s="9"/>
      <c r="AQ1029" s="9"/>
      <c r="AR1029" s="9"/>
      <c r="AS1029" s="9"/>
      <c r="AT1029" s="9"/>
      <c r="AU1029" s="9"/>
      <c r="AV1029" s="9"/>
      <c r="AW1029" s="9"/>
      <c r="AX1029" s="9"/>
      <c r="AY1029" s="9"/>
      <c r="BA1029" s="351"/>
      <c r="BB1029" s="394"/>
      <c r="BC1029"/>
      <c r="BD1029"/>
      <c r="BE1029"/>
      <c r="BF1029"/>
      <c r="BG1029"/>
      <c r="BH1029"/>
      <c r="BI1029"/>
      <c r="BJ1029"/>
      <c r="BK1029"/>
      <c r="BL1029"/>
      <c r="BM1029"/>
      <c r="BN1029"/>
      <c r="BO1029"/>
      <c r="BP1029"/>
      <c r="BQ1029"/>
      <c r="BR1029"/>
      <c r="BS1029"/>
      <c r="BT1029"/>
      <c r="BU1029"/>
      <c r="BV1029"/>
      <c r="BW1029"/>
      <c r="BX1029"/>
      <c r="BY1029" s="351"/>
      <c r="BZ1029" s="352"/>
      <c r="CA1029" s="352"/>
      <c r="CB1029" s="352"/>
      <c r="CC1029" s="352"/>
      <c r="CD1029" s="352"/>
      <c r="CE1029" s="352"/>
      <c r="CF1029" s="352"/>
      <c r="CG1029" s="352"/>
      <c r="CH1029" s="352"/>
      <c r="CI1029" s="352"/>
      <c r="CJ1029" s="352"/>
      <c r="CK1029" s="352"/>
      <c r="CL1029" s="352"/>
      <c r="CM1029" s="352"/>
      <c r="CN1029" s="352"/>
      <c r="CO1029" s="352"/>
      <c r="CP1029" s="352"/>
      <c r="CQ1029" s="352"/>
      <c r="CR1029" s="352"/>
      <c r="CS1029" s="352"/>
      <c r="CT1029" s="352"/>
      <c r="CU1029" s="352"/>
      <c r="CV1029" s="352"/>
      <c r="CW1029" s="352"/>
      <c r="CX1029" s="352"/>
      <c r="CY1029" s="352"/>
      <c r="CZ1029" s="352"/>
    </row>
    <row r="1030" s="437" customFormat="true" ht="17.1" hidden="true" customHeight="true" x14ac:dyDescent="0.2">
      <c r="A1030" s="477" t="s">
        <v>190</v>
      </c>
      <c r="B1030" s="478" t="s">
        <v>186</v>
      </c>
      <c r="C1030" s="479">
        <v>5011</v>
      </c>
      <c r="R1030" s="9"/>
      <c r="S1030" s="9"/>
      <c r="T1030" s="9"/>
      <c r="U1030" s="9"/>
      <c r="V1030" s="9"/>
      <c r="W1030" s="9"/>
      <c r="X1030" s="9"/>
      <c r="Y1030" s="9"/>
      <c r="Z1030" s="9"/>
      <c r="AA1030" s="9"/>
      <c r="AB1030" s="9"/>
      <c r="AC1030" s="9"/>
      <c r="AD1030" s="9"/>
      <c r="AE1030" s="9"/>
      <c r="AF1030" s="9"/>
      <c r="AG1030" s="9"/>
      <c r="AH1030" s="9"/>
      <c r="AI1030" s="9"/>
      <c r="AJ1030" s="9"/>
      <c r="AK1030" s="9"/>
      <c r="AL1030" s="9"/>
      <c r="AM1030" s="9"/>
      <c r="AN1030" s="9"/>
      <c r="AO1030" s="9"/>
      <c r="AP1030" s="9"/>
      <c r="AQ1030" s="9"/>
      <c r="AR1030" s="9"/>
      <c r="AS1030" s="9"/>
      <c r="AT1030" s="9"/>
      <c r="AU1030" s="9"/>
      <c r="AV1030" s="9"/>
      <c r="AW1030" s="9"/>
      <c r="AX1030" s="9"/>
      <c r="AY1030" s="9"/>
      <c r="BA1030" s="351"/>
      <c r="BB1030" s="394"/>
      <c r="BC1030"/>
      <c r="BD1030"/>
      <c r="BE1030"/>
      <c r="BF1030"/>
      <c r="BG1030"/>
      <c r="BH1030"/>
      <c r="BI1030"/>
      <c r="BJ1030"/>
      <c r="BK1030"/>
      <c r="BL1030"/>
      <c r="BM1030"/>
      <c r="BN1030"/>
      <c r="BO1030"/>
      <c r="BP1030"/>
      <c r="BQ1030"/>
      <c r="BR1030"/>
      <c r="BS1030"/>
      <c r="BT1030"/>
      <c r="BU1030"/>
      <c r="BV1030"/>
      <c r="BW1030"/>
      <c r="BX1030"/>
      <c r="BY1030" s="351"/>
      <c r="BZ1030" s="352"/>
      <c r="CA1030" s="352"/>
      <c r="CB1030" s="352"/>
      <c r="CC1030" s="352"/>
      <c r="CD1030" s="352"/>
      <c r="CE1030" s="352"/>
      <c r="CF1030" s="352"/>
      <c r="CG1030" s="352"/>
      <c r="CH1030" s="352"/>
      <c r="CI1030" s="352"/>
      <c r="CJ1030" s="352"/>
      <c r="CK1030" s="352"/>
      <c r="CL1030" s="352"/>
      <c r="CM1030" s="352"/>
      <c r="CN1030" s="352"/>
      <c r="CO1030" s="352"/>
      <c r="CP1030" s="352"/>
      <c r="CQ1030" s="352"/>
      <c r="CR1030" s="352"/>
      <c r="CS1030" s="352"/>
      <c r="CT1030" s="352"/>
      <c r="CU1030" s="352"/>
      <c r="CV1030" s="352"/>
      <c r="CW1030" s="352"/>
      <c r="CX1030" s="352"/>
      <c r="CY1030" s="352"/>
      <c r="CZ1030" s="352"/>
    </row>
    <row r="1031" s="437" customFormat="true" ht="17.1" customHeight="true" x14ac:dyDescent="0.2">
      <c r="A1031" s="997" t="s">
        <v>192</v>
      </c>
      <c r="B1031" s="478" t="s">
        <v>193</v>
      </c>
      <c r="C1031" s="479">
        <v>2766</v>
      </c>
      <c r="R1031" s="9"/>
      <c r="S1031" s="9"/>
      <c r="T1031" s="9"/>
      <c r="U1031" s="9"/>
      <c r="V1031" s="9"/>
      <c r="W1031" s="9"/>
      <c r="X1031" s="9"/>
      <c r="Y1031" s="9"/>
      <c r="Z1031" s="9"/>
      <c r="AA1031" s="9"/>
      <c r="AB1031" s="9"/>
      <c r="AC1031" s="9"/>
      <c r="AD1031" s="9"/>
      <c r="AE1031" s="9"/>
      <c r="AF1031" s="9"/>
      <c r="AG1031" s="9"/>
      <c r="AH1031" s="9"/>
      <c r="AI1031" s="9"/>
      <c r="AJ1031" s="9"/>
      <c r="AK1031" s="9"/>
      <c r="AL1031" s="9"/>
      <c r="AM1031" s="9"/>
      <c r="AN1031" s="9"/>
      <c r="AO1031" s="9"/>
      <c r="AP1031" s="9"/>
      <c r="AQ1031" s="9"/>
      <c r="AR1031" s="9"/>
      <c r="AS1031" s="9"/>
      <c r="AT1031" s="9"/>
      <c r="AU1031" s="9"/>
      <c r="AV1031" s="9"/>
      <c r="AW1031" s="9"/>
      <c r="AX1031" s="9"/>
      <c r="AY1031" s="9"/>
      <c r="BA1031" s="351"/>
      <c r="BB1031" s="394"/>
      <c r="BC1031"/>
      <c r="BD1031"/>
      <c r="BE1031"/>
      <c r="BF1031"/>
      <c r="BG1031"/>
      <c r="BH1031"/>
      <c r="BI1031"/>
      <c r="BJ1031"/>
      <c r="BK1031"/>
      <c r="BL1031"/>
      <c r="BM1031"/>
      <c r="BN1031"/>
      <c r="BO1031"/>
      <c r="BP1031"/>
      <c r="BQ1031"/>
      <c r="BR1031"/>
      <c r="BS1031"/>
      <c r="BT1031"/>
      <c r="BU1031"/>
      <c r="BV1031"/>
      <c r="BW1031"/>
      <c r="BX1031"/>
      <c r="BY1031" s="351"/>
      <c r="BZ1031" s="352"/>
      <c r="CA1031" s="352"/>
      <c r="CB1031" s="352"/>
      <c r="CC1031" s="352"/>
      <c r="CD1031" s="352"/>
      <c r="CE1031" s="352"/>
      <c r="CF1031" s="352"/>
      <c r="CG1031" s="352"/>
      <c r="CH1031" s="352"/>
      <c r="CI1031" s="352"/>
      <c r="CJ1031" s="352"/>
      <c r="CK1031" s="352"/>
      <c r="CL1031" s="352"/>
      <c r="CM1031" s="352"/>
      <c r="CN1031" s="352"/>
      <c r="CO1031" s="352"/>
      <c r="CP1031" s="352"/>
      <c r="CQ1031" s="352"/>
      <c r="CR1031" s="352"/>
      <c r="CS1031" s="352"/>
      <c r="CT1031" s="352"/>
      <c r="CU1031" s="352"/>
      <c r="CV1031" s="352"/>
      <c r="CW1031" s="352"/>
      <c r="CX1031" s="352"/>
      <c r="CY1031" s="352"/>
      <c r="CZ1031" s="352"/>
    </row>
    <row r="1032" s="437" customFormat="true" ht="17.1" customHeight="true" x14ac:dyDescent="0.2">
      <c r="A1032" s="997"/>
      <c r="B1032" s="478" t="s">
        <v>194</v>
      </c>
      <c r="C1032" s="479">
        <v>2245</v>
      </c>
      <c r="R1032" s="9"/>
      <c r="S1032" s="9"/>
      <c r="T1032" s="9"/>
      <c r="U1032" s="9"/>
      <c r="V1032" s="9"/>
      <c r="W1032" s="9"/>
      <c r="X1032" s="9"/>
      <c r="Y1032" s="9"/>
      <c r="Z1032" s="9"/>
      <c r="AA1032" s="9"/>
      <c r="AB1032" s="9"/>
      <c r="AC1032" s="9"/>
      <c r="AD1032" s="9"/>
      <c r="AE1032" s="9"/>
      <c r="AF1032" s="9"/>
      <c r="AG1032" s="9"/>
      <c r="AH1032" s="9"/>
      <c r="AI1032" s="9"/>
      <c r="AJ1032" s="9"/>
      <c r="AK1032" s="9"/>
      <c r="AL1032" s="9"/>
      <c r="AM1032" s="9"/>
      <c r="AN1032" s="9"/>
      <c r="AO1032" s="9"/>
      <c r="AP1032" s="9"/>
      <c r="AQ1032" s="9"/>
      <c r="AR1032" s="9"/>
      <c r="AS1032" s="9"/>
      <c r="AT1032" s="9"/>
      <c r="AU1032" s="9"/>
      <c r="AV1032" s="9"/>
      <c r="AW1032" s="9"/>
      <c r="AX1032" s="9"/>
      <c r="AY1032" s="9"/>
      <c r="BA1032" s="351"/>
      <c r="BB1032" s="394"/>
      <c r="BC1032"/>
      <c r="BD1032"/>
      <c r="BE1032"/>
      <c r="BF1032"/>
      <c r="BG1032"/>
      <c r="BH1032"/>
      <c r="BI1032"/>
      <c r="BJ1032"/>
      <c r="BK1032"/>
      <c r="BL1032"/>
      <c r="BM1032"/>
      <c r="BN1032"/>
      <c r="BO1032"/>
      <c r="BP1032"/>
      <c r="BQ1032"/>
      <c r="BR1032"/>
      <c r="BS1032"/>
      <c r="BT1032"/>
      <c r="BU1032"/>
      <c r="BV1032"/>
      <c r="BW1032"/>
      <c r="BX1032"/>
      <c r="BY1032" s="351"/>
      <c r="BZ1032" s="352"/>
      <c r="CA1032" s="352"/>
      <c r="CB1032" s="352"/>
      <c r="CC1032" s="352"/>
      <c r="CD1032" s="352"/>
      <c r="CE1032" s="352"/>
      <c r="CF1032" s="352"/>
      <c r="CG1032" s="352"/>
      <c r="CH1032" s="352"/>
      <c r="CI1032" s="352"/>
      <c r="CJ1032" s="352"/>
      <c r="CK1032" s="352"/>
      <c r="CL1032" s="352"/>
      <c r="CM1032" s="352"/>
      <c r="CN1032" s="352"/>
      <c r="CO1032" s="352"/>
      <c r="CP1032" s="352"/>
      <c r="CQ1032" s="352"/>
      <c r="CR1032" s="352"/>
      <c r="CS1032" s="352"/>
      <c r="CT1032" s="352"/>
      <c r="CU1032" s="352"/>
      <c r="CV1032" s="352"/>
      <c r="CW1032" s="352"/>
      <c r="CX1032" s="352"/>
      <c r="CY1032" s="352"/>
      <c r="CZ1032" s="352"/>
    </row>
    <row r="1033" s="437" customFormat="true" ht="17.1" customHeight="true" x14ac:dyDescent="0.2">
      <c r="A1033" s="998"/>
      <c r="B1033" s="480" t="s">
        <v>195</v>
      </c>
      <c r="C1033" s="481">
        <v>0</v>
      </c>
      <c r="R1033" s="9"/>
      <c r="S1033" s="9"/>
      <c r="T1033" s="9"/>
      <c r="U1033" s="9"/>
      <c r="V1033" s="9"/>
      <c r="W1033" s="9"/>
      <c r="X1033" s="9"/>
      <c r="Y1033" s="9"/>
      <c r="Z1033" s="9"/>
      <c r="AA1033" s="9"/>
      <c r="AB1033" s="9"/>
      <c r="AC1033" s="9"/>
      <c r="AD1033" s="9"/>
      <c r="AE1033" s="9"/>
      <c r="AF1033" s="9"/>
      <c r="AG1033" s="9"/>
      <c r="AH1033" s="9"/>
      <c r="AI1033" s="9"/>
      <c r="AJ1033" s="9"/>
      <c r="AK1033" s="9"/>
      <c r="AL1033" s="9"/>
      <c r="AM1033" s="9"/>
      <c r="AN1033" s="9"/>
      <c r="AO1033" s="9"/>
      <c r="AP1033" s="9"/>
      <c r="AQ1033" s="9"/>
      <c r="AR1033" s="9"/>
      <c r="AS1033" s="9"/>
      <c r="AT1033" s="9"/>
      <c r="AU1033" s="9"/>
      <c r="AV1033" s="9"/>
      <c r="AW1033" s="9"/>
      <c r="AX1033" s="9"/>
      <c r="AY1033" s="9"/>
      <c r="BA1033" s="451"/>
      <c r="BB1033" s="321"/>
      <c r="BC1033" s="451"/>
      <c r="BD1033" s="451"/>
      <c r="BE1033" s="451"/>
      <c r="BF1033" s="451"/>
      <c r="BG1033" s="451"/>
      <c r="BH1033" s="451"/>
      <c r="BI1033" s="451"/>
      <c r="BJ1033" s="451"/>
      <c r="BK1033" s="451"/>
      <c r="BL1033" s="451"/>
      <c r="BM1033" s="451"/>
      <c r="BN1033" s="451"/>
      <c r="BO1033" s="451"/>
      <c r="BP1033" s="451"/>
      <c r="BQ1033" s="451"/>
      <c r="BR1033" s="451"/>
      <c r="BS1033" s="451"/>
      <c r="BT1033" s="451"/>
      <c r="BU1033" s="451"/>
      <c r="BV1033" s="451"/>
      <c r="BW1033" s="451"/>
      <c r="BX1033" s="451"/>
      <c r="BY1033" s="451"/>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437" customFormat="true" ht="12.95" customHeight="true" x14ac:dyDescent="0.2">
      <c r="A1034" s="999" t="s">
        <v>365</v>
      </c>
      <c r="B1034" s="999"/>
      <c r="C1034" s="999"/>
      <c r="R1034" s="9"/>
      <c r="S1034" s="9"/>
      <c r="T1034" s="9"/>
      <c r="U1034" s="9"/>
      <c r="V1034" s="9"/>
      <c r="W1034" s="9"/>
      <c r="X1034" s="9"/>
      <c r="Y1034" s="9"/>
      <c r="Z1034" s="9"/>
      <c r="AA1034" s="9"/>
      <c r="AB1034" s="9"/>
      <c r="AC1034" s="9"/>
      <c r="AD1034" s="9"/>
      <c r="AE1034" s="9"/>
      <c r="AF1034" s="9"/>
      <c r="AG1034" s="9"/>
      <c r="AH1034" s="9"/>
      <c r="AI1034" s="9"/>
      <c r="AJ1034" s="9"/>
      <c r="AK1034" s="9"/>
      <c r="AL1034" s="9"/>
      <c r="AM1034" s="9"/>
      <c r="AN1034" s="9"/>
      <c r="AO1034" s="9"/>
      <c r="AP1034" s="9"/>
      <c r="AQ1034" s="9"/>
      <c r="AR1034" s="9"/>
      <c r="AS1034" s="9"/>
      <c r="AT1034" s="9"/>
      <c r="AU1034" s="9"/>
      <c r="AV1034" s="9"/>
      <c r="AW1034" s="9"/>
      <c r="AX1034" s="9"/>
      <c r="AY1034" s="9"/>
      <c r="BA1034" s="351"/>
      <c r="BB1034" s="394"/>
      <c r="BC1034"/>
      <c r="BD1034"/>
      <c r="BE1034"/>
      <c r="BF1034"/>
      <c r="BG1034"/>
      <c r="BH1034"/>
      <c r="BI1034"/>
      <c r="BJ1034"/>
      <c r="BK1034"/>
      <c r="BL1034"/>
      <c r="BM1034"/>
      <c r="BN1034"/>
      <c r="BO1034"/>
      <c r="BP1034"/>
      <c r="BQ1034"/>
      <c r="BR1034"/>
      <c r="BS1034"/>
      <c r="BT1034"/>
      <c r="BU1034"/>
      <c r="BV1034"/>
      <c r="BW1034"/>
      <c r="BX1034"/>
      <c r="BY1034" s="351"/>
      <c r="BZ1034" s="352"/>
      <c r="CA1034" s="352"/>
      <c r="CB1034" s="352"/>
      <c r="CC1034" s="352"/>
      <c r="CD1034" s="352"/>
      <c r="CE1034" s="352"/>
      <c r="CF1034" s="352"/>
      <c r="CG1034" s="352"/>
      <c r="CH1034" s="352"/>
      <c r="CI1034" s="352"/>
      <c r="CJ1034" s="352"/>
      <c r="CK1034" s="352"/>
      <c r="CL1034" s="352"/>
      <c r="CM1034" s="352"/>
      <c r="CN1034" s="352"/>
      <c r="CO1034" s="352"/>
      <c r="CP1034" s="352"/>
      <c r="CQ1034" s="352"/>
      <c r="CR1034" s="352"/>
      <c r="CS1034" s="352"/>
      <c r="CT1034" s="352"/>
      <c r="CU1034" s="352"/>
      <c r="CV1034" s="352"/>
      <c r="CW1034" s="352"/>
      <c r="CX1034" s="352"/>
      <c r="CY1034" s="352"/>
      <c r="CZ1034" s="352"/>
    </row>
    <row r="1035" s="346" customFormat="true" ht="15" customHeight="true" x14ac:dyDescent="0.2">
      <c r="B1035" s="438"/>
      <c r="R1035" s="339"/>
      <c r="S1035" s="339"/>
      <c r="T1035" s="339"/>
      <c r="U1035" s="339"/>
      <c r="V1035" s="339"/>
      <c r="W1035" s="339"/>
      <c r="X1035" s="339"/>
      <c r="Y1035" s="339"/>
      <c r="Z1035" s="339"/>
      <c r="AA1035" s="339"/>
      <c r="AB1035" s="339"/>
      <c r="AC1035" s="339"/>
      <c r="AD1035" s="339"/>
      <c r="AE1035" s="339"/>
      <c r="AF1035" s="339"/>
      <c r="AG1035" s="339"/>
      <c r="AH1035" s="339"/>
      <c r="AI1035" s="339"/>
      <c r="AJ1035" s="339"/>
      <c r="AK1035" s="339"/>
      <c r="AL1035" s="339"/>
      <c r="AM1035" s="339"/>
      <c r="AN1035" s="339"/>
      <c r="AO1035" s="339"/>
      <c r="AP1035" s="339"/>
      <c r="AQ1035" s="339"/>
      <c r="AR1035" s="339"/>
      <c r="AS1035" s="339"/>
      <c r="AT1035" s="339"/>
      <c r="AU1035" s="339"/>
      <c r="AV1035" s="339"/>
      <c r="AW1035" s="339"/>
      <c r="AX1035" s="339"/>
      <c r="AY1035" s="339"/>
      <c r="BA1035" s="436"/>
      <c r="BB1035" s="363"/>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395" t="s">
        <v>120</v>
      </c>
      <c r="B1036" s="303" t="s">
        <v>121</v>
      </c>
    </row>
    <row r="1037" ht="15" customHeight="true" x14ac:dyDescent="0.2">
      <c r="A1037" s="396">
        <f>R15</f>
        <v>0</v>
      </c>
      <c r="B1037" s="396">
        <f>BR122+BR123</f>
        <v>0</v>
      </c>
    </row>
    <row r="1038" ht="15" customHeight="true" x14ac:dyDescent="0.2">
      <c r="A1038" s="396">
        <f>S15</f>
        <v>0</v>
      </c>
      <c r="B1038" s="396">
        <f>BS122+BS123</f>
        <v>0</v>
      </c>
    </row>
    <row r="1039" ht="15" customHeight="true" x14ac:dyDescent="0.2">
      <c r="A1039" s="396">
        <f>T15</f>
        <v>0</v>
      </c>
      <c r="B1039" s="396">
        <f>BT122+BT123</f>
        <v>0</v>
      </c>
    </row>
    <row r="1040" ht="15" customHeight="true" x14ac:dyDescent="0.2">
      <c r="A1040" s="396">
        <f>U15</f>
        <v>0</v>
      </c>
      <c r="B1040" s="396">
        <f>BU122+BU123</f>
        <v>0</v>
      </c>
    </row>
    <row r="1041" ht="15" customHeight="true" x14ac:dyDescent="0.2">
      <c r="A1041" s="396">
        <f>V15</f>
        <v>0</v>
      </c>
      <c r="B1041" s="396">
        <f>BV122+BV123</f>
        <v>0</v>
      </c>
    </row>
    <row r="1042" ht="15" customHeight="true" x14ac:dyDescent="0.2">
      <c r="A1042" s="396">
        <f>W15</f>
        <v>0</v>
      </c>
      <c r="B1042" s="396">
        <f>BW122+BW123</f>
        <v>0</v>
      </c>
    </row>
    <row r="1043" ht="15" customHeight="true" x14ac:dyDescent="0.2">
      <c r="A1043" s="396">
        <f>X15</f>
        <v>0</v>
      </c>
      <c r="B1043" s="396">
        <f>BX122+XR123</f>
        <v>0</v>
      </c>
    </row>
    <row r="1044" ht="15" customHeight="true" x14ac:dyDescent="0.2">
      <c r="A1044" s="396">
        <f>Y15</f>
        <v>0</v>
      </c>
      <c r="B1044" s="396">
        <f>BY122+BY123</f>
        <v>0</v>
      </c>
    </row>
    <row r="1045" ht="15" customHeight="true" x14ac:dyDescent="0.2">
      <c r="A1045" s="396">
        <f>Z15</f>
        <v>0</v>
      </c>
      <c r="B1045" s="396">
        <f>BZ122+BZ123</f>
        <v>0</v>
      </c>
    </row>
    <row r="1046" ht="15" customHeight="true" x14ac:dyDescent="0.2">
      <c r="A1046" s="363">
        <f>AA15</f>
        <v>0</v>
      </c>
      <c r="B1046" s="396">
        <f>CA122+CA123</f>
        <v>0</v>
      </c>
    </row>
    <row r="1047" ht="15" customHeight="true" x14ac:dyDescent="0.2">
      <c r="A1047" s="363">
        <f>AB15</f>
        <v>0</v>
      </c>
      <c r="B1047" s="396">
        <f>CB122+CB123</f>
        <v>0</v>
      </c>
    </row>
    <row r="1048" ht="15" customHeight="true" x14ac:dyDescent="0.2">
      <c r="A1048" s="363">
        <f>AC15</f>
        <v>0</v>
      </c>
      <c r="B1048" s="396">
        <f>CC122+CC123</f>
        <v>0</v>
      </c>
    </row>
    <row r="1049" ht="15" customHeight="true" x14ac:dyDescent="0.2">
      <c r="A1049" s="363">
        <f>AD15</f>
        <v>0</v>
      </c>
      <c r="B1049" s="396">
        <f>CD122+CD123</f>
        <v>0</v>
      </c>
    </row>
    <row r="1050" ht="15" customHeight="true" x14ac:dyDescent="0.2">
      <c r="A1050" s="363">
        <f>AE15</f>
        <v>0</v>
      </c>
      <c r="B1050" s="396">
        <f>CE122+CE123</f>
        <v>0</v>
      </c>
    </row>
    <row r="1051" ht="15" customHeight="true" x14ac:dyDescent="0.2">
      <c r="A1051" s="363">
        <f>AF15</f>
        <v>0</v>
      </c>
      <c r="B1051" s="396">
        <f>CF122+CF123</f>
        <v>0</v>
      </c>
    </row>
    <row r="1052" ht="15" customHeight="true" x14ac:dyDescent="0.2">
      <c r="A1052" s="363">
        <f>AG15</f>
        <v>0</v>
      </c>
      <c r="B1052" s="396">
        <f>CG122+CG123</f>
        <v>0</v>
      </c>
    </row>
    <row r="1053" ht="15" customHeight="true" x14ac:dyDescent="0.2">
      <c r="A1053" s="363">
        <f>AH15</f>
        <v>0</v>
      </c>
      <c r="B1053" s="396">
        <f>CH122+CH123</f>
        <v>0</v>
      </c>
    </row>
    <row r="1054" ht="15" customHeight="true" x14ac:dyDescent="0.2">
      <c r="A1054" s="363">
        <f>AI15</f>
        <v>0</v>
      </c>
      <c r="B1054" s="396">
        <f>CI122+CI123</f>
        <v>0</v>
      </c>
    </row>
    <row r="1055" ht="15" customHeight="true" x14ac:dyDescent="0.2">
      <c r="A1055" s="363">
        <f>AJ15</f>
        <v>0</v>
      </c>
      <c r="B1055" s="396">
        <f>CJ122+CJ123</f>
        <v>0</v>
      </c>
    </row>
    <row r="1056" ht="15" customHeight="true" x14ac:dyDescent="0.2">
      <c r="A1056" s="363">
        <f>AK15</f>
        <v>0</v>
      </c>
      <c r="B1056" s="396">
        <f>CK122+CK123</f>
        <v>0</v>
      </c>
    </row>
    <row r="1057" ht="15" customHeight="true" x14ac:dyDescent="0.2">
      <c r="A1057" s="363">
        <f>AL15</f>
        <v>0</v>
      </c>
      <c r="B1057" s="396">
        <f>CL122+CL123</f>
        <v>0</v>
      </c>
    </row>
    <row r="1058" ht="15" customHeight="true" x14ac:dyDescent="0.2">
      <c r="A1058" s="363">
        <f>AM15</f>
        <v>0</v>
      </c>
      <c r="B1058" s="396">
        <f>CM122+CM123</f>
        <v>0</v>
      </c>
    </row>
    <row r="1059" ht="15" customHeight="true" x14ac:dyDescent="0.2">
      <c r="A1059" s="363">
        <f>AN15</f>
        <v>0</v>
      </c>
      <c r="B1059" s="396">
        <f>CN122+CN123</f>
        <v>0</v>
      </c>
    </row>
    <row r="1060" ht="15" customHeight="true" x14ac:dyDescent="0.2">
      <c r="A1060" s="363">
        <f>AO15</f>
        <v>0</v>
      </c>
      <c r="B1060" s="396">
        <f>CO122+CO123</f>
        <v>0</v>
      </c>
    </row>
    <row r="1061" ht="15" customHeight="true" x14ac:dyDescent="0.2">
      <c r="A1061" s="363">
        <f>AP15</f>
        <v>0</v>
      </c>
      <c r="B1061" s="396">
        <f>CP122+CP123</f>
        <v>0</v>
      </c>
    </row>
    <row r="1062" ht="15" customHeight="true" x14ac:dyDescent="0.2">
      <c r="A1062" s="363">
        <f>AQ15</f>
        <v>0</v>
      </c>
      <c r="B1062" s="396">
        <f>CQ122+CQ123</f>
        <v>0</v>
      </c>
    </row>
    <row r="1063" ht="15" customHeight="true" x14ac:dyDescent="0.2">
      <c r="A1063" s="363">
        <f>AR15</f>
        <v>0</v>
      </c>
      <c r="B1063" s="396">
        <f>CR122+CR123</f>
        <v>0</v>
      </c>
    </row>
    <row r="1064" ht="15" customHeight="true" x14ac:dyDescent="0.2">
      <c r="A1064" s="363">
        <f>AS15</f>
        <v>0</v>
      </c>
      <c r="B1064" s="396">
        <f>CS122+CS123</f>
        <v>0</v>
      </c>
    </row>
    <row r="1065" ht="15" customHeight="true" x14ac:dyDescent="0.2">
      <c r="A1065" s="363">
        <f>AT15</f>
        <v>0</v>
      </c>
      <c r="B1065" s="396">
        <f>CT122+CT123</f>
        <v>0</v>
      </c>
    </row>
    <row r="1066" ht="15" customHeight="true" x14ac:dyDescent="0.2">
      <c r="A1066" s="363">
        <f>AU15</f>
        <v>0</v>
      </c>
      <c r="B1066" s="396">
        <f>CU122+CU123</f>
        <v>0</v>
      </c>
    </row>
    <row r="1067" ht="15" customHeight="true" x14ac:dyDescent="0.2">
      <c r="A1067" s="363">
        <f>AV15</f>
        <v>0</v>
      </c>
      <c r="B1067" s="396">
        <f>CV122+CV123</f>
        <v>0</v>
      </c>
    </row>
    <row r="1068" ht="15" customHeight="true" x14ac:dyDescent="0.2">
      <c r="A1068" s="363">
        <f>AW15</f>
        <v>0</v>
      </c>
      <c r="B1068" s="396">
        <f>CW122+CW123</f>
        <v>0</v>
      </c>
    </row>
    <row r="1069" ht="15" customHeight="true" x14ac:dyDescent="0.2">
      <c r="A1069" s="363">
        <f>AX15</f>
        <v>0</v>
      </c>
      <c r="B1069" s="396">
        <f>CX122+CX123</f>
        <v>0</v>
      </c>
    </row>
    <row r="1070" ht="15" customHeight="true" x14ac:dyDescent="0.2">
      <c r="A1070" s="363">
        <f>AY15</f>
        <v>0</v>
      </c>
      <c r="B1070" s="396">
        <f>CY122+CY123</f>
        <v>0</v>
      </c>
    </row>
    <row r="1071" ht="15" customHeight="true" x14ac:dyDescent="0.2">
      <c r="A1071" s="363"/>
      <c r="B1071" s="396"/>
    </row>
    <row r="1072" ht="15" customHeight="true" x14ac:dyDescent="0.2">
      <c r="A1072" s="396">
        <f>34-COUNTIF(A1037:A1071,"0")</f>
        <v>0</v>
      </c>
      <c r="B1072" s="363" t="s">
        <v>137</v>
      </c>
    </row>
    <row r="1100" s="834" customFormat="true" ht="17.1" customHeight="true" x14ac:dyDescent="0.2">
      <c r="A1100" s="851"/>
      <c r="B1100" s="846"/>
      <c r="BA1100" s="436"/>
      <c r="BB1100" s="363"/>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c r="BZ1100" s="339"/>
      <c r="CA1100" s="339"/>
      <c r="CB1100" s="339"/>
      <c r="CC1100" s="339"/>
      <c r="CD1100" s="339"/>
      <c r="CE1100" s="339"/>
      <c r="CF1100" s="339"/>
      <c r="CG1100" s="339"/>
      <c r="CH1100" s="339"/>
      <c r="CI1100" s="339"/>
      <c r="CJ1100" s="339"/>
      <c r="CK1100" s="339"/>
      <c r="CL1100" s="339"/>
      <c r="CM1100" s="339"/>
      <c r="CN1100" s="339"/>
      <c r="CO1100" s="339"/>
      <c r="CP1100" s="339"/>
      <c r="CQ1100" s="339"/>
      <c r="CR1100" s="339"/>
      <c r="CS1100" s="339"/>
      <c r="CT1100" s="339"/>
      <c r="CU1100" s="339"/>
      <c r="CV1100" s="339"/>
      <c r="CW1100" s="339"/>
      <c r="CX1100" s="339"/>
      <c r="CY1100" s="339"/>
      <c r="CZ1100" s="339"/>
    </row>
    <row r="1101" s="834" customFormat="true" ht="17.1" customHeight="true" x14ac:dyDescent="0.2">
      <c r="A1101" s="852"/>
      <c r="B1101" s="847"/>
      <c r="BA1101" s="436"/>
      <c r="BB1101" s="363"/>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c r="BZ1101" s="339"/>
      <c r="CA1101" s="339"/>
      <c r="CB1101" s="339"/>
      <c r="CC1101" s="339"/>
      <c r="CD1101" s="339"/>
      <c r="CE1101" s="339"/>
      <c r="CF1101" s="339"/>
      <c r="CG1101" s="339"/>
      <c r="CH1101" s="339"/>
      <c r="CI1101" s="339"/>
      <c r="CJ1101" s="339"/>
      <c r="CK1101" s="339"/>
      <c r="CL1101" s="339"/>
      <c r="CM1101" s="339"/>
      <c r="CN1101" s="339"/>
      <c r="CO1101" s="339"/>
      <c r="CP1101" s="339"/>
      <c r="CQ1101" s="339"/>
      <c r="CR1101" s="339"/>
      <c r="CS1101" s="339"/>
      <c r="CT1101" s="339"/>
      <c r="CU1101" s="339"/>
      <c r="CV1101" s="339"/>
      <c r="CW1101" s="339"/>
      <c r="CX1101" s="339"/>
      <c r="CY1101" s="339"/>
      <c r="CZ1101" s="339"/>
    </row>
    <row r="1102" s="339" customFormat="true" ht="15" customHeight="true" x14ac:dyDescent="0.2">
      <c r="BA1102" s="436"/>
      <c r="BB1102" s="363"/>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39" customFormat="true" ht="15" customHeight="true" x14ac:dyDescent="0.2">
      <c r="BA1103" s="436"/>
      <c r="BB1103" s="363"/>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39" customFormat="true" ht="15" customHeight="true" x14ac:dyDescent="0.2">
      <c r="BA1104" s="436"/>
      <c r="BB1104" s="363"/>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39" customFormat="true" ht="15" customHeight="true" x14ac:dyDescent="0.2">
      <c r="BA1105" s="436"/>
      <c r="BB1105" s="363"/>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39" customFormat="true" ht="15" customHeight="true" x14ac:dyDescent="0.2">
      <c r="BA1106" s="436"/>
      <c r="BB1106" s="363"/>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39" customFormat="true" ht="15" customHeight="true" x14ac:dyDescent="0.2">
      <c r="BA1107" s="436"/>
      <c r="BB1107" s="363"/>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39" customFormat="true" ht="15" customHeight="true" x14ac:dyDescent="0.2">
      <c r="BA1108" s="436"/>
      <c r="BB1108" s="363"/>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39" customFormat="true" ht="15" customHeight="true" x14ac:dyDescent="0.2">
      <c r="BA1109" s="436"/>
      <c r="BB1109" s="363"/>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39" customFormat="true" ht="15" customHeight="true" x14ac:dyDescent="0.2">
      <c r="BA1110" s="436"/>
      <c r="BB1110" s="363"/>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39" customFormat="true" ht="15" customHeight="true" x14ac:dyDescent="0.2">
      <c r="BA1111" s="436"/>
      <c r="BB1111" s="363"/>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39" customFormat="true" ht="15" customHeight="true" x14ac:dyDescent="0.2">
      <c r="BA1112" s="436"/>
      <c r="BB1112" s="363"/>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39" customFormat="true" ht="15" customHeight="true" x14ac:dyDescent="0.2">
      <c r="BA1113" s="436"/>
      <c r="BB1113" s="363"/>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834" customFormat="true" ht="17.1" customHeight="true" x14ac:dyDescent="0.2">
      <c r="A1114" s="852"/>
      <c r="B1114" s="847"/>
      <c r="C1114" s="848"/>
      <c r="D1114" s="848"/>
      <c r="E1114" s="848"/>
      <c r="F1114" s="848"/>
      <c r="G1114" s="848"/>
      <c r="H1114" s="848"/>
      <c r="I1114" s="848"/>
      <c r="J1114" s="848"/>
      <c r="K1114" s="848"/>
      <c r="L1114" s="848"/>
      <c r="M1114" s="848"/>
      <c r="N1114" s="848"/>
      <c r="O1114" s="848"/>
      <c r="P1114" s="848"/>
      <c r="Q1114" s="848"/>
      <c r="BA1114" s="436"/>
      <c r="BB1114" s="363"/>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c r="BZ1114" s="339"/>
      <c r="CA1114" s="339"/>
      <c r="CB1114" s="339"/>
      <c r="CC1114" s="339"/>
      <c r="CD1114" s="339"/>
      <c r="CE1114" s="339"/>
      <c r="CF1114" s="339"/>
      <c r="CG1114" s="339"/>
      <c r="CH1114" s="339"/>
      <c r="CI1114" s="339"/>
      <c r="CJ1114" s="339"/>
      <c r="CK1114" s="339"/>
      <c r="CL1114" s="339"/>
      <c r="CM1114" s="339"/>
      <c r="CN1114" s="339"/>
      <c r="CO1114" s="339"/>
      <c r="CP1114" s="339"/>
      <c r="CQ1114" s="339"/>
      <c r="CR1114" s="339"/>
      <c r="CS1114" s="339"/>
      <c r="CT1114" s="339"/>
      <c r="CU1114" s="339"/>
      <c r="CV1114" s="339"/>
      <c r="CW1114" s="339"/>
      <c r="CX1114" s="339"/>
      <c r="CY1114" s="339"/>
      <c r="CZ1114" s="339"/>
    </row>
    <row r="1115" s="834" customFormat="true" ht="17.1" customHeight="true" x14ac:dyDescent="0.2">
      <c r="A1115" s="852"/>
      <c r="B1115" s="847"/>
      <c r="C1115" s="848"/>
      <c r="D1115" s="848"/>
      <c r="E1115" s="848"/>
      <c r="F1115" s="848"/>
      <c r="G1115" s="848"/>
      <c r="H1115" s="848"/>
      <c r="I1115" s="848"/>
      <c r="J1115" s="848"/>
      <c r="K1115" s="848"/>
      <c r="L1115" s="848"/>
      <c r="M1115" s="848"/>
      <c r="N1115" s="848"/>
      <c r="O1115" s="848"/>
      <c r="P1115" s="848"/>
      <c r="Q1115" s="848"/>
      <c r="BA1115" s="436"/>
      <c r="BB1115" s="363"/>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c r="BZ1115" s="339"/>
      <c r="CA1115" s="339"/>
      <c r="CB1115" s="339"/>
      <c r="CC1115" s="339"/>
      <c r="CD1115" s="339"/>
      <c r="CE1115" s="339"/>
      <c r="CF1115" s="339"/>
      <c r="CG1115" s="339"/>
      <c r="CH1115" s="339"/>
      <c r="CI1115" s="339"/>
      <c r="CJ1115" s="339"/>
      <c r="CK1115" s="339"/>
      <c r="CL1115" s="339"/>
      <c r="CM1115" s="339"/>
      <c r="CN1115" s="339"/>
      <c r="CO1115" s="339"/>
      <c r="CP1115" s="339"/>
      <c r="CQ1115" s="339"/>
      <c r="CR1115" s="339"/>
      <c r="CS1115" s="339"/>
      <c r="CT1115" s="339"/>
      <c r="CU1115" s="339"/>
      <c r="CV1115" s="339"/>
      <c r="CW1115" s="339"/>
      <c r="CX1115" s="339"/>
      <c r="CY1115" s="339"/>
      <c r="CZ1115" s="339"/>
    </row>
    <row r="1116" s="834" customFormat="true" ht="17.1" customHeight="true" x14ac:dyDescent="0.2">
      <c r="A1116" s="852"/>
      <c r="B1116" s="847"/>
      <c r="C1116" s="848"/>
      <c r="D1116" s="848"/>
      <c r="E1116" s="848"/>
      <c r="F1116" s="848"/>
      <c r="G1116" s="848"/>
      <c r="H1116" s="848"/>
      <c r="I1116" s="848"/>
      <c r="J1116" s="848"/>
      <c r="K1116" s="848"/>
      <c r="L1116" s="848"/>
      <c r="M1116" s="848"/>
      <c r="N1116" s="848"/>
      <c r="O1116" s="848"/>
      <c r="P1116" s="848"/>
      <c r="Q1116" s="848"/>
      <c r="BA1116" s="436"/>
      <c r="BB1116" s="363"/>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c r="BZ1116" s="339"/>
      <c r="CA1116" s="339"/>
      <c r="CB1116" s="339"/>
      <c r="CC1116" s="339"/>
      <c r="CD1116" s="339"/>
      <c r="CE1116" s="339"/>
      <c r="CF1116" s="339"/>
      <c r="CG1116" s="339"/>
      <c r="CH1116" s="339"/>
      <c r="CI1116" s="339"/>
      <c r="CJ1116" s="339"/>
      <c r="CK1116" s="339"/>
      <c r="CL1116" s="339"/>
      <c r="CM1116" s="339"/>
      <c r="CN1116" s="339"/>
      <c r="CO1116" s="339"/>
      <c r="CP1116" s="339"/>
      <c r="CQ1116" s="339"/>
      <c r="CR1116" s="339"/>
      <c r="CS1116" s="339"/>
      <c r="CT1116" s="339"/>
      <c r="CU1116" s="339"/>
      <c r="CV1116" s="339"/>
      <c r="CW1116" s="339"/>
      <c r="CX1116" s="339"/>
      <c r="CY1116" s="339"/>
      <c r="CZ1116" s="339"/>
    </row>
    <row r="1117" s="834" customFormat="true" ht="17.1" customHeight="true" x14ac:dyDescent="0.2">
      <c r="A1117" s="853"/>
      <c r="B1117" s="849"/>
      <c r="C1117" s="850"/>
      <c r="D1117" s="850"/>
      <c r="E1117" s="850"/>
      <c r="F1117" s="850"/>
      <c r="G1117" s="850"/>
      <c r="H1117" s="850"/>
      <c r="I1117" s="850"/>
      <c r="J1117" s="850"/>
      <c r="K1117" s="850"/>
      <c r="L1117" s="850"/>
      <c r="M1117" s="850"/>
      <c r="N1117" s="850"/>
      <c r="O1117" s="850"/>
      <c r="P1117" s="850"/>
      <c r="Q1117" s="850"/>
      <c r="BA1117" s="436"/>
      <c r="BB1117" s="363"/>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c r="BZ1117" s="339"/>
      <c r="CA1117" s="339"/>
      <c r="CB1117" s="339"/>
      <c r="CC1117" s="339"/>
      <c r="CD1117" s="339"/>
      <c r="CE1117" s="339"/>
      <c r="CF1117" s="339"/>
      <c r="CG1117" s="339"/>
      <c r="CH1117" s="339"/>
      <c r="CI1117" s="339"/>
      <c r="CJ1117" s="339"/>
      <c r="CK1117" s="339"/>
      <c r="CL1117" s="339"/>
      <c r="CM1117" s="339"/>
      <c r="CN1117" s="339"/>
      <c r="CO1117" s="339"/>
      <c r="CP1117" s="339"/>
      <c r="CQ1117" s="339"/>
      <c r="CR1117" s="339"/>
      <c r="CS1117" s="339"/>
      <c r="CT1117" s="339"/>
      <c r="CU1117" s="339"/>
      <c r="CV1117" s="339"/>
      <c r="CW1117" s="339"/>
      <c r="CX1117" s="339"/>
      <c r="CY1117" s="339"/>
      <c r="CZ1117" s="339"/>
    </row>
    <row r="1118" s="339" customFormat="true" ht="15" customHeight="true" x14ac:dyDescent="0.2">
      <c r="BA1118" s="436"/>
      <c r="BB1118" s="363"/>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39" customFormat="true" ht="15" customHeight="true" x14ac:dyDescent="0.2">
      <c r="BA1119" s="436"/>
      <c r="BB1119" s="363"/>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39" customFormat="true" ht="15" customHeight="true" x14ac:dyDescent="0.2">
      <c r="BA1120" s="436"/>
      <c r="BB1120" s="363"/>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39" customFormat="true" ht="15" customHeight="true" x14ac:dyDescent="0.2">
      <c r="BA1121" s="436"/>
      <c r="BB1121" s="363"/>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39" customFormat="true" ht="15" customHeight="true" x14ac:dyDescent="0.2">
      <c r="BA1122" s="436"/>
      <c r="BB1122" s="363"/>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39" customFormat="true" ht="15" customHeight="true" x14ac:dyDescent="0.2">
      <c r="BA1123" s="436"/>
      <c r="BB1123" s="363"/>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39" customFormat="true" ht="15" customHeight="true" x14ac:dyDescent="0.2">
      <c r="BA1124" s="436"/>
      <c r="BB1124" s="363"/>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39" customFormat="true" ht="15" customHeight="true" x14ac:dyDescent="0.2">
      <c r="BA1125" s="436"/>
      <c r="BB1125" s="363"/>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39" customFormat="true" ht="15" customHeight="true" x14ac:dyDescent="0.2">
      <c r="BA1126" s="436"/>
      <c r="BB1126" s="363"/>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39" customFormat="true" ht="15" customHeight="true" x14ac:dyDescent="0.2">
      <c r="BA1127" s="436"/>
      <c r="BB1127" s="363"/>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39" customFormat="true" ht="15" customHeight="true" x14ac:dyDescent="0.2">
      <c r="BA1128" s="436"/>
      <c r="BB1128" s="363"/>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39" customFormat="true" ht="15" customHeight="true" x14ac:dyDescent="0.2">
      <c r="BA1129" s="436"/>
      <c r="BB1129" s="363"/>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39" customFormat="true" ht="15" customHeight="true" x14ac:dyDescent="0.2">
      <c r="BA1130" s="436"/>
      <c r="BB1130" s="363"/>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39" customFormat="true" ht="15" customHeight="true" x14ac:dyDescent="0.2">
      <c r="BA1131" s="436"/>
      <c r="BB1131" s="363"/>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39" customFormat="true" ht="15" customHeight="true" x14ac:dyDescent="0.2">
      <c r="BA1132" s="436"/>
      <c r="BB1132" s="363"/>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39" customFormat="true" ht="15" customHeight="true" x14ac:dyDescent="0.2">
      <c r="BA1133" s="436"/>
      <c r="BB1133" s="363"/>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39" customFormat="true" ht="15" customHeight="true" x14ac:dyDescent="0.2">
      <c r="BA1134" s="436"/>
      <c r="BB1134" s="363"/>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39" customFormat="true" ht="15" customHeight="true" x14ac:dyDescent="0.2">
      <c r="BA1135" s="436"/>
      <c r="BB1135" s="363"/>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39" customFormat="true" ht="15" customHeight="true" x14ac:dyDescent="0.2">
      <c r="BA1136" s="436"/>
      <c r="BB1136" s="363"/>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39" customFormat="true" ht="15" customHeight="true" x14ac:dyDescent="0.2">
      <c r="BA1137" s="436"/>
      <c r="BB1137" s="363"/>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39" customFormat="true" ht="15" customHeight="true" x14ac:dyDescent="0.2">
      <c r="BA1138" s="436"/>
      <c r="BB1138" s="363"/>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39" customFormat="true" ht="15" customHeight="true" x14ac:dyDescent="0.2">
      <c r="BA1139" s="436"/>
      <c r="BB1139" s="363"/>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39" customFormat="true" ht="15" customHeight="true" x14ac:dyDescent="0.2">
      <c r="BA1140" s="436"/>
      <c r="BB1140" s="363"/>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39" customFormat="true" ht="15" customHeight="true" x14ac:dyDescent="0.2">
      <c r="BA1141" s="436"/>
      <c r="BB1141" s="363"/>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39" customFormat="true" ht="15" customHeight="true" x14ac:dyDescent="0.2">
      <c r="BA1142" s="436"/>
      <c r="BB1142" s="363"/>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39" customFormat="true" ht="15" customHeight="true" x14ac:dyDescent="0.2">
      <c r="BA1143" s="436"/>
      <c r="BB1143" s="363"/>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39" customFormat="true" ht="15" customHeight="true" x14ac:dyDescent="0.2">
      <c r="BA1144" s="436"/>
      <c r="BB1144" s="363"/>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39" customFormat="true" ht="15" customHeight="true" x14ac:dyDescent="0.2">
      <c r="BA1145" s="436"/>
      <c r="BB1145" s="363"/>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39" customFormat="true" ht="15" customHeight="true" x14ac:dyDescent="0.2">
      <c r="BA1146" s="436"/>
      <c r="BB1146" s="363"/>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39" customFormat="true" ht="15" customHeight="true" x14ac:dyDescent="0.2">
      <c r="BA1147" s="436"/>
      <c r="BB1147" s="363"/>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39" customFormat="true" ht="15" customHeight="true" x14ac:dyDescent="0.2">
      <c r="BA1148" s="436"/>
      <c r="BB1148" s="363"/>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39" customFormat="true" ht="15" customHeight="true" x14ac:dyDescent="0.2">
      <c r="BA1149" s="436"/>
      <c r="BB1149" s="363"/>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39" customFormat="true" ht="15" customHeight="true" x14ac:dyDescent="0.2">
      <c r="BA1150" s="436"/>
      <c r="BB1150" s="363"/>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39" customFormat="true" ht="15" customHeight="true" x14ac:dyDescent="0.2">
      <c r="BA1151" s="436"/>
      <c r="BB1151" s="363"/>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39" customFormat="true" ht="15" customHeight="true" x14ac:dyDescent="0.2">
      <c r="BA1152" s="436"/>
      <c r="BB1152" s="363"/>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39" customFormat="true" ht="15" customHeight="true" x14ac:dyDescent="0.2">
      <c r="BA1153" s="436"/>
      <c r="BB1153" s="363"/>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39" customFormat="true" ht="15" customHeight="true" x14ac:dyDescent="0.2">
      <c r="BA1154" s="436"/>
      <c r="BB1154" s="363"/>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39" customFormat="true" ht="15" customHeight="true" x14ac:dyDescent="0.2">
      <c r="BA1155" s="436"/>
      <c r="BB1155" s="363"/>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39" customFormat="true" ht="15" customHeight="true" x14ac:dyDescent="0.2">
      <c r="BA1156" s="436"/>
      <c r="BB1156" s="363"/>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39" customFormat="true" ht="15" customHeight="true" x14ac:dyDescent="0.2">
      <c r="BA1157" s="436"/>
      <c r="BB1157" s="363"/>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39" customFormat="true" ht="15" customHeight="true" x14ac:dyDescent="0.2">
      <c r="BA1158" s="436"/>
      <c r="BB1158" s="363"/>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39" customFormat="true" ht="15" customHeight="true" x14ac:dyDescent="0.2">
      <c r="BA1159" s="436"/>
      <c r="BB1159" s="363"/>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39" customFormat="true" ht="15" customHeight="true" x14ac:dyDescent="0.2">
      <c r="BA1160" s="436"/>
      <c r="BB1160" s="363"/>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39" customFormat="true" ht="15" customHeight="true" x14ac:dyDescent="0.2">
      <c r="BA1161" s="436"/>
      <c r="BB1161" s="363"/>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39" customFormat="true" ht="15" customHeight="true" x14ac:dyDescent="0.2">
      <c r="BA1162" s="436"/>
      <c r="BB1162" s="363"/>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39" customFormat="true" ht="15" customHeight="true" x14ac:dyDescent="0.2">
      <c r="BA1163" s="436"/>
      <c r="BB1163" s="363"/>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39" customFormat="true" ht="15" customHeight="true" x14ac:dyDescent="0.2">
      <c r="BA1164" s="436"/>
      <c r="BB1164" s="363"/>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39" customFormat="true" ht="15" customHeight="true" x14ac:dyDescent="0.2">
      <c r="BA1165" s="436"/>
      <c r="BB1165" s="363"/>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39" customFormat="true" ht="15" customHeight="true" x14ac:dyDescent="0.2">
      <c r="BA1166" s="436"/>
      <c r="BB1166" s="363"/>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39" customFormat="true" ht="15" customHeight="true" x14ac:dyDescent="0.2">
      <c r="BA1167" s="436"/>
      <c r="BB1167" s="363"/>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39" customFormat="true" ht="15" customHeight="true" x14ac:dyDescent="0.2">
      <c r="BA1168" s="436"/>
      <c r="BB1168" s="363"/>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39" customFormat="true" ht="15" customHeight="true" x14ac:dyDescent="0.2">
      <c r="BA1169" s="436"/>
      <c r="BB1169" s="363"/>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39" customFormat="true" ht="15" customHeight="true" x14ac:dyDescent="0.2">
      <c r="A1170" s="408"/>
      <c r="B1170" s="829"/>
      <c r="C1170" s="830"/>
      <c r="D1170" s="830"/>
      <c r="E1170" s="830"/>
      <c r="F1170" s="830"/>
      <c r="G1170" s="830"/>
      <c r="H1170" s="830"/>
      <c r="I1170" s="830"/>
      <c r="J1170" s="830"/>
      <c r="K1170" s="830"/>
      <c r="L1170" s="830"/>
      <c r="M1170" s="830"/>
      <c r="N1170" s="830"/>
      <c r="O1170" s="830"/>
      <c r="P1170" s="830"/>
      <c r="Q1170" s="830"/>
      <c r="BA1170" s="436"/>
      <c r="BB1170" s="363"/>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39" customFormat="true" ht="15" customHeight="true" x14ac:dyDescent="0.2">
      <c r="A1171" s="408"/>
      <c r="B1171" s="829"/>
      <c r="C1171" s="830"/>
      <c r="D1171" s="830"/>
      <c r="E1171" s="830"/>
      <c r="F1171" s="830"/>
      <c r="G1171" s="830"/>
      <c r="H1171" s="830"/>
      <c r="I1171" s="830"/>
      <c r="J1171" s="830"/>
      <c r="K1171" s="830"/>
      <c r="L1171" s="830"/>
      <c r="M1171" s="830"/>
      <c r="N1171" s="830"/>
      <c r="O1171" s="830"/>
      <c r="P1171" s="830"/>
      <c r="Q1171" s="830"/>
      <c r="BA1171" s="436"/>
      <c r="BB1171" s="363"/>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39" customFormat="true" ht="15" customHeight="true" x14ac:dyDescent="0.2">
      <c r="A1172" s="408"/>
      <c r="B1172" s="829"/>
      <c r="C1172" s="830"/>
      <c r="D1172" s="830"/>
      <c r="E1172" s="830"/>
      <c r="F1172" s="830"/>
      <c r="G1172" s="830"/>
      <c r="H1172" s="830"/>
      <c r="I1172" s="830"/>
      <c r="J1172" s="830"/>
      <c r="K1172" s="830"/>
      <c r="L1172" s="830"/>
      <c r="M1172" s="830"/>
      <c r="N1172" s="830"/>
      <c r="O1172" s="830"/>
      <c r="P1172" s="830"/>
      <c r="Q1172" s="830"/>
      <c r="BA1172" s="436"/>
      <c r="BB1172" s="363"/>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39" customFormat="true" ht="15" customHeight="true" x14ac:dyDescent="0.2">
      <c r="A1173" s="408"/>
      <c r="B1173" s="829"/>
      <c r="C1173" s="830"/>
      <c r="D1173" s="830"/>
      <c r="E1173" s="830"/>
      <c r="F1173" s="830"/>
      <c r="G1173" s="830"/>
      <c r="H1173" s="830"/>
      <c r="I1173" s="830"/>
      <c r="J1173" s="830"/>
      <c r="K1173" s="830"/>
      <c r="L1173" s="830"/>
      <c r="M1173" s="830"/>
      <c r="N1173" s="830"/>
      <c r="O1173" s="830"/>
      <c r="P1173" s="830"/>
      <c r="Q1173" s="830"/>
      <c r="BA1173" s="436"/>
      <c r="BB1173" s="363"/>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39" customFormat="true" ht="15" customHeight="true" x14ac:dyDescent="0.2">
      <c r="A1174" s="408"/>
      <c r="B1174" s="829"/>
      <c r="C1174" s="830"/>
      <c r="D1174" s="830"/>
      <c r="E1174" s="830"/>
      <c r="F1174" s="830"/>
      <c r="G1174" s="830"/>
      <c r="H1174" s="830"/>
      <c r="I1174" s="830"/>
      <c r="J1174" s="830"/>
      <c r="K1174" s="830"/>
      <c r="L1174" s="830"/>
      <c r="M1174" s="830"/>
      <c r="N1174" s="830"/>
      <c r="O1174" s="830"/>
      <c r="P1174" s="830"/>
      <c r="Q1174" s="830"/>
      <c r="BA1174" s="436"/>
      <c r="BB1174" s="363"/>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39" customFormat="true" ht="15" customHeight="true" x14ac:dyDescent="0.2">
      <c r="A1175" s="408"/>
      <c r="B1175" s="829"/>
      <c r="C1175" s="830"/>
      <c r="D1175" s="830"/>
      <c r="E1175" s="830"/>
      <c r="F1175" s="830"/>
      <c r="G1175" s="830"/>
      <c r="H1175" s="830"/>
      <c r="I1175" s="830"/>
      <c r="J1175" s="830"/>
      <c r="K1175" s="830"/>
      <c r="L1175" s="830"/>
      <c r="M1175" s="830"/>
      <c r="N1175" s="830"/>
      <c r="O1175" s="830"/>
      <c r="P1175" s="830"/>
      <c r="Q1175" s="830"/>
      <c r="BA1175" s="436"/>
      <c r="BB1175" s="363"/>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39" customFormat="true" ht="15" customHeight="true" x14ac:dyDescent="0.2">
      <c r="A1176" s="831"/>
      <c r="B1176" s="408"/>
      <c r="C1176" s="832"/>
      <c r="D1176" s="833"/>
      <c r="E1176" s="833"/>
      <c r="F1176" s="833"/>
      <c r="G1176" s="833"/>
      <c r="H1176" s="832"/>
      <c r="I1176" s="833"/>
      <c r="J1176" s="833"/>
      <c r="K1176" s="833"/>
      <c r="L1176" s="833"/>
      <c r="M1176" s="832"/>
      <c r="N1176" s="833"/>
      <c r="O1176" s="833"/>
      <c r="P1176" s="833"/>
      <c r="Q1176" s="833"/>
      <c r="BA1176" s="436"/>
      <c r="BB1176" s="363"/>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39" customFormat="true" ht="15" customHeight="true" x14ac:dyDescent="0.2">
      <c r="A1177" s="833"/>
      <c r="B1177" s="833"/>
      <c r="C1177" s="832"/>
      <c r="D1177" s="832"/>
      <c r="E1177" s="832"/>
      <c r="F1177" s="832"/>
      <c r="G1177" s="832"/>
      <c r="H1177" s="832"/>
      <c r="I1177" s="832"/>
      <c r="J1177" s="832"/>
      <c r="K1177" s="832"/>
      <c r="L1177" s="832"/>
      <c r="M1177" s="832"/>
      <c r="N1177" s="832"/>
      <c r="O1177" s="832"/>
      <c r="P1177" s="832"/>
      <c r="Q1177" s="832"/>
      <c r="BA1177" s="436"/>
      <c r="BB1177" s="363"/>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39" customFormat="true" ht="15" customHeight="true" x14ac:dyDescent="0.2">
      <c r="BA1178" s="436"/>
      <c r="BB1178" s="363"/>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39" customFormat="true" ht="15" customHeight="true" x14ac:dyDescent="0.2">
      <c r="BA1179" s="436"/>
      <c r="BB1179" s="363"/>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39" customFormat="true" ht="15" customHeight="true" x14ac:dyDescent="0.2">
      <c r="BA1180" s="436"/>
      <c r="BB1180" s="363"/>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39" customFormat="true" ht="15" customHeight="true" x14ac:dyDescent="0.2">
      <c r="BA1181" s="436"/>
      <c r="BB1181" s="363"/>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39" customFormat="true" ht="15" customHeight="true" x14ac:dyDescent="0.2">
      <c r="BA1182" s="436"/>
      <c r="BB1182" s="363"/>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39" customFormat="true" ht="15" customHeight="true" x14ac:dyDescent="0.2">
      <c r="BA1183" s="436"/>
      <c r="BB1183" s="363"/>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39" customFormat="true" ht="15" customHeight="true" x14ac:dyDescent="0.2">
      <c r="BA1184" s="436"/>
      <c r="BB1184" s="363"/>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39" customFormat="true" ht="15" customHeight="true" x14ac:dyDescent="0.2">
      <c r="BA1185" s="436"/>
      <c r="BB1185" s="363"/>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39" customFormat="true" ht="15" customHeight="true" x14ac:dyDescent="0.2">
      <c r="BA1186" s="436"/>
      <c r="BB1186" s="363"/>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39" customFormat="true" ht="15" customHeight="true" x14ac:dyDescent="0.2">
      <c r="BA1187" s="436"/>
      <c r="BB1187" s="363"/>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39" customFormat="true" ht="15" customHeight="true" x14ac:dyDescent="0.2">
      <c r="BA1188" s="436"/>
      <c r="BB1188" s="363"/>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39" customFormat="true" ht="15" customHeight="true" x14ac:dyDescent="0.2">
      <c r="BA1189" s="436"/>
      <c r="BB1189" s="363"/>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39" customFormat="true" ht="15" customHeight="true" x14ac:dyDescent="0.2">
      <c r="BA1190" s="436"/>
      <c r="BB1190" s="363"/>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39" customFormat="true" ht="15" customHeight="true" x14ac:dyDescent="0.2">
      <c r="BA1191" s="436"/>
      <c r="BB1191" s="363"/>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39" customFormat="true" ht="15" customHeight="true" x14ac:dyDescent="0.2">
      <c r="BA1192" s="436"/>
      <c r="BB1192" s="363"/>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39" customFormat="true" ht="15" customHeight="true" x14ac:dyDescent="0.2">
      <c r="BA1193" s="436"/>
      <c r="BB1193" s="363"/>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39" customFormat="true" ht="15" customHeight="true" x14ac:dyDescent="0.2">
      <c r="BA1194" s="436"/>
      <c r="BB1194" s="363"/>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39" customFormat="true" ht="15" customHeight="true" x14ac:dyDescent="0.2">
      <c r="BA1195" s="436"/>
      <c r="BB1195" s="363"/>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39" customFormat="true" ht="15" customHeight="true" x14ac:dyDescent="0.2">
      <c r="BA1196" s="436"/>
      <c r="BB1196" s="363"/>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39" customFormat="true" ht="15" customHeight="true" x14ac:dyDescent="0.2">
      <c r="BA1197" s="436"/>
      <c r="BB1197" s="363"/>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39" customFormat="true" ht="15" customHeight="true" x14ac:dyDescent="0.2">
      <c r="BA1198" s="436"/>
      <c r="BB1198" s="363"/>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39" customFormat="true" ht="15" customHeight="true" x14ac:dyDescent="0.2">
      <c r="BA1199" s="436"/>
      <c r="BB1199" s="363"/>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39" customFormat="true" ht="15" customHeight="true" x14ac:dyDescent="0.2">
      <c r="BA1200" s="436"/>
      <c r="BB1200" s="363"/>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E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J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O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499:D500"/>
    <mergeCell ref="H499:I499"/>
    <mergeCell ref="M499:N499"/>
    <mergeCell ref="H500:I500"/>
    <mergeCell ref="M500:N500"/>
    <mergeCell ref="C501:D501"/>
    <mergeCell ref="H501:I501"/>
    <mergeCell ref="M501:N501"/>
    <mergeCell ref="C497:D497"/>
    <mergeCell ref="H497:I497"/>
    <mergeCell ref="M497:N497"/>
    <mergeCell ref="C498:E498"/>
    <mergeCell ref="H498:I498"/>
    <mergeCell ref="M498:N498"/>
    <mergeCell ref="M494:N494"/>
    <mergeCell ref="C495:D495"/>
    <mergeCell ref="H495:I496"/>
    <mergeCell ref="M495:N495"/>
    <mergeCell ref="C496:D496"/>
    <mergeCell ref="M496:N496"/>
    <mergeCell ref="C491:D491"/>
    <mergeCell ref="H491:I491"/>
    <mergeCell ref="M491:N492"/>
    <mergeCell ref="C492:G492"/>
    <mergeCell ref="H492:I492"/>
    <mergeCell ref="C493:D494"/>
    <mergeCell ref="E493:G493"/>
    <mergeCell ref="H493:I493"/>
    <mergeCell ref="M493:N493"/>
    <mergeCell ref="H494:J494"/>
    <mergeCell ref="C489:D489"/>
    <mergeCell ref="H489:I490"/>
    <mergeCell ref="J489:L489"/>
    <mergeCell ref="M489:N489"/>
    <mergeCell ref="C490:D490"/>
    <mergeCell ref="M490:O490"/>
    <mergeCell ref="C487:D487"/>
    <mergeCell ref="H487:I487"/>
    <mergeCell ref="M487:N487"/>
    <mergeCell ref="C488:D488"/>
    <mergeCell ref="H488:L488"/>
    <mergeCell ref="M488:N488"/>
    <mergeCell ref="C484:D484"/>
    <mergeCell ref="H484:I484"/>
    <mergeCell ref="M484:Q484"/>
    <mergeCell ref="C485:D485"/>
    <mergeCell ref="H485:I485"/>
    <mergeCell ref="M485:N486"/>
    <mergeCell ref="O485:Q485"/>
    <mergeCell ref="C486:D486"/>
    <mergeCell ref="H486:I486"/>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E447"/>
    <mergeCell ref="H447:I447"/>
    <mergeCell ref="M447:N447"/>
    <mergeCell ref="C444:D444"/>
    <mergeCell ref="H444:I444"/>
    <mergeCell ref="M444:N444"/>
    <mergeCell ref="C445:D445"/>
    <mergeCell ref="H445:J445"/>
    <mergeCell ref="M445:N445"/>
    <mergeCell ref="C442:D442"/>
    <mergeCell ref="H442:I442"/>
    <mergeCell ref="M442:N442"/>
    <mergeCell ref="C443:D443"/>
    <mergeCell ref="H443:I443"/>
    <mergeCell ref="M443:O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A1031:A1033"/>
    <mergeCell ref="A1034:C1034"/>
    <mergeCell ref="C399:F399"/>
    <mergeCell ref="C220:G220"/>
    <mergeCell ref="H220:L220"/>
    <mergeCell ref="M220:Q220"/>
    <mergeCell ref="A222:A224"/>
    <mergeCell ref="A208:B208"/>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6:D416"/>
    <mergeCell ref="H416:I416"/>
    <mergeCell ref="M416:N416"/>
    <mergeCell ref="M133:Q133"/>
    <mergeCell ref="A135:A139"/>
    <mergeCell ref="A153:A160"/>
    <mergeCell ref="A124:A127"/>
    <mergeCell ref="A128:A129"/>
    <mergeCell ref="A130:A132"/>
    <mergeCell ref="C133:G133"/>
    <mergeCell ref="H133:L133"/>
    <mergeCell ref="C120:G120"/>
    <mergeCell ref="H120:L120"/>
    <mergeCell ref="M120:Q120"/>
    <mergeCell ref="A122:A123"/>
    <mergeCell ref="A1025:C1025"/>
    <mergeCell ref="A1026:B1026"/>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7:D417"/>
    <mergeCell ref="H417:I417"/>
    <mergeCell ref="M417:N417"/>
    <mergeCell ref="C14:G14"/>
    <mergeCell ref="H14:L14"/>
    <mergeCell ref="M56:Q56"/>
    <mergeCell ref="A58:A65"/>
    <mergeCell ref="A108:B108"/>
    <mergeCell ref="A45:A46"/>
    <mergeCell ref="C56:G56"/>
    <mergeCell ref="H56:L56"/>
    <mergeCell ref="A29:A30"/>
    <mergeCell ref="A35:A36"/>
    <mergeCell ref="A37:A38"/>
    <mergeCell ref="A41:A42"/>
    <mergeCell ref="A43:A44"/>
    <mergeCell ref="A31:A32"/>
    <mergeCell ref="BA31:BA32"/>
    <mergeCell ref="A33:A34"/>
    <mergeCell ref="BA33:BA34"/>
    <mergeCell ref="BA35:BA36"/>
    <mergeCell ref="BA37:BA38"/>
    <mergeCell ref="A39:A40"/>
    <mergeCell ref="BA39:BA40"/>
    <mergeCell ref="BA41:BA42"/>
    <mergeCell ref="BA43:BA44"/>
    <mergeCell ref="BA45:BA46"/>
    <mergeCell ref="A47:A49"/>
    <mergeCell ref="BA47:BA49"/>
    <mergeCell ref="M14:Q14"/>
    <mergeCell ref="A16:A17"/>
    <mergeCell ref="A18:A21"/>
    <mergeCell ref="A22:A23"/>
    <mergeCell ref="A24:A26"/>
    <mergeCell ref="C27:G27"/>
    <mergeCell ref="H27:L27"/>
    <mergeCell ref="M27:Q27"/>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A29:BA30"/>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2"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3"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4"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7"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8"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4999"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2"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3"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4"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7" r:id="rId13" name="B_Matrix">
              <controlPr defaultSize="0" print="0" autoFill="0" autoPict="0" macro="[0]!GoTo_WATER">
                <anchor moveWithCells="1">
                  <from>
                    <xdr:col>1</xdr:col>
                    <xdr:colOff>228600</xdr:colOff>
                    <xdr:row>398</xdr:row>
                    <xdr:rowOff>123825</xdr:rowOff>
                  </from>
                  <to>
                    <xdr:col>1</xdr:col>
                    <xdr:colOff>1704975</xdr:colOff>
                    <xdr:row>400</xdr:row>
                    <xdr:rowOff>123825</xdr:rowOff>
                  </to>
                </anchor>
              </controlPr>
            </control>
          </mc:Choice>
        </mc:AlternateContent>
        <mc:AlternateContent xmlns:mc="http://schemas.openxmlformats.org/markup-compatibility/2006">
          <mc:Choice Requires="x14">
            <control shapeId="255008" r:id="rId14"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09" r:id="rId15"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0" r:id="rId16"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1" r:id="rId17"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2" r:id="rId18"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3" r:id="rId19"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4" r:id="rId20"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5" r:id="rId21"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6" r:id="rId22"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7" r:id="rId23"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8" r:id="rId24"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19" r:id="rId25"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0" r:id="rId26" name="Button 44">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1" r:id="rId27" name="Button 45">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2" r:id="rId28" name="Button 46">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3" r:id="rId29" name="Button 47">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4" r:id="rId30" name="Button 48">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5" r:id="rId31" name="Button 49">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6" r:id="rId32" name="Button 50">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7" r:id="rId33" name="Button 51">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8" r:id="rId34" name="Button 52">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29" r:id="rId35" name="Button 53">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0" r:id="rId36" name="Button 54">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1" r:id="rId37" name="Button 55">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2" r:id="rId38" name="Button 56">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3" r:id="rId39" name="Button 57">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4" r:id="rId40" name="Button 58">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5" r:id="rId41" name="Button 59">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6" r:id="rId42" name="Button 60">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7" r:id="rId43" name="Button 61">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8" r:id="rId44" name="Button 62">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39" r:id="rId45" name="Button 63">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0" r:id="rId46" name="Button 64">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1" r:id="rId47" name="Button 65">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2" r:id="rId48" name="Button 66">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2DACA-FF5A-40DB-AB0F-9B0C44394276}">
  <sheetPr codeName="Feuil5"/>
  <dimension ref="A1:CZ1200"/>
  <sheetViews>
    <sheetView showGridLines="false" workbookViewId="0"/>
  </sheetViews>
  <sheetFormatPr defaultColWidth="13.5703125" defaultRowHeight="15" customHeight="true" x14ac:dyDescent="0.2"/>
  <cols>
    <col min="1" max="1" width="31.5703125" style="435" customWidth="true"/>
    <col min="2" max="2" width="41.5703125" style="435" customWidth="true"/>
    <col min="3" max="17" width="10.7109375" style="435" customWidth="true"/>
    <col min="18" max="49" width="12.5703125" style="435" customWidth="true"/>
    <col min="50" max="52" width="12.5703125" style="339" customWidth="true"/>
    <col min="53" max="53" width="31.5703125" style="436" customWidth="true"/>
    <col min="54" max="54" width="41.5703125" style="363" customWidth="true"/>
    <col min="55" max="69" width="9.140625" style="436" customWidth="true"/>
    <col min="70" max="77" width="12.5703125" style="436" customWidth="true"/>
    <col min="78" max="104" width="12.5703125" style="339" customWidth="true"/>
    <col min="105" max="16384" width="13.5703125" style="435"/>
  </cols>
  <sheetData>
    <row r="1" s="296" customFormat="true" ht="18" customHeight="true" x14ac:dyDescent="0.2">
      <c r="AX1" s="339"/>
      <c r="AY1" s="339"/>
      <c r="AZ1" s="339"/>
      <c r="BB1" s="31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96" customFormat="true" ht="22.5" customHeight="true" x14ac:dyDescent="0.35">
      <c r="A2" s="353" t="str">
        <f>A1026</f>
        <v>Dominican Republic</v>
      </c>
      <c r="B2" s="354"/>
      <c r="AX2" s="339"/>
      <c r="AY2" s="339"/>
      <c r="AZ2" s="339"/>
      <c r="BB2" s="31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96" customFormat="true" ht="22.5" customHeight="true" x14ac:dyDescent="0.35">
      <c r="A3" s="323" t="str">
        <f>A1034</f>
        <v>2007</v>
      </c>
      <c r="B3" s="356"/>
      <c r="AX3" s="339"/>
      <c r="AY3" s="339"/>
      <c r="AZ3" s="339"/>
      <c r="BB3" s="31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96" customFormat="true" ht="22.5" customHeight="true" x14ac:dyDescent="0.35">
      <c r="A4" s="355" t="s">
        <v>95</v>
      </c>
      <c r="B4" s="356"/>
      <c r="AX4" s="339"/>
      <c r="AY4" s="339"/>
      <c r="AZ4" s="339"/>
      <c r="BB4" s="31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96" customFormat="true" ht="20.1" customHeight="true" x14ac:dyDescent="0.35">
      <c r="A5" s="355" t="s">
        <v>96</v>
      </c>
      <c r="B5" s="356"/>
      <c r="AX5" s="339"/>
      <c r="AY5" s="339"/>
      <c r="AZ5" s="339"/>
      <c r="BB5" s="31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96" customFormat="true" ht="15" customHeight="true" x14ac:dyDescent="0.2">
      <c r="A6" s="357" t="s">
        <v>97</v>
      </c>
      <c r="B6" s="358"/>
      <c r="AX6" s="339"/>
      <c r="AY6" s="339"/>
      <c r="AZ6" s="339"/>
      <c r="BB6" s="31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96" customFormat="true" ht="15" customHeight="true" x14ac:dyDescent="0.2">
      <c r="A7" s="359" t="s">
        <v>40</v>
      </c>
      <c r="B7" s="360"/>
      <c r="AX7" s="339"/>
      <c r="AY7" s="339"/>
      <c r="AZ7" s="339"/>
      <c r="BB7" s="31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96" customFormat="true" ht="15" customHeight="true" x14ac:dyDescent="0.2">
      <c r="A8" s="359" t="s">
        <v>39</v>
      </c>
      <c r="B8" s="360"/>
      <c r="AX8" s="339"/>
      <c r="AY8" s="339"/>
      <c r="AZ8" s="339"/>
      <c r="BB8" s="31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96" customFormat="true" ht="15" customHeight="true" x14ac:dyDescent="0.2">
      <c r="A9" s="359" t="s">
        <v>133</v>
      </c>
      <c r="B9" s="361" t="str">
        <f>A1025</f>
        <v>DHS07</v>
      </c>
      <c r="AX9" s="339"/>
      <c r="AY9" s="339"/>
      <c r="AZ9" s="339"/>
      <c r="BB9" s="31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96" customFormat="true" ht="15" customHeight="true" x14ac:dyDescent="0.2">
      <c r="A10" s="185" t="str">
        <f>B1028</f>
        <v/>
      </c>
      <c r="B10" s="184"/>
      <c r="AX10" s="339"/>
      <c r="AY10" s="339"/>
      <c r="AZ10" s="339"/>
      <c r="BB10" s="31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96" customFormat="true" ht="15" customHeight="true" x14ac:dyDescent="0.2">
      <c r="A11" s="185" t="str">
        <f>B1027</f>
        <v/>
      </c>
      <c r="B11" s="183"/>
      <c r="AX11" s="339"/>
      <c r="AY11" s="339"/>
      <c r="AZ11" s="339"/>
      <c r="BB11" s="31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96" customFormat="true" ht="18" customHeight="true" x14ac:dyDescent="0.2">
      <c r="A12" s="182"/>
      <c r="B12" s="184"/>
      <c r="AX12" s="339"/>
      <c r="AY12" s="339"/>
      <c r="AZ12" s="339"/>
      <c r="BB12" s="31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96" customFormat="true" ht="18" customHeight="true" x14ac:dyDescent="0.2">
      <c r="A13" s="181"/>
      <c r="B13" s="180"/>
      <c r="AX13" s="339"/>
      <c r="AY13" s="339"/>
      <c r="AZ13" s="339"/>
      <c r="BB13" s="31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488" customFormat="true" ht="15" customHeight="true" x14ac:dyDescent="0.2">
      <c r="A14" s="300" t="s">
        <v>95</v>
      </c>
      <c r="B14" s="336"/>
      <c r="C14" s="979" t="s">
        <v>114</v>
      </c>
      <c r="D14" s="980"/>
      <c r="E14" s="980"/>
      <c r="F14" s="980"/>
      <c r="G14" s="981"/>
      <c r="H14" s="982" t="s">
        <v>38</v>
      </c>
      <c r="I14" s="974"/>
      <c r="J14" s="974"/>
      <c r="K14" s="974"/>
      <c r="L14" s="976"/>
      <c r="M14" s="969" t="s">
        <v>37</v>
      </c>
      <c r="N14" s="970"/>
      <c r="O14" s="970"/>
      <c r="P14" s="970"/>
      <c r="Q14" s="972"/>
      <c r="R14" s="20" t="s">
        <v>138</v>
      </c>
      <c r="S14" s="398"/>
      <c r="T14" s="398"/>
      <c r="U14" s="398"/>
      <c r="V14" s="398"/>
      <c r="W14" s="398"/>
      <c r="X14" s="398"/>
      <c r="Y14" s="398"/>
      <c r="Z14" s="398"/>
      <c r="AA14" s="398"/>
      <c r="AB14" s="398"/>
      <c r="AC14" s="398"/>
      <c r="AD14" s="398"/>
      <c r="AE14" s="398"/>
      <c r="AF14" s="398"/>
      <c r="AG14" s="398"/>
      <c r="AH14" s="398"/>
      <c r="AI14" s="398"/>
      <c r="AJ14" s="398"/>
      <c r="AK14" s="398"/>
      <c r="AL14" s="398"/>
      <c r="AM14" s="398"/>
      <c r="AN14" s="398"/>
      <c r="AO14" s="398"/>
      <c r="AP14" s="398"/>
      <c r="AQ14" s="398"/>
      <c r="AR14" s="398"/>
      <c r="AS14" s="398"/>
      <c r="AT14" s="398"/>
      <c r="AU14" s="398"/>
      <c r="AV14" s="398"/>
      <c r="AW14" s="398"/>
      <c r="AX14" s="408"/>
      <c r="AY14" s="408"/>
      <c r="AZ14" s="875"/>
      <c r="BA14" s="345" t="s">
        <v>128</v>
      </c>
      <c r="BB14" s="300" t="s">
        <v>95</v>
      </c>
      <c r="BC14" s="969" t="s">
        <v>114</v>
      </c>
      <c r="BD14" s="970"/>
      <c r="BE14" s="970"/>
      <c r="BF14" s="970"/>
      <c r="BG14" s="971"/>
      <c r="BH14" s="969" t="s">
        <v>38</v>
      </c>
      <c r="BI14" s="970"/>
      <c r="BJ14" s="970"/>
      <c r="BK14" s="970"/>
      <c r="BL14" s="971"/>
      <c r="BM14" s="969" t="s">
        <v>37</v>
      </c>
      <c r="BN14" s="970"/>
      <c r="BO14" s="970"/>
      <c r="BP14" s="970"/>
      <c r="BQ14" s="972"/>
      <c r="BR14" s="19" t="s">
        <v>138</v>
      </c>
      <c r="BS14" s="398"/>
      <c r="BT14" s="398"/>
      <c r="BU14" s="398"/>
      <c r="BV14" s="398"/>
      <c r="BW14" s="398"/>
      <c r="BX14" s="398"/>
      <c r="BY14" s="398"/>
      <c r="BZ14" s="409"/>
      <c r="CA14" s="409"/>
      <c r="CB14" s="409"/>
      <c r="CC14" s="409"/>
      <c r="CD14" s="409"/>
      <c r="CE14" s="409"/>
      <c r="CF14" s="409"/>
      <c r="CG14" s="409"/>
      <c r="CH14" s="409"/>
      <c r="CI14" s="409"/>
      <c r="CJ14" s="409"/>
      <c r="CK14" s="409"/>
      <c r="CL14" s="409"/>
      <c r="CM14" s="409"/>
      <c r="CN14" s="409"/>
      <c r="CO14" s="409"/>
      <c r="CP14" s="409"/>
      <c r="CQ14" s="409"/>
      <c r="CR14" s="409"/>
      <c r="CS14" s="409"/>
      <c r="CT14" s="409"/>
      <c r="CU14" s="409"/>
      <c r="CV14" s="409"/>
      <c r="CW14" s="409"/>
      <c r="CX14" s="343"/>
      <c r="CY14" s="343"/>
      <c r="CZ14" s="343"/>
    </row>
    <row r="15" s="488" customFormat="true" ht="24" x14ac:dyDescent="0.2">
      <c r="A15" s="333" t="s">
        <v>87</v>
      </c>
      <c r="B15" s="367"/>
      <c r="C15" s="390" t="s">
        <v>0</v>
      </c>
      <c r="D15" s="545" t="s">
        <v>1</v>
      </c>
      <c r="E15" s="545" t="s">
        <v>2</v>
      </c>
      <c r="F15" s="545" t="s">
        <v>3</v>
      </c>
      <c r="G15" s="546" t="s">
        <v>4</v>
      </c>
      <c r="H15" s="372" t="s">
        <v>0</v>
      </c>
      <c r="I15" s="548" t="s">
        <v>1</v>
      </c>
      <c r="J15" s="548" t="s">
        <v>2</v>
      </c>
      <c r="K15" s="548" t="s">
        <v>3</v>
      </c>
      <c r="L15" s="549" t="s">
        <v>4</v>
      </c>
      <c r="M15" s="373" t="s">
        <v>0</v>
      </c>
      <c r="N15" s="548" t="s">
        <v>1</v>
      </c>
      <c r="O15" s="548" t="s">
        <v>2</v>
      </c>
      <c r="P15" s="548" t="s">
        <v>3</v>
      </c>
      <c r="Q15" s="544" t="s">
        <v>4</v>
      </c>
      <c r="R15" s="372" t="s">
        <v>407</v>
      </c>
      <c r="S15" s="548" t="s">
        <v>408</v>
      </c>
      <c r="T15" s="548" t="s">
        <v>409</v>
      </c>
      <c r="U15" s="548" t="s">
        <v>410</v>
      </c>
      <c r="V15" s="548" t="s">
        <v>150</v>
      </c>
      <c r="W15" s="548" t="s">
        <v>411</v>
      </c>
      <c r="X15" s="548" t="s">
        <v>412</v>
      </c>
      <c r="Y15" s="548" t="s">
        <v>413</v>
      </c>
      <c r="Z15" s="548" t="s">
        <v>414</v>
      </c>
      <c r="AA15" s="548" t="s">
        <v>415</v>
      </c>
      <c r="AB15" s="548" t="s">
        <v>416</v>
      </c>
      <c r="AC15" s="548" t="s">
        <v>417</v>
      </c>
      <c r="AD15" s="548" t="s">
        <v>418</v>
      </c>
      <c r="AE15" s="548" t="s">
        <v>419</v>
      </c>
      <c r="AF15" s="548" t="s">
        <v>420</v>
      </c>
      <c r="AG15" s="548" t="s">
        <v>421</v>
      </c>
      <c r="AH15" s="548" t="s">
        <v>422</v>
      </c>
      <c r="AI15" s="548" t="s">
        <v>423</v>
      </c>
      <c r="AJ15" s="548" t="s">
        <v>424</v>
      </c>
      <c r="AK15" s="548" t="s">
        <v>425</v>
      </c>
      <c r="AL15" s="548" t="s">
        <v>426</v>
      </c>
      <c r="AM15" s="548" t="s">
        <v>427</v>
      </c>
      <c r="AN15" s="548" t="s">
        <v>428</v>
      </c>
      <c r="AO15" s="548" t="s">
        <v>429</v>
      </c>
      <c r="AP15" s="548" t="s">
        <v>430</v>
      </c>
      <c r="AQ15" s="548" t="s">
        <v>431</v>
      </c>
      <c r="AR15" s="548" t="s">
        <v>432</v>
      </c>
      <c r="AS15" s="548" t="s">
        <v>433</v>
      </c>
      <c r="AT15" s="548" t="s">
        <v>434</v>
      </c>
      <c r="AU15" s="548" t="s">
        <v>435</v>
      </c>
      <c r="AV15" s="548" t="s">
        <v>436</v>
      </c>
      <c r="AW15" s="549" t="s">
        <v>437</v>
      </c>
      <c r="AX15" s="408"/>
      <c r="AY15" s="408"/>
      <c r="AZ15" s="875"/>
      <c r="BA15" s="333" t="s">
        <v>119</v>
      </c>
      <c r="BB15" s="332"/>
      <c r="BC15" s="422" t="s">
        <v>0</v>
      </c>
      <c r="BD15" s="521" t="s">
        <v>1</v>
      </c>
      <c r="BE15" s="521" t="s">
        <v>2</v>
      </c>
      <c r="BF15" s="521" t="s">
        <v>3</v>
      </c>
      <c r="BG15" s="423" t="s">
        <v>4</v>
      </c>
      <c r="BH15" s="422" t="s">
        <v>0</v>
      </c>
      <c r="BI15" s="521" t="s">
        <v>1</v>
      </c>
      <c r="BJ15" s="521" t="s">
        <v>2</v>
      </c>
      <c r="BK15" s="521" t="s">
        <v>3</v>
      </c>
      <c r="BL15" s="423" t="s">
        <v>4</v>
      </c>
      <c r="BM15" s="422" t="s">
        <v>0</v>
      </c>
      <c r="BN15" s="521" t="s">
        <v>1</v>
      </c>
      <c r="BO15" s="521" t="s">
        <v>2</v>
      </c>
      <c r="BP15" s="521" t="s">
        <v>3</v>
      </c>
      <c r="BQ15" s="423" t="s">
        <v>4</v>
      </c>
      <c r="BR15" s="422" t="s">
        <v>407</v>
      </c>
      <c r="BS15" s="521" t="s">
        <v>408</v>
      </c>
      <c r="BT15" s="521" t="s">
        <v>409</v>
      </c>
      <c r="BU15" s="521" t="s">
        <v>410</v>
      </c>
      <c r="BV15" s="521" t="s">
        <v>150</v>
      </c>
      <c r="BW15" s="521" t="s">
        <v>411</v>
      </c>
      <c r="BX15" s="521" t="s">
        <v>412</v>
      </c>
      <c r="BY15" s="522" t="s">
        <v>413</v>
      </c>
      <c r="BZ15" s="522" t="s">
        <v>414</v>
      </c>
      <c r="CA15" s="522" t="s">
        <v>415</v>
      </c>
      <c r="CB15" s="522" t="s">
        <v>416</v>
      </c>
      <c r="CC15" s="522" t="s">
        <v>417</v>
      </c>
      <c r="CD15" s="522" t="s">
        <v>418</v>
      </c>
      <c r="CE15" s="522" t="s">
        <v>419</v>
      </c>
      <c r="CF15" s="522" t="s">
        <v>420</v>
      </c>
      <c r="CG15" s="522" t="s">
        <v>421</v>
      </c>
      <c r="CH15" s="522" t="s">
        <v>422</v>
      </c>
      <c r="CI15" s="522" t="s">
        <v>423</v>
      </c>
      <c r="CJ15" s="522" t="s">
        <v>424</v>
      </c>
      <c r="CK15" s="522" t="s">
        <v>425</v>
      </c>
      <c r="CL15" s="522" t="s">
        <v>426</v>
      </c>
      <c r="CM15" s="522" t="s">
        <v>427</v>
      </c>
      <c r="CN15" s="522" t="s">
        <v>428</v>
      </c>
      <c r="CO15" s="522" t="s">
        <v>429</v>
      </c>
      <c r="CP15" s="522" t="s">
        <v>430</v>
      </c>
      <c r="CQ15" s="522" t="s">
        <v>431</v>
      </c>
      <c r="CR15" s="522" t="s">
        <v>432</v>
      </c>
      <c r="CS15" s="522" t="s">
        <v>433</v>
      </c>
      <c r="CT15" s="522" t="s">
        <v>434</v>
      </c>
      <c r="CU15" s="522" t="s">
        <v>435</v>
      </c>
      <c r="CV15" s="522" t="s">
        <v>436</v>
      </c>
      <c r="CW15" s="522" t="s">
        <v>437</v>
      </c>
      <c r="CX15" s="879"/>
      <c r="CY15" s="879"/>
      <c r="CZ15" s="879"/>
    </row>
    <row r="16" s="488" customFormat="true" ht="15" customHeight="true" x14ac:dyDescent="0.2">
      <c r="A16" s="983" t="s">
        <v>13</v>
      </c>
      <c r="B16" s="369" t="s">
        <v>14</v>
      </c>
      <c r="C16" s="132">
        <v>85.658596128716496</v>
      </c>
      <c r="D16" s="131">
        <v>84.373286988925827</v>
      </c>
      <c r="E16" s="131">
        <v>85.662018148712477</v>
      </c>
      <c r="F16" s="131">
        <v>87.992369323668143</v>
      </c>
      <c r="G16" s="130">
        <v>92.767323558014198</v>
      </c>
      <c r="H16" s="129">
        <v>84.66727602085551</v>
      </c>
      <c r="I16" s="131">
        <v>83.56637746523748</v>
      </c>
      <c r="J16" s="131">
        <v>85.616231397517112</v>
      </c>
      <c r="K16" s="131">
        <v>87.576565411186863</v>
      </c>
      <c r="L16" s="128">
        <v>93.772423317560609</v>
      </c>
      <c r="M16" s="132">
        <v>83.209288215993197</v>
      </c>
      <c r="N16" s="131">
        <v>85.411950920900253</v>
      </c>
      <c r="O16" s="131">
        <v>87.631589844669506</v>
      </c>
      <c r="P16" s="131">
        <v>89.998576987295849</v>
      </c>
      <c r="Q16" s="130">
        <v>93.03980837698559</v>
      </c>
      <c r="R16" s="129">
        <v>91.031185300469105</v>
      </c>
      <c r="S16" s="131">
        <v>85.00123536344411</v>
      </c>
      <c r="T16" s="131">
        <v>95.147023148023209</v>
      </c>
      <c r="U16" s="131">
        <v>82.058054954991206</v>
      </c>
      <c r="V16" s="131">
        <v>87.785391952962883</v>
      </c>
      <c r="W16" s="131">
        <v>92.327320770472596</v>
      </c>
      <c r="X16" s="131">
        <v>93.204610530553722</v>
      </c>
      <c r="Y16" s="131">
        <v>75.604068815761153</v>
      </c>
      <c r="Z16" s="131">
        <v>97.815524976443186</v>
      </c>
      <c r="AA16" s="131">
        <v>89.195327808647463</v>
      </c>
      <c r="AB16" s="131">
        <v>79.326532544108645</v>
      </c>
      <c r="AC16" s="131">
        <v>96.173440911435691</v>
      </c>
      <c r="AD16" s="131">
        <v>89.206211734227409</v>
      </c>
      <c r="AE16" s="131">
        <v>91.78847955163792</v>
      </c>
      <c r="AF16" s="131">
        <v>89.880601029922431</v>
      </c>
      <c r="AG16" s="131">
        <v>93.689123016797325</v>
      </c>
      <c r="AH16" s="131">
        <v>92.899133269538439</v>
      </c>
      <c r="AI16" s="131">
        <v>85.440151492381631</v>
      </c>
      <c r="AJ16" s="131">
        <v>94.634528918151503</v>
      </c>
      <c r="AK16" s="131">
        <v>83.667745771338431</v>
      </c>
      <c r="AL16" s="131">
        <v>95.255241656027067</v>
      </c>
      <c r="AM16" s="131">
        <v>97.376557663520174</v>
      </c>
      <c r="AN16" s="131">
        <v>87.191699616345304</v>
      </c>
      <c r="AO16" s="131">
        <v>74.408141702155788</v>
      </c>
      <c r="AP16" s="131">
        <v>94.884416598719085</v>
      </c>
      <c r="AQ16" s="131">
        <v>88.027181864602454</v>
      </c>
      <c r="AR16" s="131">
        <v>79.704916510762772</v>
      </c>
      <c r="AS16" s="131">
        <v>92.032024937549949</v>
      </c>
      <c r="AT16" s="131">
        <v>97.928962630822554</v>
      </c>
      <c r="AU16" s="131">
        <v>89.633249288626175</v>
      </c>
      <c r="AV16" s="131">
        <v>78.561454956357963</v>
      </c>
      <c r="AW16" s="128">
        <v>94.989149976496975</v>
      </c>
      <c r="AX16" s="408"/>
      <c r="AY16" s="408"/>
      <c r="AZ16" s="875"/>
      <c r="BA16" s="968" t="s">
        <v>13</v>
      </c>
      <c r="BB16" s="553" t="s">
        <v>14</v>
      </c>
      <c r="BC16" s="55" t="s">
        <v>35</v>
      </c>
      <c r="BD16" s="51" t="s">
        <v>35</v>
      </c>
      <c r="BE16" s="51" t="s">
        <v>35</v>
      </c>
      <c r="BF16" s="51" t="s">
        <v>35</v>
      </c>
      <c r="BG16" s="46" t="s">
        <v>35</v>
      </c>
      <c r="BH16" s="55" t="s">
        <v>35</v>
      </c>
      <c r="BI16" s="51" t="s">
        <v>35</v>
      </c>
      <c r="BJ16" s="51" t="s">
        <v>35</v>
      </c>
      <c r="BK16" s="51" t="s">
        <v>35</v>
      </c>
      <c r="BL16" s="46" t="s">
        <v>35</v>
      </c>
      <c r="BM16" s="55" t="s">
        <v>35</v>
      </c>
      <c r="BN16" s="51" t="s">
        <v>35</v>
      </c>
      <c r="BO16" s="51" t="s">
        <v>35</v>
      </c>
      <c r="BP16" s="51" t="s">
        <v>35</v>
      </c>
      <c r="BQ16" s="46" t="s">
        <v>35</v>
      </c>
      <c r="BR16" s="55" t="s">
        <v>35</v>
      </c>
      <c r="BS16" s="51" t="s">
        <v>35</v>
      </c>
      <c r="BT16" s="51" t="s">
        <v>35</v>
      </c>
      <c r="BU16" s="51" t="s">
        <v>35</v>
      </c>
      <c r="BV16" s="51" t="s">
        <v>35</v>
      </c>
      <c r="BW16" s="51" t="s">
        <v>35</v>
      </c>
      <c r="BX16" s="51" t="s">
        <v>35</v>
      </c>
      <c r="BY16" s="40" t="s">
        <v>35</v>
      </c>
      <c r="BZ16" s="40" t="s">
        <v>35</v>
      </c>
      <c r="CA16" s="40" t="s">
        <v>35</v>
      </c>
      <c r="CB16" s="40" t="s">
        <v>35</v>
      </c>
      <c r="CC16" s="40" t="s">
        <v>35</v>
      </c>
      <c r="CD16" s="40" t="s">
        <v>35</v>
      </c>
      <c r="CE16" s="40" t="s">
        <v>35</v>
      </c>
      <c r="CF16" s="40" t="s">
        <v>35</v>
      </c>
      <c r="CG16" s="40" t="s">
        <v>35</v>
      </c>
      <c r="CH16" s="40" t="s">
        <v>35</v>
      </c>
      <c r="CI16" s="40" t="s">
        <v>35</v>
      </c>
      <c r="CJ16" s="40" t="s">
        <v>35</v>
      </c>
      <c r="CK16" s="40" t="s">
        <v>35</v>
      </c>
      <c r="CL16" s="40" t="s">
        <v>35</v>
      </c>
      <c r="CM16" s="40" t="s">
        <v>35</v>
      </c>
      <c r="CN16" s="40" t="s">
        <v>35</v>
      </c>
      <c r="CO16" s="40" t="s">
        <v>35</v>
      </c>
      <c r="CP16" s="40" t="s">
        <v>35</v>
      </c>
      <c r="CQ16" s="40" t="s">
        <v>35</v>
      </c>
      <c r="CR16" s="40" t="s">
        <v>35</v>
      </c>
      <c r="CS16" s="40" t="s">
        <v>35</v>
      </c>
      <c r="CT16" s="40" t="s">
        <v>35</v>
      </c>
      <c r="CU16" s="40" t="s">
        <v>35</v>
      </c>
      <c r="CV16" s="40" t="s">
        <v>35</v>
      </c>
      <c r="CW16" s="40" t="s">
        <v>35</v>
      </c>
      <c r="CX16" s="8"/>
      <c r="CY16" s="8"/>
      <c r="CZ16" s="8"/>
    </row>
    <row r="17" s="488" customFormat="true" ht="15" customHeight="true" x14ac:dyDescent="0.2">
      <c r="A17" s="977"/>
      <c r="B17" s="370" t="s">
        <v>51</v>
      </c>
      <c r="C17" s="127">
        <v>14.34140387128355</v>
      </c>
      <c r="D17" s="126">
        <v>15.626713011074392</v>
      </c>
      <c r="E17" s="126">
        <v>14.337981851287807</v>
      </c>
      <c r="F17" s="126">
        <v>12.007630676332271</v>
      </c>
      <c r="G17" s="125">
        <v>7.232676441986027</v>
      </c>
      <c r="H17" s="124">
        <v>15.332723979144269</v>
      </c>
      <c r="I17" s="126">
        <v>16.433622534762279</v>
      </c>
      <c r="J17" s="126">
        <v>14.383768602482968</v>
      </c>
      <c r="K17" s="126">
        <v>12.423434588813125</v>
      </c>
      <c r="L17" s="123">
        <v>6.2275766824392429</v>
      </c>
      <c r="M17" s="127">
        <v>16.79071178400682</v>
      </c>
      <c r="N17" s="126">
        <v>14.588049079099545</v>
      </c>
      <c r="O17" s="126">
        <v>12.368410155330462</v>
      </c>
      <c r="P17" s="126">
        <v>10.001423012704084</v>
      </c>
      <c r="Q17" s="125">
        <v>6.9601916230143539</v>
      </c>
      <c r="R17" s="124">
        <v>8.9688146995309932</v>
      </c>
      <c r="S17" s="126">
        <v>14.998764636555872</v>
      </c>
      <c r="T17" s="126">
        <v>4.8529768519768899</v>
      </c>
      <c r="U17" s="126">
        <v>17.941945045008598</v>
      </c>
      <c r="V17" s="126">
        <v>12.214608047037132</v>
      </c>
      <c r="W17" s="126">
        <v>7.6726792295274331</v>
      </c>
      <c r="X17" s="126">
        <v>6.7953894694462003</v>
      </c>
      <c r="Y17" s="126">
        <v>24.395931184238918</v>
      </c>
      <c r="Z17" s="126">
        <v>2.1844750235568733</v>
      </c>
      <c r="AA17" s="126">
        <v>10.804672191352628</v>
      </c>
      <c r="AB17" s="126">
        <v>20.673467455891522</v>
      </c>
      <c r="AC17" s="126">
        <v>3.8265590885642373</v>
      </c>
      <c r="AD17" s="126">
        <v>10.793788265772701</v>
      </c>
      <c r="AE17" s="126">
        <v>8.2115204483620623</v>
      </c>
      <c r="AF17" s="126">
        <v>10.119398970077413</v>
      </c>
      <c r="AG17" s="126">
        <v>6.3108769832026628</v>
      </c>
      <c r="AH17" s="126">
        <v>7.1008667304616511</v>
      </c>
      <c r="AI17" s="126">
        <v>14.559848507618444</v>
      </c>
      <c r="AJ17" s="126">
        <v>5.3654710818484173</v>
      </c>
      <c r="AK17" s="126">
        <v>16.332254228661462</v>
      </c>
      <c r="AL17" s="126">
        <v>4.7447583439728147</v>
      </c>
      <c r="AM17" s="126">
        <v>2.6234423364798367</v>
      </c>
      <c r="AN17" s="126">
        <v>12.808300383654636</v>
      </c>
      <c r="AO17" s="126">
        <v>25.59185829784419</v>
      </c>
      <c r="AP17" s="126">
        <v>5.1155834012808326</v>
      </c>
      <c r="AQ17" s="126">
        <v>11.97281813539754</v>
      </c>
      <c r="AR17" s="126">
        <v>20.295083489237378</v>
      </c>
      <c r="AS17" s="126">
        <v>7.9679750624499901</v>
      </c>
      <c r="AT17" s="126">
        <v>2.0710373691773842</v>
      </c>
      <c r="AU17" s="126">
        <v>10.366750711373848</v>
      </c>
      <c r="AV17" s="126">
        <v>21.438545043642172</v>
      </c>
      <c r="AW17" s="123">
        <v>5.0108500235030533</v>
      </c>
      <c r="AX17" s="408"/>
      <c r="AY17" s="408"/>
      <c r="AZ17" s="875"/>
      <c r="BA17" s="965"/>
      <c r="BB17" s="552" t="s">
        <v>51</v>
      </c>
      <c r="BC17" s="54" t="s">
        <v>35</v>
      </c>
      <c r="BD17" s="50" t="s">
        <v>35</v>
      </c>
      <c r="BE17" s="50" t="s">
        <v>35</v>
      </c>
      <c r="BF17" s="50" t="s">
        <v>35</v>
      </c>
      <c r="BG17" s="45" t="s">
        <v>35</v>
      </c>
      <c r="BH17" s="54" t="s">
        <v>35</v>
      </c>
      <c r="BI17" s="50" t="s">
        <v>35</v>
      </c>
      <c r="BJ17" s="50" t="s">
        <v>35</v>
      </c>
      <c r="BK17" s="50" t="s">
        <v>35</v>
      </c>
      <c r="BL17" s="45" t="s">
        <v>35</v>
      </c>
      <c r="BM17" s="54" t="s">
        <v>35</v>
      </c>
      <c r="BN17" s="50" t="s">
        <v>35</v>
      </c>
      <c r="BO17" s="50" t="s">
        <v>35</v>
      </c>
      <c r="BP17" s="50" t="s">
        <v>35</v>
      </c>
      <c r="BQ17" s="45" t="s">
        <v>35</v>
      </c>
      <c r="BR17" s="54" t="s">
        <v>35</v>
      </c>
      <c r="BS17" s="50" t="s">
        <v>35</v>
      </c>
      <c r="BT17" s="50" t="s">
        <v>35</v>
      </c>
      <c r="BU17" s="50" t="s">
        <v>35</v>
      </c>
      <c r="BV17" s="50" t="s">
        <v>35</v>
      </c>
      <c r="BW17" s="50" t="s">
        <v>35</v>
      </c>
      <c r="BX17" s="50" t="s">
        <v>35</v>
      </c>
      <c r="BY17" s="39" t="s">
        <v>35</v>
      </c>
      <c r="BZ17" s="39" t="s">
        <v>35</v>
      </c>
      <c r="CA17" s="39" t="s">
        <v>35</v>
      </c>
      <c r="CB17" s="39" t="s">
        <v>35</v>
      </c>
      <c r="CC17" s="39" t="s">
        <v>35</v>
      </c>
      <c r="CD17" s="39" t="s">
        <v>35</v>
      </c>
      <c r="CE17" s="39" t="s">
        <v>35</v>
      </c>
      <c r="CF17" s="39" t="s">
        <v>35</v>
      </c>
      <c r="CG17" s="39" t="s">
        <v>35</v>
      </c>
      <c r="CH17" s="39" t="s">
        <v>35</v>
      </c>
      <c r="CI17" s="39" t="s">
        <v>35</v>
      </c>
      <c r="CJ17" s="39" t="s">
        <v>35</v>
      </c>
      <c r="CK17" s="39" t="s">
        <v>35</v>
      </c>
      <c r="CL17" s="39" t="s">
        <v>35</v>
      </c>
      <c r="CM17" s="39" t="s">
        <v>35</v>
      </c>
      <c r="CN17" s="39" t="s">
        <v>35</v>
      </c>
      <c r="CO17" s="39" t="s">
        <v>35</v>
      </c>
      <c r="CP17" s="39" t="s">
        <v>35</v>
      </c>
      <c r="CQ17" s="39" t="s">
        <v>35</v>
      </c>
      <c r="CR17" s="39" t="s">
        <v>35</v>
      </c>
      <c r="CS17" s="39" t="s">
        <v>35</v>
      </c>
      <c r="CT17" s="39" t="s">
        <v>35</v>
      </c>
      <c r="CU17" s="39" t="s">
        <v>35</v>
      </c>
      <c r="CV17" s="39" t="s">
        <v>35</v>
      </c>
      <c r="CW17" s="39" t="s">
        <v>35</v>
      </c>
      <c r="CX17" s="8"/>
      <c r="CY17" s="8"/>
      <c r="CZ17" s="8"/>
    </row>
    <row r="18" s="488" customFormat="true" ht="15" customHeight="true" x14ac:dyDescent="0.2">
      <c r="A18" s="977" t="s">
        <v>60</v>
      </c>
      <c r="B18" s="370" t="s">
        <v>15</v>
      </c>
      <c r="C18" s="127">
        <f>C16*C23/100</f>
        <v>84.454029859125782</v>
      </c>
      <c r="D18" s="126">
        <f>D16*D23/100</f>
        <v>83.657311808280468</v>
      </c>
      <c r="E18" s="126">
        <f t="shared" ref="E18:AW18" si="0">E16*E23/100</f>
        <v>85.347781754401296</v>
      </c>
      <c r="F18" s="126">
        <f t="shared" si="0"/>
        <v>87.697702765206017</v>
      </c>
      <c r="G18" s="125">
        <f t="shared" si="0"/>
        <v>92.701010083757154</v>
      </c>
      <c r="H18" s="124">
        <f t="shared" si="0"/>
        <v>84.38341696234167</v>
      </c>
      <c r="I18" s="126">
        <f t="shared" si="0"/>
        <v>83.30343599521926</v>
      </c>
      <c r="J18" s="126">
        <f t="shared" si="0"/>
        <v>85.442322271062423</v>
      </c>
      <c r="K18" s="126">
        <f t="shared" si="0"/>
        <v>87.478699293976717</v>
      </c>
      <c r="L18" s="123">
        <f t="shared" si="0"/>
        <v>93.715413917593722</v>
      </c>
      <c r="M18" s="127">
        <f t="shared" si="0"/>
        <v>81.281093637265471</v>
      </c>
      <c r="N18" s="126">
        <f t="shared" si="0"/>
        <v>83.876377468561529</v>
      </c>
      <c r="O18" s="126">
        <f t="shared" si="0"/>
        <v>86.112756921783657</v>
      </c>
      <c r="P18" s="126">
        <f t="shared" si="0"/>
        <v>89.185607422382688</v>
      </c>
      <c r="Q18" s="125">
        <f t="shared" si="0"/>
        <v>92.347223908826393</v>
      </c>
      <c r="R18" s="124">
        <f t="shared" si="0"/>
        <v>90.851086931131618</v>
      </c>
      <c r="S18" s="126">
        <f t="shared" si="0"/>
        <v>84.150543949949054</v>
      </c>
      <c r="T18" s="126">
        <f t="shared" si="0"/>
        <v>94.402147255847979</v>
      </c>
      <c r="U18" s="126">
        <f t="shared" si="0"/>
        <v>81.781728697443199</v>
      </c>
      <c r="V18" s="126">
        <f t="shared" si="0"/>
        <v>87.785391952962897</v>
      </c>
      <c r="W18" s="126">
        <f t="shared" si="0"/>
        <v>90.025112285321768</v>
      </c>
      <c r="X18" s="126">
        <f t="shared" si="0"/>
        <v>91.118876597190464</v>
      </c>
      <c r="Y18" s="126">
        <f t="shared" si="0"/>
        <v>74.582847358692149</v>
      </c>
      <c r="Z18" s="126">
        <f t="shared" si="0"/>
        <v>97.651937443511883</v>
      </c>
      <c r="AA18" s="126">
        <f t="shared" si="0"/>
        <v>86.904757688014925</v>
      </c>
      <c r="AB18" s="126">
        <f t="shared" si="0"/>
        <v>79.003626039710397</v>
      </c>
      <c r="AC18" s="126">
        <f t="shared" si="0"/>
        <v>94.780409787891514</v>
      </c>
      <c r="AD18" s="126">
        <f t="shared" si="0"/>
        <v>88.73303871286889</v>
      </c>
      <c r="AE18" s="126">
        <f t="shared" si="0"/>
        <v>91.27389194916104</v>
      </c>
      <c r="AF18" s="126">
        <f t="shared" si="0"/>
        <v>89.547752539762271</v>
      </c>
      <c r="AG18" s="126">
        <f t="shared" si="0"/>
        <v>93.229838388076914</v>
      </c>
      <c r="AH18" s="126">
        <f t="shared" si="0"/>
        <v>92.120617241725682</v>
      </c>
      <c r="AI18" s="126">
        <f t="shared" si="0"/>
        <v>82.804945510175827</v>
      </c>
      <c r="AJ18" s="126">
        <f t="shared" si="0"/>
        <v>93.474736040014591</v>
      </c>
      <c r="AK18" s="126">
        <f t="shared" si="0"/>
        <v>83.502970391028242</v>
      </c>
      <c r="AL18" s="126">
        <f t="shared" si="0"/>
        <v>94.850236660794678</v>
      </c>
      <c r="AM18" s="126">
        <f t="shared" si="0"/>
        <v>94.304093350463589</v>
      </c>
      <c r="AN18" s="126">
        <f t="shared" si="0"/>
        <v>85.417543539034583</v>
      </c>
      <c r="AO18" s="126">
        <f t="shared" si="0"/>
        <v>73.700992306251393</v>
      </c>
      <c r="AP18" s="126">
        <f t="shared" si="0"/>
        <v>94.867977463735755</v>
      </c>
      <c r="AQ18" s="126">
        <f t="shared" si="0"/>
        <v>86.867049417078618</v>
      </c>
      <c r="AR18" s="126">
        <f t="shared" si="0"/>
        <v>78.972987704572546</v>
      </c>
      <c r="AS18" s="126">
        <f t="shared" si="0"/>
        <v>90.485842941769334</v>
      </c>
      <c r="AT18" s="126">
        <f t="shared" si="0"/>
        <v>97.836021320341445</v>
      </c>
      <c r="AU18" s="126">
        <f t="shared" si="0"/>
        <v>89.194583419146383</v>
      </c>
      <c r="AV18" s="126">
        <f t="shared" si="0"/>
        <v>78.472369810728111</v>
      </c>
      <c r="AW18" s="123">
        <f t="shared" si="0"/>
        <v>94.933955814115038</v>
      </c>
      <c r="AX18" s="408"/>
      <c r="AY18" s="408"/>
      <c r="AZ18" s="875"/>
      <c r="BA18" s="965" t="s">
        <v>60</v>
      </c>
      <c r="BB18" s="552" t="s">
        <v>15</v>
      </c>
      <c r="BC18" s="54" t="s">
        <v>35</v>
      </c>
      <c r="BD18" s="50" t="s">
        <v>35</v>
      </c>
      <c r="BE18" s="50" t="s">
        <v>35</v>
      </c>
      <c r="BF18" s="50" t="s">
        <v>35</v>
      </c>
      <c r="BG18" s="45" t="s">
        <v>35</v>
      </c>
      <c r="BH18" s="54" t="s">
        <v>35</v>
      </c>
      <c r="BI18" s="50" t="s">
        <v>35</v>
      </c>
      <c r="BJ18" s="50" t="s">
        <v>35</v>
      </c>
      <c r="BK18" s="50" t="s">
        <v>35</v>
      </c>
      <c r="BL18" s="45" t="s">
        <v>35</v>
      </c>
      <c r="BM18" s="54" t="s">
        <v>35</v>
      </c>
      <c r="BN18" s="50" t="s">
        <v>35</v>
      </c>
      <c r="BO18" s="50" t="s">
        <v>35</v>
      </c>
      <c r="BP18" s="50" t="s">
        <v>35</v>
      </c>
      <c r="BQ18" s="45" t="s">
        <v>35</v>
      </c>
      <c r="BR18" s="54" t="s">
        <v>35</v>
      </c>
      <c r="BS18" s="50" t="s">
        <v>35</v>
      </c>
      <c r="BT18" s="50" t="s">
        <v>35</v>
      </c>
      <c r="BU18" s="50" t="s">
        <v>35</v>
      </c>
      <c r="BV18" s="50" t="s">
        <v>35</v>
      </c>
      <c r="BW18" s="50" t="s">
        <v>35</v>
      </c>
      <c r="BX18" s="50" t="s">
        <v>35</v>
      </c>
      <c r="BY18" s="39" t="s">
        <v>35</v>
      </c>
      <c r="BZ18" s="39" t="s">
        <v>35</v>
      </c>
      <c r="CA18" s="39" t="s">
        <v>35</v>
      </c>
      <c r="CB18" s="39" t="s">
        <v>35</v>
      </c>
      <c r="CC18" s="39" t="s">
        <v>35</v>
      </c>
      <c r="CD18" s="39" t="s">
        <v>35</v>
      </c>
      <c r="CE18" s="39" t="s">
        <v>35</v>
      </c>
      <c r="CF18" s="39" t="s">
        <v>35</v>
      </c>
      <c r="CG18" s="39" t="s">
        <v>35</v>
      </c>
      <c r="CH18" s="39" t="s">
        <v>35</v>
      </c>
      <c r="CI18" s="39" t="s">
        <v>35</v>
      </c>
      <c r="CJ18" s="39" t="s">
        <v>35</v>
      </c>
      <c r="CK18" s="39" t="s">
        <v>35</v>
      </c>
      <c r="CL18" s="39" t="s">
        <v>35</v>
      </c>
      <c r="CM18" s="39" t="s">
        <v>35</v>
      </c>
      <c r="CN18" s="39" t="s">
        <v>35</v>
      </c>
      <c r="CO18" s="39" t="s">
        <v>35</v>
      </c>
      <c r="CP18" s="39" t="s">
        <v>35</v>
      </c>
      <c r="CQ18" s="39" t="s">
        <v>35</v>
      </c>
      <c r="CR18" s="39" t="s">
        <v>35</v>
      </c>
      <c r="CS18" s="39" t="s">
        <v>35</v>
      </c>
      <c r="CT18" s="39" t="s">
        <v>35</v>
      </c>
      <c r="CU18" s="39" t="s">
        <v>35</v>
      </c>
      <c r="CV18" s="39" t="s">
        <v>35</v>
      </c>
      <c r="CW18" s="39" t="s">
        <v>35</v>
      </c>
      <c r="CX18" s="8"/>
      <c r="CY18" s="8"/>
      <c r="CZ18" s="8"/>
    </row>
    <row r="19" s="488" customFormat="true" ht="15" customHeight="true" x14ac:dyDescent="0.2">
      <c r="A19" s="977"/>
      <c r="B19" s="370" t="s">
        <v>16</v>
      </c>
      <c r="C19" s="127">
        <f>C16*C22/100</f>
        <v>1.2045662695907993</v>
      </c>
      <c r="D19" s="126">
        <f>D16*D22/100</f>
        <v>0.71597518064533106</v>
      </c>
      <c r="E19" s="126">
        <f t="shared" ref="E19:AW19" si="1">E16*E22/100</f>
        <v>0.31423639431121064</v>
      </c>
      <c r="F19" s="126">
        <f t="shared" si="1"/>
        <v>0.29466655846214951</v>
      </c>
      <c r="G19" s="125">
        <f t="shared" si="1"/>
        <v>6.6313474257059829E-2</v>
      </c>
      <c r="H19" s="124">
        <f t="shared" si="1"/>
        <v>0.28385905851386839</v>
      </c>
      <c r="I19" s="126">
        <f t="shared" si="1"/>
        <v>0.26294147001819468</v>
      </c>
      <c r="J19" s="126">
        <f t="shared" si="1"/>
        <v>0.17390912645472209</v>
      </c>
      <c r="K19" s="126">
        <f t="shared" si="1"/>
        <v>9.7866117210165998E-2</v>
      </c>
      <c r="L19" s="123">
        <f t="shared" si="1"/>
        <v>5.7009399966882528E-2</v>
      </c>
      <c r="M19" s="127">
        <f t="shared" si="1"/>
        <v>1.9281945787277461</v>
      </c>
      <c r="N19" s="126">
        <f t="shared" si="1"/>
        <v>1.5355734523386775</v>
      </c>
      <c r="O19" s="126">
        <f t="shared" si="1"/>
        <v>1.5188329228858597</v>
      </c>
      <c r="P19" s="126">
        <f t="shared" si="1"/>
        <v>0.81296956491319206</v>
      </c>
      <c r="Q19" s="125">
        <f t="shared" si="1"/>
        <v>0.69258446815913699</v>
      </c>
      <c r="R19" s="124">
        <f t="shared" si="1"/>
        <v>0.18009836933751225</v>
      </c>
      <c r="S19" s="126">
        <f t="shared" si="1"/>
        <v>0.85069141349504751</v>
      </c>
      <c r="T19" s="126">
        <f t="shared" si="1"/>
        <v>0.7448758921751748</v>
      </c>
      <c r="U19" s="126">
        <f t="shared" si="1"/>
        <v>0.27632625754798545</v>
      </c>
      <c r="V19" s="126">
        <f t="shared" si="1"/>
        <v>0</v>
      </c>
      <c r="W19" s="126">
        <f t="shared" si="1"/>
        <v>2.3022084851507403</v>
      </c>
      <c r="X19" s="126">
        <f t="shared" si="1"/>
        <v>2.0857339333632536</v>
      </c>
      <c r="Y19" s="126">
        <f t="shared" si="1"/>
        <v>1.0212214570689924</v>
      </c>
      <c r="Z19" s="126">
        <f t="shared" si="1"/>
        <v>0.16358753293128575</v>
      </c>
      <c r="AA19" s="126">
        <f t="shared" si="1"/>
        <v>2.290570120632542</v>
      </c>
      <c r="AB19" s="126">
        <f t="shared" si="1"/>
        <v>0.32290650439825086</v>
      </c>
      <c r="AC19" s="126">
        <f t="shared" si="1"/>
        <v>1.3930311235442006</v>
      </c>
      <c r="AD19" s="126">
        <f t="shared" si="1"/>
        <v>0.47317302135850658</v>
      </c>
      <c r="AE19" s="126">
        <f t="shared" si="1"/>
        <v>0.51458760247687718</v>
      </c>
      <c r="AF19" s="126">
        <f t="shared" si="1"/>
        <v>0.33284849016013807</v>
      </c>
      <c r="AG19" s="126">
        <f t="shared" si="1"/>
        <v>0.45928462872041104</v>
      </c>
      <c r="AH19" s="126">
        <f t="shared" si="1"/>
        <v>0.77851602781276341</v>
      </c>
      <c r="AI19" s="126">
        <f t="shared" si="1"/>
        <v>2.6352059822058091</v>
      </c>
      <c r="AJ19" s="126">
        <f t="shared" si="1"/>
        <v>1.1597928781368878</v>
      </c>
      <c r="AK19" s="126">
        <f t="shared" si="1"/>
        <v>0.16477538031018163</v>
      </c>
      <c r="AL19" s="126">
        <f t="shared" si="1"/>
        <v>0.40500499523236788</v>
      </c>
      <c r="AM19" s="126">
        <f t="shared" si="1"/>
        <v>3.07246431305673</v>
      </c>
      <c r="AN19" s="126">
        <f t="shared" si="1"/>
        <v>1.7741560773107281</v>
      </c>
      <c r="AO19" s="126">
        <f t="shared" si="1"/>
        <v>0.70714939590439807</v>
      </c>
      <c r="AP19" s="126">
        <f t="shared" si="1"/>
        <v>1.6439134983350649E-2</v>
      </c>
      <c r="AQ19" s="126">
        <f t="shared" si="1"/>
        <v>1.1601324475238395</v>
      </c>
      <c r="AR19" s="126">
        <f t="shared" si="1"/>
        <v>0.73192880619022871</v>
      </c>
      <c r="AS19" s="126">
        <f t="shared" si="1"/>
        <v>1.5461819957806273</v>
      </c>
      <c r="AT19" s="126">
        <f t="shared" si="1"/>
        <v>9.2941310481107528E-2</v>
      </c>
      <c r="AU19" s="126">
        <f t="shared" si="1"/>
        <v>0.43866586947978697</v>
      </c>
      <c r="AV19" s="126">
        <f t="shared" si="1"/>
        <v>8.9085145629865442E-2</v>
      </c>
      <c r="AW19" s="123">
        <f t="shared" si="1"/>
        <v>5.5194162381952704E-2</v>
      </c>
      <c r="AX19" s="408"/>
      <c r="AY19" s="408"/>
      <c r="AZ19" s="875"/>
      <c r="BA19" s="965"/>
      <c r="BB19" s="552" t="s">
        <v>16</v>
      </c>
      <c r="BC19" s="54" t="s">
        <v>35</v>
      </c>
      <c r="BD19" s="50" t="s">
        <v>35</v>
      </c>
      <c r="BE19" s="50" t="s">
        <v>35</v>
      </c>
      <c r="BF19" s="50" t="s">
        <v>35</v>
      </c>
      <c r="BG19" s="45" t="s">
        <v>35</v>
      </c>
      <c r="BH19" s="54" t="s">
        <v>35</v>
      </c>
      <c r="BI19" s="50" t="s">
        <v>35</v>
      </c>
      <c r="BJ19" s="50" t="s">
        <v>35</v>
      </c>
      <c r="BK19" s="50" t="s">
        <v>35</v>
      </c>
      <c r="BL19" s="45" t="s">
        <v>35</v>
      </c>
      <c r="BM19" s="54" t="s">
        <v>35</v>
      </c>
      <c r="BN19" s="50" t="s">
        <v>35</v>
      </c>
      <c r="BO19" s="50" t="s">
        <v>35</v>
      </c>
      <c r="BP19" s="50" t="s">
        <v>35</v>
      </c>
      <c r="BQ19" s="45" t="s">
        <v>35</v>
      </c>
      <c r="BR19" s="54" t="s">
        <v>35</v>
      </c>
      <c r="BS19" s="50" t="s">
        <v>35</v>
      </c>
      <c r="BT19" s="50" t="s">
        <v>35</v>
      </c>
      <c r="BU19" s="50" t="s">
        <v>35</v>
      </c>
      <c r="BV19" s="50" t="s">
        <v>35</v>
      </c>
      <c r="BW19" s="50" t="s">
        <v>35</v>
      </c>
      <c r="BX19" s="50" t="s">
        <v>35</v>
      </c>
      <c r="BY19" s="39" t="s">
        <v>35</v>
      </c>
      <c r="BZ19" s="39" t="s">
        <v>35</v>
      </c>
      <c r="CA19" s="39" t="s">
        <v>35</v>
      </c>
      <c r="CB19" s="39" t="s">
        <v>35</v>
      </c>
      <c r="CC19" s="39" t="s">
        <v>35</v>
      </c>
      <c r="CD19" s="39" t="s">
        <v>35</v>
      </c>
      <c r="CE19" s="39" t="s">
        <v>35</v>
      </c>
      <c r="CF19" s="39" t="s">
        <v>35</v>
      </c>
      <c r="CG19" s="39" t="s">
        <v>35</v>
      </c>
      <c r="CH19" s="39" t="s">
        <v>35</v>
      </c>
      <c r="CI19" s="39" t="s">
        <v>35</v>
      </c>
      <c r="CJ19" s="39" t="s">
        <v>35</v>
      </c>
      <c r="CK19" s="39" t="s">
        <v>35</v>
      </c>
      <c r="CL19" s="39" t="s">
        <v>35</v>
      </c>
      <c r="CM19" s="39" t="s">
        <v>35</v>
      </c>
      <c r="CN19" s="39" t="s">
        <v>35</v>
      </c>
      <c r="CO19" s="39" t="s">
        <v>35</v>
      </c>
      <c r="CP19" s="39" t="s">
        <v>35</v>
      </c>
      <c r="CQ19" s="39" t="s">
        <v>35</v>
      </c>
      <c r="CR19" s="39" t="s">
        <v>35</v>
      </c>
      <c r="CS19" s="39" t="s">
        <v>35</v>
      </c>
      <c r="CT19" s="39" t="s">
        <v>35</v>
      </c>
      <c r="CU19" s="39" t="s">
        <v>35</v>
      </c>
      <c r="CV19" s="39" t="s">
        <v>35</v>
      </c>
      <c r="CW19" s="39" t="s">
        <v>35</v>
      </c>
      <c r="CX19" s="8"/>
      <c r="CY19" s="8"/>
      <c r="CZ19" s="8"/>
    </row>
    <row r="20" s="488" customFormat="true" ht="15" customHeight="true" x14ac:dyDescent="0.2">
      <c r="A20" s="977"/>
      <c r="B20" s="370" t="s">
        <v>22</v>
      </c>
      <c r="C20" s="127">
        <f>100-C18-C19-C21</f>
        <v>7.7696148802228411</v>
      </c>
      <c r="D20" s="126">
        <f>100-D18-D19-D21</f>
        <v>13.923242665019288</v>
      </c>
      <c r="E20" s="126">
        <f t="shared" ref="E20:AW20" si="2">100-E18-E19-E21</f>
        <v>13.733242441579261</v>
      </c>
      <c r="F20" s="126">
        <f t="shared" si="2"/>
        <v>11.776325350271767</v>
      </c>
      <c r="G20" s="125">
        <f t="shared" si="2"/>
        <v>7.2154266488629775</v>
      </c>
      <c r="H20" s="124">
        <f t="shared" si="2"/>
        <v>14.682143634217972</v>
      </c>
      <c r="I20" s="126">
        <f t="shared" si="2"/>
        <v>16.220741381554873</v>
      </c>
      <c r="J20" s="126">
        <f t="shared" si="2"/>
        <v>14.133248928427877</v>
      </c>
      <c r="K20" s="126">
        <f t="shared" si="2"/>
        <v>12.385150053334003</v>
      </c>
      <c r="L20" s="123">
        <f t="shared" si="2"/>
        <v>6.2123150929179651</v>
      </c>
      <c r="M20" s="127">
        <f t="shared" si="2"/>
        <v>3.2044237236795556</v>
      </c>
      <c r="N20" s="126">
        <f t="shared" si="2"/>
        <v>7.9264153710655822</v>
      </c>
      <c r="O20" s="126">
        <f t="shared" si="2"/>
        <v>8.3219062515681408</v>
      </c>
      <c r="P20" s="126">
        <f t="shared" si="2"/>
        <v>7.7728511026322487</v>
      </c>
      <c r="Q20" s="125">
        <f t="shared" si="2"/>
        <v>6.3653851496795548</v>
      </c>
      <c r="R20" s="124">
        <f t="shared" si="2"/>
        <v>3.3907019565681367</v>
      </c>
      <c r="S20" s="126">
        <f t="shared" si="2"/>
        <v>10.064889631248072</v>
      </c>
      <c r="T20" s="126">
        <f t="shared" si="2"/>
        <v>4.2475976169540841</v>
      </c>
      <c r="U20" s="126">
        <f t="shared" si="2"/>
        <v>15.159557418689856</v>
      </c>
      <c r="V20" s="126">
        <f t="shared" si="2"/>
        <v>12.214608047037103</v>
      </c>
      <c r="W20" s="126">
        <f t="shared" si="2"/>
        <v>6.6921353461177286</v>
      </c>
      <c r="X20" s="126">
        <f t="shared" si="2"/>
        <v>0.65685036424585075</v>
      </c>
      <c r="Y20" s="126">
        <f t="shared" si="2"/>
        <v>4.6101206366183547</v>
      </c>
      <c r="Z20" s="126">
        <f t="shared" si="2"/>
        <v>1.6119145303929829</v>
      </c>
      <c r="AA20" s="126">
        <f t="shared" si="2"/>
        <v>9.2604909224188319</v>
      </c>
      <c r="AB20" s="126">
        <f t="shared" si="2"/>
        <v>13.549558173250706</v>
      </c>
      <c r="AC20" s="126">
        <f t="shared" si="2"/>
        <v>3.7168556999418612</v>
      </c>
      <c r="AD20" s="126">
        <f t="shared" si="2"/>
        <v>10.793788265772603</v>
      </c>
      <c r="AE20" s="126">
        <f t="shared" si="2"/>
        <v>3.3533942226365703</v>
      </c>
      <c r="AF20" s="126">
        <f t="shared" si="2"/>
        <v>7.3304008679195274</v>
      </c>
      <c r="AG20" s="126">
        <f t="shared" si="2"/>
        <v>1.572206710025668</v>
      </c>
      <c r="AH20" s="126">
        <f t="shared" si="2"/>
        <v>6.6808924882414011</v>
      </c>
      <c r="AI20" s="126">
        <f t="shared" si="2"/>
        <v>9.0865628697872083</v>
      </c>
      <c r="AJ20" s="126">
        <f t="shared" si="2"/>
        <v>3.8019154143587626</v>
      </c>
      <c r="AK20" s="126">
        <f t="shared" si="2"/>
        <v>15.868103771391249</v>
      </c>
      <c r="AL20" s="126">
        <f t="shared" si="2"/>
        <v>3.6422703242961272</v>
      </c>
      <c r="AM20" s="126">
        <f t="shared" si="2"/>
        <v>1.8236123451179733</v>
      </c>
      <c r="AN20" s="126">
        <f t="shared" si="2"/>
        <v>4.7012914735307181</v>
      </c>
      <c r="AO20" s="126">
        <f t="shared" si="2"/>
        <v>22.575986864710657</v>
      </c>
      <c r="AP20" s="126">
        <f t="shared" si="2"/>
        <v>2.8275636649740834</v>
      </c>
      <c r="AQ20" s="126">
        <f t="shared" si="2"/>
        <v>3.3552896914641082</v>
      </c>
      <c r="AR20" s="126">
        <f t="shared" si="2"/>
        <v>20.264294178567283</v>
      </c>
      <c r="AS20" s="126">
        <f t="shared" si="2"/>
        <v>4.3643958541219501</v>
      </c>
      <c r="AT20" s="126">
        <f t="shared" si="2"/>
        <v>1.6356167379468396</v>
      </c>
      <c r="AU20" s="126">
        <f t="shared" si="2"/>
        <v>8.200239218722599</v>
      </c>
      <c r="AV20" s="126">
        <f t="shared" si="2"/>
        <v>21.077084158885054</v>
      </c>
      <c r="AW20" s="123">
        <f t="shared" si="2"/>
        <v>3.1437254407757629</v>
      </c>
      <c r="AX20" s="408"/>
      <c r="AY20" s="408"/>
      <c r="AZ20" s="875"/>
      <c r="BA20" s="965"/>
      <c r="BB20" s="552" t="s">
        <v>22</v>
      </c>
      <c r="BC20" s="54" t="s">
        <v>35</v>
      </c>
      <c r="BD20" s="50" t="s">
        <v>35</v>
      </c>
      <c r="BE20" s="50" t="s">
        <v>35</v>
      </c>
      <c r="BF20" s="50" t="s">
        <v>35</v>
      </c>
      <c r="BG20" s="45" t="s">
        <v>35</v>
      </c>
      <c r="BH20" s="54" t="s">
        <v>35</v>
      </c>
      <c r="BI20" s="50" t="s">
        <v>35</v>
      </c>
      <c r="BJ20" s="50" t="s">
        <v>35</v>
      </c>
      <c r="BK20" s="50" t="s">
        <v>35</v>
      </c>
      <c r="BL20" s="45" t="s">
        <v>35</v>
      </c>
      <c r="BM20" s="54" t="s">
        <v>35</v>
      </c>
      <c r="BN20" s="50" t="s">
        <v>35</v>
      </c>
      <c r="BO20" s="50" t="s">
        <v>35</v>
      </c>
      <c r="BP20" s="50" t="s">
        <v>35</v>
      </c>
      <c r="BQ20" s="45" t="s">
        <v>35</v>
      </c>
      <c r="BR20" s="54" t="s">
        <v>35</v>
      </c>
      <c r="BS20" s="50" t="s">
        <v>35</v>
      </c>
      <c r="BT20" s="50" t="s">
        <v>35</v>
      </c>
      <c r="BU20" s="50" t="s">
        <v>35</v>
      </c>
      <c r="BV20" s="50" t="s">
        <v>35</v>
      </c>
      <c r="BW20" s="50" t="s">
        <v>35</v>
      </c>
      <c r="BX20" s="50" t="s">
        <v>35</v>
      </c>
      <c r="BY20" s="39" t="s">
        <v>35</v>
      </c>
      <c r="BZ20" s="39" t="s">
        <v>35</v>
      </c>
      <c r="CA20" s="39" t="s">
        <v>35</v>
      </c>
      <c r="CB20" s="39" t="s">
        <v>35</v>
      </c>
      <c r="CC20" s="39" t="s">
        <v>35</v>
      </c>
      <c r="CD20" s="39" t="s">
        <v>35</v>
      </c>
      <c r="CE20" s="39" t="s">
        <v>35</v>
      </c>
      <c r="CF20" s="39" t="s">
        <v>35</v>
      </c>
      <c r="CG20" s="39" t="s">
        <v>35</v>
      </c>
      <c r="CH20" s="39" t="s">
        <v>35</v>
      </c>
      <c r="CI20" s="39" t="s">
        <v>35</v>
      </c>
      <c r="CJ20" s="39" t="s">
        <v>35</v>
      </c>
      <c r="CK20" s="39" t="s">
        <v>35</v>
      </c>
      <c r="CL20" s="39" t="s">
        <v>35</v>
      </c>
      <c r="CM20" s="39" t="s">
        <v>35</v>
      </c>
      <c r="CN20" s="39" t="s">
        <v>35</v>
      </c>
      <c r="CO20" s="39" t="s">
        <v>35</v>
      </c>
      <c r="CP20" s="39" t="s">
        <v>35</v>
      </c>
      <c r="CQ20" s="39" t="s">
        <v>35</v>
      </c>
      <c r="CR20" s="39" t="s">
        <v>35</v>
      </c>
      <c r="CS20" s="39" t="s">
        <v>35</v>
      </c>
      <c r="CT20" s="39" t="s">
        <v>35</v>
      </c>
      <c r="CU20" s="39" t="s">
        <v>35</v>
      </c>
      <c r="CV20" s="39" t="s">
        <v>35</v>
      </c>
      <c r="CW20" s="39" t="s">
        <v>35</v>
      </c>
      <c r="CX20" s="8"/>
      <c r="CY20" s="8"/>
      <c r="CZ20" s="8"/>
    </row>
    <row r="21" s="488" customFormat="true" ht="15" customHeight="true" x14ac:dyDescent="0.2">
      <c r="A21" s="977"/>
      <c r="B21" s="370" t="s">
        <v>17</v>
      </c>
      <c r="C21" s="127">
        <v>6.5717889910605773</v>
      </c>
      <c r="D21" s="126">
        <v>1.7034703460549119</v>
      </c>
      <c r="E21" s="126">
        <v>0.60473940970823203</v>
      </c>
      <c r="F21" s="126">
        <v>0.23130532606006629</v>
      </c>
      <c r="G21" s="125">
        <v>1.7249793122808998E-2</v>
      </c>
      <c r="H21" s="124">
        <v>0.65058034492648842</v>
      </c>
      <c r="I21" s="126">
        <v>0.21288115320767181</v>
      </c>
      <c r="J21" s="126">
        <v>0.25051967405497838</v>
      </c>
      <c r="K21" s="126">
        <v>3.8284535479112432E-2</v>
      </c>
      <c r="L21" s="123">
        <v>1.5261589521430106E-2</v>
      </c>
      <c r="M21" s="127">
        <v>13.586288060327226</v>
      </c>
      <c r="N21" s="126">
        <v>6.661633708034211</v>
      </c>
      <c r="O21" s="126">
        <v>4.0465039037623418</v>
      </c>
      <c r="P21" s="126">
        <v>2.2285719100718704</v>
      </c>
      <c r="Q21" s="125">
        <v>0.59480647333491476</v>
      </c>
      <c r="R21" s="124">
        <v>5.5781127429627322</v>
      </c>
      <c r="S21" s="126">
        <v>4.9338750053078284</v>
      </c>
      <c r="T21" s="126">
        <v>0.60537923502276203</v>
      </c>
      <c r="U21" s="126">
        <v>2.7823876263189593</v>
      </c>
      <c r="V21" s="126">
        <v>0</v>
      </c>
      <c r="W21" s="126">
        <v>0.98054388340976295</v>
      </c>
      <c r="X21" s="126">
        <v>6.1385391052004312</v>
      </c>
      <c r="Y21" s="126">
        <v>19.785810547620503</v>
      </c>
      <c r="Z21" s="126">
        <v>0.57256049316384772</v>
      </c>
      <c r="AA21" s="126">
        <v>1.544181268933702</v>
      </c>
      <c r="AB21" s="126">
        <v>7.1239092826406463</v>
      </c>
      <c r="AC21" s="126">
        <v>0.10970338862242393</v>
      </c>
      <c r="AD21" s="126">
        <v>0</v>
      </c>
      <c r="AE21" s="126">
        <v>4.8581262257255116</v>
      </c>
      <c r="AF21" s="126">
        <v>2.7889981021580623</v>
      </c>
      <c r="AG21" s="126">
        <v>4.7386702731770072</v>
      </c>
      <c r="AH21" s="126">
        <v>0.41997424222015273</v>
      </c>
      <c r="AI21" s="126">
        <v>5.4732856378311556</v>
      </c>
      <c r="AJ21" s="126">
        <v>1.5635556674897588</v>
      </c>
      <c r="AK21" s="126">
        <v>0.46415045727032722</v>
      </c>
      <c r="AL21" s="126">
        <v>1.102488019676827</v>
      </c>
      <c r="AM21" s="126">
        <v>0.79982999136170796</v>
      </c>
      <c r="AN21" s="126">
        <v>8.1070089101239713</v>
      </c>
      <c r="AO21" s="126">
        <v>3.0158714331335492</v>
      </c>
      <c r="AP21" s="126">
        <v>2.2880197363068104</v>
      </c>
      <c r="AQ21" s="126">
        <v>8.6175284439334341</v>
      </c>
      <c r="AR21" s="126">
        <v>3.0789310669943424E-2</v>
      </c>
      <c r="AS21" s="126">
        <v>3.603579208328088</v>
      </c>
      <c r="AT21" s="126">
        <v>0.43542063123060815</v>
      </c>
      <c r="AU21" s="126">
        <v>2.1665114926512312</v>
      </c>
      <c r="AV21" s="126">
        <v>0.36146088475696803</v>
      </c>
      <c r="AW21" s="123">
        <v>1.8671245827272469</v>
      </c>
      <c r="AX21" s="408"/>
      <c r="AY21" s="408"/>
      <c r="AZ21" s="875"/>
      <c r="BA21" s="965"/>
      <c r="BB21" s="552" t="s">
        <v>17</v>
      </c>
      <c r="BC21" s="54" t="s">
        <v>35</v>
      </c>
      <c r="BD21" s="50" t="s">
        <v>35</v>
      </c>
      <c r="BE21" s="50" t="s">
        <v>35</v>
      </c>
      <c r="BF21" s="50" t="s">
        <v>35</v>
      </c>
      <c r="BG21" s="45" t="s">
        <v>35</v>
      </c>
      <c r="BH21" s="54" t="s">
        <v>35</v>
      </c>
      <c r="BI21" s="50" t="s">
        <v>35</v>
      </c>
      <c r="BJ21" s="50" t="s">
        <v>35</v>
      </c>
      <c r="BK21" s="50" t="s">
        <v>35</v>
      </c>
      <c r="BL21" s="45" t="s">
        <v>35</v>
      </c>
      <c r="BM21" s="54" t="s">
        <v>35</v>
      </c>
      <c r="BN21" s="50" t="s">
        <v>35</v>
      </c>
      <c r="BO21" s="50" t="s">
        <v>35</v>
      </c>
      <c r="BP21" s="50" t="s">
        <v>35</v>
      </c>
      <c r="BQ21" s="45" t="s">
        <v>35</v>
      </c>
      <c r="BR21" s="54" t="s">
        <v>35</v>
      </c>
      <c r="BS21" s="50" t="s">
        <v>35</v>
      </c>
      <c r="BT21" s="50" t="s">
        <v>35</v>
      </c>
      <c r="BU21" s="50" t="s">
        <v>35</v>
      </c>
      <c r="BV21" s="50" t="s">
        <v>35</v>
      </c>
      <c r="BW21" s="50" t="s">
        <v>35</v>
      </c>
      <c r="BX21" s="50" t="s">
        <v>35</v>
      </c>
      <c r="BY21" s="39" t="s">
        <v>35</v>
      </c>
      <c r="BZ21" s="39" t="s">
        <v>35</v>
      </c>
      <c r="CA21" s="39" t="s">
        <v>35</v>
      </c>
      <c r="CB21" s="39" t="s">
        <v>35</v>
      </c>
      <c r="CC21" s="39" t="s">
        <v>35</v>
      </c>
      <c r="CD21" s="39" t="s">
        <v>35</v>
      </c>
      <c r="CE21" s="39" t="s">
        <v>35</v>
      </c>
      <c r="CF21" s="39" t="s">
        <v>35</v>
      </c>
      <c r="CG21" s="39" t="s">
        <v>35</v>
      </c>
      <c r="CH21" s="39" t="s">
        <v>35</v>
      </c>
      <c r="CI21" s="39" t="s">
        <v>35</v>
      </c>
      <c r="CJ21" s="39" t="s">
        <v>35</v>
      </c>
      <c r="CK21" s="39" t="s">
        <v>35</v>
      </c>
      <c r="CL21" s="39" t="s">
        <v>35</v>
      </c>
      <c r="CM21" s="39" t="s">
        <v>35</v>
      </c>
      <c r="CN21" s="39" t="s">
        <v>35</v>
      </c>
      <c r="CO21" s="39" t="s">
        <v>35</v>
      </c>
      <c r="CP21" s="39" t="s">
        <v>35</v>
      </c>
      <c r="CQ21" s="39" t="s">
        <v>35</v>
      </c>
      <c r="CR21" s="39" t="s">
        <v>35</v>
      </c>
      <c r="CS21" s="39" t="s">
        <v>35</v>
      </c>
      <c r="CT21" s="39" t="s">
        <v>35</v>
      </c>
      <c r="CU21" s="39" t="s">
        <v>35</v>
      </c>
      <c r="CV21" s="39" t="s">
        <v>35</v>
      </c>
      <c r="CW21" s="39" t="s">
        <v>35</v>
      </c>
      <c r="CX21" s="8"/>
      <c r="CY21" s="8"/>
      <c r="CZ21" s="8"/>
    </row>
    <row r="22" s="488" customFormat="true" ht="15" customHeight="true" x14ac:dyDescent="0.2">
      <c r="A22" s="977" t="s">
        <v>54</v>
      </c>
      <c r="B22" s="370" t="s">
        <v>49</v>
      </c>
      <c r="C22" s="127">
        <v>1.4062409659162931</v>
      </c>
      <c r="D22" s="126">
        <v>0.84858040524046952</v>
      </c>
      <c r="E22" s="126">
        <v>0.36683281704347015</v>
      </c>
      <c r="F22" s="126">
        <v>0.33487739985527387</v>
      </c>
      <c r="G22" s="125">
        <v>7.1483655789195161E-2</v>
      </c>
      <c r="H22" s="124">
        <v>0.33526419161512572</v>
      </c>
      <c r="I22" s="126">
        <v>0.31464983644597361</v>
      </c>
      <c r="J22" s="126">
        <v>0.2031263507117711</v>
      </c>
      <c r="K22" s="126">
        <v>0.11174920682338699</v>
      </c>
      <c r="L22" s="123">
        <v>6.0795485442260579E-2</v>
      </c>
      <c r="M22" s="127">
        <v>2.3172828659735352</v>
      </c>
      <c r="N22" s="126">
        <v>1.7978437862410699</v>
      </c>
      <c r="O22" s="126">
        <v>1.7332025192947564</v>
      </c>
      <c r="P22" s="126">
        <v>0.90331379909256837</v>
      </c>
      <c r="Q22" s="125">
        <v>0.744395845435184</v>
      </c>
      <c r="R22" s="124">
        <v>0.19784249622045091</v>
      </c>
      <c r="S22" s="126">
        <v>1.0007988823429481</v>
      </c>
      <c r="T22" s="126">
        <v>0.78286831004302471</v>
      </c>
      <c r="U22" s="126">
        <v>0.33674482986411297</v>
      </c>
      <c r="V22" s="126">
        <v>0</v>
      </c>
      <c r="W22" s="126">
        <v>2.4935289640582905</v>
      </c>
      <c r="X22" s="126">
        <v>2.2378012434047156</v>
      </c>
      <c r="Y22" s="126">
        <v>1.3507493354062694</v>
      </c>
      <c r="Z22" s="126">
        <v>0.16724086792018175</v>
      </c>
      <c r="AA22" s="126">
        <v>2.5680382335121275</v>
      </c>
      <c r="AB22" s="126">
        <v>0.40705990044214052</v>
      </c>
      <c r="AC22" s="126">
        <v>1.4484571939429896</v>
      </c>
      <c r="AD22" s="126">
        <v>0.53042609047028444</v>
      </c>
      <c r="AE22" s="126">
        <v>0.56062329934050492</v>
      </c>
      <c r="AF22" s="126">
        <v>0.37032294660482795</v>
      </c>
      <c r="AG22" s="126">
        <v>0.49022193177970813</v>
      </c>
      <c r="AH22" s="126">
        <v>0.83802291842052978</v>
      </c>
      <c r="AI22" s="126">
        <v>3.0842711958917581</v>
      </c>
      <c r="AJ22" s="126">
        <v>1.2255493754715907</v>
      </c>
      <c r="AK22" s="126">
        <v>0.19694014556159795</v>
      </c>
      <c r="AL22" s="126">
        <v>0.42517869693183663</v>
      </c>
      <c r="AM22" s="126">
        <v>3.1552402208275598</v>
      </c>
      <c r="AN22" s="126">
        <v>2.0347763435249493</v>
      </c>
      <c r="AO22" s="126">
        <v>0.95036561823436894</v>
      </c>
      <c r="AP22" s="126">
        <v>1.7325431901925793E-2</v>
      </c>
      <c r="AQ22" s="126">
        <v>1.3179252396245946</v>
      </c>
      <c r="AR22" s="126">
        <v>0.91829819066606055</v>
      </c>
      <c r="AS22" s="126">
        <v>1.6800477842683761</v>
      </c>
      <c r="AT22" s="126">
        <v>9.4906867166031639E-2</v>
      </c>
      <c r="AU22" s="126">
        <v>0.48940083391069317</v>
      </c>
      <c r="AV22" s="126">
        <v>0.11339548851195991</v>
      </c>
      <c r="AW22" s="123">
        <v>5.8105754599982538E-2</v>
      </c>
      <c r="AX22" s="408"/>
      <c r="AY22" s="408"/>
      <c r="AZ22" s="875"/>
      <c r="BA22" s="965" t="s">
        <v>54</v>
      </c>
      <c r="BB22" s="552" t="s">
        <v>49</v>
      </c>
      <c r="BC22" s="54" t="s">
        <v>35</v>
      </c>
      <c r="BD22" s="50" t="s">
        <v>35</v>
      </c>
      <c r="BE22" s="50" t="s">
        <v>35</v>
      </c>
      <c r="BF22" s="50" t="s">
        <v>35</v>
      </c>
      <c r="BG22" s="45" t="s">
        <v>35</v>
      </c>
      <c r="BH22" s="54" t="s">
        <v>35</v>
      </c>
      <c r="BI22" s="50" t="s">
        <v>35</v>
      </c>
      <c r="BJ22" s="50" t="s">
        <v>35</v>
      </c>
      <c r="BK22" s="50" t="s">
        <v>35</v>
      </c>
      <c r="BL22" s="45" t="s">
        <v>35</v>
      </c>
      <c r="BM22" s="54" t="s">
        <v>35</v>
      </c>
      <c r="BN22" s="50" t="s">
        <v>35</v>
      </c>
      <c r="BO22" s="50" t="s">
        <v>35</v>
      </c>
      <c r="BP22" s="50" t="s">
        <v>35</v>
      </c>
      <c r="BQ22" s="45" t="s">
        <v>35</v>
      </c>
      <c r="BR22" s="54" t="s">
        <v>35</v>
      </c>
      <c r="BS22" s="50" t="s">
        <v>35</v>
      </c>
      <c r="BT22" s="50" t="s">
        <v>35</v>
      </c>
      <c r="BU22" s="50" t="s">
        <v>35</v>
      </c>
      <c r="BV22" s="50" t="s">
        <v>35</v>
      </c>
      <c r="BW22" s="50" t="s">
        <v>35</v>
      </c>
      <c r="BX22" s="50" t="s">
        <v>35</v>
      </c>
      <c r="BY22" s="39" t="s">
        <v>35</v>
      </c>
      <c r="BZ22" s="39" t="s">
        <v>35</v>
      </c>
      <c r="CA22" s="39" t="s">
        <v>35</v>
      </c>
      <c r="CB22" s="39" t="s">
        <v>35</v>
      </c>
      <c r="CC22" s="39" t="s">
        <v>35</v>
      </c>
      <c r="CD22" s="39" t="s">
        <v>35</v>
      </c>
      <c r="CE22" s="39" t="s">
        <v>35</v>
      </c>
      <c r="CF22" s="39" t="s">
        <v>35</v>
      </c>
      <c r="CG22" s="39" t="s">
        <v>35</v>
      </c>
      <c r="CH22" s="39" t="s">
        <v>35</v>
      </c>
      <c r="CI22" s="39" t="s">
        <v>35</v>
      </c>
      <c r="CJ22" s="39" t="s">
        <v>35</v>
      </c>
      <c r="CK22" s="39" t="s">
        <v>35</v>
      </c>
      <c r="CL22" s="39" t="s">
        <v>35</v>
      </c>
      <c r="CM22" s="39" t="s">
        <v>35</v>
      </c>
      <c r="CN22" s="39" t="s">
        <v>35</v>
      </c>
      <c r="CO22" s="39" t="s">
        <v>35</v>
      </c>
      <c r="CP22" s="39" t="s">
        <v>35</v>
      </c>
      <c r="CQ22" s="39" t="s">
        <v>35</v>
      </c>
      <c r="CR22" s="39" t="s">
        <v>35</v>
      </c>
      <c r="CS22" s="39" t="s">
        <v>35</v>
      </c>
      <c r="CT22" s="39" t="s">
        <v>35</v>
      </c>
      <c r="CU22" s="39" t="s">
        <v>35</v>
      </c>
      <c r="CV22" s="39" t="s">
        <v>35</v>
      </c>
      <c r="CW22" s="39" t="s">
        <v>35</v>
      </c>
      <c r="CX22" s="8"/>
      <c r="CY22" s="8"/>
      <c r="CZ22" s="8"/>
    </row>
    <row r="23" s="488" customFormat="true" ht="15" customHeight="true" x14ac:dyDescent="0.2">
      <c r="A23" s="978"/>
      <c r="B23" s="371" t="s">
        <v>48</v>
      </c>
      <c r="C23" s="122">
        <v>98.593759034083817</v>
      </c>
      <c r="D23" s="121">
        <v>99.151419594759489</v>
      </c>
      <c r="E23" s="121">
        <v>99.633167182956555</v>
      </c>
      <c r="F23" s="121">
        <v>99.665122600144741</v>
      </c>
      <c r="G23" s="120">
        <v>99.92851634421082</v>
      </c>
      <c r="H23" s="119">
        <v>99.664735808384918</v>
      </c>
      <c r="I23" s="121">
        <v>99.685350163554006</v>
      </c>
      <c r="J23" s="121">
        <v>99.796873649288258</v>
      </c>
      <c r="K23" s="121">
        <v>99.888250793176624</v>
      </c>
      <c r="L23" s="118">
        <v>99.93920451455773</v>
      </c>
      <c r="M23" s="122">
        <v>97.68271713402649</v>
      </c>
      <c r="N23" s="121">
        <v>98.202156213758883</v>
      </c>
      <c r="O23" s="121">
        <v>98.26679748070525</v>
      </c>
      <c r="P23" s="121">
        <v>99.09668620090747</v>
      </c>
      <c r="Q23" s="120">
        <v>99.255604154564764</v>
      </c>
      <c r="R23" s="119">
        <v>99.802157503779569</v>
      </c>
      <c r="S23" s="121">
        <v>98.999201117657051</v>
      </c>
      <c r="T23" s="121">
        <v>99.217131689956915</v>
      </c>
      <c r="U23" s="121">
        <v>99.663255170135869</v>
      </c>
      <c r="V23" s="121">
        <v>100</v>
      </c>
      <c r="W23" s="121">
        <v>97.506471035941615</v>
      </c>
      <c r="X23" s="121">
        <v>97.762198756595282</v>
      </c>
      <c r="Y23" s="121">
        <v>98.649250664593708</v>
      </c>
      <c r="Z23" s="121">
        <v>99.832759132079815</v>
      </c>
      <c r="AA23" s="121">
        <v>97.431961766487873</v>
      </c>
      <c r="AB23" s="121">
        <v>99.592940099557865</v>
      </c>
      <c r="AC23" s="121">
        <v>98.551542806057029</v>
      </c>
      <c r="AD23" s="121">
        <v>99.469573909529714</v>
      </c>
      <c r="AE23" s="121">
        <v>99.439376700659494</v>
      </c>
      <c r="AF23" s="121">
        <v>99.629677053395156</v>
      </c>
      <c r="AG23" s="121">
        <v>99.509778068220299</v>
      </c>
      <c r="AH23" s="121">
        <v>99.161977081579479</v>
      </c>
      <c r="AI23" s="121">
        <v>96.915728804108241</v>
      </c>
      <c r="AJ23" s="121">
        <v>98.774450624528384</v>
      </c>
      <c r="AK23" s="121">
        <v>99.803059854438402</v>
      </c>
      <c r="AL23" s="121">
        <v>99.574821303068134</v>
      </c>
      <c r="AM23" s="121">
        <v>96.844759779172591</v>
      </c>
      <c r="AN23" s="121">
        <v>97.965223656475047</v>
      </c>
      <c r="AO23" s="121">
        <v>99.049634381765628</v>
      </c>
      <c r="AP23" s="121">
        <v>99.982674568098091</v>
      </c>
      <c r="AQ23" s="121">
        <v>98.682074760375414</v>
      </c>
      <c r="AR23" s="121">
        <v>99.081701809333936</v>
      </c>
      <c r="AS23" s="121">
        <v>98.319952215731632</v>
      </c>
      <c r="AT23" s="121">
        <v>99.905093132833969</v>
      </c>
      <c r="AU23" s="121">
        <v>99.510599166089293</v>
      </c>
      <c r="AV23" s="121">
        <v>99.886604511488045</v>
      </c>
      <c r="AW23" s="118">
        <v>99.941894245400022</v>
      </c>
      <c r="AX23" s="408"/>
      <c r="AY23" s="408"/>
      <c r="AZ23" s="875"/>
      <c r="BA23" s="967"/>
      <c r="BB23" s="554" t="s">
        <v>48</v>
      </c>
      <c r="BC23" s="53" t="s">
        <v>35</v>
      </c>
      <c r="BD23" s="49" t="s">
        <v>35</v>
      </c>
      <c r="BE23" s="49" t="s">
        <v>35</v>
      </c>
      <c r="BF23" s="49" t="s">
        <v>35</v>
      </c>
      <c r="BG23" s="44" t="s">
        <v>35</v>
      </c>
      <c r="BH23" s="53" t="s">
        <v>35</v>
      </c>
      <c r="BI23" s="49" t="s">
        <v>35</v>
      </c>
      <c r="BJ23" s="49" t="s">
        <v>35</v>
      </c>
      <c r="BK23" s="49" t="s">
        <v>35</v>
      </c>
      <c r="BL23" s="44" t="s">
        <v>35</v>
      </c>
      <c r="BM23" s="53" t="s">
        <v>35</v>
      </c>
      <c r="BN23" s="49" t="s">
        <v>35</v>
      </c>
      <c r="BO23" s="49" t="s">
        <v>35</v>
      </c>
      <c r="BP23" s="49" t="s">
        <v>35</v>
      </c>
      <c r="BQ23" s="44" t="s">
        <v>35</v>
      </c>
      <c r="BR23" s="53" t="s">
        <v>35</v>
      </c>
      <c r="BS23" s="49" t="s">
        <v>35</v>
      </c>
      <c r="BT23" s="49" t="s">
        <v>35</v>
      </c>
      <c r="BU23" s="49" t="s">
        <v>35</v>
      </c>
      <c r="BV23" s="49" t="s">
        <v>35</v>
      </c>
      <c r="BW23" s="49" t="s">
        <v>35</v>
      </c>
      <c r="BX23" s="49" t="s">
        <v>35</v>
      </c>
      <c r="BY23" s="38" t="s">
        <v>35</v>
      </c>
      <c r="BZ23" s="38" t="s">
        <v>35</v>
      </c>
      <c r="CA23" s="38" t="s">
        <v>35</v>
      </c>
      <c r="CB23" s="38" t="s">
        <v>35</v>
      </c>
      <c r="CC23" s="38" t="s">
        <v>35</v>
      </c>
      <c r="CD23" s="38" t="s">
        <v>35</v>
      </c>
      <c r="CE23" s="38" t="s">
        <v>35</v>
      </c>
      <c r="CF23" s="38" t="s">
        <v>35</v>
      </c>
      <c r="CG23" s="38" t="s">
        <v>35</v>
      </c>
      <c r="CH23" s="38" t="s">
        <v>35</v>
      </c>
      <c r="CI23" s="38" t="s">
        <v>35</v>
      </c>
      <c r="CJ23" s="38" t="s">
        <v>35</v>
      </c>
      <c r="CK23" s="38" t="s">
        <v>35</v>
      </c>
      <c r="CL23" s="38" t="s">
        <v>35</v>
      </c>
      <c r="CM23" s="38" t="s">
        <v>35</v>
      </c>
      <c r="CN23" s="38" t="s">
        <v>35</v>
      </c>
      <c r="CO23" s="38" t="s">
        <v>35</v>
      </c>
      <c r="CP23" s="38" t="s">
        <v>35</v>
      </c>
      <c r="CQ23" s="38" t="s">
        <v>35</v>
      </c>
      <c r="CR23" s="38" t="s">
        <v>35</v>
      </c>
      <c r="CS23" s="38" t="s">
        <v>35</v>
      </c>
      <c r="CT23" s="38" t="s">
        <v>35</v>
      </c>
      <c r="CU23" s="38" t="s">
        <v>35</v>
      </c>
      <c r="CV23" s="38" t="s">
        <v>35</v>
      </c>
      <c r="CW23" s="38" t="s">
        <v>35</v>
      </c>
      <c r="CX23" s="8"/>
      <c r="CY23" s="8"/>
      <c r="CZ23" s="8"/>
    </row>
    <row r="24" s="316" customFormat="true" ht="15" hidden="true" customHeight="true" x14ac:dyDescent="0.2">
      <c r="A24" s="987" t="s">
        <v>47</v>
      </c>
      <c r="B24" s="368" t="s">
        <v>59</v>
      </c>
      <c r="C24" s="374"/>
      <c r="D24" s="375"/>
      <c r="E24" s="375"/>
      <c r="F24" s="375"/>
      <c r="G24" s="376"/>
      <c r="H24" s="377"/>
      <c r="I24" s="375"/>
      <c r="J24" s="375"/>
      <c r="K24" s="375"/>
      <c r="L24" s="378"/>
      <c r="M24" s="374"/>
      <c r="N24" s="375"/>
      <c r="O24" s="375"/>
      <c r="P24" s="375"/>
      <c r="Q24" s="376"/>
      <c r="R24" s="377"/>
      <c r="S24" s="375"/>
      <c r="T24" s="375"/>
      <c r="U24" s="375"/>
      <c r="V24" s="375"/>
      <c r="W24" s="375"/>
      <c r="X24" s="375"/>
      <c r="Y24" s="375"/>
      <c r="Z24" s="375"/>
      <c r="AA24" s="375"/>
      <c r="AB24" s="378"/>
      <c r="AC24" s="378"/>
      <c r="AD24" s="378"/>
      <c r="AE24" s="378"/>
      <c r="AF24" s="378"/>
      <c r="AG24" s="378"/>
      <c r="AH24" s="378"/>
      <c r="AI24" s="378"/>
      <c r="AJ24" s="378"/>
      <c r="AK24" s="378"/>
      <c r="AL24" s="378"/>
      <c r="AM24" s="378"/>
      <c r="AN24" s="378"/>
      <c r="AO24" s="378"/>
      <c r="AP24" s="378"/>
      <c r="AQ24" s="378"/>
      <c r="AR24" s="378"/>
      <c r="AS24" s="378"/>
      <c r="AT24" s="378"/>
      <c r="AU24" s="378"/>
      <c r="AV24" s="378"/>
      <c r="AW24" s="378"/>
      <c r="AX24" s="833"/>
      <c r="AY24" s="833"/>
      <c r="AZ24" s="344"/>
      <c r="BB24" s="318"/>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16" customFormat="true" ht="15" hidden="true" customHeight="true" x14ac:dyDescent="0.2">
      <c r="A25" s="988"/>
      <c r="B25" s="365" t="s">
        <v>58</v>
      </c>
      <c r="C25" s="379"/>
      <c r="D25" s="380"/>
      <c r="E25" s="380"/>
      <c r="F25" s="380"/>
      <c r="G25" s="381"/>
      <c r="H25" s="382"/>
      <c r="I25" s="380"/>
      <c r="J25" s="380"/>
      <c r="K25" s="380"/>
      <c r="L25" s="383"/>
      <c r="M25" s="379"/>
      <c r="N25" s="380"/>
      <c r="O25" s="380"/>
      <c r="P25" s="380"/>
      <c r="Q25" s="381"/>
      <c r="R25" s="382"/>
      <c r="S25" s="380"/>
      <c r="T25" s="380"/>
      <c r="U25" s="380"/>
      <c r="V25" s="380"/>
      <c r="W25" s="380"/>
      <c r="X25" s="380"/>
      <c r="Y25" s="380"/>
      <c r="Z25" s="380"/>
      <c r="AA25" s="380"/>
      <c r="AB25" s="383"/>
      <c r="AC25" s="383"/>
      <c r="AD25" s="383"/>
      <c r="AE25" s="383"/>
      <c r="AF25" s="383"/>
      <c r="AG25" s="383"/>
      <c r="AH25" s="383"/>
      <c r="AI25" s="383"/>
      <c r="AJ25" s="383"/>
      <c r="AK25" s="383"/>
      <c r="AL25" s="383"/>
      <c r="AM25" s="383"/>
      <c r="AN25" s="383"/>
      <c r="AO25" s="383"/>
      <c r="AP25" s="383"/>
      <c r="AQ25" s="383"/>
      <c r="AR25" s="383"/>
      <c r="AS25" s="383"/>
      <c r="AT25" s="383"/>
      <c r="AU25" s="383"/>
      <c r="AV25" s="383"/>
      <c r="AW25" s="383"/>
      <c r="AX25" s="833"/>
      <c r="AY25" s="833"/>
      <c r="AZ25" s="344"/>
      <c r="BB25" s="318"/>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16" customFormat="true" ht="15" hidden="true" customHeight="true" x14ac:dyDescent="0.2">
      <c r="A26" s="989"/>
      <c r="B26" s="366" t="s">
        <v>46</v>
      </c>
      <c r="C26" s="384"/>
      <c r="D26" s="385"/>
      <c r="E26" s="385"/>
      <c r="F26" s="385"/>
      <c r="G26" s="386"/>
      <c r="H26" s="387"/>
      <c r="I26" s="385"/>
      <c r="J26" s="385"/>
      <c r="K26" s="385"/>
      <c r="L26" s="388"/>
      <c r="M26" s="384"/>
      <c r="N26" s="385"/>
      <c r="O26" s="385"/>
      <c r="P26" s="385"/>
      <c r="Q26" s="386"/>
      <c r="R26" s="18"/>
      <c r="S26" s="17"/>
      <c r="T26" s="17"/>
      <c r="U26" s="17"/>
      <c r="V26" s="17"/>
      <c r="W26" s="17"/>
      <c r="X26" s="17"/>
      <c r="Y26" s="17"/>
      <c r="Z26" s="17"/>
      <c r="AA26" s="17"/>
      <c r="AB26" s="12"/>
      <c r="AC26" s="12"/>
      <c r="AD26" s="12"/>
      <c r="AE26" s="12"/>
      <c r="AF26" s="12"/>
      <c r="AG26" s="12"/>
      <c r="AH26" s="12"/>
      <c r="AI26" s="12"/>
      <c r="AJ26" s="12"/>
      <c r="AK26" s="12"/>
      <c r="AL26" s="12"/>
      <c r="AM26" s="12"/>
      <c r="AN26" s="12"/>
      <c r="AO26" s="12"/>
      <c r="AP26" s="12"/>
      <c r="AQ26" s="12"/>
      <c r="AR26" s="12"/>
      <c r="AS26" s="12"/>
      <c r="AT26" s="12"/>
      <c r="AU26" s="12"/>
      <c r="AV26" s="12"/>
      <c r="AW26" s="12"/>
      <c r="AX26" s="833"/>
      <c r="AY26" s="833"/>
      <c r="AZ26" s="344"/>
      <c r="BB26" s="318"/>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489" customFormat="true" ht="15" customHeight="true" x14ac:dyDescent="0.2">
      <c r="A27" s="315"/>
      <c r="B27" s="367"/>
      <c r="C27" s="984" t="s">
        <v>114</v>
      </c>
      <c r="D27" s="985"/>
      <c r="E27" s="985"/>
      <c r="F27" s="985"/>
      <c r="G27" s="986"/>
      <c r="H27" s="982" t="s">
        <v>38</v>
      </c>
      <c r="I27" s="974"/>
      <c r="J27" s="974"/>
      <c r="K27" s="974"/>
      <c r="L27" s="976"/>
      <c r="M27" s="973" t="s">
        <v>37</v>
      </c>
      <c r="N27" s="974"/>
      <c r="O27" s="974"/>
      <c r="P27" s="974"/>
      <c r="Q27" s="976"/>
      <c r="R27" s="20" t="s">
        <v>138</v>
      </c>
      <c r="S27" s="398"/>
      <c r="T27" s="398"/>
      <c r="U27" s="398"/>
      <c r="V27" s="398"/>
      <c r="W27" s="398"/>
      <c r="X27" s="398"/>
      <c r="Y27" s="398"/>
      <c r="Z27" s="398"/>
      <c r="AA27" s="398"/>
      <c r="AB27" s="398"/>
      <c r="AC27" s="398"/>
      <c r="AD27" s="398"/>
      <c r="AE27" s="398"/>
      <c r="AF27" s="398"/>
      <c r="AG27" s="398"/>
      <c r="AH27" s="398"/>
      <c r="AI27" s="398"/>
      <c r="AJ27" s="398"/>
      <c r="AK27" s="398"/>
      <c r="AL27" s="398"/>
      <c r="AM27" s="398"/>
      <c r="AN27" s="398"/>
      <c r="AO27" s="398"/>
      <c r="AP27" s="398"/>
      <c r="AQ27" s="398"/>
      <c r="AR27" s="398"/>
      <c r="AS27" s="398"/>
      <c r="AT27" s="398"/>
      <c r="AU27" s="398"/>
      <c r="AV27" s="398"/>
      <c r="AW27" s="398"/>
      <c r="AX27" s="833"/>
      <c r="AY27" s="833"/>
      <c r="AZ27" s="344"/>
      <c r="BA27" s="345" t="s">
        <v>128</v>
      </c>
      <c r="BB27" s="300" t="s">
        <v>95</v>
      </c>
      <c r="BC27" s="969" t="s">
        <v>114</v>
      </c>
      <c r="BD27" s="970"/>
      <c r="BE27" s="970"/>
      <c r="BF27" s="970"/>
      <c r="BG27" s="971"/>
      <c r="BH27" s="969" t="s">
        <v>38</v>
      </c>
      <c r="BI27" s="970"/>
      <c r="BJ27" s="970"/>
      <c r="BK27" s="970"/>
      <c r="BL27" s="971"/>
      <c r="BM27" s="969" t="s">
        <v>37</v>
      </c>
      <c r="BN27" s="970"/>
      <c r="BO27" s="970"/>
      <c r="BP27" s="970"/>
      <c r="BQ27" s="972"/>
      <c r="BR27" s="19" t="s">
        <v>138</v>
      </c>
      <c r="BS27" s="398"/>
      <c r="BT27" s="398"/>
      <c r="BU27" s="398"/>
      <c r="BV27" s="398"/>
      <c r="BW27" s="398"/>
      <c r="BX27" s="398"/>
      <c r="BY27" s="398"/>
      <c r="BZ27" s="409"/>
      <c r="CA27" s="409"/>
      <c r="CB27" s="409"/>
      <c r="CC27" s="409"/>
      <c r="CD27" s="409"/>
      <c r="CE27" s="409"/>
      <c r="CF27" s="409"/>
      <c r="CG27" s="409"/>
      <c r="CH27" s="409"/>
      <c r="CI27" s="409"/>
      <c r="CJ27" s="409"/>
      <c r="CK27" s="409"/>
      <c r="CL27" s="409"/>
      <c r="CM27" s="409"/>
      <c r="CN27" s="409"/>
      <c r="CO27" s="409"/>
      <c r="CP27" s="409"/>
      <c r="CQ27" s="409"/>
      <c r="CR27" s="409"/>
      <c r="CS27" s="409"/>
      <c r="CT27" s="409"/>
      <c r="CU27" s="409"/>
      <c r="CV27" s="409"/>
      <c r="CW27" s="409"/>
      <c r="CX27" s="343"/>
      <c r="CY27" s="343"/>
      <c r="CZ27" s="343"/>
    </row>
    <row r="28" s="489" customFormat="true" ht="24" x14ac:dyDescent="0.2">
      <c r="A28" s="333" t="s">
        <v>69</v>
      </c>
      <c r="B28" s="367"/>
      <c r="C28" s="390" t="s">
        <v>0</v>
      </c>
      <c r="D28" s="545" t="s">
        <v>1</v>
      </c>
      <c r="E28" s="545" t="s">
        <v>2</v>
      </c>
      <c r="F28" s="545" t="s">
        <v>3</v>
      </c>
      <c r="G28" s="546" t="s">
        <v>4</v>
      </c>
      <c r="H28" s="372" t="s">
        <v>0</v>
      </c>
      <c r="I28" s="548" t="s">
        <v>1</v>
      </c>
      <c r="J28" s="548" t="s">
        <v>2</v>
      </c>
      <c r="K28" s="548" t="s">
        <v>3</v>
      </c>
      <c r="L28" s="549" t="s">
        <v>4</v>
      </c>
      <c r="M28" s="373" t="s">
        <v>0</v>
      </c>
      <c r="N28" s="548" t="s">
        <v>1</v>
      </c>
      <c r="O28" s="548" t="s">
        <v>2</v>
      </c>
      <c r="P28" s="548" t="s">
        <v>3</v>
      </c>
      <c r="Q28" s="544" t="s">
        <v>4</v>
      </c>
      <c r="R28" s="372" t="s">
        <v>407</v>
      </c>
      <c r="S28" s="548" t="s">
        <v>408</v>
      </c>
      <c r="T28" s="548" t="s">
        <v>409</v>
      </c>
      <c r="U28" s="548" t="s">
        <v>410</v>
      </c>
      <c r="V28" s="548" t="s">
        <v>150</v>
      </c>
      <c r="W28" s="548" t="s">
        <v>411</v>
      </c>
      <c r="X28" s="548" t="s">
        <v>412</v>
      </c>
      <c r="Y28" s="548" t="s">
        <v>413</v>
      </c>
      <c r="Z28" s="548" t="s">
        <v>414</v>
      </c>
      <c r="AA28" s="548" t="s">
        <v>415</v>
      </c>
      <c r="AB28" s="548" t="s">
        <v>416</v>
      </c>
      <c r="AC28" s="548" t="s">
        <v>417</v>
      </c>
      <c r="AD28" s="548" t="s">
        <v>418</v>
      </c>
      <c r="AE28" s="548" t="s">
        <v>419</v>
      </c>
      <c r="AF28" s="548" t="s">
        <v>420</v>
      </c>
      <c r="AG28" s="548" t="s">
        <v>421</v>
      </c>
      <c r="AH28" s="548" t="s">
        <v>422</v>
      </c>
      <c r="AI28" s="548" t="s">
        <v>423</v>
      </c>
      <c r="AJ28" s="548" t="s">
        <v>424</v>
      </c>
      <c r="AK28" s="548" t="s">
        <v>425</v>
      </c>
      <c r="AL28" s="548" t="s">
        <v>426</v>
      </c>
      <c r="AM28" s="548" t="s">
        <v>427</v>
      </c>
      <c r="AN28" s="548" t="s">
        <v>428</v>
      </c>
      <c r="AO28" s="548" t="s">
        <v>429</v>
      </c>
      <c r="AP28" s="548" t="s">
        <v>430</v>
      </c>
      <c r="AQ28" s="548" t="s">
        <v>431</v>
      </c>
      <c r="AR28" s="548" t="s">
        <v>432</v>
      </c>
      <c r="AS28" s="548" t="s">
        <v>433</v>
      </c>
      <c r="AT28" s="548" t="s">
        <v>434</v>
      </c>
      <c r="AU28" s="548" t="s">
        <v>435</v>
      </c>
      <c r="AV28" s="548" t="s">
        <v>436</v>
      </c>
      <c r="AW28" s="549" t="s">
        <v>437</v>
      </c>
      <c r="AX28" s="833"/>
      <c r="AY28" s="833"/>
      <c r="AZ28" s="344"/>
      <c r="BA28" s="333" t="s">
        <v>119</v>
      </c>
      <c r="BB28" s="332"/>
      <c r="BC28" s="422" t="s">
        <v>0</v>
      </c>
      <c r="BD28" s="521" t="s">
        <v>1</v>
      </c>
      <c r="BE28" s="521" t="s">
        <v>2</v>
      </c>
      <c r="BF28" s="521" t="s">
        <v>3</v>
      </c>
      <c r="BG28" s="423" t="s">
        <v>4</v>
      </c>
      <c r="BH28" s="422" t="s">
        <v>0</v>
      </c>
      <c r="BI28" s="521" t="s">
        <v>1</v>
      </c>
      <c r="BJ28" s="521" t="s">
        <v>2</v>
      </c>
      <c r="BK28" s="521" t="s">
        <v>3</v>
      </c>
      <c r="BL28" s="423" t="s">
        <v>4</v>
      </c>
      <c r="BM28" s="422" t="s">
        <v>0</v>
      </c>
      <c r="BN28" s="521" t="s">
        <v>1</v>
      </c>
      <c r="BO28" s="521" t="s">
        <v>2</v>
      </c>
      <c r="BP28" s="521" t="s">
        <v>3</v>
      </c>
      <c r="BQ28" s="423" t="s">
        <v>4</v>
      </c>
      <c r="BR28" s="422" t="s">
        <v>407</v>
      </c>
      <c r="BS28" s="521" t="s">
        <v>408</v>
      </c>
      <c r="BT28" s="521" t="s">
        <v>409</v>
      </c>
      <c r="BU28" s="521" t="s">
        <v>410</v>
      </c>
      <c r="BV28" s="521" t="s">
        <v>150</v>
      </c>
      <c r="BW28" s="521" t="s">
        <v>411</v>
      </c>
      <c r="BX28" s="521" t="s">
        <v>412</v>
      </c>
      <c r="BY28" s="522" t="s">
        <v>413</v>
      </c>
      <c r="BZ28" s="522" t="s">
        <v>414</v>
      </c>
      <c r="CA28" s="522" t="s">
        <v>415</v>
      </c>
      <c r="CB28" s="522" t="s">
        <v>416</v>
      </c>
      <c r="CC28" s="522" t="s">
        <v>417</v>
      </c>
      <c r="CD28" s="522" t="s">
        <v>418</v>
      </c>
      <c r="CE28" s="522" t="s">
        <v>419</v>
      </c>
      <c r="CF28" s="522" t="s">
        <v>420</v>
      </c>
      <c r="CG28" s="522" t="s">
        <v>421</v>
      </c>
      <c r="CH28" s="522" t="s">
        <v>422</v>
      </c>
      <c r="CI28" s="522" t="s">
        <v>423</v>
      </c>
      <c r="CJ28" s="522" t="s">
        <v>424</v>
      </c>
      <c r="CK28" s="522" t="s">
        <v>425</v>
      </c>
      <c r="CL28" s="522" t="s">
        <v>426</v>
      </c>
      <c r="CM28" s="522" t="s">
        <v>427</v>
      </c>
      <c r="CN28" s="522" t="s">
        <v>428</v>
      </c>
      <c r="CO28" s="522" t="s">
        <v>429</v>
      </c>
      <c r="CP28" s="522" t="s">
        <v>430</v>
      </c>
      <c r="CQ28" s="522" t="s">
        <v>431</v>
      </c>
      <c r="CR28" s="522" t="s">
        <v>432</v>
      </c>
      <c r="CS28" s="522" t="s">
        <v>433</v>
      </c>
      <c r="CT28" s="522" t="s">
        <v>434</v>
      </c>
      <c r="CU28" s="522" t="s">
        <v>435</v>
      </c>
      <c r="CV28" s="522" t="s">
        <v>436</v>
      </c>
      <c r="CW28" s="522" t="s">
        <v>437</v>
      </c>
      <c r="CX28" s="879"/>
      <c r="CY28" s="879"/>
      <c r="CZ28" s="879"/>
    </row>
    <row r="29" s="489" customFormat="true" ht="15" customHeight="true" x14ac:dyDescent="0.2">
      <c r="A29" s="983" t="s">
        <v>57</v>
      </c>
      <c r="B29" s="369" t="s">
        <v>49</v>
      </c>
      <c r="C29" s="132">
        <v>60.57136226820753</v>
      </c>
      <c r="D29" s="131">
        <v>65.407681620165633</v>
      </c>
      <c r="E29" s="131">
        <v>70.540013780928291</v>
      </c>
      <c r="F29" s="131">
        <v>78.345002812925401</v>
      </c>
      <c r="G29" s="130">
        <v>87.171435426871795</v>
      </c>
      <c r="H29" s="129">
        <v>71.016091665325547</v>
      </c>
      <c r="I29" s="131">
        <v>73.030648789822678</v>
      </c>
      <c r="J29" s="131">
        <v>77.931924256930245</v>
      </c>
      <c r="K29" s="131">
        <v>81.35016532005443</v>
      </c>
      <c r="L29" s="128">
        <v>89.715182654126096</v>
      </c>
      <c r="M29" s="132">
        <v>54.833617150456668</v>
      </c>
      <c r="N29" s="131">
        <v>52.528862856947725</v>
      </c>
      <c r="O29" s="131">
        <v>54.556294910444251</v>
      </c>
      <c r="P29" s="131">
        <v>60.977038757034954</v>
      </c>
      <c r="Q29" s="130">
        <v>69.258941691951819</v>
      </c>
      <c r="R29" s="129">
        <v>86.105559959922388</v>
      </c>
      <c r="S29" s="131">
        <v>77.697163901808636</v>
      </c>
      <c r="T29" s="131">
        <v>84.75752904590972</v>
      </c>
      <c r="U29" s="131">
        <v>76.876612806858688</v>
      </c>
      <c r="V29" s="131">
        <v>87.002245929384543</v>
      </c>
      <c r="W29" s="131">
        <v>51.362279055870118</v>
      </c>
      <c r="X29" s="131">
        <v>69.690313976329875</v>
      </c>
      <c r="Y29" s="131">
        <v>69.930712198046891</v>
      </c>
      <c r="Z29" s="131">
        <v>70.204283121731649</v>
      </c>
      <c r="AA29" s="131">
        <v>44.009820557439525</v>
      </c>
      <c r="AB29" s="131">
        <v>75.809973902934303</v>
      </c>
      <c r="AC29" s="131">
        <v>32.491156339262588</v>
      </c>
      <c r="AD29" s="131">
        <v>79.016067827894503</v>
      </c>
      <c r="AE29" s="131">
        <v>63.014456329251281</v>
      </c>
      <c r="AF29" s="131">
        <v>36.870230221657067</v>
      </c>
      <c r="AG29" s="131">
        <v>85.87629628901972</v>
      </c>
      <c r="AH29" s="131">
        <v>63.603717040284558</v>
      </c>
      <c r="AI29" s="131">
        <v>32.996847333716609</v>
      </c>
      <c r="AJ29" s="131">
        <v>79.68417016891155</v>
      </c>
      <c r="AK29" s="131">
        <v>73.866987571783767</v>
      </c>
      <c r="AL29" s="131">
        <v>82.016151157779447</v>
      </c>
      <c r="AM29" s="131">
        <v>28.805827662007395</v>
      </c>
      <c r="AN29" s="131">
        <v>58.935834410820533</v>
      </c>
      <c r="AO29" s="131">
        <v>58.324654723369761</v>
      </c>
      <c r="AP29" s="131">
        <v>93.745177637285067</v>
      </c>
      <c r="AQ29" s="131">
        <v>79.995290600401177</v>
      </c>
      <c r="AR29" s="131">
        <v>64.548121934711006</v>
      </c>
      <c r="AS29" s="131">
        <v>59.738131348327506</v>
      </c>
      <c r="AT29" s="131">
        <v>90.944167356078253</v>
      </c>
      <c r="AU29" s="131">
        <v>78.546848138660252</v>
      </c>
      <c r="AV29" s="131">
        <v>72.667079697006685</v>
      </c>
      <c r="AW29" s="128">
        <v>88.626747960521385</v>
      </c>
      <c r="AX29" s="833"/>
      <c r="AY29" s="833"/>
      <c r="AZ29" s="344"/>
      <c r="BA29" s="968" t="s">
        <v>57</v>
      </c>
      <c r="BB29" s="553" t="s">
        <v>49</v>
      </c>
      <c r="BC29" s="55" t="s">
        <v>35</v>
      </c>
      <c r="BD29" s="51" t="s">
        <v>35</v>
      </c>
      <c r="BE29" s="51" t="s">
        <v>35</v>
      </c>
      <c r="BF29" s="51" t="s">
        <v>35</v>
      </c>
      <c r="BG29" s="46" t="s">
        <v>35</v>
      </c>
      <c r="BH29" s="55" t="s">
        <v>35</v>
      </c>
      <c r="BI29" s="51" t="s">
        <v>35</v>
      </c>
      <c r="BJ29" s="51" t="s">
        <v>35</v>
      </c>
      <c r="BK29" s="51" t="s">
        <v>35</v>
      </c>
      <c r="BL29" s="46" t="s">
        <v>35</v>
      </c>
      <c r="BM29" s="55" t="s">
        <v>35</v>
      </c>
      <c r="BN29" s="51" t="s">
        <v>35</v>
      </c>
      <c r="BO29" s="51" t="s">
        <v>35</v>
      </c>
      <c r="BP29" s="51" t="s">
        <v>35</v>
      </c>
      <c r="BQ29" s="46" t="s">
        <v>35</v>
      </c>
      <c r="BR29" s="55" t="s">
        <v>35</v>
      </c>
      <c r="BS29" s="51" t="s">
        <v>35</v>
      </c>
      <c r="BT29" s="51" t="s">
        <v>35</v>
      </c>
      <c r="BU29" s="51" t="s">
        <v>35</v>
      </c>
      <c r="BV29" s="51" t="s">
        <v>35</v>
      </c>
      <c r="BW29" s="51" t="s">
        <v>35</v>
      </c>
      <c r="BX29" s="51" t="s">
        <v>35</v>
      </c>
      <c r="BY29" s="40" t="s">
        <v>35</v>
      </c>
      <c r="BZ29" s="40" t="s">
        <v>35</v>
      </c>
      <c r="CA29" s="40" t="s">
        <v>35</v>
      </c>
      <c r="CB29" s="40" t="s">
        <v>35</v>
      </c>
      <c r="CC29" s="40" t="s">
        <v>35</v>
      </c>
      <c r="CD29" s="40" t="s">
        <v>35</v>
      </c>
      <c r="CE29" s="40" t="s">
        <v>35</v>
      </c>
      <c r="CF29" s="40" t="s">
        <v>35</v>
      </c>
      <c r="CG29" s="40" t="s">
        <v>35</v>
      </c>
      <c r="CH29" s="40" t="s">
        <v>35</v>
      </c>
      <c r="CI29" s="40" t="s">
        <v>35</v>
      </c>
      <c r="CJ29" s="40" t="s">
        <v>35</v>
      </c>
      <c r="CK29" s="40" t="s">
        <v>35</v>
      </c>
      <c r="CL29" s="40" t="s">
        <v>35</v>
      </c>
      <c r="CM29" s="40" t="s">
        <v>35</v>
      </c>
      <c r="CN29" s="40" t="s">
        <v>35</v>
      </c>
      <c r="CO29" s="40" t="s">
        <v>35</v>
      </c>
      <c r="CP29" s="40" t="s">
        <v>35</v>
      </c>
      <c r="CQ29" s="40" t="s">
        <v>35</v>
      </c>
      <c r="CR29" s="40" t="s">
        <v>35</v>
      </c>
      <c r="CS29" s="40" t="s">
        <v>35</v>
      </c>
      <c r="CT29" s="40" t="s">
        <v>35</v>
      </c>
      <c r="CU29" s="40" t="s">
        <v>35</v>
      </c>
      <c r="CV29" s="40" t="s">
        <v>35</v>
      </c>
      <c r="CW29" s="40" t="s">
        <v>35</v>
      </c>
      <c r="CX29" s="8"/>
      <c r="CY29" s="8"/>
      <c r="CZ29" s="8"/>
    </row>
    <row r="30" s="489" customFormat="true" ht="15" customHeight="true" x14ac:dyDescent="0.2">
      <c r="A30" s="977"/>
      <c r="B30" s="370" t="s">
        <v>48</v>
      </c>
      <c r="C30" s="127">
        <v>39.428637731791945</v>
      </c>
      <c r="D30" s="126">
        <v>34.592318379834289</v>
      </c>
      <c r="E30" s="126">
        <v>29.459986219071972</v>
      </c>
      <c r="F30" s="126">
        <v>21.654997187074969</v>
      </c>
      <c r="G30" s="125">
        <v>12.828564573128368</v>
      </c>
      <c r="H30" s="124">
        <v>28.98390833467424</v>
      </c>
      <c r="I30" s="126">
        <v>26.969351210177201</v>
      </c>
      <c r="J30" s="126">
        <v>22.068075743069993</v>
      </c>
      <c r="K30" s="126">
        <v>18.649834679945574</v>
      </c>
      <c r="L30" s="123">
        <v>10.284817345873787</v>
      </c>
      <c r="M30" s="127">
        <v>45.166382849543496</v>
      </c>
      <c r="N30" s="126">
        <v>47.47113714305187</v>
      </c>
      <c r="O30" s="126">
        <v>45.443705089555515</v>
      </c>
      <c r="P30" s="126">
        <v>39.022961242964968</v>
      </c>
      <c r="Q30" s="125">
        <v>30.741058308048235</v>
      </c>
      <c r="R30" s="124">
        <v>13.894440040077722</v>
      </c>
      <c r="S30" s="126">
        <v>22.302836098191399</v>
      </c>
      <c r="T30" s="126">
        <v>15.242470954090347</v>
      </c>
      <c r="U30" s="126">
        <v>23.123387193141063</v>
      </c>
      <c r="V30" s="126">
        <v>12.997754070615439</v>
      </c>
      <c r="W30" s="126">
        <v>48.637720944129761</v>
      </c>
      <c r="X30" s="126">
        <v>30.309686023670078</v>
      </c>
      <c r="Y30" s="126">
        <v>30.069287801953109</v>
      </c>
      <c r="Z30" s="126">
        <v>29.795716878268504</v>
      </c>
      <c r="AA30" s="126">
        <v>55.990179442560631</v>
      </c>
      <c r="AB30" s="126">
        <v>24.190026097065889</v>
      </c>
      <c r="AC30" s="126">
        <v>67.50884366073744</v>
      </c>
      <c r="AD30" s="126">
        <v>20.983932172105661</v>
      </c>
      <c r="AE30" s="126">
        <v>36.985543670748633</v>
      </c>
      <c r="AF30" s="126">
        <v>63.129769778342791</v>
      </c>
      <c r="AG30" s="126">
        <v>14.123703710980113</v>
      </c>
      <c r="AH30" s="126">
        <v>36.396282959715421</v>
      </c>
      <c r="AI30" s="126">
        <v>67.00315266628337</v>
      </c>
      <c r="AJ30" s="126">
        <v>20.315829831088465</v>
      </c>
      <c r="AK30" s="126">
        <v>26.133012428216041</v>
      </c>
      <c r="AL30" s="126">
        <v>17.983848842220297</v>
      </c>
      <c r="AM30" s="126">
        <v>71.194172337992839</v>
      </c>
      <c r="AN30" s="126">
        <v>41.064165589179559</v>
      </c>
      <c r="AO30" s="126">
        <v>41.675345276630118</v>
      </c>
      <c r="AP30" s="126">
        <v>6.2548223627148625</v>
      </c>
      <c r="AQ30" s="126">
        <v>20.004709399598848</v>
      </c>
      <c r="AR30" s="126">
        <v>35.45187806528908</v>
      </c>
      <c r="AS30" s="126">
        <v>40.26186865167233</v>
      </c>
      <c r="AT30" s="126">
        <v>9.0558326439216703</v>
      </c>
      <c r="AU30" s="126">
        <v>21.453151861339826</v>
      </c>
      <c r="AV30" s="126">
        <v>27.3329203029935</v>
      </c>
      <c r="AW30" s="123">
        <v>11.373252039478558</v>
      </c>
      <c r="AX30" s="833"/>
      <c r="AY30" s="833"/>
      <c r="AZ30" s="344"/>
      <c r="BA30" s="965"/>
      <c r="BB30" s="552" t="s">
        <v>48</v>
      </c>
      <c r="BC30" s="54" t="s">
        <v>35</v>
      </c>
      <c r="BD30" s="50" t="s">
        <v>35</v>
      </c>
      <c r="BE30" s="50" t="s">
        <v>35</v>
      </c>
      <c r="BF30" s="50" t="s">
        <v>35</v>
      </c>
      <c r="BG30" s="45" t="s">
        <v>35</v>
      </c>
      <c r="BH30" s="54" t="s">
        <v>35</v>
      </c>
      <c r="BI30" s="50" t="s">
        <v>35</v>
      </c>
      <c r="BJ30" s="50" t="s">
        <v>35</v>
      </c>
      <c r="BK30" s="50" t="s">
        <v>35</v>
      </c>
      <c r="BL30" s="45" t="s">
        <v>35</v>
      </c>
      <c r="BM30" s="54" t="s">
        <v>35</v>
      </c>
      <c r="BN30" s="50" t="s">
        <v>35</v>
      </c>
      <c r="BO30" s="50" t="s">
        <v>35</v>
      </c>
      <c r="BP30" s="50" t="s">
        <v>35</v>
      </c>
      <c r="BQ30" s="45" t="s">
        <v>35</v>
      </c>
      <c r="BR30" s="54" t="s">
        <v>35</v>
      </c>
      <c r="BS30" s="50" t="s">
        <v>35</v>
      </c>
      <c r="BT30" s="50" t="s">
        <v>35</v>
      </c>
      <c r="BU30" s="50" t="s">
        <v>35</v>
      </c>
      <c r="BV30" s="50" t="s">
        <v>35</v>
      </c>
      <c r="BW30" s="50" t="s">
        <v>35</v>
      </c>
      <c r="BX30" s="50" t="s">
        <v>35</v>
      </c>
      <c r="BY30" s="39" t="s">
        <v>35</v>
      </c>
      <c r="BZ30" s="39" t="s">
        <v>35</v>
      </c>
      <c r="CA30" s="39" t="s">
        <v>35</v>
      </c>
      <c r="CB30" s="39" t="s">
        <v>35</v>
      </c>
      <c r="CC30" s="39" t="s">
        <v>35</v>
      </c>
      <c r="CD30" s="39" t="s">
        <v>35</v>
      </c>
      <c r="CE30" s="39" t="s">
        <v>35</v>
      </c>
      <c r="CF30" s="39" t="s">
        <v>35</v>
      </c>
      <c r="CG30" s="39" t="s">
        <v>35</v>
      </c>
      <c r="CH30" s="39" t="s">
        <v>35</v>
      </c>
      <c r="CI30" s="39" t="s">
        <v>35</v>
      </c>
      <c r="CJ30" s="39" t="s">
        <v>35</v>
      </c>
      <c r="CK30" s="39" t="s">
        <v>35</v>
      </c>
      <c r="CL30" s="39" t="s">
        <v>35</v>
      </c>
      <c r="CM30" s="39" t="s">
        <v>35</v>
      </c>
      <c r="CN30" s="39" t="s">
        <v>35</v>
      </c>
      <c r="CO30" s="39" t="s">
        <v>35</v>
      </c>
      <c r="CP30" s="39" t="s">
        <v>35</v>
      </c>
      <c r="CQ30" s="39" t="s">
        <v>35</v>
      </c>
      <c r="CR30" s="39" t="s">
        <v>35</v>
      </c>
      <c r="CS30" s="39" t="s">
        <v>35</v>
      </c>
      <c r="CT30" s="39" t="s">
        <v>35</v>
      </c>
      <c r="CU30" s="39" t="s">
        <v>35</v>
      </c>
      <c r="CV30" s="39" t="s">
        <v>35</v>
      </c>
      <c r="CW30" s="39" t="s">
        <v>35</v>
      </c>
      <c r="CX30" s="8"/>
      <c r="CY30" s="8"/>
      <c r="CZ30" s="8"/>
    </row>
    <row r="31" s="315" customFormat="true" ht="15" customHeight="true" x14ac:dyDescent="0.2">
      <c r="A31" s="977" t="s">
        <v>103</v>
      </c>
      <c r="B31" s="370" t="s">
        <v>49</v>
      </c>
      <c r="C31" s="127">
        <v>60.57136226820753</v>
      </c>
      <c r="D31" s="126">
        <v>65.407681620165633</v>
      </c>
      <c r="E31" s="126">
        <v>70.540013780928291</v>
      </c>
      <c r="F31" s="126">
        <v>78.345002812925401</v>
      </c>
      <c r="G31" s="125">
        <v>87.171435426871795</v>
      </c>
      <c r="H31" s="124">
        <v>71.016091665325547</v>
      </c>
      <c r="I31" s="126">
        <v>73.030648789822678</v>
      </c>
      <c r="J31" s="126">
        <v>77.931924256930245</v>
      </c>
      <c r="K31" s="126">
        <v>81.35016532005443</v>
      </c>
      <c r="L31" s="123">
        <v>89.715182654126096</v>
      </c>
      <c r="M31" s="127">
        <v>54.833617150456668</v>
      </c>
      <c r="N31" s="126">
        <v>52.528862856947725</v>
      </c>
      <c r="O31" s="126">
        <v>54.556294910444251</v>
      </c>
      <c r="P31" s="126">
        <v>60.977038757034954</v>
      </c>
      <c r="Q31" s="125">
        <v>69.258941691951819</v>
      </c>
      <c r="R31" s="124">
        <v>86.105559959922388</v>
      </c>
      <c r="S31" s="126">
        <v>77.697163901808636</v>
      </c>
      <c r="T31" s="126">
        <v>84.75752904590972</v>
      </c>
      <c r="U31" s="126">
        <v>76.876612806858688</v>
      </c>
      <c r="V31" s="126">
        <v>87.002245929384543</v>
      </c>
      <c r="W31" s="126">
        <v>51.362279055870118</v>
      </c>
      <c r="X31" s="126">
        <v>69.690313976329875</v>
      </c>
      <c r="Y31" s="126">
        <v>69.930712198046891</v>
      </c>
      <c r="Z31" s="126">
        <v>70.204283121731649</v>
      </c>
      <c r="AA31" s="126">
        <v>44.009820557439525</v>
      </c>
      <c r="AB31" s="126">
        <v>75.809973902934303</v>
      </c>
      <c r="AC31" s="126">
        <v>32.491156339262588</v>
      </c>
      <c r="AD31" s="126">
        <v>79.016067827894503</v>
      </c>
      <c r="AE31" s="126">
        <v>63.014456329251281</v>
      </c>
      <c r="AF31" s="126">
        <v>36.870230221657067</v>
      </c>
      <c r="AG31" s="126">
        <v>85.87629628901972</v>
      </c>
      <c r="AH31" s="126">
        <v>63.603717040284558</v>
      </c>
      <c r="AI31" s="126">
        <v>32.996847333716609</v>
      </c>
      <c r="AJ31" s="126">
        <v>79.68417016891155</v>
      </c>
      <c r="AK31" s="126">
        <v>73.866987571783767</v>
      </c>
      <c r="AL31" s="126">
        <v>82.016151157779447</v>
      </c>
      <c r="AM31" s="126">
        <v>28.805827662007395</v>
      </c>
      <c r="AN31" s="126">
        <v>58.935834410820533</v>
      </c>
      <c r="AO31" s="126">
        <v>58.324654723369761</v>
      </c>
      <c r="AP31" s="126">
        <v>93.745177637285067</v>
      </c>
      <c r="AQ31" s="126">
        <v>79.995290600401177</v>
      </c>
      <c r="AR31" s="126">
        <v>64.548121934711006</v>
      </c>
      <c r="AS31" s="126">
        <v>59.738131348327506</v>
      </c>
      <c r="AT31" s="126">
        <v>90.944167356078253</v>
      </c>
      <c r="AU31" s="126">
        <v>78.546848138660252</v>
      </c>
      <c r="AV31" s="126">
        <v>72.667079697006685</v>
      </c>
      <c r="AW31" s="123">
        <v>88.626747960521385</v>
      </c>
      <c r="AX31" s="833"/>
      <c r="AY31" s="833"/>
      <c r="AZ31" s="344"/>
      <c r="BA31" s="965" t="s">
        <v>103</v>
      </c>
      <c r="BB31" s="552" t="s">
        <v>49</v>
      </c>
      <c r="BC31" s="54" t="s">
        <v>35</v>
      </c>
      <c r="BD31" s="50" t="s">
        <v>35</v>
      </c>
      <c r="BE31" s="50" t="s">
        <v>35</v>
      </c>
      <c r="BF31" s="50" t="s">
        <v>35</v>
      </c>
      <c r="BG31" s="45" t="s">
        <v>35</v>
      </c>
      <c r="BH31" s="54" t="s">
        <v>35</v>
      </c>
      <c r="BI31" s="50" t="s">
        <v>35</v>
      </c>
      <c r="BJ31" s="50" t="s">
        <v>35</v>
      </c>
      <c r="BK31" s="50" t="s">
        <v>35</v>
      </c>
      <c r="BL31" s="45" t="s">
        <v>35</v>
      </c>
      <c r="BM31" s="54" t="s">
        <v>35</v>
      </c>
      <c r="BN31" s="50" t="s">
        <v>35</v>
      </c>
      <c r="BO31" s="50" t="s">
        <v>35</v>
      </c>
      <c r="BP31" s="50" t="s">
        <v>35</v>
      </c>
      <c r="BQ31" s="45" t="s">
        <v>35</v>
      </c>
      <c r="BR31" s="54" t="s">
        <v>35</v>
      </c>
      <c r="BS31" s="50" t="s">
        <v>35</v>
      </c>
      <c r="BT31" s="50" t="s">
        <v>35</v>
      </c>
      <c r="BU31" s="50" t="s">
        <v>35</v>
      </c>
      <c r="BV31" s="50" t="s">
        <v>35</v>
      </c>
      <c r="BW31" s="50" t="s">
        <v>35</v>
      </c>
      <c r="BX31" s="50" t="s">
        <v>35</v>
      </c>
      <c r="BY31" s="39" t="s">
        <v>35</v>
      </c>
      <c r="BZ31" s="39" t="s">
        <v>35</v>
      </c>
      <c r="CA31" s="39" t="s">
        <v>35</v>
      </c>
      <c r="CB31" s="39" t="s">
        <v>35</v>
      </c>
      <c r="CC31" s="39" t="s">
        <v>35</v>
      </c>
      <c r="CD31" s="39" t="s">
        <v>35</v>
      </c>
      <c r="CE31" s="39" t="s">
        <v>35</v>
      </c>
      <c r="CF31" s="39" t="s">
        <v>35</v>
      </c>
      <c r="CG31" s="39" t="s">
        <v>35</v>
      </c>
      <c r="CH31" s="39" t="s">
        <v>35</v>
      </c>
      <c r="CI31" s="39" t="s">
        <v>35</v>
      </c>
      <c r="CJ31" s="39" t="s">
        <v>35</v>
      </c>
      <c r="CK31" s="39" t="s">
        <v>35</v>
      </c>
      <c r="CL31" s="39" t="s">
        <v>35</v>
      </c>
      <c r="CM31" s="39" t="s">
        <v>35</v>
      </c>
      <c r="CN31" s="39" t="s">
        <v>35</v>
      </c>
      <c r="CO31" s="39" t="s">
        <v>35</v>
      </c>
      <c r="CP31" s="39" t="s">
        <v>35</v>
      </c>
      <c r="CQ31" s="39" t="s">
        <v>35</v>
      </c>
      <c r="CR31" s="39" t="s">
        <v>35</v>
      </c>
      <c r="CS31" s="39" t="s">
        <v>35</v>
      </c>
      <c r="CT31" s="39" t="s">
        <v>35</v>
      </c>
      <c r="CU31" s="39" t="s">
        <v>35</v>
      </c>
      <c r="CV31" s="39" t="s">
        <v>35</v>
      </c>
      <c r="CW31" s="39" t="s">
        <v>35</v>
      </c>
      <c r="CX31" s="8"/>
      <c r="CY31" s="8"/>
      <c r="CZ31" s="8"/>
    </row>
    <row r="32" s="315" customFormat="true" ht="15" customHeight="true" x14ac:dyDescent="0.2">
      <c r="A32" s="977"/>
      <c r="B32" s="370" t="s">
        <v>48</v>
      </c>
      <c r="C32" s="127">
        <v>39.428637731791945</v>
      </c>
      <c r="D32" s="126">
        <v>34.592318379834289</v>
      </c>
      <c r="E32" s="126">
        <v>29.459986219071972</v>
      </c>
      <c r="F32" s="126">
        <v>21.654997187074969</v>
      </c>
      <c r="G32" s="125">
        <v>12.828564573128368</v>
      </c>
      <c r="H32" s="124">
        <v>28.98390833467424</v>
      </c>
      <c r="I32" s="126">
        <v>26.969351210177201</v>
      </c>
      <c r="J32" s="126">
        <v>22.068075743069993</v>
      </c>
      <c r="K32" s="126">
        <v>18.649834679945574</v>
      </c>
      <c r="L32" s="123">
        <v>10.284817345873787</v>
      </c>
      <c r="M32" s="127">
        <v>45.166382849543496</v>
      </c>
      <c r="N32" s="126">
        <v>47.47113714305187</v>
      </c>
      <c r="O32" s="126">
        <v>45.443705089555515</v>
      </c>
      <c r="P32" s="126">
        <v>39.022961242964968</v>
      </c>
      <c r="Q32" s="125">
        <v>30.741058308048235</v>
      </c>
      <c r="R32" s="124">
        <v>13.894440040077722</v>
      </c>
      <c r="S32" s="126">
        <v>22.302836098191399</v>
      </c>
      <c r="T32" s="126">
        <v>15.242470954090347</v>
      </c>
      <c r="U32" s="126">
        <v>23.123387193141063</v>
      </c>
      <c r="V32" s="126">
        <v>12.997754070615439</v>
      </c>
      <c r="W32" s="126">
        <v>48.637720944129761</v>
      </c>
      <c r="X32" s="126">
        <v>30.309686023670078</v>
      </c>
      <c r="Y32" s="126">
        <v>30.069287801953109</v>
      </c>
      <c r="Z32" s="126">
        <v>29.795716878268504</v>
      </c>
      <c r="AA32" s="126">
        <v>55.990179442560631</v>
      </c>
      <c r="AB32" s="126">
        <v>24.190026097065889</v>
      </c>
      <c r="AC32" s="126">
        <v>67.50884366073744</v>
      </c>
      <c r="AD32" s="126">
        <v>20.983932172105661</v>
      </c>
      <c r="AE32" s="126">
        <v>36.985543670748633</v>
      </c>
      <c r="AF32" s="126">
        <v>63.129769778342791</v>
      </c>
      <c r="AG32" s="126">
        <v>14.123703710980113</v>
      </c>
      <c r="AH32" s="126">
        <v>36.396282959715421</v>
      </c>
      <c r="AI32" s="126">
        <v>67.00315266628337</v>
      </c>
      <c r="AJ32" s="126">
        <v>20.315829831088465</v>
      </c>
      <c r="AK32" s="126">
        <v>26.133012428216041</v>
      </c>
      <c r="AL32" s="126">
        <v>17.983848842220297</v>
      </c>
      <c r="AM32" s="126">
        <v>71.194172337992839</v>
      </c>
      <c r="AN32" s="126">
        <v>41.064165589179559</v>
      </c>
      <c r="AO32" s="126">
        <v>41.675345276630118</v>
      </c>
      <c r="AP32" s="126">
        <v>6.2548223627148625</v>
      </c>
      <c r="AQ32" s="126">
        <v>20.004709399598848</v>
      </c>
      <c r="AR32" s="126">
        <v>35.45187806528908</v>
      </c>
      <c r="AS32" s="126">
        <v>40.26186865167233</v>
      </c>
      <c r="AT32" s="126">
        <v>9.0558326439216703</v>
      </c>
      <c r="AU32" s="126">
        <v>21.453151861339826</v>
      </c>
      <c r="AV32" s="126">
        <v>27.3329203029935</v>
      </c>
      <c r="AW32" s="123">
        <v>11.373252039478558</v>
      </c>
      <c r="AX32" s="833"/>
      <c r="AY32" s="833"/>
      <c r="AZ32" s="344"/>
      <c r="BA32" s="965"/>
      <c r="BB32" s="552" t="s">
        <v>48</v>
      </c>
      <c r="BC32" s="54" t="s">
        <v>35</v>
      </c>
      <c r="BD32" s="50" t="s">
        <v>35</v>
      </c>
      <c r="BE32" s="50" t="s">
        <v>35</v>
      </c>
      <c r="BF32" s="50" t="s">
        <v>35</v>
      </c>
      <c r="BG32" s="45" t="s">
        <v>35</v>
      </c>
      <c r="BH32" s="54" t="s">
        <v>35</v>
      </c>
      <c r="BI32" s="50" t="s">
        <v>35</v>
      </c>
      <c r="BJ32" s="50" t="s">
        <v>35</v>
      </c>
      <c r="BK32" s="50" t="s">
        <v>35</v>
      </c>
      <c r="BL32" s="45" t="s">
        <v>35</v>
      </c>
      <c r="BM32" s="54" t="s">
        <v>35</v>
      </c>
      <c r="BN32" s="50" t="s">
        <v>35</v>
      </c>
      <c r="BO32" s="50" t="s">
        <v>35</v>
      </c>
      <c r="BP32" s="50" t="s">
        <v>35</v>
      </c>
      <c r="BQ32" s="45" t="s">
        <v>35</v>
      </c>
      <c r="BR32" s="54" t="s">
        <v>35</v>
      </c>
      <c r="BS32" s="50" t="s">
        <v>35</v>
      </c>
      <c r="BT32" s="50" t="s">
        <v>35</v>
      </c>
      <c r="BU32" s="50" t="s">
        <v>35</v>
      </c>
      <c r="BV32" s="50" t="s">
        <v>35</v>
      </c>
      <c r="BW32" s="50" t="s">
        <v>35</v>
      </c>
      <c r="BX32" s="50" t="s">
        <v>35</v>
      </c>
      <c r="BY32" s="39" t="s">
        <v>35</v>
      </c>
      <c r="BZ32" s="39" t="s">
        <v>35</v>
      </c>
      <c r="CA32" s="39" t="s">
        <v>35</v>
      </c>
      <c r="CB32" s="39" t="s">
        <v>35</v>
      </c>
      <c r="CC32" s="39" t="s">
        <v>35</v>
      </c>
      <c r="CD32" s="39" t="s">
        <v>35</v>
      </c>
      <c r="CE32" s="39" t="s">
        <v>35</v>
      </c>
      <c r="CF32" s="39" t="s">
        <v>35</v>
      </c>
      <c r="CG32" s="39" t="s">
        <v>35</v>
      </c>
      <c r="CH32" s="39" t="s">
        <v>35</v>
      </c>
      <c r="CI32" s="39" t="s">
        <v>35</v>
      </c>
      <c r="CJ32" s="39" t="s">
        <v>35</v>
      </c>
      <c r="CK32" s="39" t="s">
        <v>35</v>
      </c>
      <c r="CL32" s="39" t="s">
        <v>35</v>
      </c>
      <c r="CM32" s="39" t="s">
        <v>35</v>
      </c>
      <c r="CN32" s="39" t="s">
        <v>35</v>
      </c>
      <c r="CO32" s="39" t="s">
        <v>35</v>
      </c>
      <c r="CP32" s="39" t="s">
        <v>35</v>
      </c>
      <c r="CQ32" s="39" t="s">
        <v>35</v>
      </c>
      <c r="CR32" s="39" t="s">
        <v>35</v>
      </c>
      <c r="CS32" s="39" t="s">
        <v>35</v>
      </c>
      <c r="CT32" s="39" t="s">
        <v>35</v>
      </c>
      <c r="CU32" s="39" t="s">
        <v>35</v>
      </c>
      <c r="CV32" s="39" t="s">
        <v>35</v>
      </c>
      <c r="CW32" s="39" t="s">
        <v>35</v>
      </c>
      <c r="CX32" s="8"/>
      <c r="CY32" s="8"/>
      <c r="CZ32" s="8"/>
    </row>
    <row r="33" s="315" customFormat="true" ht="15" customHeight="true" x14ac:dyDescent="0.2">
      <c r="A33" s="977" t="s">
        <v>104</v>
      </c>
      <c r="B33" s="370" t="s">
        <v>49</v>
      </c>
      <c r="C33" s="70" t="s">
        <v>35</v>
      </c>
      <c r="D33" s="67" t="s">
        <v>35</v>
      </c>
      <c r="E33" s="67" t="s">
        <v>35</v>
      </c>
      <c r="F33" s="67" t="s">
        <v>35</v>
      </c>
      <c r="G33" s="64" t="s">
        <v>35</v>
      </c>
      <c r="H33" s="61" t="s">
        <v>35</v>
      </c>
      <c r="I33" s="67" t="s">
        <v>35</v>
      </c>
      <c r="J33" s="67" t="s">
        <v>35</v>
      </c>
      <c r="K33" s="67" t="s">
        <v>35</v>
      </c>
      <c r="L33" s="58" t="s">
        <v>35</v>
      </c>
      <c r="M33" s="70" t="s">
        <v>35</v>
      </c>
      <c r="N33" s="67" t="s">
        <v>35</v>
      </c>
      <c r="O33" s="67" t="s">
        <v>35</v>
      </c>
      <c r="P33" s="67" t="s">
        <v>35</v>
      </c>
      <c r="Q33" s="64" t="s">
        <v>35</v>
      </c>
      <c r="R33" s="61" t="s">
        <v>35</v>
      </c>
      <c r="S33" s="67" t="s">
        <v>35</v>
      </c>
      <c r="T33" s="67" t="s">
        <v>35</v>
      </c>
      <c r="U33" s="67" t="s">
        <v>35</v>
      </c>
      <c r="V33" s="67" t="s">
        <v>35</v>
      </c>
      <c r="W33" s="67" t="s">
        <v>35</v>
      </c>
      <c r="X33" s="67" t="s">
        <v>35</v>
      </c>
      <c r="Y33" s="67" t="s">
        <v>35</v>
      </c>
      <c r="Z33" s="67" t="s">
        <v>35</v>
      </c>
      <c r="AA33" s="67" t="s">
        <v>35</v>
      </c>
      <c r="AB33" s="67" t="s">
        <v>35</v>
      </c>
      <c r="AC33" s="67" t="s">
        <v>35</v>
      </c>
      <c r="AD33" s="67" t="s">
        <v>35</v>
      </c>
      <c r="AE33" s="67" t="s">
        <v>35</v>
      </c>
      <c r="AF33" s="67" t="s">
        <v>35</v>
      </c>
      <c r="AG33" s="67" t="s">
        <v>35</v>
      </c>
      <c r="AH33" s="67" t="s">
        <v>35</v>
      </c>
      <c r="AI33" s="67" t="s">
        <v>35</v>
      </c>
      <c r="AJ33" s="67" t="s">
        <v>35</v>
      </c>
      <c r="AK33" s="67" t="s">
        <v>35</v>
      </c>
      <c r="AL33" s="67" t="s">
        <v>35</v>
      </c>
      <c r="AM33" s="67" t="s">
        <v>35</v>
      </c>
      <c r="AN33" s="67" t="s">
        <v>35</v>
      </c>
      <c r="AO33" s="67" t="s">
        <v>35</v>
      </c>
      <c r="AP33" s="67" t="s">
        <v>35</v>
      </c>
      <c r="AQ33" s="67" t="s">
        <v>35</v>
      </c>
      <c r="AR33" s="67" t="s">
        <v>35</v>
      </c>
      <c r="AS33" s="67" t="s">
        <v>35</v>
      </c>
      <c r="AT33" s="67" t="s">
        <v>35</v>
      </c>
      <c r="AU33" s="67" t="s">
        <v>35</v>
      </c>
      <c r="AV33" s="67" t="s">
        <v>35</v>
      </c>
      <c r="AW33" s="58" t="s">
        <v>35</v>
      </c>
      <c r="AX33" s="10"/>
      <c r="AY33" s="10"/>
      <c r="AZ33" s="343"/>
      <c r="BA33" s="965" t="s">
        <v>104</v>
      </c>
      <c r="BB33" s="552" t="s">
        <v>49</v>
      </c>
      <c r="BC33" s="54" t="s">
        <v>35</v>
      </c>
      <c r="BD33" s="50" t="s">
        <v>35</v>
      </c>
      <c r="BE33" s="50" t="s">
        <v>35</v>
      </c>
      <c r="BF33" s="50" t="s">
        <v>35</v>
      </c>
      <c r="BG33" s="45" t="s">
        <v>35</v>
      </c>
      <c r="BH33" s="54" t="s">
        <v>35</v>
      </c>
      <c r="BI33" s="50" t="s">
        <v>35</v>
      </c>
      <c r="BJ33" s="50" t="s">
        <v>35</v>
      </c>
      <c r="BK33" s="50" t="s">
        <v>35</v>
      </c>
      <c r="BL33" s="45" t="s">
        <v>35</v>
      </c>
      <c r="BM33" s="54" t="s">
        <v>35</v>
      </c>
      <c r="BN33" s="50" t="s">
        <v>35</v>
      </c>
      <c r="BO33" s="50" t="s">
        <v>35</v>
      </c>
      <c r="BP33" s="50" t="s">
        <v>35</v>
      </c>
      <c r="BQ33" s="45" t="s">
        <v>35</v>
      </c>
      <c r="BR33" s="54" t="s">
        <v>35</v>
      </c>
      <c r="BS33" s="50" t="s">
        <v>35</v>
      </c>
      <c r="BT33" s="50" t="s">
        <v>35</v>
      </c>
      <c r="BU33" s="50" t="s">
        <v>35</v>
      </c>
      <c r="BV33" s="50" t="s">
        <v>35</v>
      </c>
      <c r="BW33" s="50" t="s">
        <v>35</v>
      </c>
      <c r="BX33" s="50" t="s">
        <v>35</v>
      </c>
      <c r="BY33" s="39" t="s">
        <v>35</v>
      </c>
      <c r="BZ33" s="39" t="s">
        <v>35</v>
      </c>
      <c r="CA33" s="39" t="s">
        <v>35</v>
      </c>
      <c r="CB33" s="39" t="s">
        <v>35</v>
      </c>
      <c r="CC33" s="39" t="s">
        <v>35</v>
      </c>
      <c r="CD33" s="39" t="s">
        <v>35</v>
      </c>
      <c r="CE33" s="39" t="s">
        <v>35</v>
      </c>
      <c r="CF33" s="39" t="s">
        <v>35</v>
      </c>
      <c r="CG33" s="39" t="s">
        <v>35</v>
      </c>
      <c r="CH33" s="39" t="s">
        <v>35</v>
      </c>
      <c r="CI33" s="39" t="s">
        <v>35</v>
      </c>
      <c r="CJ33" s="39" t="s">
        <v>35</v>
      </c>
      <c r="CK33" s="39" t="s">
        <v>35</v>
      </c>
      <c r="CL33" s="39" t="s">
        <v>35</v>
      </c>
      <c r="CM33" s="39" t="s">
        <v>35</v>
      </c>
      <c r="CN33" s="39" t="s">
        <v>35</v>
      </c>
      <c r="CO33" s="39" t="s">
        <v>35</v>
      </c>
      <c r="CP33" s="39" t="s">
        <v>35</v>
      </c>
      <c r="CQ33" s="39" t="s">
        <v>35</v>
      </c>
      <c r="CR33" s="39" t="s">
        <v>35</v>
      </c>
      <c r="CS33" s="39" t="s">
        <v>35</v>
      </c>
      <c r="CT33" s="39" t="s">
        <v>35</v>
      </c>
      <c r="CU33" s="39" t="s">
        <v>35</v>
      </c>
      <c r="CV33" s="39" t="s">
        <v>35</v>
      </c>
      <c r="CW33" s="39" t="s">
        <v>35</v>
      </c>
      <c r="CX33" s="8"/>
      <c r="CY33" s="8"/>
      <c r="CZ33" s="8"/>
    </row>
    <row r="34" s="315" customFormat="true" ht="15" customHeight="true" x14ac:dyDescent="0.2">
      <c r="A34" s="977"/>
      <c r="B34" s="370" t="s">
        <v>48</v>
      </c>
      <c r="C34" s="70" t="s">
        <v>35</v>
      </c>
      <c r="D34" s="67" t="s">
        <v>35</v>
      </c>
      <c r="E34" s="67" t="s">
        <v>35</v>
      </c>
      <c r="F34" s="67" t="s">
        <v>35</v>
      </c>
      <c r="G34" s="64" t="s">
        <v>35</v>
      </c>
      <c r="H34" s="61" t="s">
        <v>35</v>
      </c>
      <c r="I34" s="67" t="s">
        <v>35</v>
      </c>
      <c r="J34" s="67" t="s">
        <v>35</v>
      </c>
      <c r="K34" s="67" t="s">
        <v>35</v>
      </c>
      <c r="L34" s="58" t="s">
        <v>35</v>
      </c>
      <c r="M34" s="70" t="s">
        <v>35</v>
      </c>
      <c r="N34" s="67" t="s">
        <v>35</v>
      </c>
      <c r="O34" s="67" t="s">
        <v>35</v>
      </c>
      <c r="P34" s="67" t="s">
        <v>35</v>
      </c>
      <c r="Q34" s="64" t="s">
        <v>35</v>
      </c>
      <c r="R34" s="61" t="s">
        <v>35</v>
      </c>
      <c r="S34" s="67" t="s">
        <v>35</v>
      </c>
      <c r="T34" s="67" t="s">
        <v>35</v>
      </c>
      <c r="U34" s="67" t="s">
        <v>35</v>
      </c>
      <c r="V34" s="67" t="s">
        <v>35</v>
      </c>
      <c r="W34" s="67" t="s">
        <v>35</v>
      </c>
      <c r="X34" s="67" t="s">
        <v>35</v>
      </c>
      <c r="Y34" s="67" t="s">
        <v>35</v>
      </c>
      <c r="Z34" s="67" t="s">
        <v>35</v>
      </c>
      <c r="AA34" s="67" t="s">
        <v>35</v>
      </c>
      <c r="AB34" s="67" t="s">
        <v>35</v>
      </c>
      <c r="AC34" s="67" t="s">
        <v>35</v>
      </c>
      <c r="AD34" s="67" t="s">
        <v>35</v>
      </c>
      <c r="AE34" s="67" t="s">
        <v>35</v>
      </c>
      <c r="AF34" s="67" t="s">
        <v>35</v>
      </c>
      <c r="AG34" s="67" t="s">
        <v>35</v>
      </c>
      <c r="AH34" s="67" t="s">
        <v>35</v>
      </c>
      <c r="AI34" s="67" t="s">
        <v>35</v>
      </c>
      <c r="AJ34" s="67" t="s">
        <v>35</v>
      </c>
      <c r="AK34" s="67" t="s">
        <v>35</v>
      </c>
      <c r="AL34" s="67" t="s">
        <v>35</v>
      </c>
      <c r="AM34" s="67" t="s">
        <v>35</v>
      </c>
      <c r="AN34" s="67" t="s">
        <v>35</v>
      </c>
      <c r="AO34" s="67" t="s">
        <v>35</v>
      </c>
      <c r="AP34" s="67" t="s">
        <v>35</v>
      </c>
      <c r="AQ34" s="67" t="s">
        <v>35</v>
      </c>
      <c r="AR34" s="67" t="s">
        <v>35</v>
      </c>
      <c r="AS34" s="67" t="s">
        <v>35</v>
      </c>
      <c r="AT34" s="67" t="s">
        <v>35</v>
      </c>
      <c r="AU34" s="67" t="s">
        <v>35</v>
      </c>
      <c r="AV34" s="67" t="s">
        <v>35</v>
      </c>
      <c r="AW34" s="58" t="s">
        <v>35</v>
      </c>
      <c r="AX34" s="10"/>
      <c r="AY34" s="10"/>
      <c r="AZ34" s="343"/>
      <c r="BA34" s="965"/>
      <c r="BB34" s="552" t="s">
        <v>48</v>
      </c>
      <c r="BC34" s="54" t="s">
        <v>35</v>
      </c>
      <c r="BD34" s="50" t="s">
        <v>35</v>
      </c>
      <c r="BE34" s="50" t="s">
        <v>35</v>
      </c>
      <c r="BF34" s="50" t="s">
        <v>35</v>
      </c>
      <c r="BG34" s="45" t="s">
        <v>35</v>
      </c>
      <c r="BH34" s="54" t="s">
        <v>35</v>
      </c>
      <c r="BI34" s="50" t="s">
        <v>35</v>
      </c>
      <c r="BJ34" s="50" t="s">
        <v>35</v>
      </c>
      <c r="BK34" s="50" t="s">
        <v>35</v>
      </c>
      <c r="BL34" s="45" t="s">
        <v>35</v>
      </c>
      <c r="BM34" s="54" t="s">
        <v>35</v>
      </c>
      <c r="BN34" s="50" t="s">
        <v>35</v>
      </c>
      <c r="BO34" s="50" t="s">
        <v>35</v>
      </c>
      <c r="BP34" s="50" t="s">
        <v>35</v>
      </c>
      <c r="BQ34" s="45" t="s">
        <v>35</v>
      </c>
      <c r="BR34" s="54" t="s">
        <v>35</v>
      </c>
      <c r="BS34" s="50" t="s">
        <v>35</v>
      </c>
      <c r="BT34" s="50" t="s">
        <v>35</v>
      </c>
      <c r="BU34" s="50" t="s">
        <v>35</v>
      </c>
      <c r="BV34" s="50" t="s">
        <v>35</v>
      </c>
      <c r="BW34" s="50" t="s">
        <v>35</v>
      </c>
      <c r="BX34" s="50" t="s">
        <v>35</v>
      </c>
      <c r="BY34" s="39" t="s">
        <v>35</v>
      </c>
      <c r="BZ34" s="39" t="s">
        <v>35</v>
      </c>
      <c r="CA34" s="39" t="s">
        <v>35</v>
      </c>
      <c r="CB34" s="39" t="s">
        <v>35</v>
      </c>
      <c r="CC34" s="39" t="s">
        <v>35</v>
      </c>
      <c r="CD34" s="39" t="s">
        <v>35</v>
      </c>
      <c r="CE34" s="39" t="s">
        <v>35</v>
      </c>
      <c r="CF34" s="39" t="s">
        <v>35</v>
      </c>
      <c r="CG34" s="39" t="s">
        <v>35</v>
      </c>
      <c r="CH34" s="39" t="s">
        <v>35</v>
      </c>
      <c r="CI34" s="39" t="s">
        <v>35</v>
      </c>
      <c r="CJ34" s="39" t="s">
        <v>35</v>
      </c>
      <c r="CK34" s="39" t="s">
        <v>35</v>
      </c>
      <c r="CL34" s="39" t="s">
        <v>35</v>
      </c>
      <c r="CM34" s="39" t="s">
        <v>35</v>
      </c>
      <c r="CN34" s="39" t="s">
        <v>35</v>
      </c>
      <c r="CO34" s="39" t="s">
        <v>35</v>
      </c>
      <c r="CP34" s="39" t="s">
        <v>35</v>
      </c>
      <c r="CQ34" s="39" t="s">
        <v>35</v>
      </c>
      <c r="CR34" s="39" t="s">
        <v>35</v>
      </c>
      <c r="CS34" s="39" t="s">
        <v>35</v>
      </c>
      <c r="CT34" s="39" t="s">
        <v>35</v>
      </c>
      <c r="CU34" s="39" t="s">
        <v>35</v>
      </c>
      <c r="CV34" s="39" t="s">
        <v>35</v>
      </c>
      <c r="CW34" s="39" t="s">
        <v>35</v>
      </c>
      <c r="CX34" s="8"/>
      <c r="CY34" s="8"/>
      <c r="CZ34" s="8"/>
    </row>
    <row r="35" s="489" customFormat="true" ht="15" customHeight="true" x14ac:dyDescent="0.2">
      <c r="A35" s="977" t="s">
        <v>55</v>
      </c>
      <c r="B35" s="370" t="s">
        <v>49</v>
      </c>
      <c r="C35" s="127">
        <v>77.296137290972695</v>
      </c>
      <c r="D35" s="126">
        <v>87.81192788837113</v>
      </c>
      <c r="E35" s="126">
        <v>92.155679441838515</v>
      </c>
      <c r="F35" s="126">
        <v>96.485572119891472</v>
      </c>
      <c r="G35" s="125">
        <v>98.162310842956202</v>
      </c>
      <c r="H35" s="124">
        <v>88.921678310688861</v>
      </c>
      <c r="I35" s="126">
        <v>93.396371501546284</v>
      </c>
      <c r="J35" s="126">
        <v>95.719194602551667</v>
      </c>
      <c r="K35" s="126">
        <v>97.898169111179755</v>
      </c>
      <c r="L35" s="123">
        <v>98.855514526211948</v>
      </c>
      <c r="M35" s="127">
        <v>67.605622055405192</v>
      </c>
      <c r="N35" s="126">
        <v>74.761290793674732</v>
      </c>
      <c r="O35" s="126">
        <v>79.805123901878005</v>
      </c>
      <c r="P35" s="126">
        <v>86.52609623040108</v>
      </c>
      <c r="Q35" s="125">
        <v>91.645667159840073</v>
      </c>
      <c r="R35" s="124">
        <v>90.270648430488379</v>
      </c>
      <c r="S35" s="126">
        <v>87.770832984228605</v>
      </c>
      <c r="T35" s="126">
        <v>90.677005284366246</v>
      </c>
      <c r="U35" s="126">
        <v>92.345378507265792</v>
      </c>
      <c r="V35" s="126">
        <v>98.718692161286398</v>
      </c>
      <c r="W35" s="126">
        <v>81.619980962427121</v>
      </c>
      <c r="X35" s="126">
        <v>80.871201202599977</v>
      </c>
      <c r="Y35" s="126">
        <v>77.891673391319145</v>
      </c>
      <c r="Z35" s="126">
        <v>92.864620329817356</v>
      </c>
      <c r="AA35" s="126">
        <v>78.555407452643806</v>
      </c>
      <c r="AB35" s="126">
        <v>87.835921092781291</v>
      </c>
      <c r="AC35" s="126">
        <v>80.984736921417735</v>
      </c>
      <c r="AD35" s="126">
        <v>93.575580023634757</v>
      </c>
      <c r="AE35" s="126">
        <v>89.182851279364343</v>
      </c>
      <c r="AF35" s="126">
        <v>75.283414544610096</v>
      </c>
      <c r="AG35" s="126">
        <v>96.612706675743439</v>
      </c>
      <c r="AH35" s="126">
        <v>83.883748753397995</v>
      </c>
      <c r="AI35" s="126">
        <v>55.566558861942141</v>
      </c>
      <c r="AJ35" s="126">
        <v>91.554143861601347</v>
      </c>
      <c r="AK35" s="126">
        <v>90.675169109584715</v>
      </c>
      <c r="AL35" s="126">
        <v>93.396786121168816</v>
      </c>
      <c r="AM35" s="126">
        <v>75.9457258934317</v>
      </c>
      <c r="AN35" s="126">
        <v>81.781040100726386</v>
      </c>
      <c r="AO35" s="126">
        <v>87.02399489798708</v>
      </c>
      <c r="AP35" s="126">
        <v>97.378362480097309</v>
      </c>
      <c r="AQ35" s="126">
        <v>83.789146093816697</v>
      </c>
      <c r="AR35" s="126">
        <v>89.257013423528093</v>
      </c>
      <c r="AS35" s="126">
        <v>80.684131352217605</v>
      </c>
      <c r="AT35" s="126">
        <v>97.105724106497675</v>
      </c>
      <c r="AU35" s="126">
        <v>91.062116164935404</v>
      </c>
      <c r="AV35" s="126">
        <v>93.167227287396514</v>
      </c>
      <c r="AW35" s="123">
        <v>94.160470797012024</v>
      </c>
      <c r="AX35" s="833"/>
      <c r="AY35" s="833"/>
      <c r="AZ35" s="344"/>
      <c r="BA35" s="965" t="s">
        <v>55</v>
      </c>
      <c r="BB35" s="552" t="s">
        <v>49</v>
      </c>
      <c r="BC35" s="54" t="s">
        <v>35</v>
      </c>
      <c r="BD35" s="50" t="s">
        <v>35</v>
      </c>
      <c r="BE35" s="50" t="s">
        <v>35</v>
      </c>
      <c r="BF35" s="50" t="s">
        <v>35</v>
      </c>
      <c r="BG35" s="45" t="s">
        <v>35</v>
      </c>
      <c r="BH35" s="54" t="s">
        <v>35</v>
      </c>
      <c r="BI35" s="50" t="s">
        <v>35</v>
      </c>
      <c r="BJ35" s="50" t="s">
        <v>35</v>
      </c>
      <c r="BK35" s="50" t="s">
        <v>35</v>
      </c>
      <c r="BL35" s="45" t="s">
        <v>35</v>
      </c>
      <c r="BM35" s="54" t="s">
        <v>35</v>
      </c>
      <c r="BN35" s="50" t="s">
        <v>35</v>
      </c>
      <c r="BO35" s="50" t="s">
        <v>35</v>
      </c>
      <c r="BP35" s="50" t="s">
        <v>35</v>
      </c>
      <c r="BQ35" s="45" t="s">
        <v>35</v>
      </c>
      <c r="BR35" s="54" t="s">
        <v>35</v>
      </c>
      <c r="BS35" s="50" t="s">
        <v>35</v>
      </c>
      <c r="BT35" s="50" t="s">
        <v>35</v>
      </c>
      <c r="BU35" s="50" t="s">
        <v>35</v>
      </c>
      <c r="BV35" s="50" t="s">
        <v>35</v>
      </c>
      <c r="BW35" s="50" t="s">
        <v>35</v>
      </c>
      <c r="BX35" s="50" t="s">
        <v>35</v>
      </c>
      <c r="BY35" s="39" t="s">
        <v>35</v>
      </c>
      <c r="BZ35" s="39" t="s">
        <v>35</v>
      </c>
      <c r="CA35" s="39" t="s">
        <v>35</v>
      </c>
      <c r="CB35" s="39" t="s">
        <v>35</v>
      </c>
      <c r="CC35" s="39" t="s">
        <v>35</v>
      </c>
      <c r="CD35" s="39" t="s">
        <v>35</v>
      </c>
      <c r="CE35" s="39" t="s">
        <v>35</v>
      </c>
      <c r="CF35" s="39" t="s">
        <v>35</v>
      </c>
      <c r="CG35" s="39" t="s">
        <v>35</v>
      </c>
      <c r="CH35" s="39" t="s">
        <v>35</v>
      </c>
      <c r="CI35" s="39" t="s">
        <v>35</v>
      </c>
      <c r="CJ35" s="39" t="s">
        <v>35</v>
      </c>
      <c r="CK35" s="39" t="s">
        <v>35</v>
      </c>
      <c r="CL35" s="39" t="s">
        <v>35</v>
      </c>
      <c r="CM35" s="39" t="s">
        <v>35</v>
      </c>
      <c r="CN35" s="39" t="s">
        <v>35</v>
      </c>
      <c r="CO35" s="39" t="s">
        <v>35</v>
      </c>
      <c r="CP35" s="39" t="s">
        <v>35</v>
      </c>
      <c r="CQ35" s="39" t="s">
        <v>35</v>
      </c>
      <c r="CR35" s="39" t="s">
        <v>35</v>
      </c>
      <c r="CS35" s="39" t="s">
        <v>35</v>
      </c>
      <c r="CT35" s="39" t="s">
        <v>35</v>
      </c>
      <c r="CU35" s="39" t="s">
        <v>35</v>
      </c>
      <c r="CV35" s="39" t="s">
        <v>35</v>
      </c>
      <c r="CW35" s="39" t="s">
        <v>35</v>
      </c>
      <c r="CX35" s="8"/>
      <c r="CY35" s="8"/>
      <c r="CZ35" s="8"/>
    </row>
    <row r="36" s="489" customFormat="true" ht="15" customHeight="true" x14ac:dyDescent="0.2">
      <c r="A36" s="977"/>
      <c r="B36" s="370" t="s">
        <v>48</v>
      </c>
      <c r="C36" s="127">
        <v>22.70386270902744</v>
      </c>
      <c r="D36" s="126">
        <v>12.188072111629022</v>
      </c>
      <c r="E36" s="126">
        <v>7.8443205581618312</v>
      </c>
      <c r="F36" s="126">
        <v>3.5144278801087179</v>
      </c>
      <c r="G36" s="125">
        <v>1.8376891570439262</v>
      </c>
      <c r="H36" s="124">
        <v>11.078321689310846</v>
      </c>
      <c r="I36" s="126">
        <v>6.6036284984534772</v>
      </c>
      <c r="J36" s="126">
        <v>4.2808053974483897</v>
      </c>
      <c r="K36" s="126">
        <v>2.101830888820142</v>
      </c>
      <c r="L36" s="123">
        <v>1.1444854737880299</v>
      </c>
      <c r="M36" s="127">
        <v>32.394377944594801</v>
      </c>
      <c r="N36" s="126">
        <v>25.238709206324948</v>
      </c>
      <c r="O36" s="126">
        <v>20.194876098121945</v>
      </c>
      <c r="P36" s="126">
        <v>13.473903769598897</v>
      </c>
      <c r="Q36" s="125">
        <v>8.3543328401598416</v>
      </c>
      <c r="R36" s="124">
        <v>9.7293515695116994</v>
      </c>
      <c r="S36" s="126">
        <v>12.229167015771422</v>
      </c>
      <c r="T36" s="126">
        <v>9.3229947156337971</v>
      </c>
      <c r="U36" s="126">
        <v>7.6546214927341385</v>
      </c>
      <c r="V36" s="126">
        <v>1.2813078387135959</v>
      </c>
      <c r="W36" s="126">
        <v>18.380019037572769</v>
      </c>
      <c r="X36" s="126">
        <v>19.128798797399941</v>
      </c>
      <c r="Y36" s="126">
        <v>22.108326608680954</v>
      </c>
      <c r="Z36" s="126">
        <v>7.1353796701826662</v>
      </c>
      <c r="AA36" s="126">
        <v>21.444592547356255</v>
      </c>
      <c r="AB36" s="126">
        <v>12.164078907218794</v>
      </c>
      <c r="AC36" s="126">
        <v>19.015263078582137</v>
      </c>
      <c r="AD36" s="126">
        <v>6.4244199763652947</v>
      </c>
      <c r="AE36" s="126">
        <v>10.817148720635622</v>
      </c>
      <c r="AF36" s="126">
        <v>24.716585455389737</v>
      </c>
      <c r="AG36" s="126">
        <v>3.3872933242565404</v>
      </c>
      <c r="AH36" s="126">
        <v>16.116251246602111</v>
      </c>
      <c r="AI36" s="126">
        <v>44.433441138057731</v>
      </c>
      <c r="AJ36" s="126">
        <v>8.4458561383985415</v>
      </c>
      <c r="AK36" s="126">
        <v>9.3248308904151997</v>
      </c>
      <c r="AL36" s="126">
        <v>6.6032138788310091</v>
      </c>
      <c r="AM36" s="126">
        <v>24.054274106568503</v>
      </c>
      <c r="AN36" s="126">
        <v>18.218959899273575</v>
      </c>
      <c r="AO36" s="126">
        <v>12.976005102012911</v>
      </c>
      <c r="AP36" s="126">
        <v>2.6216375199026118</v>
      </c>
      <c r="AQ36" s="126">
        <v>16.210853906183274</v>
      </c>
      <c r="AR36" s="126">
        <v>10.742986576472017</v>
      </c>
      <c r="AS36" s="126">
        <v>19.315868647782349</v>
      </c>
      <c r="AT36" s="126">
        <v>2.8942758935022193</v>
      </c>
      <c r="AU36" s="126">
        <v>8.9378838350645857</v>
      </c>
      <c r="AV36" s="126">
        <v>6.8327727126035187</v>
      </c>
      <c r="AW36" s="123">
        <v>5.8395292029879471</v>
      </c>
      <c r="AX36" s="833"/>
      <c r="AY36" s="833"/>
      <c r="AZ36" s="344"/>
      <c r="BA36" s="965"/>
      <c r="BB36" s="552" t="s">
        <v>48</v>
      </c>
      <c r="BC36" s="54" t="s">
        <v>35</v>
      </c>
      <c r="BD36" s="50" t="s">
        <v>35</v>
      </c>
      <c r="BE36" s="50" t="s">
        <v>35</v>
      </c>
      <c r="BF36" s="50" t="s">
        <v>35</v>
      </c>
      <c r="BG36" s="45" t="s">
        <v>35</v>
      </c>
      <c r="BH36" s="54" t="s">
        <v>35</v>
      </c>
      <c r="BI36" s="50" t="s">
        <v>35</v>
      </c>
      <c r="BJ36" s="50" t="s">
        <v>35</v>
      </c>
      <c r="BK36" s="50" t="s">
        <v>35</v>
      </c>
      <c r="BL36" s="45" t="s">
        <v>35</v>
      </c>
      <c r="BM36" s="54" t="s">
        <v>35</v>
      </c>
      <c r="BN36" s="50" t="s">
        <v>35</v>
      </c>
      <c r="BO36" s="50" t="s">
        <v>35</v>
      </c>
      <c r="BP36" s="50" t="s">
        <v>35</v>
      </c>
      <c r="BQ36" s="45" t="s">
        <v>35</v>
      </c>
      <c r="BR36" s="54" t="s">
        <v>35</v>
      </c>
      <c r="BS36" s="50" t="s">
        <v>35</v>
      </c>
      <c r="BT36" s="50" t="s">
        <v>35</v>
      </c>
      <c r="BU36" s="50" t="s">
        <v>35</v>
      </c>
      <c r="BV36" s="50" t="s">
        <v>35</v>
      </c>
      <c r="BW36" s="50" t="s">
        <v>35</v>
      </c>
      <c r="BX36" s="50" t="s">
        <v>35</v>
      </c>
      <c r="BY36" s="39" t="s">
        <v>35</v>
      </c>
      <c r="BZ36" s="39" t="s">
        <v>35</v>
      </c>
      <c r="CA36" s="39" t="s">
        <v>35</v>
      </c>
      <c r="CB36" s="39" t="s">
        <v>35</v>
      </c>
      <c r="CC36" s="39" t="s">
        <v>35</v>
      </c>
      <c r="CD36" s="39" t="s">
        <v>35</v>
      </c>
      <c r="CE36" s="39" t="s">
        <v>35</v>
      </c>
      <c r="CF36" s="39" t="s">
        <v>35</v>
      </c>
      <c r="CG36" s="39" t="s">
        <v>35</v>
      </c>
      <c r="CH36" s="39" t="s">
        <v>35</v>
      </c>
      <c r="CI36" s="39" t="s">
        <v>35</v>
      </c>
      <c r="CJ36" s="39" t="s">
        <v>35</v>
      </c>
      <c r="CK36" s="39" t="s">
        <v>35</v>
      </c>
      <c r="CL36" s="39" t="s">
        <v>35</v>
      </c>
      <c r="CM36" s="39" t="s">
        <v>35</v>
      </c>
      <c r="CN36" s="39" t="s">
        <v>35</v>
      </c>
      <c r="CO36" s="39" t="s">
        <v>35</v>
      </c>
      <c r="CP36" s="39" t="s">
        <v>35</v>
      </c>
      <c r="CQ36" s="39" t="s">
        <v>35</v>
      </c>
      <c r="CR36" s="39" t="s">
        <v>35</v>
      </c>
      <c r="CS36" s="39" t="s">
        <v>35</v>
      </c>
      <c r="CT36" s="39" t="s">
        <v>35</v>
      </c>
      <c r="CU36" s="39" t="s">
        <v>35</v>
      </c>
      <c r="CV36" s="39" t="s">
        <v>35</v>
      </c>
      <c r="CW36" s="39" t="s">
        <v>35</v>
      </c>
      <c r="CX36" s="8"/>
      <c r="CY36" s="8"/>
      <c r="CZ36" s="8"/>
    </row>
    <row r="37" s="489" customFormat="true" ht="15" customHeight="true" x14ac:dyDescent="0.2">
      <c r="A37" s="977" t="s">
        <v>155</v>
      </c>
      <c r="B37" s="370" t="s">
        <v>49</v>
      </c>
      <c r="C37" s="127">
        <v>71.420726658760202</v>
      </c>
      <c r="D37" s="126">
        <v>76.71179976867208</v>
      </c>
      <c r="E37" s="126">
        <v>80.583042664473965</v>
      </c>
      <c r="F37" s="126">
        <v>85.544598833863191</v>
      </c>
      <c r="G37" s="125">
        <v>91.283273013830893</v>
      </c>
      <c r="H37" s="124">
        <v>78.316814456996468</v>
      </c>
      <c r="I37" s="126">
        <v>80.191929092457187</v>
      </c>
      <c r="J37" s="126">
        <v>83.512657017400514</v>
      </c>
      <c r="K37" s="126">
        <v>85.971859782556649</v>
      </c>
      <c r="L37" s="123">
        <v>92.855039632820308</v>
      </c>
      <c r="M37" s="127">
        <v>64.677370917174471</v>
      </c>
      <c r="N37" s="126">
        <v>68.155329129031543</v>
      </c>
      <c r="O37" s="126">
        <v>72.84018619285429</v>
      </c>
      <c r="P37" s="126">
        <v>79.387797930138987</v>
      </c>
      <c r="Q37" s="125">
        <v>85.994789998926294</v>
      </c>
      <c r="R37" s="124">
        <v>86.945593503108512</v>
      </c>
      <c r="S37" s="126">
        <v>80.264491561081385</v>
      </c>
      <c r="T37" s="126">
        <v>87.856113582836741</v>
      </c>
      <c r="U37" s="126">
        <v>79.82951260332392</v>
      </c>
      <c r="V37" s="126">
        <v>87.350008830069214</v>
      </c>
      <c r="W37" s="126">
        <v>75.583145681620081</v>
      </c>
      <c r="X37" s="126">
        <v>79.915061927188574</v>
      </c>
      <c r="Y37" s="126">
        <v>71.681774036819746</v>
      </c>
      <c r="Z37" s="126">
        <v>91.760331685380748</v>
      </c>
      <c r="AA37" s="126">
        <v>72.331271567578</v>
      </c>
      <c r="AB37" s="126">
        <v>76.565828070923587</v>
      </c>
      <c r="AC37" s="126">
        <v>77.795022736058286</v>
      </c>
      <c r="AD37" s="126">
        <v>84.398300996388457</v>
      </c>
      <c r="AE37" s="126">
        <v>84.983987226382467</v>
      </c>
      <c r="AF37" s="126">
        <v>68.182585128702684</v>
      </c>
      <c r="AG37" s="126">
        <v>91.389154419042598</v>
      </c>
      <c r="AH37" s="126">
        <v>80.575642618103572</v>
      </c>
      <c r="AI37" s="126">
        <v>47.413236705691212</v>
      </c>
      <c r="AJ37" s="126">
        <v>87.977335720693702</v>
      </c>
      <c r="AK37" s="126">
        <v>78.424835656742445</v>
      </c>
      <c r="AL37" s="126">
        <v>90.239736016810525</v>
      </c>
      <c r="AM37" s="126">
        <v>74.208862983256623</v>
      </c>
      <c r="AN37" s="126">
        <v>73.578217034917799</v>
      </c>
      <c r="AO37" s="126">
        <v>68.273442647255649</v>
      </c>
      <c r="AP37" s="126">
        <v>94.336426862485439</v>
      </c>
      <c r="AQ37" s="126">
        <v>81.317407132947949</v>
      </c>
      <c r="AR37" s="126">
        <v>74.1476186631199</v>
      </c>
      <c r="AS37" s="126">
        <v>76.261042764073181</v>
      </c>
      <c r="AT37" s="126">
        <v>95.651648213317415</v>
      </c>
      <c r="AU37" s="126">
        <v>83.778760810384284</v>
      </c>
      <c r="AV37" s="126">
        <v>75.830669585211552</v>
      </c>
      <c r="AW37" s="123">
        <v>92.049226938731749</v>
      </c>
      <c r="AX37" s="833"/>
      <c r="AY37" s="833"/>
      <c r="AZ37" s="344"/>
      <c r="BA37" s="965" t="s">
        <v>125</v>
      </c>
      <c r="BB37" s="552" t="s">
        <v>49</v>
      </c>
      <c r="BC37" s="54" t="s">
        <v>35</v>
      </c>
      <c r="BD37" s="50" t="s">
        <v>35</v>
      </c>
      <c r="BE37" s="50" t="s">
        <v>35</v>
      </c>
      <c r="BF37" s="50" t="s">
        <v>35</v>
      </c>
      <c r="BG37" s="45" t="s">
        <v>35</v>
      </c>
      <c r="BH37" s="54" t="s">
        <v>35</v>
      </c>
      <c r="BI37" s="50" t="s">
        <v>35</v>
      </c>
      <c r="BJ37" s="50" t="s">
        <v>35</v>
      </c>
      <c r="BK37" s="50" t="s">
        <v>35</v>
      </c>
      <c r="BL37" s="45" t="s">
        <v>35</v>
      </c>
      <c r="BM37" s="54" t="s">
        <v>35</v>
      </c>
      <c r="BN37" s="50" t="s">
        <v>35</v>
      </c>
      <c r="BO37" s="50" t="s">
        <v>35</v>
      </c>
      <c r="BP37" s="50" t="s">
        <v>35</v>
      </c>
      <c r="BQ37" s="45" t="s">
        <v>35</v>
      </c>
      <c r="BR37" s="54" t="s">
        <v>35</v>
      </c>
      <c r="BS37" s="50" t="s">
        <v>35</v>
      </c>
      <c r="BT37" s="50" t="s">
        <v>35</v>
      </c>
      <c r="BU37" s="50" t="s">
        <v>35</v>
      </c>
      <c r="BV37" s="50" t="s">
        <v>35</v>
      </c>
      <c r="BW37" s="50" t="s">
        <v>35</v>
      </c>
      <c r="BX37" s="50" t="s">
        <v>35</v>
      </c>
      <c r="BY37" s="39" t="s">
        <v>35</v>
      </c>
      <c r="BZ37" s="39" t="s">
        <v>35</v>
      </c>
      <c r="CA37" s="39" t="s">
        <v>35</v>
      </c>
      <c r="CB37" s="39" t="s">
        <v>35</v>
      </c>
      <c r="CC37" s="39" t="s">
        <v>35</v>
      </c>
      <c r="CD37" s="39" t="s">
        <v>35</v>
      </c>
      <c r="CE37" s="39" t="s">
        <v>35</v>
      </c>
      <c r="CF37" s="39" t="s">
        <v>35</v>
      </c>
      <c r="CG37" s="39" t="s">
        <v>35</v>
      </c>
      <c r="CH37" s="39" t="s">
        <v>35</v>
      </c>
      <c r="CI37" s="39" t="s">
        <v>35</v>
      </c>
      <c r="CJ37" s="39" t="s">
        <v>35</v>
      </c>
      <c r="CK37" s="39" t="s">
        <v>35</v>
      </c>
      <c r="CL37" s="39" t="s">
        <v>35</v>
      </c>
      <c r="CM37" s="39" t="s">
        <v>35</v>
      </c>
      <c r="CN37" s="39" t="s">
        <v>35</v>
      </c>
      <c r="CO37" s="39" t="s">
        <v>35</v>
      </c>
      <c r="CP37" s="39" t="s">
        <v>35</v>
      </c>
      <c r="CQ37" s="39" t="s">
        <v>35</v>
      </c>
      <c r="CR37" s="39" t="s">
        <v>35</v>
      </c>
      <c r="CS37" s="39" t="s">
        <v>35</v>
      </c>
      <c r="CT37" s="39" t="s">
        <v>35</v>
      </c>
      <c r="CU37" s="39" t="s">
        <v>35</v>
      </c>
      <c r="CV37" s="39" t="s">
        <v>35</v>
      </c>
      <c r="CW37" s="39" t="s">
        <v>35</v>
      </c>
      <c r="CX37" s="8"/>
      <c r="CY37" s="8"/>
      <c r="CZ37" s="8"/>
    </row>
    <row r="38" s="489" customFormat="true" ht="15" customHeight="true" x14ac:dyDescent="0.2">
      <c r="A38" s="977"/>
      <c r="B38" s="370" t="s">
        <v>48</v>
      </c>
      <c r="C38" s="127">
        <v>28.579273341239574</v>
      </c>
      <c r="D38" s="126">
        <v>23.288200231328059</v>
      </c>
      <c r="E38" s="126">
        <v>19.416957335526483</v>
      </c>
      <c r="F38" s="126">
        <v>14.45540116613728</v>
      </c>
      <c r="G38" s="125">
        <v>8.7167269861693484</v>
      </c>
      <c r="H38" s="124">
        <v>21.683185543003233</v>
      </c>
      <c r="I38" s="126">
        <v>19.808070907542547</v>
      </c>
      <c r="J38" s="126">
        <v>16.487342982599582</v>
      </c>
      <c r="K38" s="126">
        <v>14.028140217443344</v>
      </c>
      <c r="L38" s="123">
        <v>7.1449603671795705</v>
      </c>
      <c r="M38" s="127">
        <v>35.322629082825621</v>
      </c>
      <c r="N38" s="126">
        <v>31.844670870968113</v>
      </c>
      <c r="O38" s="126">
        <v>27.159813807145657</v>
      </c>
      <c r="P38" s="126">
        <v>20.612202069860938</v>
      </c>
      <c r="Q38" s="125">
        <v>14.005210001073721</v>
      </c>
      <c r="R38" s="124">
        <v>13.054406496891646</v>
      </c>
      <c r="S38" s="126">
        <v>19.735508438918618</v>
      </c>
      <c r="T38" s="126">
        <v>12.143886417163332</v>
      </c>
      <c r="U38" s="126">
        <v>20.170487396675835</v>
      </c>
      <c r="V38" s="126">
        <v>12.649991169930793</v>
      </c>
      <c r="W38" s="126">
        <v>24.416854318379748</v>
      </c>
      <c r="X38" s="126">
        <v>20.08493807281133</v>
      </c>
      <c r="Y38" s="126">
        <v>28.318225963180243</v>
      </c>
      <c r="Z38" s="126">
        <v>8.2396683146193048</v>
      </c>
      <c r="AA38" s="126">
        <v>27.668728432422085</v>
      </c>
      <c r="AB38" s="126">
        <v>23.434171929076633</v>
      </c>
      <c r="AC38" s="126">
        <v>22.204977263941629</v>
      </c>
      <c r="AD38" s="126">
        <v>15.601699003611674</v>
      </c>
      <c r="AE38" s="126">
        <v>15.016012773617526</v>
      </c>
      <c r="AF38" s="126">
        <v>31.817414871297157</v>
      </c>
      <c r="AG38" s="126">
        <v>8.6108455809573883</v>
      </c>
      <c r="AH38" s="126">
        <v>19.424357381896591</v>
      </c>
      <c r="AI38" s="126">
        <v>52.586763294308703</v>
      </c>
      <c r="AJ38" s="126">
        <v>12.022664279306291</v>
      </c>
      <c r="AK38" s="126">
        <v>21.575164343257434</v>
      </c>
      <c r="AL38" s="126">
        <v>9.7602639831892564</v>
      </c>
      <c r="AM38" s="126">
        <v>25.791137016743594</v>
      </c>
      <c r="AN38" s="126">
        <v>26.421782965082208</v>
      </c>
      <c r="AO38" s="126">
        <v>31.72655735274428</v>
      </c>
      <c r="AP38" s="126">
        <v>5.6635731375144598</v>
      </c>
      <c r="AQ38" s="126">
        <v>18.682592867052048</v>
      </c>
      <c r="AR38" s="126">
        <v>25.852381336880175</v>
      </c>
      <c r="AS38" s="126">
        <v>23.738957235926744</v>
      </c>
      <c r="AT38" s="126">
        <v>4.3483517866824899</v>
      </c>
      <c r="AU38" s="126">
        <v>16.221239189615837</v>
      </c>
      <c r="AV38" s="126">
        <v>24.169330414788543</v>
      </c>
      <c r="AW38" s="123">
        <v>7.9507730612682224</v>
      </c>
      <c r="AX38" s="833"/>
      <c r="AY38" s="833"/>
      <c r="AZ38" s="344"/>
      <c r="BA38" s="965"/>
      <c r="BB38" s="552" t="s">
        <v>48</v>
      </c>
      <c r="BC38" s="54" t="s">
        <v>35</v>
      </c>
      <c r="BD38" s="50" t="s">
        <v>35</v>
      </c>
      <c r="BE38" s="50" t="s">
        <v>35</v>
      </c>
      <c r="BF38" s="50" t="s">
        <v>35</v>
      </c>
      <c r="BG38" s="45" t="s">
        <v>35</v>
      </c>
      <c r="BH38" s="54" t="s">
        <v>35</v>
      </c>
      <c r="BI38" s="50" t="s">
        <v>35</v>
      </c>
      <c r="BJ38" s="50" t="s">
        <v>35</v>
      </c>
      <c r="BK38" s="50" t="s">
        <v>35</v>
      </c>
      <c r="BL38" s="45" t="s">
        <v>35</v>
      </c>
      <c r="BM38" s="54" t="s">
        <v>35</v>
      </c>
      <c r="BN38" s="50" t="s">
        <v>35</v>
      </c>
      <c r="BO38" s="50" t="s">
        <v>35</v>
      </c>
      <c r="BP38" s="50" t="s">
        <v>35</v>
      </c>
      <c r="BQ38" s="45" t="s">
        <v>35</v>
      </c>
      <c r="BR38" s="54" t="s">
        <v>35</v>
      </c>
      <c r="BS38" s="50" t="s">
        <v>35</v>
      </c>
      <c r="BT38" s="50" t="s">
        <v>35</v>
      </c>
      <c r="BU38" s="50" t="s">
        <v>35</v>
      </c>
      <c r="BV38" s="50" t="s">
        <v>35</v>
      </c>
      <c r="BW38" s="50" t="s">
        <v>35</v>
      </c>
      <c r="BX38" s="50" t="s">
        <v>35</v>
      </c>
      <c r="BY38" s="39" t="s">
        <v>35</v>
      </c>
      <c r="BZ38" s="39" t="s">
        <v>35</v>
      </c>
      <c r="CA38" s="39" t="s">
        <v>35</v>
      </c>
      <c r="CB38" s="39" t="s">
        <v>35</v>
      </c>
      <c r="CC38" s="39" t="s">
        <v>35</v>
      </c>
      <c r="CD38" s="39" t="s">
        <v>35</v>
      </c>
      <c r="CE38" s="39" t="s">
        <v>35</v>
      </c>
      <c r="CF38" s="39" t="s">
        <v>35</v>
      </c>
      <c r="CG38" s="39" t="s">
        <v>35</v>
      </c>
      <c r="CH38" s="39" t="s">
        <v>35</v>
      </c>
      <c r="CI38" s="39" t="s">
        <v>35</v>
      </c>
      <c r="CJ38" s="39" t="s">
        <v>35</v>
      </c>
      <c r="CK38" s="39" t="s">
        <v>35</v>
      </c>
      <c r="CL38" s="39" t="s">
        <v>35</v>
      </c>
      <c r="CM38" s="39" t="s">
        <v>35</v>
      </c>
      <c r="CN38" s="39" t="s">
        <v>35</v>
      </c>
      <c r="CO38" s="39" t="s">
        <v>35</v>
      </c>
      <c r="CP38" s="39" t="s">
        <v>35</v>
      </c>
      <c r="CQ38" s="39" t="s">
        <v>35</v>
      </c>
      <c r="CR38" s="39" t="s">
        <v>35</v>
      </c>
      <c r="CS38" s="39" t="s">
        <v>35</v>
      </c>
      <c r="CT38" s="39" t="s">
        <v>35</v>
      </c>
      <c r="CU38" s="39" t="s">
        <v>35</v>
      </c>
      <c r="CV38" s="39" t="s">
        <v>35</v>
      </c>
      <c r="CW38" s="39" t="s">
        <v>35</v>
      </c>
      <c r="CX38" s="8"/>
      <c r="CY38" s="8"/>
      <c r="CZ38" s="8"/>
    </row>
    <row r="39" s="315" customFormat="true" ht="15" customHeight="true" x14ac:dyDescent="0.2">
      <c r="A39" s="977" t="s">
        <v>122</v>
      </c>
      <c r="B39" s="370" t="s">
        <v>49</v>
      </c>
      <c r="C39" s="70" t="s">
        <v>35</v>
      </c>
      <c r="D39" s="67" t="s">
        <v>35</v>
      </c>
      <c r="E39" s="67" t="s">
        <v>35</v>
      </c>
      <c r="F39" s="67" t="s">
        <v>35</v>
      </c>
      <c r="G39" s="64" t="s">
        <v>35</v>
      </c>
      <c r="H39" s="61" t="s">
        <v>35</v>
      </c>
      <c r="I39" s="67" t="s">
        <v>35</v>
      </c>
      <c r="J39" s="67" t="s">
        <v>35</v>
      </c>
      <c r="K39" s="67" t="s">
        <v>35</v>
      </c>
      <c r="L39" s="58" t="s">
        <v>35</v>
      </c>
      <c r="M39" s="70" t="s">
        <v>35</v>
      </c>
      <c r="N39" s="67" t="s">
        <v>35</v>
      </c>
      <c r="O39" s="67" t="s">
        <v>35</v>
      </c>
      <c r="P39" s="67" t="s">
        <v>35</v>
      </c>
      <c r="Q39" s="64" t="s">
        <v>35</v>
      </c>
      <c r="R39" s="61" t="s">
        <v>35</v>
      </c>
      <c r="S39" s="67" t="s">
        <v>35</v>
      </c>
      <c r="T39" s="67" t="s">
        <v>35</v>
      </c>
      <c r="U39" s="67" t="s">
        <v>35</v>
      </c>
      <c r="V39" s="67" t="s">
        <v>35</v>
      </c>
      <c r="W39" s="67" t="s">
        <v>35</v>
      </c>
      <c r="X39" s="67" t="s">
        <v>35</v>
      </c>
      <c r="Y39" s="67" t="s">
        <v>35</v>
      </c>
      <c r="Z39" s="67" t="s">
        <v>35</v>
      </c>
      <c r="AA39" s="67" t="s">
        <v>35</v>
      </c>
      <c r="AB39" s="67" t="s">
        <v>35</v>
      </c>
      <c r="AC39" s="67" t="s">
        <v>35</v>
      </c>
      <c r="AD39" s="67" t="s">
        <v>35</v>
      </c>
      <c r="AE39" s="67" t="s">
        <v>35</v>
      </c>
      <c r="AF39" s="67" t="s">
        <v>35</v>
      </c>
      <c r="AG39" s="67" t="s">
        <v>35</v>
      </c>
      <c r="AH39" s="67" t="s">
        <v>35</v>
      </c>
      <c r="AI39" s="67" t="s">
        <v>35</v>
      </c>
      <c r="AJ39" s="67" t="s">
        <v>35</v>
      </c>
      <c r="AK39" s="67" t="s">
        <v>35</v>
      </c>
      <c r="AL39" s="67" t="s">
        <v>35</v>
      </c>
      <c r="AM39" s="67" t="s">
        <v>35</v>
      </c>
      <c r="AN39" s="67" t="s">
        <v>35</v>
      </c>
      <c r="AO39" s="67" t="s">
        <v>35</v>
      </c>
      <c r="AP39" s="67" t="s">
        <v>35</v>
      </c>
      <c r="AQ39" s="67" t="s">
        <v>35</v>
      </c>
      <c r="AR39" s="67" t="s">
        <v>35</v>
      </c>
      <c r="AS39" s="67" t="s">
        <v>35</v>
      </c>
      <c r="AT39" s="67" t="s">
        <v>35</v>
      </c>
      <c r="AU39" s="67" t="s">
        <v>35</v>
      </c>
      <c r="AV39" s="67" t="s">
        <v>35</v>
      </c>
      <c r="AW39" s="58" t="s">
        <v>35</v>
      </c>
      <c r="AX39" s="10"/>
      <c r="AY39" s="10"/>
      <c r="AZ39" s="343"/>
      <c r="BA39" s="965" t="s">
        <v>122</v>
      </c>
      <c r="BB39" s="552" t="s">
        <v>49</v>
      </c>
      <c r="BC39" s="54" t="s">
        <v>35</v>
      </c>
      <c r="BD39" s="50" t="s">
        <v>35</v>
      </c>
      <c r="BE39" s="50" t="s">
        <v>35</v>
      </c>
      <c r="BF39" s="50" t="s">
        <v>35</v>
      </c>
      <c r="BG39" s="45" t="s">
        <v>35</v>
      </c>
      <c r="BH39" s="54" t="s">
        <v>35</v>
      </c>
      <c r="BI39" s="50" t="s">
        <v>35</v>
      </c>
      <c r="BJ39" s="50" t="s">
        <v>35</v>
      </c>
      <c r="BK39" s="50" t="s">
        <v>35</v>
      </c>
      <c r="BL39" s="45" t="s">
        <v>35</v>
      </c>
      <c r="BM39" s="54" t="s">
        <v>35</v>
      </c>
      <c r="BN39" s="50" t="s">
        <v>35</v>
      </c>
      <c r="BO39" s="50" t="s">
        <v>35</v>
      </c>
      <c r="BP39" s="50" t="s">
        <v>35</v>
      </c>
      <c r="BQ39" s="45" t="s">
        <v>35</v>
      </c>
      <c r="BR39" s="54" t="s">
        <v>35</v>
      </c>
      <c r="BS39" s="50" t="s">
        <v>35</v>
      </c>
      <c r="BT39" s="50" t="s">
        <v>35</v>
      </c>
      <c r="BU39" s="50" t="s">
        <v>35</v>
      </c>
      <c r="BV39" s="50" t="s">
        <v>35</v>
      </c>
      <c r="BW39" s="50" t="s">
        <v>35</v>
      </c>
      <c r="BX39" s="50" t="s">
        <v>35</v>
      </c>
      <c r="BY39" s="39" t="s">
        <v>35</v>
      </c>
      <c r="BZ39" s="39" t="s">
        <v>35</v>
      </c>
      <c r="CA39" s="39" t="s">
        <v>35</v>
      </c>
      <c r="CB39" s="39" t="s">
        <v>35</v>
      </c>
      <c r="CC39" s="39" t="s">
        <v>35</v>
      </c>
      <c r="CD39" s="39" t="s">
        <v>35</v>
      </c>
      <c r="CE39" s="39" t="s">
        <v>35</v>
      </c>
      <c r="CF39" s="39" t="s">
        <v>35</v>
      </c>
      <c r="CG39" s="39" t="s">
        <v>35</v>
      </c>
      <c r="CH39" s="39" t="s">
        <v>35</v>
      </c>
      <c r="CI39" s="39" t="s">
        <v>35</v>
      </c>
      <c r="CJ39" s="39" t="s">
        <v>35</v>
      </c>
      <c r="CK39" s="39" t="s">
        <v>35</v>
      </c>
      <c r="CL39" s="39" t="s">
        <v>35</v>
      </c>
      <c r="CM39" s="39" t="s">
        <v>35</v>
      </c>
      <c r="CN39" s="39" t="s">
        <v>35</v>
      </c>
      <c r="CO39" s="39" t="s">
        <v>35</v>
      </c>
      <c r="CP39" s="39" t="s">
        <v>35</v>
      </c>
      <c r="CQ39" s="39" t="s">
        <v>35</v>
      </c>
      <c r="CR39" s="39" t="s">
        <v>35</v>
      </c>
      <c r="CS39" s="39" t="s">
        <v>35</v>
      </c>
      <c r="CT39" s="39" t="s">
        <v>35</v>
      </c>
      <c r="CU39" s="39" t="s">
        <v>35</v>
      </c>
      <c r="CV39" s="39" t="s">
        <v>35</v>
      </c>
      <c r="CW39" s="39" t="s">
        <v>35</v>
      </c>
      <c r="CX39" s="8"/>
      <c r="CY39" s="8"/>
      <c r="CZ39" s="8"/>
    </row>
    <row r="40" s="315" customFormat="true" ht="15" customHeight="true" x14ac:dyDescent="0.2">
      <c r="A40" s="977"/>
      <c r="B40" s="370" t="s">
        <v>48</v>
      </c>
      <c r="C40" s="70" t="s">
        <v>35</v>
      </c>
      <c r="D40" s="67" t="s">
        <v>35</v>
      </c>
      <c r="E40" s="67" t="s">
        <v>35</v>
      </c>
      <c r="F40" s="67" t="s">
        <v>35</v>
      </c>
      <c r="G40" s="64" t="s">
        <v>35</v>
      </c>
      <c r="H40" s="61" t="s">
        <v>35</v>
      </c>
      <c r="I40" s="67" t="s">
        <v>35</v>
      </c>
      <c r="J40" s="67" t="s">
        <v>35</v>
      </c>
      <c r="K40" s="67" t="s">
        <v>35</v>
      </c>
      <c r="L40" s="58" t="s">
        <v>35</v>
      </c>
      <c r="M40" s="70" t="s">
        <v>35</v>
      </c>
      <c r="N40" s="67" t="s">
        <v>35</v>
      </c>
      <c r="O40" s="67" t="s">
        <v>35</v>
      </c>
      <c r="P40" s="67" t="s">
        <v>35</v>
      </c>
      <c r="Q40" s="64" t="s">
        <v>35</v>
      </c>
      <c r="R40" s="61" t="s">
        <v>35</v>
      </c>
      <c r="S40" s="67" t="s">
        <v>35</v>
      </c>
      <c r="T40" s="67" t="s">
        <v>35</v>
      </c>
      <c r="U40" s="67" t="s">
        <v>35</v>
      </c>
      <c r="V40" s="67" t="s">
        <v>35</v>
      </c>
      <c r="W40" s="67" t="s">
        <v>35</v>
      </c>
      <c r="X40" s="67" t="s">
        <v>35</v>
      </c>
      <c r="Y40" s="67" t="s">
        <v>35</v>
      </c>
      <c r="Z40" s="67" t="s">
        <v>35</v>
      </c>
      <c r="AA40" s="67" t="s">
        <v>35</v>
      </c>
      <c r="AB40" s="67" t="s">
        <v>35</v>
      </c>
      <c r="AC40" s="67" t="s">
        <v>35</v>
      </c>
      <c r="AD40" s="67" t="s">
        <v>35</v>
      </c>
      <c r="AE40" s="67" t="s">
        <v>35</v>
      </c>
      <c r="AF40" s="67" t="s">
        <v>35</v>
      </c>
      <c r="AG40" s="67" t="s">
        <v>35</v>
      </c>
      <c r="AH40" s="67" t="s">
        <v>35</v>
      </c>
      <c r="AI40" s="67" t="s">
        <v>35</v>
      </c>
      <c r="AJ40" s="67" t="s">
        <v>35</v>
      </c>
      <c r="AK40" s="67" t="s">
        <v>35</v>
      </c>
      <c r="AL40" s="67" t="s">
        <v>35</v>
      </c>
      <c r="AM40" s="67" t="s">
        <v>35</v>
      </c>
      <c r="AN40" s="67" t="s">
        <v>35</v>
      </c>
      <c r="AO40" s="67" t="s">
        <v>35</v>
      </c>
      <c r="AP40" s="67" t="s">
        <v>35</v>
      </c>
      <c r="AQ40" s="67" t="s">
        <v>35</v>
      </c>
      <c r="AR40" s="67" t="s">
        <v>35</v>
      </c>
      <c r="AS40" s="67" t="s">
        <v>35</v>
      </c>
      <c r="AT40" s="67" t="s">
        <v>35</v>
      </c>
      <c r="AU40" s="67" t="s">
        <v>35</v>
      </c>
      <c r="AV40" s="67" t="s">
        <v>35</v>
      </c>
      <c r="AW40" s="58" t="s">
        <v>35</v>
      </c>
      <c r="AX40" s="10"/>
      <c r="AY40" s="10"/>
      <c r="AZ40" s="343"/>
      <c r="BA40" s="965"/>
      <c r="BB40" s="552" t="s">
        <v>48</v>
      </c>
      <c r="BC40" s="54" t="s">
        <v>35</v>
      </c>
      <c r="BD40" s="50" t="s">
        <v>35</v>
      </c>
      <c r="BE40" s="50" t="s">
        <v>35</v>
      </c>
      <c r="BF40" s="50" t="s">
        <v>35</v>
      </c>
      <c r="BG40" s="45" t="s">
        <v>35</v>
      </c>
      <c r="BH40" s="54" t="s">
        <v>35</v>
      </c>
      <c r="BI40" s="50" t="s">
        <v>35</v>
      </c>
      <c r="BJ40" s="50" t="s">
        <v>35</v>
      </c>
      <c r="BK40" s="50" t="s">
        <v>35</v>
      </c>
      <c r="BL40" s="45" t="s">
        <v>35</v>
      </c>
      <c r="BM40" s="54" t="s">
        <v>35</v>
      </c>
      <c r="BN40" s="50" t="s">
        <v>35</v>
      </c>
      <c r="BO40" s="50" t="s">
        <v>35</v>
      </c>
      <c r="BP40" s="50" t="s">
        <v>35</v>
      </c>
      <c r="BQ40" s="45" t="s">
        <v>35</v>
      </c>
      <c r="BR40" s="54" t="s">
        <v>35</v>
      </c>
      <c r="BS40" s="50" t="s">
        <v>35</v>
      </c>
      <c r="BT40" s="50" t="s">
        <v>35</v>
      </c>
      <c r="BU40" s="50" t="s">
        <v>35</v>
      </c>
      <c r="BV40" s="50" t="s">
        <v>35</v>
      </c>
      <c r="BW40" s="50" t="s">
        <v>35</v>
      </c>
      <c r="BX40" s="50" t="s">
        <v>35</v>
      </c>
      <c r="BY40" s="39" t="s">
        <v>35</v>
      </c>
      <c r="BZ40" s="39" t="s">
        <v>35</v>
      </c>
      <c r="CA40" s="39" t="s">
        <v>35</v>
      </c>
      <c r="CB40" s="39" t="s">
        <v>35</v>
      </c>
      <c r="CC40" s="39" t="s">
        <v>35</v>
      </c>
      <c r="CD40" s="39" t="s">
        <v>35</v>
      </c>
      <c r="CE40" s="39" t="s">
        <v>35</v>
      </c>
      <c r="CF40" s="39" t="s">
        <v>35</v>
      </c>
      <c r="CG40" s="39" t="s">
        <v>35</v>
      </c>
      <c r="CH40" s="39" t="s">
        <v>35</v>
      </c>
      <c r="CI40" s="39" t="s">
        <v>35</v>
      </c>
      <c r="CJ40" s="39" t="s">
        <v>35</v>
      </c>
      <c r="CK40" s="39" t="s">
        <v>35</v>
      </c>
      <c r="CL40" s="39" t="s">
        <v>35</v>
      </c>
      <c r="CM40" s="39" t="s">
        <v>35</v>
      </c>
      <c r="CN40" s="39" t="s">
        <v>35</v>
      </c>
      <c r="CO40" s="39" t="s">
        <v>35</v>
      </c>
      <c r="CP40" s="39" t="s">
        <v>35</v>
      </c>
      <c r="CQ40" s="39" t="s">
        <v>35</v>
      </c>
      <c r="CR40" s="39" t="s">
        <v>35</v>
      </c>
      <c r="CS40" s="39" t="s">
        <v>35</v>
      </c>
      <c r="CT40" s="39" t="s">
        <v>35</v>
      </c>
      <c r="CU40" s="39" t="s">
        <v>35</v>
      </c>
      <c r="CV40" s="39" t="s">
        <v>35</v>
      </c>
      <c r="CW40" s="39" t="s">
        <v>35</v>
      </c>
      <c r="CX40" s="8"/>
      <c r="CY40" s="8"/>
      <c r="CZ40" s="8"/>
    </row>
    <row r="41" s="489" customFormat="true" ht="15" customHeight="true" x14ac:dyDescent="0.2">
      <c r="A41" s="977" t="s">
        <v>56</v>
      </c>
      <c r="B41" s="370" t="s">
        <v>49</v>
      </c>
      <c r="C41" s="127">
        <v>2.3129354993441478</v>
      </c>
      <c r="D41" s="126">
        <v>1.3132287102077977</v>
      </c>
      <c r="E41" s="126">
        <v>0.6707730041354778</v>
      </c>
      <c r="F41" s="126">
        <v>0.46763724613462915</v>
      </c>
      <c r="G41" s="125">
        <v>8.1135927136134142E-2</v>
      </c>
      <c r="H41" s="124">
        <v>0.67508462508378997</v>
      </c>
      <c r="I41" s="126">
        <v>0.85159834777015198</v>
      </c>
      <c r="J41" s="126">
        <v>0.51493175020057835</v>
      </c>
      <c r="K41" s="126">
        <v>9.8030640557286594E-2</v>
      </c>
      <c r="L41" s="123">
        <v>7.1719175041977751E-2</v>
      </c>
      <c r="M41" s="127">
        <v>4.130093097569346</v>
      </c>
      <c r="N41" s="126">
        <v>2.4803906671829754</v>
      </c>
      <c r="O41" s="126">
        <v>2.2885110141444072</v>
      </c>
      <c r="P41" s="126">
        <v>1.1414559198924092</v>
      </c>
      <c r="Q41" s="125">
        <v>0.76277046733067144</v>
      </c>
      <c r="R41" s="124">
        <v>0.70547851077572055</v>
      </c>
      <c r="S41" s="126">
        <v>1.4771435402602715</v>
      </c>
      <c r="T41" s="126">
        <v>1.3589456870460004</v>
      </c>
      <c r="U41" s="126">
        <v>1.1276186318960113</v>
      </c>
      <c r="V41" s="126">
        <v>0</v>
      </c>
      <c r="W41" s="126">
        <v>2.566390511982191</v>
      </c>
      <c r="X41" s="126">
        <v>2.3240784083198118</v>
      </c>
      <c r="Y41" s="126">
        <v>5.1871249687446115</v>
      </c>
      <c r="Z41" s="126">
        <v>0.2601477315452671</v>
      </c>
      <c r="AA41" s="126">
        <v>3.3118405455669562</v>
      </c>
      <c r="AB41" s="126">
        <v>1.004570810551626</v>
      </c>
      <c r="AC41" s="126">
        <v>1.3911667361686266</v>
      </c>
      <c r="AD41" s="126">
        <v>0.71077620964919475</v>
      </c>
      <c r="AE41" s="126">
        <v>0.62714414189883394</v>
      </c>
      <c r="AF41" s="126">
        <v>0.7025805332511913</v>
      </c>
      <c r="AG41" s="126">
        <v>0.51916714238762274</v>
      </c>
      <c r="AH41" s="126">
        <v>0.93546941246804971</v>
      </c>
      <c r="AI41" s="126">
        <v>2.6455601806159503</v>
      </c>
      <c r="AJ41" s="126">
        <v>1.9487476170738927</v>
      </c>
      <c r="AK41" s="126">
        <v>0.16559897742044288</v>
      </c>
      <c r="AL41" s="126">
        <v>0.65141265759595768</v>
      </c>
      <c r="AM41" s="126">
        <v>3.0704662794753599</v>
      </c>
      <c r="AN41" s="126">
        <v>2.6162522663723773</v>
      </c>
      <c r="AO41" s="126">
        <v>1.9461550241901628</v>
      </c>
      <c r="AP41" s="126">
        <v>0.39486161820254062</v>
      </c>
      <c r="AQ41" s="126">
        <v>3.4665099289924584</v>
      </c>
      <c r="AR41" s="126">
        <v>1.6285984004957805</v>
      </c>
      <c r="AS41" s="126">
        <v>2.0412857143060936</v>
      </c>
      <c r="AT41" s="126">
        <v>0.22995908634999926</v>
      </c>
      <c r="AU41" s="126">
        <v>0.75741203292467862</v>
      </c>
      <c r="AV41" s="126">
        <v>0.62201551156938029</v>
      </c>
      <c r="AW41" s="123">
        <v>0.16364647544705621</v>
      </c>
      <c r="AX41" s="833"/>
      <c r="AY41" s="833"/>
      <c r="AZ41" s="344"/>
      <c r="BA41" s="965" t="s">
        <v>56</v>
      </c>
      <c r="BB41" s="552" t="s">
        <v>49</v>
      </c>
      <c r="BC41" s="54" t="s">
        <v>35</v>
      </c>
      <c r="BD41" s="50" t="s">
        <v>35</v>
      </c>
      <c r="BE41" s="50" t="s">
        <v>35</v>
      </c>
      <c r="BF41" s="50" t="s">
        <v>35</v>
      </c>
      <c r="BG41" s="45" t="s">
        <v>35</v>
      </c>
      <c r="BH41" s="54" t="s">
        <v>35</v>
      </c>
      <c r="BI41" s="50" t="s">
        <v>35</v>
      </c>
      <c r="BJ41" s="50" t="s">
        <v>35</v>
      </c>
      <c r="BK41" s="50" t="s">
        <v>35</v>
      </c>
      <c r="BL41" s="45" t="s">
        <v>35</v>
      </c>
      <c r="BM41" s="54" t="s">
        <v>35</v>
      </c>
      <c r="BN41" s="50" t="s">
        <v>35</v>
      </c>
      <c r="BO41" s="50" t="s">
        <v>35</v>
      </c>
      <c r="BP41" s="50" t="s">
        <v>35</v>
      </c>
      <c r="BQ41" s="45" t="s">
        <v>35</v>
      </c>
      <c r="BR41" s="54" t="s">
        <v>35</v>
      </c>
      <c r="BS41" s="50" t="s">
        <v>35</v>
      </c>
      <c r="BT41" s="50" t="s">
        <v>35</v>
      </c>
      <c r="BU41" s="50" t="s">
        <v>35</v>
      </c>
      <c r="BV41" s="50" t="s">
        <v>35</v>
      </c>
      <c r="BW41" s="50" t="s">
        <v>35</v>
      </c>
      <c r="BX41" s="50" t="s">
        <v>35</v>
      </c>
      <c r="BY41" s="39" t="s">
        <v>35</v>
      </c>
      <c r="BZ41" s="39" t="s">
        <v>35</v>
      </c>
      <c r="CA41" s="39" t="s">
        <v>35</v>
      </c>
      <c r="CB41" s="39" t="s">
        <v>35</v>
      </c>
      <c r="CC41" s="39" t="s">
        <v>35</v>
      </c>
      <c r="CD41" s="39" t="s">
        <v>35</v>
      </c>
      <c r="CE41" s="39" t="s">
        <v>35</v>
      </c>
      <c r="CF41" s="39" t="s">
        <v>35</v>
      </c>
      <c r="CG41" s="39" t="s">
        <v>35</v>
      </c>
      <c r="CH41" s="39" t="s">
        <v>35</v>
      </c>
      <c r="CI41" s="39" t="s">
        <v>35</v>
      </c>
      <c r="CJ41" s="39" t="s">
        <v>35</v>
      </c>
      <c r="CK41" s="39" t="s">
        <v>35</v>
      </c>
      <c r="CL41" s="39" t="s">
        <v>35</v>
      </c>
      <c r="CM41" s="39" t="s">
        <v>35</v>
      </c>
      <c r="CN41" s="39" t="s">
        <v>35</v>
      </c>
      <c r="CO41" s="39" t="s">
        <v>35</v>
      </c>
      <c r="CP41" s="39" t="s">
        <v>35</v>
      </c>
      <c r="CQ41" s="39" t="s">
        <v>35</v>
      </c>
      <c r="CR41" s="39" t="s">
        <v>35</v>
      </c>
      <c r="CS41" s="39" t="s">
        <v>35</v>
      </c>
      <c r="CT41" s="39" t="s">
        <v>35</v>
      </c>
      <c r="CU41" s="39" t="s">
        <v>35</v>
      </c>
      <c r="CV41" s="39" t="s">
        <v>35</v>
      </c>
      <c r="CW41" s="39" t="s">
        <v>35</v>
      </c>
      <c r="CX41" s="8"/>
      <c r="CY41" s="8"/>
      <c r="CZ41" s="8"/>
    </row>
    <row r="42" s="489" customFormat="true" ht="15" customHeight="true" x14ac:dyDescent="0.2">
      <c r="A42" s="977"/>
      <c r="B42" s="370" t="s">
        <v>48</v>
      </c>
      <c r="C42" s="127">
        <v>97.687064500655808</v>
      </c>
      <c r="D42" s="126">
        <v>98.68677128979219</v>
      </c>
      <c r="E42" s="126">
        <v>99.329226995864573</v>
      </c>
      <c r="F42" s="126">
        <v>99.532362753865371</v>
      </c>
      <c r="G42" s="125">
        <v>99.918864072863869</v>
      </c>
      <c r="H42" s="124">
        <v>99.324915374916188</v>
      </c>
      <c r="I42" s="126">
        <v>99.148401652229907</v>
      </c>
      <c r="J42" s="126">
        <v>99.485068249799426</v>
      </c>
      <c r="K42" s="126">
        <v>99.901969359442703</v>
      </c>
      <c r="L42" s="123">
        <v>99.928280824958023</v>
      </c>
      <c r="M42" s="127">
        <v>95.869906902430571</v>
      </c>
      <c r="N42" s="126">
        <v>97.519609332816998</v>
      </c>
      <c r="O42" s="126">
        <v>97.711488985855596</v>
      </c>
      <c r="P42" s="126">
        <v>98.858544080107563</v>
      </c>
      <c r="Q42" s="125">
        <v>99.237229532669318</v>
      </c>
      <c r="R42" s="124">
        <v>99.29452148922428</v>
      </c>
      <c r="S42" s="126">
        <v>98.522856459739728</v>
      </c>
      <c r="T42" s="126">
        <v>98.64105431295404</v>
      </c>
      <c r="U42" s="126">
        <v>98.872381368103973</v>
      </c>
      <c r="V42" s="126">
        <v>100</v>
      </c>
      <c r="W42" s="126">
        <v>97.433609488017808</v>
      </c>
      <c r="X42" s="126">
        <v>97.675921591680122</v>
      </c>
      <c r="Y42" s="126">
        <v>94.812875031255459</v>
      </c>
      <c r="Z42" s="126">
        <v>99.739852268454726</v>
      </c>
      <c r="AA42" s="126">
        <v>96.68815945443302</v>
      </c>
      <c r="AB42" s="126">
        <v>98.995429189448387</v>
      </c>
      <c r="AC42" s="126">
        <v>98.608833263831386</v>
      </c>
      <c r="AD42" s="126">
        <v>99.289223790350817</v>
      </c>
      <c r="AE42" s="126">
        <v>99.372855858101161</v>
      </c>
      <c r="AF42" s="126">
        <v>99.297419466748806</v>
      </c>
      <c r="AG42" s="126">
        <v>99.480832857612398</v>
      </c>
      <c r="AH42" s="126">
        <v>99.064530587531976</v>
      </c>
      <c r="AI42" s="126">
        <v>97.354439819384069</v>
      </c>
      <c r="AJ42" s="126">
        <v>98.051252382926009</v>
      </c>
      <c r="AK42" s="126">
        <v>99.834401022579556</v>
      </c>
      <c r="AL42" s="126">
        <v>99.348587342403988</v>
      </c>
      <c r="AM42" s="126">
        <v>96.929533720524745</v>
      </c>
      <c r="AN42" s="126">
        <v>97.383747733627558</v>
      </c>
      <c r="AO42" s="126">
        <v>98.053844975809881</v>
      </c>
      <c r="AP42" s="126">
        <v>99.60513838179746</v>
      </c>
      <c r="AQ42" s="126">
        <v>96.53349007100752</v>
      </c>
      <c r="AR42" s="126">
        <v>98.371401599504267</v>
      </c>
      <c r="AS42" s="126">
        <v>97.958714285693887</v>
      </c>
      <c r="AT42" s="126">
        <v>99.770040913649993</v>
      </c>
      <c r="AU42" s="126">
        <v>99.242587967075337</v>
      </c>
      <c r="AV42" s="126">
        <v>99.377984488430641</v>
      </c>
      <c r="AW42" s="123">
        <v>99.836353524552933</v>
      </c>
      <c r="AX42" s="833"/>
      <c r="AY42" s="833"/>
      <c r="AZ42" s="344"/>
      <c r="BA42" s="965"/>
      <c r="BB42" s="552" t="s">
        <v>48</v>
      </c>
      <c r="BC42" s="54" t="s">
        <v>35</v>
      </c>
      <c r="BD42" s="50" t="s">
        <v>35</v>
      </c>
      <c r="BE42" s="50" t="s">
        <v>35</v>
      </c>
      <c r="BF42" s="50" t="s">
        <v>35</v>
      </c>
      <c r="BG42" s="45" t="s">
        <v>35</v>
      </c>
      <c r="BH42" s="54" t="s">
        <v>35</v>
      </c>
      <c r="BI42" s="50" t="s">
        <v>35</v>
      </c>
      <c r="BJ42" s="50" t="s">
        <v>35</v>
      </c>
      <c r="BK42" s="50" t="s">
        <v>35</v>
      </c>
      <c r="BL42" s="45" t="s">
        <v>35</v>
      </c>
      <c r="BM42" s="54" t="s">
        <v>35</v>
      </c>
      <c r="BN42" s="50" t="s">
        <v>35</v>
      </c>
      <c r="BO42" s="50" t="s">
        <v>35</v>
      </c>
      <c r="BP42" s="50" t="s">
        <v>35</v>
      </c>
      <c r="BQ42" s="45" t="s">
        <v>35</v>
      </c>
      <c r="BR42" s="54" t="s">
        <v>35</v>
      </c>
      <c r="BS42" s="50" t="s">
        <v>35</v>
      </c>
      <c r="BT42" s="50" t="s">
        <v>35</v>
      </c>
      <c r="BU42" s="50" t="s">
        <v>35</v>
      </c>
      <c r="BV42" s="50" t="s">
        <v>35</v>
      </c>
      <c r="BW42" s="50" t="s">
        <v>35</v>
      </c>
      <c r="BX42" s="50" t="s">
        <v>35</v>
      </c>
      <c r="BY42" s="39" t="s">
        <v>35</v>
      </c>
      <c r="BZ42" s="39" t="s">
        <v>35</v>
      </c>
      <c r="CA42" s="39" t="s">
        <v>35</v>
      </c>
      <c r="CB42" s="39" t="s">
        <v>35</v>
      </c>
      <c r="CC42" s="39" t="s">
        <v>35</v>
      </c>
      <c r="CD42" s="39" t="s">
        <v>35</v>
      </c>
      <c r="CE42" s="39" t="s">
        <v>35</v>
      </c>
      <c r="CF42" s="39" t="s">
        <v>35</v>
      </c>
      <c r="CG42" s="39" t="s">
        <v>35</v>
      </c>
      <c r="CH42" s="39" t="s">
        <v>35</v>
      </c>
      <c r="CI42" s="39" t="s">
        <v>35</v>
      </c>
      <c r="CJ42" s="39" t="s">
        <v>35</v>
      </c>
      <c r="CK42" s="39" t="s">
        <v>35</v>
      </c>
      <c r="CL42" s="39" t="s">
        <v>35</v>
      </c>
      <c r="CM42" s="39" t="s">
        <v>35</v>
      </c>
      <c r="CN42" s="39" t="s">
        <v>35</v>
      </c>
      <c r="CO42" s="39" t="s">
        <v>35</v>
      </c>
      <c r="CP42" s="39" t="s">
        <v>35</v>
      </c>
      <c r="CQ42" s="39" t="s">
        <v>35</v>
      </c>
      <c r="CR42" s="39" t="s">
        <v>35</v>
      </c>
      <c r="CS42" s="39" t="s">
        <v>35</v>
      </c>
      <c r="CT42" s="39" t="s">
        <v>35</v>
      </c>
      <c r="CU42" s="39" t="s">
        <v>35</v>
      </c>
      <c r="CV42" s="39" t="s">
        <v>35</v>
      </c>
      <c r="CW42" s="39" t="s">
        <v>35</v>
      </c>
      <c r="CX42" s="8"/>
      <c r="CY42" s="8"/>
      <c r="CZ42" s="8"/>
    </row>
    <row r="43" s="489" customFormat="true" ht="15" customHeight="true" x14ac:dyDescent="0.2">
      <c r="A43" s="977" t="s">
        <v>53</v>
      </c>
      <c r="B43" s="370" t="s">
        <v>49</v>
      </c>
      <c r="C43" s="70" t="s">
        <v>35</v>
      </c>
      <c r="D43" s="67" t="s">
        <v>35</v>
      </c>
      <c r="E43" s="67" t="s">
        <v>35</v>
      </c>
      <c r="F43" s="67" t="s">
        <v>35</v>
      </c>
      <c r="G43" s="64" t="s">
        <v>35</v>
      </c>
      <c r="H43" s="61" t="s">
        <v>35</v>
      </c>
      <c r="I43" s="67" t="s">
        <v>35</v>
      </c>
      <c r="J43" s="67" t="s">
        <v>35</v>
      </c>
      <c r="K43" s="67" t="s">
        <v>35</v>
      </c>
      <c r="L43" s="58" t="s">
        <v>35</v>
      </c>
      <c r="M43" s="70" t="s">
        <v>35</v>
      </c>
      <c r="N43" s="67" t="s">
        <v>35</v>
      </c>
      <c r="O43" s="67" t="s">
        <v>35</v>
      </c>
      <c r="P43" s="67" t="s">
        <v>35</v>
      </c>
      <c r="Q43" s="64" t="s">
        <v>35</v>
      </c>
      <c r="R43" s="61" t="s">
        <v>35</v>
      </c>
      <c r="S43" s="67" t="s">
        <v>35</v>
      </c>
      <c r="T43" s="67" t="s">
        <v>35</v>
      </c>
      <c r="U43" s="67" t="s">
        <v>35</v>
      </c>
      <c r="V43" s="67" t="s">
        <v>35</v>
      </c>
      <c r="W43" s="67" t="s">
        <v>35</v>
      </c>
      <c r="X43" s="67" t="s">
        <v>35</v>
      </c>
      <c r="Y43" s="67" t="s">
        <v>35</v>
      </c>
      <c r="Z43" s="67" t="s">
        <v>35</v>
      </c>
      <c r="AA43" s="67" t="s">
        <v>35</v>
      </c>
      <c r="AB43" s="67" t="s">
        <v>35</v>
      </c>
      <c r="AC43" s="67" t="s">
        <v>35</v>
      </c>
      <c r="AD43" s="67" t="s">
        <v>35</v>
      </c>
      <c r="AE43" s="67" t="s">
        <v>35</v>
      </c>
      <c r="AF43" s="67" t="s">
        <v>35</v>
      </c>
      <c r="AG43" s="67" t="s">
        <v>35</v>
      </c>
      <c r="AH43" s="67" t="s">
        <v>35</v>
      </c>
      <c r="AI43" s="67" t="s">
        <v>35</v>
      </c>
      <c r="AJ43" s="67" t="s">
        <v>35</v>
      </c>
      <c r="AK43" s="67" t="s">
        <v>35</v>
      </c>
      <c r="AL43" s="67" t="s">
        <v>35</v>
      </c>
      <c r="AM43" s="67" t="s">
        <v>35</v>
      </c>
      <c r="AN43" s="67" t="s">
        <v>35</v>
      </c>
      <c r="AO43" s="67" t="s">
        <v>35</v>
      </c>
      <c r="AP43" s="67" t="s">
        <v>35</v>
      </c>
      <c r="AQ43" s="67" t="s">
        <v>35</v>
      </c>
      <c r="AR43" s="67" t="s">
        <v>35</v>
      </c>
      <c r="AS43" s="67" t="s">
        <v>35</v>
      </c>
      <c r="AT43" s="67" t="s">
        <v>35</v>
      </c>
      <c r="AU43" s="67" t="s">
        <v>35</v>
      </c>
      <c r="AV43" s="67" t="s">
        <v>35</v>
      </c>
      <c r="AW43" s="58" t="s">
        <v>35</v>
      </c>
      <c r="AX43" s="833"/>
      <c r="AY43" s="833"/>
      <c r="AZ43" s="344"/>
      <c r="BA43" s="965" t="s">
        <v>53</v>
      </c>
      <c r="BB43" s="552" t="s">
        <v>49</v>
      </c>
      <c r="BC43" s="54" t="s">
        <v>35</v>
      </c>
      <c r="BD43" s="50" t="s">
        <v>35</v>
      </c>
      <c r="BE43" s="50" t="s">
        <v>35</v>
      </c>
      <c r="BF43" s="50" t="s">
        <v>35</v>
      </c>
      <c r="BG43" s="45" t="s">
        <v>35</v>
      </c>
      <c r="BH43" s="54" t="s">
        <v>35</v>
      </c>
      <c r="BI43" s="50" t="s">
        <v>35</v>
      </c>
      <c r="BJ43" s="50" t="s">
        <v>35</v>
      </c>
      <c r="BK43" s="50" t="s">
        <v>35</v>
      </c>
      <c r="BL43" s="45" t="s">
        <v>35</v>
      </c>
      <c r="BM43" s="54" t="s">
        <v>35</v>
      </c>
      <c r="BN43" s="50" t="s">
        <v>35</v>
      </c>
      <c r="BO43" s="50" t="s">
        <v>35</v>
      </c>
      <c r="BP43" s="50" t="s">
        <v>35</v>
      </c>
      <c r="BQ43" s="45" t="s">
        <v>35</v>
      </c>
      <c r="BR43" s="54" t="s">
        <v>35</v>
      </c>
      <c r="BS43" s="50" t="s">
        <v>35</v>
      </c>
      <c r="BT43" s="50" t="s">
        <v>35</v>
      </c>
      <c r="BU43" s="50" t="s">
        <v>35</v>
      </c>
      <c r="BV43" s="50" t="s">
        <v>35</v>
      </c>
      <c r="BW43" s="50" t="s">
        <v>35</v>
      </c>
      <c r="BX43" s="50" t="s">
        <v>35</v>
      </c>
      <c r="BY43" s="39" t="s">
        <v>35</v>
      </c>
      <c r="BZ43" s="39" t="s">
        <v>35</v>
      </c>
      <c r="CA43" s="39" t="s">
        <v>35</v>
      </c>
      <c r="CB43" s="39" t="s">
        <v>35</v>
      </c>
      <c r="CC43" s="39" t="s">
        <v>35</v>
      </c>
      <c r="CD43" s="39" t="s">
        <v>35</v>
      </c>
      <c r="CE43" s="39" t="s">
        <v>35</v>
      </c>
      <c r="CF43" s="39" t="s">
        <v>35</v>
      </c>
      <c r="CG43" s="39" t="s">
        <v>35</v>
      </c>
      <c r="CH43" s="39" t="s">
        <v>35</v>
      </c>
      <c r="CI43" s="39" t="s">
        <v>35</v>
      </c>
      <c r="CJ43" s="39" t="s">
        <v>35</v>
      </c>
      <c r="CK43" s="39" t="s">
        <v>35</v>
      </c>
      <c r="CL43" s="39" t="s">
        <v>35</v>
      </c>
      <c r="CM43" s="39" t="s">
        <v>35</v>
      </c>
      <c r="CN43" s="39" t="s">
        <v>35</v>
      </c>
      <c r="CO43" s="39" t="s">
        <v>35</v>
      </c>
      <c r="CP43" s="39" t="s">
        <v>35</v>
      </c>
      <c r="CQ43" s="39" t="s">
        <v>35</v>
      </c>
      <c r="CR43" s="39" t="s">
        <v>35</v>
      </c>
      <c r="CS43" s="39" t="s">
        <v>35</v>
      </c>
      <c r="CT43" s="39" t="s">
        <v>35</v>
      </c>
      <c r="CU43" s="39" t="s">
        <v>35</v>
      </c>
      <c r="CV43" s="39" t="s">
        <v>35</v>
      </c>
      <c r="CW43" s="39" t="s">
        <v>35</v>
      </c>
      <c r="CX43" s="8"/>
      <c r="CY43" s="8"/>
      <c r="CZ43" s="8"/>
    </row>
    <row r="44" s="489" customFormat="true" ht="15" customHeight="true" x14ac:dyDescent="0.2">
      <c r="A44" s="977"/>
      <c r="B44" s="370" t="s">
        <v>48</v>
      </c>
      <c r="C44" s="70" t="s">
        <v>35</v>
      </c>
      <c r="D44" s="67" t="s">
        <v>35</v>
      </c>
      <c r="E44" s="67" t="s">
        <v>35</v>
      </c>
      <c r="F44" s="67" t="s">
        <v>35</v>
      </c>
      <c r="G44" s="64" t="s">
        <v>35</v>
      </c>
      <c r="H44" s="61" t="s">
        <v>35</v>
      </c>
      <c r="I44" s="67" t="s">
        <v>35</v>
      </c>
      <c r="J44" s="67" t="s">
        <v>35</v>
      </c>
      <c r="K44" s="67" t="s">
        <v>35</v>
      </c>
      <c r="L44" s="58" t="s">
        <v>35</v>
      </c>
      <c r="M44" s="70" t="s">
        <v>35</v>
      </c>
      <c r="N44" s="67" t="s">
        <v>35</v>
      </c>
      <c r="O44" s="67" t="s">
        <v>35</v>
      </c>
      <c r="P44" s="67" t="s">
        <v>35</v>
      </c>
      <c r="Q44" s="64" t="s">
        <v>35</v>
      </c>
      <c r="R44" s="61" t="s">
        <v>35</v>
      </c>
      <c r="S44" s="67" t="s">
        <v>35</v>
      </c>
      <c r="T44" s="67" t="s">
        <v>35</v>
      </c>
      <c r="U44" s="67" t="s">
        <v>35</v>
      </c>
      <c r="V44" s="67" t="s">
        <v>35</v>
      </c>
      <c r="W44" s="67" t="s">
        <v>35</v>
      </c>
      <c r="X44" s="67" t="s">
        <v>35</v>
      </c>
      <c r="Y44" s="67" t="s">
        <v>35</v>
      </c>
      <c r="Z44" s="67" t="s">
        <v>35</v>
      </c>
      <c r="AA44" s="67" t="s">
        <v>35</v>
      </c>
      <c r="AB44" s="67" t="s">
        <v>35</v>
      </c>
      <c r="AC44" s="67" t="s">
        <v>35</v>
      </c>
      <c r="AD44" s="67" t="s">
        <v>35</v>
      </c>
      <c r="AE44" s="67" t="s">
        <v>35</v>
      </c>
      <c r="AF44" s="67" t="s">
        <v>35</v>
      </c>
      <c r="AG44" s="67" t="s">
        <v>35</v>
      </c>
      <c r="AH44" s="67" t="s">
        <v>35</v>
      </c>
      <c r="AI44" s="67" t="s">
        <v>35</v>
      </c>
      <c r="AJ44" s="67" t="s">
        <v>35</v>
      </c>
      <c r="AK44" s="67" t="s">
        <v>35</v>
      </c>
      <c r="AL44" s="67" t="s">
        <v>35</v>
      </c>
      <c r="AM44" s="67" t="s">
        <v>35</v>
      </c>
      <c r="AN44" s="67" t="s">
        <v>35</v>
      </c>
      <c r="AO44" s="67" t="s">
        <v>35</v>
      </c>
      <c r="AP44" s="67" t="s">
        <v>35</v>
      </c>
      <c r="AQ44" s="67" t="s">
        <v>35</v>
      </c>
      <c r="AR44" s="67" t="s">
        <v>35</v>
      </c>
      <c r="AS44" s="67" t="s">
        <v>35</v>
      </c>
      <c r="AT44" s="67" t="s">
        <v>35</v>
      </c>
      <c r="AU44" s="67" t="s">
        <v>35</v>
      </c>
      <c r="AV44" s="67" t="s">
        <v>35</v>
      </c>
      <c r="AW44" s="58" t="s">
        <v>35</v>
      </c>
      <c r="AX44" s="833"/>
      <c r="AY44" s="833"/>
      <c r="AZ44" s="344"/>
      <c r="BA44" s="965"/>
      <c r="BB44" s="552" t="s">
        <v>48</v>
      </c>
      <c r="BC44" s="54" t="s">
        <v>35</v>
      </c>
      <c r="BD44" s="50" t="s">
        <v>35</v>
      </c>
      <c r="BE44" s="50" t="s">
        <v>35</v>
      </c>
      <c r="BF44" s="50" t="s">
        <v>35</v>
      </c>
      <c r="BG44" s="45" t="s">
        <v>35</v>
      </c>
      <c r="BH44" s="54" t="s">
        <v>35</v>
      </c>
      <c r="BI44" s="50" t="s">
        <v>35</v>
      </c>
      <c r="BJ44" s="50" t="s">
        <v>35</v>
      </c>
      <c r="BK44" s="50" t="s">
        <v>35</v>
      </c>
      <c r="BL44" s="45" t="s">
        <v>35</v>
      </c>
      <c r="BM44" s="54" t="s">
        <v>35</v>
      </c>
      <c r="BN44" s="50" t="s">
        <v>35</v>
      </c>
      <c r="BO44" s="50" t="s">
        <v>35</v>
      </c>
      <c r="BP44" s="50" t="s">
        <v>35</v>
      </c>
      <c r="BQ44" s="45" t="s">
        <v>35</v>
      </c>
      <c r="BR44" s="54" t="s">
        <v>35</v>
      </c>
      <c r="BS44" s="50" t="s">
        <v>35</v>
      </c>
      <c r="BT44" s="50" t="s">
        <v>35</v>
      </c>
      <c r="BU44" s="50" t="s">
        <v>35</v>
      </c>
      <c r="BV44" s="50" t="s">
        <v>35</v>
      </c>
      <c r="BW44" s="50" t="s">
        <v>35</v>
      </c>
      <c r="BX44" s="50" t="s">
        <v>35</v>
      </c>
      <c r="BY44" s="39" t="s">
        <v>35</v>
      </c>
      <c r="BZ44" s="39" t="s">
        <v>35</v>
      </c>
      <c r="CA44" s="39" t="s">
        <v>35</v>
      </c>
      <c r="CB44" s="39" t="s">
        <v>35</v>
      </c>
      <c r="CC44" s="39" t="s">
        <v>35</v>
      </c>
      <c r="CD44" s="39" t="s">
        <v>35</v>
      </c>
      <c r="CE44" s="39" t="s">
        <v>35</v>
      </c>
      <c r="CF44" s="39" t="s">
        <v>35</v>
      </c>
      <c r="CG44" s="39" t="s">
        <v>35</v>
      </c>
      <c r="CH44" s="39" t="s">
        <v>35</v>
      </c>
      <c r="CI44" s="39" t="s">
        <v>35</v>
      </c>
      <c r="CJ44" s="39" t="s">
        <v>35</v>
      </c>
      <c r="CK44" s="39" t="s">
        <v>35</v>
      </c>
      <c r="CL44" s="39" t="s">
        <v>35</v>
      </c>
      <c r="CM44" s="39" t="s">
        <v>35</v>
      </c>
      <c r="CN44" s="39" t="s">
        <v>35</v>
      </c>
      <c r="CO44" s="39" t="s">
        <v>35</v>
      </c>
      <c r="CP44" s="39" t="s">
        <v>35</v>
      </c>
      <c r="CQ44" s="39" t="s">
        <v>35</v>
      </c>
      <c r="CR44" s="39" t="s">
        <v>35</v>
      </c>
      <c r="CS44" s="39" t="s">
        <v>35</v>
      </c>
      <c r="CT44" s="39" t="s">
        <v>35</v>
      </c>
      <c r="CU44" s="39" t="s">
        <v>35</v>
      </c>
      <c r="CV44" s="39" t="s">
        <v>35</v>
      </c>
      <c r="CW44" s="39" t="s">
        <v>35</v>
      </c>
      <c r="CX44" s="8"/>
      <c r="CY44" s="8"/>
      <c r="CZ44" s="8"/>
    </row>
    <row r="45" s="489" customFormat="true" ht="15" customHeight="true" x14ac:dyDescent="0.2">
      <c r="A45" s="977" t="s">
        <v>52</v>
      </c>
      <c r="B45" s="370" t="s">
        <v>49</v>
      </c>
      <c r="C45" s="70" t="s">
        <v>35</v>
      </c>
      <c r="D45" s="67" t="s">
        <v>35</v>
      </c>
      <c r="E45" s="67" t="s">
        <v>35</v>
      </c>
      <c r="F45" s="67" t="s">
        <v>35</v>
      </c>
      <c r="G45" s="64" t="s">
        <v>35</v>
      </c>
      <c r="H45" s="61" t="s">
        <v>35</v>
      </c>
      <c r="I45" s="67" t="s">
        <v>35</v>
      </c>
      <c r="J45" s="67" t="s">
        <v>35</v>
      </c>
      <c r="K45" s="67" t="s">
        <v>35</v>
      </c>
      <c r="L45" s="58" t="s">
        <v>35</v>
      </c>
      <c r="M45" s="70" t="s">
        <v>35</v>
      </c>
      <c r="N45" s="67" t="s">
        <v>35</v>
      </c>
      <c r="O45" s="67" t="s">
        <v>35</v>
      </c>
      <c r="P45" s="67" t="s">
        <v>35</v>
      </c>
      <c r="Q45" s="64" t="s">
        <v>35</v>
      </c>
      <c r="R45" s="61" t="s">
        <v>35</v>
      </c>
      <c r="S45" s="67" t="s">
        <v>35</v>
      </c>
      <c r="T45" s="67" t="s">
        <v>35</v>
      </c>
      <c r="U45" s="67" t="s">
        <v>35</v>
      </c>
      <c r="V45" s="67" t="s">
        <v>35</v>
      </c>
      <c r="W45" s="67" t="s">
        <v>35</v>
      </c>
      <c r="X45" s="67" t="s">
        <v>35</v>
      </c>
      <c r="Y45" s="67" t="s">
        <v>35</v>
      </c>
      <c r="Z45" s="67" t="s">
        <v>35</v>
      </c>
      <c r="AA45" s="67" t="s">
        <v>35</v>
      </c>
      <c r="AB45" s="67" t="s">
        <v>35</v>
      </c>
      <c r="AC45" s="67" t="s">
        <v>35</v>
      </c>
      <c r="AD45" s="67" t="s">
        <v>35</v>
      </c>
      <c r="AE45" s="67" t="s">
        <v>35</v>
      </c>
      <c r="AF45" s="67" t="s">
        <v>35</v>
      </c>
      <c r="AG45" s="67" t="s">
        <v>35</v>
      </c>
      <c r="AH45" s="67" t="s">
        <v>35</v>
      </c>
      <c r="AI45" s="67" t="s">
        <v>35</v>
      </c>
      <c r="AJ45" s="67" t="s">
        <v>35</v>
      </c>
      <c r="AK45" s="67" t="s">
        <v>35</v>
      </c>
      <c r="AL45" s="67" t="s">
        <v>35</v>
      </c>
      <c r="AM45" s="67" t="s">
        <v>35</v>
      </c>
      <c r="AN45" s="67" t="s">
        <v>35</v>
      </c>
      <c r="AO45" s="67" t="s">
        <v>35</v>
      </c>
      <c r="AP45" s="67" t="s">
        <v>35</v>
      </c>
      <c r="AQ45" s="67" t="s">
        <v>35</v>
      </c>
      <c r="AR45" s="67" t="s">
        <v>35</v>
      </c>
      <c r="AS45" s="67" t="s">
        <v>35</v>
      </c>
      <c r="AT45" s="67" t="s">
        <v>35</v>
      </c>
      <c r="AU45" s="67" t="s">
        <v>35</v>
      </c>
      <c r="AV45" s="67" t="s">
        <v>35</v>
      </c>
      <c r="AW45" s="58" t="s">
        <v>35</v>
      </c>
      <c r="AX45" s="833"/>
      <c r="AY45" s="833"/>
      <c r="AZ45" s="344"/>
      <c r="BA45" s="965" t="s">
        <v>52</v>
      </c>
      <c r="BB45" s="552" t="s">
        <v>49</v>
      </c>
      <c r="BC45" s="54" t="s">
        <v>35</v>
      </c>
      <c r="BD45" s="50" t="s">
        <v>35</v>
      </c>
      <c r="BE45" s="50" t="s">
        <v>35</v>
      </c>
      <c r="BF45" s="50" t="s">
        <v>35</v>
      </c>
      <c r="BG45" s="45" t="s">
        <v>35</v>
      </c>
      <c r="BH45" s="54" t="s">
        <v>35</v>
      </c>
      <c r="BI45" s="50" t="s">
        <v>35</v>
      </c>
      <c r="BJ45" s="50" t="s">
        <v>35</v>
      </c>
      <c r="BK45" s="50" t="s">
        <v>35</v>
      </c>
      <c r="BL45" s="45" t="s">
        <v>35</v>
      </c>
      <c r="BM45" s="54" t="s">
        <v>35</v>
      </c>
      <c r="BN45" s="50" t="s">
        <v>35</v>
      </c>
      <c r="BO45" s="50" t="s">
        <v>35</v>
      </c>
      <c r="BP45" s="50" t="s">
        <v>35</v>
      </c>
      <c r="BQ45" s="45" t="s">
        <v>35</v>
      </c>
      <c r="BR45" s="54" t="s">
        <v>35</v>
      </c>
      <c r="BS45" s="50" t="s">
        <v>35</v>
      </c>
      <c r="BT45" s="50" t="s">
        <v>35</v>
      </c>
      <c r="BU45" s="50" t="s">
        <v>35</v>
      </c>
      <c r="BV45" s="50" t="s">
        <v>35</v>
      </c>
      <c r="BW45" s="50" t="s">
        <v>35</v>
      </c>
      <c r="BX45" s="50" t="s">
        <v>35</v>
      </c>
      <c r="BY45" s="39" t="s">
        <v>35</v>
      </c>
      <c r="BZ45" s="39" t="s">
        <v>35</v>
      </c>
      <c r="CA45" s="39" t="s">
        <v>35</v>
      </c>
      <c r="CB45" s="39" t="s">
        <v>35</v>
      </c>
      <c r="CC45" s="39" t="s">
        <v>35</v>
      </c>
      <c r="CD45" s="39" t="s">
        <v>35</v>
      </c>
      <c r="CE45" s="39" t="s">
        <v>35</v>
      </c>
      <c r="CF45" s="39" t="s">
        <v>35</v>
      </c>
      <c r="CG45" s="39" t="s">
        <v>35</v>
      </c>
      <c r="CH45" s="39" t="s">
        <v>35</v>
      </c>
      <c r="CI45" s="39" t="s">
        <v>35</v>
      </c>
      <c r="CJ45" s="39" t="s">
        <v>35</v>
      </c>
      <c r="CK45" s="39" t="s">
        <v>35</v>
      </c>
      <c r="CL45" s="39" t="s">
        <v>35</v>
      </c>
      <c r="CM45" s="39" t="s">
        <v>35</v>
      </c>
      <c r="CN45" s="39" t="s">
        <v>35</v>
      </c>
      <c r="CO45" s="39" t="s">
        <v>35</v>
      </c>
      <c r="CP45" s="39" t="s">
        <v>35</v>
      </c>
      <c r="CQ45" s="39" t="s">
        <v>35</v>
      </c>
      <c r="CR45" s="39" t="s">
        <v>35</v>
      </c>
      <c r="CS45" s="39" t="s">
        <v>35</v>
      </c>
      <c r="CT45" s="39" t="s">
        <v>35</v>
      </c>
      <c r="CU45" s="39" t="s">
        <v>35</v>
      </c>
      <c r="CV45" s="39" t="s">
        <v>35</v>
      </c>
      <c r="CW45" s="39" t="s">
        <v>35</v>
      </c>
      <c r="CX45" s="8"/>
      <c r="CY45" s="8"/>
      <c r="CZ45" s="8"/>
    </row>
    <row r="46" s="489" customFormat="true" ht="15" customHeight="true" x14ac:dyDescent="0.2">
      <c r="A46" s="977"/>
      <c r="B46" s="370" t="s">
        <v>48</v>
      </c>
      <c r="C46" s="70" t="s">
        <v>35</v>
      </c>
      <c r="D46" s="67" t="s">
        <v>35</v>
      </c>
      <c r="E46" s="67" t="s">
        <v>35</v>
      </c>
      <c r="F46" s="67" t="s">
        <v>35</v>
      </c>
      <c r="G46" s="64" t="s">
        <v>35</v>
      </c>
      <c r="H46" s="61" t="s">
        <v>35</v>
      </c>
      <c r="I46" s="67" t="s">
        <v>35</v>
      </c>
      <c r="J46" s="67" t="s">
        <v>35</v>
      </c>
      <c r="K46" s="67" t="s">
        <v>35</v>
      </c>
      <c r="L46" s="58" t="s">
        <v>35</v>
      </c>
      <c r="M46" s="70" t="s">
        <v>35</v>
      </c>
      <c r="N46" s="67" t="s">
        <v>35</v>
      </c>
      <c r="O46" s="67" t="s">
        <v>35</v>
      </c>
      <c r="P46" s="67" t="s">
        <v>35</v>
      </c>
      <c r="Q46" s="64" t="s">
        <v>35</v>
      </c>
      <c r="R46" s="61" t="s">
        <v>35</v>
      </c>
      <c r="S46" s="67" t="s">
        <v>35</v>
      </c>
      <c r="T46" s="67" t="s">
        <v>35</v>
      </c>
      <c r="U46" s="67" t="s">
        <v>35</v>
      </c>
      <c r="V46" s="67" t="s">
        <v>35</v>
      </c>
      <c r="W46" s="67" t="s">
        <v>35</v>
      </c>
      <c r="X46" s="67" t="s">
        <v>35</v>
      </c>
      <c r="Y46" s="67" t="s">
        <v>35</v>
      </c>
      <c r="Z46" s="67" t="s">
        <v>35</v>
      </c>
      <c r="AA46" s="67" t="s">
        <v>35</v>
      </c>
      <c r="AB46" s="67" t="s">
        <v>35</v>
      </c>
      <c r="AC46" s="67" t="s">
        <v>35</v>
      </c>
      <c r="AD46" s="67" t="s">
        <v>35</v>
      </c>
      <c r="AE46" s="67" t="s">
        <v>35</v>
      </c>
      <c r="AF46" s="67" t="s">
        <v>35</v>
      </c>
      <c r="AG46" s="67" t="s">
        <v>35</v>
      </c>
      <c r="AH46" s="67" t="s">
        <v>35</v>
      </c>
      <c r="AI46" s="67" t="s">
        <v>35</v>
      </c>
      <c r="AJ46" s="67" t="s">
        <v>35</v>
      </c>
      <c r="AK46" s="67" t="s">
        <v>35</v>
      </c>
      <c r="AL46" s="67" t="s">
        <v>35</v>
      </c>
      <c r="AM46" s="67" t="s">
        <v>35</v>
      </c>
      <c r="AN46" s="67" t="s">
        <v>35</v>
      </c>
      <c r="AO46" s="67" t="s">
        <v>35</v>
      </c>
      <c r="AP46" s="67" t="s">
        <v>35</v>
      </c>
      <c r="AQ46" s="67" t="s">
        <v>35</v>
      </c>
      <c r="AR46" s="67" t="s">
        <v>35</v>
      </c>
      <c r="AS46" s="67" t="s">
        <v>35</v>
      </c>
      <c r="AT46" s="67" t="s">
        <v>35</v>
      </c>
      <c r="AU46" s="67" t="s">
        <v>35</v>
      </c>
      <c r="AV46" s="67" t="s">
        <v>35</v>
      </c>
      <c r="AW46" s="58" t="s">
        <v>35</v>
      </c>
      <c r="AX46" s="833"/>
      <c r="AY46" s="833"/>
      <c r="AZ46" s="344"/>
      <c r="BA46" s="965"/>
      <c r="BB46" s="552" t="s">
        <v>48</v>
      </c>
      <c r="BC46" s="54" t="s">
        <v>35</v>
      </c>
      <c r="BD46" s="50" t="s">
        <v>35</v>
      </c>
      <c r="BE46" s="50" t="s">
        <v>35</v>
      </c>
      <c r="BF46" s="50" t="s">
        <v>35</v>
      </c>
      <c r="BG46" s="45" t="s">
        <v>35</v>
      </c>
      <c r="BH46" s="54" t="s">
        <v>35</v>
      </c>
      <c r="BI46" s="50" t="s">
        <v>35</v>
      </c>
      <c r="BJ46" s="50" t="s">
        <v>35</v>
      </c>
      <c r="BK46" s="50" t="s">
        <v>35</v>
      </c>
      <c r="BL46" s="45" t="s">
        <v>35</v>
      </c>
      <c r="BM46" s="54" t="s">
        <v>35</v>
      </c>
      <c r="BN46" s="50" t="s">
        <v>35</v>
      </c>
      <c r="BO46" s="50" t="s">
        <v>35</v>
      </c>
      <c r="BP46" s="50" t="s">
        <v>35</v>
      </c>
      <c r="BQ46" s="45" t="s">
        <v>35</v>
      </c>
      <c r="BR46" s="54" t="s">
        <v>35</v>
      </c>
      <c r="BS46" s="50" t="s">
        <v>35</v>
      </c>
      <c r="BT46" s="50" t="s">
        <v>35</v>
      </c>
      <c r="BU46" s="50" t="s">
        <v>35</v>
      </c>
      <c r="BV46" s="50" t="s">
        <v>35</v>
      </c>
      <c r="BW46" s="50" t="s">
        <v>35</v>
      </c>
      <c r="BX46" s="50" t="s">
        <v>35</v>
      </c>
      <c r="BY46" s="39" t="s">
        <v>35</v>
      </c>
      <c r="BZ46" s="39" t="s">
        <v>35</v>
      </c>
      <c r="CA46" s="39" t="s">
        <v>35</v>
      </c>
      <c r="CB46" s="39" t="s">
        <v>35</v>
      </c>
      <c r="CC46" s="39" t="s">
        <v>35</v>
      </c>
      <c r="CD46" s="39" t="s">
        <v>35</v>
      </c>
      <c r="CE46" s="39" t="s">
        <v>35</v>
      </c>
      <c r="CF46" s="39" t="s">
        <v>35</v>
      </c>
      <c r="CG46" s="39" t="s">
        <v>35</v>
      </c>
      <c r="CH46" s="39" t="s">
        <v>35</v>
      </c>
      <c r="CI46" s="39" t="s">
        <v>35</v>
      </c>
      <c r="CJ46" s="39" t="s">
        <v>35</v>
      </c>
      <c r="CK46" s="39" t="s">
        <v>35</v>
      </c>
      <c r="CL46" s="39" t="s">
        <v>35</v>
      </c>
      <c r="CM46" s="39" t="s">
        <v>35</v>
      </c>
      <c r="CN46" s="39" t="s">
        <v>35</v>
      </c>
      <c r="CO46" s="39" t="s">
        <v>35</v>
      </c>
      <c r="CP46" s="39" t="s">
        <v>35</v>
      </c>
      <c r="CQ46" s="39" t="s">
        <v>35</v>
      </c>
      <c r="CR46" s="39" t="s">
        <v>35</v>
      </c>
      <c r="CS46" s="39" t="s">
        <v>35</v>
      </c>
      <c r="CT46" s="39" t="s">
        <v>35</v>
      </c>
      <c r="CU46" s="39" t="s">
        <v>35</v>
      </c>
      <c r="CV46" s="39" t="s">
        <v>35</v>
      </c>
      <c r="CW46" s="39" t="s">
        <v>35</v>
      </c>
      <c r="CX46" s="8"/>
      <c r="CY46" s="8"/>
      <c r="CZ46" s="8"/>
    </row>
    <row r="47" s="315" customFormat="true" ht="15" customHeight="true" x14ac:dyDescent="0.2">
      <c r="A47" s="977" t="s">
        <v>101</v>
      </c>
      <c r="B47" s="370" t="s">
        <v>100</v>
      </c>
      <c r="C47" s="70" t="s">
        <v>35</v>
      </c>
      <c r="D47" s="67" t="s">
        <v>35</v>
      </c>
      <c r="E47" s="67" t="s">
        <v>35</v>
      </c>
      <c r="F47" s="67" t="s">
        <v>35</v>
      </c>
      <c r="G47" s="64" t="s">
        <v>35</v>
      </c>
      <c r="H47" s="61" t="s">
        <v>35</v>
      </c>
      <c r="I47" s="67" t="s">
        <v>35</v>
      </c>
      <c r="J47" s="67" t="s">
        <v>35</v>
      </c>
      <c r="K47" s="67" t="s">
        <v>35</v>
      </c>
      <c r="L47" s="58" t="s">
        <v>35</v>
      </c>
      <c r="M47" s="70" t="s">
        <v>35</v>
      </c>
      <c r="N47" s="67" t="s">
        <v>35</v>
      </c>
      <c r="O47" s="67" t="s">
        <v>35</v>
      </c>
      <c r="P47" s="67" t="s">
        <v>35</v>
      </c>
      <c r="Q47" s="64" t="s">
        <v>35</v>
      </c>
      <c r="R47" s="61" t="s">
        <v>35</v>
      </c>
      <c r="S47" s="67" t="s">
        <v>35</v>
      </c>
      <c r="T47" s="67" t="s">
        <v>35</v>
      </c>
      <c r="U47" s="67" t="s">
        <v>35</v>
      </c>
      <c r="V47" s="67" t="s">
        <v>35</v>
      </c>
      <c r="W47" s="67" t="s">
        <v>35</v>
      </c>
      <c r="X47" s="67" t="s">
        <v>35</v>
      </c>
      <c r="Y47" s="67" t="s">
        <v>35</v>
      </c>
      <c r="Z47" s="67" t="s">
        <v>35</v>
      </c>
      <c r="AA47" s="67" t="s">
        <v>35</v>
      </c>
      <c r="AB47" s="67" t="s">
        <v>35</v>
      </c>
      <c r="AC47" s="67" t="s">
        <v>35</v>
      </c>
      <c r="AD47" s="67" t="s">
        <v>35</v>
      </c>
      <c r="AE47" s="67" t="s">
        <v>35</v>
      </c>
      <c r="AF47" s="67" t="s">
        <v>35</v>
      </c>
      <c r="AG47" s="67" t="s">
        <v>35</v>
      </c>
      <c r="AH47" s="67" t="s">
        <v>35</v>
      </c>
      <c r="AI47" s="67" t="s">
        <v>35</v>
      </c>
      <c r="AJ47" s="67" t="s">
        <v>35</v>
      </c>
      <c r="AK47" s="67" t="s">
        <v>35</v>
      </c>
      <c r="AL47" s="67" t="s">
        <v>35</v>
      </c>
      <c r="AM47" s="67" t="s">
        <v>35</v>
      </c>
      <c r="AN47" s="67" t="s">
        <v>35</v>
      </c>
      <c r="AO47" s="67" t="s">
        <v>35</v>
      </c>
      <c r="AP47" s="67" t="s">
        <v>35</v>
      </c>
      <c r="AQ47" s="67" t="s">
        <v>35</v>
      </c>
      <c r="AR47" s="67" t="s">
        <v>35</v>
      </c>
      <c r="AS47" s="67" t="s">
        <v>35</v>
      </c>
      <c r="AT47" s="67" t="s">
        <v>35</v>
      </c>
      <c r="AU47" s="67" t="s">
        <v>35</v>
      </c>
      <c r="AV47" s="67" t="s">
        <v>35</v>
      </c>
      <c r="AW47" s="58" t="s">
        <v>35</v>
      </c>
      <c r="AX47" s="10"/>
      <c r="AY47" s="10"/>
      <c r="AZ47" s="343"/>
      <c r="BA47" s="965" t="s">
        <v>101</v>
      </c>
      <c r="BB47" s="552" t="s">
        <v>100</v>
      </c>
      <c r="BC47" s="54" t="s">
        <v>35</v>
      </c>
      <c r="BD47" s="50" t="s">
        <v>35</v>
      </c>
      <c r="BE47" s="50" t="s">
        <v>35</v>
      </c>
      <c r="BF47" s="50" t="s">
        <v>35</v>
      </c>
      <c r="BG47" s="45" t="s">
        <v>35</v>
      </c>
      <c r="BH47" s="54" t="s">
        <v>35</v>
      </c>
      <c r="BI47" s="50" t="s">
        <v>35</v>
      </c>
      <c r="BJ47" s="50" t="s">
        <v>35</v>
      </c>
      <c r="BK47" s="50" t="s">
        <v>35</v>
      </c>
      <c r="BL47" s="45" t="s">
        <v>35</v>
      </c>
      <c r="BM47" s="54" t="s">
        <v>35</v>
      </c>
      <c r="BN47" s="50" t="s">
        <v>35</v>
      </c>
      <c r="BO47" s="50" t="s">
        <v>35</v>
      </c>
      <c r="BP47" s="50" t="s">
        <v>35</v>
      </c>
      <c r="BQ47" s="45" t="s">
        <v>35</v>
      </c>
      <c r="BR47" s="54" t="s">
        <v>35</v>
      </c>
      <c r="BS47" s="50" t="s">
        <v>35</v>
      </c>
      <c r="BT47" s="50" t="s">
        <v>35</v>
      </c>
      <c r="BU47" s="50" t="s">
        <v>35</v>
      </c>
      <c r="BV47" s="50" t="s">
        <v>35</v>
      </c>
      <c r="BW47" s="50" t="s">
        <v>35</v>
      </c>
      <c r="BX47" s="50" t="s">
        <v>35</v>
      </c>
      <c r="BY47" s="39" t="s">
        <v>35</v>
      </c>
      <c r="BZ47" s="39" t="s">
        <v>35</v>
      </c>
      <c r="CA47" s="39" t="s">
        <v>35</v>
      </c>
      <c r="CB47" s="39" t="s">
        <v>35</v>
      </c>
      <c r="CC47" s="39" t="s">
        <v>35</v>
      </c>
      <c r="CD47" s="39" t="s">
        <v>35</v>
      </c>
      <c r="CE47" s="39" t="s">
        <v>35</v>
      </c>
      <c r="CF47" s="39" t="s">
        <v>35</v>
      </c>
      <c r="CG47" s="39" t="s">
        <v>35</v>
      </c>
      <c r="CH47" s="39" t="s">
        <v>35</v>
      </c>
      <c r="CI47" s="39" t="s">
        <v>35</v>
      </c>
      <c r="CJ47" s="39" t="s">
        <v>35</v>
      </c>
      <c r="CK47" s="39" t="s">
        <v>35</v>
      </c>
      <c r="CL47" s="39" t="s">
        <v>35</v>
      </c>
      <c r="CM47" s="39" t="s">
        <v>35</v>
      </c>
      <c r="CN47" s="39" t="s">
        <v>35</v>
      </c>
      <c r="CO47" s="39" t="s">
        <v>35</v>
      </c>
      <c r="CP47" s="39" t="s">
        <v>35</v>
      </c>
      <c r="CQ47" s="39" t="s">
        <v>35</v>
      </c>
      <c r="CR47" s="39" t="s">
        <v>35</v>
      </c>
      <c r="CS47" s="39" t="s">
        <v>35</v>
      </c>
      <c r="CT47" s="39" t="s">
        <v>35</v>
      </c>
      <c r="CU47" s="39" t="s">
        <v>35</v>
      </c>
      <c r="CV47" s="39" t="s">
        <v>35</v>
      </c>
      <c r="CW47" s="39" t="s">
        <v>35</v>
      </c>
      <c r="CX47" s="8"/>
      <c r="CY47" s="8"/>
      <c r="CZ47" s="8"/>
    </row>
    <row r="48" s="315" customFormat="true" ht="15" customHeight="true" x14ac:dyDescent="0.2">
      <c r="A48" s="977"/>
      <c r="B48" s="370" t="s">
        <v>99</v>
      </c>
      <c r="C48" s="70" t="s">
        <v>35</v>
      </c>
      <c r="D48" s="67" t="s">
        <v>35</v>
      </c>
      <c r="E48" s="67" t="s">
        <v>35</v>
      </c>
      <c r="F48" s="67" t="s">
        <v>35</v>
      </c>
      <c r="G48" s="64" t="s">
        <v>35</v>
      </c>
      <c r="H48" s="61" t="s">
        <v>35</v>
      </c>
      <c r="I48" s="67" t="s">
        <v>35</v>
      </c>
      <c r="J48" s="67" t="s">
        <v>35</v>
      </c>
      <c r="K48" s="67" t="s">
        <v>35</v>
      </c>
      <c r="L48" s="58" t="s">
        <v>35</v>
      </c>
      <c r="M48" s="70" t="s">
        <v>35</v>
      </c>
      <c r="N48" s="67" t="s">
        <v>35</v>
      </c>
      <c r="O48" s="67" t="s">
        <v>35</v>
      </c>
      <c r="P48" s="67" t="s">
        <v>35</v>
      </c>
      <c r="Q48" s="64" t="s">
        <v>35</v>
      </c>
      <c r="R48" s="61" t="s">
        <v>35</v>
      </c>
      <c r="S48" s="67" t="s">
        <v>35</v>
      </c>
      <c r="T48" s="67" t="s">
        <v>35</v>
      </c>
      <c r="U48" s="67" t="s">
        <v>35</v>
      </c>
      <c r="V48" s="67" t="s">
        <v>35</v>
      </c>
      <c r="W48" s="67" t="s">
        <v>35</v>
      </c>
      <c r="X48" s="67" t="s">
        <v>35</v>
      </c>
      <c r="Y48" s="67" t="s">
        <v>35</v>
      </c>
      <c r="Z48" s="67" t="s">
        <v>35</v>
      </c>
      <c r="AA48" s="67" t="s">
        <v>35</v>
      </c>
      <c r="AB48" s="67" t="s">
        <v>35</v>
      </c>
      <c r="AC48" s="67" t="s">
        <v>35</v>
      </c>
      <c r="AD48" s="67" t="s">
        <v>35</v>
      </c>
      <c r="AE48" s="67" t="s">
        <v>35</v>
      </c>
      <c r="AF48" s="67" t="s">
        <v>35</v>
      </c>
      <c r="AG48" s="67" t="s">
        <v>35</v>
      </c>
      <c r="AH48" s="67" t="s">
        <v>35</v>
      </c>
      <c r="AI48" s="67" t="s">
        <v>35</v>
      </c>
      <c r="AJ48" s="67" t="s">
        <v>35</v>
      </c>
      <c r="AK48" s="67" t="s">
        <v>35</v>
      </c>
      <c r="AL48" s="67" t="s">
        <v>35</v>
      </c>
      <c r="AM48" s="67" t="s">
        <v>35</v>
      </c>
      <c r="AN48" s="67" t="s">
        <v>35</v>
      </c>
      <c r="AO48" s="67" t="s">
        <v>35</v>
      </c>
      <c r="AP48" s="67" t="s">
        <v>35</v>
      </c>
      <c r="AQ48" s="67" t="s">
        <v>35</v>
      </c>
      <c r="AR48" s="67" t="s">
        <v>35</v>
      </c>
      <c r="AS48" s="67" t="s">
        <v>35</v>
      </c>
      <c r="AT48" s="67" t="s">
        <v>35</v>
      </c>
      <c r="AU48" s="67" t="s">
        <v>35</v>
      </c>
      <c r="AV48" s="67" t="s">
        <v>35</v>
      </c>
      <c r="AW48" s="58" t="s">
        <v>35</v>
      </c>
      <c r="AX48" s="10"/>
      <c r="AY48" s="10"/>
      <c r="AZ48" s="343"/>
      <c r="BA48" s="965"/>
      <c r="BB48" s="552" t="s">
        <v>99</v>
      </c>
      <c r="BC48" s="54" t="s">
        <v>35</v>
      </c>
      <c r="BD48" s="50" t="s">
        <v>35</v>
      </c>
      <c r="BE48" s="50" t="s">
        <v>35</v>
      </c>
      <c r="BF48" s="50" t="s">
        <v>35</v>
      </c>
      <c r="BG48" s="45" t="s">
        <v>35</v>
      </c>
      <c r="BH48" s="54" t="s">
        <v>35</v>
      </c>
      <c r="BI48" s="50" t="s">
        <v>35</v>
      </c>
      <c r="BJ48" s="50" t="s">
        <v>35</v>
      </c>
      <c r="BK48" s="50" t="s">
        <v>35</v>
      </c>
      <c r="BL48" s="45" t="s">
        <v>35</v>
      </c>
      <c r="BM48" s="54" t="s">
        <v>35</v>
      </c>
      <c r="BN48" s="50" t="s">
        <v>35</v>
      </c>
      <c r="BO48" s="50" t="s">
        <v>35</v>
      </c>
      <c r="BP48" s="50" t="s">
        <v>35</v>
      </c>
      <c r="BQ48" s="45" t="s">
        <v>35</v>
      </c>
      <c r="BR48" s="54" t="s">
        <v>35</v>
      </c>
      <c r="BS48" s="50" t="s">
        <v>35</v>
      </c>
      <c r="BT48" s="50" t="s">
        <v>35</v>
      </c>
      <c r="BU48" s="50" t="s">
        <v>35</v>
      </c>
      <c r="BV48" s="50" t="s">
        <v>35</v>
      </c>
      <c r="BW48" s="50" t="s">
        <v>35</v>
      </c>
      <c r="BX48" s="50" t="s">
        <v>35</v>
      </c>
      <c r="BY48" s="39" t="s">
        <v>35</v>
      </c>
      <c r="BZ48" s="39" t="s">
        <v>35</v>
      </c>
      <c r="CA48" s="39" t="s">
        <v>35</v>
      </c>
      <c r="CB48" s="39" t="s">
        <v>35</v>
      </c>
      <c r="CC48" s="39" t="s">
        <v>35</v>
      </c>
      <c r="CD48" s="39" t="s">
        <v>35</v>
      </c>
      <c r="CE48" s="39" t="s">
        <v>35</v>
      </c>
      <c r="CF48" s="39" t="s">
        <v>35</v>
      </c>
      <c r="CG48" s="39" t="s">
        <v>35</v>
      </c>
      <c r="CH48" s="39" t="s">
        <v>35</v>
      </c>
      <c r="CI48" s="39" t="s">
        <v>35</v>
      </c>
      <c r="CJ48" s="39" t="s">
        <v>35</v>
      </c>
      <c r="CK48" s="39" t="s">
        <v>35</v>
      </c>
      <c r="CL48" s="39" t="s">
        <v>35</v>
      </c>
      <c r="CM48" s="39" t="s">
        <v>35</v>
      </c>
      <c r="CN48" s="39" t="s">
        <v>35</v>
      </c>
      <c r="CO48" s="39" t="s">
        <v>35</v>
      </c>
      <c r="CP48" s="39" t="s">
        <v>35</v>
      </c>
      <c r="CQ48" s="39" t="s">
        <v>35</v>
      </c>
      <c r="CR48" s="39" t="s">
        <v>35</v>
      </c>
      <c r="CS48" s="39" t="s">
        <v>35</v>
      </c>
      <c r="CT48" s="39" t="s">
        <v>35</v>
      </c>
      <c r="CU48" s="39" t="s">
        <v>35</v>
      </c>
      <c r="CV48" s="39" t="s">
        <v>35</v>
      </c>
      <c r="CW48" s="39" t="s">
        <v>35</v>
      </c>
      <c r="CX48" s="8"/>
      <c r="CY48" s="8"/>
      <c r="CZ48" s="8"/>
    </row>
    <row r="49" s="315" customFormat="true" ht="15" customHeight="true" x14ac:dyDescent="0.2">
      <c r="A49" s="977"/>
      <c r="B49" s="370" t="s">
        <v>68</v>
      </c>
      <c r="C49" s="70" t="s">
        <v>35</v>
      </c>
      <c r="D49" s="67" t="s">
        <v>35</v>
      </c>
      <c r="E49" s="67" t="s">
        <v>35</v>
      </c>
      <c r="F49" s="67" t="s">
        <v>35</v>
      </c>
      <c r="G49" s="64" t="s">
        <v>35</v>
      </c>
      <c r="H49" s="61" t="s">
        <v>35</v>
      </c>
      <c r="I49" s="67" t="s">
        <v>35</v>
      </c>
      <c r="J49" s="67" t="s">
        <v>35</v>
      </c>
      <c r="K49" s="67" t="s">
        <v>35</v>
      </c>
      <c r="L49" s="58" t="s">
        <v>35</v>
      </c>
      <c r="M49" s="70" t="s">
        <v>35</v>
      </c>
      <c r="N49" s="67" t="s">
        <v>35</v>
      </c>
      <c r="O49" s="67" t="s">
        <v>35</v>
      </c>
      <c r="P49" s="67" t="s">
        <v>35</v>
      </c>
      <c r="Q49" s="64" t="s">
        <v>35</v>
      </c>
      <c r="R49" s="61" t="s">
        <v>35</v>
      </c>
      <c r="S49" s="67" t="s">
        <v>35</v>
      </c>
      <c r="T49" s="67" t="s">
        <v>35</v>
      </c>
      <c r="U49" s="67" t="s">
        <v>35</v>
      </c>
      <c r="V49" s="67" t="s">
        <v>35</v>
      </c>
      <c r="W49" s="67" t="s">
        <v>35</v>
      </c>
      <c r="X49" s="67" t="s">
        <v>35</v>
      </c>
      <c r="Y49" s="67" t="s">
        <v>35</v>
      </c>
      <c r="Z49" s="67" t="s">
        <v>35</v>
      </c>
      <c r="AA49" s="67" t="s">
        <v>35</v>
      </c>
      <c r="AB49" s="67" t="s">
        <v>35</v>
      </c>
      <c r="AC49" s="67" t="s">
        <v>35</v>
      </c>
      <c r="AD49" s="67" t="s">
        <v>35</v>
      </c>
      <c r="AE49" s="67" t="s">
        <v>35</v>
      </c>
      <c r="AF49" s="67" t="s">
        <v>35</v>
      </c>
      <c r="AG49" s="67" t="s">
        <v>35</v>
      </c>
      <c r="AH49" s="67" t="s">
        <v>35</v>
      </c>
      <c r="AI49" s="67" t="s">
        <v>35</v>
      </c>
      <c r="AJ49" s="67" t="s">
        <v>35</v>
      </c>
      <c r="AK49" s="67" t="s">
        <v>35</v>
      </c>
      <c r="AL49" s="67" t="s">
        <v>35</v>
      </c>
      <c r="AM49" s="67" t="s">
        <v>35</v>
      </c>
      <c r="AN49" s="67" t="s">
        <v>35</v>
      </c>
      <c r="AO49" s="67" t="s">
        <v>35</v>
      </c>
      <c r="AP49" s="67" t="s">
        <v>35</v>
      </c>
      <c r="AQ49" s="67" t="s">
        <v>35</v>
      </c>
      <c r="AR49" s="67" t="s">
        <v>35</v>
      </c>
      <c r="AS49" s="67" t="s">
        <v>35</v>
      </c>
      <c r="AT49" s="67" t="s">
        <v>35</v>
      </c>
      <c r="AU49" s="67" t="s">
        <v>35</v>
      </c>
      <c r="AV49" s="67" t="s">
        <v>35</v>
      </c>
      <c r="AW49" s="58" t="s">
        <v>35</v>
      </c>
      <c r="AX49" s="10"/>
      <c r="AY49" s="10"/>
      <c r="AZ49" s="343"/>
      <c r="BA49" s="965"/>
      <c r="BB49" s="552" t="s">
        <v>68</v>
      </c>
      <c r="BC49" s="54" t="s">
        <v>35</v>
      </c>
      <c r="BD49" s="50" t="s">
        <v>35</v>
      </c>
      <c r="BE49" s="50" t="s">
        <v>35</v>
      </c>
      <c r="BF49" s="50" t="s">
        <v>35</v>
      </c>
      <c r="BG49" s="45" t="s">
        <v>35</v>
      </c>
      <c r="BH49" s="54" t="s">
        <v>35</v>
      </c>
      <c r="BI49" s="50" t="s">
        <v>35</v>
      </c>
      <c r="BJ49" s="50" t="s">
        <v>35</v>
      </c>
      <c r="BK49" s="50" t="s">
        <v>35</v>
      </c>
      <c r="BL49" s="45" t="s">
        <v>35</v>
      </c>
      <c r="BM49" s="54" t="s">
        <v>35</v>
      </c>
      <c r="BN49" s="50" t="s">
        <v>35</v>
      </c>
      <c r="BO49" s="50" t="s">
        <v>35</v>
      </c>
      <c r="BP49" s="50" t="s">
        <v>35</v>
      </c>
      <c r="BQ49" s="45" t="s">
        <v>35</v>
      </c>
      <c r="BR49" s="54" t="s">
        <v>35</v>
      </c>
      <c r="BS49" s="50" t="s">
        <v>35</v>
      </c>
      <c r="BT49" s="50" t="s">
        <v>35</v>
      </c>
      <c r="BU49" s="50" t="s">
        <v>35</v>
      </c>
      <c r="BV49" s="50" t="s">
        <v>35</v>
      </c>
      <c r="BW49" s="50" t="s">
        <v>35</v>
      </c>
      <c r="BX49" s="50" t="s">
        <v>35</v>
      </c>
      <c r="BY49" s="39" t="s">
        <v>35</v>
      </c>
      <c r="BZ49" s="39" t="s">
        <v>35</v>
      </c>
      <c r="CA49" s="39" t="s">
        <v>35</v>
      </c>
      <c r="CB49" s="39" t="s">
        <v>35</v>
      </c>
      <c r="CC49" s="39" t="s">
        <v>35</v>
      </c>
      <c r="CD49" s="39" t="s">
        <v>35</v>
      </c>
      <c r="CE49" s="39" t="s">
        <v>35</v>
      </c>
      <c r="CF49" s="39" t="s">
        <v>35</v>
      </c>
      <c r="CG49" s="39" t="s">
        <v>35</v>
      </c>
      <c r="CH49" s="39" t="s">
        <v>35</v>
      </c>
      <c r="CI49" s="39" t="s">
        <v>35</v>
      </c>
      <c r="CJ49" s="39" t="s">
        <v>35</v>
      </c>
      <c r="CK49" s="39" t="s">
        <v>35</v>
      </c>
      <c r="CL49" s="39" t="s">
        <v>35</v>
      </c>
      <c r="CM49" s="39" t="s">
        <v>35</v>
      </c>
      <c r="CN49" s="39" t="s">
        <v>35</v>
      </c>
      <c r="CO49" s="39" t="s">
        <v>35</v>
      </c>
      <c r="CP49" s="39" t="s">
        <v>35</v>
      </c>
      <c r="CQ49" s="39" t="s">
        <v>35</v>
      </c>
      <c r="CR49" s="39" t="s">
        <v>35</v>
      </c>
      <c r="CS49" s="39" t="s">
        <v>35</v>
      </c>
      <c r="CT49" s="39" t="s">
        <v>35</v>
      </c>
      <c r="CU49" s="39" t="s">
        <v>35</v>
      </c>
      <c r="CV49" s="39" t="s">
        <v>35</v>
      </c>
      <c r="CW49" s="39" t="s">
        <v>35</v>
      </c>
      <c r="CX49" s="8"/>
      <c r="CY49" s="8"/>
      <c r="CZ49" s="8"/>
    </row>
    <row r="50" s="315" customFormat="true" ht="15" customHeight="true" x14ac:dyDescent="0.2">
      <c r="A50" s="977" t="s">
        <v>102</v>
      </c>
      <c r="B50" s="370" t="s">
        <v>100</v>
      </c>
      <c r="C50" s="70" t="s">
        <v>35</v>
      </c>
      <c r="D50" s="67" t="s">
        <v>35</v>
      </c>
      <c r="E50" s="67" t="s">
        <v>35</v>
      </c>
      <c r="F50" s="67" t="s">
        <v>35</v>
      </c>
      <c r="G50" s="64" t="s">
        <v>35</v>
      </c>
      <c r="H50" s="61" t="s">
        <v>35</v>
      </c>
      <c r="I50" s="67" t="s">
        <v>35</v>
      </c>
      <c r="J50" s="67" t="s">
        <v>35</v>
      </c>
      <c r="K50" s="67" t="s">
        <v>35</v>
      </c>
      <c r="L50" s="58" t="s">
        <v>35</v>
      </c>
      <c r="M50" s="70" t="s">
        <v>35</v>
      </c>
      <c r="N50" s="67" t="s">
        <v>35</v>
      </c>
      <c r="O50" s="67" t="s">
        <v>35</v>
      </c>
      <c r="P50" s="67" t="s">
        <v>35</v>
      </c>
      <c r="Q50" s="64" t="s">
        <v>35</v>
      </c>
      <c r="R50" s="61" t="s">
        <v>35</v>
      </c>
      <c r="S50" s="67" t="s">
        <v>35</v>
      </c>
      <c r="T50" s="67" t="s">
        <v>35</v>
      </c>
      <c r="U50" s="67" t="s">
        <v>35</v>
      </c>
      <c r="V50" s="67" t="s">
        <v>35</v>
      </c>
      <c r="W50" s="67" t="s">
        <v>35</v>
      </c>
      <c r="X50" s="67" t="s">
        <v>35</v>
      </c>
      <c r="Y50" s="67" t="s">
        <v>35</v>
      </c>
      <c r="Z50" s="67" t="s">
        <v>35</v>
      </c>
      <c r="AA50" s="67" t="s">
        <v>35</v>
      </c>
      <c r="AB50" s="67" t="s">
        <v>35</v>
      </c>
      <c r="AC50" s="67" t="s">
        <v>35</v>
      </c>
      <c r="AD50" s="67" t="s">
        <v>35</v>
      </c>
      <c r="AE50" s="67" t="s">
        <v>35</v>
      </c>
      <c r="AF50" s="67" t="s">
        <v>35</v>
      </c>
      <c r="AG50" s="67" t="s">
        <v>35</v>
      </c>
      <c r="AH50" s="67" t="s">
        <v>35</v>
      </c>
      <c r="AI50" s="67" t="s">
        <v>35</v>
      </c>
      <c r="AJ50" s="67" t="s">
        <v>35</v>
      </c>
      <c r="AK50" s="67" t="s">
        <v>35</v>
      </c>
      <c r="AL50" s="67" t="s">
        <v>35</v>
      </c>
      <c r="AM50" s="67" t="s">
        <v>35</v>
      </c>
      <c r="AN50" s="67" t="s">
        <v>35</v>
      </c>
      <c r="AO50" s="67" t="s">
        <v>35</v>
      </c>
      <c r="AP50" s="67" t="s">
        <v>35</v>
      </c>
      <c r="AQ50" s="67" t="s">
        <v>35</v>
      </c>
      <c r="AR50" s="67" t="s">
        <v>35</v>
      </c>
      <c r="AS50" s="67" t="s">
        <v>35</v>
      </c>
      <c r="AT50" s="67" t="s">
        <v>35</v>
      </c>
      <c r="AU50" s="67" t="s">
        <v>35</v>
      </c>
      <c r="AV50" s="67" t="s">
        <v>35</v>
      </c>
      <c r="AW50" s="58" t="s">
        <v>35</v>
      </c>
      <c r="AX50" s="10"/>
      <c r="AY50" s="10"/>
      <c r="AZ50" s="343"/>
      <c r="BA50" s="965" t="s">
        <v>102</v>
      </c>
      <c r="BB50" s="552" t="s">
        <v>100</v>
      </c>
      <c r="BC50" s="54" t="s">
        <v>35</v>
      </c>
      <c r="BD50" s="50" t="s">
        <v>35</v>
      </c>
      <c r="BE50" s="50" t="s">
        <v>35</v>
      </c>
      <c r="BF50" s="50" t="s">
        <v>35</v>
      </c>
      <c r="BG50" s="45" t="s">
        <v>35</v>
      </c>
      <c r="BH50" s="54" t="s">
        <v>35</v>
      </c>
      <c r="BI50" s="50" t="s">
        <v>35</v>
      </c>
      <c r="BJ50" s="50" t="s">
        <v>35</v>
      </c>
      <c r="BK50" s="50" t="s">
        <v>35</v>
      </c>
      <c r="BL50" s="45" t="s">
        <v>35</v>
      </c>
      <c r="BM50" s="54" t="s">
        <v>35</v>
      </c>
      <c r="BN50" s="50" t="s">
        <v>35</v>
      </c>
      <c r="BO50" s="50" t="s">
        <v>35</v>
      </c>
      <c r="BP50" s="50" t="s">
        <v>35</v>
      </c>
      <c r="BQ50" s="45" t="s">
        <v>35</v>
      </c>
      <c r="BR50" s="54" t="s">
        <v>35</v>
      </c>
      <c r="BS50" s="50" t="s">
        <v>35</v>
      </c>
      <c r="BT50" s="50" t="s">
        <v>35</v>
      </c>
      <c r="BU50" s="50" t="s">
        <v>35</v>
      </c>
      <c r="BV50" s="50" t="s">
        <v>35</v>
      </c>
      <c r="BW50" s="50" t="s">
        <v>35</v>
      </c>
      <c r="BX50" s="50" t="s">
        <v>35</v>
      </c>
      <c r="BY50" s="39" t="s">
        <v>35</v>
      </c>
      <c r="BZ50" s="39" t="s">
        <v>35</v>
      </c>
      <c r="CA50" s="39" t="s">
        <v>35</v>
      </c>
      <c r="CB50" s="39" t="s">
        <v>35</v>
      </c>
      <c r="CC50" s="39" t="s">
        <v>35</v>
      </c>
      <c r="CD50" s="39" t="s">
        <v>35</v>
      </c>
      <c r="CE50" s="39" t="s">
        <v>35</v>
      </c>
      <c r="CF50" s="39" t="s">
        <v>35</v>
      </c>
      <c r="CG50" s="39" t="s">
        <v>35</v>
      </c>
      <c r="CH50" s="39" t="s">
        <v>35</v>
      </c>
      <c r="CI50" s="39" t="s">
        <v>35</v>
      </c>
      <c r="CJ50" s="39" t="s">
        <v>35</v>
      </c>
      <c r="CK50" s="39" t="s">
        <v>35</v>
      </c>
      <c r="CL50" s="39" t="s">
        <v>35</v>
      </c>
      <c r="CM50" s="39" t="s">
        <v>35</v>
      </c>
      <c r="CN50" s="39" t="s">
        <v>35</v>
      </c>
      <c r="CO50" s="39" t="s">
        <v>35</v>
      </c>
      <c r="CP50" s="39" t="s">
        <v>35</v>
      </c>
      <c r="CQ50" s="39" t="s">
        <v>35</v>
      </c>
      <c r="CR50" s="39" t="s">
        <v>35</v>
      </c>
      <c r="CS50" s="39" t="s">
        <v>35</v>
      </c>
      <c r="CT50" s="39" t="s">
        <v>35</v>
      </c>
      <c r="CU50" s="39" t="s">
        <v>35</v>
      </c>
      <c r="CV50" s="39" t="s">
        <v>35</v>
      </c>
      <c r="CW50" s="39" t="s">
        <v>35</v>
      </c>
      <c r="CX50" s="8"/>
      <c r="CY50" s="8"/>
      <c r="CZ50" s="8"/>
    </row>
    <row r="51" s="315" customFormat="true" ht="15" customHeight="true" x14ac:dyDescent="0.2">
      <c r="A51" s="977"/>
      <c r="B51" s="370" t="s">
        <v>99</v>
      </c>
      <c r="C51" s="70" t="s">
        <v>35</v>
      </c>
      <c r="D51" s="67" t="s">
        <v>35</v>
      </c>
      <c r="E51" s="67" t="s">
        <v>35</v>
      </c>
      <c r="F51" s="67" t="s">
        <v>35</v>
      </c>
      <c r="G51" s="64" t="s">
        <v>35</v>
      </c>
      <c r="H51" s="61" t="s">
        <v>35</v>
      </c>
      <c r="I51" s="67" t="s">
        <v>35</v>
      </c>
      <c r="J51" s="67" t="s">
        <v>35</v>
      </c>
      <c r="K51" s="67" t="s">
        <v>35</v>
      </c>
      <c r="L51" s="58" t="s">
        <v>35</v>
      </c>
      <c r="M51" s="70" t="s">
        <v>35</v>
      </c>
      <c r="N51" s="67" t="s">
        <v>35</v>
      </c>
      <c r="O51" s="67" t="s">
        <v>35</v>
      </c>
      <c r="P51" s="67" t="s">
        <v>35</v>
      </c>
      <c r="Q51" s="64" t="s">
        <v>35</v>
      </c>
      <c r="R51" s="61" t="s">
        <v>35</v>
      </c>
      <c r="S51" s="67" t="s">
        <v>35</v>
      </c>
      <c r="T51" s="67" t="s">
        <v>35</v>
      </c>
      <c r="U51" s="67" t="s">
        <v>35</v>
      </c>
      <c r="V51" s="67" t="s">
        <v>35</v>
      </c>
      <c r="W51" s="67" t="s">
        <v>35</v>
      </c>
      <c r="X51" s="67" t="s">
        <v>35</v>
      </c>
      <c r="Y51" s="67" t="s">
        <v>35</v>
      </c>
      <c r="Z51" s="67" t="s">
        <v>35</v>
      </c>
      <c r="AA51" s="67" t="s">
        <v>35</v>
      </c>
      <c r="AB51" s="67" t="s">
        <v>35</v>
      </c>
      <c r="AC51" s="67" t="s">
        <v>35</v>
      </c>
      <c r="AD51" s="67" t="s">
        <v>35</v>
      </c>
      <c r="AE51" s="67" t="s">
        <v>35</v>
      </c>
      <c r="AF51" s="67" t="s">
        <v>35</v>
      </c>
      <c r="AG51" s="67" t="s">
        <v>35</v>
      </c>
      <c r="AH51" s="67" t="s">
        <v>35</v>
      </c>
      <c r="AI51" s="67" t="s">
        <v>35</v>
      </c>
      <c r="AJ51" s="67" t="s">
        <v>35</v>
      </c>
      <c r="AK51" s="67" t="s">
        <v>35</v>
      </c>
      <c r="AL51" s="67" t="s">
        <v>35</v>
      </c>
      <c r="AM51" s="67" t="s">
        <v>35</v>
      </c>
      <c r="AN51" s="67" t="s">
        <v>35</v>
      </c>
      <c r="AO51" s="67" t="s">
        <v>35</v>
      </c>
      <c r="AP51" s="67" t="s">
        <v>35</v>
      </c>
      <c r="AQ51" s="67" t="s">
        <v>35</v>
      </c>
      <c r="AR51" s="67" t="s">
        <v>35</v>
      </c>
      <c r="AS51" s="67" t="s">
        <v>35</v>
      </c>
      <c r="AT51" s="67" t="s">
        <v>35</v>
      </c>
      <c r="AU51" s="67" t="s">
        <v>35</v>
      </c>
      <c r="AV51" s="67" t="s">
        <v>35</v>
      </c>
      <c r="AW51" s="58" t="s">
        <v>35</v>
      </c>
      <c r="AX51" s="10"/>
      <c r="AY51" s="10"/>
      <c r="AZ51" s="343"/>
      <c r="BA51" s="965"/>
      <c r="BB51" s="552" t="s">
        <v>99</v>
      </c>
      <c r="BC51" s="54" t="s">
        <v>35</v>
      </c>
      <c r="BD51" s="50" t="s">
        <v>35</v>
      </c>
      <c r="BE51" s="50" t="s">
        <v>35</v>
      </c>
      <c r="BF51" s="50" t="s">
        <v>35</v>
      </c>
      <c r="BG51" s="45" t="s">
        <v>35</v>
      </c>
      <c r="BH51" s="54" t="s">
        <v>35</v>
      </c>
      <c r="BI51" s="50" t="s">
        <v>35</v>
      </c>
      <c r="BJ51" s="50" t="s">
        <v>35</v>
      </c>
      <c r="BK51" s="50" t="s">
        <v>35</v>
      </c>
      <c r="BL51" s="45" t="s">
        <v>35</v>
      </c>
      <c r="BM51" s="54" t="s">
        <v>35</v>
      </c>
      <c r="BN51" s="50" t="s">
        <v>35</v>
      </c>
      <c r="BO51" s="50" t="s">
        <v>35</v>
      </c>
      <c r="BP51" s="50" t="s">
        <v>35</v>
      </c>
      <c r="BQ51" s="45" t="s">
        <v>35</v>
      </c>
      <c r="BR51" s="54" t="s">
        <v>35</v>
      </c>
      <c r="BS51" s="50" t="s">
        <v>35</v>
      </c>
      <c r="BT51" s="50" t="s">
        <v>35</v>
      </c>
      <c r="BU51" s="50" t="s">
        <v>35</v>
      </c>
      <c r="BV51" s="50" t="s">
        <v>35</v>
      </c>
      <c r="BW51" s="50" t="s">
        <v>35</v>
      </c>
      <c r="BX51" s="50" t="s">
        <v>35</v>
      </c>
      <c r="BY51" s="39" t="s">
        <v>35</v>
      </c>
      <c r="BZ51" s="39" t="s">
        <v>35</v>
      </c>
      <c r="CA51" s="39" t="s">
        <v>35</v>
      </c>
      <c r="CB51" s="39" t="s">
        <v>35</v>
      </c>
      <c r="CC51" s="39" t="s">
        <v>35</v>
      </c>
      <c r="CD51" s="39" t="s">
        <v>35</v>
      </c>
      <c r="CE51" s="39" t="s">
        <v>35</v>
      </c>
      <c r="CF51" s="39" t="s">
        <v>35</v>
      </c>
      <c r="CG51" s="39" t="s">
        <v>35</v>
      </c>
      <c r="CH51" s="39" t="s">
        <v>35</v>
      </c>
      <c r="CI51" s="39" t="s">
        <v>35</v>
      </c>
      <c r="CJ51" s="39" t="s">
        <v>35</v>
      </c>
      <c r="CK51" s="39" t="s">
        <v>35</v>
      </c>
      <c r="CL51" s="39" t="s">
        <v>35</v>
      </c>
      <c r="CM51" s="39" t="s">
        <v>35</v>
      </c>
      <c r="CN51" s="39" t="s">
        <v>35</v>
      </c>
      <c r="CO51" s="39" t="s">
        <v>35</v>
      </c>
      <c r="CP51" s="39" t="s">
        <v>35</v>
      </c>
      <c r="CQ51" s="39" t="s">
        <v>35</v>
      </c>
      <c r="CR51" s="39" t="s">
        <v>35</v>
      </c>
      <c r="CS51" s="39" t="s">
        <v>35</v>
      </c>
      <c r="CT51" s="39" t="s">
        <v>35</v>
      </c>
      <c r="CU51" s="39" t="s">
        <v>35</v>
      </c>
      <c r="CV51" s="39" t="s">
        <v>35</v>
      </c>
      <c r="CW51" s="39" t="s">
        <v>35</v>
      </c>
      <c r="CX51" s="8"/>
      <c r="CY51" s="8"/>
      <c r="CZ51" s="8"/>
    </row>
    <row r="52" s="315" customFormat="true" ht="15" customHeight="true" x14ac:dyDescent="0.2">
      <c r="A52" s="977"/>
      <c r="B52" s="370" t="s">
        <v>68</v>
      </c>
      <c r="C52" s="70" t="s">
        <v>35</v>
      </c>
      <c r="D52" s="67" t="s">
        <v>35</v>
      </c>
      <c r="E52" s="67" t="s">
        <v>35</v>
      </c>
      <c r="F52" s="67" t="s">
        <v>35</v>
      </c>
      <c r="G52" s="64" t="s">
        <v>35</v>
      </c>
      <c r="H52" s="61" t="s">
        <v>35</v>
      </c>
      <c r="I52" s="67" t="s">
        <v>35</v>
      </c>
      <c r="J52" s="67" t="s">
        <v>35</v>
      </c>
      <c r="K52" s="67" t="s">
        <v>35</v>
      </c>
      <c r="L52" s="58" t="s">
        <v>35</v>
      </c>
      <c r="M52" s="70" t="s">
        <v>35</v>
      </c>
      <c r="N52" s="67" t="s">
        <v>35</v>
      </c>
      <c r="O52" s="67" t="s">
        <v>35</v>
      </c>
      <c r="P52" s="67" t="s">
        <v>35</v>
      </c>
      <c r="Q52" s="64" t="s">
        <v>35</v>
      </c>
      <c r="R52" s="61" t="s">
        <v>35</v>
      </c>
      <c r="S52" s="67" t="s">
        <v>35</v>
      </c>
      <c r="T52" s="67" t="s">
        <v>35</v>
      </c>
      <c r="U52" s="67" t="s">
        <v>35</v>
      </c>
      <c r="V52" s="67" t="s">
        <v>35</v>
      </c>
      <c r="W52" s="67" t="s">
        <v>35</v>
      </c>
      <c r="X52" s="67" t="s">
        <v>35</v>
      </c>
      <c r="Y52" s="67" t="s">
        <v>35</v>
      </c>
      <c r="Z52" s="67" t="s">
        <v>35</v>
      </c>
      <c r="AA52" s="67" t="s">
        <v>35</v>
      </c>
      <c r="AB52" s="67" t="s">
        <v>35</v>
      </c>
      <c r="AC52" s="67" t="s">
        <v>35</v>
      </c>
      <c r="AD52" s="67" t="s">
        <v>35</v>
      </c>
      <c r="AE52" s="67" t="s">
        <v>35</v>
      </c>
      <c r="AF52" s="67" t="s">
        <v>35</v>
      </c>
      <c r="AG52" s="67" t="s">
        <v>35</v>
      </c>
      <c r="AH52" s="67" t="s">
        <v>35</v>
      </c>
      <c r="AI52" s="67" t="s">
        <v>35</v>
      </c>
      <c r="AJ52" s="67" t="s">
        <v>35</v>
      </c>
      <c r="AK52" s="67" t="s">
        <v>35</v>
      </c>
      <c r="AL52" s="67" t="s">
        <v>35</v>
      </c>
      <c r="AM52" s="67" t="s">
        <v>35</v>
      </c>
      <c r="AN52" s="67" t="s">
        <v>35</v>
      </c>
      <c r="AO52" s="67" t="s">
        <v>35</v>
      </c>
      <c r="AP52" s="67" t="s">
        <v>35</v>
      </c>
      <c r="AQ52" s="67" t="s">
        <v>35</v>
      </c>
      <c r="AR52" s="67" t="s">
        <v>35</v>
      </c>
      <c r="AS52" s="67" t="s">
        <v>35</v>
      </c>
      <c r="AT52" s="67" t="s">
        <v>35</v>
      </c>
      <c r="AU52" s="67" t="s">
        <v>35</v>
      </c>
      <c r="AV52" s="67" t="s">
        <v>35</v>
      </c>
      <c r="AW52" s="58" t="s">
        <v>35</v>
      </c>
      <c r="AX52" s="10"/>
      <c r="AY52" s="10"/>
      <c r="AZ52" s="343"/>
      <c r="BA52" s="965"/>
      <c r="BB52" s="552" t="s">
        <v>68</v>
      </c>
      <c r="BC52" s="54" t="s">
        <v>35</v>
      </c>
      <c r="BD52" s="50" t="s">
        <v>35</v>
      </c>
      <c r="BE52" s="50" t="s">
        <v>35</v>
      </c>
      <c r="BF52" s="50" t="s">
        <v>35</v>
      </c>
      <c r="BG52" s="45" t="s">
        <v>35</v>
      </c>
      <c r="BH52" s="54" t="s">
        <v>35</v>
      </c>
      <c r="BI52" s="50" t="s">
        <v>35</v>
      </c>
      <c r="BJ52" s="50" t="s">
        <v>35</v>
      </c>
      <c r="BK52" s="50" t="s">
        <v>35</v>
      </c>
      <c r="BL52" s="45" t="s">
        <v>35</v>
      </c>
      <c r="BM52" s="54" t="s">
        <v>35</v>
      </c>
      <c r="BN52" s="50" t="s">
        <v>35</v>
      </c>
      <c r="BO52" s="50" t="s">
        <v>35</v>
      </c>
      <c r="BP52" s="50" t="s">
        <v>35</v>
      </c>
      <c r="BQ52" s="45" t="s">
        <v>35</v>
      </c>
      <c r="BR52" s="54" t="s">
        <v>35</v>
      </c>
      <c r="BS52" s="50" t="s">
        <v>35</v>
      </c>
      <c r="BT52" s="50" t="s">
        <v>35</v>
      </c>
      <c r="BU52" s="50" t="s">
        <v>35</v>
      </c>
      <c r="BV52" s="50" t="s">
        <v>35</v>
      </c>
      <c r="BW52" s="50" t="s">
        <v>35</v>
      </c>
      <c r="BX52" s="50" t="s">
        <v>35</v>
      </c>
      <c r="BY52" s="39" t="s">
        <v>35</v>
      </c>
      <c r="BZ52" s="39" t="s">
        <v>35</v>
      </c>
      <c r="CA52" s="39" t="s">
        <v>35</v>
      </c>
      <c r="CB52" s="39" t="s">
        <v>35</v>
      </c>
      <c r="CC52" s="39" t="s">
        <v>35</v>
      </c>
      <c r="CD52" s="39" t="s">
        <v>35</v>
      </c>
      <c r="CE52" s="39" t="s">
        <v>35</v>
      </c>
      <c r="CF52" s="39" t="s">
        <v>35</v>
      </c>
      <c r="CG52" s="39" t="s">
        <v>35</v>
      </c>
      <c r="CH52" s="39" t="s">
        <v>35</v>
      </c>
      <c r="CI52" s="39" t="s">
        <v>35</v>
      </c>
      <c r="CJ52" s="39" t="s">
        <v>35</v>
      </c>
      <c r="CK52" s="39" t="s">
        <v>35</v>
      </c>
      <c r="CL52" s="39" t="s">
        <v>35</v>
      </c>
      <c r="CM52" s="39" t="s">
        <v>35</v>
      </c>
      <c r="CN52" s="39" t="s">
        <v>35</v>
      </c>
      <c r="CO52" s="39" t="s">
        <v>35</v>
      </c>
      <c r="CP52" s="39" t="s">
        <v>35</v>
      </c>
      <c r="CQ52" s="39" t="s">
        <v>35</v>
      </c>
      <c r="CR52" s="39" t="s">
        <v>35</v>
      </c>
      <c r="CS52" s="39" t="s">
        <v>35</v>
      </c>
      <c r="CT52" s="39" t="s">
        <v>35</v>
      </c>
      <c r="CU52" s="39" t="s">
        <v>35</v>
      </c>
      <c r="CV52" s="39" t="s">
        <v>35</v>
      </c>
      <c r="CW52" s="39" t="s">
        <v>35</v>
      </c>
      <c r="CX52" s="8"/>
      <c r="CY52" s="8"/>
      <c r="CZ52" s="8"/>
    </row>
    <row r="53" s="315" customFormat="true" ht="15" customHeight="true" x14ac:dyDescent="0.2">
      <c r="A53" s="977" t="s">
        <v>105</v>
      </c>
      <c r="B53" s="370" t="s">
        <v>100</v>
      </c>
      <c r="C53" s="70" t="s">
        <v>35</v>
      </c>
      <c r="D53" s="67" t="s">
        <v>35</v>
      </c>
      <c r="E53" s="67" t="s">
        <v>35</v>
      </c>
      <c r="F53" s="67" t="s">
        <v>35</v>
      </c>
      <c r="G53" s="64" t="s">
        <v>35</v>
      </c>
      <c r="H53" s="61" t="s">
        <v>35</v>
      </c>
      <c r="I53" s="67" t="s">
        <v>35</v>
      </c>
      <c r="J53" s="67" t="s">
        <v>35</v>
      </c>
      <c r="K53" s="67" t="s">
        <v>35</v>
      </c>
      <c r="L53" s="58" t="s">
        <v>35</v>
      </c>
      <c r="M53" s="70" t="s">
        <v>35</v>
      </c>
      <c r="N53" s="67" t="s">
        <v>35</v>
      </c>
      <c r="O53" s="67" t="s">
        <v>35</v>
      </c>
      <c r="P53" s="67" t="s">
        <v>35</v>
      </c>
      <c r="Q53" s="64" t="s">
        <v>35</v>
      </c>
      <c r="R53" s="61" t="s">
        <v>35</v>
      </c>
      <c r="S53" s="67" t="s">
        <v>35</v>
      </c>
      <c r="T53" s="67" t="s">
        <v>35</v>
      </c>
      <c r="U53" s="67" t="s">
        <v>35</v>
      </c>
      <c r="V53" s="67" t="s">
        <v>35</v>
      </c>
      <c r="W53" s="67" t="s">
        <v>35</v>
      </c>
      <c r="X53" s="67" t="s">
        <v>35</v>
      </c>
      <c r="Y53" s="67" t="s">
        <v>35</v>
      </c>
      <c r="Z53" s="67" t="s">
        <v>35</v>
      </c>
      <c r="AA53" s="67" t="s">
        <v>35</v>
      </c>
      <c r="AB53" s="67" t="s">
        <v>35</v>
      </c>
      <c r="AC53" s="67" t="s">
        <v>35</v>
      </c>
      <c r="AD53" s="67" t="s">
        <v>35</v>
      </c>
      <c r="AE53" s="67" t="s">
        <v>35</v>
      </c>
      <c r="AF53" s="67" t="s">
        <v>35</v>
      </c>
      <c r="AG53" s="67" t="s">
        <v>35</v>
      </c>
      <c r="AH53" s="67" t="s">
        <v>35</v>
      </c>
      <c r="AI53" s="67" t="s">
        <v>35</v>
      </c>
      <c r="AJ53" s="67" t="s">
        <v>35</v>
      </c>
      <c r="AK53" s="67" t="s">
        <v>35</v>
      </c>
      <c r="AL53" s="67" t="s">
        <v>35</v>
      </c>
      <c r="AM53" s="67" t="s">
        <v>35</v>
      </c>
      <c r="AN53" s="67" t="s">
        <v>35</v>
      </c>
      <c r="AO53" s="67" t="s">
        <v>35</v>
      </c>
      <c r="AP53" s="67" t="s">
        <v>35</v>
      </c>
      <c r="AQ53" s="67" t="s">
        <v>35</v>
      </c>
      <c r="AR53" s="67" t="s">
        <v>35</v>
      </c>
      <c r="AS53" s="67" t="s">
        <v>35</v>
      </c>
      <c r="AT53" s="67" t="s">
        <v>35</v>
      </c>
      <c r="AU53" s="67" t="s">
        <v>35</v>
      </c>
      <c r="AV53" s="67" t="s">
        <v>35</v>
      </c>
      <c r="AW53" s="58" t="s">
        <v>35</v>
      </c>
      <c r="AX53" s="10"/>
      <c r="AY53" s="10"/>
      <c r="AZ53" s="343"/>
      <c r="BA53" s="965" t="s">
        <v>105</v>
      </c>
      <c r="BB53" s="552" t="s">
        <v>100</v>
      </c>
      <c r="BC53" s="54" t="s">
        <v>35</v>
      </c>
      <c r="BD53" s="50" t="s">
        <v>35</v>
      </c>
      <c r="BE53" s="50" t="s">
        <v>35</v>
      </c>
      <c r="BF53" s="50" t="s">
        <v>35</v>
      </c>
      <c r="BG53" s="45" t="s">
        <v>35</v>
      </c>
      <c r="BH53" s="54" t="s">
        <v>35</v>
      </c>
      <c r="BI53" s="50" t="s">
        <v>35</v>
      </c>
      <c r="BJ53" s="50" t="s">
        <v>35</v>
      </c>
      <c r="BK53" s="50" t="s">
        <v>35</v>
      </c>
      <c r="BL53" s="45" t="s">
        <v>35</v>
      </c>
      <c r="BM53" s="54" t="s">
        <v>35</v>
      </c>
      <c r="BN53" s="50" t="s">
        <v>35</v>
      </c>
      <c r="BO53" s="50" t="s">
        <v>35</v>
      </c>
      <c r="BP53" s="50" t="s">
        <v>35</v>
      </c>
      <c r="BQ53" s="45" t="s">
        <v>35</v>
      </c>
      <c r="BR53" s="54" t="s">
        <v>35</v>
      </c>
      <c r="BS53" s="50" t="s">
        <v>35</v>
      </c>
      <c r="BT53" s="50" t="s">
        <v>35</v>
      </c>
      <c r="BU53" s="50" t="s">
        <v>35</v>
      </c>
      <c r="BV53" s="50" t="s">
        <v>35</v>
      </c>
      <c r="BW53" s="50" t="s">
        <v>35</v>
      </c>
      <c r="BX53" s="50" t="s">
        <v>35</v>
      </c>
      <c r="BY53" s="39" t="s">
        <v>35</v>
      </c>
      <c r="BZ53" s="39" t="s">
        <v>35</v>
      </c>
      <c r="CA53" s="39" t="s">
        <v>35</v>
      </c>
      <c r="CB53" s="39" t="s">
        <v>35</v>
      </c>
      <c r="CC53" s="39" t="s">
        <v>35</v>
      </c>
      <c r="CD53" s="39" t="s">
        <v>35</v>
      </c>
      <c r="CE53" s="39" t="s">
        <v>35</v>
      </c>
      <c r="CF53" s="39" t="s">
        <v>35</v>
      </c>
      <c r="CG53" s="39" t="s">
        <v>35</v>
      </c>
      <c r="CH53" s="39" t="s">
        <v>35</v>
      </c>
      <c r="CI53" s="39" t="s">
        <v>35</v>
      </c>
      <c r="CJ53" s="39" t="s">
        <v>35</v>
      </c>
      <c r="CK53" s="39" t="s">
        <v>35</v>
      </c>
      <c r="CL53" s="39" t="s">
        <v>35</v>
      </c>
      <c r="CM53" s="39" t="s">
        <v>35</v>
      </c>
      <c r="CN53" s="39" t="s">
        <v>35</v>
      </c>
      <c r="CO53" s="39" t="s">
        <v>35</v>
      </c>
      <c r="CP53" s="39" t="s">
        <v>35</v>
      </c>
      <c r="CQ53" s="39" t="s">
        <v>35</v>
      </c>
      <c r="CR53" s="39" t="s">
        <v>35</v>
      </c>
      <c r="CS53" s="39" t="s">
        <v>35</v>
      </c>
      <c r="CT53" s="39" t="s">
        <v>35</v>
      </c>
      <c r="CU53" s="39" t="s">
        <v>35</v>
      </c>
      <c r="CV53" s="39" t="s">
        <v>35</v>
      </c>
      <c r="CW53" s="39" t="s">
        <v>35</v>
      </c>
      <c r="CX53" s="8"/>
      <c r="CY53" s="8"/>
      <c r="CZ53" s="8"/>
    </row>
    <row r="54" s="315" customFormat="true" ht="15" customHeight="true" x14ac:dyDescent="0.2">
      <c r="A54" s="977"/>
      <c r="B54" s="370" t="s">
        <v>99</v>
      </c>
      <c r="C54" s="70" t="s">
        <v>35</v>
      </c>
      <c r="D54" s="67" t="s">
        <v>35</v>
      </c>
      <c r="E54" s="67" t="s">
        <v>35</v>
      </c>
      <c r="F54" s="67" t="s">
        <v>35</v>
      </c>
      <c r="G54" s="64" t="s">
        <v>35</v>
      </c>
      <c r="H54" s="61" t="s">
        <v>35</v>
      </c>
      <c r="I54" s="67" t="s">
        <v>35</v>
      </c>
      <c r="J54" s="67" t="s">
        <v>35</v>
      </c>
      <c r="K54" s="67" t="s">
        <v>35</v>
      </c>
      <c r="L54" s="58" t="s">
        <v>35</v>
      </c>
      <c r="M54" s="70" t="s">
        <v>35</v>
      </c>
      <c r="N54" s="67" t="s">
        <v>35</v>
      </c>
      <c r="O54" s="67" t="s">
        <v>35</v>
      </c>
      <c r="P54" s="67" t="s">
        <v>35</v>
      </c>
      <c r="Q54" s="64" t="s">
        <v>35</v>
      </c>
      <c r="R54" s="61" t="s">
        <v>35</v>
      </c>
      <c r="S54" s="67" t="s">
        <v>35</v>
      </c>
      <c r="T54" s="67" t="s">
        <v>35</v>
      </c>
      <c r="U54" s="67" t="s">
        <v>35</v>
      </c>
      <c r="V54" s="67" t="s">
        <v>35</v>
      </c>
      <c r="W54" s="67" t="s">
        <v>35</v>
      </c>
      <c r="X54" s="67" t="s">
        <v>35</v>
      </c>
      <c r="Y54" s="67" t="s">
        <v>35</v>
      </c>
      <c r="Z54" s="67" t="s">
        <v>35</v>
      </c>
      <c r="AA54" s="67" t="s">
        <v>35</v>
      </c>
      <c r="AB54" s="67" t="s">
        <v>35</v>
      </c>
      <c r="AC54" s="67" t="s">
        <v>35</v>
      </c>
      <c r="AD54" s="67" t="s">
        <v>35</v>
      </c>
      <c r="AE54" s="67" t="s">
        <v>35</v>
      </c>
      <c r="AF54" s="67" t="s">
        <v>35</v>
      </c>
      <c r="AG54" s="67" t="s">
        <v>35</v>
      </c>
      <c r="AH54" s="67" t="s">
        <v>35</v>
      </c>
      <c r="AI54" s="67" t="s">
        <v>35</v>
      </c>
      <c r="AJ54" s="67" t="s">
        <v>35</v>
      </c>
      <c r="AK54" s="67" t="s">
        <v>35</v>
      </c>
      <c r="AL54" s="67" t="s">
        <v>35</v>
      </c>
      <c r="AM54" s="67" t="s">
        <v>35</v>
      </c>
      <c r="AN54" s="67" t="s">
        <v>35</v>
      </c>
      <c r="AO54" s="67" t="s">
        <v>35</v>
      </c>
      <c r="AP54" s="67" t="s">
        <v>35</v>
      </c>
      <c r="AQ54" s="67" t="s">
        <v>35</v>
      </c>
      <c r="AR54" s="67" t="s">
        <v>35</v>
      </c>
      <c r="AS54" s="67" t="s">
        <v>35</v>
      </c>
      <c r="AT54" s="67" t="s">
        <v>35</v>
      </c>
      <c r="AU54" s="67" t="s">
        <v>35</v>
      </c>
      <c r="AV54" s="67" t="s">
        <v>35</v>
      </c>
      <c r="AW54" s="58" t="s">
        <v>35</v>
      </c>
      <c r="AX54" s="10"/>
      <c r="AY54" s="10"/>
      <c r="AZ54" s="343"/>
      <c r="BA54" s="965"/>
      <c r="BB54" s="552" t="s">
        <v>99</v>
      </c>
      <c r="BC54" s="54" t="s">
        <v>35</v>
      </c>
      <c r="BD54" s="50" t="s">
        <v>35</v>
      </c>
      <c r="BE54" s="50" t="s">
        <v>35</v>
      </c>
      <c r="BF54" s="50" t="s">
        <v>35</v>
      </c>
      <c r="BG54" s="45" t="s">
        <v>35</v>
      </c>
      <c r="BH54" s="54" t="s">
        <v>35</v>
      </c>
      <c r="BI54" s="50" t="s">
        <v>35</v>
      </c>
      <c r="BJ54" s="50" t="s">
        <v>35</v>
      </c>
      <c r="BK54" s="50" t="s">
        <v>35</v>
      </c>
      <c r="BL54" s="45" t="s">
        <v>35</v>
      </c>
      <c r="BM54" s="54" t="s">
        <v>35</v>
      </c>
      <c r="BN54" s="50" t="s">
        <v>35</v>
      </c>
      <c r="BO54" s="50" t="s">
        <v>35</v>
      </c>
      <c r="BP54" s="50" t="s">
        <v>35</v>
      </c>
      <c r="BQ54" s="45" t="s">
        <v>35</v>
      </c>
      <c r="BR54" s="54" t="s">
        <v>35</v>
      </c>
      <c r="BS54" s="50" t="s">
        <v>35</v>
      </c>
      <c r="BT54" s="50" t="s">
        <v>35</v>
      </c>
      <c r="BU54" s="50" t="s">
        <v>35</v>
      </c>
      <c r="BV54" s="50" t="s">
        <v>35</v>
      </c>
      <c r="BW54" s="50" t="s">
        <v>35</v>
      </c>
      <c r="BX54" s="50" t="s">
        <v>35</v>
      </c>
      <c r="BY54" s="39" t="s">
        <v>35</v>
      </c>
      <c r="BZ54" s="39" t="s">
        <v>35</v>
      </c>
      <c r="CA54" s="39" t="s">
        <v>35</v>
      </c>
      <c r="CB54" s="39" t="s">
        <v>35</v>
      </c>
      <c r="CC54" s="39" t="s">
        <v>35</v>
      </c>
      <c r="CD54" s="39" t="s">
        <v>35</v>
      </c>
      <c r="CE54" s="39" t="s">
        <v>35</v>
      </c>
      <c r="CF54" s="39" t="s">
        <v>35</v>
      </c>
      <c r="CG54" s="39" t="s">
        <v>35</v>
      </c>
      <c r="CH54" s="39" t="s">
        <v>35</v>
      </c>
      <c r="CI54" s="39" t="s">
        <v>35</v>
      </c>
      <c r="CJ54" s="39" t="s">
        <v>35</v>
      </c>
      <c r="CK54" s="39" t="s">
        <v>35</v>
      </c>
      <c r="CL54" s="39" t="s">
        <v>35</v>
      </c>
      <c r="CM54" s="39" t="s">
        <v>35</v>
      </c>
      <c r="CN54" s="39" t="s">
        <v>35</v>
      </c>
      <c r="CO54" s="39" t="s">
        <v>35</v>
      </c>
      <c r="CP54" s="39" t="s">
        <v>35</v>
      </c>
      <c r="CQ54" s="39" t="s">
        <v>35</v>
      </c>
      <c r="CR54" s="39" t="s">
        <v>35</v>
      </c>
      <c r="CS54" s="39" t="s">
        <v>35</v>
      </c>
      <c r="CT54" s="39" t="s">
        <v>35</v>
      </c>
      <c r="CU54" s="39" t="s">
        <v>35</v>
      </c>
      <c r="CV54" s="39" t="s">
        <v>35</v>
      </c>
      <c r="CW54" s="39" t="s">
        <v>35</v>
      </c>
      <c r="CX54" s="8"/>
      <c r="CY54" s="8"/>
      <c r="CZ54" s="8"/>
    </row>
    <row r="55" s="315" customFormat="true" ht="15" customHeight="true" x14ac:dyDescent="0.2">
      <c r="A55" s="978"/>
      <c r="B55" s="371" t="s">
        <v>68</v>
      </c>
      <c r="C55" s="69" t="s">
        <v>35</v>
      </c>
      <c r="D55" s="66" t="s">
        <v>35</v>
      </c>
      <c r="E55" s="66" t="s">
        <v>35</v>
      </c>
      <c r="F55" s="66" t="s">
        <v>35</v>
      </c>
      <c r="G55" s="63" t="s">
        <v>35</v>
      </c>
      <c r="H55" s="60" t="s">
        <v>35</v>
      </c>
      <c r="I55" s="66" t="s">
        <v>35</v>
      </c>
      <c r="J55" s="66" t="s">
        <v>35</v>
      </c>
      <c r="K55" s="66" t="s">
        <v>35</v>
      </c>
      <c r="L55" s="57" t="s">
        <v>35</v>
      </c>
      <c r="M55" s="69" t="s">
        <v>35</v>
      </c>
      <c r="N55" s="66" t="s">
        <v>35</v>
      </c>
      <c r="O55" s="66" t="s">
        <v>35</v>
      </c>
      <c r="P55" s="66" t="s">
        <v>35</v>
      </c>
      <c r="Q55" s="63" t="s">
        <v>35</v>
      </c>
      <c r="R55" s="16" t="s">
        <v>35</v>
      </c>
      <c r="S55" s="15" t="s">
        <v>35</v>
      </c>
      <c r="T55" s="15" t="s">
        <v>35</v>
      </c>
      <c r="U55" s="15" t="s">
        <v>35</v>
      </c>
      <c r="V55" s="15" t="s">
        <v>35</v>
      </c>
      <c r="W55" s="15" t="s">
        <v>35</v>
      </c>
      <c r="X55" s="15" t="s">
        <v>35</v>
      </c>
      <c r="Y55" s="15" t="s">
        <v>35</v>
      </c>
      <c r="Z55" s="15" t="s">
        <v>35</v>
      </c>
      <c r="AA55" s="15" t="s">
        <v>35</v>
      </c>
      <c r="AB55" s="15" t="s">
        <v>35</v>
      </c>
      <c r="AC55" s="15" t="s">
        <v>35</v>
      </c>
      <c r="AD55" s="15" t="s">
        <v>35</v>
      </c>
      <c r="AE55" s="15" t="s">
        <v>35</v>
      </c>
      <c r="AF55" s="15" t="s">
        <v>35</v>
      </c>
      <c r="AG55" s="15" t="s">
        <v>35</v>
      </c>
      <c r="AH55" s="15" t="s">
        <v>35</v>
      </c>
      <c r="AI55" s="15" t="s">
        <v>35</v>
      </c>
      <c r="AJ55" s="15" t="s">
        <v>35</v>
      </c>
      <c r="AK55" s="15" t="s">
        <v>35</v>
      </c>
      <c r="AL55" s="15" t="s">
        <v>35</v>
      </c>
      <c r="AM55" s="15" t="s">
        <v>35</v>
      </c>
      <c r="AN55" s="15" t="s">
        <v>35</v>
      </c>
      <c r="AO55" s="15" t="s">
        <v>35</v>
      </c>
      <c r="AP55" s="15" t="s">
        <v>35</v>
      </c>
      <c r="AQ55" s="15" t="s">
        <v>35</v>
      </c>
      <c r="AR55" s="15" t="s">
        <v>35</v>
      </c>
      <c r="AS55" s="15" t="s">
        <v>35</v>
      </c>
      <c r="AT55" s="15" t="s">
        <v>35</v>
      </c>
      <c r="AU55" s="15" t="s">
        <v>35</v>
      </c>
      <c r="AV55" s="15" t="s">
        <v>35</v>
      </c>
      <c r="AW55" s="11" t="s">
        <v>35</v>
      </c>
      <c r="AX55" s="10"/>
      <c r="AY55" s="10"/>
      <c r="AZ55" s="343"/>
      <c r="BA55" s="967"/>
      <c r="BB55" s="554" t="s">
        <v>68</v>
      </c>
      <c r="BC55" s="52" t="s">
        <v>35</v>
      </c>
      <c r="BD55" s="48" t="s">
        <v>35</v>
      </c>
      <c r="BE55" s="48" t="s">
        <v>35</v>
      </c>
      <c r="BF55" s="48" t="s">
        <v>35</v>
      </c>
      <c r="BG55" s="43" t="s">
        <v>35</v>
      </c>
      <c r="BH55" s="52" t="s">
        <v>35</v>
      </c>
      <c r="BI55" s="48" t="s">
        <v>35</v>
      </c>
      <c r="BJ55" s="48" t="s">
        <v>35</v>
      </c>
      <c r="BK55" s="48" t="s">
        <v>35</v>
      </c>
      <c r="BL55" s="43" t="s">
        <v>35</v>
      </c>
      <c r="BM55" s="52" t="s">
        <v>35</v>
      </c>
      <c r="BN55" s="48" t="s">
        <v>35</v>
      </c>
      <c r="BO55" s="48" t="s">
        <v>35</v>
      </c>
      <c r="BP55" s="48" t="s">
        <v>35</v>
      </c>
      <c r="BQ55" s="43" t="s">
        <v>35</v>
      </c>
      <c r="BR55" s="14" t="s">
        <v>35</v>
      </c>
      <c r="BS55" s="13" t="s">
        <v>35</v>
      </c>
      <c r="BT55" s="13" t="s">
        <v>35</v>
      </c>
      <c r="BU55" s="13" t="s">
        <v>35</v>
      </c>
      <c r="BV55" s="13" t="s">
        <v>35</v>
      </c>
      <c r="BW55" s="13" t="s">
        <v>35</v>
      </c>
      <c r="BX55" s="13" t="s">
        <v>35</v>
      </c>
      <c r="BY55" s="13" t="s">
        <v>35</v>
      </c>
      <c r="BZ55" s="41" t="s">
        <v>35</v>
      </c>
      <c r="CA55" s="41" t="s">
        <v>35</v>
      </c>
      <c r="CB55" s="41" t="s">
        <v>35</v>
      </c>
      <c r="CC55" s="41" t="s">
        <v>35</v>
      </c>
      <c r="CD55" s="41" t="s">
        <v>35</v>
      </c>
      <c r="CE55" s="41" t="s">
        <v>35</v>
      </c>
      <c r="CF55" s="41" t="s">
        <v>35</v>
      </c>
      <c r="CG55" s="41" t="s">
        <v>35</v>
      </c>
      <c r="CH55" s="41" t="s">
        <v>35</v>
      </c>
      <c r="CI55" s="41" t="s">
        <v>35</v>
      </c>
      <c r="CJ55" s="41" t="s">
        <v>35</v>
      </c>
      <c r="CK55" s="41" t="s">
        <v>35</v>
      </c>
      <c r="CL55" s="41" t="s">
        <v>35</v>
      </c>
      <c r="CM55" s="41" t="s">
        <v>35</v>
      </c>
      <c r="CN55" s="41" t="s">
        <v>35</v>
      </c>
      <c r="CO55" s="41" t="s">
        <v>35</v>
      </c>
      <c r="CP55" s="41" t="s">
        <v>35</v>
      </c>
      <c r="CQ55" s="41" t="s">
        <v>35</v>
      </c>
      <c r="CR55" s="41" t="s">
        <v>35</v>
      </c>
      <c r="CS55" s="41" t="s">
        <v>35</v>
      </c>
      <c r="CT55" s="41" t="s">
        <v>35</v>
      </c>
      <c r="CU55" s="41" t="s">
        <v>35</v>
      </c>
      <c r="CV55" s="41" t="s">
        <v>35</v>
      </c>
      <c r="CW55" s="41" t="s">
        <v>35</v>
      </c>
      <c r="CX55" s="8"/>
      <c r="CY55" s="8"/>
      <c r="CZ55" s="8"/>
    </row>
    <row r="56" s="489" customFormat="true" ht="15" customHeight="true" x14ac:dyDescent="0.2">
      <c r="A56" s="317"/>
      <c r="B56" s="367"/>
      <c r="C56" s="984" t="s">
        <v>114</v>
      </c>
      <c r="D56" s="985"/>
      <c r="E56" s="985"/>
      <c r="F56" s="985"/>
      <c r="G56" s="986"/>
      <c r="H56" s="982" t="s">
        <v>38</v>
      </c>
      <c r="I56" s="974"/>
      <c r="J56" s="974"/>
      <c r="K56" s="974"/>
      <c r="L56" s="976"/>
      <c r="M56" s="973" t="s">
        <v>37</v>
      </c>
      <c r="N56" s="974"/>
      <c r="O56" s="974"/>
      <c r="P56" s="974"/>
      <c r="Q56" s="976"/>
      <c r="R56" s="20" t="s">
        <v>138</v>
      </c>
      <c r="S56" s="398"/>
      <c r="T56" s="398"/>
      <c r="U56" s="398"/>
      <c r="V56" s="398"/>
      <c r="W56" s="398"/>
      <c r="X56" s="398"/>
      <c r="Y56" s="398"/>
      <c r="Z56" s="398"/>
      <c r="AA56" s="398"/>
      <c r="AB56" s="398"/>
      <c r="AC56" s="398"/>
      <c r="AD56" s="398"/>
      <c r="AE56" s="398"/>
      <c r="AF56" s="398"/>
      <c r="AG56" s="398"/>
      <c r="AH56" s="398"/>
      <c r="AI56" s="398"/>
      <c r="AJ56" s="398"/>
      <c r="AK56" s="398"/>
      <c r="AL56" s="398"/>
      <c r="AM56" s="398"/>
      <c r="AN56" s="398"/>
      <c r="AO56" s="398"/>
      <c r="AP56" s="398"/>
      <c r="AQ56" s="398"/>
      <c r="AR56" s="398"/>
      <c r="AS56" s="398"/>
      <c r="AT56" s="398"/>
      <c r="AU56" s="398"/>
      <c r="AV56" s="398"/>
      <c r="AW56" s="398"/>
      <c r="AX56" s="833"/>
      <c r="AY56" s="833"/>
      <c r="AZ56" s="344"/>
      <c r="BA56" s="345" t="s">
        <v>128</v>
      </c>
      <c r="BB56" s="300" t="s">
        <v>95</v>
      </c>
      <c r="BC56" s="973" t="s">
        <v>114</v>
      </c>
      <c r="BD56" s="974"/>
      <c r="BE56" s="974"/>
      <c r="BF56" s="974"/>
      <c r="BG56" s="975"/>
      <c r="BH56" s="973" t="s">
        <v>38</v>
      </c>
      <c r="BI56" s="974"/>
      <c r="BJ56" s="974"/>
      <c r="BK56" s="974"/>
      <c r="BL56" s="975"/>
      <c r="BM56" s="973" t="s">
        <v>37</v>
      </c>
      <c r="BN56" s="974"/>
      <c r="BO56" s="974"/>
      <c r="BP56" s="974"/>
      <c r="BQ56" s="976"/>
      <c r="BR56" s="19" t="s">
        <v>138</v>
      </c>
      <c r="BS56" s="398"/>
      <c r="BT56" s="398"/>
      <c r="BU56" s="398"/>
      <c r="BV56" s="398"/>
      <c r="BW56" s="398"/>
      <c r="BX56" s="398"/>
      <c r="BY56" s="398"/>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489" customFormat="true" ht="24" x14ac:dyDescent="0.2">
      <c r="A57" s="333" t="s">
        <v>69</v>
      </c>
      <c r="B57" s="367"/>
      <c r="C57" s="390" t="s">
        <v>0</v>
      </c>
      <c r="D57" s="545" t="s">
        <v>1</v>
      </c>
      <c r="E57" s="545" t="s">
        <v>2</v>
      </c>
      <c r="F57" s="545" t="s">
        <v>3</v>
      </c>
      <c r="G57" s="546" t="s">
        <v>4</v>
      </c>
      <c r="H57" s="372" t="s">
        <v>0</v>
      </c>
      <c r="I57" s="548" t="s">
        <v>1</v>
      </c>
      <c r="J57" s="548" t="s">
        <v>2</v>
      </c>
      <c r="K57" s="548" t="s">
        <v>3</v>
      </c>
      <c r="L57" s="549" t="s">
        <v>4</v>
      </c>
      <c r="M57" s="373" t="s">
        <v>0</v>
      </c>
      <c r="N57" s="548" t="s">
        <v>1</v>
      </c>
      <c r="O57" s="548" t="s">
        <v>2</v>
      </c>
      <c r="P57" s="548" t="s">
        <v>3</v>
      </c>
      <c r="Q57" s="544" t="s">
        <v>4</v>
      </c>
      <c r="R57" s="372" t="s">
        <v>407</v>
      </c>
      <c r="S57" s="548" t="s">
        <v>408</v>
      </c>
      <c r="T57" s="548" t="s">
        <v>409</v>
      </c>
      <c r="U57" s="548" t="s">
        <v>410</v>
      </c>
      <c r="V57" s="548" t="s">
        <v>150</v>
      </c>
      <c r="W57" s="548" t="s">
        <v>411</v>
      </c>
      <c r="X57" s="548" t="s">
        <v>412</v>
      </c>
      <c r="Y57" s="548" t="s">
        <v>413</v>
      </c>
      <c r="Z57" s="548" t="s">
        <v>414</v>
      </c>
      <c r="AA57" s="548" t="s">
        <v>415</v>
      </c>
      <c r="AB57" s="548" t="s">
        <v>416</v>
      </c>
      <c r="AC57" s="548" t="s">
        <v>417</v>
      </c>
      <c r="AD57" s="548" t="s">
        <v>418</v>
      </c>
      <c r="AE57" s="548" t="s">
        <v>419</v>
      </c>
      <c r="AF57" s="548" t="s">
        <v>420</v>
      </c>
      <c r="AG57" s="548" t="s">
        <v>421</v>
      </c>
      <c r="AH57" s="548" t="s">
        <v>422</v>
      </c>
      <c r="AI57" s="548" t="s">
        <v>423</v>
      </c>
      <c r="AJ57" s="548" t="s">
        <v>424</v>
      </c>
      <c r="AK57" s="548" t="s">
        <v>425</v>
      </c>
      <c r="AL57" s="548" t="s">
        <v>426</v>
      </c>
      <c r="AM57" s="548" t="s">
        <v>427</v>
      </c>
      <c r="AN57" s="548" t="s">
        <v>428</v>
      </c>
      <c r="AO57" s="548" t="s">
        <v>429</v>
      </c>
      <c r="AP57" s="548" t="s">
        <v>430</v>
      </c>
      <c r="AQ57" s="548" t="s">
        <v>431</v>
      </c>
      <c r="AR57" s="548" t="s">
        <v>432</v>
      </c>
      <c r="AS57" s="548" t="s">
        <v>433</v>
      </c>
      <c r="AT57" s="548" t="s">
        <v>434</v>
      </c>
      <c r="AU57" s="548" t="s">
        <v>435</v>
      </c>
      <c r="AV57" s="548" t="s">
        <v>436</v>
      </c>
      <c r="AW57" s="549" t="s">
        <v>437</v>
      </c>
      <c r="AX57" s="833"/>
      <c r="AY57" s="833"/>
      <c r="AZ57" s="344"/>
      <c r="BA57" s="333" t="s">
        <v>119</v>
      </c>
      <c r="BB57" s="332"/>
      <c r="BC57" s="422" t="s">
        <v>0</v>
      </c>
      <c r="BD57" s="521" t="s">
        <v>1</v>
      </c>
      <c r="BE57" s="521" t="s">
        <v>2</v>
      </c>
      <c r="BF57" s="521" t="s">
        <v>3</v>
      </c>
      <c r="BG57" s="423" t="s">
        <v>4</v>
      </c>
      <c r="BH57" s="422" t="s">
        <v>0</v>
      </c>
      <c r="BI57" s="521" t="s">
        <v>1</v>
      </c>
      <c r="BJ57" s="521" t="s">
        <v>2</v>
      </c>
      <c r="BK57" s="521" t="s">
        <v>3</v>
      </c>
      <c r="BL57" s="423" t="s">
        <v>4</v>
      </c>
      <c r="BM57" s="422" t="s">
        <v>0</v>
      </c>
      <c r="BN57" s="521" t="s">
        <v>1</v>
      </c>
      <c r="BO57" s="521" t="s">
        <v>2</v>
      </c>
      <c r="BP57" s="521" t="s">
        <v>3</v>
      </c>
      <c r="BQ57" s="423" t="s">
        <v>4</v>
      </c>
      <c r="BR57" s="422" t="s">
        <v>407</v>
      </c>
      <c r="BS57" s="521" t="s">
        <v>408</v>
      </c>
      <c r="BT57" s="521" t="s">
        <v>409</v>
      </c>
      <c r="BU57" s="521" t="s">
        <v>410</v>
      </c>
      <c r="BV57" s="521" t="s">
        <v>150</v>
      </c>
      <c r="BW57" s="521" t="s">
        <v>411</v>
      </c>
      <c r="BX57" s="521" t="s">
        <v>412</v>
      </c>
      <c r="BY57" s="522" t="s">
        <v>413</v>
      </c>
      <c r="BZ57" s="522" t="s">
        <v>414</v>
      </c>
      <c r="CA57" s="522" t="s">
        <v>415</v>
      </c>
      <c r="CB57" s="522" t="s">
        <v>416</v>
      </c>
      <c r="CC57" s="522" t="s">
        <v>417</v>
      </c>
      <c r="CD57" s="522" t="s">
        <v>418</v>
      </c>
      <c r="CE57" s="522" t="s">
        <v>419</v>
      </c>
      <c r="CF57" s="522" t="s">
        <v>420</v>
      </c>
      <c r="CG57" s="522" t="s">
        <v>421</v>
      </c>
      <c r="CH57" s="522" t="s">
        <v>422</v>
      </c>
      <c r="CI57" s="522" t="s">
        <v>423</v>
      </c>
      <c r="CJ57" s="522" t="s">
        <v>424</v>
      </c>
      <c r="CK57" s="522" t="s">
        <v>425</v>
      </c>
      <c r="CL57" s="522" t="s">
        <v>426</v>
      </c>
      <c r="CM57" s="522" t="s">
        <v>427</v>
      </c>
      <c r="CN57" s="522" t="s">
        <v>428</v>
      </c>
      <c r="CO57" s="522" t="s">
        <v>429</v>
      </c>
      <c r="CP57" s="522" t="s">
        <v>430</v>
      </c>
      <c r="CQ57" s="522" t="s">
        <v>431</v>
      </c>
      <c r="CR57" s="522" t="s">
        <v>432</v>
      </c>
      <c r="CS57" s="522" t="s">
        <v>433</v>
      </c>
      <c r="CT57" s="522" t="s">
        <v>434</v>
      </c>
      <c r="CU57" s="522" t="s">
        <v>435</v>
      </c>
      <c r="CV57" s="522" t="s">
        <v>436</v>
      </c>
      <c r="CW57" s="522" t="s">
        <v>437</v>
      </c>
      <c r="CX57" s="879"/>
      <c r="CY57" s="879"/>
      <c r="CZ57" s="879"/>
    </row>
    <row r="58" s="489" customFormat="true" ht="15" customHeight="true" x14ac:dyDescent="0.2">
      <c r="A58" s="983" t="s">
        <v>438</v>
      </c>
      <c r="B58" s="369" t="s">
        <v>439</v>
      </c>
      <c r="C58" s="132">
        <v>9.1354247054647075</v>
      </c>
      <c r="D58" s="131">
        <v>11.420084881462788</v>
      </c>
      <c r="E58" s="131">
        <v>11.752461837306045</v>
      </c>
      <c r="F58" s="131">
        <v>8.1902640381346039</v>
      </c>
      <c r="G58" s="130">
        <v>6.4723878933969958</v>
      </c>
      <c r="H58" s="129">
        <v>11.169832681189536</v>
      </c>
      <c r="I58" s="131">
        <v>11.964795452958013</v>
      </c>
      <c r="J58" s="131">
        <v>10.580680286803048</v>
      </c>
      <c r="K58" s="131">
        <v>7.3743169689388264</v>
      </c>
      <c r="L58" s="128">
        <v>6.0524281759751037</v>
      </c>
      <c r="M58" s="132">
        <v>7.4332309093582172</v>
      </c>
      <c r="N58" s="131">
        <v>8.2845489156722607</v>
      </c>
      <c r="O58" s="131">
        <v>11.366727217546027</v>
      </c>
      <c r="P58" s="131">
        <v>11.574230222327722</v>
      </c>
      <c r="Q58" s="130">
        <v>7.9104958657178122</v>
      </c>
      <c r="R58" s="129">
        <v>18.591367447911626</v>
      </c>
      <c r="S58" s="131">
        <v>13.613120975318765</v>
      </c>
      <c r="T58" s="131">
        <v>23.008127917703142</v>
      </c>
      <c r="U58" s="131">
        <v>21.85616319080151</v>
      </c>
      <c r="V58" s="131">
        <v>6.0348999822204741</v>
      </c>
      <c r="W58" s="131">
        <v>4.4245020333942087</v>
      </c>
      <c r="X58" s="131">
        <v>3.2660689363748787</v>
      </c>
      <c r="Y58" s="131">
        <v>8.1356235783006969</v>
      </c>
      <c r="Z58" s="131">
        <v>18.576869831125983</v>
      </c>
      <c r="AA58" s="131">
        <v>1.7670262583433543</v>
      </c>
      <c r="AB58" s="131">
        <v>8.4425778795209716</v>
      </c>
      <c r="AC58" s="131">
        <v>1.0637331762654481</v>
      </c>
      <c r="AD58" s="131">
        <v>2.3367201895720542</v>
      </c>
      <c r="AE58" s="131">
        <v>12.18603401985631</v>
      </c>
      <c r="AF58" s="131">
        <v>1.1764280270902103</v>
      </c>
      <c r="AG58" s="131">
        <v>27.928715422309182</v>
      </c>
      <c r="AH58" s="131">
        <v>9.0126829451239558</v>
      </c>
      <c r="AI58" s="131">
        <v>2.0648298087758516</v>
      </c>
      <c r="AJ58" s="131">
        <v>17.942222757249553</v>
      </c>
      <c r="AK58" s="131">
        <v>10.007980518636383</v>
      </c>
      <c r="AL58" s="131">
        <v>8.1715698116127236</v>
      </c>
      <c r="AM58" s="131">
        <v>1.3866037900371573</v>
      </c>
      <c r="AN58" s="131">
        <v>3.5476474692257574</v>
      </c>
      <c r="AO58" s="131">
        <v>5.3813503517567183</v>
      </c>
      <c r="AP58" s="131">
        <v>11.344160662291486</v>
      </c>
      <c r="AQ58" s="131">
        <v>15.009214988196765</v>
      </c>
      <c r="AR58" s="131">
        <v>1.7129132171326082</v>
      </c>
      <c r="AS58" s="131">
        <v>5.2465086021471103</v>
      </c>
      <c r="AT58" s="131">
        <v>20.968289259665848</v>
      </c>
      <c r="AU58" s="131">
        <v>19.4085156024341</v>
      </c>
      <c r="AV58" s="131">
        <v>5.139723260402647</v>
      </c>
      <c r="AW58" s="128">
        <v>13.579781416798559</v>
      </c>
      <c r="AX58" s="833"/>
      <c r="AY58" s="833"/>
      <c r="AZ58" s="344"/>
      <c r="BA58" s="551"/>
      <c r="BB58" s="553"/>
      <c r="BC58" s="412"/>
      <c r="BD58" s="401"/>
      <c r="BE58" s="401"/>
      <c r="BF58" s="401"/>
      <c r="BG58" s="413"/>
      <c r="BH58" s="412"/>
      <c r="BI58" s="401"/>
      <c r="BJ58" s="401"/>
      <c r="BK58" s="401"/>
      <c r="BL58" s="413"/>
      <c r="BM58" s="412"/>
      <c r="BN58" s="401"/>
      <c r="BO58" s="401"/>
      <c r="BP58" s="401"/>
      <c r="BQ58" s="413"/>
      <c r="BR58" s="412"/>
      <c r="BS58" s="401"/>
      <c r="BT58" s="401"/>
      <c r="BU58" s="401"/>
      <c r="BV58" s="401"/>
      <c r="BW58" s="401"/>
      <c r="BX58" s="401"/>
      <c r="BY58" s="402"/>
      <c r="BZ58" s="402"/>
      <c r="CA58" s="402"/>
      <c r="CB58" s="402"/>
      <c r="CC58" s="402"/>
      <c r="CD58" s="402"/>
      <c r="CE58" s="402"/>
      <c r="CF58" s="402"/>
      <c r="CG58" s="402"/>
      <c r="CH58" s="402"/>
      <c r="CI58" s="402"/>
      <c r="CJ58" s="402"/>
      <c r="CK58" s="402"/>
      <c r="CL58" s="402"/>
      <c r="CM58" s="402"/>
      <c r="CN58" s="402"/>
      <c r="CO58" s="402"/>
      <c r="CP58" s="402"/>
      <c r="CQ58" s="402"/>
      <c r="CR58" s="402"/>
      <c r="CS58" s="402"/>
      <c r="CT58" s="402"/>
      <c r="CU58" s="402"/>
      <c r="CV58" s="402"/>
      <c r="CW58" s="402"/>
      <c r="CX58" s="7"/>
      <c r="CY58" s="7"/>
      <c r="CZ58" s="7"/>
    </row>
    <row r="59" s="489" customFormat="true" ht="15" customHeight="true" x14ac:dyDescent="0.2">
      <c r="A59" s="977"/>
      <c r="B59" s="370" t="s">
        <v>440</v>
      </c>
      <c r="C59" s="127">
        <v>34.667891729858887</v>
      </c>
      <c r="D59" s="126">
        <v>17.789332073480725</v>
      </c>
      <c r="E59" s="126">
        <v>9.1812668455204118</v>
      </c>
      <c r="F59" s="126">
        <v>2.3743999267884734</v>
      </c>
      <c r="G59" s="125">
        <v>0.83404764683004151</v>
      </c>
      <c r="H59" s="124">
        <v>26.911551930290628</v>
      </c>
      <c r="I59" s="126">
        <v>12.206843902211045</v>
      </c>
      <c r="J59" s="126">
        <v>4.0430910328769203</v>
      </c>
      <c r="K59" s="126">
        <v>1.7427739522817061</v>
      </c>
      <c r="L59" s="123">
        <v>0.60705613241188838</v>
      </c>
      <c r="M59" s="127">
        <v>42.372409608029947</v>
      </c>
      <c r="N59" s="126">
        <v>29.250674652641383</v>
      </c>
      <c r="O59" s="126">
        <v>20.228869733791438</v>
      </c>
      <c r="P59" s="126">
        <v>12.568162079250216</v>
      </c>
      <c r="Q59" s="125">
        <v>4.034045190915835</v>
      </c>
      <c r="R59" s="124">
        <v>33.891631491231593</v>
      </c>
      <c r="S59" s="126">
        <v>44.205774510460053</v>
      </c>
      <c r="T59" s="126">
        <v>37.927864225074657</v>
      </c>
      <c r="U59" s="126">
        <v>27.814419444723644</v>
      </c>
      <c r="V59" s="126">
        <v>8.8059840489673409</v>
      </c>
      <c r="W59" s="126">
        <v>5.4571871027267127</v>
      </c>
      <c r="X59" s="126">
        <v>24.930480843201252</v>
      </c>
      <c r="Y59" s="126">
        <v>39.816875380961648</v>
      </c>
      <c r="Z59" s="126">
        <v>13.933682485418212</v>
      </c>
      <c r="AA59" s="126">
        <v>6.7762225800687155</v>
      </c>
      <c r="AB59" s="126">
        <v>43.229888426086774</v>
      </c>
      <c r="AC59" s="126">
        <v>2.1714710517190103</v>
      </c>
      <c r="AD59" s="126">
        <v>7.5136040868994263</v>
      </c>
      <c r="AE59" s="126">
        <v>13.395199127564963</v>
      </c>
      <c r="AF59" s="126">
        <v>3.7214936287331635</v>
      </c>
      <c r="AG59" s="126">
        <v>23.302019095757505</v>
      </c>
      <c r="AH59" s="126">
        <v>9.5504918654279631</v>
      </c>
      <c r="AI59" s="126">
        <v>12.220212794793175</v>
      </c>
      <c r="AJ59" s="126">
        <v>35.786732170266433</v>
      </c>
      <c r="AK59" s="126">
        <v>18.09482305189513</v>
      </c>
      <c r="AL59" s="126">
        <v>13.667413835447551</v>
      </c>
      <c r="AM59" s="126">
        <v>4.2443761017643684</v>
      </c>
      <c r="AN59" s="126">
        <v>9.3228729126054475</v>
      </c>
      <c r="AO59" s="126">
        <v>13.835025389148599</v>
      </c>
      <c r="AP59" s="126">
        <v>36.904566202002357</v>
      </c>
      <c r="AQ59" s="126">
        <v>41.250338259378857</v>
      </c>
      <c r="AR59" s="126">
        <v>9.5164303049643859</v>
      </c>
      <c r="AS59" s="126">
        <v>9.991579699697553</v>
      </c>
      <c r="AT59" s="126">
        <v>9.9145730710278777</v>
      </c>
      <c r="AU59" s="126">
        <v>24.199869138335085</v>
      </c>
      <c r="AV59" s="126">
        <v>5.107217475165414</v>
      </c>
      <c r="AW59" s="123">
        <v>23.838123698565745</v>
      </c>
      <c r="AX59" s="833"/>
      <c r="AY59" s="833"/>
      <c r="AZ59" s="344"/>
      <c r="BA59" s="878"/>
      <c r="BB59" s="552"/>
      <c r="BC59" s="415"/>
      <c r="BD59" s="405"/>
      <c r="BE59" s="405"/>
      <c r="BF59" s="405"/>
      <c r="BG59" s="419"/>
      <c r="BH59" s="415"/>
      <c r="BI59" s="405"/>
      <c r="BJ59" s="405"/>
      <c r="BK59" s="405"/>
      <c r="BL59" s="419"/>
      <c r="BM59" s="415"/>
      <c r="BN59" s="405"/>
      <c r="BO59" s="405"/>
      <c r="BP59" s="405"/>
      <c r="BQ59" s="419"/>
      <c r="BR59" s="415"/>
      <c r="BS59" s="405"/>
      <c r="BT59" s="405"/>
      <c r="BU59" s="405"/>
      <c r="BV59" s="405"/>
      <c r="BW59" s="405"/>
      <c r="BX59" s="405"/>
      <c r="BY59" s="406"/>
      <c r="BZ59" s="406"/>
      <c r="CA59" s="406"/>
      <c r="CB59" s="406"/>
      <c r="CC59" s="406"/>
      <c r="CD59" s="406"/>
      <c r="CE59" s="406"/>
      <c r="CF59" s="406"/>
      <c r="CG59" s="406"/>
      <c r="CH59" s="406"/>
      <c r="CI59" s="406"/>
      <c r="CJ59" s="406"/>
      <c r="CK59" s="406"/>
      <c r="CL59" s="406"/>
      <c r="CM59" s="406"/>
      <c r="CN59" s="406"/>
      <c r="CO59" s="406"/>
      <c r="CP59" s="406"/>
      <c r="CQ59" s="406"/>
      <c r="CR59" s="406"/>
      <c r="CS59" s="406"/>
      <c r="CT59" s="406"/>
      <c r="CU59" s="406"/>
      <c r="CV59" s="406"/>
      <c r="CW59" s="406"/>
      <c r="CX59" s="7"/>
      <c r="CY59" s="7"/>
      <c r="CZ59" s="7"/>
    </row>
    <row r="60" s="489" customFormat="true" ht="15" customHeight="true" x14ac:dyDescent="0.2">
      <c r="A60" s="977"/>
      <c r="B60" s="370" t="s">
        <v>441</v>
      </c>
      <c r="C60" s="127">
        <v>5.4971795819039775</v>
      </c>
      <c r="D60" s="126">
        <v>2.6572881919426661</v>
      </c>
      <c r="E60" s="126">
        <v>1.4139679375839422</v>
      </c>
      <c r="F60" s="126">
        <v>0.52403483277171681</v>
      </c>
      <c r="G60" s="125">
        <v>0.10800040647852621</v>
      </c>
      <c r="H60" s="124">
        <v>1.4873532172048802</v>
      </c>
      <c r="I60" s="126">
        <v>0.78121152127468096</v>
      </c>
      <c r="J60" s="126">
        <v>0.36458111445920333</v>
      </c>
      <c r="K60" s="126">
        <v>0.28077847562503877</v>
      </c>
      <c r="L60" s="123">
        <v>4.464553990560715E-2</v>
      </c>
      <c r="M60" s="127">
        <v>8.4159588374084251</v>
      </c>
      <c r="N60" s="126">
        <v>7.4598398121534526</v>
      </c>
      <c r="O60" s="126">
        <v>5.0719481727864117</v>
      </c>
      <c r="P60" s="126">
        <v>3.764322479862245</v>
      </c>
      <c r="Q60" s="125">
        <v>1.8268147245300805</v>
      </c>
      <c r="R60" s="124">
        <v>1.3625097936032231</v>
      </c>
      <c r="S60" s="126">
        <v>4.6096126390197751</v>
      </c>
      <c r="T60" s="126">
        <v>0.61554054135820246</v>
      </c>
      <c r="U60" s="126">
        <v>1.8913041053110129</v>
      </c>
      <c r="V60" s="126">
        <v>0</v>
      </c>
      <c r="W60" s="126">
        <v>1.2674866158845635</v>
      </c>
      <c r="X60" s="126">
        <v>3.5852368037679585</v>
      </c>
      <c r="Y60" s="126">
        <v>3.8204165387951448</v>
      </c>
      <c r="Z60" s="126">
        <v>0.64088056526322768</v>
      </c>
      <c r="AA60" s="126">
        <v>4.6001548754092996</v>
      </c>
      <c r="AB60" s="126">
        <v>2.2941945870472895</v>
      </c>
      <c r="AC60" s="126">
        <v>2.3908623113024703</v>
      </c>
      <c r="AD60" s="126">
        <v>0.691591086979644</v>
      </c>
      <c r="AE60" s="126">
        <v>1.8601375899109052</v>
      </c>
      <c r="AF60" s="126">
        <v>3.0836205476366834</v>
      </c>
      <c r="AG60" s="126">
        <v>4.9002833207702929</v>
      </c>
      <c r="AH60" s="126">
        <v>0.36646782557981311</v>
      </c>
      <c r="AI60" s="126">
        <v>29.364992451828559</v>
      </c>
      <c r="AJ60" s="126">
        <v>0.88976962723004127</v>
      </c>
      <c r="AK60" s="126">
        <v>0.85728858973353783</v>
      </c>
      <c r="AL60" s="126">
        <v>0.21605038558707435</v>
      </c>
      <c r="AM60" s="126">
        <v>0.60723978013754298</v>
      </c>
      <c r="AN60" s="126">
        <v>2.9881501096681773</v>
      </c>
      <c r="AO60" s="126">
        <v>2.6524675365267578</v>
      </c>
      <c r="AP60" s="126">
        <v>0.65378884645132762</v>
      </c>
      <c r="AQ60" s="126">
        <v>5.0750589310004566</v>
      </c>
      <c r="AR60" s="126">
        <v>6.159952163167703</v>
      </c>
      <c r="AS60" s="126">
        <v>5.8335088998603499</v>
      </c>
      <c r="AT60" s="126">
        <v>8.141340734660063E-2</v>
      </c>
      <c r="AU60" s="126">
        <v>3.1715049281545173</v>
      </c>
      <c r="AV60" s="126">
        <v>0.54121578172207696</v>
      </c>
      <c r="AW60" s="123">
        <v>0.17499707995248523</v>
      </c>
      <c r="AX60" s="833"/>
      <c r="AY60" s="833"/>
      <c r="AZ60" s="344"/>
      <c r="BA60" s="878"/>
      <c r="BB60" s="552"/>
      <c r="BC60" s="415"/>
      <c r="BD60" s="405"/>
      <c r="BE60" s="405"/>
      <c r="BF60" s="405"/>
      <c r="BG60" s="419"/>
      <c r="BH60" s="415"/>
      <c r="BI60" s="405"/>
      <c r="BJ60" s="405"/>
      <c r="BK60" s="405"/>
      <c r="BL60" s="419"/>
      <c r="BM60" s="415"/>
      <c r="BN60" s="405"/>
      <c r="BO60" s="405"/>
      <c r="BP60" s="405"/>
      <c r="BQ60" s="419"/>
      <c r="BR60" s="415"/>
      <c r="BS60" s="405"/>
      <c r="BT60" s="405"/>
      <c r="BU60" s="405"/>
      <c r="BV60" s="405"/>
      <c r="BW60" s="405"/>
      <c r="BX60" s="405"/>
      <c r="BY60" s="406"/>
      <c r="BZ60" s="406"/>
      <c r="CA60" s="406"/>
      <c r="CB60" s="406"/>
      <c r="CC60" s="406"/>
      <c r="CD60" s="406"/>
      <c r="CE60" s="406"/>
      <c r="CF60" s="406"/>
      <c r="CG60" s="406"/>
      <c r="CH60" s="406"/>
      <c r="CI60" s="406"/>
      <c r="CJ60" s="406"/>
      <c r="CK60" s="406"/>
      <c r="CL60" s="406"/>
      <c r="CM60" s="406"/>
      <c r="CN60" s="406"/>
      <c r="CO60" s="406"/>
      <c r="CP60" s="406"/>
      <c r="CQ60" s="406"/>
      <c r="CR60" s="406"/>
      <c r="CS60" s="406"/>
      <c r="CT60" s="406"/>
      <c r="CU60" s="406"/>
      <c r="CV60" s="406"/>
      <c r="CW60" s="406"/>
      <c r="CX60" s="7"/>
      <c r="CY60" s="7"/>
      <c r="CZ60" s="7"/>
    </row>
    <row r="61" s="489" customFormat="true" ht="15" customHeight="true" x14ac:dyDescent="0.2">
      <c r="A61" s="977"/>
      <c r="B61" s="370" t="s">
        <v>442</v>
      </c>
      <c r="C61" s="127">
        <v>6.5276906472666969</v>
      </c>
      <c r="D61" s="126">
        <v>1.6949979686890315</v>
      </c>
      <c r="E61" s="126">
        <v>0.60020249409949611</v>
      </c>
      <c r="F61" s="126">
        <v>0.23025484038523969</v>
      </c>
      <c r="G61" s="125">
        <v>1.7171392086732049E-2</v>
      </c>
      <c r="H61" s="124">
        <v>0.64768919170276107</v>
      </c>
      <c r="I61" s="126">
        <v>0.21122587406548612</v>
      </c>
      <c r="J61" s="126">
        <v>0.24956311141585297</v>
      </c>
      <c r="K61" s="126">
        <v>3.8155082322078017E-2</v>
      </c>
      <c r="L61" s="123">
        <v>1.5225975464934469E-2</v>
      </c>
      <c r="M61" s="127">
        <v>13.502460721595805</v>
      </c>
      <c r="N61" s="126">
        <v>6.5959923430127132</v>
      </c>
      <c r="O61" s="126">
        <v>4.0275535675832304</v>
      </c>
      <c r="P61" s="126">
        <v>2.213510988329944</v>
      </c>
      <c r="Q61" s="125">
        <v>0.58559058901217231</v>
      </c>
      <c r="R61" s="124">
        <v>5.5439625979832945</v>
      </c>
      <c r="S61" s="126">
        <v>4.9206279506517205</v>
      </c>
      <c r="T61" s="126">
        <v>0.60344871321875881</v>
      </c>
      <c r="U61" s="126">
        <v>2.7816886912954901</v>
      </c>
      <c r="V61" s="126">
        <v>0</v>
      </c>
      <c r="W61" s="126">
        <v>0.96506390807085896</v>
      </c>
      <c r="X61" s="126">
        <v>6.1222175382366952</v>
      </c>
      <c r="Y61" s="126">
        <v>19.754335177592253</v>
      </c>
      <c r="Z61" s="126">
        <v>0.56729505049865248</v>
      </c>
      <c r="AA61" s="126">
        <v>1.5195284970152652</v>
      </c>
      <c r="AB61" s="126">
        <v>7.1130784286980679</v>
      </c>
      <c r="AC61" s="126">
        <v>0.10152667161884535</v>
      </c>
      <c r="AD61" s="126">
        <v>0</v>
      </c>
      <c r="AE61" s="126">
        <v>4.8181972832619424</v>
      </c>
      <c r="AF61" s="126">
        <v>2.7645843327266308</v>
      </c>
      <c r="AG61" s="126">
        <v>4.7292499486910131</v>
      </c>
      <c r="AH61" s="126">
        <v>0.4181286887492997</v>
      </c>
      <c r="AI61" s="126">
        <v>5.459439692069803</v>
      </c>
      <c r="AJ61" s="126">
        <v>1.547081025912318</v>
      </c>
      <c r="AK61" s="126">
        <v>0.46131250750913794</v>
      </c>
      <c r="AL61" s="126">
        <v>1.0897151304459309</v>
      </c>
      <c r="AM61" s="126">
        <v>0.78097883077347252</v>
      </c>
      <c r="AN61" s="126">
        <v>7.9544115023094539</v>
      </c>
      <c r="AO61" s="126">
        <v>3.0048304917035131</v>
      </c>
      <c r="AP61" s="126">
        <v>2.2872677355757656</v>
      </c>
      <c r="AQ61" s="126">
        <v>8.622845750824558</v>
      </c>
      <c r="AR61" s="126">
        <v>3.0732580592648016E-2</v>
      </c>
      <c r="AS61" s="126">
        <v>3.5631927713199598</v>
      </c>
      <c r="AT61" s="126">
        <v>0.43522473069368312</v>
      </c>
      <c r="AU61" s="126">
        <v>2.1576116850521512</v>
      </c>
      <c r="AV61" s="126">
        <v>0.36081052114805129</v>
      </c>
      <c r="AW61" s="123">
        <v>1.867349323003167</v>
      </c>
      <c r="AX61" s="833"/>
      <c r="AY61" s="833"/>
      <c r="AZ61" s="344"/>
      <c r="BA61" s="878"/>
      <c r="BB61" s="552"/>
      <c r="BC61" s="415"/>
      <c r="BD61" s="405"/>
      <c r="BE61" s="405"/>
      <c r="BF61" s="405"/>
      <c r="BG61" s="419"/>
      <c r="BH61" s="415"/>
      <c r="BI61" s="405"/>
      <c r="BJ61" s="405"/>
      <c r="BK61" s="405"/>
      <c r="BL61" s="419"/>
      <c r="BM61" s="415"/>
      <c r="BN61" s="405"/>
      <c r="BO61" s="405"/>
      <c r="BP61" s="405"/>
      <c r="BQ61" s="419"/>
      <c r="BR61" s="415"/>
      <c r="BS61" s="405"/>
      <c r="BT61" s="405"/>
      <c r="BU61" s="405"/>
      <c r="BV61" s="405"/>
      <c r="BW61" s="405"/>
      <c r="BX61" s="405"/>
      <c r="BY61" s="406"/>
      <c r="BZ61" s="406"/>
      <c r="CA61" s="406"/>
      <c r="CB61" s="406"/>
      <c r="CC61" s="406"/>
      <c r="CD61" s="406"/>
      <c r="CE61" s="406"/>
      <c r="CF61" s="406"/>
      <c r="CG61" s="406"/>
      <c r="CH61" s="406"/>
      <c r="CI61" s="406"/>
      <c r="CJ61" s="406"/>
      <c r="CK61" s="406"/>
      <c r="CL61" s="406"/>
      <c r="CM61" s="406"/>
      <c r="CN61" s="406"/>
      <c r="CO61" s="406"/>
      <c r="CP61" s="406"/>
      <c r="CQ61" s="406"/>
      <c r="CR61" s="406"/>
      <c r="CS61" s="406"/>
      <c r="CT61" s="406"/>
      <c r="CU61" s="406"/>
      <c r="CV61" s="406"/>
      <c r="CW61" s="406"/>
      <c r="CX61" s="7"/>
      <c r="CY61" s="7"/>
      <c r="CZ61" s="7"/>
    </row>
    <row r="62" s="489" customFormat="true" ht="15" customHeight="true" x14ac:dyDescent="0.2">
      <c r="A62" s="977"/>
      <c r="B62" s="370" t="s">
        <v>443</v>
      </c>
      <c r="C62" s="127">
        <v>13.55173096259443</v>
      </c>
      <c r="D62" s="126">
        <v>9.458452369322238</v>
      </c>
      <c r="E62" s="126">
        <v>6.5556178489871328</v>
      </c>
      <c r="F62" s="126">
        <v>2.9509682481093398</v>
      </c>
      <c r="G62" s="125">
        <v>0.9810827119767922</v>
      </c>
      <c r="H62" s="124">
        <v>4.5673517105261885</v>
      </c>
      <c r="I62" s="126">
        <v>3.2055643025432281</v>
      </c>
      <c r="J62" s="126">
        <v>1.858618936462306</v>
      </c>
      <c r="K62" s="126">
        <v>0.8490458784630398</v>
      </c>
      <c r="L62" s="123">
        <v>0.52454473687341052</v>
      </c>
      <c r="M62" s="127">
        <v>16.662689719617781</v>
      </c>
      <c r="N62" s="126">
        <v>20.364654631961248</v>
      </c>
      <c r="O62" s="126">
        <v>19.681209111868885</v>
      </c>
      <c r="P62" s="126">
        <v>16.636369875885233</v>
      </c>
      <c r="Q62" s="125">
        <v>10.882028469042851</v>
      </c>
      <c r="R62" s="124">
        <v>4.4779884029139627E-2</v>
      </c>
      <c r="S62" s="126">
        <v>3.3154754586698067E-2</v>
      </c>
      <c r="T62" s="126">
        <v>0.81871509800535125</v>
      </c>
      <c r="U62" s="126">
        <v>1.2878389196598323</v>
      </c>
      <c r="V62" s="126">
        <v>1.4209044244656452E-2</v>
      </c>
      <c r="W62" s="126">
        <v>31.536385076466956</v>
      </c>
      <c r="X62" s="126">
        <v>18.686795879913927</v>
      </c>
      <c r="Y62" s="126">
        <v>0.46485470888348462</v>
      </c>
      <c r="Z62" s="126">
        <v>21.264273840714505</v>
      </c>
      <c r="AA62" s="126">
        <v>20.164887030459568</v>
      </c>
      <c r="AB62" s="126">
        <v>0</v>
      </c>
      <c r="AC62" s="126">
        <v>8.4065637948597747</v>
      </c>
      <c r="AD62" s="126">
        <v>1.6978470794596787</v>
      </c>
      <c r="AE62" s="126">
        <v>19.683597304791213</v>
      </c>
      <c r="AF62" s="126">
        <v>39.032489589875681</v>
      </c>
      <c r="AG62" s="126">
        <v>0.56817525307208849</v>
      </c>
      <c r="AH62" s="126">
        <v>9.5166034877601646</v>
      </c>
      <c r="AI62" s="126">
        <v>17.798303046176237</v>
      </c>
      <c r="AJ62" s="126">
        <v>2.1727137420778502</v>
      </c>
      <c r="AK62" s="126">
        <v>0.38267648763200707</v>
      </c>
      <c r="AL62" s="126">
        <v>5.1346357522651083</v>
      </c>
      <c r="AM62" s="126">
        <v>57.440667048962894</v>
      </c>
      <c r="AN62" s="126">
        <v>17.994991635062171</v>
      </c>
      <c r="AO62" s="126">
        <v>5.6204909317479084</v>
      </c>
      <c r="AP62" s="126">
        <v>7.6906734394852877E-2</v>
      </c>
      <c r="AQ62" s="126">
        <v>1.1233297289262765</v>
      </c>
      <c r="AR62" s="126">
        <v>1.6711631192920233</v>
      </c>
      <c r="AS62" s="126">
        <v>18.996116903731867</v>
      </c>
      <c r="AT62" s="126">
        <v>3.8957526049969369</v>
      </c>
      <c r="AU62" s="126">
        <v>1.0933018698073351</v>
      </c>
      <c r="AV62" s="126">
        <v>1.5114127475080812</v>
      </c>
      <c r="AW62" s="123">
        <v>2.5440886029930505</v>
      </c>
      <c r="AX62" s="833"/>
      <c r="AY62" s="833"/>
      <c r="AZ62" s="344"/>
      <c r="BA62" s="878"/>
      <c r="BB62" s="552"/>
      <c r="BC62" s="415"/>
      <c r="BD62" s="405"/>
      <c r="BE62" s="405"/>
      <c r="BF62" s="405"/>
      <c r="BG62" s="419"/>
      <c r="BH62" s="415"/>
      <c r="BI62" s="405"/>
      <c r="BJ62" s="405"/>
      <c r="BK62" s="405"/>
      <c r="BL62" s="419"/>
      <c r="BM62" s="415"/>
      <c r="BN62" s="405"/>
      <c r="BO62" s="405"/>
      <c r="BP62" s="405"/>
      <c r="BQ62" s="419"/>
      <c r="BR62" s="415"/>
      <c r="BS62" s="405"/>
      <c r="BT62" s="405"/>
      <c r="BU62" s="405"/>
      <c r="BV62" s="405"/>
      <c r="BW62" s="405"/>
      <c r="BX62" s="405"/>
      <c r="BY62" s="406"/>
      <c r="BZ62" s="406"/>
      <c r="CA62" s="406"/>
      <c r="CB62" s="406"/>
      <c r="CC62" s="406"/>
      <c r="CD62" s="406"/>
      <c r="CE62" s="406"/>
      <c r="CF62" s="406"/>
      <c r="CG62" s="406"/>
      <c r="CH62" s="406"/>
      <c r="CI62" s="406"/>
      <c r="CJ62" s="406"/>
      <c r="CK62" s="406"/>
      <c r="CL62" s="406"/>
      <c r="CM62" s="406"/>
      <c r="CN62" s="406"/>
      <c r="CO62" s="406"/>
      <c r="CP62" s="406"/>
      <c r="CQ62" s="406"/>
      <c r="CR62" s="406"/>
      <c r="CS62" s="406"/>
      <c r="CT62" s="406"/>
      <c r="CU62" s="406"/>
      <c r="CV62" s="406"/>
      <c r="CW62" s="406"/>
      <c r="CX62" s="7"/>
      <c r="CY62" s="7"/>
      <c r="CZ62" s="7"/>
    </row>
    <row r="63" s="489" customFormat="true" ht="15" customHeight="true" x14ac:dyDescent="0.2">
      <c r="A63" s="977"/>
      <c r="B63" s="370" t="s">
        <v>444</v>
      </c>
      <c r="C63" s="127">
        <v>1.2632687707728856</v>
      </c>
      <c r="D63" s="126">
        <v>0.70832997582878698</v>
      </c>
      <c r="E63" s="126">
        <v>0.28767038468354561</v>
      </c>
      <c r="F63" s="126">
        <v>0.18684437210891164</v>
      </c>
      <c r="G63" s="125">
        <v>2.0239551272427006E-2</v>
      </c>
      <c r="H63" s="124">
        <v>1.4663620387793244</v>
      </c>
      <c r="I63" s="126">
        <v>0.51285038107365655</v>
      </c>
      <c r="J63" s="126">
        <v>0.21357724646873905</v>
      </c>
      <c r="K63" s="126">
        <v>1.5366037540798469E-2</v>
      </c>
      <c r="L63" s="123">
        <v>0</v>
      </c>
      <c r="M63" s="127">
        <v>0.79844689835125005</v>
      </c>
      <c r="N63" s="126">
        <v>0.49657879523762682</v>
      </c>
      <c r="O63" s="126">
        <v>0.80590497985418785</v>
      </c>
      <c r="P63" s="126">
        <v>0.4983444335113858</v>
      </c>
      <c r="Q63" s="125">
        <v>0.44762643891859522</v>
      </c>
      <c r="R63" s="124">
        <v>1.3561916622650791</v>
      </c>
      <c r="S63" s="126">
        <v>0.352744819686652</v>
      </c>
      <c r="T63" s="126">
        <v>6.6968319961850025</v>
      </c>
      <c r="U63" s="126">
        <v>0.4047224854136961</v>
      </c>
      <c r="V63" s="126">
        <v>5.0604136584981751E-2</v>
      </c>
      <c r="W63" s="126">
        <v>0.48137779505179662</v>
      </c>
      <c r="X63" s="126">
        <v>0</v>
      </c>
      <c r="Y63" s="126">
        <v>0</v>
      </c>
      <c r="Z63" s="126">
        <v>0.4683936497985392</v>
      </c>
      <c r="AA63" s="126">
        <v>0.53849650133580229</v>
      </c>
      <c r="AB63" s="126">
        <v>0</v>
      </c>
      <c r="AC63" s="126">
        <v>0.59608228808483132</v>
      </c>
      <c r="AD63" s="126">
        <v>0</v>
      </c>
      <c r="AE63" s="126">
        <v>0.5932220975857202</v>
      </c>
      <c r="AF63" s="126">
        <v>0.39945550897285181</v>
      </c>
      <c r="AG63" s="126">
        <v>0.33998498592375898</v>
      </c>
      <c r="AH63" s="126">
        <v>1.9996105249955647</v>
      </c>
      <c r="AI63" s="126">
        <v>6.44067550718493E-2</v>
      </c>
      <c r="AJ63" s="126">
        <v>7.9635676022550355</v>
      </c>
      <c r="AK63" s="126">
        <v>1.447499246355368</v>
      </c>
      <c r="AL63" s="126">
        <v>0.69698463431681534</v>
      </c>
      <c r="AM63" s="126">
        <v>0.37620359647265367</v>
      </c>
      <c r="AN63" s="126">
        <v>2.3769233552972092E-2</v>
      </c>
      <c r="AO63" s="126">
        <v>0.61945726666536172</v>
      </c>
      <c r="AP63" s="126">
        <v>0</v>
      </c>
      <c r="AQ63" s="126">
        <v>0</v>
      </c>
      <c r="AR63" s="126">
        <v>0</v>
      </c>
      <c r="AS63" s="126">
        <v>0</v>
      </c>
      <c r="AT63" s="126">
        <v>0.207390875919928</v>
      </c>
      <c r="AU63" s="126">
        <v>0.14795645135945076</v>
      </c>
      <c r="AV63" s="126">
        <v>0.15474063846641101</v>
      </c>
      <c r="AW63" s="123">
        <v>0.63033343491506588</v>
      </c>
      <c r="AX63" s="833"/>
      <c r="AY63" s="833"/>
      <c r="AZ63" s="344"/>
      <c r="BA63" s="878"/>
      <c r="BB63" s="552"/>
      <c r="BC63" s="415"/>
      <c r="BD63" s="405"/>
      <c r="BE63" s="405"/>
      <c r="BF63" s="405"/>
      <c r="BG63" s="419"/>
      <c r="BH63" s="415"/>
      <c r="BI63" s="405"/>
      <c r="BJ63" s="405"/>
      <c r="BK63" s="405"/>
      <c r="BL63" s="419"/>
      <c r="BM63" s="415"/>
      <c r="BN63" s="405"/>
      <c r="BO63" s="405"/>
      <c r="BP63" s="405"/>
      <c r="BQ63" s="419"/>
      <c r="BR63" s="415"/>
      <c r="BS63" s="405"/>
      <c r="BT63" s="405"/>
      <c r="BU63" s="405"/>
      <c r="BV63" s="405"/>
      <c r="BW63" s="405"/>
      <c r="BX63" s="405"/>
      <c r="BY63" s="406"/>
      <c r="BZ63" s="406"/>
      <c r="CA63" s="406"/>
      <c r="CB63" s="406"/>
      <c r="CC63" s="406"/>
      <c r="CD63" s="406"/>
      <c r="CE63" s="406"/>
      <c r="CF63" s="406"/>
      <c r="CG63" s="406"/>
      <c r="CH63" s="406"/>
      <c r="CI63" s="406"/>
      <c r="CJ63" s="406"/>
      <c r="CK63" s="406"/>
      <c r="CL63" s="406"/>
      <c r="CM63" s="406"/>
      <c r="CN63" s="406"/>
      <c r="CO63" s="406"/>
      <c r="CP63" s="406"/>
      <c r="CQ63" s="406"/>
      <c r="CR63" s="406"/>
      <c r="CS63" s="406"/>
      <c r="CT63" s="406"/>
      <c r="CU63" s="406"/>
      <c r="CV63" s="406"/>
      <c r="CW63" s="406"/>
      <c r="CX63" s="7"/>
      <c r="CY63" s="7"/>
      <c r="CZ63" s="7"/>
    </row>
    <row r="64" s="489" customFormat="true" ht="15" customHeight="true" x14ac:dyDescent="0.2">
      <c r="A64" s="977"/>
      <c r="B64" s="370" t="s">
        <v>445</v>
      </c>
      <c r="C64" s="127">
        <v>7.1729844163764866</v>
      </c>
      <c r="D64" s="126">
        <v>13.68197035938935</v>
      </c>
      <c r="E64" s="126">
        <v>13.485384587402278</v>
      </c>
      <c r="F64" s="126">
        <v>11.45292446340474</v>
      </c>
      <c r="G64" s="125">
        <v>6.8501750155745178</v>
      </c>
      <c r="H64" s="124">
        <v>14.156496725079585</v>
      </c>
      <c r="I64" s="126">
        <v>15.972705454150313</v>
      </c>
      <c r="J64" s="126">
        <v>13.98243050594002</v>
      </c>
      <c r="K64" s="126">
        <v>12.037745794146042</v>
      </c>
      <c r="L64" s="123">
        <v>5.720409166311673</v>
      </c>
      <c r="M64" s="127">
        <v>2.3313140514741861</v>
      </c>
      <c r="N64" s="126">
        <v>7.8372030334325578</v>
      </c>
      <c r="O64" s="126">
        <v>7.9436125424810839</v>
      </c>
      <c r="P64" s="126">
        <v>7.5788971326034318</v>
      </c>
      <c r="Q64" s="125">
        <v>6.1168971030498076</v>
      </c>
      <c r="R64" s="124">
        <v>3.0989828903421937</v>
      </c>
      <c r="S64" s="126">
        <v>9.9354048981872047</v>
      </c>
      <c r="T64" s="126">
        <v>4.2035486491502647</v>
      </c>
      <c r="U64" s="126">
        <v>14.14258763784211</v>
      </c>
      <c r="V64" s="126">
        <v>11.844029164382231</v>
      </c>
      <c r="W64" s="126">
        <v>6.6165151382254939</v>
      </c>
      <c r="X64" s="126">
        <v>0.26897704456609872</v>
      </c>
      <c r="Y64" s="126">
        <v>4.3074800409555225</v>
      </c>
      <c r="Z64" s="126">
        <v>1.1547956299023256</v>
      </c>
      <c r="AA64" s="126">
        <v>9.1203097886346658</v>
      </c>
      <c r="AB64" s="126">
        <v>12.923817615998583</v>
      </c>
      <c r="AC64" s="126">
        <v>3.0195714787068768</v>
      </c>
      <c r="AD64" s="126">
        <v>9.8531694421020841</v>
      </c>
      <c r="AE64" s="126">
        <v>3.1672623232545667</v>
      </c>
      <c r="AF64" s="126">
        <v>6.5286400962231426</v>
      </c>
      <c r="AG64" s="126">
        <v>0.82291145822713729</v>
      </c>
      <c r="AH64" s="126">
        <v>6.2781535294088346</v>
      </c>
      <c r="AI64" s="126">
        <v>8.8877337863887291</v>
      </c>
      <c r="AJ64" s="126">
        <v>3.4065423771489556</v>
      </c>
      <c r="AK64" s="126">
        <v>15.782289091853164</v>
      </c>
      <c r="AL64" s="126">
        <v>3.5877777667309192</v>
      </c>
      <c r="AM64" s="126">
        <v>1.3871790939338158</v>
      </c>
      <c r="AN64" s="126">
        <v>4.7481076676957699</v>
      </c>
      <c r="AO64" s="126">
        <v>22.27242065421504</v>
      </c>
      <c r="AP64" s="126">
        <v>2.67577990671073</v>
      </c>
      <c r="AQ64" s="126">
        <v>2.2534280180543633</v>
      </c>
      <c r="AR64" s="126">
        <v>20.097523632624039</v>
      </c>
      <c r="AS64" s="126">
        <v>3.6032787398913677</v>
      </c>
      <c r="AT64" s="126">
        <v>1.209511756631547</v>
      </c>
      <c r="AU64" s="126">
        <v>7.7870045298123509</v>
      </c>
      <c r="AV64" s="126">
        <v>20.838468326863175</v>
      </c>
      <c r="AW64" s="123">
        <v>2.3186711841972953</v>
      </c>
      <c r="AX64" s="833"/>
      <c r="AY64" s="833"/>
      <c r="AZ64" s="344"/>
      <c r="BA64" s="878"/>
      <c r="BB64" s="552"/>
      <c r="BC64" s="415"/>
      <c r="BD64" s="405"/>
      <c r="BE64" s="405"/>
      <c r="BF64" s="405"/>
      <c r="BG64" s="419"/>
      <c r="BH64" s="415"/>
      <c r="BI64" s="405"/>
      <c r="BJ64" s="405"/>
      <c r="BK64" s="405"/>
      <c r="BL64" s="419"/>
      <c r="BM64" s="415"/>
      <c r="BN64" s="405"/>
      <c r="BO64" s="405"/>
      <c r="BP64" s="405"/>
      <c r="BQ64" s="419"/>
      <c r="BR64" s="415"/>
      <c r="BS64" s="405"/>
      <c r="BT64" s="405"/>
      <c r="BU64" s="405"/>
      <c r="BV64" s="405"/>
      <c r="BW64" s="405"/>
      <c r="BX64" s="405"/>
      <c r="BY64" s="406"/>
      <c r="BZ64" s="406"/>
      <c r="CA64" s="406"/>
      <c r="CB64" s="406"/>
      <c r="CC64" s="406"/>
      <c r="CD64" s="406"/>
      <c r="CE64" s="406"/>
      <c r="CF64" s="406"/>
      <c r="CG64" s="406"/>
      <c r="CH64" s="406"/>
      <c r="CI64" s="406"/>
      <c r="CJ64" s="406"/>
      <c r="CK64" s="406"/>
      <c r="CL64" s="406"/>
      <c r="CM64" s="406"/>
      <c r="CN64" s="406"/>
      <c r="CO64" s="406"/>
      <c r="CP64" s="406"/>
      <c r="CQ64" s="406"/>
      <c r="CR64" s="406"/>
      <c r="CS64" s="406"/>
      <c r="CT64" s="406"/>
      <c r="CU64" s="406"/>
      <c r="CV64" s="406"/>
      <c r="CW64" s="406"/>
      <c r="CX64" s="7"/>
      <c r="CY64" s="7"/>
      <c r="CZ64" s="7"/>
    </row>
    <row r="65" s="489" customFormat="true" ht="15" customHeight="true" x14ac:dyDescent="0.2">
      <c r="A65" s="977"/>
      <c r="B65" s="370" t="s">
        <v>446</v>
      </c>
      <c r="C65" s="127">
        <v>21.629042200501683</v>
      </c>
      <c r="D65" s="126">
        <v>42.397304178003409</v>
      </c>
      <c r="E65" s="126">
        <v>56.48976652128853</v>
      </c>
      <c r="F65" s="126">
        <v>73.789891450034091</v>
      </c>
      <c r="G65" s="125">
        <v>84.362380296767952</v>
      </c>
      <c r="H65" s="124">
        <v>39.066778788055188</v>
      </c>
      <c r="I65" s="126">
        <v>54.895111905176897</v>
      </c>
      <c r="J65" s="126">
        <v>68.605302969594533</v>
      </c>
      <c r="K65" s="126">
        <v>77.314284098337509</v>
      </c>
      <c r="L65" s="123">
        <v>86.559534672707045</v>
      </c>
      <c r="M65" s="127">
        <v>7.794491625813027</v>
      </c>
      <c r="N65" s="126">
        <v>19.555654113234027</v>
      </c>
      <c r="O65" s="126">
        <v>30.660779080237532</v>
      </c>
      <c r="P65" s="126">
        <v>44.994641353510431</v>
      </c>
      <c r="Q65" s="125">
        <v>67.938797687860529</v>
      </c>
      <c r="R65" s="124">
        <v>35.78470502142865</v>
      </c>
      <c r="S65" s="126">
        <v>22.186827664372117</v>
      </c>
      <c r="T65" s="126">
        <v>26.079943369696601</v>
      </c>
      <c r="U65" s="126">
        <v>28.803606809081522</v>
      </c>
      <c r="V65" s="126">
        <v>72.896897546979218</v>
      </c>
      <c r="W65" s="126">
        <v>49.160382146948223</v>
      </c>
      <c r="X65" s="126">
        <v>42.736028067295685</v>
      </c>
      <c r="Y65" s="126">
        <v>23.366298608820244</v>
      </c>
      <c r="Z65" s="126">
        <v>42.931424604122967</v>
      </c>
      <c r="AA65" s="126">
        <v>55.375273916217083</v>
      </c>
      <c r="AB65" s="126">
        <v>25.441789110265123</v>
      </c>
      <c r="AC65" s="126">
        <v>81.544728289204144</v>
      </c>
      <c r="AD65" s="126">
        <v>77.262516628804661</v>
      </c>
      <c r="AE65" s="126">
        <v>44.070289411928762</v>
      </c>
      <c r="AF65" s="126">
        <v>42.557517048423009</v>
      </c>
      <c r="AG65" s="126">
        <v>36.649944938964367</v>
      </c>
      <c r="AH65" s="126">
        <v>62.574641440956391</v>
      </c>
      <c r="AI65" s="126">
        <v>23.927406635735888</v>
      </c>
      <c r="AJ65" s="126">
        <v>29.983465957186802</v>
      </c>
      <c r="AK65" s="126">
        <v>52.877477877085923</v>
      </c>
      <c r="AL65" s="126">
        <v>67.368587236797623</v>
      </c>
      <c r="AM65" s="126">
        <v>33.321467346145781</v>
      </c>
      <c r="AN65" s="126">
        <v>53.314268256230882</v>
      </c>
      <c r="AO65" s="126">
        <v>46.299350226310345</v>
      </c>
      <c r="AP65" s="126">
        <v>45.904994153579047</v>
      </c>
      <c r="AQ65" s="126">
        <v>25.623555709439117</v>
      </c>
      <c r="AR65" s="126">
        <v>60.644457706205927</v>
      </c>
      <c r="AS65" s="126">
        <v>51.964310832113</v>
      </c>
      <c r="AT65" s="126">
        <v>62.888743021662293</v>
      </c>
      <c r="AU65" s="126">
        <v>41.707345466764146</v>
      </c>
      <c r="AV65" s="126">
        <v>66.150198073749195</v>
      </c>
      <c r="AW65" s="123">
        <v>54.717983723339259</v>
      </c>
      <c r="AX65" s="833"/>
      <c r="AY65" s="833"/>
      <c r="AZ65" s="344"/>
      <c r="BA65" s="878"/>
      <c r="BB65" s="552"/>
      <c r="BC65" s="415"/>
      <c r="BD65" s="405"/>
      <c r="BE65" s="405"/>
      <c r="BF65" s="405"/>
      <c r="BG65" s="419"/>
      <c r="BH65" s="415"/>
      <c r="BI65" s="405"/>
      <c r="BJ65" s="405"/>
      <c r="BK65" s="405"/>
      <c r="BL65" s="419"/>
      <c r="BM65" s="415"/>
      <c r="BN65" s="405"/>
      <c r="BO65" s="405"/>
      <c r="BP65" s="405"/>
      <c r="BQ65" s="419"/>
      <c r="BR65" s="415"/>
      <c r="BS65" s="405"/>
      <c r="BT65" s="405"/>
      <c r="BU65" s="405"/>
      <c r="BV65" s="405"/>
      <c r="BW65" s="405"/>
      <c r="BX65" s="405"/>
      <c r="BY65" s="406"/>
      <c r="BZ65" s="406"/>
      <c r="CA65" s="406"/>
      <c r="CB65" s="406"/>
      <c r="CC65" s="406"/>
      <c r="CD65" s="406"/>
      <c r="CE65" s="406"/>
      <c r="CF65" s="406"/>
      <c r="CG65" s="406"/>
      <c r="CH65" s="406"/>
      <c r="CI65" s="406"/>
      <c r="CJ65" s="406"/>
      <c r="CK65" s="406"/>
      <c r="CL65" s="406"/>
      <c r="CM65" s="406"/>
      <c r="CN65" s="406"/>
      <c r="CO65" s="406"/>
      <c r="CP65" s="406"/>
      <c r="CQ65" s="406"/>
      <c r="CR65" s="406"/>
      <c r="CS65" s="406"/>
      <c r="CT65" s="406"/>
      <c r="CU65" s="406"/>
      <c r="CV65" s="406"/>
      <c r="CW65" s="406"/>
      <c r="CX65" s="7"/>
      <c r="CY65" s="7"/>
      <c r="CZ65" s="7"/>
    </row>
    <row r="66" s="489" customFormat="true" ht="15" customHeight="true" x14ac:dyDescent="0.2">
      <c r="A66" s="977"/>
      <c r="B66" s="370" t="s">
        <v>46</v>
      </c>
      <c r="C66" s="127">
        <v>0.55478698525941628</v>
      </c>
      <c r="D66" s="126">
        <v>0.19224000188100362</v>
      </c>
      <c r="E66" s="126">
        <v>0.23366154312875956</v>
      </c>
      <c r="F66" s="126">
        <v>0.30041782826313929</v>
      </c>
      <c r="G66" s="125">
        <v>0.3545150856161905</v>
      </c>
      <c r="H66" s="124">
        <v>0.52658371717177921</v>
      </c>
      <c r="I66" s="126">
        <v>0.24969120654647364</v>
      </c>
      <c r="J66" s="126">
        <v>0.10215479597947591</v>
      </c>
      <c r="K66" s="126">
        <v>0.3475337123450073</v>
      </c>
      <c r="L66" s="123">
        <v>0.47615560035014459</v>
      </c>
      <c r="M66" s="127">
        <v>0.68899762835144451</v>
      </c>
      <c r="N66" s="126">
        <v>0.15485370265426088</v>
      </c>
      <c r="O66" s="126">
        <v>0.21339559385090842</v>
      </c>
      <c r="P66" s="126">
        <v>0.17152143471922371</v>
      </c>
      <c r="Q66" s="125">
        <v>0.2577039309523772</v>
      </c>
      <c r="R66" s="124">
        <v>0.32586921120550344</v>
      </c>
      <c r="S66" s="126">
        <v>0.14273178771694831</v>
      </c>
      <c r="T66" s="126">
        <v>4.5979489607864972E-2</v>
      </c>
      <c r="U66" s="126">
        <v>1.0176687158709845</v>
      </c>
      <c r="V66" s="126">
        <v>0.35337607662112908</v>
      </c>
      <c r="W66" s="126">
        <v>9.1100183231080586E-2</v>
      </c>
      <c r="X66" s="126">
        <v>0.40419488664340592</v>
      </c>
      <c r="Y66" s="126">
        <v>0.33411596569113555</v>
      </c>
      <c r="Z66" s="126">
        <v>0.46238434315589605</v>
      </c>
      <c r="AA66" s="126">
        <v>0.13810055251627879</v>
      </c>
      <c r="AB66" s="126">
        <v>0.55465395238319792</v>
      </c>
      <c r="AC66" s="126">
        <v>0.70546093823851519</v>
      </c>
      <c r="AD66" s="126">
        <v>0.64455148618259817</v>
      </c>
      <c r="AE66" s="126">
        <v>0.22606084184555045</v>
      </c>
      <c r="AF66" s="126">
        <v>0.73577122031842579</v>
      </c>
      <c r="AG66" s="126">
        <v>0.75871557628451103</v>
      </c>
      <c r="AH66" s="126">
        <v>0.28321969199803942</v>
      </c>
      <c r="AI66" s="126">
        <v>0.21267502915991082</v>
      </c>
      <c r="AJ66" s="126">
        <v>0.30790474067312779</v>
      </c>
      <c r="AK66" s="126">
        <v>8.8652629299162983E-2</v>
      </c>
      <c r="AL66" s="126">
        <v>6.7265446795965037E-2</v>
      </c>
      <c r="AM66" s="126">
        <v>0.45528441177254919</v>
      </c>
      <c r="AN66" s="126">
        <v>0.10578121364941383</v>
      </c>
      <c r="AO66" s="126">
        <v>0.3146071519256522</v>
      </c>
      <c r="AP66" s="126">
        <v>0.15253575899433675</v>
      </c>
      <c r="AQ66" s="126">
        <v>1.0422286141796284</v>
      </c>
      <c r="AR66" s="126">
        <v>0.16682727602068972</v>
      </c>
      <c r="AS66" s="126">
        <v>0.80150355123866213</v>
      </c>
      <c r="AT66" s="126">
        <v>0.39910127205546025</v>
      </c>
      <c r="AU66" s="126">
        <v>0.3268903282808821</v>
      </c>
      <c r="AV66" s="126">
        <v>0.19621317497517551</v>
      </c>
      <c r="AW66" s="123">
        <v>0.32867153623529904</v>
      </c>
      <c r="AX66" s="833"/>
      <c r="AY66" s="833"/>
      <c r="AZ66" s="344"/>
      <c r="BA66" s="878"/>
      <c r="BB66" s="552"/>
      <c r="BC66" s="415"/>
      <c r="BD66" s="405"/>
      <c r="BE66" s="405"/>
      <c r="BF66" s="405"/>
      <c r="BG66" s="419"/>
      <c r="BH66" s="415"/>
      <c r="BI66" s="405"/>
      <c r="BJ66" s="405"/>
      <c r="BK66" s="405"/>
      <c r="BL66" s="419"/>
      <c r="BM66" s="415"/>
      <c r="BN66" s="405"/>
      <c r="BO66" s="405"/>
      <c r="BP66" s="405"/>
      <c r="BQ66" s="419"/>
      <c r="BR66" s="415"/>
      <c r="BS66" s="405"/>
      <c r="BT66" s="405"/>
      <c r="BU66" s="405"/>
      <c r="BV66" s="405"/>
      <c r="BW66" s="405"/>
      <c r="BX66" s="405"/>
      <c r="BY66" s="406"/>
      <c r="BZ66" s="406"/>
      <c r="CA66" s="406"/>
      <c r="CB66" s="406"/>
      <c r="CC66" s="406"/>
      <c r="CD66" s="406"/>
      <c r="CE66" s="406"/>
      <c r="CF66" s="406"/>
      <c r="CG66" s="406"/>
      <c r="CH66" s="406"/>
      <c r="CI66" s="406"/>
      <c r="CJ66" s="406"/>
      <c r="CK66" s="406"/>
      <c r="CL66" s="406"/>
      <c r="CM66" s="406"/>
      <c r="CN66" s="406"/>
      <c r="CO66" s="406"/>
      <c r="CP66" s="406"/>
      <c r="CQ66" s="406"/>
      <c r="CR66" s="406"/>
      <c r="CS66" s="406"/>
      <c r="CT66" s="406"/>
      <c r="CU66" s="406"/>
      <c r="CV66" s="406"/>
      <c r="CW66" s="406"/>
      <c r="CX66" s="7"/>
      <c r="CY66" s="7"/>
      <c r="CZ66" s="7"/>
    </row>
    <row r="67" s="489" customFormat="true" ht="15" customHeight="true" x14ac:dyDescent="0.2">
      <c r="A67" s="149"/>
      <c r="B67" s="144"/>
      <c r="C67" s="127"/>
      <c r="D67" s="126"/>
      <c r="E67" s="126"/>
      <c r="F67" s="126"/>
      <c r="G67" s="125"/>
      <c r="H67" s="124"/>
      <c r="I67" s="126"/>
      <c r="J67" s="126"/>
      <c r="K67" s="126"/>
      <c r="L67" s="123"/>
      <c r="M67" s="127"/>
      <c r="N67" s="126"/>
      <c r="O67" s="126"/>
      <c r="P67" s="126"/>
      <c r="Q67" s="125"/>
      <c r="R67" s="124"/>
      <c r="S67" s="126"/>
      <c r="T67" s="126"/>
      <c r="U67" s="126"/>
      <c r="V67" s="126"/>
      <c r="W67" s="126"/>
      <c r="X67" s="126"/>
      <c r="Y67" s="126"/>
      <c r="Z67" s="126"/>
      <c r="AA67" s="126"/>
      <c r="AB67" s="126"/>
      <c r="AC67" s="126"/>
      <c r="AD67" s="126"/>
      <c r="AE67" s="126"/>
      <c r="AF67" s="126"/>
      <c r="AG67" s="126"/>
      <c r="AH67" s="126"/>
      <c r="AI67" s="126"/>
      <c r="AJ67" s="126"/>
      <c r="AK67" s="126"/>
      <c r="AL67" s="126"/>
      <c r="AM67" s="126"/>
      <c r="AN67" s="126"/>
      <c r="AO67" s="126"/>
      <c r="AP67" s="126"/>
      <c r="AQ67" s="126"/>
      <c r="AR67" s="126"/>
      <c r="AS67" s="126"/>
      <c r="AT67" s="126"/>
      <c r="AU67" s="126"/>
      <c r="AV67" s="126"/>
      <c r="AW67" s="123"/>
      <c r="AX67" s="833"/>
      <c r="AY67" s="833"/>
      <c r="AZ67" s="344"/>
      <c r="BA67" s="878"/>
      <c r="BB67" s="552"/>
      <c r="BC67" s="415"/>
      <c r="BD67" s="405"/>
      <c r="BE67" s="405"/>
      <c r="BF67" s="405"/>
      <c r="BG67" s="419"/>
      <c r="BH67" s="415"/>
      <c r="BI67" s="405"/>
      <c r="BJ67" s="405"/>
      <c r="BK67" s="405"/>
      <c r="BL67" s="419"/>
      <c r="BM67" s="415"/>
      <c r="BN67" s="405"/>
      <c r="BO67" s="405"/>
      <c r="BP67" s="405"/>
      <c r="BQ67" s="419"/>
      <c r="BR67" s="415"/>
      <c r="BS67" s="405"/>
      <c r="BT67" s="405"/>
      <c r="BU67" s="405"/>
      <c r="BV67" s="405"/>
      <c r="BW67" s="405"/>
      <c r="BX67" s="405"/>
      <c r="BY67" s="406"/>
      <c r="BZ67" s="406"/>
      <c r="CA67" s="406"/>
      <c r="CB67" s="406"/>
      <c r="CC67" s="406"/>
      <c r="CD67" s="406"/>
      <c r="CE67" s="406"/>
      <c r="CF67" s="406"/>
      <c r="CG67" s="406"/>
      <c r="CH67" s="406"/>
      <c r="CI67" s="406"/>
      <c r="CJ67" s="406"/>
      <c r="CK67" s="406"/>
      <c r="CL67" s="406"/>
      <c r="CM67" s="406"/>
      <c r="CN67" s="406"/>
      <c r="CO67" s="406"/>
      <c r="CP67" s="406"/>
      <c r="CQ67" s="406"/>
      <c r="CR67" s="406"/>
      <c r="CS67" s="406"/>
      <c r="CT67" s="406"/>
      <c r="CU67" s="406"/>
      <c r="CV67" s="406"/>
      <c r="CW67" s="406"/>
      <c r="CX67" s="7"/>
      <c r="CY67" s="7"/>
      <c r="CZ67" s="7"/>
    </row>
    <row r="68" s="489" customFormat="true" ht="15" customHeight="true" x14ac:dyDescent="0.2">
      <c r="A68" s="149"/>
      <c r="B68" s="144"/>
      <c r="C68" s="127"/>
      <c r="D68" s="126"/>
      <c r="E68" s="126"/>
      <c r="F68" s="126"/>
      <c r="G68" s="125"/>
      <c r="H68" s="124"/>
      <c r="I68" s="126"/>
      <c r="J68" s="126"/>
      <c r="K68" s="126"/>
      <c r="L68" s="123"/>
      <c r="M68" s="127"/>
      <c r="N68" s="126"/>
      <c r="O68" s="126"/>
      <c r="P68" s="126"/>
      <c r="Q68" s="125"/>
      <c r="R68" s="124"/>
      <c r="S68" s="126"/>
      <c r="T68" s="126"/>
      <c r="U68" s="126"/>
      <c r="V68" s="126"/>
      <c r="W68" s="126"/>
      <c r="X68" s="126"/>
      <c r="Y68" s="126"/>
      <c r="Z68" s="126"/>
      <c r="AA68" s="126"/>
      <c r="AB68" s="126"/>
      <c r="AC68" s="126"/>
      <c r="AD68" s="126"/>
      <c r="AE68" s="126"/>
      <c r="AF68" s="126"/>
      <c r="AG68" s="126"/>
      <c r="AH68" s="126"/>
      <c r="AI68" s="126"/>
      <c r="AJ68" s="126"/>
      <c r="AK68" s="126"/>
      <c r="AL68" s="126"/>
      <c r="AM68" s="126"/>
      <c r="AN68" s="126"/>
      <c r="AO68" s="126"/>
      <c r="AP68" s="126"/>
      <c r="AQ68" s="126"/>
      <c r="AR68" s="126"/>
      <c r="AS68" s="126"/>
      <c r="AT68" s="126"/>
      <c r="AU68" s="126"/>
      <c r="AV68" s="126"/>
      <c r="AW68" s="123"/>
      <c r="AX68" s="833"/>
      <c r="AY68" s="833"/>
      <c r="AZ68" s="344"/>
      <c r="BA68" s="878"/>
      <c r="BB68" s="552"/>
      <c r="BC68" s="415"/>
      <c r="BD68" s="405"/>
      <c r="BE68" s="405"/>
      <c r="BF68" s="405"/>
      <c r="BG68" s="419"/>
      <c r="BH68" s="415"/>
      <c r="BI68" s="405"/>
      <c r="BJ68" s="405"/>
      <c r="BK68" s="405"/>
      <c r="BL68" s="419"/>
      <c r="BM68" s="415"/>
      <c r="BN68" s="405"/>
      <c r="BO68" s="405"/>
      <c r="BP68" s="405"/>
      <c r="BQ68" s="419"/>
      <c r="BR68" s="415"/>
      <c r="BS68" s="405"/>
      <c r="BT68" s="405"/>
      <c r="BU68" s="405"/>
      <c r="BV68" s="405"/>
      <c r="BW68" s="405"/>
      <c r="BX68" s="405"/>
      <c r="BY68" s="406"/>
      <c r="BZ68" s="406"/>
      <c r="CA68" s="406"/>
      <c r="CB68" s="406"/>
      <c r="CC68" s="406"/>
      <c r="CD68" s="406"/>
      <c r="CE68" s="406"/>
      <c r="CF68" s="406"/>
      <c r="CG68" s="406"/>
      <c r="CH68" s="406"/>
      <c r="CI68" s="406"/>
      <c r="CJ68" s="406"/>
      <c r="CK68" s="406"/>
      <c r="CL68" s="406"/>
      <c r="CM68" s="406"/>
      <c r="CN68" s="406"/>
      <c r="CO68" s="406"/>
      <c r="CP68" s="406"/>
      <c r="CQ68" s="406"/>
      <c r="CR68" s="406"/>
      <c r="CS68" s="406"/>
      <c r="CT68" s="406"/>
      <c r="CU68" s="406"/>
      <c r="CV68" s="406"/>
      <c r="CW68" s="406"/>
      <c r="CX68" s="7"/>
      <c r="CY68" s="7"/>
      <c r="CZ68" s="7"/>
    </row>
    <row r="69" s="489" customFormat="true" ht="15" customHeight="true" x14ac:dyDescent="0.2">
      <c r="A69" s="149"/>
      <c r="B69" s="144"/>
      <c r="C69" s="127"/>
      <c r="D69" s="126"/>
      <c r="E69" s="126"/>
      <c r="F69" s="126"/>
      <c r="G69" s="125"/>
      <c r="H69" s="124"/>
      <c r="I69" s="126"/>
      <c r="J69" s="126"/>
      <c r="K69" s="126"/>
      <c r="L69" s="123"/>
      <c r="M69" s="127"/>
      <c r="N69" s="126"/>
      <c r="O69" s="126"/>
      <c r="P69" s="126"/>
      <c r="Q69" s="125"/>
      <c r="R69" s="124"/>
      <c r="S69" s="126"/>
      <c r="T69" s="126"/>
      <c r="U69" s="126"/>
      <c r="V69" s="126"/>
      <c r="W69" s="126"/>
      <c r="X69" s="126"/>
      <c r="Y69" s="126"/>
      <c r="Z69" s="126"/>
      <c r="AA69" s="126"/>
      <c r="AB69" s="126"/>
      <c r="AC69" s="126"/>
      <c r="AD69" s="126"/>
      <c r="AE69" s="126"/>
      <c r="AF69" s="126"/>
      <c r="AG69" s="126"/>
      <c r="AH69" s="126"/>
      <c r="AI69" s="126"/>
      <c r="AJ69" s="126"/>
      <c r="AK69" s="126"/>
      <c r="AL69" s="126"/>
      <c r="AM69" s="126"/>
      <c r="AN69" s="126"/>
      <c r="AO69" s="126"/>
      <c r="AP69" s="126"/>
      <c r="AQ69" s="126"/>
      <c r="AR69" s="126"/>
      <c r="AS69" s="126"/>
      <c r="AT69" s="126"/>
      <c r="AU69" s="126"/>
      <c r="AV69" s="126"/>
      <c r="AW69" s="123"/>
      <c r="AX69" s="833"/>
      <c r="AY69" s="833"/>
      <c r="AZ69" s="344"/>
      <c r="BA69" s="878"/>
      <c r="BB69" s="552"/>
      <c r="BC69" s="415"/>
      <c r="BD69" s="405"/>
      <c r="BE69" s="405"/>
      <c r="BF69" s="405"/>
      <c r="BG69" s="419"/>
      <c r="BH69" s="415"/>
      <c r="BI69" s="405"/>
      <c r="BJ69" s="405"/>
      <c r="BK69" s="405"/>
      <c r="BL69" s="419"/>
      <c r="BM69" s="415"/>
      <c r="BN69" s="405"/>
      <c r="BO69" s="405"/>
      <c r="BP69" s="405"/>
      <c r="BQ69" s="419"/>
      <c r="BR69" s="415"/>
      <c r="BS69" s="405"/>
      <c r="BT69" s="405"/>
      <c r="BU69" s="405"/>
      <c r="BV69" s="405"/>
      <c r="BW69" s="405"/>
      <c r="BX69" s="405"/>
      <c r="BY69" s="406"/>
      <c r="BZ69" s="406"/>
      <c r="CA69" s="406"/>
      <c r="CB69" s="406"/>
      <c r="CC69" s="406"/>
      <c r="CD69" s="406"/>
      <c r="CE69" s="406"/>
      <c r="CF69" s="406"/>
      <c r="CG69" s="406"/>
      <c r="CH69" s="406"/>
      <c r="CI69" s="406"/>
      <c r="CJ69" s="406"/>
      <c r="CK69" s="406"/>
      <c r="CL69" s="406"/>
      <c r="CM69" s="406"/>
      <c r="CN69" s="406"/>
      <c r="CO69" s="406"/>
      <c r="CP69" s="406"/>
      <c r="CQ69" s="406"/>
      <c r="CR69" s="406"/>
      <c r="CS69" s="406"/>
      <c r="CT69" s="406"/>
      <c r="CU69" s="406"/>
      <c r="CV69" s="406"/>
      <c r="CW69" s="406"/>
      <c r="CX69" s="7"/>
      <c r="CY69" s="7"/>
      <c r="CZ69" s="7"/>
    </row>
    <row r="70" s="489" customFormat="true" ht="15" customHeight="true" x14ac:dyDescent="0.2">
      <c r="A70" s="149"/>
      <c r="B70" s="144"/>
      <c r="C70" s="127"/>
      <c r="D70" s="126"/>
      <c r="E70" s="126"/>
      <c r="F70" s="126"/>
      <c r="G70" s="125"/>
      <c r="H70" s="124"/>
      <c r="I70" s="126"/>
      <c r="J70" s="126"/>
      <c r="K70" s="126"/>
      <c r="L70" s="123"/>
      <c r="M70" s="127"/>
      <c r="N70" s="126"/>
      <c r="O70" s="126"/>
      <c r="P70" s="126"/>
      <c r="Q70" s="125"/>
      <c r="R70" s="124"/>
      <c r="S70" s="126"/>
      <c r="T70" s="126"/>
      <c r="U70" s="126"/>
      <c r="V70" s="126"/>
      <c r="W70" s="126"/>
      <c r="X70" s="126"/>
      <c r="Y70" s="126"/>
      <c r="Z70" s="126"/>
      <c r="AA70" s="126"/>
      <c r="AB70" s="126"/>
      <c r="AC70" s="126"/>
      <c r="AD70" s="126"/>
      <c r="AE70" s="126"/>
      <c r="AF70" s="126"/>
      <c r="AG70" s="126"/>
      <c r="AH70" s="126"/>
      <c r="AI70" s="126"/>
      <c r="AJ70" s="126"/>
      <c r="AK70" s="126"/>
      <c r="AL70" s="126"/>
      <c r="AM70" s="126"/>
      <c r="AN70" s="126"/>
      <c r="AO70" s="126"/>
      <c r="AP70" s="126"/>
      <c r="AQ70" s="126"/>
      <c r="AR70" s="126"/>
      <c r="AS70" s="126"/>
      <c r="AT70" s="126"/>
      <c r="AU70" s="126"/>
      <c r="AV70" s="126"/>
      <c r="AW70" s="123"/>
      <c r="AX70" s="833"/>
      <c r="AY70" s="833"/>
      <c r="AZ70" s="344"/>
      <c r="BA70" s="878"/>
      <c r="BB70" s="552"/>
      <c r="BC70" s="415"/>
      <c r="BD70" s="405"/>
      <c r="BE70" s="405"/>
      <c r="BF70" s="405"/>
      <c r="BG70" s="419"/>
      <c r="BH70" s="415"/>
      <c r="BI70" s="405"/>
      <c r="BJ70" s="405"/>
      <c r="BK70" s="405"/>
      <c r="BL70" s="419"/>
      <c r="BM70" s="415"/>
      <c r="BN70" s="405"/>
      <c r="BO70" s="405"/>
      <c r="BP70" s="405"/>
      <c r="BQ70" s="419"/>
      <c r="BR70" s="415"/>
      <c r="BS70" s="405"/>
      <c r="BT70" s="405"/>
      <c r="BU70" s="405"/>
      <c r="BV70" s="405"/>
      <c r="BW70" s="405"/>
      <c r="BX70" s="405"/>
      <c r="BY70" s="406"/>
      <c r="BZ70" s="406"/>
      <c r="CA70" s="406"/>
      <c r="CB70" s="406"/>
      <c r="CC70" s="406"/>
      <c r="CD70" s="406"/>
      <c r="CE70" s="406"/>
      <c r="CF70" s="406"/>
      <c r="CG70" s="406"/>
      <c r="CH70" s="406"/>
      <c r="CI70" s="406"/>
      <c r="CJ70" s="406"/>
      <c r="CK70" s="406"/>
      <c r="CL70" s="406"/>
      <c r="CM70" s="406"/>
      <c r="CN70" s="406"/>
      <c r="CO70" s="406"/>
      <c r="CP70" s="406"/>
      <c r="CQ70" s="406"/>
      <c r="CR70" s="406"/>
      <c r="CS70" s="406"/>
      <c r="CT70" s="406"/>
      <c r="CU70" s="406"/>
      <c r="CV70" s="406"/>
      <c r="CW70" s="406"/>
      <c r="CX70" s="7"/>
      <c r="CY70" s="7"/>
      <c r="CZ70" s="7"/>
    </row>
    <row r="71" s="489" customFormat="true" ht="15" customHeight="true" x14ac:dyDescent="0.2">
      <c r="A71" s="149"/>
      <c r="B71" s="144"/>
      <c r="C71" s="127"/>
      <c r="D71" s="126"/>
      <c r="E71" s="126"/>
      <c r="F71" s="126"/>
      <c r="G71" s="125"/>
      <c r="H71" s="124"/>
      <c r="I71" s="126"/>
      <c r="J71" s="126"/>
      <c r="K71" s="126"/>
      <c r="L71" s="123"/>
      <c r="M71" s="127"/>
      <c r="N71" s="126"/>
      <c r="O71" s="126"/>
      <c r="P71" s="126"/>
      <c r="Q71" s="125"/>
      <c r="R71" s="124"/>
      <c r="S71" s="126"/>
      <c r="T71" s="126"/>
      <c r="U71" s="126"/>
      <c r="V71" s="126"/>
      <c r="W71" s="126"/>
      <c r="X71" s="126"/>
      <c r="Y71" s="126"/>
      <c r="Z71" s="126"/>
      <c r="AA71" s="126"/>
      <c r="AB71" s="126"/>
      <c r="AC71" s="126"/>
      <c r="AD71" s="126"/>
      <c r="AE71" s="126"/>
      <c r="AF71" s="126"/>
      <c r="AG71" s="126"/>
      <c r="AH71" s="126"/>
      <c r="AI71" s="126"/>
      <c r="AJ71" s="126"/>
      <c r="AK71" s="126"/>
      <c r="AL71" s="126"/>
      <c r="AM71" s="126"/>
      <c r="AN71" s="126"/>
      <c r="AO71" s="126"/>
      <c r="AP71" s="126"/>
      <c r="AQ71" s="126"/>
      <c r="AR71" s="126"/>
      <c r="AS71" s="126"/>
      <c r="AT71" s="126"/>
      <c r="AU71" s="126"/>
      <c r="AV71" s="126"/>
      <c r="AW71" s="123"/>
      <c r="AX71" s="833"/>
      <c r="AY71" s="833"/>
      <c r="AZ71" s="344"/>
      <c r="BA71" s="878"/>
      <c r="BB71" s="552"/>
      <c r="BC71" s="415"/>
      <c r="BD71" s="405"/>
      <c r="BE71" s="405"/>
      <c r="BF71" s="405"/>
      <c r="BG71" s="419"/>
      <c r="BH71" s="415"/>
      <c r="BI71" s="405"/>
      <c r="BJ71" s="405"/>
      <c r="BK71" s="405"/>
      <c r="BL71" s="419"/>
      <c r="BM71" s="415"/>
      <c r="BN71" s="405"/>
      <c r="BO71" s="405"/>
      <c r="BP71" s="405"/>
      <c r="BQ71" s="419"/>
      <c r="BR71" s="415"/>
      <c r="BS71" s="405"/>
      <c r="BT71" s="405"/>
      <c r="BU71" s="405"/>
      <c r="BV71" s="405"/>
      <c r="BW71" s="405"/>
      <c r="BX71" s="405"/>
      <c r="BY71" s="406"/>
      <c r="BZ71" s="406"/>
      <c r="CA71" s="406"/>
      <c r="CB71" s="406"/>
      <c r="CC71" s="406"/>
      <c r="CD71" s="406"/>
      <c r="CE71" s="406"/>
      <c r="CF71" s="406"/>
      <c r="CG71" s="406"/>
      <c r="CH71" s="406"/>
      <c r="CI71" s="406"/>
      <c r="CJ71" s="406"/>
      <c r="CK71" s="406"/>
      <c r="CL71" s="406"/>
      <c r="CM71" s="406"/>
      <c r="CN71" s="406"/>
      <c r="CO71" s="406"/>
      <c r="CP71" s="406"/>
      <c r="CQ71" s="406"/>
      <c r="CR71" s="406"/>
      <c r="CS71" s="406"/>
      <c r="CT71" s="406"/>
      <c r="CU71" s="406"/>
      <c r="CV71" s="406"/>
      <c r="CW71" s="406"/>
      <c r="CX71" s="7"/>
      <c r="CY71" s="7"/>
      <c r="CZ71" s="7"/>
    </row>
    <row r="72" s="489" customFormat="true" ht="15" customHeight="true" x14ac:dyDescent="0.2">
      <c r="A72" s="149"/>
      <c r="B72" s="144"/>
      <c r="C72" s="127"/>
      <c r="D72" s="126"/>
      <c r="E72" s="126"/>
      <c r="F72" s="126"/>
      <c r="G72" s="125"/>
      <c r="H72" s="124"/>
      <c r="I72" s="126"/>
      <c r="J72" s="126"/>
      <c r="K72" s="126"/>
      <c r="L72" s="123"/>
      <c r="M72" s="127"/>
      <c r="N72" s="126"/>
      <c r="O72" s="126"/>
      <c r="P72" s="126"/>
      <c r="Q72" s="125"/>
      <c r="R72" s="124"/>
      <c r="S72" s="126"/>
      <c r="T72" s="126"/>
      <c r="U72" s="126"/>
      <c r="V72" s="126"/>
      <c r="W72" s="126"/>
      <c r="X72" s="126"/>
      <c r="Y72" s="126"/>
      <c r="Z72" s="126"/>
      <c r="AA72" s="126"/>
      <c r="AB72" s="126"/>
      <c r="AC72" s="126"/>
      <c r="AD72" s="126"/>
      <c r="AE72" s="126"/>
      <c r="AF72" s="126"/>
      <c r="AG72" s="126"/>
      <c r="AH72" s="126"/>
      <c r="AI72" s="126"/>
      <c r="AJ72" s="126"/>
      <c r="AK72" s="126"/>
      <c r="AL72" s="126"/>
      <c r="AM72" s="126"/>
      <c r="AN72" s="126"/>
      <c r="AO72" s="126"/>
      <c r="AP72" s="126"/>
      <c r="AQ72" s="126"/>
      <c r="AR72" s="126"/>
      <c r="AS72" s="126"/>
      <c r="AT72" s="126"/>
      <c r="AU72" s="126"/>
      <c r="AV72" s="126"/>
      <c r="AW72" s="123"/>
      <c r="AX72" s="833"/>
      <c r="AY72" s="833"/>
      <c r="AZ72" s="344"/>
      <c r="BA72" s="878"/>
      <c r="BB72" s="552"/>
      <c r="BC72" s="415"/>
      <c r="BD72" s="405"/>
      <c r="BE72" s="405"/>
      <c r="BF72" s="405"/>
      <c r="BG72" s="419"/>
      <c r="BH72" s="415"/>
      <c r="BI72" s="405"/>
      <c r="BJ72" s="405"/>
      <c r="BK72" s="405"/>
      <c r="BL72" s="419"/>
      <c r="BM72" s="415"/>
      <c r="BN72" s="405"/>
      <c r="BO72" s="405"/>
      <c r="BP72" s="405"/>
      <c r="BQ72" s="419"/>
      <c r="BR72" s="415"/>
      <c r="BS72" s="405"/>
      <c r="BT72" s="405"/>
      <c r="BU72" s="405"/>
      <c r="BV72" s="405"/>
      <c r="BW72" s="405"/>
      <c r="BX72" s="405"/>
      <c r="BY72" s="406"/>
      <c r="BZ72" s="406"/>
      <c r="CA72" s="406"/>
      <c r="CB72" s="406"/>
      <c r="CC72" s="406"/>
      <c r="CD72" s="406"/>
      <c r="CE72" s="406"/>
      <c r="CF72" s="406"/>
      <c r="CG72" s="406"/>
      <c r="CH72" s="406"/>
      <c r="CI72" s="406"/>
      <c r="CJ72" s="406"/>
      <c r="CK72" s="406"/>
      <c r="CL72" s="406"/>
      <c r="CM72" s="406"/>
      <c r="CN72" s="406"/>
      <c r="CO72" s="406"/>
      <c r="CP72" s="406"/>
      <c r="CQ72" s="406"/>
      <c r="CR72" s="406"/>
      <c r="CS72" s="406"/>
      <c r="CT72" s="406"/>
      <c r="CU72" s="406"/>
      <c r="CV72" s="406"/>
      <c r="CW72" s="406"/>
      <c r="CX72" s="7"/>
      <c r="CY72" s="7"/>
      <c r="CZ72" s="7"/>
    </row>
    <row r="73" s="489" customFormat="true" ht="15" customHeight="true" x14ac:dyDescent="0.2">
      <c r="A73" s="149"/>
      <c r="B73" s="144"/>
      <c r="C73" s="127"/>
      <c r="D73" s="126"/>
      <c r="E73" s="126"/>
      <c r="F73" s="126"/>
      <c r="G73" s="125"/>
      <c r="H73" s="124"/>
      <c r="I73" s="126"/>
      <c r="J73" s="126"/>
      <c r="K73" s="126"/>
      <c r="L73" s="123"/>
      <c r="M73" s="127"/>
      <c r="N73" s="126"/>
      <c r="O73" s="126"/>
      <c r="P73" s="126"/>
      <c r="Q73" s="125"/>
      <c r="R73" s="124"/>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3"/>
      <c r="AX73" s="833"/>
      <c r="AY73" s="833"/>
      <c r="AZ73" s="344"/>
      <c r="BA73" s="878"/>
      <c r="BB73" s="552"/>
      <c r="BC73" s="415"/>
      <c r="BD73" s="405"/>
      <c r="BE73" s="405"/>
      <c r="BF73" s="405"/>
      <c r="BG73" s="419"/>
      <c r="BH73" s="415"/>
      <c r="BI73" s="405"/>
      <c r="BJ73" s="405"/>
      <c r="BK73" s="405"/>
      <c r="BL73" s="419"/>
      <c r="BM73" s="415"/>
      <c r="BN73" s="405"/>
      <c r="BO73" s="405"/>
      <c r="BP73" s="405"/>
      <c r="BQ73" s="419"/>
      <c r="BR73" s="415"/>
      <c r="BS73" s="405"/>
      <c r="BT73" s="405"/>
      <c r="BU73" s="405"/>
      <c r="BV73" s="405"/>
      <c r="BW73" s="405"/>
      <c r="BX73" s="405"/>
      <c r="BY73" s="406"/>
      <c r="BZ73" s="406"/>
      <c r="CA73" s="406"/>
      <c r="CB73" s="406"/>
      <c r="CC73" s="406"/>
      <c r="CD73" s="406"/>
      <c r="CE73" s="406"/>
      <c r="CF73" s="406"/>
      <c r="CG73" s="406"/>
      <c r="CH73" s="406"/>
      <c r="CI73" s="406"/>
      <c r="CJ73" s="406"/>
      <c r="CK73" s="406"/>
      <c r="CL73" s="406"/>
      <c r="CM73" s="406"/>
      <c r="CN73" s="406"/>
      <c r="CO73" s="406"/>
      <c r="CP73" s="406"/>
      <c r="CQ73" s="406"/>
      <c r="CR73" s="406"/>
      <c r="CS73" s="406"/>
      <c r="CT73" s="406"/>
      <c r="CU73" s="406"/>
      <c r="CV73" s="406"/>
      <c r="CW73" s="406"/>
      <c r="CX73" s="7"/>
      <c r="CY73" s="7"/>
      <c r="CZ73" s="7"/>
    </row>
    <row r="74" s="489" customFormat="true" ht="15" customHeight="true" x14ac:dyDescent="0.2">
      <c r="A74" s="149"/>
      <c r="B74" s="144"/>
      <c r="C74" s="127"/>
      <c r="D74" s="126"/>
      <c r="E74" s="126"/>
      <c r="F74" s="126"/>
      <c r="G74" s="125"/>
      <c r="H74" s="124"/>
      <c r="I74" s="126"/>
      <c r="J74" s="126"/>
      <c r="K74" s="126"/>
      <c r="L74" s="123"/>
      <c r="M74" s="127"/>
      <c r="N74" s="126"/>
      <c r="O74" s="126"/>
      <c r="P74" s="126"/>
      <c r="Q74" s="125"/>
      <c r="R74" s="124"/>
      <c r="S74" s="126"/>
      <c r="T74" s="126"/>
      <c r="U74" s="126"/>
      <c r="V74" s="126"/>
      <c r="W74" s="126"/>
      <c r="X74" s="126"/>
      <c r="Y74" s="126"/>
      <c r="Z74" s="126"/>
      <c r="AA74" s="126"/>
      <c r="AB74" s="126"/>
      <c r="AC74" s="126"/>
      <c r="AD74" s="126"/>
      <c r="AE74" s="126"/>
      <c r="AF74" s="126"/>
      <c r="AG74" s="126"/>
      <c r="AH74" s="126"/>
      <c r="AI74" s="126"/>
      <c r="AJ74" s="126"/>
      <c r="AK74" s="126"/>
      <c r="AL74" s="126"/>
      <c r="AM74" s="126"/>
      <c r="AN74" s="126"/>
      <c r="AO74" s="126"/>
      <c r="AP74" s="126"/>
      <c r="AQ74" s="126"/>
      <c r="AR74" s="126"/>
      <c r="AS74" s="126"/>
      <c r="AT74" s="126"/>
      <c r="AU74" s="126"/>
      <c r="AV74" s="126"/>
      <c r="AW74" s="123"/>
      <c r="AX74" s="833"/>
      <c r="AY74" s="833"/>
      <c r="AZ74" s="344"/>
      <c r="BA74" s="878"/>
      <c r="BB74" s="552"/>
      <c r="BC74" s="415"/>
      <c r="BD74" s="405"/>
      <c r="BE74" s="405"/>
      <c r="BF74" s="405"/>
      <c r="BG74" s="419"/>
      <c r="BH74" s="415"/>
      <c r="BI74" s="405"/>
      <c r="BJ74" s="405"/>
      <c r="BK74" s="405"/>
      <c r="BL74" s="419"/>
      <c r="BM74" s="415"/>
      <c r="BN74" s="405"/>
      <c r="BO74" s="405"/>
      <c r="BP74" s="405"/>
      <c r="BQ74" s="419"/>
      <c r="BR74" s="415"/>
      <c r="BS74" s="405"/>
      <c r="BT74" s="405"/>
      <c r="BU74" s="405"/>
      <c r="BV74" s="405"/>
      <c r="BW74" s="405"/>
      <c r="BX74" s="405"/>
      <c r="BY74" s="406"/>
      <c r="BZ74" s="406"/>
      <c r="CA74" s="406"/>
      <c r="CB74" s="406"/>
      <c r="CC74" s="406"/>
      <c r="CD74" s="406"/>
      <c r="CE74" s="406"/>
      <c r="CF74" s="406"/>
      <c r="CG74" s="406"/>
      <c r="CH74" s="406"/>
      <c r="CI74" s="406"/>
      <c r="CJ74" s="406"/>
      <c r="CK74" s="406"/>
      <c r="CL74" s="406"/>
      <c r="CM74" s="406"/>
      <c r="CN74" s="406"/>
      <c r="CO74" s="406"/>
      <c r="CP74" s="406"/>
      <c r="CQ74" s="406"/>
      <c r="CR74" s="406"/>
      <c r="CS74" s="406"/>
      <c r="CT74" s="406"/>
      <c r="CU74" s="406"/>
      <c r="CV74" s="406"/>
      <c r="CW74" s="406"/>
      <c r="CX74" s="7"/>
      <c r="CY74" s="7"/>
      <c r="CZ74" s="7"/>
    </row>
    <row r="75" s="489" customFormat="true" ht="15" customHeight="true" x14ac:dyDescent="0.2">
      <c r="A75" s="149"/>
      <c r="B75" s="144"/>
      <c r="C75" s="127"/>
      <c r="D75" s="126"/>
      <c r="E75" s="126"/>
      <c r="F75" s="126"/>
      <c r="G75" s="125"/>
      <c r="H75" s="124"/>
      <c r="I75" s="126"/>
      <c r="J75" s="126"/>
      <c r="K75" s="126"/>
      <c r="L75" s="123"/>
      <c r="M75" s="127"/>
      <c r="N75" s="126"/>
      <c r="O75" s="126"/>
      <c r="P75" s="126"/>
      <c r="Q75" s="125"/>
      <c r="R75" s="124"/>
      <c r="S75" s="126"/>
      <c r="T75" s="126"/>
      <c r="U75" s="126"/>
      <c r="V75" s="126"/>
      <c r="W75" s="126"/>
      <c r="X75" s="126"/>
      <c r="Y75" s="126"/>
      <c r="Z75" s="126"/>
      <c r="AA75" s="126"/>
      <c r="AB75" s="126"/>
      <c r="AC75" s="126"/>
      <c r="AD75" s="126"/>
      <c r="AE75" s="126"/>
      <c r="AF75" s="126"/>
      <c r="AG75" s="126"/>
      <c r="AH75" s="126"/>
      <c r="AI75" s="126"/>
      <c r="AJ75" s="126"/>
      <c r="AK75" s="126"/>
      <c r="AL75" s="126"/>
      <c r="AM75" s="126"/>
      <c r="AN75" s="126"/>
      <c r="AO75" s="126"/>
      <c r="AP75" s="126"/>
      <c r="AQ75" s="126"/>
      <c r="AR75" s="126"/>
      <c r="AS75" s="126"/>
      <c r="AT75" s="126"/>
      <c r="AU75" s="126"/>
      <c r="AV75" s="126"/>
      <c r="AW75" s="123"/>
      <c r="AX75" s="833"/>
      <c r="AY75" s="833"/>
      <c r="AZ75" s="344"/>
      <c r="BA75" s="878"/>
      <c r="BB75" s="552"/>
      <c r="BC75" s="415"/>
      <c r="BD75" s="405"/>
      <c r="BE75" s="405"/>
      <c r="BF75" s="405"/>
      <c r="BG75" s="419"/>
      <c r="BH75" s="415"/>
      <c r="BI75" s="405"/>
      <c r="BJ75" s="405"/>
      <c r="BK75" s="405"/>
      <c r="BL75" s="419"/>
      <c r="BM75" s="415"/>
      <c r="BN75" s="405"/>
      <c r="BO75" s="405"/>
      <c r="BP75" s="405"/>
      <c r="BQ75" s="419"/>
      <c r="BR75" s="415"/>
      <c r="BS75" s="405"/>
      <c r="BT75" s="405"/>
      <c r="BU75" s="405"/>
      <c r="BV75" s="405"/>
      <c r="BW75" s="405"/>
      <c r="BX75" s="405"/>
      <c r="BY75" s="406"/>
      <c r="BZ75" s="406"/>
      <c r="CA75" s="406"/>
      <c r="CB75" s="406"/>
      <c r="CC75" s="406"/>
      <c r="CD75" s="406"/>
      <c r="CE75" s="406"/>
      <c r="CF75" s="406"/>
      <c r="CG75" s="406"/>
      <c r="CH75" s="406"/>
      <c r="CI75" s="406"/>
      <c r="CJ75" s="406"/>
      <c r="CK75" s="406"/>
      <c r="CL75" s="406"/>
      <c r="CM75" s="406"/>
      <c r="CN75" s="406"/>
      <c r="CO75" s="406"/>
      <c r="CP75" s="406"/>
      <c r="CQ75" s="406"/>
      <c r="CR75" s="406"/>
      <c r="CS75" s="406"/>
      <c r="CT75" s="406"/>
      <c r="CU75" s="406"/>
      <c r="CV75" s="406"/>
      <c r="CW75" s="406"/>
      <c r="CX75" s="7"/>
      <c r="CY75" s="7"/>
      <c r="CZ75" s="7"/>
    </row>
    <row r="76" s="489" customFormat="true" ht="15" customHeight="true" x14ac:dyDescent="0.2">
      <c r="A76" s="149"/>
      <c r="B76" s="144"/>
      <c r="C76" s="127"/>
      <c r="D76" s="126"/>
      <c r="E76" s="126"/>
      <c r="F76" s="126"/>
      <c r="G76" s="125"/>
      <c r="H76" s="124"/>
      <c r="I76" s="126"/>
      <c r="J76" s="126"/>
      <c r="K76" s="126"/>
      <c r="L76" s="123"/>
      <c r="M76" s="127"/>
      <c r="N76" s="126"/>
      <c r="O76" s="126"/>
      <c r="P76" s="126"/>
      <c r="Q76" s="125"/>
      <c r="R76" s="124"/>
      <c r="S76" s="126"/>
      <c r="T76" s="126"/>
      <c r="U76" s="126"/>
      <c r="V76" s="126"/>
      <c r="W76" s="126"/>
      <c r="X76" s="126"/>
      <c r="Y76" s="126"/>
      <c r="Z76" s="126"/>
      <c r="AA76" s="126"/>
      <c r="AB76" s="126"/>
      <c r="AC76" s="126"/>
      <c r="AD76" s="126"/>
      <c r="AE76" s="126"/>
      <c r="AF76" s="126"/>
      <c r="AG76" s="126"/>
      <c r="AH76" s="126"/>
      <c r="AI76" s="126"/>
      <c r="AJ76" s="126"/>
      <c r="AK76" s="126"/>
      <c r="AL76" s="126"/>
      <c r="AM76" s="126"/>
      <c r="AN76" s="126"/>
      <c r="AO76" s="126"/>
      <c r="AP76" s="126"/>
      <c r="AQ76" s="126"/>
      <c r="AR76" s="126"/>
      <c r="AS76" s="126"/>
      <c r="AT76" s="126"/>
      <c r="AU76" s="126"/>
      <c r="AV76" s="126"/>
      <c r="AW76" s="123"/>
      <c r="AX76" s="833"/>
      <c r="AY76" s="833"/>
      <c r="AZ76" s="344"/>
      <c r="BA76" s="878"/>
      <c r="BB76" s="552"/>
      <c r="BC76" s="415"/>
      <c r="BD76" s="405"/>
      <c r="BE76" s="405"/>
      <c r="BF76" s="405"/>
      <c r="BG76" s="419"/>
      <c r="BH76" s="415"/>
      <c r="BI76" s="405"/>
      <c r="BJ76" s="405"/>
      <c r="BK76" s="405"/>
      <c r="BL76" s="419"/>
      <c r="BM76" s="415"/>
      <c r="BN76" s="405"/>
      <c r="BO76" s="405"/>
      <c r="BP76" s="405"/>
      <c r="BQ76" s="419"/>
      <c r="BR76" s="415"/>
      <c r="BS76" s="405"/>
      <c r="BT76" s="405"/>
      <c r="BU76" s="405"/>
      <c r="BV76" s="405"/>
      <c r="BW76" s="405"/>
      <c r="BX76" s="405"/>
      <c r="BY76" s="406"/>
      <c r="BZ76" s="406"/>
      <c r="CA76" s="406"/>
      <c r="CB76" s="406"/>
      <c r="CC76" s="406"/>
      <c r="CD76" s="406"/>
      <c r="CE76" s="406"/>
      <c r="CF76" s="406"/>
      <c r="CG76" s="406"/>
      <c r="CH76" s="406"/>
      <c r="CI76" s="406"/>
      <c r="CJ76" s="406"/>
      <c r="CK76" s="406"/>
      <c r="CL76" s="406"/>
      <c r="CM76" s="406"/>
      <c r="CN76" s="406"/>
      <c r="CO76" s="406"/>
      <c r="CP76" s="406"/>
      <c r="CQ76" s="406"/>
      <c r="CR76" s="406"/>
      <c r="CS76" s="406"/>
      <c r="CT76" s="406"/>
      <c r="CU76" s="406"/>
      <c r="CV76" s="406"/>
      <c r="CW76" s="406"/>
      <c r="CX76" s="7"/>
      <c r="CY76" s="7"/>
      <c r="CZ76" s="7"/>
    </row>
    <row r="77" s="489" customFormat="true" ht="15" customHeight="true" x14ac:dyDescent="0.2">
      <c r="A77" s="149"/>
      <c r="B77" s="144"/>
      <c r="C77" s="127"/>
      <c r="D77" s="126"/>
      <c r="E77" s="126"/>
      <c r="F77" s="126"/>
      <c r="G77" s="125"/>
      <c r="H77" s="124"/>
      <c r="I77" s="126"/>
      <c r="J77" s="126"/>
      <c r="K77" s="126"/>
      <c r="L77" s="123"/>
      <c r="M77" s="127"/>
      <c r="N77" s="126"/>
      <c r="O77" s="126"/>
      <c r="P77" s="126"/>
      <c r="Q77" s="125"/>
      <c r="R77" s="124"/>
      <c r="S77" s="126"/>
      <c r="T77" s="126"/>
      <c r="U77" s="126"/>
      <c r="V77" s="126"/>
      <c r="W77" s="126"/>
      <c r="X77" s="126"/>
      <c r="Y77" s="126"/>
      <c r="Z77" s="126"/>
      <c r="AA77" s="126"/>
      <c r="AB77" s="126"/>
      <c r="AC77" s="126"/>
      <c r="AD77" s="126"/>
      <c r="AE77" s="126"/>
      <c r="AF77" s="126"/>
      <c r="AG77" s="126"/>
      <c r="AH77" s="126"/>
      <c r="AI77" s="126"/>
      <c r="AJ77" s="126"/>
      <c r="AK77" s="126"/>
      <c r="AL77" s="126"/>
      <c r="AM77" s="126"/>
      <c r="AN77" s="126"/>
      <c r="AO77" s="126"/>
      <c r="AP77" s="126"/>
      <c r="AQ77" s="126"/>
      <c r="AR77" s="126"/>
      <c r="AS77" s="126"/>
      <c r="AT77" s="126"/>
      <c r="AU77" s="126"/>
      <c r="AV77" s="126"/>
      <c r="AW77" s="123"/>
      <c r="AX77" s="833"/>
      <c r="AY77" s="833"/>
      <c r="AZ77" s="344"/>
      <c r="BA77" s="878"/>
      <c r="BB77" s="552"/>
      <c r="BC77" s="415"/>
      <c r="BD77" s="405"/>
      <c r="BE77" s="405"/>
      <c r="BF77" s="405"/>
      <c r="BG77" s="419"/>
      <c r="BH77" s="415"/>
      <c r="BI77" s="405"/>
      <c r="BJ77" s="405"/>
      <c r="BK77" s="405"/>
      <c r="BL77" s="419"/>
      <c r="BM77" s="415"/>
      <c r="BN77" s="405"/>
      <c r="BO77" s="405"/>
      <c r="BP77" s="405"/>
      <c r="BQ77" s="419"/>
      <c r="BR77" s="415"/>
      <c r="BS77" s="405"/>
      <c r="BT77" s="405"/>
      <c r="BU77" s="405"/>
      <c r="BV77" s="405"/>
      <c r="BW77" s="405"/>
      <c r="BX77" s="405"/>
      <c r="BY77" s="406"/>
      <c r="BZ77" s="406"/>
      <c r="CA77" s="406"/>
      <c r="CB77" s="406"/>
      <c r="CC77" s="406"/>
      <c r="CD77" s="406"/>
      <c r="CE77" s="406"/>
      <c r="CF77" s="406"/>
      <c r="CG77" s="406"/>
      <c r="CH77" s="406"/>
      <c r="CI77" s="406"/>
      <c r="CJ77" s="406"/>
      <c r="CK77" s="406"/>
      <c r="CL77" s="406"/>
      <c r="CM77" s="406"/>
      <c r="CN77" s="406"/>
      <c r="CO77" s="406"/>
      <c r="CP77" s="406"/>
      <c r="CQ77" s="406"/>
      <c r="CR77" s="406"/>
      <c r="CS77" s="406"/>
      <c r="CT77" s="406"/>
      <c r="CU77" s="406"/>
      <c r="CV77" s="406"/>
      <c r="CW77" s="406"/>
      <c r="CX77" s="7"/>
      <c r="CY77" s="7"/>
      <c r="CZ77" s="7"/>
    </row>
    <row r="78" s="489" customFormat="true" ht="15" customHeight="true" x14ac:dyDescent="0.2">
      <c r="A78" s="149"/>
      <c r="B78" s="144"/>
      <c r="C78" s="127"/>
      <c r="D78" s="126"/>
      <c r="E78" s="126"/>
      <c r="F78" s="126"/>
      <c r="G78" s="125"/>
      <c r="H78" s="124"/>
      <c r="I78" s="126"/>
      <c r="J78" s="126"/>
      <c r="K78" s="126"/>
      <c r="L78" s="123"/>
      <c r="M78" s="127"/>
      <c r="N78" s="126"/>
      <c r="O78" s="126"/>
      <c r="P78" s="126"/>
      <c r="Q78" s="125"/>
      <c r="R78" s="124"/>
      <c r="S78" s="126"/>
      <c r="T78" s="126"/>
      <c r="U78" s="126"/>
      <c r="V78" s="126"/>
      <c r="W78" s="126"/>
      <c r="X78" s="126"/>
      <c r="Y78" s="126"/>
      <c r="Z78" s="126"/>
      <c r="AA78" s="126"/>
      <c r="AB78" s="126"/>
      <c r="AC78" s="126"/>
      <c r="AD78" s="126"/>
      <c r="AE78" s="126"/>
      <c r="AF78" s="126"/>
      <c r="AG78" s="126"/>
      <c r="AH78" s="126"/>
      <c r="AI78" s="126"/>
      <c r="AJ78" s="126"/>
      <c r="AK78" s="126"/>
      <c r="AL78" s="126"/>
      <c r="AM78" s="126"/>
      <c r="AN78" s="126"/>
      <c r="AO78" s="126"/>
      <c r="AP78" s="126"/>
      <c r="AQ78" s="126"/>
      <c r="AR78" s="126"/>
      <c r="AS78" s="126"/>
      <c r="AT78" s="126"/>
      <c r="AU78" s="126"/>
      <c r="AV78" s="126"/>
      <c r="AW78" s="123"/>
      <c r="AX78" s="833"/>
      <c r="AY78" s="833"/>
      <c r="AZ78" s="344"/>
      <c r="BA78" s="878"/>
      <c r="BB78" s="552"/>
      <c r="BC78" s="415"/>
      <c r="BD78" s="405"/>
      <c r="BE78" s="405"/>
      <c r="BF78" s="405"/>
      <c r="BG78" s="419"/>
      <c r="BH78" s="415"/>
      <c r="BI78" s="405"/>
      <c r="BJ78" s="405"/>
      <c r="BK78" s="405"/>
      <c r="BL78" s="419"/>
      <c r="BM78" s="415"/>
      <c r="BN78" s="405"/>
      <c r="BO78" s="405"/>
      <c r="BP78" s="405"/>
      <c r="BQ78" s="419"/>
      <c r="BR78" s="415"/>
      <c r="BS78" s="405"/>
      <c r="BT78" s="405"/>
      <c r="BU78" s="405"/>
      <c r="BV78" s="405"/>
      <c r="BW78" s="405"/>
      <c r="BX78" s="405"/>
      <c r="BY78" s="406"/>
      <c r="BZ78" s="406"/>
      <c r="CA78" s="406"/>
      <c r="CB78" s="406"/>
      <c r="CC78" s="406"/>
      <c r="CD78" s="406"/>
      <c r="CE78" s="406"/>
      <c r="CF78" s="406"/>
      <c r="CG78" s="406"/>
      <c r="CH78" s="406"/>
      <c r="CI78" s="406"/>
      <c r="CJ78" s="406"/>
      <c r="CK78" s="406"/>
      <c r="CL78" s="406"/>
      <c r="CM78" s="406"/>
      <c r="CN78" s="406"/>
      <c r="CO78" s="406"/>
      <c r="CP78" s="406"/>
      <c r="CQ78" s="406"/>
      <c r="CR78" s="406"/>
      <c r="CS78" s="406"/>
      <c r="CT78" s="406"/>
      <c r="CU78" s="406"/>
      <c r="CV78" s="406"/>
      <c r="CW78" s="406"/>
      <c r="CX78" s="7"/>
      <c r="CY78" s="7"/>
      <c r="CZ78" s="7"/>
    </row>
    <row r="79" s="489" customFormat="true" ht="15" customHeight="true" x14ac:dyDescent="0.2">
      <c r="A79" s="149"/>
      <c r="B79" s="144"/>
      <c r="C79" s="127"/>
      <c r="D79" s="126"/>
      <c r="E79" s="126"/>
      <c r="F79" s="126"/>
      <c r="G79" s="125"/>
      <c r="H79" s="124"/>
      <c r="I79" s="126"/>
      <c r="J79" s="126"/>
      <c r="K79" s="126"/>
      <c r="L79" s="123"/>
      <c r="M79" s="127"/>
      <c r="N79" s="126"/>
      <c r="O79" s="126"/>
      <c r="P79" s="126"/>
      <c r="Q79" s="125"/>
      <c r="R79" s="124"/>
      <c r="S79" s="126"/>
      <c r="T79" s="126"/>
      <c r="U79" s="126"/>
      <c r="V79" s="126"/>
      <c r="W79" s="126"/>
      <c r="X79" s="126"/>
      <c r="Y79" s="126"/>
      <c r="Z79" s="126"/>
      <c r="AA79" s="126"/>
      <c r="AB79" s="126"/>
      <c r="AC79" s="126"/>
      <c r="AD79" s="126"/>
      <c r="AE79" s="126"/>
      <c r="AF79" s="126"/>
      <c r="AG79" s="126"/>
      <c r="AH79" s="126"/>
      <c r="AI79" s="126"/>
      <c r="AJ79" s="126"/>
      <c r="AK79" s="126"/>
      <c r="AL79" s="126"/>
      <c r="AM79" s="126"/>
      <c r="AN79" s="126"/>
      <c r="AO79" s="126"/>
      <c r="AP79" s="126"/>
      <c r="AQ79" s="126"/>
      <c r="AR79" s="126"/>
      <c r="AS79" s="126"/>
      <c r="AT79" s="126"/>
      <c r="AU79" s="126"/>
      <c r="AV79" s="126"/>
      <c r="AW79" s="123"/>
      <c r="AX79" s="833"/>
      <c r="AY79" s="833"/>
      <c r="AZ79" s="344"/>
      <c r="BA79" s="878"/>
      <c r="BB79" s="552"/>
      <c r="BC79" s="415"/>
      <c r="BD79" s="405"/>
      <c r="BE79" s="405"/>
      <c r="BF79" s="405"/>
      <c r="BG79" s="419"/>
      <c r="BH79" s="415"/>
      <c r="BI79" s="405"/>
      <c r="BJ79" s="405"/>
      <c r="BK79" s="405"/>
      <c r="BL79" s="419"/>
      <c r="BM79" s="415"/>
      <c r="BN79" s="405"/>
      <c r="BO79" s="405"/>
      <c r="BP79" s="405"/>
      <c r="BQ79" s="419"/>
      <c r="BR79" s="415"/>
      <c r="BS79" s="405"/>
      <c r="BT79" s="405"/>
      <c r="BU79" s="405"/>
      <c r="BV79" s="405"/>
      <c r="BW79" s="405"/>
      <c r="BX79" s="405"/>
      <c r="BY79" s="406"/>
      <c r="BZ79" s="406"/>
      <c r="CA79" s="406"/>
      <c r="CB79" s="406"/>
      <c r="CC79" s="406"/>
      <c r="CD79" s="406"/>
      <c r="CE79" s="406"/>
      <c r="CF79" s="406"/>
      <c r="CG79" s="406"/>
      <c r="CH79" s="406"/>
      <c r="CI79" s="406"/>
      <c r="CJ79" s="406"/>
      <c r="CK79" s="406"/>
      <c r="CL79" s="406"/>
      <c r="CM79" s="406"/>
      <c r="CN79" s="406"/>
      <c r="CO79" s="406"/>
      <c r="CP79" s="406"/>
      <c r="CQ79" s="406"/>
      <c r="CR79" s="406"/>
      <c r="CS79" s="406"/>
      <c r="CT79" s="406"/>
      <c r="CU79" s="406"/>
      <c r="CV79" s="406"/>
      <c r="CW79" s="406"/>
      <c r="CX79" s="7"/>
      <c r="CY79" s="7"/>
      <c r="CZ79" s="7"/>
    </row>
    <row r="80" s="489" customFormat="true" ht="15" customHeight="true" x14ac:dyDescent="0.2">
      <c r="A80" s="149"/>
      <c r="B80" s="144"/>
      <c r="C80" s="127"/>
      <c r="D80" s="126"/>
      <c r="E80" s="126"/>
      <c r="F80" s="126"/>
      <c r="G80" s="125"/>
      <c r="H80" s="124"/>
      <c r="I80" s="126"/>
      <c r="J80" s="126"/>
      <c r="K80" s="126"/>
      <c r="L80" s="123"/>
      <c r="M80" s="127"/>
      <c r="N80" s="126"/>
      <c r="O80" s="126"/>
      <c r="P80" s="126"/>
      <c r="Q80" s="125"/>
      <c r="R80" s="124"/>
      <c r="S80" s="126"/>
      <c r="T80" s="126"/>
      <c r="U80" s="126"/>
      <c r="V80" s="126"/>
      <c r="W80" s="126"/>
      <c r="X80" s="126"/>
      <c r="Y80" s="126"/>
      <c r="Z80" s="126"/>
      <c r="AA80" s="126"/>
      <c r="AB80" s="126"/>
      <c r="AC80" s="126"/>
      <c r="AD80" s="126"/>
      <c r="AE80" s="126"/>
      <c r="AF80" s="126"/>
      <c r="AG80" s="126"/>
      <c r="AH80" s="126"/>
      <c r="AI80" s="126"/>
      <c r="AJ80" s="126"/>
      <c r="AK80" s="126"/>
      <c r="AL80" s="126"/>
      <c r="AM80" s="126"/>
      <c r="AN80" s="126"/>
      <c r="AO80" s="126"/>
      <c r="AP80" s="126"/>
      <c r="AQ80" s="126"/>
      <c r="AR80" s="126"/>
      <c r="AS80" s="126"/>
      <c r="AT80" s="126"/>
      <c r="AU80" s="126"/>
      <c r="AV80" s="126"/>
      <c r="AW80" s="123"/>
      <c r="AX80" s="833"/>
      <c r="AY80" s="833"/>
      <c r="AZ80" s="344"/>
      <c r="BA80" s="878"/>
      <c r="BB80" s="552"/>
      <c r="BC80" s="415"/>
      <c r="BD80" s="405"/>
      <c r="BE80" s="405"/>
      <c r="BF80" s="405"/>
      <c r="BG80" s="419"/>
      <c r="BH80" s="415"/>
      <c r="BI80" s="405"/>
      <c r="BJ80" s="405"/>
      <c r="BK80" s="405"/>
      <c r="BL80" s="419"/>
      <c r="BM80" s="415"/>
      <c r="BN80" s="405"/>
      <c r="BO80" s="405"/>
      <c r="BP80" s="405"/>
      <c r="BQ80" s="419"/>
      <c r="BR80" s="415"/>
      <c r="BS80" s="405"/>
      <c r="BT80" s="405"/>
      <c r="BU80" s="405"/>
      <c r="BV80" s="405"/>
      <c r="BW80" s="405"/>
      <c r="BX80" s="405"/>
      <c r="BY80" s="406"/>
      <c r="BZ80" s="406"/>
      <c r="CA80" s="406"/>
      <c r="CB80" s="406"/>
      <c r="CC80" s="406"/>
      <c r="CD80" s="406"/>
      <c r="CE80" s="406"/>
      <c r="CF80" s="406"/>
      <c r="CG80" s="406"/>
      <c r="CH80" s="406"/>
      <c r="CI80" s="406"/>
      <c r="CJ80" s="406"/>
      <c r="CK80" s="406"/>
      <c r="CL80" s="406"/>
      <c r="CM80" s="406"/>
      <c r="CN80" s="406"/>
      <c r="CO80" s="406"/>
      <c r="CP80" s="406"/>
      <c r="CQ80" s="406"/>
      <c r="CR80" s="406"/>
      <c r="CS80" s="406"/>
      <c r="CT80" s="406"/>
      <c r="CU80" s="406"/>
      <c r="CV80" s="406"/>
      <c r="CW80" s="406"/>
      <c r="CX80" s="7"/>
      <c r="CY80" s="7"/>
      <c r="CZ80" s="7"/>
    </row>
    <row r="81" s="489" customFormat="true" ht="15" customHeight="true" x14ac:dyDescent="0.2">
      <c r="A81" s="149"/>
      <c r="B81" s="144"/>
      <c r="C81" s="113"/>
      <c r="D81" s="112"/>
      <c r="E81" s="112"/>
      <c r="F81" s="112"/>
      <c r="G81" s="111"/>
      <c r="H81" s="110"/>
      <c r="I81" s="112"/>
      <c r="J81" s="112"/>
      <c r="K81" s="112"/>
      <c r="L81" s="109"/>
      <c r="M81" s="113"/>
      <c r="N81" s="112"/>
      <c r="O81" s="112"/>
      <c r="P81" s="112"/>
      <c r="Q81" s="111"/>
      <c r="R81" s="110"/>
      <c r="S81" s="112"/>
      <c r="T81" s="112"/>
      <c r="U81" s="112"/>
      <c r="V81" s="112"/>
      <c r="W81" s="112"/>
      <c r="X81" s="112"/>
      <c r="Y81" s="112"/>
      <c r="Z81" s="112"/>
      <c r="AA81" s="112"/>
      <c r="AB81" s="112"/>
      <c r="AC81" s="108"/>
      <c r="AD81" s="108"/>
      <c r="AE81" s="108"/>
      <c r="AF81" s="108"/>
      <c r="AG81" s="108"/>
      <c r="AH81" s="108"/>
      <c r="AI81" s="108"/>
      <c r="AJ81" s="108"/>
      <c r="AK81" s="108"/>
      <c r="AL81" s="108"/>
      <c r="AM81" s="108"/>
      <c r="AN81" s="108"/>
      <c r="AO81" s="108"/>
      <c r="AP81" s="108"/>
      <c r="AQ81" s="108"/>
      <c r="AR81" s="108"/>
      <c r="AS81" s="108"/>
      <c r="AT81" s="108"/>
      <c r="AU81" s="108"/>
      <c r="AV81" s="108"/>
      <c r="AW81" s="104"/>
      <c r="AX81" s="833"/>
      <c r="AY81" s="833"/>
      <c r="AZ81" s="344"/>
      <c r="BA81" s="878"/>
      <c r="BB81" s="552"/>
      <c r="BC81" s="415"/>
      <c r="BD81" s="405"/>
      <c r="BE81" s="405"/>
      <c r="BF81" s="405"/>
      <c r="BG81" s="419"/>
      <c r="BH81" s="415"/>
      <c r="BI81" s="405"/>
      <c r="BJ81" s="405"/>
      <c r="BK81" s="405"/>
      <c r="BL81" s="419"/>
      <c r="BM81" s="415"/>
      <c r="BN81" s="405"/>
      <c r="BO81" s="405"/>
      <c r="BP81" s="405"/>
      <c r="BQ81" s="419"/>
      <c r="BR81" s="415"/>
      <c r="BS81" s="405"/>
      <c r="BT81" s="405"/>
      <c r="BU81" s="405"/>
      <c r="BV81" s="405"/>
      <c r="BW81" s="405"/>
      <c r="BX81" s="405"/>
      <c r="BY81" s="406"/>
      <c r="BZ81" s="406"/>
      <c r="CA81" s="406"/>
      <c r="CB81" s="406"/>
      <c r="CC81" s="406"/>
      <c r="CD81" s="406"/>
      <c r="CE81" s="406"/>
      <c r="CF81" s="406"/>
      <c r="CG81" s="406"/>
      <c r="CH81" s="406"/>
      <c r="CI81" s="406"/>
      <c r="CJ81" s="406"/>
      <c r="CK81" s="406"/>
      <c r="CL81" s="406"/>
      <c r="CM81" s="406"/>
      <c r="CN81" s="406"/>
      <c r="CO81" s="406"/>
      <c r="CP81" s="406"/>
      <c r="CQ81" s="406"/>
      <c r="CR81" s="406"/>
      <c r="CS81" s="406"/>
      <c r="CT81" s="406"/>
      <c r="CU81" s="406"/>
      <c r="CV81" s="406"/>
      <c r="CW81" s="406"/>
      <c r="CX81" s="7"/>
      <c r="CY81" s="7"/>
      <c r="CZ81" s="7"/>
    </row>
    <row r="82" s="489" customFormat="true" ht="15" customHeight="true" x14ac:dyDescent="0.2">
      <c r="A82" s="149"/>
      <c r="B82" s="144"/>
      <c r="C82" s="113"/>
      <c r="D82" s="112"/>
      <c r="E82" s="112"/>
      <c r="F82" s="112"/>
      <c r="G82" s="111"/>
      <c r="H82" s="110"/>
      <c r="I82" s="112"/>
      <c r="J82" s="112"/>
      <c r="K82" s="112"/>
      <c r="L82" s="109"/>
      <c r="M82" s="113"/>
      <c r="N82" s="112"/>
      <c r="O82" s="112"/>
      <c r="P82" s="112"/>
      <c r="Q82" s="111"/>
      <c r="R82" s="110"/>
      <c r="S82" s="112"/>
      <c r="T82" s="112"/>
      <c r="U82" s="112"/>
      <c r="V82" s="112"/>
      <c r="W82" s="112"/>
      <c r="X82" s="112"/>
      <c r="Y82" s="112"/>
      <c r="Z82" s="112"/>
      <c r="AA82" s="112"/>
      <c r="AB82" s="112"/>
      <c r="AC82" s="108"/>
      <c r="AD82" s="108"/>
      <c r="AE82" s="108"/>
      <c r="AF82" s="108"/>
      <c r="AG82" s="108"/>
      <c r="AH82" s="108"/>
      <c r="AI82" s="108"/>
      <c r="AJ82" s="108"/>
      <c r="AK82" s="108"/>
      <c r="AL82" s="108"/>
      <c r="AM82" s="108"/>
      <c r="AN82" s="108"/>
      <c r="AO82" s="108"/>
      <c r="AP82" s="108"/>
      <c r="AQ82" s="108"/>
      <c r="AR82" s="108"/>
      <c r="AS82" s="108"/>
      <c r="AT82" s="108"/>
      <c r="AU82" s="108"/>
      <c r="AV82" s="108"/>
      <c r="AW82" s="104"/>
      <c r="AX82" s="833"/>
      <c r="AY82" s="833"/>
      <c r="AZ82" s="344"/>
      <c r="BA82" s="878"/>
      <c r="BB82" s="552"/>
      <c r="BC82" s="415"/>
      <c r="BD82" s="405"/>
      <c r="BE82" s="405"/>
      <c r="BF82" s="405"/>
      <c r="BG82" s="419"/>
      <c r="BH82" s="415"/>
      <c r="BI82" s="405"/>
      <c r="BJ82" s="405"/>
      <c r="BK82" s="405"/>
      <c r="BL82" s="419"/>
      <c r="BM82" s="415"/>
      <c r="BN82" s="405"/>
      <c r="BO82" s="405"/>
      <c r="BP82" s="405"/>
      <c r="BQ82" s="419"/>
      <c r="BR82" s="415"/>
      <c r="BS82" s="405"/>
      <c r="BT82" s="405"/>
      <c r="BU82" s="405"/>
      <c r="BV82" s="405"/>
      <c r="BW82" s="405"/>
      <c r="BX82" s="405"/>
      <c r="BY82" s="406"/>
      <c r="BZ82" s="406"/>
      <c r="CA82" s="406"/>
      <c r="CB82" s="406"/>
      <c r="CC82" s="406"/>
      <c r="CD82" s="406"/>
      <c r="CE82" s="406"/>
      <c r="CF82" s="406"/>
      <c r="CG82" s="406"/>
      <c r="CH82" s="406"/>
      <c r="CI82" s="406"/>
      <c r="CJ82" s="406"/>
      <c r="CK82" s="406"/>
      <c r="CL82" s="406"/>
      <c r="CM82" s="406"/>
      <c r="CN82" s="406"/>
      <c r="CO82" s="406"/>
      <c r="CP82" s="406"/>
      <c r="CQ82" s="406"/>
      <c r="CR82" s="406"/>
      <c r="CS82" s="406"/>
      <c r="CT82" s="406"/>
      <c r="CU82" s="406"/>
      <c r="CV82" s="406"/>
      <c r="CW82" s="406"/>
      <c r="CX82" s="7"/>
      <c r="CY82" s="7"/>
      <c r="CZ82" s="7"/>
    </row>
    <row r="83" s="489" customFormat="true" ht="15" customHeight="true" x14ac:dyDescent="0.2">
      <c r="A83" s="149"/>
      <c r="B83" s="144"/>
      <c r="C83" s="113"/>
      <c r="D83" s="112"/>
      <c r="E83" s="112"/>
      <c r="F83" s="112"/>
      <c r="G83" s="111"/>
      <c r="H83" s="110"/>
      <c r="I83" s="112"/>
      <c r="J83" s="112"/>
      <c r="K83" s="112"/>
      <c r="L83" s="109"/>
      <c r="M83" s="113"/>
      <c r="N83" s="112"/>
      <c r="O83" s="112"/>
      <c r="P83" s="112"/>
      <c r="Q83" s="111"/>
      <c r="R83" s="110"/>
      <c r="S83" s="112"/>
      <c r="T83" s="112"/>
      <c r="U83" s="112"/>
      <c r="V83" s="112"/>
      <c r="W83" s="112"/>
      <c r="X83" s="112"/>
      <c r="Y83" s="112"/>
      <c r="Z83" s="112"/>
      <c r="AA83" s="112"/>
      <c r="AB83" s="112"/>
      <c r="AC83" s="108"/>
      <c r="AD83" s="108"/>
      <c r="AE83" s="108"/>
      <c r="AF83" s="108"/>
      <c r="AG83" s="108"/>
      <c r="AH83" s="108"/>
      <c r="AI83" s="108"/>
      <c r="AJ83" s="108"/>
      <c r="AK83" s="108"/>
      <c r="AL83" s="108"/>
      <c r="AM83" s="108"/>
      <c r="AN83" s="108"/>
      <c r="AO83" s="108"/>
      <c r="AP83" s="108"/>
      <c r="AQ83" s="108"/>
      <c r="AR83" s="108"/>
      <c r="AS83" s="108"/>
      <c r="AT83" s="108"/>
      <c r="AU83" s="108"/>
      <c r="AV83" s="108"/>
      <c r="AW83" s="104"/>
      <c r="AX83" s="833"/>
      <c r="AY83" s="833"/>
      <c r="AZ83" s="344"/>
      <c r="BA83" s="878"/>
      <c r="BB83" s="552"/>
      <c r="BC83" s="415"/>
      <c r="BD83" s="405"/>
      <c r="BE83" s="405"/>
      <c r="BF83" s="405"/>
      <c r="BG83" s="419"/>
      <c r="BH83" s="415"/>
      <c r="BI83" s="405"/>
      <c r="BJ83" s="405"/>
      <c r="BK83" s="405"/>
      <c r="BL83" s="419"/>
      <c r="BM83" s="415"/>
      <c r="BN83" s="405"/>
      <c r="BO83" s="405"/>
      <c r="BP83" s="405"/>
      <c r="BQ83" s="419"/>
      <c r="BR83" s="415"/>
      <c r="BS83" s="405"/>
      <c r="BT83" s="405"/>
      <c r="BU83" s="405"/>
      <c r="BV83" s="405"/>
      <c r="BW83" s="405"/>
      <c r="BX83" s="405"/>
      <c r="BY83" s="406"/>
      <c r="BZ83" s="406"/>
      <c r="CA83" s="406"/>
      <c r="CB83" s="406"/>
      <c r="CC83" s="406"/>
      <c r="CD83" s="406"/>
      <c r="CE83" s="406"/>
      <c r="CF83" s="406"/>
      <c r="CG83" s="406"/>
      <c r="CH83" s="406"/>
      <c r="CI83" s="406"/>
      <c r="CJ83" s="406"/>
      <c r="CK83" s="406"/>
      <c r="CL83" s="406"/>
      <c r="CM83" s="406"/>
      <c r="CN83" s="406"/>
      <c r="CO83" s="406"/>
      <c r="CP83" s="406"/>
      <c r="CQ83" s="406"/>
      <c r="CR83" s="406"/>
      <c r="CS83" s="406"/>
      <c r="CT83" s="406"/>
      <c r="CU83" s="406"/>
      <c r="CV83" s="406"/>
      <c r="CW83" s="406"/>
      <c r="CX83" s="7"/>
      <c r="CY83" s="7"/>
      <c r="CZ83" s="7"/>
    </row>
    <row r="84" s="489" customFormat="true" ht="15" customHeight="true" x14ac:dyDescent="0.2">
      <c r="A84" s="149"/>
      <c r="B84" s="144"/>
      <c r="C84" s="113"/>
      <c r="D84" s="112"/>
      <c r="E84" s="112"/>
      <c r="F84" s="112"/>
      <c r="G84" s="111"/>
      <c r="H84" s="110"/>
      <c r="I84" s="112"/>
      <c r="J84" s="112"/>
      <c r="K84" s="112"/>
      <c r="L84" s="109"/>
      <c r="M84" s="113"/>
      <c r="N84" s="112"/>
      <c r="O84" s="112"/>
      <c r="P84" s="112"/>
      <c r="Q84" s="111"/>
      <c r="R84" s="110"/>
      <c r="S84" s="112"/>
      <c r="T84" s="112"/>
      <c r="U84" s="112"/>
      <c r="V84" s="112"/>
      <c r="W84" s="112"/>
      <c r="X84" s="112"/>
      <c r="Y84" s="112"/>
      <c r="Z84" s="112"/>
      <c r="AA84" s="112"/>
      <c r="AB84" s="112"/>
      <c r="AC84" s="108"/>
      <c r="AD84" s="108"/>
      <c r="AE84" s="108"/>
      <c r="AF84" s="108"/>
      <c r="AG84" s="108"/>
      <c r="AH84" s="108"/>
      <c r="AI84" s="108"/>
      <c r="AJ84" s="108"/>
      <c r="AK84" s="108"/>
      <c r="AL84" s="108"/>
      <c r="AM84" s="108"/>
      <c r="AN84" s="108"/>
      <c r="AO84" s="108"/>
      <c r="AP84" s="108"/>
      <c r="AQ84" s="108"/>
      <c r="AR84" s="108"/>
      <c r="AS84" s="108"/>
      <c r="AT84" s="108"/>
      <c r="AU84" s="108"/>
      <c r="AV84" s="108"/>
      <c r="AW84" s="104"/>
      <c r="AX84" s="833"/>
      <c r="AY84" s="833"/>
      <c r="AZ84" s="344"/>
      <c r="BA84" s="878"/>
      <c r="BB84" s="552"/>
      <c r="BC84" s="415"/>
      <c r="BD84" s="405"/>
      <c r="BE84" s="405"/>
      <c r="BF84" s="405"/>
      <c r="BG84" s="419"/>
      <c r="BH84" s="415"/>
      <c r="BI84" s="405"/>
      <c r="BJ84" s="405"/>
      <c r="BK84" s="405"/>
      <c r="BL84" s="419"/>
      <c r="BM84" s="415"/>
      <c r="BN84" s="405"/>
      <c r="BO84" s="405"/>
      <c r="BP84" s="405"/>
      <c r="BQ84" s="419"/>
      <c r="BR84" s="415"/>
      <c r="BS84" s="405"/>
      <c r="BT84" s="405"/>
      <c r="BU84" s="405"/>
      <c r="BV84" s="405"/>
      <c r="BW84" s="405"/>
      <c r="BX84" s="405"/>
      <c r="BY84" s="406"/>
      <c r="BZ84" s="406"/>
      <c r="CA84" s="406"/>
      <c r="CB84" s="406"/>
      <c r="CC84" s="406"/>
      <c r="CD84" s="406"/>
      <c r="CE84" s="406"/>
      <c r="CF84" s="406"/>
      <c r="CG84" s="406"/>
      <c r="CH84" s="406"/>
      <c r="CI84" s="406"/>
      <c r="CJ84" s="406"/>
      <c r="CK84" s="406"/>
      <c r="CL84" s="406"/>
      <c r="CM84" s="406"/>
      <c r="CN84" s="406"/>
      <c r="CO84" s="406"/>
      <c r="CP84" s="406"/>
      <c r="CQ84" s="406"/>
      <c r="CR84" s="406"/>
      <c r="CS84" s="406"/>
      <c r="CT84" s="406"/>
      <c r="CU84" s="406"/>
      <c r="CV84" s="406"/>
      <c r="CW84" s="406"/>
      <c r="CX84" s="7"/>
      <c r="CY84" s="7"/>
      <c r="CZ84" s="7"/>
    </row>
    <row r="85" s="489" customFormat="true" ht="15" customHeight="true" x14ac:dyDescent="0.2">
      <c r="A85" s="149"/>
      <c r="B85" s="144"/>
      <c r="C85" s="113"/>
      <c r="D85" s="112"/>
      <c r="E85" s="112"/>
      <c r="F85" s="112"/>
      <c r="G85" s="111"/>
      <c r="H85" s="110"/>
      <c r="I85" s="112"/>
      <c r="J85" s="112"/>
      <c r="K85" s="112"/>
      <c r="L85" s="109"/>
      <c r="M85" s="113"/>
      <c r="N85" s="112"/>
      <c r="O85" s="112"/>
      <c r="P85" s="112"/>
      <c r="Q85" s="111"/>
      <c r="R85" s="110"/>
      <c r="S85" s="112"/>
      <c r="T85" s="112"/>
      <c r="U85" s="112"/>
      <c r="V85" s="112"/>
      <c r="W85" s="112"/>
      <c r="X85" s="112"/>
      <c r="Y85" s="112"/>
      <c r="Z85" s="112"/>
      <c r="AA85" s="112"/>
      <c r="AB85" s="112"/>
      <c r="AC85" s="108"/>
      <c r="AD85" s="108"/>
      <c r="AE85" s="108"/>
      <c r="AF85" s="108"/>
      <c r="AG85" s="108"/>
      <c r="AH85" s="108"/>
      <c r="AI85" s="108"/>
      <c r="AJ85" s="108"/>
      <c r="AK85" s="108"/>
      <c r="AL85" s="108"/>
      <c r="AM85" s="108"/>
      <c r="AN85" s="108"/>
      <c r="AO85" s="108"/>
      <c r="AP85" s="108"/>
      <c r="AQ85" s="108"/>
      <c r="AR85" s="108"/>
      <c r="AS85" s="108"/>
      <c r="AT85" s="108"/>
      <c r="AU85" s="108"/>
      <c r="AV85" s="108"/>
      <c r="AW85" s="104"/>
      <c r="AX85" s="833"/>
      <c r="AY85" s="833"/>
      <c r="AZ85" s="344"/>
      <c r="BA85" s="878"/>
      <c r="BB85" s="552"/>
      <c r="BC85" s="415"/>
      <c r="BD85" s="405"/>
      <c r="BE85" s="405"/>
      <c r="BF85" s="405"/>
      <c r="BG85" s="419"/>
      <c r="BH85" s="415"/>
      <c r="BI85" s="405"/>
      <c r="BJ85" s="405"/>
      <c r="BK85" s="405"/>
      <c r="BL85" s="419"/>
      <c r="BM85" s="415"/>
      <c r="BN85" s="405"/>
      <c r="BO85" s="405"/>
      <c r="BP85" s="405"/>
      <c r="BQ85" s="419"/>
      <c r="BR85" s="415"/>
      <c r="BS85" s="405"/>
      <c r="BT85" s="405"/>
      <c r="BU85" s="405"/>
      <c r="BV85" s="405"/>
      <c r="BW85" s="405"/>
      <c r="BX85" s="405"/>
      <c r="BY85" s="406"/>
      <c r="BZ85" s="406"/>
      <c r="CA85" s="406"/>
      <c r="CB85" s="406"/>
      <c r="CC85" s="406"/>
      <c r="CD85" s="406"/>
      <c r="CE85" s="406"/>
      <c r="CF85" s="406"/>
      <c r="CG85" s="406"/>
      <c r="CH85" s="406"/>
      <c r="CI85" s="406"/>
      <c r="CJ85" s="406"/>
      <c r="CK85" s="406"/>
      <c r="CL85" s="406"/>
      <c r="CM85" s="406"/>
      <c r="CN85" s="406"/>
      <c r="CO85" s="406"/>
      <c r="CP85" s="406"/>
      <c r="CQ85" s="406"/>
      <c r="CR85" s="406"/>
      <c r="CS85" s="406"/>
      <c r="CT85" s="406"/>
      <c r="CU85" s="406"/>
      <c r="CV85" s="406"/>
      <c r="CW85" s="406"/>
      <c r="CX85" s="7"/>
      <c r="CY85" s="7"/>
      <c r="CZ85" s="7"/>
    </row>
    <row r="86" s="489" customFormat="true" ht="15" customHeight="true" x14ac:dyDescent="0.2">
      <c r="A86" s="149"/>
      <c r="B86" s="144"/>
      <c r="C86" s="113"/>
      <c r="D86" s="112"/>
      <c r="E86" s="112"/>
      <c r="F86" s="112"/>
      <c r="G86" s="111"/>
      <c r="H86" s="110"/>
      <c r="I86" s="112"/>
      <c r="J86" s="112"/>
      <c r="K86" s="112"/>
      <c r="L86" s="109"/>
      <c r="M86" s="113"/>
      <c r="N86" s="112"/>
      <c r="O86" s="112"/>
      <c r="P86" s="112"/>
      <c r="Q86" s="111"/>
      <c r="R86" s="110"/>
      <c r="S86" s="112"/>
      <c r="T86" s="112"/>
      <c r="U86" s="112"/>
      <c r="V86" s="112"/>
      <c r="W86" s="112"/>
      <c r="X86" s="112"/>
      <c r="Y86" s="112"/>
      <c r="Z86" s="112"/>
      <c r="AA86" s="112"/>
      <c r="AB86" s="112"/>
      <c r="AC86" s="108"/>
      <c r="AD86" s="108"/>
      <c r="AE86" s="108"/>
      <c r="AF86" s="108"/>
      <c r="AG86" s="108"/>
      <c r="AH86" s="108"/>
      <c r="AI86" s="108"/>
      <c r="AJ86" s="108"/>
      <c r="AK86" s="108"/>
      <c r="AL86" s="108"/>
      <c r="AM86" s="108"/>
      <c r="AN86" s="108"/>
      <c r="AO86" s="108"/>
      <c r="AP86" s="108"/>
      <c r="AQ86" s="108"/>
      <c r="AR86" s="108"/>
      <c r="AS86" s="108"/>
      <c r="AT86" s="108"/>
      <c r="AU86" s="108"/>
      <c r="AV86" s="108"/>
      <c r="AW86" s="104"/>
      <c r="AX86" s="833"/>
      <c r="AY86" s="833"/>
      <c r="AZ86" s="344"/>
      <c r="BA86" s="878"/>
      <c r="BB86" s="552"/>
      <c r="BC86" s="415"/>
      <c r="BD86" s="405"/>
      <c r="BE86" s="405"/>
      <c r="BF86" s="405"/>
      <c r="BG86" s="419"/>
      <c r="BH86" s="415"/>
      <c r="BI86" s="405"/>
      <c r="BJ86" s="405"/>
      <c r="BK86" s="405"/>
      <c r="BL86" s="419"/>
      <c r="BM86" s="415"/>
      <c r="BN86" s="405"/>
      <c r="BO86" s="405"/>
      <c r="BP86" s="405"/>
      <c r="BQ86" s="419"/>
      <c r="BR86" s="415"/>
      <c r="BS86" s="405"/>
      <c r="BT86" s="405"/>
      <c r="BU86" s="405"/>
      <c r="BV86" s="405"/>
      <c r="BW86" s="405"/>
      <c r="BX86" s="405"/>
      <c r="BY86" s="406"/>
      <c r="BZ86" s="406"/>
      <c r="CA86" s="406"/>
      <c r="CB86" s="406"/>
      <c r="CC86" s="406"/>
      <c r="CD86" s="406"/>
      <c r="CE86" s="406"/>
      <c r="CF86" s="406"/>
      <c r="CG86" s="406"/>
      <c r="CH86" s="406"/>
      <c r="CI86" s="406"/>
      <c r="CJ86" s="406"/>
      <c r="CK86" s="406"/>
      <c r="CL86" s="406"/>
      <c r="CM86" s="406"/>
      <c r="CN86" s="406"/>
      <c r="CO86" s="406"/>
      <c r="CP86" s="406"/>
      <c r="CQ86" s="406"/>
      <c r="CR86" s="406"/>
      <c r="CS86" s="406"/>
      <c r="CT86" s="406"/>
      <c r="CU86" s="406"/>
      <c r="CV86" s="406"/>
      <c r="CW86" s="406"/>
      <c r="CX86" s="7"/>
      <c r="CY86" s="7"/>
      <c r="CZ86" s="7"/>
    </row>
    <row r="87" s="489" customFormat="true" ht="15" customHeight="true" x14ac:dyDescent="0.2">
      <c r="A87" s="149"/>
      <c r="B87" s="144"/>
      <c r="C87" s="113"/>
      <c r="D87" s="112"/>
      <c r="E87" s="112"/>
      <c r="F87" s="112"/>
      <c r="G87" s="111"/>
      <c r="H87" s="110"/>
      <c r="I87" s="112"/>
      <c r="J87" s="112"/>
      <c r="K87" s="112"/>
      <c r="L87" s="109"/>
      <c r="M87" s="113"/>
      <c r="N87" s="112"/>
      <c r="O87" s="112"/>
      <c r="P87" s="112"/>
      <c r="Q87" s="111"/>
      <c r="R87" s="110"/>
      <c r="S87" s="112"/>
      <c r="T87" s="112"/>
      <c r="U87" s="112"/>
      <c r="V87" s="112"/>
      <c r="W87" s="112"/>
      <c r="X87" s="112"/>
      <c r="Y87" s="112"/>
      <c r="Z87" s="112"/>
      <c r="AA87" s="112"/>
      <c r="AB87" s="112"/>
      <c r="AC87" s="108"/>
      <c r="AD87" s="108"/>
      <c r="AE87" s="108"/>
      <c r="AF87" s="108"/>
      <c r="AG87" s="108"/>
      <c r="AH87" s="108"/>
      <c r="AI87" s="108"/>
      <c r="AJ87" s="108"/>
      <c r="AK87" s="108"/>
      <c r="AL87" s="108"/>
      <c r="AM87" s="108"/>
      <c r="AN87" s="108"/>
      <c r="AO87" s="108"/>
      <c r="AP87" s="108"/>
      <c r="AQ87" s="108"/>
      <c r="AR87" s="108"/>
      <c r="AS87" s="108"/>
      <c r="AT87" s="108"/>
      <c r="AU87" s="108"/>
      <c r="AV87" s="108"/>
      <c r="AW87" s="104"/>
      <c r="AX87" s="833"/>
      <c r="AY87" s="833"/>
      <c r="AZ87" s="344"/>
      <c r="BA87" s="878"/>
      <c r="BB87" s="552"/>
      <c r="BC87" s="415"/>
      <c r="BD87" s="405"/>
      <c r="BE87" s="405"/>
      <c r="BF87" s="405"/>
      <c r="BG87" s="419"/>
      <c r="BH87" s="415"/>
      <c r="BI87" s="405"/>
      <c r="BJ87" s="405"/>
      <c r="BK87" s="405"/>
      <c r="BL87" s="419"/>
      <c r="BM87" s="415"/>
      <c r="BN87" s="405"/>
      <c r="BO87" s="405"/>
      <c r="BP87" s="405"/>
      <c r="BQ87" s="419"/>
      <c r="BR87" s="415"/>
      <c r="BS87" s="405"/>
      <c r="BT87" s="405"/>
      <c r="BU87" s="405"/>
      <c r="BV87" s="405"/>
      <c r="BW87" s="405"/>
      <c r="BX87" s="405"/>
      <c r="BY87" s="406"/>
      <c r="BZ87" s="406"/>
      <c r="CA87" s="406"/>
      <c r="CB87" s="406"/>
      <c r="CC87" s="406"/>
      <c r="CD87" s="406"/>
      <c r="CE87" s="406"/>
      <c r="CF87" s="406"/>
      <c r="CG87" s="406"/>
      <c r="CH87" s="406"/>
      <c r="CI87" s="406"/>
      <c r="CJ87" s="406"/>
      <c r="CK87" s="406"/>
      <c r="CL87" s="406"/>
      <c r="CM87" s="406"/>
      <c r="CN87" s="406"/>
      <c r="CO87" s="406"/>
      <c r="CP87" s="406"/>
      <c r="CQ87" s="406"/>
      <c r="CR87" s="406"/>
      <c r="CS87" s="406"/>
      <c r="CT87" s="406"/>
      <c r="CU87" s="406"/>
      <c r="CV87" s="406"/>
      <c r="CW87" s="406"/>
      <c r="CX87" s="7"/>
      <c r="CY87" s="7"/>
      <c r="CZ87" s="7"/>
    </row>
    <row r="88" s="489" customFormat="true" ht="15" customHeight="true" x14ac:dyDescent="0.2">
      <c r="A88" s="149"/>
      <c r="B88" s="144"/>
      <c r="C88" s="113"/>
      <c r="D88" s="112"/>
      <c r="E88" s="112"/>
      <c r="F88" s="112"/>
      <c r="G88" s="111"/>
      <c r="H88" s="110"/>
      <c r="I88" s="112"/>
      <c r="J88" s="112"/>
      <c r="K88" s="112"/>
      <c r="L88" s="109"/>
      <c r="M88" s="113"/>
      <c r="N88" s="112"/>
      <c r="O88" s="112"/>
      <c r="P88" s="112"/>
      <c r="Q88" s="111"/>
      <c r="R88" s="110"/>
      <c r="S88" s="112"/>
      <c r="T88" s="112"/>
      <c r="U88" s="112"/>
      <c r="V88" s="112"/>
      <c r="W88" s="112"/>
      <c r="X88" s="112"/>
      <c r="Y88" s="112"/>
      <c r="Z88" s="112"/>
      <c r="AA88" s="112"/>
      <c r="AB88" s="112"/>
      <c r="AC88" s="108"/>
      <c r="AD88" s="108"/>
      <c r="AE88" s="108"/>
      <c r="AF88" s="108"/>
      <c r="AG88" s="108"/>
      <c r="AH88" s="108"/>
      <c r="AI88" s="108"/>
      <c r="AJ88" s="108"/>
      <c r="AK88" s="108"/>
      <c r="AL88" s="108"/>
      <c r="AM88" s="108"/>
      <c r="AN88" s="108"/>
      <c r="AO88" s="108"/>
      <c r="AP88" s="108"/>
      <c r="AQ88" s="108"/>
      <c r="AR88" s="108"/>
      <c r="AS88" s="108"/>
      <c r="AT88" s="108"/>
      <c r="AU88" s="108"/>
      <c r="AV88" s="108"/>
      <c r="AW88" s="104"/>
      <c r="AX88" s="833"/>
      <c r="AY88" s="833"/>
      <c r="AZ88" s="344"/>
      <c r="BA88" s="878"/>
      <c r="BB88" s="552"/>
      <c r="BC88" s="415"/>
      <c r="BD88" s="405"/>
      <c r="BE88" s="405"/>
      <c r="BF88" s="405"/>
      <c r="BG88" s="419"/>
      <c r="BH88" s="415"/>
      <c r="BI88" s="405"/>
      <c r="BJ88" s="405"/>
      <c r="BK88" s="405"/>
      <c r="BL88" s="419"/>
      <c r="BM88" s="415"/>
      <c r="BN88" s="405"/>
      <c r="BO88" s="405"/>
      <c r="BP88" s="405"/>
      <c r="BQ88" s="419"/>
      <c r="BR88" s="415"/>
      <c r="BS88" s="405"/>
      <c r="BT88" s="405"/>
      <c r="BU88" s="405"/>
      <c r="BV88" s="405"/>
      <c r="BW88" s="405"/>
      <c r="BX88" s="405"/>
      <c r="BY88" s="406"/>
      <c r="BZ88" s="406"/>
      <c r="CA88" s="406"/>
      <c r="CB88" s="406"/>
      <c r="CC88" s="406"/>
      <c r="CD88" s="406"/>
      <c r="CE88" s="406"/>
      <c r="CF88" s="406"/>
      <c r="CG88" s="406"/>
      <c r="CH88" s="406"/>
      <c r="CI88" s="406"/>
      <c r="CJ88" s="406"/>
      <c r="CK88" s="406"/>
      <c r="CL88" s="406"/>
      <c r="CM88" s="406"/>
      <c r="CN88" s="406"/>
      <c r="CO88" s="406"/>
      <c r="CP88" s="406"/>
      <c r="CQ88" s="406"/>
      <c r="CR88" s="406"/>
      <c r="CS88" s="406"/>
      <c r="CT88" s="406"/>
      <c r="CU88" s="406"/>
      <c r="CV88" s="406"/>
      <c r="CW88" s="406"/>
      <c r="CX88" s="7"/>
      <c r="CY88" s="7"/>
      <c r="CZ88" s="7"/>
    </row>
    <row r="89" s="489" customFormat="true" ht="15" customHeight="true" x14ac:dyDescent="0.2">
      <c r="A89" s="149"/>
      <c r="B89" s="144"/>
      <c r="C89" s="113"/>
      <c r="D89" s="112"/>
      <c r="E89" s="112"/>
      <c r="F89" s="112"/>
      <c r="G89" s="111"/>
      <c r="H89" s="110"/>
      <c r="I89" s="112"/>
      <c r="J89" s="112"/>
      <c r="K89" s="112"/>
      <c r="L89" s="109"/>
      <c r="M89" s="113"/>
      <c r="N89" s="112"/>
      <c r="O89" s="112"/>
      <c r="P89" s="112"/>
      <c r="Q89" s="111"/>
      <c r="R89" s="110"/>
      <c r="S89" s="112"/>
      <c r="T89" s="112"/>
      <c r="U89" s="112"/>
      <c r="V89" s="112"/>
      <c r="W89" s="112"/>
      <c r="X89" s="112"/>
      <c r="Y89" s="112"/>
      <c r="Z89" s="112"/>
      <c r="AA89" s="112"/>
      <c r="AB89" s="112"/>
      <c r="AC89" s="108"/>
      <c r="AD89" s="108"/>
      <c r="AE89" s="108"/>
      <c r="AF89" s="108"/>
      <c r="AG89" s="108"/>
      <c r="AH89" s="108"/>
      <c r="AI89" s="108"/>
      <c r="AJ89" s="108"/>
      <c r="AK89" s="108"/>
      <c r="AL89" s="108"/>
      <c r="AM89" s="108"/>
      <c r="AN89" s="108"/>
      <c r="AO89" s="108"/>
      <c r="AP89" s="108"/>
      <c r="AQ89" s="108"/>
      <c r="AR89" s="108"/>
      <c r="AS89" s="108"/>
      <c r="AT89" s="108"/>
      <c r="AU89" s="108"/>
      <c r="AV89" s="108"/>
      <c r="AW89" s="104"/>
      <c r="AX89" s="833"/>
      <c r="AY89" s="833"/>
      <c r="AZ89" s="344"/>
      <c r="BA89" s="878"/>
      <c r="BB89" s="552"/>
      <c r="BC89" s="415"/>
      <c r="BD89" s="405"/>
      <c r="BE89" s="405"/>
      <c r="BF89" s="405"/>
      <c r="BG89" s="419"/>
      <c r="BH89" s="415"/>
      <c r="BI89" s="405"/>
      <c r="BJ89" s="405"/>
      <c r="BK89" s="405"/>
      <c r="BL89" s="419"/>
      <c r="BM89" s="415"/>
      <c r="BN89" s="405"/>
      <c r="BO89" s="405"/>
      <c r="BP89" s="405"/>
      <c r="BQ89" s="419"/>
      <c r="BR89" s="415"/>
      <c r="BS89" s="405"/>
      <c r="BT89" s="405"/>
      <c r="BU89" s="405"/>
      <c r="BV89" s="405"/>
      <c r="BW89" s="405"/>
      <c r="BX89" s="405"/>
      <c r="BY89" s="406"/>
      <c r="BZ89" s="406"/>
      <c r="CA89" s="406"/>
      <c r="CB89" s="406"/>
      <c r="CC89" s="406"/>
      <c r="CD89" s="406"/>
      <c r="CE89" s="406"/>
      <c r="CF89" s="406"/>
      <c r="CG89" s="406"/>
      <c r="CH89" s="406"/>
      <c r="CI89" s="406"/>
      <c r="CJ89" s="406"/>
      <c r="CK89" s="406"/>
      <c r="CL89" s="406"/>
      <c r="CM89" s="406"/>
      <c r="CN89" s="406"/>
      <c r="CO89" s="406"/>
      <c r="CP89" s="406"/>
      <c r="CQ89" s="406"/>
      <c r="CR89" s="406"/>
      <c r="CS89" s="406"/>
      <c r="CT89" s="406"/>
      <c r="CU89" s="406"/>
      <c r="CV89" s="406"/>
      <c r="CW89" s="406"/>
      <c r="CX89" s="7"/>
      <c r="CY89" s="7"/>
      <c r="CZ89" s="7"/>
    </row>
    <row r="90" s="489" customFormat="true" ht="15" customHeight="true" x14ac:dyDescent="0.2">
      <c r="A90" s="149"/>
      <c r="B90" s="144"/>
      <c r="C90" s="113"/>
      <c r="D90" s="112"/>
      <c r="E90" s="112"/>
      <c r="F90" s="112"/>
      <c r="G90" s="111"/>
      <c r="H90" s="110"/>
      <c r="I90" s="112"/>
      <c r="J90" s="112"/>
      <c r="K90" s="112"/>
      <c r="L90" s="109"/>
      <c r="M90" s="113"/>
      <c r="N90" s="112"/>
      <c r="O90" s="112"/>
      <c r="P90" s="112"/>
      <c r="Q90" s="111"/>
      <c r="R90" s="110"/>
      <c r="S90" s="112"/>
      <c r="T90" s="112"/>
      <c r="U90" s="112"/>
      <c r="V90" s="112"/>
      <c r="W90" s="112"/>
      <c r="X90" s="112"/>
      <c r="Y90" s="112"/>
      <c r="Z90" s="112"/>
      <c r="AA90" s="112"/>
      <c r="AB90" s="112"/>
      <c r="AC90" s="108"/>
      <c r="AD90" s="108"/>
      <c r="AE90" s="108"/>
      <c r="AF90" s="108"/>
      <c r="AG90" s="108"/>
      <c r="AH90" s="108"/>
      <c r="AI90" s="108"/>
      <c r="AJ90" s="108"/>
      <c r="AK90" s="108"/>
      <c r="AL90" s="108"/>
      <c r="AM90" s="108"/>
      <c r="AN90" s="108"/>
      <c r="AO90" s="108"/>
      <c r="AP90" s="108"/>
      <c r="AQ90" s="108"/>
      <c r="AR90" s="108"/>
      <c r="AS90" s="108"/>
      <c r="AT90" s="108"/>
      <c r="AU90" s="108"/>
      <c r="AV90" s="108"/>
      <c r="AW90" s="104"/>
      <c r="AX90" s="833"/>
      <c r="AY90" s="833"/>
      <c r="AZ90" s="344"/>
      <c r="BA90" s="878"/>
      <c r="BB90" s="552"/>
      <c r="BC90" s="415"/>
      <c r="BD90" s="405"/>
      <c r="BE90" s="405"/>
      <c r="BF90" s="405"/>
      <c r="BG90" s="419"/>
      <c r="BH90" s="415"/>
      <c r="BI90" s="405"/>
      <c r="BJ90" s="405"/>
      <c r="BK90" s="405"/>
      <c r="BL90" s="419"/>
      <c r="BM90" s="415"/>
      <c r="BN90" s="405"/>
      <c r="BO90" s="405"/>
      <c r="BP90" s="405"/>
      <c r="BQ90" s="419"/>
      <c r="BR90" s="415"/>
      <c r="BS90" s="405"/>
      <c r="BT90" s="405"/>
      <c r="BU90" s="405"/>
      <c r="BV90" s="405"/>
      <c r="BW90" s="405"/>
      <c r="BX90" s="405"/>
      <c r="BY90" s="406"/>
      <c r="BZ90" s="406"/>
      <c r="CA90" s="406"/>
      <c r="CB90" s="406"/>
      <c r="CC90" s="406"/>
      <c r="CD90" s="406"/>
      <c r="CE90" s="406"/>
      <c r="CF90" s="406"/>
      <c r="CG90" s="406"/>
      <c r="CH90" s="406"/>
      <c r="CI90" s="406"/>
      <c r="CJ90" s="406"/>
      <c r="CK90" s="406"/>
      <c r="CL90" s="406"/>
      <c r="CM90" s="406"/>
      <c r="CN90" s="406"/>
      <c r="CO90" s="406"/>
      <c r="CP90" s="406"/>
      <c r="CQ90" s="406"/>
      <c r="CR90" s="406"/>
      <c r="CS90" s="406"/>
      <c r="CT90" s="406"/>
      <c r="CU90" s="406"/>
      <c r="CV90" s="406"/>
      <c r="CW90" s="406"/>
      <c r="CX90" s="7"/>
      <c r="CY90" s="7"/>
      <c r="CZ90" s="7"/>
    </row>
    <row r="91" s="489" customFormat="true" ht="15" customHeight="true" x14ac:dyDescent="0.2">
      <c r="A91" s="172"/>
      <c r="B91" s="143"/>
      <c r="C91" s="106"/>
      <c r="D91" s="108"/>
      <c r="E91" s="108"/>
      <c r="F91" s="108"/>
      <c r="G91" s="107"/>
      <c r="H91" s="105"/>
      <c r="I91" s="108"/>
      <c r="J91" s="108"/>
      <c r="K91" s="108"/>
      <c r="L91" s="104"/>
      <c r="M91" s="106"/>
      <c r="N91" s="108"/>
      <c r="O91" s="108"/>
      <c r="P91" s="108"/>
      <c r="Q91" s="107"/>
      <c r="R91" s="105"/>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c r="AQ91" s="108"/>
      <c r="AR91" s="108"/>
      <c r="AS91" s="108"/>
      <c r="AT91" s="108"/>
      <c r="AU91" s="108"/>
      <c r="AV91" s="108"/>
      <c r="AW91" s="104"/>
      <c r="AX91" s="833"/>
      <c r="AY91" s="833"/>
      <c r="AZ91" s="344"/>
      <c r="BA91" s="878"/>
      <c r="BB91" s="552"/>
      <c r="BC91" s="415"/>
      <c r="BD91" s="405"/>
      <c r="BE91" s="405"/>
      <c r="BF91" s="405"/>
      <c r="BG91" s="419"/>
      <c r="BH91" s="415"/>
      <c r="BI91" s="405"/>
      <c r="BJ91" s="405"/>
      <c r="BK91" s="405"/>
      <c r="BL91" s="419"/>
      <c r="BM91" s="415"/>
      <c r="BN91" s="405"/>
      <c r="BO91" s="405"/>
      <c r="BP91" s="405"/>
      <c r="BQ91" s="419"/>
      <c r="BR91" s="415"/>
      <c r="BS91" s="405"/>
      <c r="BT91" s="405"/>
      <c r="BU91" s="405"/>
      <c r="BV91" s="405"/>
      <c r="BW91" s="405"/>
      <c r="BX91" s="405"/>
      <c r="BY91" s="406"/>
      <c r="BZ91" s="406"/>
      <c r="CA91" s="406"/>
      <c r="CB91" s="406"/>
      <c r="CC91" s="406"/>
      <c r="CD91" s="406"/>
      <c r="CE91" s="406"/>
      <c r="CF91" s="406"/>
      <c r="CG91" s="406"/>
      <c r="CH91" s="406"/>
      <c r="CI91" s="406"/>
      <c r="CJ91" s="406"/>
      <c r="CK91" s="406"/>
      <c r="CL91" s="406"/>
      <c r="CM91" s="406"/>
      <c r="CN91" s="406"/>
      <c r="CO91" s="406"/>
      <c r="CP91" s="406"/>
      <c r="CQ91" s="406"/>
      <c r="CR91" s="406"/>
      <c r="CS91" s="406"/>
      <c r="CT91" s="406"/>
      <c r="CU91" s="406"/>
      <c r="CV91" s="406"/>
      <c r="CW91" s="406"/>
      <c r="CX91" s="7"/>
      <c r="CY91" s="7"/>
      <c r="CZ91" s="7"/>
    </row>
    <row r="92" s="489" customFormat="true" ht="15" customHeight="true" x14ac:dyDescent="0.2">
      <c r="A92" s="172"/>
      <c r="B92" s="143"/>
      <c r="C92" s="106"/>
      <c r="D92" s="108"/>
      <c r="E92" s="108"/>
      <c r="F92" s="108"/>
      <c r="G92" s="107"/>
      <c r="H92" s="105"/>
      <c r="I92" s="108"/>
      <c r="J92" s="108"/>
      <c r="K92" s="108"/>
      <c r="L92" s="104"/>
      <c r="M92" s="106"/>
      <c r="N92" s="108"/>
      <c r="O92" s="108"/>
      <c r="P92" s="108"/>
      <c r="Q92" s="107"/>
      <c r="R92" s="105"/>
      <c r="S92" s="108"/>
      <c r="T92" s="108"/>
      <c r="U92" s="108"/>
      <c r="V92" s="108"/>
      <c r="W92" s="108"/>
      <c r="X92" s="108"/>
      <c r="Y92" s="108"/>
      <c r="Z92" s="108"/>
      <c r="AA92" s="108"/>
      <c r="AB92" s="108"/>
      <c r="AC92" s="108"/>
      <c r="AD92" s="108"/>
      <c r="AE92" s="108"/>
      <c r="AF92" s="108"/>
      <c r="AG92" s="108"/>
      <c r="AH92" s="108"/>
      <c r="AI92" s="108"/>
      <c r="AJ92" s="108"/>
      <c r="AK92" s="108"/>
      <c r="AL92" s="108"/>
      <c r="AM92" s="108"/>
      <c r="AN92" s="108"/>
      <c r="AO92" s="108"/>
      <c r="AP92" s="108"/>
      <c r="AQ92" s="108"/>
      <c r="AR92" s="108"/>
      <c r="AS92" s="108"/>
      <c r="AT92" s="108"/>
      <c r="AU92" s="108"/>
      <c r="AV92" s="108"/>
      <c r="AW92" s="104"/>
      <c r="AX92" s="833"/>
      <c r="AY92" s="833"/>
      <c r="AZ92" s="344"/>
      <c r="BA92" s="878"/>
      <c r="BB92" s="552"/>
      <c r="BC92" s="415"/>
      <c r="BD92" s="405"/>
      <c r="BE92" s="405"/>
      <c r="BF92" s="405"/>
      <c r="BG92" s="419"/>
      <c r="BH92" s="415"/>
      <c r="BI92" s="405"/>
      <c r="BJ92" s="405"/>
      <c r="BK92" s="405"/>
      <c r="BL92" s="419"/>
      <c r="BM92" s="415"/>
      <c r="BN92" s="405"/>
      <c r="BO92" s="405"/>
      <c r="BP92" s="405"/>
      <c r="BQ92" s="419"/>
      <c r="BR92" s="415"/>
      <c r="BS92" s="405"/>
      <c r="BT92" s="405"/>
      <c r="BU92" s="405"/>
      <c r="BV92" s="405"/>
      <c r="BW92" s="405"/>
      <c r="BX92" s="405"/>
      <c r="BY92" s="406"/>
      <c r="BZ92" s="406"/>
      <c r="CA92" s="406"/>
      <c r="CB92" s="406"/>
      <c r="CC92" s="406"/>
      <c r="CD92" s="406"/>
      <c r="CE92" s="406"/>
      <c r="CF92" s="406"/>
      <c r="CG92" s="406"/>
      <c r="CH92" s="406"/>
      <c r="CI92" s="406"/>
      <c r="CJ92" s="406"/>
      <c r="CK92" s="406"/>
      <c r="CL92" s="406"/>
      <c r="CM92" s="406"/>
      <c r="CN92" s="406"/>
      <c r="CO92" s="406"/>
      <c r="CP92" s="406"/>
      <c r="CQ92" s="406"/>
      <c r="CR92" s="406"/>
      <c r="CS92" s="406"/>
      <c r="CT92" s="406"/>
      <c r="CU92" s="406"/>
      <c r="CV92" s="406"/>
      <c r="CW92" s="406"/>
      <c r="CX92" s="7"/>
      <c r="CY92" s="7"/>
      <c r="CZ92" s="7"/>
    </row>
    <row r="93" s="489" customFormat="true" ht="15" customHeight="true" x14ac:dyDescent="0.2">
      <c r="A93" s="148"/>
      <c r="B93" s="142"/>
      <c r="C93" s="164"/>
      <c r="D93" s="163"/>
      <c r="E93" s="163"/>
      <c r="F93" s="163"/>
      <c r="G93" s="152"/>
      <c r="H93" s="154"/>
      <c r="I93" s="163"/>
      <c r="J93" s="163"/>
      <c r="K93" s="163"/>
      <c r="L93" s="158"/>
      <c r="M93" s="164"/>
      <c r="N93" s="163"/>
      <c r="O93" s="163"/>
      <c r="P93" s="163"/>
      <c r="Q93" s="152"/>
      <c r="R93" s="154"/>
      <c r="S93" s="163"/>
      <c r="T93" s="163"/>
      <c r="U93" s="163"/>
      <c r="V93" s="163"/>
      <c r="W93" s="163"/>
      <c r="X93" s="163"/>
      <c r="Y93" s="163"/>
      <c r="Z93" s="163"/>
      <c r="AA93" s="163"/>
      <c r="AB93" s="163"/>
      <c r="AC93" s="108"/>
      <c r="AD93" s="108"/>
      <c r="AE93" s="108"/>
      <c r="AF93" s="108"/>
      <c r="AG93" s="108"/>
      <c r="AH93" s="108"/>
      <c r="AI93" s="108"/>
      <c r="AJ93" s="108"/>
      <c r="AK93" s="108"/>
      <c r="AL93" s="108"/>
      <c r="AM93" s="108"/>
      <c r="AN93" s="108"/>
      <c r="AO93" s="108"/>
      <c r="AP93" s="108"/>
      <c r="AQ93" s="108"/>
      <c r="AR93" s="108"/>
      <c r="AS93" s="108"/>
      <c r="AT93" s="108"/>
      <c r="AU93" s="108"/>
      <c r="AV93" s="108"/>
      <c r="AW93" s="104"/>
      <c r="AX93" s="833"/>
      <c r="AY93" s="833"/>
      <c r="AZ93" s="344"/>
      <c r="BA93" s="878"/>
      <c r="BB93" s="552"/>
      <c r="BC93" s="415"/>
      <c r="BD93" s="405"/>
      <c r="BE93" s="405"/>
      <c r="BF93" s="405"/>
      <c r="BG93" s="419"/>
      <c r="BH93" s="415"/>
      <c r="BI93" s="405"/>
      <c r="BJ93" s="405"/>
      <c r="BK93" s="405"/>
      <c r="BL93" s="419"/>
      <c r="BM93" s="415"/>
      <c r="BN93" s="405"/>
      <c r="BO93" s="405"/>
      <c r="BP93" s="405"/>
      <c r="BQ93" s="419"/>
      <c r="BR93" s="415"/>
      <c r="BS93" s="405"/>
      <c r="BT93" s="405"/>
      <c r="BU93" s="405"/>
      <c r="BV93" s="405"/>
      <c r="BW93" s="405"/>
      <c r="BX93" s="405"/>
      <c r="BY93" s="406"/>
      <c r="BZ93" s="406"/>
      <c r="CA93" s="406"/>
      <c r="CB93" s="406"/>
      <c r="CC93" s="406"/>
      <c r="CD93" s="406"/>
      <c r="CE93" s="406"/>
      <c r="CF93" s="406"/>
      <c r="CG93" s="406"/>
      <c r="CH93" s="406"/>
      <c r="CI93" s="406"/>
      <c r="CJ93" s="406"/>
      <c r="CK93" s="406"/>
      <c r="CL93" s="406"/>
      <c r="CM93" s="406"/>
      <c r="CN93" s="406"/>
      <c r="CO93" s="406"/>
      <c r="CP93" s="406"/>
      <c r="CQ93" s="406"/>
      <c r="CR93" s="406"/>
      <c r="CS93" s="406"/>
      <c r="CT93" s="406"/>
      <c r="CU93" s="406"/>
      <c r="CV93" s="406"/>
      <c r="CW93" s="406"/>
      <c r="CX93" s="7"/>
      <c r="CY93" s="7"/>
      <c r="CZ93" s="7"/>
    </row>
    <row r="94" s="489" customFormat="true" ht="15" customHeight="true" x14ac:dyDescent="0.2">
      <c r="A94" s="71"/>
      <c r="B94" s="142"/>
      <c r="C94" s="164"/>
      <c r="D94" s="162"/>
      <c r="E94" s="162"/>
      <c r="F94" s="162"/>
      <c r="G94" s="151"/>
      <c r="H94" s="154"/>
      <c r="I94" s="162"/>
      <c r="J94" s="162"/>
      <c r="K94" s="162"/>
      <c r="L94" s="157"/>
      <c r="M94" s="164"/>
      <c r="N94" s="162"/>
      <c r="O94" s="162"/>
      <c r="P94" s="162"/>
      <c r="Q94" s="151"/>
      <c r="R94" s="154"/>
      <c r="S94" s="162"/>
      <c r="T94" s="162"/>
      <c r="U94" s="162"/>
      <c r="V94" s="162"/>
      <c r="W94" s="162"/>
      <c r="X94" s="162"/>
      <c r="Y94" s="162"/>
      <c r="Z94" s="162"/>
      <c r="AA94" s="162"/>
      <c r="AB94" s="162"/>
      <c r="AC94" s="108"/>
      <c r="AD94" s="108"/>
      <c r="AE94" s="108"/>
      <c r="AF94" s="108"/>
      <c r="AG94" s="108"/>
      <c r="AH94" s="108"/>
      <c r="AI94" s="108"/>
      <c r="AJ94" s="108"/>
      <c r="AK94" s="108"/>
      <c r="AL94" s="108"/>
      <c r="AM94" s="108"/>
      <c r="AN94" s="108"/>
      <c r="AO94" s="108"/>
      <c r="AP94" s="108"/>
      <c r="AQ94" s="108"/>
      <c r="AR94" s="108"/>
      <c r="AS94" s="108"/>
      <c r="AT94" s="108"/>
      <c r="AU94" s="108"/>
      <c r="AV94" s="108"/>
      <c r="AW94" s="104"/>
      <c r="AX94" s="833"/>
      <c r="AY94" s="833"/>
      <c r="AZ94" s="344"/>
      <c r="BA94" s="878"/>
      <c r="BB94" s="552"/>
      <c r="BC94" s="415"/>
      <c r="BD94" s="405"/>
      <c r="BE94" s="405"/>
      <c r="BF94" s="405"/>
      <c r="BG94" s="419"/>
      <c r="BH94" s="415"/>
      <c r="BI94" s="405"/>
      <c r="BJ94" s="405"/>
      <c r="BK94" s="405"/>
      <c r="BL94" s="419"/>
      <c r="BM94" s="415"/>
      <c r="BN94" s="405"/>
      <c r="BO94" s="405"/>
      <c r="BP94" s="405"/>
      <c r="BQ94" s="419"/>
      <c r="BR94" s="415"/>
      <c r="BS94" s="405"/>
      <c r="BT94" s="405"/>
      <c r="BU94" s="405"/>
      <c r="BV94" s="405"/>
      <c r="BW94" s="405"/>
      <c r="BX94" s="405"/>
      <c r="BY94" s="406"/>
      <c r="BZ94" s="406"/>
      <c r="CA94" s="406"/>
      <c r="CB94" s="406"/>
      <c r="CC94" s="406"/>
      <c r="CD94" s="406"/>
      <c r="CE94" s="406"/>
      <c r="CF94" s="406"/>
      <c r="CG94" s="406"/>
      <c r="CH94" s="406"/>
      <c r="CI94" s="406"/>
      <c r="CJ94" s="406"/>
      <c r="CK94" s="406"/>
      <c r="CL94" s="406"/>
      <c r="CM94" s="406"/>
      <c r="CN94" s="406"/>
      <c r="CO94" s="406"/>
      <c r="CP94" s="406"/>
      <c r="CQ94" s="406"/>
      <c r="CR94" s="406"/>
      <c r="CS94" s="406"/>
      <c r="CT94" s="406"/>
      <c r="CU94" s="406"/>
      <c r="CV94" s="406"/>
      <c r="CW94" s="406"/>
      <c r="CX94" s="7"/>
      <c r="CY94" s="7"/>
      <c r="CZ94" s="7"/>
    </row>
    <row r="95" s="489" customFormat="true" ht="15" customHeight="true" x14ac:dyDescent="0.2">
      <c r="A95" s="148"/>
      <c r="B95" s="141"/>
      <c r="C95" s="103"/>
      <c r="D95" s="102"/>
      <c r="E95" s="102"/>
      <c r="F95" s="102"/>
      <c r="G95" s="101"/>
      <c r="H95" s="100"/>
      <c r="I95" s="102"/>
      <c r="J95" s="102"/>
      <c r="K95" s="102"/>
      <c r="L95" s="99"/>
      <c r="M95" s="103"/>
      <c r="N95" s="102"/>
      <c r="O95" s="102"/>
      <c r="P95" s="102"/>
      <c r="Q95" s="101"/>
      <c r="R95" s="100"/>
      <c r="S95" s="102"/>
      <c r="T95" s="102"/>
      <c r="U95" s="102"/>
      <c r="V95" s="102"/>
      <c r="W95" s="102"/>
      <c r="X95" s="102"/>
      <c r="Y95" s="102"/>
      <c r="Z95" s="102"/>
      <c r="AA95" s="102"/>
      <c r="AB95" s="102"/>
      <c r="AC95" s="108"/>
      <c r="AD95" s="108"/>
      <c r="AE95" s="108"/>
      <c r="AF95" s="108"/>
      <c r="AG95" s="108"/>
      <c r="AH95" s="108"/>
      <c r="AI95" s="108"/>
      <c r="AJ95" s="108"/>
      <c r="AK95" s="108"/>
      <c r="AL95" s="108"/>
      <c r="AM95" s="108"/>
      <c r="AN95" s="108"/>
      <c r="AO95" s="108"/>
      <c r="AP95" s="108"/>
      <c r="AQ95" s="108"/>
      <c r="AR95" s="108"/>
      <c r="AS95" s="108"/>
      <c r="AT95" s="108"/>
      <c r="AU95" s="108"/>
      <c r="AV95" s="108"/>
      <c r="AW95" s="104"/>
      <c r="AX95" s="833"/>
      <c r="AY95" s="833"/>
      <c r="AZ95" s="344"/>
      <c r="BA95" s="878"/>
      <c r="BB95" s="552"/>
      <c r="BC95" s="415"/>
      <c r="BD95" s="405"/>
      <c r="BE95" s="405"/>
      <c r="BF95" s="405"/>
      <c r="BG95" s="419"/>
      <c r="BH95" s="415"/>
      <c r="BI95" s="405"/>
      <c r="BJ95" s="405"/>
      <c r="BK95" s="405"/>
      <c r="BL95" s="419"/>
      <c r="BM95" s="415"/>
      <c r="BN95" s="405"/>
      <c r="BO95" s="405"/>
      <c r="BP95" s="405"/>
      <c r="BQ95" s="419"/>
      <c r="BR95" s="415"/>
      <c r="BS95" s="405"/>
      <c r="BT95" s="405"/>
      <c r="BU95" s="405"/>
      <c r="BV95" s="405"/>
      <c r="BW95" s="405"/>
      <c r="BX95" s="405"/>
      <c r="BY95" s="406"/>
      <c r="BZ95" s="406"/>
      <c r="CA95" s="406"/>
      <c r="CB95" s="406"/>
      <c r="CC95" s="406"/>
      <c r="CD95" s="406"/>
      <c r="CE95" s="406"/>
      <c r="CF95" s="406"/>
      <c r="CG95" s="406"/>
      <c r="CH95" s="406"/>
      <c r="CI95" s="406"/>
      <c r="CJ95" s="406"/>
      <c r="CK95" s="406"/>
      <c r="CL95" s="406"/>
      <c r="CM95" s="406"/>
      <c r="CN95" s="406"/>
      <c r="CO95" s="406"/>
      <c r="CP95" s="406"/>
      <c r="CQ95" s="406"/>
      <c r="CR95" s="406"/>
      <c r="CS95" s="406"/>
      <c r="CT95" s="406"/>
      <c r="CU95" s="406"/>
      <c r="CV95" s="406"/>
      <c r="CW95" s="406"/>
      <c r="CX95" s="7"/>
      <c r="CY95" s="7"/>
      <c r="CZ95" s="7"/>
    </row>
    <row r="96" s="316" customFormat="true" ht="15" customHeight="true" x14ac:dyDescent="0.2">
      <c r="A96" s="71"/>
      <c r="B96" s="141"/>
      <c r="C96" s="103"/>
      <c r="D96" s="102"/>
      <c r="E96" s="102"/>
      <c r="F96" s="102"/>
      <c r="G96" s="101"/>
      <c r="H96" s="100"/>
      <c r="I96" s="102"/>
      <c r="J96" s="102"/>
      <c r="K96" s="102"/>
      <c r="L96" s="99"/>
      <c r="M96" s="103"/>
      <c r="N96" s="102"/>
      <c r="O96" s="102"/>
      <c r="P96" s="102"/>
      <c r="Q96" s="101"/>
      <c r="R96" s="100"/>
      <c r="S96" s="102"/>
      <c r="T96" s="102"/>
      <c r="U96" s="102"/>
      <c r="V96" s="102"/>
      <c r="W96" s="102"/>
      <c r="X96" s="102"/>
      <c r="Y96" s="102"/>
      <c r="Z96" s="102"/>
      <c r="AA96" s="102"/>
      <c r="AB96" s="102"/>
      <c r="AC96" s="108"/>
      <c r="AD96" s="108"/>
      <c r="AE96" s="108"/>
      <c r="AF96" s="108"/>
      <c r="AG96" s="108"/>
      <c r="AH96" s="108"/>
      <c r="AI96" s="108"/>
      <c r="AJ96" s="108"/>
      <c r="AK96" s="108"/>
      <c r="AL96" s="108"/>
      <c r="AM96" s="108"/>
      <c r="AN96" s="108"/>
      <c r="AO96" s="108"/>
      <c r="AP96" s="108"/>
      <c r="AQ96" s="108"/>
      <c r="AR96" s="108"/>
      <c r="AS96" s="108"/>
      <c r="AT96" s="108"/>
      <c r="AU96" s="108"/>
      <c r="AV96" s="108"/>
      <c r="AW96" s="104"/>
      <c r="AX96" s="833"/>
      <c r="AY96" s="833"/>
      <c r="AZ96" s="344"/>
      <c r="BA96" s="878"/>
      <c r="BB96" s="552"/>
      <c r="BC96" s="415"/>
      <c r="BD96" s="405"/>
      <c r="BE96" s="405"/>
      <c r="BF96" s="405"/>
      <c r="BG96" s="419"/>
      <c r="BH96" s="415"/>
      <c r="BI96" s="405"/>
      <c r="BJ96" s="405"/>
      <c r="BK96" s="405"/>
      <c r="BL96" s="419"/>
      <c r="BM96" s="415"/>
      <c r="BN96" s="405"/>
      <c r="BO96" s="405"/>
      <c r="BP96" s="405"/>
      <c r="BQ96" s="419"/>
      <c r="BR96" s="415"/>
      <c r="BS96" s="405"/>
      <c r="BT96" s="405"/>
      <c r="BU96" s="405"/>
      <c r="BV96" s="405"/>
      <c r="BW96" s="405"/>
      <c r="BX96" s="405"/>
      <c r="BY96" s="406"/>
      <c r="BZ96" s="406"/>
      <c r="CA96" s="406"/>
      <c r="CB96" s="406"/>
      <c r="CC96" s="406"/>
      <c r="CD96" s="406"/>
      <c r="CE96" s="406"/>
      <c r="CF96" s="406"/>
      <c r="CG96" s="406"/>
      <c r="CH96" s="406"/>
      <c r="CI96" s="406"/>
      <c r="CJ96" s="406"/>
      <c r="CK96" s="406"/>
      <c r="CL96" s="406"/>
      <c r="CM96" s="406"/>
      <c r="CN96" s="406"/>
      <c r="CO96" s="406"/>
      <c r="CP96" s="406"/>
      <c r="CQ96" s="406"/>
      <c r="CR96" s="406"/>
      <c r="CS96" s="406"/>
      <c r="CT96" s="406"/>
      <c r="CU96" s="406"/>
      <c r="CV96" s="406"/>
      <c r="CW96" s="406"/>
      <c r="CX96" s="7"/>
      <c r="CY96" s="7"/>
      <c r="CZ96" s="7"/>
    </row>
    <row r="97" s="316" customFormat="true" ht="15" customHeight="true" x14ac:dyDescent="0.2">
      <c r="A97" s="148"/>
      <c r="B97" s="141"/>
      <c r="C97" s="103"/>
      <c r="D97" s="102"/>
      <c r="E97" s="102"/>
      <c r="F97" s="102"/>
      <c r="G97" s="101"/>
      <c r="H97" s="100"/>
      <c r="I97" s="102"/>
      <c r="J97" s="102"/>
      <c r="K97" s="102"/>
      <c r="L97" s="99"/>
      <c r="M97" s="103"/>
      <c r="N97" s="102"/>
      <c r="O97" s="102"/>
      <c r="P97" s="102"/>
      <c r="Q97" s="101"/>
      <c r="R97" s="100"/>
      <c r="S97" s="102"/>
      <c r="T97" s="102"/>
      <c r="U97" s="102"/>
      <c r="V97" s="102"/>
      <c r="W97" s="102"/>
      <c r="X97" s="102"/>
      <c r="Y97" s="102"/>
      <c r="Z97" s="102"/>
      <c r="AA97" s="102"/>
      <c r="AB97" s="102"/>
      <c r="AC97" s="108"/>
      <c r="AD97" s="108"/>
      <c r="AE97" s="108"/>
      <c r="AF97" s="108"/>
      <c r="AG97" s="108"/>
      <c r="AH97" s="108"/>
      <c r="AI97" s="108"/>
      <c r="AJ97" s="108"/>
      <c r="AK97" s="108"/>
      <c r="AL97" s="108"/>
      <c r="AM97" s="108"/>
      <c r="AN97" s="108"/>
      <c r="AO97" s="108"/>
      <c r="AP97" s="108"/>
      <c r="AQ97" s="108"/>
      <c r="AR97" s="108"/>
      <c r="AS97" s="108"/>
      <c r="AT97" s="108"/>
      <c r="AU97" s="108"/>
      <c r="AV97" s="108"/>
      <c r="AW97" s="104"/>
      <c r="AX97" s="833"/>
      <c r="AY97" s="833"/>
      <c r="AZ97" s="344"/>
      <c r="BA97" s="878"/>
      <c r="BB97" s="552"/>
      <c r="BC97" s="415"/>
      <c r="BD97" s="405"/>
      <c r="BE97" s="405"/>
      <c r="BF97" s="405"/>
      <c r="BG97" s="419"/>
      <c r="BH97" s="415"/>
      <c r="BI97" s="405"/>
      <c r="BJ97" s="405"/>
      <c r="BK97" s="405"/>
      <c r="BL97" s="419"/>
      <c r="BM97" s="415"/>
      <c r="BN97" s="405"/>
      <c r="BO97" s="405"/>
      <c r="BP97" s="405"/>
      <c r="BQ97" s="419"/>
      <c r="BR97" s="415"/>
      <c r="BS97" s="405"/>
      <c r="BT97" s="405"/>
      <c r="BU97" s="405"/>
      <c r="BV97" s="405"/>
      <c r="BW97" s="405"/>
      <c r="BX97" s="405"/>
      <c r="BY97" s="406"/>
      <c r="BZ97" s="406"/>
      <c r="CA97" s="406"/>
      <c r="CB97" s="406"/>
      <c r="CC97" s="406"/>
      <c r="CD97" s="406"/>
      <c r="CE97" s="406"/>
      <c r="CF97" s="406"/>
      <c r="CG97" s="406"/>
      <c r="CH97" s="406"/>
      <c r="CI97" s="406"/>
      <c r="CJ97" s="406"/>
      <c r="CK97" s="406"/>
      <c r="CL97" s="406"/>
      <c r="CM97" s="406"/>
      <c r="CN97" s="406"/>
      <c r="CO97" s="406"/>
      <c r="CP97" s="406"/>
      <c r="CQ97" s="406"/>
      <c r="CR97" s="406"/>
      <c r="CS97" s="406"/>
      <c r="CT97" s="406"/>
      <c r="CU97" s="406"/>
      <c r="CV97" s="406"/>
      <c r="CW97" s="406"/>
      <c r="CX97" s="7"/>
      <c r="CY97" s="7"/>
      <c r="CZ97" s="7"/>
    </row>
    <row r="98" s="316" customFormat="true" ht="15" customHeight="true" x14ac:dyDescent="0.2">
      <c r="A98" s="71"/>
      <c r="B98" s="141"/>
      <c r="C98" s="103"/>
      <c r="D98" s="102"/>
      <c r="E98" s="102"/>
      <c r="F98" s="102"/>
      <c r="G98" s="101"/>
      <c r="H98" s="100"/>
      <c r="I98" s="102"/>
      <c r="J98" s="102"/>
      <c r="K98" s="102"/>
      <c r="L98" s="99"/>
      <c r="M98" s="103"/>
      <c r="N98" s="102"/>
      <c r="O98" s="102"/>
      <c r="P98" s="102"/>
      <c r="Q98" s="101"/>
      <c r="R98" s="100"/>
      <c r="S98" s="102"/>
      <c r="T98" s="102"/>
      <c r="U98" s="102"/>
      <c r="V98" s="102"/>
      <c r="W98" s="102"/>
      <c r="X98" s="102"/>
      <c r="Y98" s="102"/>
      <c r="Z98" s="102"/>
      <c r="AA98" s="102"/>
      <c r="AB98" s="102"/>
      <c r="AC98" s="108"/>
      <c r="AD98" s="108"/>
      <c r="AE98" s="108"/>
      <c r="AF98" s="108"/>
      <c r="AG98" s="108"/>
      <c r="AH98" s="108"/>
      <c r="AI98" s="108"/>
      <c r="AJ98" s="108"/>
      <c r="AK98" s="108"/>
      <c r="AL98" s="108"/>
      <c r="AM98" s="108"/>
      <c r="AN98" s="108"/>
      <c r="AO98" s="108"/>
      <c r="AP98" s="108"/>
      <c r="AQ98" s="108"/>
      <c r="AR98" s="108"/>
      <c r="AS98" s="108"/>
      <c r="AT98" s="108"/>
      <c r="AU98" s="108"/>
      <c r="AV98" s="108"/>
      <c r="AW98" s="104"/>
      <c r="AX98" s="833"/>
      <c r="AY98" s="833"/>
      <c r="AZ98" s="344"/>
      <c r="BA98" s="878"/>
      <c r="BB98" s="552"/>
      <c r="BC98" s="415"/>
      <c r="BD98" s="405"/>
      <c r="BE98" s="405"/>
      <c r="BF98" s="405"/>
      <c r="BG98" s="419"/>
      <c r="BH98" s="415"/>
      <c r="BI98" s="405"/>
      <c r="BJ98" s="405"/>
      <c r="BK98" s="405"/>
      <c r="BL98" s="419"/>
      <c r="BM98" s="415"/>
      <c r="BN98" s="405"/>
      <c r="BO98" s="405"/>
      <c r="BP98" s="405"/>
      <c r="BQ98" s="419"/>
      <c r="BR98" s="415"/>
      <c r="BS98" s="405"/>
      <c r="BT98" s="405"/>
      <c r="BU98" s="405"/>
      <c r="BV98" s="405"/>
      <c r="BW98" s="405"/>
      <c r="BX98" s="405"/>
      <c r="BY98" s="406"/>
      <c r="BZ98" s="406"/>
      <c r="CA98" s="406"/>
      <c r="CB98" s="406"/>
      <c r="CC98" s="406"/>
      <c r="CD98" s="406"/>
      <c r="CE98" s="406"/>
      <c r="CF98" s="406"/>
      <c r="CG98" s="406"/>
      <c r="CH98" s="406"/>
      <c r="CI98" s="406"/>
      <c r="CJ98" s="406"/>
      <c r="CK98" s="406"/>
      <c r="CL98" s="406"/>
      <c r="CM98" s="406"/>
      <c r="CN98" s="406"/>
      <c r="CO98" s="406"/>
      <c r="CP98" s="406"/>
      <c r="CQ98" s="406"/>
      <c r="CR98" s="406"/>
      <c r="CS98" s="406"/>
      <c r="CT98" s="406"/>
      <c r="CU98" s="406"/>
      <c r="CV98" s="406"/>
      <c r="CW98" s="406"/>
      <c r="CX98" s="7"/>
      <c r="CY98" s="7"/>
      <c r="CZ98" s="7"/>
    </row>
    <row r="99" s="316" customFormat="true" ht="15" customHeight="true" x14ac:dyDescent="0.2">
      <c r="A99" s="71"/>
      <c r="B99" s="141"/>
      <c r="C99" s="103"/>
      <c r="D99" s="102"/>
      <c r="E99" s="102"/>
      <c r="F99" s="102"/>
      <c r="G99" s="101"/>
      <c r="H99" s="100"/>
      <c r="I99" s="102"/>
      <c r="J99" s="102"/>
      <c r="K99" s="102"/>
      <c r="L99" s="99"/>
      <c r="M99" s="103"/>
      <c r="N99" s="102"/>
      <c r="O99" s="102"/>
      <c r="P99" s="102"/>
      <c r="Q99" s="101"/>
      <c r="R99" s="100"/>
      <c r="S99" s="102"/>
      <c r="T99" s="102"/>
      <c r="U99" s="102"/>
      <c r="V99" s="102"/>
      <c r="W99" s="102"/>
      <c r="X99" s="102"/>
      <c r="Y99" s="102"/>
      <c r="Z99" s="102"/>
      <c r="AA99" s="102"/>
      <c r="AB99" s="102"/>
      <c r="AC99" s="108"/>
      <c r="AD99" s="108"/>
      <c r="AE99" s="108"/>
      <c r="AF99" s="108"/>
      <c r="AG99" s="108"/>
      <c r="AH99" s="108"/>
      <c r="AI99" s="108"/>
      <c r="AJ99" s="108"/>
      <c r="AK99" s="108"/>
      <c r="AL99" s="108"/>
      <c r="AM99" s="108"/>
      <c r="AN99" s="108"/>
      <c r="AO99" s="108"/>
      <c r="AP99" s="108"/>
      <c r="AQ99" s="108"/>
      <c r="AR99" s="108"/>
      <c r="AS99" s="108"/>
      <c r="AT99" s="108"/>
      <c r="AU99" s="108"/>
      <c r="AV99" s="108"/>
      <c r="AW99" s="104"/>
      <c r="AX99" s="833"/>
      <c r="AY99" s="833"/>
      <c r="AZ99" s="344"/>
      <c r="BA99" s="878"/>
      <c r="BB99" s="552"/>
      <c r="BC99" s="415"/>
      <c r="BD99" s="405"/>
      <c r="BE99" s="405"/>
      <c r="BF99" s="405"/>
      <c r="BG99" s="419"/>
      <c r="BH99" s="415"/>
      <c r="BI99" s="405"/>
      <c r="BJ99" s="405"/>
      <c r="BK99" s="405"/>
      <c r="BL99" s="419"/>
      <c r="BM99" s="415"/>
      <c r="BN99" s="405"/>
      <c r="BO99" s="405"/>
      <c r="BP99" s="405"/>
      <c r="BQ99" s="419"/>
      <c r="BR99" s="415"/>
      <c r="BS99" s="405"/>
      <c r="BT99" s="405"/>
      <c r="BU99" s="405"/>
      <c r="BV99" s="405"/>
      <c r="BW99" s="405"/>
      <c r="BX99" s="405"/>
      <c r="BY99" s="406"/>
      <c r="BZ99" s="406"/>
      <c r="CA99" s="406"/>
      <c r="CB99" s="406"/>
      <c r="CC99" s="406"/>
      <c r="CD99" s="406"/>
      <c r="CE99" s="406"/>
      <c r="CF99" s="406"/>
      <c r="CG99" s="406"/>
      <c r="CH99" s="406"/>
      <c r="CI99" s="406"/>
      <c r="CJ99" s="406"/>
      <c r="CK99" s="406"/>
      <c r="CL99" s="406"/>
      <c r="CM99" s="406"/>
      <c r="CN99" s="406"/>
      <c r="CO99" s="406"/>
      <c r="CP99" s="406"/>
      <c r="CQ99" s="406"/>
      <c r="CR99" s="406"/>
      <c r="CS99" s="406"/>
      <c r="CT99" s="406"/>
      <c r="CU99" s="406"/>
      <c r="CV99" s="406"/>
      <c r="CW99" s="406"/>
      <c r="CX99" s="7"/>
      <c r="CY99" s="7"/>
      <c r="CZ99" s="7"/>
    </row>
    <row r="100" s="316" customFormat="true" ht="15" customHeight="true" x14ac:dyDescent="0.2">
      <c r="A100" s="71"/>
      <c r="B100" s="141"/>
      <c r="C100" s="103"/>
      <c r="D100" s="102"/>
      <c r="E100" s="102"/>
      <c r="F100" s="102"/>
      <c r="G100" s="101"/>
      <c r="H100" s="100"/>
      <c r="I100" s="102"/>
      <c r="J100" s="102"/>
      <c r="K100" s="102"/>
      <c r="L100" s="99"/>
      <c r="M100" s="103"/>
      <c r="N100" s="102"/>
      <c r="O100" s="102"/>
      <c r="P100" s="102"/>
      <c r="Q100" s="101"/>
      <c r="R100" s="100"/>
      <c r="S100" s="102"/>
      <c r="T100" s="102"/>
      <c r="U100" s="102"/>
      <c r="V100" s="102"/>
      <c r="W100" s="102"/>
      <c r="X100" s="102"/>
      <c r="Y100" s="102"/>
      <c r="Z100" s="102"/>
      <c r="AA100" s="102"/>
      <c r="AB100" s="102"/>
      <c r="AC100" s="108"/>
      <c r="AD100" s="108"/>
      <c r="AE100" s="108"/>
      <c r="AF100" s="108"/>
      <c r="AG100" s="108"/>
      <c r="AH100" s="108"/>
      <c r="AI100" s="108"/>
      <c r="AJ100" s="108"/>
      <c r="AK100" s="108"/>
      <c r="AL100" s="108"/>
      <c r="AM100" s="108"/>
      <c r="AN100" s="108"/>
      <c r="AO100" s="108"/>
      <c r="AP100" s="108"/>
      <c r="AQ100" s="108"/>
      <c r="AR100" s="108"/>
      <c r="AS100" s="108"/>
      <c r="AT100" s="108"/>
      <c r="AU100" s="108"/>
      <c r="AV100" s="108"/>
      <c r="AW100" s="104"/>
      <c r="AX100" s="833"/>
      <c r="AY100" s="833"/>
      <c r="AZ100" s="344"/>
      <c r="BA100" s="878"/>
      <c r="BB100" s="552"/>
      <c r="BC100" s="415"/>
      <c r="BD100" s="405"/>
      <c r="BE100" s="405"/>
      <c r="BF100" s="405"/>
      <c r="BG100" s="419"/>
      <c r="BH100" s="415"/>
      <c r="BI100" s="405"/>
      <c r="BJ100" s="405"/>
      <c r="BK100" s="405"/>
      <c r="BL100" s="419"/>
      <c r="BM100" s="415"/>
      <c r="BN100" s="405"/>
      <c r="BO100" s="405"/>
      <c r="BP100" s="405"/>
      <c r="BQ100" s="419"/>
      <c r="BR100" s="415"/>
      <c r="BS100" s="405"/>
      <c r="BT100" s="405"/>
      <c r="BU100" s="405"/>
      <c r="BV100" s="405"/>
      <c r="BW100" s="405"/>
      <c r="BX100" s="405"/>
      <c r="BY100" s="406"/>
      <c r="BZ100" s="406"/>
      <c r="CA100" s="406"/>
      <c r="CB100" s="406"/>
      <c r="CC100" s="406"/>
      <c r="CD100" s="406"/>
      <c r="CE100" s="406"/>
      <c r="CF100" s="406"/>
      <c r="CG100" s="406"/>
      <c r="CH100" s="406"/>
      <c r="CI100" s="406"/>
      <c r="CJ100" s="406"/>
      <c r="CK100" s="406"/>
      <c r="CL100" s="406"/>
      <c r="CM100" s="406"/>
      <c r="CN100" s="406"/>
      <c r="CO100" s="406"/>
      <c r="CP100" s="406"/>
      <c r="CQ100" s="406"/>
      <c r="CR100" s="406"/>
      <c r="CS100" s="406"/>
      <c r="CT100" s="406"/>
      <c r="CU100" s="406"/>
      <c r="CV100" s="406"/>
      <c r="CW100" s="406"/>
      <c r="CX100" s="7"/>
      <c r="CY100" s="7"/>
      <c r="CZ100" s="7"/>
    </row>
    <row r="101" s="316" customFormat="true" ht="15" customHeight="true" x14ac:dyDescent="0.2">
      <c r="A101" s="148"/>
      <c r="B101" s="141"/>
      <c r="C101" s="103"/>
      <c r="D101" s="102"/>
      <c r="E101" s="102"/>
      <c r="F101" s="102"/>
      <c r="G101" s="101"/>
      <c r="H101" s="100"/>
      <c r="I101" s="102"/>
      <c r="J101" s="102"/>
      <c r="K101" s="102"/>
      <c r="L101" s="99"/>
      <c r="M101" s="103"/>
      <c r="N101" s="102"/>
      <c r="O101" s="102"/>
      <c r="P101" s="102"/>
      <c r="Q101" s="101"/>
      <c r="R101" s="100"/>
      <c r="S101" s="102"/>
      <c r="T101" s="102"/>
      <c r="U101" s="102"/>
      <c r="V101" s="102"/>
      <c r="W101" s="102"/>
      <c r="X101" s="102"/>
      <c r="Y101" s="102"/>
      <c r="Z101" s="102"/>
      <c r="AA101" s="102"/>
      <c r="AB101" s="102"/>
      <c r="AC101" s="108"/>
      <c r="AD101" s="108"/>
      <c r="AE101" s="108"/>
      <c r="AF101" s="108"/>
      <c r="AG101" s="108"/>
      <c r="AH101" s="108"/>
      <c r="AI101" s="108"/>
      <c r="AJ101" s="108"/>
      <c r="AK101" s="108"/>
      <c r="AL101" s="108"/>
      <c r="AM101" s="108"/>
      <c r="AN101" s="108"/>
      <c r="AO101" s="108"/>
      <c r="AP101" s="108"/>
      <c r="AQ101" s="108"/>
      <c r="AR101" s="108"/>
      <c r="AS101" s="108"/>
      <c r="AT101" s="108"/>
      <c r="AU101" s="108"/>
      <c r="AV101" s="108"/>
      <c r="AW101" s="104"/>
      <c r="AX101" s="833"/>
      <c r="AY101" s="833"/>
      <c r="AZ101" s="344"/>
      <c r="BA101" s="878"/>
      <c r="BB101" s="552"/>
      <c r="BC101" s="415"/>
      <c r="BD101" s="405"/>
      <c r="BE101" s="405"/>
      <c r="BF101" s="405"/>
      <c r="BG101" s="419"/>
      <c r="BH101" s="415"/>
      <c r="BI101" s="405"/>
      <c r="BJ101" s="405"/>
      <c r="BK101" s="405"/>
      <c r="BL101" s="419"/>
      <c r="BM101" s="415"/>
      <c r="BN101" s="405"/>
      <c r="BO101" s="405"/>
      <c r="BP101" s="405"/>
      <c r="BQ101" s="419"/>
      <c r="BR101" s="415"/>
      <c r="BS101" s="405"/>
      <c r="BT101" s="405"/>
      <c r="BU101" s="405"/>
      <c r="BV101" s="405"/>
      <c r="BW101" s="405"/>
      <c r="BX101" s="405"/>
      <c r="BY101" s="406"/>
      <c r="BZ101" s="406"/>
      <c r="CA101" s="406"/>
      <c r="CB101" s="406"/>
      <c r="CC101" s="406"/>
      <c r="CD101" s="406"/>
      <c r="CE101" s="406"/>
      <c r="CF101" s="406"/>
      <c r="CG101" s="406"/>
      <c r="CH101" s="406"/>
      <c r="CI101" s="406"/>
      <c r="CJ101" s="406"/>
      <c r="CK101" s="406"/>
      <c r="CL101" s="406"/>
      <c r="CM101" s="406"/>
      <c r="CN101" s="406"/>
      <c r="CO101" s="406"/>
      <c r="CP101" s="406"/>
      <c r="CQ101" s="406"/>
      <c r="CR101" s="406"/>
      <c r="CS101" s="406"/>
      <c r="CT101" s="406"/>
      <c r="CU101" s="406"/>
      <c r="CV101" s="406"/>
      <c r="CW101" s="406"/>
      <c r="CX101" s="7"/>
      <c r="CY101" s="7"/>
      <c r="CZ101" s="7"/>
    </row>
    <row r="102" s="316" customFormat="true" ht="15" customHeight="true" x14ac:dyDescent="0.2">
      <c r="A102" s="71"/>
      <c r="B102" s="141"/>
      <c r="C102" s="103"/>
      <c r="D102" s="102"/>
      <c r="E102" s="102"/>
      <c r="F102" s="102"/>
      <c r="G102" s="101"/>
      <c r="H102" s="100"/>
      <c r="I102" s="102"/>
      <c r="J102" s="102"/>
      <c r="K102" s="102"/>
      <c r="L102" s="99"/>
      <c r="M102" s="103"/>
      <c r="N102" s="102"/>
      <c r="O102" s="102"/>
      <c r="P102" s="102"/>
      <c r="Q102" s="101"/>
      <c r="R102" s="100"/>
      <c r="S102" s="102"/>
      <c r="T102" s="102"/>
      <c r="U102" s="102"/>
      <c r="V102" s="102"/>
      <c r="W102" s="102"/>
      <c r="X102" s="102"/>
      <c r="Y102" s="102"/>
      <c r="Z102" s="102"/>
      <c r="AA102" s="102"/>
      <c r="AB102" s="102"/>
      <c r="AC102" s="108"/>
      <c r="AD102" s="108"/>
      <c r="AE102" s="108"/>
      <c r="AF102" s="108"/>
      <c r="AG102" s="108"/>
      <c r="AH102" s="108"/>
      <c r="AI102" s="108"/>
      <c r="AJ102" s="108"/>
      <c r="AK102" s="108"/>
      <c r="AL102" s="108"/>
      <c r="AM102" s="108"/>
      <c r="AN102" s="108"/>
      <c r="AO102" s="108"/>
      <c r="AP102" s="108"/>
      <c r="AQ102" s="108"/>
      <c r="AR102" s="108"/>
      <c r="AS102" s="108"/>
      <c r="AT102" s="108"/>
      <c r="AU102" s="108"/>
      <c r="AV102" s="108"/>
      <c r="AW102" s="104"/>
      <c r="AX102" s="833"/>
      <c r="AY102" s="833"/>
      <c r="AZ102" s="344"/>
      <c r="BA102" s="878"/>
      <c r="BB102" s="552"/>
      <c r="BC102" s="415"/>
      <c r="BD102" s="405"/>
      <c r="BE102" s="405"/>
      <c r="BF102" s="405"/>
      <c r="BG102" s="419"/>
      <c r="BH102" s="415"/>
      <c r="BI102" s="405"/>
      <c r="BJ102" s="405"/>
      <c r="BK102" s="405"/>
      <c r="BL102" s="419"/>
      <c r="BM102" s="415"/>
      <c r="BN102" s="405"/>
      <c r="BO102" s="405"/>
      <c r="BP102" s="405"/>
      <c r="BQ102" s="419"/>
      <c r="BR102" s="415"/>
      <c r="BS102" s="405"/>
      <c r="BT102" s="405"/>
      <c r="BU102" s="405"/>
      <c r="BV102" s="405"/>
      <c r="BW102" s="405"/>
      <c r="BX102" s="405"/>
      <c r="BY102" s="406"/>
      <c r="BZ102" s="406"/>
      <c r="CA102" s="406"/>
      <c r="CB102" s="406"/>
      <c r="CC102" s="406"/>
      <c r="CD102" s="406"/>
      <c r="CE102" s="406"/>
      <c r="CF102" s="406"/>
      <c r="CG102" s="406"/>
      <c r="CH102" s="406"/>
      <c r="CI102" s="406"/>
      <c r="CJ102" s="406"/>
      <c r="CK102" s="406"/>
      <c r="CL102" s="406"/>
      <c r="CM102" s="406"/>
      <c r="CN102" s="406"/>
      <c r="CO102" s="406"/>
      <c r="CP102" s="406"/>
      <c r="CQ102" s="406"/>
      <c r="CR102" s="406"/>
      <c r="CS102" s="406"/>
      <c r="CT102" s="406"/>
      <c r="CU102" s="406"/>
      <c r="CV102" s="406"/>
      <c r="CW102" s="406"/>
      <c r="CX102" s="7"/>
      <c r="CY102" s="7"/>
      <c r="CZ102" s="7"/>
    </row>
    <row r="103" s="316" customFormat="true" ht="15" customHeight="true" x14ac:dyDescent="0.2">
      <c r="A103" s="71"/>
      <c r="B103" s="141"/>
      <c r="C103" s="103"/>
      <c r="D103" s="102"/>
      <c r="E103" s="102"/>
      <c r="F103" s="102"/>
      <c r="G103" s="101"/>
      <c r="H103" s="100"/>
      <c r="I103" s="102"/>
      <c r="J103" s="102"/>
      <c r="K103" s="102"/>
      <c r="L103" s="99"/>
      <c r="M103" s="103"/>
      <c r="N103" s="102"/>
      <c r="O103" s="102"/>
      <c r="P103" s="102"/>
      <c r="Q103" s="101"/>
      <c r="R103" s="100"/>
      <c r="S103" s="102"/>
      <c r="T103" s="102"/>
      <c r="U103" s="102"/>
      <c r="V103" s="102"/>
      <c r="W103" s="102"/>
      <c r="X103" s="102"/>
      <c r="Y103" s="102"/>
      <c r="Z103" s="102"/>
      <c r="AA103" s="102"/>
      <c r="AB103" s="102"/>
      <c r="AC103" s="108"/>
      <c r="AD103" s="108"/>
      <c r="AE103" s="108"/>
      <c r="AF103" s="108"/>
      <c r="AG103" s="108"/>
      <c r="AH103" s="108"/>
      <c r="AI103" s="108"/>
      <c r="AJ103" s="108"/>
      <c r="AK103" s="108"/>
      <c r="AL103" s="108"/>
      <c r="AM103" s="108"/>
      <c r="AN103" s="108"/>
      <c r="AO103" s="108"/>
      <c r="AP103" s="108"/>
      <c r="AQ103" s="108"/>
      <c r="AR103" s="108"/>
      <c r="AS103" s="108"/>
      <c r="AT103" s="108"/>
      <c r="AU103" s="108"/>
      <c r="AV103" s="108"/>
      <c r="AW103" s="104"/>
      <c r="AX103" s="833"/>
      <c r="AY103" s="833"/>
      <c r="AZ103" s="344"/>
      <c r="BA103" s="878"/>
      <c r="BB103" s="552"/>
      <c r="BC103" s="415"/>
      <c r="BD103" s="405"/>
      <c r="BE103" s="405"/>
      <c r="BF103" s="405"/>
      <c r="BG103" s="419"/>
      <c r="BH103" s="415"/>
      <c r="BI103" s="405"/>
      <c r="BJ103" s="405"/>
      <c r="BK103" s="405"/>
      <c r="BL103" s="419"/>
      <c r="BM103" s="415"/>
      <c r="BN103" s="405"/>
      <c r="BO103" s="405"/>
      <c r="BP103" s="405"/>
      <c r="BQ103" s="419"/>
      <c r="BR103" s="415"/>
      <c r="BS103" s="405"/>
      <c r="BT103" s="405"/>
      <c r="BU103" s="405"/>
      <c r="BV103" s="405"/>
      <c r="BW103" s="405"/>
      <c r="BX103" s="405"/>
      <c r="BY103" s="406"/>
      <c r="BZ103" s="406"/>
      <c r="CA103" s="406"/>
      <c r="CB103" s="406"/>
      <c r="CC103" s="406"/>
      <c r="CD103" s="406"/>
      <c r="CE103" s="406"/>
      <c r="CF103" s="406"/>
      <c r="CG103" s="406"/>
      <c r="CH103" s="406"/>
      <c r="CI103" s="406"/>
      <c r="CJ103" s="406"/>
      <c r="CK103" s="406"/>
      <c r="CL103" s="406"/>
      <c r="CM103" s="406"/>
      <c r="CN103" s="406"/>
      <c r="CO103" s="406"/>
      <c r="CP103" s="406"/>
      <c r="CQ103" s="406"/>
      <c r="CR103" s="406"/>
      <c r="CS103" s="406"/>
      <c r="CT103" s="406"/>
      <c r="CU103" s="406"/>
      <c r="CV103" s="406"/>
      <c r="CW103" s="406"/>
      <c r="CX103" s="7"/>
      <c r="CY103" s="7"/>
      <c r="CZ103" s="7"/>
    </row>
    <row r="104" s="316" customFormat="true" ht="15" customHeight="true" x14ac:dyDescent="0.2">
      <c r="A104" s="71"/>
      <c r="B104" s="141"/>
      <c r="C104" s="103"/>
      <c r="D104" s="102"/>
      <c r="E104" s="102"/>
      <c r="F104" s="102"/>
      <c r="G104" s="101"/>
      <c r="H104" s="100"/>
      <c r="I104" s="102"/>
      <c r="J104" s="102"/>
      <c r="K104" s="102"/>
      <c r="L104" s="99"/>
      <c r="M104" s="103"/>
      <c r="N104" s="102"/>
      <c r="O104" s="102"/>
      <c r="P104" s="102"/>
      <c r="Q104" s="101"/>
      <c r="R104" s="100"/>
      <c r="S104" s="102"/>
      <c r="T104" s="102"/>
      <c r="U104" s="102"/>
      <c r="V104" s="102"/>
      <c r="W104" s="102"/>
      <c r="X104" s="102"/>
      <c r="Y104" s="102"/>
      <c r="Z104" s="102"/>
      <c r="AA104" s="102"/>
      <c r="AB104" s="102"/>
      <c r="AC104" s="108"/>
      <c r="AD104" s="108"/>
      <c r="AE104" s="108"/>
      <c r="AF104" s="108"/>
      <c r="AG104" s="108"/>
      <c r="AH104" s="108"/>
      <c r="AI104" s="108"/>
      <c r="AJ104" s="108"/>
      <c r="AK104" s="108"/>
      <c r="AL104" s="108"/>
      <c r="AM104" s="108"/>
      <c r="AN104" s="108"/>
      <c r="AO104" s="108"/>
      <c r="AP104" s="108"/>
      <c r="AQ104" s="108"/>
      <c r="AR104" s="108"/>
      <c r="AS104" s="108"/>
      <c r="AT104" s="108"/>
      <c r="AU104" s="108"/>
      <c r="AV104" s="108"/>
      <c r="AW104" s="104"/>
      <c r="AX104" s="833"/>
      <c r="AY104" s="833"/>
      <c r="AZ104" s="344"/>
      <c r="BA104" s="878"/>
      <c r="BB104" s="552"/>
      <c r="BC104" s="415"/>
      <c r="BD104" s="405"/>
      <c r="BE104" s="405"/>
      <c r="BF104" s="405"/>
      <c r="BG104" s="419"/>
      <c r="BH104" s="415"/>
      <c r="BI104" s="405"/>
      <c r="BJ104" s="405"/>
      <c r="BK104" s="405"/>
      <c r="BL104" s="419"/>
      <c r="BM104" s="415"/>
      <c r="BN104" s="405"/>
      <c r="BO104" s="405"/>
      <c r="BP104" s="405"/>
      <c r="BQ104" s="419"/>
      <c r="BR104" s="415"/>
      <c r="BS104" s="405"/>
      <c r="BT104" s="405"/>
      <c r="BU104" s="405"/>
      <c r="BV104" s="405"/>
      <c r="BW104" s="405"/>
      <c r="BX104" s="405"/>
      <c r="BY104" s="406"/>
      <c r="BZ104" s="406"/>
      <c r="CA104" s="406"/>
      <c r="CB104" s="406"/>
      <c r="CC104" s="406"/>
      <c r="CD104" s="406"/>
      <c r="CE104" s="406"/>
      <c r="CF104" s="406"/>
      <c r="CG104" s="406"/>
      <c r="CH104" s="406"/>
      <c r="CI104" s="406"/>
      <c r="CJ104" s="406"/>
      <c r="CK104" s="406"/>
      <c r="CL104" s="406"/>
      <c r="CM104" s="406"/>
      <c r="CN104" s="406"/>
      <c r="CO104" s="406"/>
      <c r="CP104" s="406"/>
      <c r="CQ104" s="406"/>
      <c r="CR104" s="406"/>
      <c r="CS104" s="406"/>
      <c r="CT104" s="406"/>
      <c r="CU104" s="406"/>
      <c r="CV104" s="406"/>
      <c r="CW104" s="406"/>
      <c r="CX104" s="7"/>
      <c r="CY104" s="7"/>
      <c r="CZ104" s="7"/>
    </row>
    <row r="105" s="316" customFormat="true" ht="15" customHeight="true" x14ac:dyDescent="0.2">
      <c r="A105" s="145"/>
      <c r="B105" s="140"/>
      <c r="C105" s="98"/>
      <c r="D105" s="97"/>
      <c r="E105" s="97"/>
      <c r="F105" s="97"/>
      <c r="G105" s="96"/>
      <c r="H105" s="95"/>
      <c r="I105" s="97"/>
      <c r="J105" s="97"/>
      <c r="K105" s="97"/>
      <c r="L105" s="94"/>
      <c r="M105" s="98"/>
      <c r="N105" s="97"/>
      <c r="O105" s="97"/>
      <c r="P105" s="97"/>
      <c r="Q105" s="96"/>
      <c r="R105" s="95"/>
      <c r="S105" s="97"/>
      <c r="T105" s="97"/>
      <c r="U105" s="97"/>
      <c r="V105" s="97"/>
      <c r="W105" s="97"/>
      <c r="X105" s="97"/>
      <c r="Y105" s="97"/>
      <c r="Z105" s="97"/>
      <c r="AA105" s="97"/>
      <c r="AB105" s="97"/>
      <c r="AC105" s="93"/>
      <c r="AD105" s="93"/>
      <c r="AE105" s="93"/>
      <c r="AF105" s="93"/>
      <c r="AG105" s="93"/>
      <c r="AH105" s="93"/>
      <c r="AI105" s="93"/>
      <c r="AJ105" s="93"/>
      <c r="AK105" s="93"/>
      <c r="AL105" s="93"/>
      <c r="AM105" s="93"/>
      <c r="AN105" s="93"/>
      <c r="AO105" s="93"/>
      <c r="AP105" s="93"/>
      <c r="AQ105" s="93"/>
      <c r="AR105" s="93"/>
      <c r="AS105" s="93"/>
      <c r="AT105" s="93"/>
      <c r="AU105" s="93"/>
      <c r="AV105" s="93"/>
      <c r="AW105" s="77"/>
      <c r="AX105" s="833"/>
      <c r="AY105" s="833"/>
      <c r="AZ105" s="344"/>
      <c r="BA105" s="878"/>
      <c r="BB105" s="552"/>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420"/>
      <c r="CA105" s="420"/>
      <c r="CB105" s="420"/>
      <c r="CC105" s="420"/>
      <c r="CD105" s="420"/>
      <c r="CE105" s="420"/>
      <c r="CF105" s="420"/>
      <c r="CG105" s="420"/>
      <c r="CH105" s="420"/>
      <c r="CI105" s="420"/>
      <c r="CJ105" s="420"/>
      <c r="CK105" s="420"/>
      <c r="CL105" s="420"/>
      <c r="CM105" s="420"/>
      <c r="CN105" s="420"/>
      <c r="CO105" s="420"/>
      <c r="CP105" s="420"/>
      <c r="CQ105" s="420"/>
      <c r="CR105" s="420"/>
      <c r="CS105" s="420"/>
      <c r="CT105" s="420"/>
      <c r="CU105" s="420"/>
      <c r="CV105" s="420"/>
      <c r="CW105" s="420"/>
      <c r="CX105" s="7"/>
      <c r="CY105" s="7"/>
      <c r="CZ105" s="7"/>
    </row>
    <row r="106" s="316" customFormat="true" ht="250.15" customHeight="true" x14ac:dyDescent="0.2">
      <c r="A106" s="439"/>
      <c r="B106" s="177"/>
      <c r="C106" s="176"/>
      <c r="D106" s="176"/>
      <c r="E106" s="176"/>
      <c r="F106" s="176"/>
      <c r="G106" s="176"/>
      <c r="H106" s="176"/>
      <c r="I106" s="176"/>
      <c r="J106" s="176"/>
      <c r="K106" s="176"/>
      <c r="L106" s="176"/>
      <c r="M106" s="176"/>
      <c r="N106" s="176"/>
      <c r="O106" s="176"/>
      <c r="P106" s="176"/>
      <c r="Q106" s="176"/>
      <c r="R106" s="176"/>
      <c r="S106" s="176"/>
      <c r="T106" s="176"/>
      <c r="U106" s="176"/>
      <c r="V106" s="176"/>
      <c r="W106" s="176"/>
      <c r="X106" s="176"/>
      <c r="Y106" s="176"/>
      <c r="Z106" s="176"/>
      <c r="AA106" s="176"/>
      <c r="AB106" s="176"/>
      <c r="AX106" s="344"/>
      <c r="AY106" s="344"/>
      <c r="AZ106" s="344"/>
      <c r="BA106" s="399"/>
      <c r="BB106" s="400"/>
      <c r="BC106" s="400"/>
      <c r="BD106" s="400"/>
      <c r="BE106" s="400"/>
      <c r="BF106" s="400"/>
      <c r="BG106" s="400"/>
      <c r="BH106" s="400"/>
      <c r="BI106" s="400"/>
      <c r="BJ106" s="400"/>
      <c r="BK106" s="400"/>
      <c r="BL106" s="400"/>
      <c r="BM106" s="400"/>
      <c r="BN106" s="400"/>
      <c r="BO106" s="400"/>
      <c r="BP106" s="400"/>
      <c r="BQ106" s="400"/>
      <c r="BR106" s="400"/>
      <c r="BS106" s="400"/>
      <c r="BT106" s="400"/>
      <c r="BU106" s="400"/>
      <c r="BV106" s="400"/>
      <c r="BW106" s="400"/>
      <c r="BX106" s="400"/>
      <c r="BY106" s="399"/>
      <c r="BZ106" s="399"/>
      <c r="CA106" s="399"/>
      <c r="CB106" s="399"/>
      <c r="CC106" s="399"/>
      <c r="CD106" s="399"/>
      <c r="CE106" s="399"/>
      <c r="CF106" s="399"/>
      <c r="CG106" s="399"/>
      <c r="CH106" s="399"/>
      <c r="CI106" s="399"/>
      <c r="CJ106" s="399"/>
      <c r="CK106" s="399"/>
      <c r="CL106" s="399"/>
      <c r="CM106" s="399"/>
      <c r="CN106" s="399"/>
      <c r="CO106" s="399"/>
      <c r="CP106" s="399"/>
      <c r="CQ106" s="399"/>
      <c r="CR106" s="399"/>
      <c r="CS106" s="399"/>
      <c r="CT106" s="399"/>
      <c r="CU106" s="399"/>
      <c r="CV106" s="399"/>
      <c r="CW106" s="399"/>
      <c r="CX106" s="343"/>
      <c r="CY106" s="343"/>
      <c r="CZ106" s="343"/>
    </row>
    <row r="107" s="296" customFormat="true" ht="18" customHeight="true" x14ac:dyDescent="0.2">
      <c r="A107" s="439"/>
      <c r="B107" s="297"/>
      <c r="C107" s="389"/>
      <c r="D107" s="389"/>
      <c r="E107" s="389"/>
      <c r="F107" s="389"/>
      <c r="G107" s="389"/>
      <c r="H107" s="389"/>
      <c r="I107" s="389"/>
      <c r="J107" s="389"/>
      <c r="K107" s="389"/>
      <c r="L107" s="389"/>
      <c r="M107" s="389"/>
      <c r="N107" s="389"/>
      <c r="O107" s="389"/>
      <c r="P107" s="389"/>
      <c r="Q107" s="389"/>
      <c r="R107" s="389"/>
      <c r="S107" s="389"/>
      <c r="T107" s="389"/>
      <c r="U107" s="389"/>
      <c r="V107" s="389"/>
      <c r="W107" s="389"/>
      <c r="X107" s="389"/>
      <c r="Y107" s="389"/>
      <c r="Z107" s="389"/>
      <c r="AA107" s="389"/>
      <c r="AB107" s="389"/>
      <c r="AX107" s="339"/>
      <c r="AY107" s="339"/>
      <c r="AZ107" s="339"/>
      <c r="BB107" s="31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96" customFormat="true" ht="22.5" customHeight="true" x14ac:dyDescent="0.35">
      <c r="A108" s="990" t="str">
        <f>A1026</f>
        <v>Dominican Republic</v>
      </c>
      <c r="B108" s="991"/>
      <c r="C108" s="298"/>
      <c r="D108" s="298"/>
      <c r="E108" s="298"/>
      <c r="F108" s="298"/>
      <c r="G108" s="298"/>
      <c r="H108" s="298"/>
      <c r="I108" s="298"/>
      <c r="J108" s="298"/>
      <c r="K108" s="298"/>
      <c r="L108" s="298"/>
      <c r="M108" s="298"/>
      <c r="N108" s="298"/>
      <c r="O108" s="298"/>
      <c r="P108" s="298"/>
      <c r="Q108" s="298"/>
      <c r="R108" s="298"/>
      <c r="S108" s="298"/>
      <c r="T108" s="298"/>
      <c r="U108" s="298"/>
      <c r="AX108" s="339"/>
      <c r="AY108" s="339"/>
      <c r="AZ108" s="339"/>
      <c r="BB108" s="31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96" customFormat="true" ht="22.5" customHeight="true" x14ac:dyDescent="0.35">
      <c r="A109" s="323" t="str">
        <f>A1034</f>
        <v>2007</v>
      </c>
      <c r="B109" s="324"/>
      <c r="C109" s="298"/>
      <c r="D109" s="298"/>
      <c r="E109" s="298"/>
      <c r="F109" s="298"/>
      <c r="G109" s="298"/>
      <c r="H109" s="298"/>
      <c r="I109" s="298"/>
      <c r="J109" s="298"/>
      <c r="K109" s="298"/>
      <c r="L109" s="298"/>
      <c r="M109" s="298"/>
      <c r="N109" s="298"/>
      <c r="O109" s="298"/>
      <c r="P109" s="298"/>
      <c r="Q109" s="298"/>
      <c r="R109" s="298"/>
      <c r="S109" s="298"/>
      <c r="T109" s="298"/>
      <c r="U109" s="298"/>
      <c r="AX109" s="339"/>
      <c r="AY109" s="339"/>
      <c r="AZ109" s="339"/>
      <c r="BB109" s="31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96" customFormat="true" ht="22.5" customHeight="true" x14ac:dyDescent="0.35">
      <c r="A110" s="325" t="s">
        <v>98</v>
      </c>
      <c r="B110" s="326"/>
      <c r="C110" s="298"/>
      <c r="D110" s="298"/>
      <c r="E110" s="298"/>
      <c r="F110" s="298"/>
      <c r="G110" s="298"/>
      <c r="H110" s="298"/>
      <c r="I110" s="298"/>
      <c r="J110" s="298"/>
      <c r="K110" s="298"/>
      <c r="L110" s="298"/>
      <c r="M110" s="298"/>
      <c r="N110" s="298"/>
      <c r="O110" s="298"/>
      <c r="P110" s="298"/>
      <c r="Q110" s="298"/>
      <c r="R110" s="298"/>
      <c r="S110" s="298"/>
      <c r="T110" s="298"/>
      <c r="U110" s="298"/>
      <c r="AX110" s="339"/>
      <c r="AY110" s="339"/>
      <c r="AZ110" s="339"/>
      <c r="BB110" s="31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96" customFormat="true" ht="20.1" customHeight="true" x14ac:dyDescent="0.35">
      <c r="A111" s="327" t="s">
        <v>96</v>
      </c>
      <c r="B111" s="324"/>
      <c r="C111" s="298"/>
      <c r="D111" s="298"/>
      <c r="E111" s="298"/>
      <c r="F111" s="298"/>
      <c r="G111" s="298"/>
      <c r="H111" s="298"/>
      <c r="I111" s="298"/>
      <c r="J111" s="298"/>
      <c r="K111" s="298"/>
      <c r="L111" s="298"/>
      <c r="M111" s="298"/>
      <c r="N111" s="298"/>
      <c r="O111" s="298"/>
      <c r="P111" s="298"/>
      <c r="Q111" s="298"/>
      <c r="R111" s="298"/>
      <c r="S111" s="298"/>
      <c r="T111" s="298"/>
      <c r="U111" s="298"/>
      <c r="AX111" s="339"/>
      <c r="AY111" s="339"/>
      <c r="AZ111" s="339"/>
      <c r="BB111" s="31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96" customFormat="true" ht="15" customHeight="true" x14ac:dyDescent="0.2">
      <c r="A112" s="550" t="s">
        <v>97</v>
      </c>
      <c r="B112" s="350"/>
      <c r="C112" s="298"/>
      <c r="D112" s="298"/>
      <c r="E112" s="298"/>
      <c r="F112" s="298"/>
      <c r="G112" s="298"/>
      <c r="H112" s="298"/>
      <c r="I112" s="298"/>
      <c r="J112" s="298"/>
      <c r="K112" s="298"/>
      <c r="L112" s="298"/>
      <c r="M112" s="298"/>
      <c r="N112" s="298"/>
      <c r="O112" s="298"/>
      <c r="P112" s="298"/>
      <c r="Q112" s="298"/>
      <c r="R112" s="298"/>
      <c r="S112" s="298"/>
      <c r="T112" s="298"/>
      <c r="U112" s="298"/>
      <c r="AX112" s="339"/>
      <c r="AY112" s="339"/>
      <c r="AZ112" s="339"/>
      <c r="BB112" s="31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96" customFormat="true" ht="15" customHeight="true" x14ac:dyDescent="0.2">
      <c r="A113" s="331" t="s">
        <v>40</v>
      </c>
      <c r="B113" s="330"/>
      <c r="C113" s="298"/>
      <c r="D113" s="298"/>
      <c r="E113" s="298"/>
      <c r="F113" s="298"/>
      <c r="G113" s="298"/>
      <c r="H113" s="298"/>
      <c r="I113" s="298"/>
      <c r="J113" s="298"/>
      <c r="K113" s="298"/>
      <c r="L113" s="298"/>
      <c r="M113" s="298"/>
      <c r="N113" s="298"/>
      <c r="O113" s="298"/>
      <c r="P113" s="298"/>
      <c r="Q113" s="298"/>
      <c r="R113" s="298"/>
      <c r="S113" s="298"/>
      <c r="T113" s="298"/>
      <c r="U113" s="298"/>
      <c r="AX113" s="339"/>
      <c r="AY113" s="339"/>
      <c r="AZ113" s="339"/>
      <c r="BB113" s="31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96" customFormat="true" ht="15" customHeight="true" x14ac:dyDescent="0.2">
      <c r="A114" s="329" t="s">
        <v>39</v>
      </c>
      <c r="B114" s="330"/>
      <c r="C114" s="298"/>
      <c r="D114" s="298"/>
      <c r="E114" s="298"/>
      <c r="F114" s="298"/>
      <c r="G114" s="298"/>
      <c r="H114" s="298"/>
      <c r="I114" s="298"/>
      <c r="J114" s="298"/>
      <c r="K114" s="298"/>
      <c r="L114" s="298"/>
      <c r="M114" s="298"/>
      <c r="N114" s="298"/>
      <c r="O114" s="298"/>
      <c r="P114" s="298"/>
      <c r="Q114" s="298"/>
      <c r="R114" s="298"/>
      <c r="S114" s="298"/>
      <c r="T114" s="298"/>
      <c r="U114" s="298"/>
      <c r="AX114" s="339"/>
      <c r="AY114" s="339"/>
      <c r="AZ114" s="339"/>
      <c r="BB114" s="31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96" customFormat="true" ht="15" customHeight="true" x14ac:dyDescent="0.2">
      <c r="A115" s="329" t="s">
        <v>133</v>
      </c>
      <c r="B115" s="349" t="str">
        <f>A1025</f>
        <v>DHS07</v>
      </c>
      <c r="C115" s="298"/>
      <c r="D115" s="298"/>
      <c r="E115" s="298"/>
      <c r="F115" s="298"/>
      <c r="G115" s="298"/>
      <c r="H115" s="298"/>
      <c r="I115" s="298"/>
      <c r="J115" s="298"/>
      <c r="K115" s="298"/>
      <c r="L115" s="298"/>
      <c r="M115" s="298"/>
      <c r="N115" s="298"/>
      <c r="O115" s="298"/>
      <c r="P115" s="298"/>
      <c r="Q115" s="298"/>
      <c r="R115" s="298"/>
      <c r="S115" s="298"/>
      <c r="T115" s="298"/>
      <c r="U115" s="298"/>
      <c r="AX115" s="339"/>
      <c r="AY115" s="339"/>
      <c r="AZ115" s="339"/>
      <c r="BB115" s="31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96" customFormat="true" ht="15" customHeight="true" x14ac:dyDescent="0.2">
      <c r="A116" s="185"/>
      <c r="B116" s="184"/>
      <c r="C116" s="298"/>
      <c r="D116" s="298"/>
      <c r="E116" s="298"/>
      <c r="F116" s="298"/>
      <c r="G116" s="298"/>
      <c r="H116" s="298"/>
      <c r="I116" s="298"/>
      <c r="J116" s="298"/>
      <c r="K116" s="298"/>
      <c r="L116" s="298"/>
      <c r="M116" s="298"/>
      <c r="N116" s="298"/>
      <c r="O116" s="298"/>
      <c r="P116" s="298"/>
      <c r="Q116" s="298"/>
      <c r="R116" s="298"/>
      <c r="S116" s="298"/>
      <c r="T116" s="298"/>
      <c r="U116" s="298"/>
      <c r="AX116" s="339"/>
      <c r="AY116" s="339"/>
      <c r="AZ116" s="339"/>
      <c r="BB116" s="31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96" customFormat="true" ht="15" customHeight="true" x14ac:dyDescent="0.2">
      <c r="A117" s="185"/>
      <c r="B117" s="183"/>
      <c r="C117" s="298"/>
      <c r="D117" s="298"/>
      <c r="E117" s="298"/>
      <c r="F117" s="298"/>
      <c r="G117" s="298"/>
      <c r="H117" s="298"/>
      <c r="I117" s="298"/>
      <c r="J117" s="298"/>
      <c r="K117" s="298"/>
      <c r="L117" s="298"/>
      <c r="M117" s="298"/>
      <c r="N117" s="298"/>
      <c r="O117" s="298"/>
      <c r="P117" s="298"/>
      <c r="Q117" s="298"/>
      <c r="R117" s="298"/>
      <c r="S117" s="298"/>
      <c r="T117" s="298"/>
      <c r="U117" s="298"/>
      <c r="AX117" s="339"/>
      <c r="AY117" s="339"/>
      <c r="AZ117" s="339"/>
      <c r="BB117" s="31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96" customFormat="true" ht="21" customHeight="true" x14ac:dyDescent="0.2">
      <c r="A118" s="182"/>
      <c r="B118" s="184"/>
      <c r="C118" s="298"/>
      <c r="D118" s="298"/>
      <c r="E118" s="298"/>
      <c r="F118" s="298"/>
      <c r="G118" s="298"/>
      <c r="H118" s="298"/>
      <c r="I118" s="298"/>
      <c r="J118" s="298"/>
      <c r="K118" s="298"/>
      <c r="L118" s="298"/>
      <c r="M118" s="298"/>
      <c r="N118" s="298"/>
      <c r="O118" s="298"/>
      <c r="P118" s="298"/>
      <c r="Q118" s="298"/>
      <c r="R118" s="298"/>
      <c r="S118" s="298"/>
      <c r="T118" s="298"/>
      <c r="U118" s="298"/>
      <c r="AX118" s="339"/>
      <c r="AY118" s="339"/>
      <c r="AZ118" s="339"/>
      <c r="BB118" s="31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96" customFormat="true" ht="15" customHeight="true" x14ac:dyDescent="0.2">
      <c r="A119" s="181"/>
      <c r="B119" s="180"/>
      <c r="C119" s="298"/>
      <c r="D119" s="298"/>
      <c r="E119" s="298"/>
      <c r="F119" s="298"/>
      <c r="G119" s="298"/>
      <c r="H119" s="298"/>
      <c r="I119" s="298"/>
      <c r="J119" s="298"/>
      <c r="K119" s="298"/>
      <c r="L119" s="298"/>
      <c r="M119" s="298"/>
      <c r="N119" s="298"/>
      <c r="O119" s="298"/>
      <c r="P119" s="298"/>
      <c r="Q119" s="298"/>
      <c r="R119" s="298"/>
      <c r="S119" s="298"/>
      <c r="T119" s="298"/>
      <c r="U119" s="298"/>
      <c r="AX119" s="339"/>
      <c r="AY119" s="344"/>
      <c r="AZ119" s="344"/>
      <c r="BB119" s="31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489" customFormat="true" ht="15" customHeight="true" x14ac:dyDescent="0.2">
      <c r="A120" s="301" t="s">
        <v>98</v>
      </c>
      <c r="B120" s="335"/>
      <c r="C120" s="979" t="s">
        <v>114</v>
      </c>
      <c r="D120" s="980"/>
      <c r="E120" s="980"/>
      <c r="F120" s="980"/>
      <c r="G120" s="981"/>
      <c r="H120" s="982" t="s">
        <v>38</v>
      </c>
      <c r="I120" s="974"/>
      <c r="J120" s="974"/>
      <c r="K120" s="974"/>
      <c r="L120" s="976"/>
      <c r="M120" s="969" t="s">
        <v>37</v>
      </c>
      <c r="N120" s="970"/>
      <c r="O120" s="970"/>
      <c r="P120" s="970"/>
      <c r="Q120" s="972"/>
      <c r="R120" s="20" t="s">
        <v>138</v>
      </c>
      <c r="S120" s="398"/>
      <c r="T120" s="398"/>
      <c r="U120" s="398"/>
      <c r="V120" s="398"/>
      <c r="W120" s="398"/>
      <c r="X120" s="398"/>
      <c r="Y120" s="398"/>
      <c r="Z120" s="398"/>
      <c r="AA120" s="398"/>
      <c r="AB120" s="398"/>
      <c r="AC120" s="398"/>
      <c r="AD120" s="398"/>
      <c r="AE120" s="398"/>
      <c r="AF120" s="398"/>
      <c r="AG120" s="398"/>
      <c r="AH120" s="398"/>
      <c r="AI120" s="398"/>
      <c r="AJ120" s="398"/>
      <c r="AK120" s="398"/>
      <c r="AL120" s="398"/>
      <c r="AM120" s="398"/>
      <c r="AN120" s="398"/>
      <c r="AO120" s="398"/>
      <c r="AP120" s="398"/>
      <c r="AQ120" s="398"/>
      <c r="AR120" s="398"/>
      <c r="AS120" s="398"/>
      <c r="AT120" s="398"/>
      <c r="AU120" s="398"/>
      <c r="AV120" s="398"/>
      <c r="AW120" s="398"/>
      <c r="AX120" s="833"/>
      <c r="AY120" s="833"/>
      <c r="AZ120" s="344"/>
      <c r="BA120" s="345" t="s">
        <v>128</v>
      </c>
      <c r="BB120" s="301" t="s">
        <v>98</v>
      </c>
      <c r="BC120" s="969" t="s">
        <v>114</v>
      </c>
      <c r="BD120" s="970"/>
      <c r="BE120" s="970"/>
      <c r="BF120" s="970"/>
      <c r="BG120" s="971"/>
      <c r="BH120" s="969" t="s">
        <v>38</v>
      </c>
      <c r="BI120" s="970"/>
      <c r="BJ120" s="970"/>
      <c r="BK120" s="970"/>
      <c r="BL120" s="971"/>
      <c r="BM120" s="969" t="s">
        <v>37</v>
      </c>
      <c r="BN120" s="970"/>
      <c r="BO120" s="970"/>
      <c r="BP120" s="970"/>
      <c r="BQ120" s="972"/>
      <c r="BR120" s="19" t="s">
        <v>138</v>
      </c>
      <c r="BS120" s="398"/>
      <c r="BT120" s="398"/>
      <c r="BU120" s="398"/>
      <c r="BV120" s="398"/>
      <c r="BW120" s="398"/>
      <c r="BX120" s="398"/>
      <c r="BY120" s="398"/>
      <c r="BZ120" s="409"/>
      <c r="CA120" s="409"/>
      <c r="CB120" s="409"/>
      <c r="CC120" s="409"/>
      <c r="CD120" s="409"/>
      <c r="CE120" s="409"/>
      <c r="CF120" s="409"/>
      <c r="CG120" s="409"/>
      <c r="CH120" s="409"/>
      <c r="CI120" s="409"/>
      <c r="CJ120" s="409"/>
      <c r="CK120" s="409"/>
      <c r="CL120" s="409"/>
      <c r="CM120" s="409"/>
      <c r="CN120" s="409"/>
      <c r="CO120" s="409"/>
      <c r="CP120" s="409"/>
      <c r="CQ120" s="409"/>
      <c r="CR120" s="409"/>
      <c r="CS120" s="409"/>
      <c r="CT120" s="409"/>
      <c r="CU120" s="409"/>
      <c r="CV120" s="409"/>
      <c r="CW120" s="409"/>
      <c r="CX120" s="343"/>
      <c r="CY120" s="343"/>
      <c r="CZ120" s="343"/>
    </row>
    <row r="121" s="489" customFormat="true" ht="24" x14ac:dyDescent="0.2">
      <c r="A121" s="333" t="s">
        <v>87</v>
      </c>
      <c r="B121" s="367"/>
      <c r="C121" s="390" t="s">
        <v>0</v>
      </c>
      <c r="D121" s="545" t="s">
        <v>1</v>
      </c>
      <c r="E121" s="545" t="s">
        <v>2</v>
      </c>
      <c r="F121" s="545" t="s">
        <v>3</v>
      </c>
      <c r="G121" s="546" t="s">
        <v>4</v>
      </c>
      <c r="H121" s="372" t="s">
        <v>0</v>
      </c>
      <c r="I121" s="548" t="s">
        <v>1</v>
      </c>
      <c r="J121" s="548" t="s">
        <v>2</v>
      </c>
      <c r="K121" s="548" t="s">
        <v>3</v>
      </c>
      <c r="L121" s="549" t="s">
        <v>4</v>
      </c>
      <c r="M121" s="373" t="s">
        <v>0</v>
      </c>
      <c r="N121" s="548" t="s">
        <v>1</v>
      </c>
      <c r="O121" s="548" t="s">
        <v>2</v>
      </c>
      <c r="P121" s="548" t="s">
        <v>3</v>
      </c>
      <c r="Q121" s="544" t="s">
        <v>4</v>
      </c>
      <c r="R121" s="372" t="s">
        <v>407</v>
      </c>
      <c r="S121" s="548" t="s">
        <v>408</v>
      </c>
      <c r="T121" s="548" t="s">
        <v>409</v>
      </c>
      <c r="U121" s="548" t="s">
        <v>410</v>
      </c>
      <c r="V121" s="548" t="s">
        <v>150</v>
      </c>
      <c r="W121" s="548" t="s">
        <v>411</v>
      </c>
      <c r="X121" s="548" t="s">
        <v>412</v>
      </c>
      <c r="Y121" s="548" t="s">
        <v>413</v>
      </c>
      <c r="Z121" s="548" t="s">
        <v>414</v>
      </c>
      <c r="AA121" s="548" t="s">
        <v>415</v>
      </c>
      <c r="AB121" s="548" t="s">
        <v>416</v>
      </c>
      <c r="AC121" s="548" t="s">
        <v>417</v>
      </c>
      <c r="AD121" s="548" t="s">
        <v>418</v>
      </c>
      <c r="AE121" s="548" t="s">
        <v>419</v>
      </c>
      <c r="AF121" s="548" t="s">
        <v>420</v>
      </c>
      <c r="AG121" s="548" t="s">
        <v>421</v>
      </c>
      <c r="AH121" s="548" t="s">
        <v>422</v>
      </c>
      <c r="AI121" s="548" t="s">
        <v>423</v>
      </c>
      <c r="AJ121" s="548" t="s">
        <v>424</v>
      </c>
      <c r="AK121" s="548" t="s">
        <v>425</v>
      </c>
      <c r="AL121" s="548" t="s">
        <v>426</v>
      </c>
      <c r="AM121" s="548" t="s">
        <v>427</v>
      </c>
      <c r="AN121" s="548" t="s">
        <v>428</v>
      </c>
      <c r="AO121" s="548" t="s">
        <v>429</v>
      </c>
      <c r="AP121" s="548" t="s">
        <v>430</v>
      </c>
      <c r="AQ121" s="548" t="s">
        <v>431</v>
      </c>
      <c r="AR121" s="548" t="s">
        <v>432</v>
      </c>
      <c r="AS121" s="548" t="s">
        <v>433</v>
      </c>
      <c r="AT121" s="548" t="s">
        <v>434</v>
      </c>
      <c r="AU121" s="548" t="s">
        <v>435</v>
      </c>
      <c r="AV121" s="548" t="s">
        <v>436</v>
      </c>
      <c r="AW121" s="549" t="s">
        <v>437</v>
      </c>
      <c r="AX121" s="833"/>
      <c r="AY121" s="833"/>
      <c r="AZ121" s="344"/>
      <c r="BA121" s="333" t="s">
        <v>116</v>
      </c>
      <c r="BB121" s="332"/>
      <c r="BC121" s="422" t="s">
        <v>0</v>
      </c>
      <c r="BD121" s="521" t="s">
        <v>1</v>
      </c>
      <c r="BE121" s="521" t="s">
        <v>2</v>
      </c>
      <c r="BF121" s="521" t="s">
        <v>3</v>
      </c>
      <c r="BG121" s="423" t="s">
        <v>4</v>
      </c>
      <c r="BH121" s="422" t="s">
        <v>0</v>
      </c>
      <c r="BI121" s="521" t="s">
        <v>1</v>
      </c>
      <c r="BJ121" s="521" t="s">
        <v>2</v>
      </c>
      <c r="BK121" s="521" t="s">
        <v>3</v>
      </c>
      <c r="BL121" s="423" t="s">
        <v>4</v>
      </c>
      <c r="BM121" s="422" t="s">
        <v>0</v>
      </c>
      <c r="BN121" s="521" t="s">
        <v>1</v>
      </c>
      <c r="BO121" s="521" t="s">
        <v>2</v>
      </c>
      <c r="BP121" s="521" t="s">
        <v>3</v>
      </c>
      <c r="BQ121" s="423" t="s">
        <v>4</v>
      </c>
      <c r="BR121" s="422" t="s">
        <v>407</v>
      </c>
      <c r="BS121" s="521" t="s">
        <v>408</v>
      </c>
      <c r="BT121" s="521" t="s">
        <v>409</v>
      </c>
      <c r="BU121" s="521" t="s">
        <v>410</v>
      </c>
      <c r="BV121" s="521" t="s">
        <v>150</v>
      </c>
      <c r="BW121" s="521" t="s">
        <v>411</v>
      </c>
      <c r="BX121" s="521" t="s">
        <v>412</v>
      </c>
      <c r="BY121" s="522" t="s">
        <v>413</v>
      </c>
      <c r="BZ121" s="522" t="s">
        <v>414</v>
      </c>
      <c r="CA121" s="522" t="s">
        <v>415</v>
      </c>
      <c r="CB121" s="522" t="s">
        <v>416</v>
      </c>
      <c r="CC121" s="522" t="s">
        <v>417</v>
      </c>
      <c r="CD121" s="522" t="s">
        <v>418</v>
      </c>
      <c r="CE121" s="522" t="s">
        <v>419</v>
      </c>
      <c r="CF121" s="522" t="s">
        <v>420</v>
      </c>
      <c r="CG121" s="522" t="s">
        <v>421</v>
      </c>
      <c r="CH121" s="522" t="s">
        <v>422</v>
      </c>
      <c r="CI121" s="522" t="s">
        <v>423</v>
      </c>
      <c r="CJ121" s="522" t="s">
        <v>424</v>
      </c>
      <c r="CK121" s="522" t="s">
        <v>425</v>
      </c>
      <c r="CL121" s="522" t="s">
        <v>426</v>
      </c>
      <c r="CM121" s="522" t="s">
        <v>427</v>
      </c>
      <c r="CN121" s="522" t="s">
        <v>428</v>
      </c>
      <c r="CO121" s="522" t="s">
        <v>429</v>
      </c>
      <c r="CP121" s="522" t="s">
        <v>430</v>
      </c>
      <c r="CQ121" s="522" t="s">
        <v>431</v>
      </c>
      <c r="CR121" s="522" t="s">
        <v>432</v>
      </c>
      <c r="CS121" s="522" t="s">
        <v>433</v>
      </c>
      <c r="CT121" s="522" t="s">
        <v>434</v>
      </c>
      <c r="CU121" s="522" t="s">
        <v>435</v>
      </c>
      <c r="CV121" s="522" t="s">
        <v>436</v>
      </c>
      <c r="CW121" s="522" t="s">
        <v>437</v>
      </c>
      <c r="CX121" s="879"/>
      <c r="CY121" s="879"/>
      <c r="CZ121" s="879"/>
    </row>
    <row r="122" s="489" customFormat="true" ht="15" customHeight="true" x14ac:dyDescent="0.2">
      <c r="A122" s="983" t="s">
        <v>18</v>
      </c>
      <c r="B122" s="369" t="s">
        <v>14</v>
      </c>
      <c r="C122" s="132">
        <f>(C153+C154+C155+C157)</f>
        <v>78.729372795609521</v>
      </c>
      <c r="D122" s="131">
        <f t="shared" ref="D122:AW122" si="3">(D153+D154+D155+D157)</f>
        <v>91.618445182397338</v>
      </c>
      <c r="E122" s="131">
        <f t="shared" si="3"/>
        <v>96.748558072038946</v>
      </c>
      <c r="F122" s="131">
        <f t="shared" si="3"/>
        <v>99.51866653012118</v>
      </c>
      <c r="G122" s="130">
        <f t="shared" si="3"/>
        <v>99.864563502324529</v>
      </c>
      <c r="H122" s="129">
        <f t="shared" si="3"/>
        <v>86.786788471464874</v>
      </c>
      <c r="I122" s="131">
        <f t="shared" si="3"/>
        <v>95.20824615611113</v>
      </c>
      <c r="J122" s="131">
        <f t="shared" si="3"/>
        <v>99.022641165663146</v>
      </c>
      <c r="K122" s="131">
        <f t="shared" si="3"/>
        <v>99.830850483470059</v>
      </c>
      <c r="L122" s="128">
        <f t="shared" si="3"/>
        <v>99.857534035268685</v>
      </c>
      <c r="M122" s="132">
        <f t="shared" si="3"/>
        <v>70.017759614048799</v>
      </c>
      <c r="N122" s="131">
        <f t="shared" si="3"/>
        <v>82.024183262768148</v>
      </c>
      <c r="O122" s="131">
        <f t="shared" si="3"/>
        <v>89.314123559174419</v>
      </c>
      <c r="P122" s="131">
        <f t="shared" si="3"/>
        <v>94.521819587054821</v>
      </c>
      <c r="Q122" s="130">
        <f t="shared" si="3"/>
        <v>98.517840160509209</v>
      </c>
      <c r="R122" s="129">
        <f t="shared" si="3"/>
        <v>89.951165268087422</v>
      </c>
      <c r="S122" s="131">
        <f t="shared" si="3"/>
        <v>66.675000548526626</v>
      </c>
      <c r="T122" s="131">
        <f t="shared" si="3"/>
        <v>87.123588210204446</v>
      </c>
      <c r="U122" s="131">
        <f t="shared" si="3"/>
        <v>92.408335137596083</v>
      </c>
      <c r="V122" s="131">
        <f t="shared" si="3"/>
        <v>98.538530050697361</v>
      </c>
      <c r="W122" s="131">
        <f t="shared" si="3"/>
        <v>93.194471272507002</v>
      </c>
      <c r="X122" s="131">
        <f t="shared" si="3"/>
        <v>84.863111049579999</v>
      </c>
      <c r="Y122" s="131">
        <f t="shared" si="3"/>
        <v>75.039879385089662</v>
      </c>
      <c r="Z122" s="131">
        <f t="shared" si="3"/>
        <v>93.505199344956409</v>
      </c>
      <c r="AA122" s="131">
        <f t="shared" si="3"/>
        <v>90.29362241700494</v>
      </c>
      <c r="AB122" s="131">
        <f t="shared" si="3"/>
        <v>81.89327707254742</v>
      </c>
      <c r="AC122" s="131">
        <f t="shared" si="3"/>
        <v>93.667327193353529</v>
      </c>
      <c r="AD122" s="131">
        <f t="shared" si="3"/>
        <v>93.912937164797412</v>
      </c>
      <c r="AE122" s="131">
        <f t="shared" si="3"/>
        <v>95.560789173308223</v>
      </c>
      <c r="AF122" s="131">
        <f t="shared" si="3"/>
        <v>90.609933001548114</v>
      </c>
      <c r="AG122" s="131">
        <f t="shared" si="3"/>
        <v>95.852955068260897</v>
      </c>
      <c r="AH122" s="131">
        <f t="shared" si="3"/>
        <v>91.058572922824794</v>
      </c>
      <c r="AI122" s="131">
        <f t="shared" si="3"/>
        <v>88.712218261561503</v>
      </c>
      <c r="AJ122" s="131">
        <f t="shared" si="3"/>
        <v>82.261084885733766</v>
      </c>
      <c r="AK122" s="131">
        <f t="shared" si="3"/>
        <v>92.622706342492592</v>
      </c>
      <c r="AL122" s="131">
        <f t="shared" si="3"/>
        <v>93.677659256979211</v>
      </c>
      <c r="AM122" s="131">
        <f t="shared" si="3"/>
        <v>94.002454339335088</v>
      </c>
      <c r="AN122" s="131">
        <f t="shared" si="3"/>
        <v>91.56916512267442</v>
      </c>
      <c r="AO122" s="131">
        <f t="shared" si="3"/>
        <v>91.569796779727412</v>
      </c>
      <c r="AP122" s="131">
        <f t="shared" si="3"/>
        <v>93.320323844303118</v>
      </c>
      <c r="AQ122" s="131">
        <f t="shared" si="3"/>
        <v>82.104087617713631</v>
      </c>
      <c r="AR122" s="131">
        <f t="shared" si="3"/>
        <v>91.34023442312278</v>
      </c>
      <c r="AS122" s="131">
        <f t="shared" si="3"/>
        <v>91.04457148049093</v>
      </c>
      <c r="AT122" s="131">
        <f t="shared" si="3"/>
        <v>97.949756277212856</v>
      </c>
      <c r="AU122" s="131">
        <f t="shared" si="3"/>
        <v>90.962125484867244</v>
      </c>
      <c r="AV122" s="131">
        <f t="shared" si="3"/>
        <v>94.799986011233287</v>
      </c>
      <c r="AW122" s="128">
        <f t="shared" si="3"/>
        <v>94.368972702889693</v>
      </c>
      <c r="AX122" s="833"/>
      <c r="AY122" s="833"/>
      <c r="AZ122" s="344"/>
      <c r="BA122" s="968" t="s">
        <v>18</v>
      </c>
      <c r="BB122" s="553" t="s">
        <v>14</v>
      </c>
      <c r="BC122" s="55" t="s">
        <v>35</v>
      </c>
      <c r="BD122" s="51" t="s">
        <v>35</v>
      </c>
      <c r="BE122" s="51" t="s">
        <v>35</v>
      </c>
      <c r="BF122" s="51" t="s">
        <v>35</v>
      </c>
      <c r="BG122" s="46" t="s">
        <v>35</v>
      </c>
      <c r="BH122" s="55" t="s">
        <v>35</v>
      </c>
      <c r="BI122" s="51" t="s">
        <v>35</v>
      </c>
      <c r="BJ122" s="51" t="s">
        <v>35</v>
      </c>
      <c r="BK122" s="51" t="s">
        <v>35</v>
      </c>
      <c r="BL122" s="46" t="s">
        <v>35</v>
      </c>
      <c r="BM122" s="55" t="s">
        <v>35</v>
      </c>
      <c r="BN122" s="51" t="s">
        <v>35</v>
      </c>
      <c r="BO122" s="51" t="s">
        <v>35</v>
      </c>
      <c r="BP122" s="51" t="s">
        <v>35</v>
      </c>
      <c r="BQ122" s="46" t="s">
        <v>35</v>
      </c>
      <c r="BR122" s="55" t="s">
        <v>35</v>
      </c>
      <c r="BS122" s="51" t="s">
        <v>35</v>
      </c>
      <c r="BT122" s="51" t="s">
        <v>35</v>
      </c>
      <c r="BU122" s="51" t="s">
        <v>35</v>
      </c>
      <c r="BV122" s="51" t="s">
        <v>35</v>
      </c>
      <c r="BW122" s="51" t="s">
        <v>35</v>
      </c>
      <c r="BX122" s="51" t="s">
        <v>35</v>
      </c>
      <c r="BY122" s="40" t="s">
        <v>35</v>
      </c>
      <c r="BZ122" s="40" t="s">
        <v>35</v>
      </c>
      <c r="CA122" s="40" t="s">
        <v>35</v>
      </c>
      <c r="CB122" s="40" t="s">
        <v>35</v>
      </c>
      <c r="CC122" s="40" t="s">
        <v>35</v>
      </c>
      <c r="CD122" s="40" t="s">
        <v>35</v>
      </c>
      <c r="CE122" s="40" t="s">
        <v>35</v>
      </c>
      <c r="CF122" s="40" t="s">
        <v>35</v>
      </c>
      <c r="CG122" s="40" t="s">
        <v>35</v>
      </c>
      <c r="CH122" s="40" t="s">
        <v>35</v>
      </c>
      <c r="CI122" s="40" t="s">
        <v>35</v>
      </c>
      <c r="CJ122" s="40" t="s">
        <v>35</v>
      </c>
      <c r="CK122" s="40" t="s">
        <v>35</v>
      </c>
      <c r="CL122" s="40" t="s">
        <v>35</v>
      </c>
      <c r="CM122" s="40" t="s">
        <v>35</v>
      </c>
      <c r="CN122" s="40" t="s">
        <v>35</v>
      </c>
      <c r="CO122" s="40" t="s">
        <v>35</v>
      </c>
      <c r="CP122" s="40" t="s">
        <v>35</v>
      </c>
      <c r="CQ122" s="40" t="s">
        <v>35</v>
      </c>
      <c r="CR122" s="40" t="s">
        <v>35</v>
      </c>
      <c r="CS122" s="40" t="s">
        <v>35</v>
      </c>
      <c r="CT122" s="40" t="s">
        <v>35</v>
      </c>
      <c r="CU122" s="40" t="s">
        <v>35</v>
      </c>
      <c r="CV122" s="40" t="s">
        <v>35</v>
      </c>
      <c r="CW122" s="40" t="s">
        <v>35</v>
      </c>
      <c r="CX122" s="8"/>
      <c r="CY122" s="8"/>
      <c r="CZ122" s="8"/>
    </row>
    <row r="123" s="489" customFormat="true" ht="15" customHeight="true" x14ac:dyDescent="0.2">
      <c r="A123" s="977"/>
      <c r="B123" s="370" t="s">
        <v>51</v>
      </c>
      <c r="C123" s="127">
        <f>100-C122</f>
        <v>21.270627204390479</v>
      </c>
      <c r="D123" s="126">
        <f t="shared" ref="D123:AW123" si="4">100-D122</f>
        <v>8.3815548176026624</v>
      </c>
      <c r="E123" s="126">
        <f t="shared" si="4"/>
        <v>3.2514419279610536</v>
      </c>
      <c r="F123" s="126">
        <f t="shared" si="4"/>
        <v>0.48133346987881964</v>
      </c>
      <c r="G123" s="125">
        <f t="shared" si="4"/>
        <v>0.13543649767547095</v>
      </c>
      <c r="H123" s="124">
        <f t="shared" si="4"/>
        <v>13.213211528535126</v>
      </c>
      <c r="I123" s="126">
        <f t="shared" si="4"/>
        <v>4.7917538438888698</v>
      </c>
      <c r="J123" s="126">
        <f t="shared" si="4"/>
        <v>0.97735883433685444</v>
      </c>
      <c r="K123" s="126">
        <f t="shared" si="4"/>
        <v>0.16914951652994148</v>
      </c>
      <c r="L123" s="123">
        <f t="shared" si="4"/>
        <v>0.1424659647313149</v>
      </c>
      <c r="M123" s="127">
        <f t="shared" si="4"/>
        <v>29.982240385951201</v>
      </c>
      <c r="N123" s="126">
        <f t="shared" si="4"/>
        <v>17.975816737231852</v>
      </c>
      <c r="O123" s="126">
        <f t="shared" si="4"/>
        <v>10.685876440825581</v>
      </c>
      <c r="P123" s="126">
        <f t="shared" si="4"/>
        <v>5.4781804129451785</v>
      </c>
      <c r="Q123" s="125">
        <f t="shared" si="4"/>
        <v>1.4821598394907909</v>
      </c>
      <c r="R123" s="124">
        <f t="shared" si="4"/>
        <v>10.048834731912578</v>
      </c>
      <c r="S123" s="126">
        <f t="shared" si="4"/>
        <v>33.324999451473374</v>
      </c>
      <c r="T123" s="126">
        <f t="shared" si="4"/>
        <v>12.876411789795554</v>
      </c>
      <c r="U123" s="126">
        <f t="shared" si="4"/>
        <v>7.5916648624039169</v>
      </c>
      <c r="V123" s="126">
        <f t="shared" si="4"/>
        <v>1.4614699493026393</v>
      </c>
      <c r="W123" s="126">
        <f t="shared" si="4"/>
        <v>6.8055287274929981</v>
      </c>
      <c r="X123" s="126">
        <f t="shared" si="4"/>
        <v>15.136888950420001</v>
      </c>
      <c r="Y123" s="126">
        <f t="shared" si="4"/>
        <v>24.960120614910338</v>
      </c>
      <c r="Z123" s="126">
        <f t="shared" si="4"/>
        <v>6.4948006550435906</v>
      </c>
      <c r="AA123" s="126">
        <f t="shared" si="4"/>
        <v>9.70637758299506</v>
      </c>
      <c r="AB123" s="126">
        <f t="shared" si="4"/>
        <v>18.10672292745258</v>
      </c>
      <c r="AC123" s="126">
        <f t="shared" si="4"/>
        <v>6.332672806646471</v>
      </c>
      <c r="AD123" s="126">
        <f t="shared" si="4"/>
        <v>6.0870628352025875</v>
      </c>
      <c r="AE123" s="126">
        <f t="shared" si="4"/>
        <v>4.4392108266917774</v>
      </c>
      <c r="AF123" s="126">
        <f t="shared" si="4"/>
        <v>9.3900669984518856</v>
      </c>
      <c r="AG123" s="126">
        <f t="shared" si="4"/>
        <v>4.1470449317391029</v>
      </c>
      <c r="AH123" s="126">
        <f t="shared" si="4"/>
        <v>8.9414270771752058</v>
      </c>
      <c r="AI123" s="126">
        <f t="shared" si="4"/>
        <v>11.287781738438497</v>
      </c>
      <c r="AJ123" s="126">
        <f t="shared" si="4"/>
        <v>17.738915114266234</v>
      </c>
      <c r="AK123" s="126">
        <f t="shared" si="4"/>
        <v>7.3772936575074084</v>
      </c>
      <c r="AL123" s="126">
        <f t="shared" si="4"/>
        <v>6.3223407430207885</v>
      </c>
      <c r="AM123" s="126">
        <f t="shared" si="4"/>
        <v>5.9975456606649118</v>
      </c>
      <c r="AN123" s="126">
        <f t="shared" si="4"/>
        <v>8.4308348773255801</v>
      </c>
      <c r="AO123" s="126">
        <f t="shared" si="4"/>
        <v>8.4302032202725883</v>
      </c>
      <c r="AP123" s="126">
        <f t="shared" si="4"/>
        <v>6.6796761556968818</v>
      </c>
      <c r="AQ123" s="126">
        <f t="shared" si="4"/>
        <v>17.895912382286369</v>
      </c>
      <c r="AR123" s="126">
        <f t="shared" si="4"/>
        <v>8.6597655768772199</v>
      </c>
      <c r="AS123" s="126">
        <f t="shared" si="4"/>
        <v>8.9554285195090699</v>
      </c>
      <c r="AT123" s="126">
        <f t="shared" si="4"/>
        <v>2.050243722787144</v>
      </c>
      <c r="AU123" s="126">
        <f t="shared" si="4"/>
        <v>9.0378745151327564</v>
      </c>
      <c r="AV123" s="126">
        <f t="shared" si="4"/>
        <v>5.2000139887667132</v>
      </c>
      <c r="AW123" s="123">
        <f t="shared" si="4"/>
        <v>5.6310272971103075</v>
      </c>
      <c r="AX123" s="833"/>
      <c r="AY123" s="833"/>
      <c r="AZ123" s="344"/>
      <c r="BA123" s="965"/>
      <c r="BB123" s="552" t="s">
        <v>51</v>
      </c>
      <c r="BC123" s="54" t="s">
        <v>35</v>
      </c>
      <c r="BD123" s="50" t="s">
        <v>35</v>
      </c>
      <c r="BE123" s="50" t="s">
        <v>35</v>
      </c>
      <c r="BF123" s="50" t="s">
        <v>35</v>
      </c>
      <c r="BG123" s="45" t="s">
        <v>35</v>
      </c>
      <c r="BH123" s="54" t="s">
        <v>35</v>
      </c>
      <c r="BI123" s="50" t="s">
        <v>35</v>
      </c>
      <c r="BJ123" s="50" t="s">
        <v>35</v>
      </c>
      <c r="BK123" s="50" t="s">
        <v>35</v>
      </c>
      <c r="BL123" s="45" t="s">
        <v>35</v>
      </c>
      <c r="BM123" s="54" t="s">
        <v>35</v>
      </c>
      <c r="BN123" s="50" t="s">
        <v>35</v>
      </c>
      <c r="BO123" s="50" t="s">
        <v>35</v>
      </c>
      <c r="BP123" s="50" t="s">
        <v>35</v>
      </c>
      <c r="BQ123" s="45" t="s">
        <v>35</v>
      </c>
      <c r="BR123" s="54" t="s">
        <v>35</v>
      </c>
      <c r="BS123" s="50" t="s">
        <v>35</v>
      </c>
      <c r="BT123" s="50" t="s">
        <v>35</v>
      </c>
      <c r="BU123" s="50" t="s">
        <v>35</v>
      </c>
      <c r="BV123" s="50" t="s">
        <v>35</v>
      </c>
      <c r="BW123" s="50" t="s">
        <v>35</v>
      </c>
      <c r="BX123" s="50" t="s">
        <v>35</v>
      </c>
      <c r="BY123" s="39" t="s">
        <v>35</v>
      </c>
      <c r="BZ123" s="39" t="s">
        <v>35</v>
      </c>
      <c r="CA123" s="39" t="s">
        <v>35</v>
      </c>
      <c r="CB123" s="39" t="s">
        <v>35</v>
      </c>
      <c r="CC123" s="39" t="s">
        <v>35</v>
      </c>
      <c r="CD123" s="39" t="s">
        <v>35</v>
      </c>
      <c r="CE123" s="39" t="s">
        <v>35</v>
      </c>
      <c r="CF123" s="39" t="s">
        <v>35</v>
      </c>
      <c r="CG123" s="39" t="s">
        <v>35</v>
      </c>
      <c r="CH123" s="39" t="s">
        <v>35</v>
      </c>
      <c r="CI123" s="39" t="s">
        <v>35</v>
      </c>
      <c r="CJ123" s="39" t="s">
        <v>35</v>
      </c>
      <c r="CK123" s="39" t="s">
        <v>35</v>
      </c>
      <c r="CL123" s="39" t="s">
        <v>35</v>
      </c>
      <c r="CM123" s="39" t="s">
        <v>35</v>
      </c>
      <c r="CN123" s="39" t="s">
        <v>35</v>
      </c>
      <c r="CO123" s="39" t="s">
        <v>35</v>
      </c>
      <c r="CP123" s="39" t="s">
        <v>35</v>
      </c>
      <c r="CQ123" s="39" t="s">
        <v>35</v>
      </c>
      <c r="CR123" s="39" t="s">
        <v>35</v>
      </c>
      <c r="CS123" s="39" t="s">
        <v>35</v>
      </c>
      <c r="CT123" s="39" t="s">
        <v>35</v>
      </c>
      <c r="CU123" s="39" t="s">
        <v>35</v>
      </c>
      <c r="CV123" s="39" t="s">
        <v>35</v>
      </c>
      <c r="CW123" s="39" t="s">
        <v>35</v>
      </c>
      <c r="CX123" s="8"/>
      <c r="CY123" s="8"/>
      <c r="CZ123" s="8"/>
    </row>
    <row r="124" s="489" customFormat="true" ht="15" customHeight="true" x14ac:dyDescent="0.2">
      <c r="A124" s="977" t="s">
        <v>50</v>
      </c>
      <c r="B124" s="370" t="s">
        <v>15</v>
      </c>
      <c r="C124" s="127">
        <f>C153+C155</f>
        <v>54.879401613520784</v>
      </c>
      <c r="D124" s="126">
        <f t="shared" ref="D124:AW124" si="5">D153+D155</f>
        <v>74.789692679374696</v>
      </c>
      <c r="E124" s="126">
        <f t="shared" si="5"/>
        <v>88.11524800671846</v>
      </c>
      <c r="F124" s="126">
        <f t="shared" si="5"/>
        <v>97.123354372969857</v>
      </c>
      <c r="G124" s="125">
        <f t="shared" si="5"/>
        <v>99.434787395695395</v>
      </c>
      <c r="H124" s="124">
        <f t="shared" si="5"/>
        <v>60.819186343814941</v>
      </c>
      <c r="I124" s="126">
        <f t="shared" si="5"/>
        <v>81.51984473789679</v>
      </c>
      <c r="J124" s="126">
        <f t="shared" si="5"/>
        <v>93.921976844553839</v>
      </c>
      <c r="K124" s="126">
        <f t="shared" si="5"/>
        <v>98.735062583784241</v>
      </c>
      <c r="L124" s="123">
        <f t="shared" si="5"/>
        <v>99.583370542533373</v>
      </c>
      <c r="M124" s="127">
        <f t="shared" si="5"/>
        <v>50.213178488944742</v>
      </c>
      <c r="N124" s="126">
        <f t="shared" si="5"/>
        <v>61.664217958366201</v>
      </c>
      <c r="O124" s="126">
        <f t="shared" si="5"/>
        <v>74.638549476154708</v>
      </c>
      <c r="P124" s="126">
        <f t="shared" si="5"/>
        <v>86.101514558961838</v>
      </c>
      <c r="Q124" s="125">
        <f t="shared" si="5"/>
        <v>96.110735398257091</v>
      </c>
      <c r="R124" s="124">
        <f t="shared" si="5"/>
        <v>74.562254950290907</v>
      </c>
      <c r="S124" s="126">
        <f t="shared" si="5"/>
        <v>56.902863687859565</v>
      </c>
      <c r="T124" s="126">
        <f t="shared" si="5"/>
        <v>74.223467481986205</v>
      </c>
      <c r="U124" s="126">
        <f t="shared" si="5"/>
        <v>85.249785900933063</v>
      </c>
      <c r="V124" s="126">
        <f t="shared" si="5"/>
        <v>88.091701841029732</v>
      </c>
      <c r="W124" s="126">
        <f t="shared" si="5"/>
        <v>85.51670357628285</v>
      </c>
      <c r="X124" s="126">
        <f t="shared" si="5"/>
        <v>64.467630632661979</v>
      </c>
      <c r="Y124" s="126">
        <f t="shared" si="5"/>
        <v>68.448988001275055</v>
      </c>
      <c r="Z124" s="126">
        <f t="shared" si="5"/>
        <v>84.558119995065042</v>
      </c>
      <c r="AA124" s="126">
        <f t="shared" si="5"/>
        <v>81.751119546684635</v>
      </c>
      <c r="AB124" s="126">
        <f t="shared" si="5"/>
        <v>66.472623496762708</v>
      </c>
      <c r="AC124" s="126">
        <f t="shared" si="5"/>
        <v>72.643884994372883</v>
      </c>
      <c r="AD124" s="126">
        <f t="shared" si="5"/>
        <v>69.747276739610967</v>
      </c>
      <c r="AE124" s="126">
        <f t="shared" si="5"/>
        <v>85.943634240333623</v>
      </c>
      <c r="AF124" s="126">
        <f t="shared" si="5"/>
        <v>80.64818984854918</v>
      </c>
      <c r="AG124" s="126">
        <f t="shared" si="5"/>
        <v>89.601517234465319</v>
      </c>
      <c r="AH124" s="126">
        <f t="shared" si="5"/>
        <v>83.701624081031412</v>
      </c>
      <c r="AI124" s="126">
        <f t="shared" si="5"/>
        <v>76.962644278417869</v>
      </c>
      <c r="AJ124" s="126">
        <f t="shared" si="5"/>
        <v>70.7972730996254</v>
      </c>
      <c r="AK124" s="126">
        <f t="shared" si="5"/>
        <v>75.448096681015357</v>
      </c>
      <c r="AL124" s="126">
        <f t="shared" si="5"/>
        <v>85.722144573764638</v>
      </c>
      <c r="AM124" s="126">
        <f t="shared" si="5"/>
        <v>86.557699601788457</v>
      </c>
      <c r="AN124" s="126">
        <f t="shared" si="5"/>
        <v>75.630598690691755</v>
      </c>
      <c r="AO124" s="126">
        <f t="shared" si="5"/>
        <v>76.831359412997841</v>
      </c>
      <c r="AP124" s="126">
        <f t="shared" si="5"/>
        <v>78.838361274652158</v>
      </c>
      <c r="AQ124" s="126">
        <f t="shared" si="5"/>
        <v>74.108300429546745</v>
      </c>
      <c r="AR124" s="126">
        <f t="shared" si="5"/>
        <v>73.526396171698465</v>
      </c>
      <c r="AS124" s="126">
        <f t="shared" si="5"/>
        <v>85.937608344246428</v>
      </c>
      <c r="AT124" s="126">
        <f t="shared" si="5"/>
        <v>91.070853432435271</v>
      </c>
      <c r="AU124" s="126">
        <f t="shared" si="5"/>
        <v>83.087457654626959</v>
      </c>
      <c r="AV124" s="126">
        <f t="shared" si="5"/>
        <v>87.077108492456716</v>
      </c>
      <c r="AW124" s="123">
        <f t="shared" si="5"/>
        <v>83.45467573039241</v>
      </c>
      <c r="AX124" s="833"/>
      <c r="AY124" s="833"/>
      <c r="AZ124" s="344"/>
      <c r="BA124" s="965" t="s">
        <v>50</v>
      </c>
      <c r="BB124" s="552" t="s">
        <v>15</v>
      </c>
      <c r="BC124" s="54" t="s">
        <v>35</v>
      </c>
      <c r="BD124" s="50" t="s">
        <v>35</v>
      </c>
      <c r="BE124" s="50" t="s">
        <v>35</v>
      </c>
      <c r="BF124" s="50" t="s">
        <v>35</v>
      </c>
      <c r="BG124" s="45" t="s">
        <v>35</v>
      </c>
      <c r="BH124" s="54" t="s">
        <v>35</v>
      </c>
      <c r="BI124" s="50" t="s">
        <v>35</v>
      </c>
      <c r="BJ124" s="50" t="s">
        <v>35</v>
      </c>
      <c r="BK124" s="50" t="s">
        <v>35</v>
      </c>
      <c r="BL124" s="45" t="s">
        <v>35</v>
      </c>
      <c r="BM124" s="54" t="s">
        <v>35</v>
      </c>
      <c r="BN124" s="50" t="s">
        <v>35</v>
      </c>
      <c r="BO124" s="50" t="s">
        <v>35</v>
      </c>
      <c r="BP124" s="50" t="s">
        <v>35</v>
      </c>
      <c r="BQ124" s="45" t="s">
        <v>35</v>
      </c>
      <c r="BR124" s="54" t="s">
        <v>35</v>
      </c>
      <c r="BS124" s="50" t="s">
        <v>35</v>
      </c>
      <c r="BT124" s="50" t="s">
        <v>35</v>
      </c>
      <c r="BU124" s="50" t="s">
        <v>35</v>
      </c>
      <c r="BV124" s="50" t="s">
        <v>35</v>
      </c>
      <c r="BW124" s="50" t="s">
        <v>35</v>
      </c>
      <c r="BX124" s="50" t="s">
        <v>35</v>
      </c>
      <c r="BY124" s="39" t="s">
        <v>35</v>
      </c>
      <c r="BZ124" s="39" t="s">
        <v>35</v>
      </c>
      <c r="CA124" s="39" t="s">
        <v>35</v>
      </c>
      <c r="CB124" s="39" t="s">
        <v>35</v>
      </c>
      <c r="CC124" s="39" t="s">
        <v>35</v>
      </c>
      <c r="CD124" s="39" t="s">
        <v>35</v>
      </c>
      <c r="CE124" s="39" t="s">
        <v>35</v>
      </c>
      <c r="CF124" s="39" t="s">
        <v>35</v>
      </c>
      <c r="CG124" s="39" t="s">
        <v>35</v>
      </c>
      <c r="CH124" s="39" t="s">
        <v>35</v>
      </c>
      <c r="CI124" s="39" t="s">
        <v>35</v>
      </c>
      <c r="CJ124" s="39" t="s">
        <v>35</v>
      </c>
      <c r="CK124" s="39" t="s">
        <v>35</v>
      </c>
      <c r="CL124" s="39" t="s">
        <v>35</v>
      </c>
      <c r="CM124" s="39" t="s">
        <v>35</v>
      </c>
      <c r="CN124" s="39" t="s">
        <v>35</v>
      </c>
      <c r="CO124" s="39" t="s">
        <v>35</v>
      </c>
      <c r="CP124" s="39" t="s">
        <v>35</v>
      </c>
      <c r="CQ124" s="39" t="s">
        <v>35</v>
      </c>
      <c r="CR124" s="39" t="s">
        <v>35</v>
      </c>
      <c r="CS124" s="39" t="s">
        <v>35</v>
      </c>
      <c r="CT124" s="39" t="s">
        <v>35</v>
      </c>
      <c r="CU124" s="39" t="s">
        <v>35</v>
      </c>
      <c r="CV124" s="39" t="s">
        <v>35</v>
      </c>
      <c r="CW124" s="39" t="s">
        <v>35</v>
      </c>
      <c r="CX124" s="8"/>
      <c r="CY124" s="8"/>
      <c r="CZ124" s="8"/>
    </row>
    <row r="125" s="489" customFormat="true" ht="15" customHeight="true" x14ac:dyDescent="0.2">
      <c r="A125" s="977"/>
      <c r="B125" s="370" t="s">
        <v>16</v>
      </c>
      <c r="C125" s="127">
        <f>C154+C157</f>
        <v>23.84997118208873</v>
      </c>
      <c r="D125" s="126">
        <f t="shared" ref="D125:AW125" si="6">D154+D157</f>
        <v>16.828752503022628</v>
      </c>
      <c r="E125" s="126">
        <f t="shared" si="6"/>
        <v>8.633310065320476</v>
      </c>
      <c r="F125" s="126">
        <f t="shared" si="6"/>
        <v>2.3953121571513147</v>
      </c>
      <c r="G125" s="125">
        <f t="shared" si="6"/>
        <v>0.42977610662914517</v>
      </c>
      <c r="H125" s="124">
        <f t="shared" si="6"/>
        <v>25.967602127649933</v>
      </c>
      <c r="I125" s="126">
        <f t="shared" si="6"/>
        <v>13.68840141821434</v>
      </c>
      <c r="J125" s="126">
        <f t="shared" si="6"/>
        <v>5.1006643211093046</v>
      </c>
      <c r="K125" s="126">
        <f t="shared" si="6"/>
        <v>1.0957878996858084</v>
      </c>
      <c r="L125" s="123">
        <f t="shared" si="6"/>
        <v>0.27416349273530549</v>
      </c>
      <c r="M125" s="127">
        <f t="shared" si="6"/>
        <v>19.804581125104047</v>
      </c>
      <c r="N125" s="126">
        <f t="shared" si="6"/>
        <v>20.359965304401946</v>
      </c>
      <c r="O125" s="126">
        <f t="shared" si="6"/>
        <v>14.675574083019704</v>
      </c>
      <c r="P125" s="126">
        <f t="shared" si="6"/>
        <v>8.4203050280929617</v>
      </c>
      <c r="Q125" s="125">
        <f t="shared" si="6"/>
        <v>2.4071047622521275</v>
      </c>
      <c r="R125" s="124">
        <f t="shared" si="6"/>
        <v>15.38891031779653</v>
      </c>
      <c r="S125" s="126">
        <f t="shared" si="6"/>
        <v>9.7721368606670556</v>
      </c>
      <c r="T125" s="126">
        <f t="shared" si="6"/>
        <v>12.900120728218242</v>
      </c>
      <c r="U125" s="126">
        <f t="shared" si="6"/>
        <v>7.1585492366630179</v>
      </c>
      <c r="V125" s="126">
        <f t="shared" si="6"/>
        <v>10.446828209667625</v>
      </c>
      <c r="W125" s="126">
        <f t="shared" si="6"/>
        <v>7.6777676962241648</v>
      </c>
      <c r="X125" s="126">
        <f t="shared" si="6"/>
        <v>20.395480416918012</v>
      </c>
      <c r="Y125" s="126">
        <f t="shared" si="6"/>
        <v>6.590891383814613</v>
      </c>
      <c r="Z125" s="126">
        <f t="shared" si="6"/>
        <v>8.9470793498913714</v>
      </c>
      <c r="AA125" s="126">
        <f t="shared" si="6"/>
        <v>8.5425028703202948</v>
      </c>
      <c r="AB125" s="126">
        <f t="shared" si="6"/>
        <v>15.42065357578471</v>
      </c>
      <c r="AC125" s="126">
        <f t="shared" si="6"/>
        <v>21.023442198980657</v>
      </c>
      <c r="AD125" s="126">
        <f t="shared" si="6"/>
        <v>24.165660425186438</v>
      </c>
      <c r="AE125" s="126">
        <f t="shared" si="6"/>
        <v>9.6171549329746036</v>
      </c>
      <c r="AF125" s="126">
        <f t="shared" si="6"/>
        <v>9.9617431529989418</v>
      </c>
      <c r="AG125" s="126">
        <f t="shared" si="6"/>
        <v>6.2514378337955794</v>
      </c>
      <c r="AH125" s="126">
        <f t="shared" si="6"/>
        <v>7.3569488417933799</v>
      </c>
      <c r="AI125" s="126">
        <f t="shared" si="6"/>
        <v>11.749573983143623</v>
      </c>
      <c r="AJ125" s="126">
        <f t="shared" si="6"/>
        <v>11.463811786108366</v>
      </c>
      <c r="AK125" s="126">
        <f t="shared" si="6"/>
        <v>17.174609661477234</v>
      </c>
      <c r="AL125" s="126">
        <f t="shared" si="6"/>
        <v>7.955514683214588</v>
      </c>
      <c r="AM125" s="126">
        <f t="shared" si="6"/>
        <v>7.4447547375466385</v>
      </c>
      <c r="AN125" s="126">
        <f t="shared" si="6"/>
        <v>15.938566431982666</v>
      </c>
      <c r="AO125" s="126">
        <f t="shared" si="6"/>
        <v>14.738437366729583</v>
      </c>
      <c r="AP125" s="126">
        <f t="shared" si="6"/>
        <v>14.48196256965095</v>
      </c>
      <c r="AQ125" s="126">
        <f t="shared" si="6"/>
        <v>7.9957871881668998</v>
      </c>
      <c r="AR125" s="126">
        <f t="shared" si="6"/>
        <v>17.813838251424311</v>
      </c>
      <c r="AS125" s="126">
        <f t="shared" si="6"/>
        <v>5.1069631362444898</v>
      </c>
      <c r="AT125" s="126">
        <f t="shared" si="6"/>
        <v>6.8789028447775848</v>
      </c>
      <c r="AU125" s="126">
        <f t="shared" si="6"/>
        <v>7.8746678302402779</v>
      </c>
      <c r="AV125" s="126">
        <f t="shared" si="6"/>
        <v>7.722877518776567</v>
      </c>
      <c r="AW125" s="123">
        <f t="shared" si="6"/>
        <v>10.914296972497276</v>
      </c>
      <c r="AX125" s="833"/>
      <c r="AY125" s="833"/>
      <c r="AZ125" s="344"/>
      <c r="BA125" s="965"/>
      <c r="BB125" s="552" t="s">
        <v>16</v>
      </c>
      <c r="BC125" s="54" t="s">
        <v>35</v>
      </c>
      <c r="BD125" s="50" t="s">
        <v>35</v>
      </c>
      <c r="BE125" s="50" t="s">
        <v>35</v>
      </c>
      <c r="BF125" s="50" t="s">
        <v>35</v>
      </c>
      <c r="BG125" s="45" t="s">
        <v>35</v>
      </c>
      <c r="BH125" s="54" t="s">
        <v>35</v>
      </c>
      <c r="BI125" s="50" t="s">
        <v>35</v>
      </c>
      <c r="BJ125" s="50" t="s">
        <v>35</v>
      </c>
      <c r="BK125" s="50" t="s">
        <v>35</v>
      </c>
      <c r="BL125" s="45" t="s">
        <v>35</v>
      </c>
      <c r="BM125" s="54" t="s">
        <v>35</v>
      </c>
      <c r="BN125" s="50" t="s">
        <v>35</v>
      </c>
      <c r="BO125" s="50" t="s">
        <v>35</v>
      </c>
      <c r="BP125" s="50" t="s">
        <v>35</v>
      </c>
      <c r="BQ125" s="45" t="s">
        <v>35</v>
      </c>
      <c r="BR125" s="54" t="s">
        <v>35</v>
      </c>
      <c r="BS125" s="50" t="s">
        <v>35</v>
      </c>
      <c r="BT125" s="50" t="s">
        <v>35</v>
      </c>
      <c r="BU125" s="50" t="s">
        <v>35</v>
      </c>
      <c r="BV125" s="50" t="s">
        <v>35</v>
      </c>
      <c r="BW125" s="50" t="s">
        <v>35</v>
      </c>
      <c r="BX125" s="50" t="s">
        <v>35</v>
      </c>
      <c r="BY125" s="39" t="s">
        <v>35</v>
      </c>
      <c r="BZ125" s="39" t="s">
        <v>35</v>
      </c>
      <c r="CA125" s="39" t="s">
        <v>35</v>
      </c>
      <c r="CB125" s="39" t="s">
        <v>35</v>
      </c>
      <c r="CC125" s="39" t="s">
        <v>35</v>
      </c>
      <c r="CD125" s="39" t="s">
        <v>35</v>
      </c>
      <c r="CE125" s="39" t="s">
        <v>35</v>
      </c>
      <c r="CF125" s="39" t="s">
        <v>35</v>
      </c>
      <c r="CG125" s="39" t="s">
        <v>35</v>
      </c>
      <c r="CH125" s="39" t="s">
        <v>35</v>
      </c>
      <c r="CI125" s="39" t="s">
        <v>35</v>
      </c>
      <c r="CJ125" s="39" t="s">
        <v>35</v>
      </c>
      <c r="CK125" s="39" t="s">
        <v>35</v>
      </c>
      <c r="CL125" s="39" t="s">
        <v>35</v>
      </c>
      <c r="CM125" s="39" t="s">
        <v>35</v>
      </c>
      <c r="CN125" s="39" t="s">
        <v>35</v>
      </c>
      <c r="CO125" s="39" t="s">
        <v>35</v>
      </c>
      <c r="CP125" s="39" t="s">
        <v>35</v>
      </c>
      <c r="CQ125" s="39" t="s">
        <v>35</v>
      </c>
      <c r="CR125" s="39" t="s">
        <v>35</v>
      </c>
      <c r="CS125" s="39" t="s">
        <v>35</v>
      </c>
      <c r="CT125" s="39" t="s">
        <v>35</v>
      </c>
      <c r="CU125" s="39" t="s">
        <v>35</v>
      </c>
      <c r="CV125" s="39" t="s">
        <v>35</v>
      </c>
      <c r="CW125" s="39" t="s">
        <v>35</v>
      </c>
      <c r="CX125" s="8"/>
      <c r="CY125" s="8"/>
      <c r="CZ125" s="8"/>
    </row>
    <row r="126" s="489" customFormat="true" ht="15" customHeight="true" x14ac:dyDescent="0.2">
      <c r="A126" s="977"/>
      <c r="B126" s="370" t="s">
        <v>22</v>
      </c>
      <c r="C126" s="127">
        <f>100-C124-C125-C127</f>
        <v>8.5264191869254997</v>
      </c>
      <c r="D126" s="126">
        <f t="shared" ref="D126:AW126" si="7">100-D124-D125-D127</f>
        <v>4.4995639060159842</v>
      </c>
      <c r="E126" s="126">
        <f t="shared" si="7"/>
        <v>2.1281778106150635</v>
      </c>
      <c r="F126" s="126">
        <f t="shared" si="7"/>
        <v>0.41315201712325433</v>
      </c>
      <c r="G126" s="125">
        <f t="shared" si="7"/>
        <v>0.11178536457611203</v>
      </c>
      <c r="H126" s="124">
        <f t="shared" si="7"/>
        <v>6.0361238323542104</v>
      </c>
      <c r="I126" s="126">
        <f t="shared" si="7"/>
        <v>2.251994443974247</v>
      </c>
      <c r="J126" s="126">
        <f t="shared" si="7"/>
        <v>0.64407050533100219</v>
      </c>
      <c r="K126" s="126">
        <f t="shared" si="7"/>
        <v>0.13811407904319623</v>
      </c>
      <c r="L126" s="123">
        <f t="shared" si="7"/>
        <v>0.14246596473132123</v>
      </c>
      <c r="M126" s="127">
        <f t="shared" si="7"/>
        <v>9.6814572820827145</v>
      </c>
      <c r="N126" s="126">
        <f t="shared" si="7"/>
        <v>8.4649694600686214</v>
      </c>
      <c r="O126" s="126">
        <f t="shared" si="7"/>
        <v>6.468633449724174</v>
      </c>
      <c r="P126" s="126">
        <f t="shared" si="7"/>
        <v>4.3058180140803701</v>
      </c>
      <c r="Q126" s="125">
        <f t="shared" si="7"/>
        <v>1.3343375256631294</v>
      </c>
      <c r="R126" s="124">
        <f t="shared" si="7"/>
        <v>3.5368510340440533</v>
      </c>
      <c r="S126" s="126">
        <f t="shared" si="7"/>
        <v>15.951306337390708</v>
      </c>
      <c r="T126" s="126">
        <f t="shared" si="7"/>
        <v>8.8468707747754145</v>
      </c>
      <c r="U126" s="126">
        <f t="shared" si="7"/>
        <v>5.455346150867344</v>
      </c>
      <c r="V126" s="126">
        <f t="shared" si="7"/>
        <v>0.84843837914171127</v>
      </c>
      <c r="W126" s="126">
        <f t="shared" si="7"/>
        <v>4.1246551882197036</v>
      </c>
      <c r="X126" s="126">
        <f t="shared" si="7"/>
        <v>4.7355068460354719</v>
      </c>
      <c r="Y126" s="126">
        <f t="shared" si="7"/>
        <v>9.9271808174815561</v>
      </c>
      <c r="Z126" s="126">
        <f t="shared" si="7"/>
        <v>4.1836038359362506</v>
      </c>
      <c r="AA126" s="126">
        <f t="shared" si="7"/>
        <v>5.8730395228157075</v>
      </c>
      <c r="AB126" s="126">
        <f t="shared" si="7"/>
        <v>5.5017004519445045</v>
      </c>
      <c r="AC126" s="126">
        <f t="shared" si="7"/>
        <v>2.9174395007036398</v>
      </c>
      <c r="AD126" s="126">
        <f t="shared" si="7"/>
        <v>1.3578103973245623</v>
      </c>
      <c r="AE126" s="126">
        <f t="shared" si="7"/>
        <v>2.1418299004768087</v>
      </c>
      <c r="AF126" s="126">
        <f t="shared" si="7"/>
        <v>4.7667870736289624</v>
      </c>
      <c r="AG126" s="126">
        <f t="shared" si="7"/>
        <v>2.0043324187580263</v>
      </c>
      <c r="AH126" s="126">
        <f t="shared" si="7"/>
        <v>5.8410856785041725</v>
      </c>
      <c r="AI126" s="126">
        <f t="shared" si="7"/>
        <v>2.5359034903241469</v>
      </c>
      <c r="AJ126" s="126">
        <f t="shared" si="7"/>
        <v>6.8940289137842665</v>
      </c>
      <c r="AK126" s="126">
        <f t="shared" si="7"/>
        <v>5.1197869568581007</v>
      </c>
      <c r="AL126" s="126">
        <f t="shared" si="7"/>
        <v>2.5327465948979273</v>
      </c>
      <c r="AM126" s="126">
        <f t="shared" si="7"/>
        <v>5.3100313324382524</v>
      </c>
      <c r="AN126" s="126">
        <f t="shared" si="7"/>
        <v>2.8872206836096073</v>
      </c>
      <c r="AO126" s="126">
        <f t="shared" si="7"/>
        <v>5.6232797113049671</v>
      </c>
      <c r="AP126" s="126">
        <f t="shared" si="7"/>
        <v>3.9539560382742582</v>
      </c>
      <c r="AQ126" s="126">
        <f t="shared" si="7"/>
        <v>9.3876391238286825</v>
      </c>
      <c r="AR126" s="126">
        <f t="shared" si="7"/>
        <v>2.5874222783958114</v>
      </c>
      <c r="AS126" s="126">
        <f t="shared" si="7"/>
        <v>4.7803288174210987</v>
      </c>
      <c r="AT126" s="126">
        <f t="shared" si="7"/>
        <v>0.91083199051755415</v>
      </c>
      <c r="AU126" s="126">
        <f t="shared" si="7"/>
        <v>6.332854711328034</v>
      </c>
      <c r="AV126" s="126">
        <f t="shared" si="7"/>
        <v>1.7607277659246265</v>
      </c>
      <c r="AW126" s="123">
        <f t="shared" si="7"/>
        <v>2.858608857993258</v>
      </c>
      <c r="AX126" s="833"/>
      <c r="AY126" s="833"/>
      <c r="AZ126" s="344"/>
      <c r="BA126" s="965"/>
      <c r="BB126" s="552" t="s">
        <v>22</v>
      </c>
      <c r="BC126" s="54" t="s">
        <v>35</v>
      </c>
      <c r="BD126" s="50" t="s">
        <v>35</v>
      </c>
      <c r="BE126" s="50" t="s">
        <v>35</v>
      </c>
      <c r="BF126" s="50" t="s">
        <v>35</v>
      </c>
      <c r="BG126" s="45" t="s">
        <v>35</v>
      </c>
      <c r="BH126" s="54" t="s">
        <v>35</v>
      </c>
      <c r="BI126" s="50" t="s">
        <v>35</v>
      </c>
      <c r="BJ126" s="50" t="s">
        <v>35</v>
      </c>
      <c r="BK126" s="50" t="s">
        <v>35</v>
      </c>
      <c r="BL126" s="45" t="s">
        <v>35</v>
      </c>
      <c r="BM126" s="54" t="s">
        <v>35</v>
      </c>
      <c r="BN126" s="50" t="s">
        <v>35</v>
      </c>
      <c r="BO126" s="50" t="s">
        <v>35</v>
      </c>
      <c r="BP126" s="50" t="s">
        <v>35</v>
      </c>
      <c r="BQ126" s="45" t="s">
        <v>35</v>
      </c>
      <c r="BR126" s="54" t="s">
        <v>35</v>
      </c>
      <c r="BS126" s="50" t="s">
        <v>35</v>
      </c>
      <c r="BT126" s="50" t="s">
        <v>35</v>
      </c>
      <c r="BU126" s="50" t="s">
        <v>35</v>
      </c>
      <c r="BV126" s="50" t="s">
        <v>35</v>
      </c>
      <c r="BW126" s="50" t="s">
        <v>35</v>
      </c>
      <c r="BX126" s="50" t="s">
        <v>35</v>
      </c>
      <c r="BY126" s="39" t="s">
        <v>35</v>
      </c>
      <c r="BZ126" s="39" t="s">
        <v>35</v>
      </c>
      <c r="CA126" s="39" t="s">
        <v>35</v>
      </c>
      <c r="CB126" s="39" t="s">
        <v>35</v>
      </c>
      <c r="CC126" s="39" t="s">
        <v>35</v>
      </c>
      <c r="CD126" s="39" t="s">
        <v>35</v>
      </c>
      <c r="CE126" s="39" t="s">
        <v>35</v>
      </c>
      <c r="CF126" s="39" t="s">
        <v>35</v>
      </c>
      <c r="CG126" s="39" t="s">
        <v>35</v>
      </c>
      <c r="CH126" s="39" t="s">
        <v>35</v>
      </c>
      <c r="CI126" s="39" t="s">
        <v>35</v>
      </c>
      <c r="CJ126" s="39" t="s">
        <v>35</v>
      </c>
      <c r="CK126" s="39" t="s">
        <v>35</v>
      </c>
      <c r="CL126" s="39" t="s">
        <v>35</v>
      </c>
      <c r="CM126" s="39" t="s">
        <v>35</v>
      </c>
      <c r="CN126" s="39" t="s">
        <v>35</v>
      </c>
      <c r="CO126" s="39" t="s">
        <v>35</v>
      </c>
      <c r="CP126" s="39" t="s">
        <v>35</v>
      </c>
      <c r="CQ126" s="39" t="s">
        <v>35</v>
      </c>
      <c r="CR126" s="39" t="s">
        <v>35</v>
      </c>
      <c r="CS126" s="39" t="s">
        <v>35</v>
      </c>
      <c r="CT126" s="39" t="s">
        <v>35</v>
      </c>
      <c r="CU126" s="39" t="s">
        <v>35</v>
      </c>
      <c r="CV126" s="39" t="s">
        <v>35</v>
      </c>
      <c r="CW126" s="39" t="s">
        <v>35</v>
      </c>
      <c r="CX126" s="8"/>
      <c r="CY126" s="8"/>
      <c r="CZ126" s="8"/>
    </row>
    <row r="127" s="489" customFormat="true" ht="15" customHeight="true" x14ac:dyDescent="0.2">
      <c r="A127" s="977"/>
      <c r="B127" s="370" t="s">
        <v>19</v>
      </c>
      <c r="C127" s="127">
        <f>C159</f>
        <v>12.744208017464986</v>
      </c>
      <c r="D127" s="126">
        <f t="shared" ref="D127:AW127" si="8">D159</f>
        <v>3.881990911586692</v>
      </c>
      <c r="E127" s="126">
        <f t="shared" si="8"/>
        <v>1.1232641173460007</v>
      </c>
      <c r="F127" s="126">
        <f t="shared" si="8"/>
        <v>6.818145275557419E-2</v>
      </c>
      <c r="G127" s="125">
        <f t="shared" si="8"/>
        <v>2.3651133099348087E-2</v>
      </c>
      <c r="H127" s="124">
        <f t="shared" si="8"/>
        <v>7.1770876961809158</v>
      </c>
      <c r="I127" s="126">
        <f t="shared" si="8"/>
        <v>2.5397593999146229</v>
      </c>
      <c r="J127" s="126">
        <f t="shared" si="8"/>
        <v>0.33328832900585403</v>
      </c>
      <c r="K127" s="126">
        <f t="shared" si="8"/>
        <v>3.1035437486753928E-2</v>
      </c>
      <c r="L127" s="123">
        <f t="shared" si="8"/>
        <v>0</v>
      </c>
      <c r="M127" s="127">
        <f t="shared" si="8"/>
        <v>20.300783103868497</v>
      </c>
      <c r="N127" s="126">
        <f t="shared" si="8"/>
        <v>9.5108472771632311</v>
      </c>
      <c r="O127" s="126">
        <f t="shared" si="8"/>
        <v>4.217242991101414</v>
      </c>
      <c r="P127" s="126">
        <f t="shared" si="8"/>
        <v>1.1723623988648295</v>
      </c>
      <c r="Q127" s="125">
        <f t="shared" si="8"/>
        <v>0.14782231382765185</v>
      </c>
      <c r="R127" s="124">
        <f t="shared" si="8"/>
        <v>6.5119836978685104</v>
      </c>
      <c r="S127" s="126">
        <f t="shared" si="8"/>
        <v>17.373693114082673</v>
      </c>
      <c r="T127" s="126">
        <f t="shared" si="8"/>
        <v>4.0295410150201389</v>
      </c>
      <c r="U127" s="126">
        <f t="shared" si="8"/>
        <v>2.136318711536576</v>
      </c>
      <c r="V127" s="126">
        <f t="shared" si="8"/>
        <v>0.61303157016093157</v>
      </c>
      <c r="W127" s="126">
        <f t="shared" si="8"/>
        <v>2.6808735392732812</v>
      </c>
      <c r="X127" s="126">
        <f t="shared" si="8"/>
        <v>10.401382104384536</v>
      </c>
      <c r="Y127" s="126">
        <f t="shared" si="8"/>
        <v>15.032939797428774</v>
      </c>
      <c r="Z127" s="126">
        <f t="shared" si="8"/>
        <v>2.3111968191073364</v>
      </c>
      <c r="AA127" s="126">
        <f t="shared" si="8"/>
        <v>3.8333380601793636</v>
      </c>
      <c r="AB127" s="126">
        <f t="shared" si="8"/>
        <v>12.605022475508076</v>
      </c>
      <c r="AC127" s="126">
        <f t="shared" si="8"/>
        <v>3.4152333059428206</v>
      </c>
      <c r="AD127" s="126">
        <f t="shared" si="8"/>
        <v>4.7292524378780323</v>
      </c>
      <c r="AE127" s="126">
        <f t="shared" si="8"/>
        <v>2.2973809262149651</v>
      </c>
      <c r="AF127" s="126">
        <f t="shared" si="8"/>
        <v>4.6232799248229162</v>
      </c>
      <c r="AG127" s="126">
        <f t="shared" si="8"/>
        <v>2.1427125129810749</v>
      </c>
      <c r="AH127" s="126">
        <f t="shared" si="8"/>
        <v>3.1003413986710369</v>
      </c>
      <c r="AI127" s="126">
        <f t="shared" si="8"/>
        <v>8.7518782481143607</v>
      </c>
      <c r="AJ127" s="126">
        <f t="shared" si="8"/>
        <v>10.844886200481968</v>
      </c>
      <c r="AK127" s="126">
        <f t="shared" si="8"/>
        <v>2.2575067006493077</v>
      </c>
      <c r="AL127" s="126">
        <f t="shared" si="8"/>
        <v>3.789594148122847</v>
      </c>
      <c r="AM127" s="126">
        <f t="shared" si="8"/>
        <v>0.68751432822665259</v>
      </c>
      <c r="AN127" s="126">
        <f t="shared" si="8"/>
        <v>5.5436141937159711</v>
      </c>
      <c r="AO127" s="126">
        <f t="shared" si="8"/>
        <v>2.8069235089676083</v>
      </c>
      <c r="AP127" s="126">
        <f t="shared" si="8"/>
        <v>2.7257201174226342</v>
      </c>
      <c r="AQ127" s="126">
        <f t="shared" si="8"/>
        <v>8.5082732584576721</v>
      </c>
      <c r="AR127" s="126">
        <f t="shared" si="8"/>
        <v>6.0723432984814121</v>
      </c>
      <c r="AS127" s="126">
        <f t="shared" si="8"/>
        <v>4.1750997020879836</v>
      </c>
      <c r="AT127" s="126">
        <f t="shared" si="8"/>
        <v>1.1394117322695898</v>
      </c>
      <c r="AU127" s="126">
        <f t="shared" si="8"/>
        <v>2.7050198038047291</v>
      </c>
      <c r="AV127" s="126">
        <f t="shared" si="8"/>
        <v>3.4392862228420902</v>
      </c>
      <c r="AW127" s="123">
        <f t="shared" si="8"/>
        <v>2.7724184391170565</v>
      </c>
      <c r="AX127" s="833"/>
      <c r="AY127" s="833"/>
      <c r="AZ127" s="344"/>
      <c r="BA127" s="965"/>
      <c r="BB127" s="552" t="s">
        <v>19</v>
      </c>
      <c r="BC127" s="54" t="s">
        <v>35</v>
      </c>
      <c r="BD127" s="50" t="s">
        <v>35</v>
      </c>
      <c r="BE127" s="50" t="s">
        <v>35</v>
      </c>
      <c r="BF127" s="50" t="s">
        <v>35</v>
      </c>
      <c r="BG127" s="45" t="s">
        <v>35</v>
      </c>
      <c r="BH127" s="54" t="s">
        <v>35</v>
      </c>
      <c r="BI127" s="50" t="s">
        <v>35</v>
      </c>
      <c r="BJ127" s="50" t="s">
        <v>35</v>
      </c>
      <c r="BK127" s="50" t="s">
        <v>35</v>
      </c>
      <c r="BL127" s="45" t="s">
        <v>35</v>
      </c>
      <c r="BM127" s="54" t="s">
        <v>35</v>
      </c>
      <c r="BN127" s="50" t="s">
        <v>35</v>
      </c>
      <c r="BO127" s="50" t="s">
        <v>35</v>
      </c>
      <c r="BP127" s="50" t="s">
        <v>35</v>
      </c>
      <c r="BQ127" s="45" t="s">
        <v>35</v>
      </c>
      <c r="BR127" s="54" t="s">
        <v>35</v>
      </c>
      <c r="BS127" s="50" t="s">
        <v>35</v>
      </c>
      <c r="BT127" s="50" t="s">
        <v>35</v>
      </c>
      <c r="BU127" s="50" t="s">
        <v>35</v>
      </c>
      <c r="BV127" s="50" t="s">
        <v>35</v>
      </c>
      <c r="BW127" s="50" t="s">
        <v>35</v>
      </c>
      <c r="BX127" s="50" t="s">
        <v>35</v>
      </c>
      <c r="BY127" s="39" t="s">
        <v>35</v>
      </c>
      <c r="BZ127" s="39" t="s">
        <v>35</v>
      </c>
      <c r="CA127" s="39" t="s">
        <v>35</v>
      </c>
      <c r="CB127" s="39" t="s">
        <v>35</v>
      </c>
      <c r="CC127" s="39" t="s">
        <v>35</v>
      </c>
      <c r="CD127" s="39" t="s">
        <v>35</v>
      </c>
      <c r="CE127" s="39" t="s">
        <v>35</v>
      </c>
      <c r="CF127" s="39" t="s">
        <v>35</v>
      </c>
      <c r="CG127" s="39" t="s">
        <v>35</v>
      </c>
      <c r="CH127" s="39" t="s">
        <v>35</v>
      </c>
      <c r="CI127" s="39" t="s">
        <v>35</v>
      </c>
      <c r="CJ127" s="39" t="s">
        <v>35</v>
      </c>
      <c r="CK127" s="39" t="s">
        <v>35</v>
      </c>
      <c r="CL127" s="39" t="s">
        <v>35</v>
      </c>
      <c r="CM127" s="39" t="s">
        <v>35</v>
      </c>
      <c r="CN127" s="39" t="s">
        <v>35</v>
      </c>
      <c r="CO127" s="39" t="s">
        <v>35</v>
      </c>
      <c r="CP127" s="39" t="s">
        <v>35</v>
      </c>
      <c r="CQ127" s="39" t="s">
        <v>35</v>
      </c>
      <c r="CR127" s="39" t="s">
        <v>35</v>
      </c>
      <c r="CS127" s="39" t="s">
        <v>35</v>
      </c>
      <c r="CT127" s="39" t="s">
        <v>35</v>
      </c>
      <c r="CU127" s="39" t="s">
        <v>35</v>
      </c>
      <c r="CV127" s="39" t="s">
        <v>35</v>
      </c>
      <c r="CW127" s="39" t="s">
        <v>35</v>
      </c>
      <c r="CX127" s="8"/>
      <c r="CY127" s="8"/>
      <c r="CZ127" s="8"/>
    </row>
    <row r="128" s="489" customFormat="true" ht="15" customHeight="true" x14ac:dyDescent="0.2">
      <c r="A128" s="977" t="s">
        <v>173</v>
      </c>
      <c r="B128" s="370" t="s">
        <v>49</v>
      </c>
      <c r="C128" s="70" t="s">
        <v>35</v>
      </c>
      <c r="D128" s="67" t="s">
        <v>35</v>
      </c>
      <c r="E128" s="67" t="s">
        <v>35</v>
      </c>
      <c r="F128" s="67" t="s">
        <v>35</v>
      </c>
      <c r="G128" s="64" t="s">
        <v>35</v>
      </c>
      <c r="H128" s="61" t="s">
        <v>35</v>
      </c>
      <c r="I128" s="67" t="s">
        <v>35</v>
      </c>
      <c r="J128" s="67" t="s">
        <v>35</v>
      </c>
      <c r="K128" s="67" t="s">
        <v>35</v>
      </c>
      <c r="L128" s="58" t="s">
        <v>35</v>
      </c>
      <c r="M128" s="70" t="s">
        <v>35</v>
      </c>
      <c r="N128" s="67" t="s">
        <v>35</v>
      </c>
      <c r="O128" s="67" t="s">
        <v>35</v>
      </c>
      <c r="P128" s="67" t="s">
        <v>35</v>
      </c>
      <c r="Q128" s="64" t="s">
        <v>35</v>
      </c>
      <c r="R128" s="61" t="s">
        <v>35</v>
      </c>
      <c r="S128" s="67" t="s">
        <v>35</v>
      </c>
      <c r="T128" s="67" t="s">
        <v>35</v>
      </c>
      <c r="U128" s="67" t="s">
        <v>35</v>
      </c>
      <c r="V128" s="67" t="s">
        <v>35</v>
      </c>
      <c r="W128" s="67" t="s">
        <v>35</v>
      </c>
      <c r="X128" s="67" t="s">
        <v>35</v>
      </c>
      <c r="Y128" s="67" t="s">
        <v>35</v>
      </c>
      <c r="Z128" s="67" t="s">
        <v>35</v>
      </c>
      <c r="AA128" s="67" t="s">
        <v>35</v>
      </c>
      <c r="AB128" s="67" t="s">
        <v>35</v>
      </c>
      <c r="AC128" s="67" t="s">
        <v>35</v>
      </c>
      <c r="AD128" s="67" t="s">
        <v>35</v>
      </c>
      <c r="AE128" s="67" t="s">
        <v>35</v>
      </c>
      <c r="AF128" s="67" t="s">
        <v>35</v>
      </c>
      <c r="AG128" s="67" t="s">
        <v>35</v>
      </c>
      <c r="AH128" s="67" t="s">
        <v>35</v>
      </c>
      <c r="AI128" s="67" t="s">
        <v>35</v>
      </c>
      <c r="AJ128" s="67" t="s">
        <v>35</v>
      </c>
      <c r="AK128" s="67" t="s">
        <v>35</v>
      </c>
      <c r="AL128" s="67" t="s">
        <v>35</v>
      </c>
      <c r="AM128" s="67" t="s">
        <v>35</v>
      </c>
      <c r="AN128" s="67" t="s">
        <v>35</v>
      </c>
      <c r="AO128" s="67" t="s">
        <v>35</v>
      </c>
      <c r="AP128" s="67" t="s">
        <v>35</v>
      </c>
      <c r="AQ128" s="67" t="s">
        <v>35</v>
      </c>
      <c r="AR128" s="67" t="s">
        <v>35</v>
      </c>
      <c r="AS128" s="67" t="s">
        <v>35</v>
      </c>
      <c r="AT128" s="67" t="s">
        <v>35</v>
      </c>
      <c r="AU128" s="67" t="s">
        <v>35</v>
      </c>
      <c r="AV128" s="67" t="s">
        <v>35</v>
      </c>
      <c r="AW128" s="58" t="s">
        <v>35</v>
      </c>
      <c r="AX128" s="833"/>
      <c r="AY128" s="833"/>
      <c r="AZ128" s="344"/>
      <c r="BA128" s="965" t="s">
        <v>108</v>
      </c>
      <c r="BB128" s="552" t="s">
        <v>49</v>
      </c>
      <c r="BC128" s="54" t="s">
        <v>35</v>
      </c>
      <c r="BD128" s="50" t="s">
        <v>35</v>
      </c>
      <c r="BE128" s="50" t="s">
        <v>35</v>
      </c>
      <c r="BF128" s="50" t="s">
        <v>35</v>
      </c>
      <c r="BG128" s="45" t="s">
        <v>35</v>
      </c>
      <c r="BH128" s="54" t="s">
        <v>35</v>
      </c>
      <c r="BI128" s="50" t="s">
        <v>35</v>
      </c>
      <c r="BJ128" s="50" t="s">
        <v>35</v>
      </c>
      <c r="BK128" s="50" t="s">
        <v>35</v>
      </c>
      <c r="BL128" s="45" t="s">
        <v>35</v>
      </c>
      <c r="BM128" s="54" t="s">
        <v>35</v>
      </c>
      <c r="BN128" s="50" t="s">
        <v>35</v>
      </c>
      <c r="BO128" s="50" t="s">
        <v>35</v>
      </c>
      <c r="BP128" s="50" t="s">
        <v>35</v>
      </c>
      <c r="BQ128" s="45" t="s">
        <v>35</v>
      </c>
      <c r="BR128" s="54" t="s">
        <v>35</v>
      </c>
      <c r="BS128" s="50" t="s">
        <v>35</v>
      </c>
      <c r="BT128" s="50" t="s">
        <v>35</v>
      </c>
      <c r="BU128" s="50" t="s">
        <v>35</v>
      </c>
      <c r="BV128" s="50" t="s">
        <v>35</v>
      </c>
      <c r="BW128" s="50" t="s">
        <v>35</v>
      </c>
      <c r="BX128" s="50" t="s">
        <v>35</v>
      </c>
      <c r="BY128" s="39" t="s">
        <v>35</v>
      </c>
      <c r="BZ128" s="39" t="s">
        <v>35</v>
      </c>
      <c r="CA128" s="39" t="s">
        <v>35</v>
      </c>
      <c r="CB128" s="39" t="s">
        <v>35</v>
      </c>
      <c r="CC128" s="39" t="s">
        <v>35</v>
      </c>
      <c r="CD128" s="39" t="s">
        <v>35</v>
      </c>
      <c r="CE128" s="39" t="s">
        <v>35</v>
      </c>
      <c r="CF128" s="39" t="s">
        <v>35</v>
      </c>
      <c r="CG128" s="39" t="s">
        <v>35</v>
      </c>
      <c r="CH128" s="39" t="s">
        <v>35</v>
      </c>
      <c r="CI128" s="39" t="s">
        <v>35</v>
      </c>
      <c r="CJ128" s="39" t="s">
        <v>35</v>
      </c>
      <c r="CK128" s="39" t="s">
        <v>35</v>
      </c>
      <c r="CL128" s="39" t="s">
        <v>35</v>
      </c>
      <c r="CM128" s="39" t="s">
        <v>35</v>
      </c>
      <c r="CN128" s="39" t="s">
        <v>35</v>
      </c>
      <c r="CO128" s="39" t="s">
        <v>35</v>
      </c>
      <c r="CP128" s="39" t="s">
        <v>35</v>
      </c>
      <c r="CQ128" s="39" t="s">
        <v>35</v>
      </c>
      <c r="CR128" s="39" t="s">
        <v>35</v>
      </c>
      <c r="CS128" s="39" t="s">
        <v>35</v>
      </c>
      <c r="CT128" s="39" t="s">
        <v>35</v>
      </c>
      <c r="CU128" s="39" t="s">
        <v>35</v>
      </c>
      <c r="CV128" s="39" t="s">
        <v>35</v>
      </c>
      <c r="CW128" s="39" t="s">
        <v>35</v>
      </c>
      <c r="CX128" s="8"/>
      <c r="CY128" s="8"/>
      <c r="CZ128" s="8"/>
    </row>
    <row r="129" s="489" customFormat="true" ht="15" customHeight="true" x14ac:dyDescent="0.2">
      <c r="A129" s="978"/>
      <c r="B129" s="371" t="s">
        <v>48</v>
      </c>
      <c r="C129" s="69" t="s">
        <v>35</v>
      </c>
      <c r="D129" s="66" t="s">
        <v>35</v>
      </c>
      <c r="E129" s="66" t="s">
        <v>35</v>
      </c>
      <c r="F129" s="66" t="s">
        <v>35</v>
      </c>
      <c r="G129" s="63" t="s">
        <v>35</v>
      </c>
      <c r="H129" s="60" t="s">
        <v>35</v>
      </c>
      <c r="I129" s="66" t="s">
        <v>35</v>
      </c>
      <c r="J129" s="66" t="s">
        <v>35</v>
      </c>
      <c r="K129" s="66" t="s">
        <v>35</v>
      </c>
      <c r="L129" s="57" t="s">
        <v>35</v>
      </c>
      <c r="M129" s="69" t="s">
        <v>35</v>
      </c>
      <c r="N129" s="66" t="s">
        <v>35</v>
      </c>
      <c r="O129" s="66" t="s">
        <v>35</v>
      </c>
      <c r="P129" s="66" t="s">
        <v>35</v>
      </c>
      <c r="Q129" s="63" t="s">
        <v>35</v>
      </c>
      <c r="R129" s="60" t="s">
        <v>35</v>
      </c>
      <c r="S129" s="66" t="s">
        <v>35</v>
      </c>
      <c r="T129" s="66" t="s">
        <v>35</v>
      </c>
      <c r="U129" s="66" t="s">
        <v>35</v>
      </c>
      <c r="V129" s="66" t="s">
        <v>35</v>
      </c>
      <c r="W129" s="66" t="s">
        <v>35</v>
      </c>
      <c r="X129" s="66" t="s">
        <v>35</v>
      </c>
      <c r="Y129" s="66" t="s">
        <v>35</v>
      </c>
      <c r="Z129" s="66" t="s">
        <v>35</v>
      </c>
      <c r="AA129" s="66" t="s">
        <v>35</v>
      </c>
      <c r="AB129" s="66" t="s">
        <v>35</v>
      </c>
      <c r="AC129" s="66" t="s">
        <v>35</v>
      </c>
      <c r="AD129" s="66" t="s">
        <v>35</v>
      </c>
      <c r="AE129" s="66" t="s">
        <v>35</v>
      </c>
      <c r="AF129" s="66" t="s">
        <v>35</v>
      </c>
      <c r="AG129" s="66" t="s">
        <v>35</v>
      </c>
      <c r="AH129" s="66" t="s">
        <v>35</v>
      </c>
      <c r="AI129" s="66" t="s">
        <v>35</v>
      </c>
      <c r="AJ129" s="66" t="s">
        <v>35</v>
      </c>
      <c r="AK129" s="66" t="s">
        <v>35</v>
      </c>
      <c r="AL129" s="66" t="s">
        <v>35</v>
      </c>
      <c r="AM129" s="66" t="s">
        <v>35</v>
      </c>
      <c r="AN129" s="66" t="s">
        <v>35</v>
      </c>
      <c r="AO129" s="66" t="s">
        <v>35</v>
      </c>
      <c r="AP129" s="66" t="s">
        <v>35</v>
      </c>
      <c r="AQ129" s="66" t="s">
        <v>35</v>
      </c>
      <c r="AR129" s="66" t="s">
        <v>35</v>
      </c>
      <c r="AS129" s="66" t="s">
        <v>35</v>
      </c>
      <c r="AT129" s="66" t="s">
        <v>35</v>
      </c>
      <c r="AU129" s="66" t="s">
        <v>35</v>
      </c>
      <c r="AV129" s="66" t="s">
        <v>35</v>
      </c>
      <c r="AW129" s="57" t="s">
        <v>35</v>
      </c>
      <c r="AX129" s="833"/>
      <c r="AY129" s="833"/>
      <c r="AZ129" s="344"/>
      <c r="BA129" s="967"/>
      <c r="BB129" s="554" t="s">
        <v>48</v>
      </c>
      <c r="BC129" s="53" t="s">
        <v>35</v>
      </c>
      <c r="BD129" s="49" t="s">
        <v>35</v>
      </c>
      <c r="BE129" s="49" t="s">
        <v>35</v>
      </c>
      <c r="BF129" s="49" t="s">
        <v>35</v>
      </c>
      <c r="BG129" s="44" t="s">
        <v>35</v>
      </c>
      <c r="BH129" s="53" t="s">
        <v>35</v>
      </c>
      <c r="BI129" s="49" t="s">
        <v>35</v>
      </c>
      <c r="BJ129" s="49" t="s">
        <v>35</v>
      </c>
      <c r="BK129" s="49" t="s">
        <v>35</v>
      </c>
      <c r="BL129" s="44" t="s">
        <v>35</v>
      </c>
      <c r="BM129" s="53" t="s">
        <v>35</v>
      </c>
      <c r="BN129" s="49" t="s">
        <v>35</v>
      </c>
      <c r="BO129" s="49" t="s">
        <v>35</v>
      </c>
      <c r="BP129" s="49" t="s">
        <v>35</v>
      </c>
      <c r="BQ129" s="44" t="s">
        <v>35</v>
      </c>
      <c r="BR129" s="53" t="s">
        <v>35</v>
      </c>
      <c r="BS129" s="49" t="s">
        <v>35</v>
      </c>
      <c r="BT129" s="49" t="s">
        <v>35</v>
      </c>
      <c r="BU129" s="49" t="s">
        <v>35</v>
      </c>
      <c r="BV129" s="49" t="s">
        <v>35</v>
      </c>
      <c r="BW129" s="49" t="s">
        <v>35</v>
      </c>
      <c r="BX129" s="49" t="s">
        <v>35</v>
      </c>
      <c r="BY129" s="38" t="s">
        <v>35</v>
      </c>
      <c r="BZ129" s="38" t="s">
        <v>35</v>
      </c>
      <c r="CA129" s="38" t="s">
        <v>35</v>
      </c>
      <c r="CB129" s="38" t="s">
        <v>35</v>
      </c>
      <c r="CC129" s="38" t="s">
        <v>35</v>
      </c>
      <c r="CD129" s="38" t="s">
        <v>35</v>
      </c>
      <c r="CE129" s="38" t="s">
        <v>35</v>
      </c>
      <c r="CF129" s="38" t="s">
        <v>35</v>
      </c>
      <c r="CG129" s="38" t="s">
        <v>35</v>
      </c>
      <c r="CH129" s="38" t="s">
        <v>35</v>
      </c>
      <c r="CI129" s="38" t="s">
        <v>35</v>
      </c>
      <c r="CJ129" s="38" t="s">
        <v>35</v>
      </c>
      <c r="CK129" s="38" t="s">
        <v>35</v>
      </c>
      <c r="CL129" s="38" t="s">
        <v>35</v>
      </c>
      <c r="CM129" s="38" t="s">
        <v>35</v>
      </c>
      <c r="CN129" s="38" t="s">
        <v>35</v>
      </c>
      <c r="CO129" s="38" t="s">
        <v>35</v>
      </c>
      <c r="CP129" s="38" t="s">
        <v>35</v>
      </c>
      <c r="CQ129" s="38" t="s">
        <v>35</v>
      </c>
      <c r="CR129" s="38" t="s">
        <v>35</v>
      </c>
      <c r="CS129" s="38" t="s">
        <v>35</v>
      </c>
      <c r="CT129" s="38" t="s">
        <v>35</v>
      </c>
      <c r="CU129" s="38" t="s">
        <v>35</v>
      </c>
      <c r="CV129" s="38" t="s">
        <v>35</v>
      </c>
      <c r="CW129" s="38" t="s">
        <v>35</v>
      </c>
      <c r="CX129" s="8"/>
      <c r="CY129" s="8"/>
      <c r="CZ129" s="8"/>
    </row>
    <row r="130" s="316" customFormat="true" ht="15" hidden="true" customHeight="true" x14ac:dyDescent="0.2">
      <c r="A130" s="987" t="s">
        <v>47</v>
      </c>
      <c r="B130" s="368" t="s">
        <v>42</v>
      </c>
      <c r="C130" s="374"/>
      <c r="D130" s="375"/>
      <c r="E130" s="375"/>
      <c r="F130" s="375"/>
      <c r="G130" s="376"/>
      <c r="H130" s="377"/>
      <c r="I130" s="375"/>
      <c r="J130" s="375"/>
      <c r="K130" s="375"/>
      <c r="L130" s="378"/>
      <c r="M130" s="374"/>
      <c r="N130" s="375"/>
      <c r="O130" s="375"/>
      <c r="P130" s="375"/>
      <c r="Q130" s="376"/>
      <c r="R130" s="377"/>
      <c r="S130" s="375"/>
      <c r="T130" s="375"/>
      <c r="U130" s="375"/>
      <c r="V130" s="375"/>
      <c r="W130" s="375"/>
      <c r="X130" s="375"/>
      <c r="Y130" s="375"/>
      <c r="Z130" s="375"/>
      <c r="AA130" s="375"/>
      <c r="AB130" s="378"/>
      <c r="AC130" s="378"/>
      <c r="AD130" s="378"/>
      <c r="AE130" s="378"/>
      <c r="AF130" s="378"/>
      <c r="AG130" s="378"/>
      <c r="AH130" s="378"/>
      <c r="AI130" s="378"/>
      <c r="AJ130" s="378"/>
      <c r="AK130" s="378"/>
      <c r="AL130" s="378"/>
      <c r="AM130" s="378"/>
      <c r="AN130" s="378"/>
      <c r="AO130" s="378"/>
      <c r="AP130" s="378"/>
      <c r="AQ130" s="378"/>
      <c r="AR130" s="378"/>
      <c r="AS130" s="378"/>
      <c r="AT130" s="378"/>
      <c r="AU130" s="378"/>
      <c r="AV130" s="378"/>
      <c r="AW130" s="378"/>
      <c r="AX130" s="833"/>
      <c r="AY130" s="833"/>
      <c r="AZ130" s="344"/>
      <c r="BB130" s="318"/>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16" customFormat="true" ht="15" hidden="true" customHeight="true" x14ac:dyDescent="0.2">
      <c r="A131" s="988"/>
      <c r="B131" s="365" t="s">
        <v>46</v>
      </c>
      <c r="C131" s="379"/>
      <c r="D131" s="380"/>
      <c r="E131" s="380"/>
      <c r="F131" s="380"/>
      <c r="G131" s="381"/>
      <c r="H131" s="382"/>
      <c r="I131" s="380"/>
      <c r="J131" s="380"/>
      <c r="K131" s="380"/>
      <c r="L131" s="383"/>
      <c r="M131" s="379"/>
      <c r="N131" s="380"/>
      <c r="O131" s="380"/>
      <c r="P131" s="380"/>
      <c r="Q131" s="381"/>
      <c r="R131" s="382"/>
      <c r="S131" s="380"/>
      <c r="T131" s="380"/>
      <c r="U131" s="380"/>
      <c r="V131" s="380"/>
      <c r="W131" s="380"/>
      <c r="X131" s="380"/>
      <c r="Y131" s="380"/>
      <c r="Z131" s="380"/>
      <c r="AA131" s="380"/>
      <c r="AB131" s="383"/>
      <c r="AC131" s="383"/>
      <c r="AD131" s="383"/>
      <c r="AE131" s="383"/>
      <c r="AF131" s="383"/>
      <c r="AG131" s="383"/>
      <c r="AH131" s="383"/>
      <c r="AI131" s="383"/>
      <c r="AJ131" s="383"/>
      <c r="AK131" s="383"/>
      <c r="AL131" s="383"/>
      <c r="AM131" s="383"/>
      <c r="AN131" s="383"/>
      <c r="AO131" s="383"/>
      <c r="AP131" s="383"/>
      <c r="AQ131" s="383"/>
      <c r="AR131" s="383"/>
      <c r="AS131" s="383"/>
      <c r="AT131" s="383"/>
      <c r="AU131" s="383"/>
      <c r="AV131" s="383"/>
      <c r="AW131" s="383"/>
      <c r="AX131" s="833"/>
      <c r="AY131" s="833"/>
      <c r="AZ131" s="344"/>
      <c r="BB131" s="318"/>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16" customFormat="true" ht="15" hidden="true" customHeight="true" x14ac:dyDescent="0.2">
      <c r="A132" s="989"/>
      <c r="B132" s="366" t="s">
        <v>46</v>
      </c>
      <c r="C132" s="384"/>
      <c r="D132" s="385"/>
      <c r="E132" s="385"/>
      <c r="F132" s="385"/>
      <c r="G132" s="386"/>
      <c r="H132" s="387"/>
      <c r="I132" s="385"/>
      <c r="J132" s="385"/>
      <c r="K132" s="385"/>
      <c r="L132" s="388"/>
      <c r="M132" s="384"/>
      <c r="N132" s="385"/>
      <c r="O132" s="385"/>
      <c r="P132" s="385"/>
      <c r="Q132" s="386"/>
      <c r="R132" s="18"/>
      <c r="S132" s="17"/>
      <c r="T132" s="17"/>
      <c r="U132" s="17"/>
      <c r="V132" s="17"/>
      <c r="W132" s="17"/>
      <c r="X132" s="17"/>
      <c r="Y132" s="17"/>
      <c r="Z132" s="17"/>
      <c r="AA132" s="17"/>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833"/>
      <c r="AY132" s="833"/>
      <c r="AZ132" s="344"/>
      <c r="BB132" s="318"/>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489" customFormat="true" ht="15" customHeight="true" x14ac:dyDescent="0.2">
      <c r="A133" s="315"/>
      <c r="B133" s="367"/>
      <c r="C133" s="984" t="s">
        <v>114</v>
      </c>
      <c r="D133" s="985"/>
      <c r="E133" s="985"/>
      <c r="F133" s="985"/>
      <c r="G133" s="986"/>
      <c r="H133" s="982" t="s">
        <v>38</v>
      </c>
      <c r="I133" s="974"/>
      <c r="J133" s="974"/>
      <c r="K133" s="974"/>
      <c r="L133" s="976"/>
      <c r="M133" s="973" t="s">
        <v>37</v>
      </c>
      <c r="N133" s="974"/>
      <c r="O133" s="974"/>
      <c r="P133" s="974"/>
      <c r="Q133" s="976"/>
      <c r="R133" s="20" t="s">
        <v>138</v>
      </c>
      <c r="S133" s="398"/>
      <c r="T133" s="398"/>
      <c r="U133" s="398"/>
      <c r="V133" s="398"/>
      <c r="W133" s="398"/>
      <c r="X133" s="398"/>
      <c r="Y133" s="398"/>
      <c r="Z133" s="398"/>
      <c r="AA133" s="398"/>
      <c r="AB133" s="398"/>
      <c r="AC133" s="398"/>
      <c r="AD133" s="398"/>
      <c r="AE133" s="398"/>
      <c r="AF133" s="398"/>
      <c r="AG133" s="398"/>
      <c r="AH133" s="398"/>
      <c r="AI133" s="398"/>
      <c r="AJ133" s="398"/>
      <c r="AK133" s="398"/>
      <c r="AL133" s="398"/>
      <c r="AM133" s="398"/>
      <c r="AN133" s="398"/>
      <c r="AO133" s="398"/>
      <c r="AP133" s="398"/>
      <c r="AQ133" s="398"/>
      <c r="AR133" s="398"/>
      <c r="AS133" s="398"/>
      <c r="AT133" s="398"/>
      <c r="AU133" s="398"/>
      <c r="AV133" s="398"/>
      <c r="AW133" s="398"/>
      <c r="AX133" s="833"/>
      <c r="AY133" s="833"/>
      <c r="AZ133" s="344"/>
      <c r="BA133" s="345" t="s">
        <v>128</v>
      </c>
      <c r="BB133" s="301" t="s">
        <v>98</v>
      </c>
      <c r="BC133" s="969" t="s">
        <v>114</v>
      </c>
      <c r="BD133" s="970"/>
      <c r="BE133" s="970"/>
      <c r="BF133" s="970"/>
      <c r="BG133" s="971"/>
      <c r="BH133" s="969" t="s">
        <v>38</v>
      </c>
      <c r="BI133" s="970"/>
      <c r="BJ133" s="970"/>
      <c r="BK133" s="970"/>
      <c r="BL133" s="971"/>
      <c r="BM133" s="969" t="s">
        <v>37</v>
      </c>
      <c r="BN133" s="970"/>
      <c r="BO133" s="970"/>
      <c r="BP133" s="970"/>
      <c r="BQ133" s="972"/>
      <c r="BR133" s="19" t="s">
        <v>138</v>
      </c>
      <c r="BS133" s="398"/>
      <c r="BT133" s="398"/>
      <c r="BU133" s="398"/>
      <c r="BV133" s="398"/>
      <c r="BW133" s="398"/>
      <c r="BX133" s="398"/>
      <c r="BY133" s="398"/>
      <c r="BZ133" s="409"/>
      <c r="CA133" s="409"/>
      <c r="CB133" s="409"/>
      <c r="CC133" s="409"/>
      <c r="CD133" s="409"/>
      <c r="CE133" s="409"/>
      <c r="CF133" s="409"/>
      <c r="CG133" s="409"/>
      <c r="CH133" s="409"/>
      <c r="CI133" s="409"/>
      <c r="CJ133" s="409"/>
      <c r="CK133" s="409"/>
      <c r="CL133" s="409"/>
      <c r="CM133" s="409"/>
      <c r="CN133" s="409"/>
      <c r="CO133" s="409"/>
      <c r="CP133" s="409"/>
      <c r="CQ133" s="409"/>
      <c r="CR133" s="409"/>
      <c r="CS133" s="409"/>
      <c r="CT133" s="409"/>
      <c r="CU133" s="409"/>
      <c r="CV133" s="409"/>
      <c r="CW133" s="409"/>
      <c r="CX133" s="343"/>
      <c r="CY133" s="343"/>
      <c r="CZ133" s="343"/>
    </row>
    <row r="134" s="489" customFormat="true" ht="24" x14ac:dyDescent="0.2">
      <c r="A134" s="333" t="s">
        <v>69</v>
      </c>
      <c r="B134" s="367"/>
      <c r="C134" s="390" t="s">
        <v>0</v>
      </c>
      <c r="D134" s="545" t="s">
        <v>1</v>
      </c>
      <c r="E134" s="545" t="s">
        <v>2</v>
      </c>
      <c r="F134" s="545" t="s">
        <v>3</v>
      </c>
      <c r="G134" s="546" t="s">
        <v>4</v>
      </c>
      <c r="H134" s="372" t="s">
        <v>0</v>
      </c>
      <c r="I134" s="548" t="s">
        <v>1</v>
      </c>
      <c r="J134" s="548" t="s">
        <v>2</v>
      </c>
      <c r="K134" s="548" t="s">
        <v>3</v>
      </c>
      <c r="L134" s="549" t="s">
        <v>4</v>
      </c>
      <c r="M134" s="373" t="s">
        <v>0</v>
      </c>
      <c r="N134" s="548" t="s">
        <v>1</v>
      </c>
      <c r="O134" s="548" t="s">
        <v>2</v>
      </c>
      <c r="P134" s="548" t="s">
        <v>3</v>
      </c>
      <c r="Q134" s="544" t="s">
        <v>4</v>
      </c>
      <c r="R134" s="372" t="s">
        <v>407</v>
      </c>
      <c r="S134" s="548" t="s">
        <v>408</v>
      </c>
      <c r="T134" s="548" t="s">
        <v>409</v>
      </c>
      <c r="U134" s="548" t="s">
        <v>410</v>
      </c>
      <c r="V134" s="548" t="s">
        <v>150</v>
      </c>
      <c r="W134" s="548" t="s">
        <v>411</v>
      </c>
      <c r="X134" s="548" t="s">
        <v>412</v>
      </c>
      <c r="Y134" s="548" t="s">
        <v>413</v>
      </c>
      <c r="Z134" s="548" t="s">
        <v>414</v>
      </c>
      <c r="AA134" s="548" t="s">
        <v>415</v>
      </c>
      <c r="AB134" s="548" t="s">
        <v>416</v>
      </c>
      <c r="AC134" s="548" t="s">
        <v>417</v>
      </c>
      <c r="AD134" s="548" t="s">
        <v>418</v>
      </c>
      <c r="AE134" s="548" t="s">
        <v>419</v>
      </c>
      <c r="AF134" s="548" t="s">
        <v>420</v>
      </c>
      <c r="AG134" s="548" t="s">
        <v>421</v>
      </c>
      <c r="AH134" s="548" t="s">
        <v>422</v>
      </c>
      <c r="AI134" s="548" t="s">
        <v>423</v>
      </c>
      <c r="AJ134" s="548" t="s">
        <v>424</v>
      </c>
      <c r="AK134" s="548" t="s">
        <v>425</v>
      </c>
      <c r="AL134" s="548" t="s">
        <v>426</v>
      </c>
      <c r="AM134" s="548" t="s">
        <v>427</v>
      </c>
      <c r="AN134" s="548" t="s">
        <v>428</v>
      </c>
      <c r="AO134" s="548" t="s">
        <v>429</v>
      </c>
      <c r="AP134" s="548" t="s">
        <v>430</v>
      </c>
      <c r="AQ134" s="548" t="s">
        <v>431</v>
      </c>
      <c r="AR134" s="548" t="s">
        <v>432</v>
      </c>
      <c r="AS134" s="548" t="s">
        <v>433</v>
      </c>
      <c r="AT134" s="548" t="s">
        <v>434</v>
      </c>
      <c r="AU134" s="548" t="s">
        <v>435</v>
      </c>
      <c r="AV134" s="548" t="s">
        <v>436</v>
      </c>
      <c r="AW134" s="549" t="s">
        <v>437</v>
      </c>
      <c r="AX134" s="833"/>
      <c r="AY134" s="833"/>
      <c r="AZ134" s="344"/>
      <c r="BA134" s="333" t="s">
        <v>116</v>
      </c>
      <c r="BB134" s="332"/>
      <c r="BC134" s="422" t="s">
        <v>0</v>
      </c>
      <c r="BD134" s="521" t="s">
        <v>1</v>
      </c>
      <c r="BE134" s="521" t="s">
        <v>2</v>
      </c>
      <c r="BF134" s="521" t="s">
        <v>3</v>
      </c>
      <c r="BG134" s="423" t="s">
        <v>4</v>
      </c>
      <c r="BH134" s="422" t="s">
        <v>0</v>
      </c>
      <c r="BI134" s="521" t="s">
        <v>1</v>
      </c>
      <c r="BJ134" s="521" t="s">
        <v>2</v>
      </c>
      <c r="BK134" s="521" t="s">
        <v>3</v>
      </c>
      <c r="BL134" s="423" t="s">
        <v>4</v>
      </c>
      <c r="BM134" s="422" t="s">
        <v>0</v>
      </c>
      <c r="BN134" s="521" t="s">
        <v>1</v>
      </c>
      <c r="BO134" s="521" t="s">
        <v>2</v>
      </c>
      <c r="BP134" s="521" t="s">
        <v>3</v>
      </c>
      <c r="BQ134" s="423" t="s">
        <v>4</v>
      </c>
      <c r="BR134" s="422" t="s">
        <v>407</v>
      </c>
      <c r="BS134" s="521" t="s">
        <v>408</v>
      </c>
      <c r="BT134" s="521" t="s">
        <v>409</v>
      </c>
      <c r="BU134" s="521" t="s">
        <v>410</v>
      </c>
      <c r="BV134" s="521" t="s">
        <v>150</v>
      </c>
      <c r="BW134" s="521" t="s">
        <v>411</v>
      </c>
      <c r="BX134" s="521" t="s">
        <v>412</v>
      </c>
      <c r="BY134" s="522" t="s">
        <v>413</v>
      </c>
      <c r="BZ134" s="522" t="s">
        <v>414</v>
      </c>
      <c r="CA134" s="522" t="s">
        <v>415</v>
      </c>
      <c r="CB134" s="522" t="s">
        <v>416</v>
      </c>
      <c r="CC134" s="522" t="s">
        <v>417</v>
      </c>
      <c r="CD134" s="522" t="s">
        <v>418</v>
      </c>
      <c r="CE134" s="522" t="s">
        <v>419</v>
      </c>
      <c r="CF134" s="522" t="s">
        <v>420</v>
      </c>
      <c r="CG134" s="522" t="s">
        <v>421</v>
      </c>
      <c r="CH134" s="522" t="s">
        <v>422</v>
      </c>
      <c r="CI134" s="522" t="s">
        <v>423</v>
      </c>
      <c r="CJ134" s="522" t="s">
        <v>424</v>
      </c>
      <c r="CK134" s="522" t="s">
        <v>425</v>
      </c>
      <c r="CL134" s="522" t="s">
        <v>426</v>
      </c>
      <c r="CM134" s="522" t="s">
        <v>427</v>
      </c>
      <c r="CN134" s="522" t="s">
        <v>428</v>
      </c>
      <c r="CO134" s="522" t="s">
        <v>429</v>
      </c>
      <c r="CP134" s="522" t="s">
        <v>430</v>
      </c>
      <c r="CQ134" s="522" t="s">
        <v>431</v>
      </c>
      <c r="CR134" s="522" t="s">
        <v>432</v>
      </c>
      <c r="CS134" s="522" t="s">
        <v>433</v>
      </c>
      <c r="CT134" s="522" t="s">
        <v>434</v>
      </c>
      <c r="CU134" s="522" t="s">
        <v>435</v>
      </c>
      <c r="CV134" s="522" t="s">
        <v>436</v>
      </c>
      <c r="CW134" s="522" t="s">
        <v>437</v>
      </c>
      <c r="CX134" s="879"/>
      <c r="CY134" s="879"/>
      <c r="CZ134" s="879"/>
    </row>
    <row r="135" s="489" customFormat="true" ht="15" customHeight="true" x14ac:dyDescent="0.2">
      <c r="A135" s="983" t="s">
        <v>45</v>
      </c>
      <c r="B135" s="369" t="s">
        <v>44</v>
      </c>
      <c r="C135" s="68" t="s">
        <v>35</v>
      </c>
      <c r="D135" s="65" t="s">
        <v>35</v>
      </c>
      <c r="E135" s="65" t="s">
        <v>35</v>
      </c>
      <c r="F135" s="65" t="s">
        <v>35</v>
      </c>
      <c r="G135" s="62" t="s">
        <v>35</v>
      </c>
      <c r="H135" s="59" t="s">
        <v>35</v>
      </c>
      <c r="I135" s="65" t="s">
        <v>35</v>
      </c>
      <c r="J135" s="65" t="s">
        <v>35</v>
      </c>
      <c r="K135" s="65" t="s">
        <v>35</v>
      </c>
      <c r="L135" s="56" t="s">
        <v>35</v>
      </c>
      <c r="M135" s="68" t="s">
        <v>35</v>
      </c>
      <c r="N135" s="65" t="s">
        <v>35</v>
      </c>
      <c r="O135" s="65" t="s">
        <v>35</v>
      </c>
      <c r="P135" s="65" t="s">
        <v>35</v>
      </c>
      <c r="Q135" s="62" t="s">
        <v>35</v>
      </c>
      <c r="R135" s="59" t="s">
        <v>35</v>
      </c>
      <c r="S135" s="65" t="s">
        <v>35</v>
      </c>
      <c r="T135" s="65" t="s">
        <v>35</v>
      </c>
      <c r="U135" s="65" t="s">
        <v>35</v>
      </c>
      <c r="V135" s="65" t="s">
        <v>35</v>
      </c>
      <c r="W135" s="65" t="s">
        <v>35</v>
      </c>
      <c r="X135" s="65" t="s">
        <v>35</v>
      </c>
      <c r="Y135" s="65" t="s">
        <v>35</v>
      </c>
      <c r="Z135" s="65" t="s">
        <v>35</v>
      </c>
      <c r="AA135" s="65" t="s">
        <v>35</v>
      </c>
      <c r="AB135" s="65" t="s">
        <v>35</v>
      </c>
      <c r="AC135" s="65" t="s">
        <v>35</v>
      </c>
      <c r="AD135" s="65" t="s">
        <v>35</v>
      </c>
      <c r="AE135" s="65" t="s">
        <v>35</v>
      </c>
      <c r="AF135" s="65" t="s">
        <v>35</v>
      </c>
      <c r="AG135" s="65" t="s">
        <v>35</v>
      </c>
      <c r="AH135" s="65" t="s">
        <v>35</v>
      </c>
      <c r="AI135" s="65" t="s">
        <v>35</v>
      </c>
      <c r="AJ135" s="65" t="s">
        <v>35</v>
      </c>
      <c r="AK135" s="65" t="s">
        <v>35</v>
      </c>
      <c r="AL135" s="65" t="s">
        <v>35</v>
      </c>
      <c r="AM135" s="65" t="s">
        <v>35</v>
      </c>
      <c r="AN135" s="65" t="s">
        <v>35</v>
      </c>
      <c r="AO135" s="65" t="s">
        <v>35</v>
      </c>
      <c r="AP135" s="65" t="s">
        <v>35</v>
      </c>
      <c r="AQ135" s="65" t="s">
        <v>35</v>
      </c>
      <c r="AR135" s="65" t="s">
        <v>35</v>
      </c>
      <c r="AS135" s="65" t="s">
        <v>35</v>
      </c>
      <c r="AT135" s="65" t="s">
        <v>35</v>
      </c>
      <c r="AU135" s="65" t="s">
        <v>35</v>
      </c>
      <c r="AV135" s="65" t="s">
        <v>35</v>
      </c>
      <c r="AW135" s="56" t="s">
        <v>35</v>
      </c>
      <c r="AX135" s="833"/>
      <c r="AY135" s="833"/>
      <c r="AZ135" s="344"/>
      <c r="BA135" s="968" t="s">
        <v>45</v>
      </c>
      <c r="BB135" s="553" t="s">
        <v>44</v>
      </c>
      <c r="BC135" s="55" t="s">
        <v>35</v>
      </c>
      <c r="BD135" s="51" t="s">
        <v>35</v>
      </c>
      <c r="BE135" s="51" t="s">
        <v>35</v>
      </c>
      <c r="BF135" s="51" t="s">
        <v>35</v>
      </c>
      <c r="BG135" s="46" t="s">
        <v>35</v>
      </c>
      <c r="BH135" s="55" t="s">
        <v>35</v>
      </c>
      <c r="BI135" s="51" t="s">
        <v>35</v>
      </c>
      <c r="BJ135" s="51" t="s">
        <v>35</v>
      </c>
      <c r="BK135" s="51" t="s">
        <v>35</v>
      </c>
      <c r="BL135" s="46" t="s">
        <v>35</v>
      </c>
      <c r="BM135" s="55" t="s">
        <v>35</v>
      </c>
      <c r="BN135" s="51" t="s">
        <v>35</v>
      </c>
      <c r="BO135" s="51" t="s">
        <v>35</v>
      </c>
      <c r="BP135" s="51" t="s">
        <v>35</v>
      </c>
      <c r="BQ135" s="46" t="s">
        <v>35</v>
      </c>
      <c r="BR135" s="55" t="s">
        <v>35</v>
      </c>
      <c r="BS135" s="51" t="s">
        <v>35</v>
      </c>
      <c r="BT135" s="51" t="s">
        <v>35</v>
      </c>
      <c r="BU135" s="51" t="s">
        <v>35</v>
      </c>
      <c r="BV135" s="51" t="s">
        <v>35</v>
      </c>
      <c r="BW135" s="51" t="s">
        <v>35</v>
      </c>
      <c r="BX135" s="51" t="s">
        <v>35</v>
      </c>
      <c r="BY135" s="40" t="s">
        <v>35</v>
      </c>
      <c r="BZ135" s="40" t="s">
        <v>35</v>
      </c>
      <c r="CA135" s="40" t="s">
        <v>35</v>
      </c>
      <c r="CB135" s="40" t="s">
        <v>35</v>
      </c>
      <c r="CC135" s="40" t="s">
        <v>35</v>
      </c>
      <c r="CD135" s="40" t="s">
        <v>35</v>
      </c>
      <c r="CE135" s="40" t="s">
        <v>35</v>
      </c>
      <c r="CF135" s="40" t="s">
        <v>35</v>
      </c>
      <c r="CG135" s="40" t="s">
        <v>35</v>
      </c>
      <c r="CH135" s="40" t="s">
        <v>35</v>
      </c>
      <c r="CI135" s="40" t="s">
        <v>35</v>
      </c>
      <c r="CJ135" s="40" t="s">
        <v>35</v>
      </c>
      <c r="CK135" s="40" t="s">
        <v>35</v>
      </c>
      <c r="CL135" s="40" t="s">
        <v>35</v>
      </c>
      <c r="CM135" s="40" t="s">
        <v>35</v>
      </c>
      <c r="CN135" s="40" t="s">
        <v>35</v>
      </c>
      <c r="CO135" s="40" t="s">
        <v>35</v>
      </c>
      <c r="CP135" s="40" t="s">
        <v>35</v>
      </c>
      <c r="CQ135" s="40" t="s">
        <v>35</v>
      </c>
      <c r="CR135" s="40" t="s">
        <v>35</v>
      </c>
      <c r="CS135" s="40" t="s">
        <v>35</v>
      </c>
      <c r="CT135" s="40" t="s">
        <v>35</v>
      </c>
      <c r="CU135" s="40" t="s">
        <v>35</v>
      </c>
      <c r="CV135" s="40" t="s">
        <v>35</v>
      </c>
      <c r="CW135" s="40" t="s">
        <v>35</v>
      </c>
      <c r="CX135" s="8"/>
      <c r="CY135" s="8"/>
      <c r="CZ135" s="8"/>
    </row>
    <row r="136" s="489" customFormat="true" ht="15" customHeight="true" x14ac:dyDescent="0.2">
      <c r="A136" s="977"/>
      <c r="B136" s="370" t="s">
        <v>43</v>
      </c>
      <c r="C136" s="70" t="s">
        <v>35</v>
      </c>
      <c r="D136" s="67" t="s">
        <v>35</v>
      </c>
      <c r="E136" s="67" t="s">
        <v>35</v>
      </c>
      <c r="F136" s="67" t="s">
        <v>35</v>
      </c>
      <c r="G136" s="64" t="s">
        <v>35</v>
      </c>
      <c r="H136" s="61" t="s">
        <v>35</v>
      </c>
      <c r="I136" s="67" t="s">
        <v>35</v>
      </c>
      <c r="J136" s="67" t="s">
        <v>35</v>
      </c>
      <c r="K136" s="67" t="s">
        <v>35</v>
      </c>
      <c r="L136" s="58" t="s">
        <v>35</v>
      </c>
      <c r="M136" s="70" t="s">
        <v>35</v>
      </c>
      <c r="N136" s="67" t="s">
        <v>35</v>
      </c>
      <c r="O136" s="67" t="s">
        <v>35</v>
      </c>
      <c r="P136" s="67" t="s">
        <v>35</v>
      </c>
      <c r="Q136" s="64" t="s">
        <v>35</v>
      </c>
      <c r="R136" s="61" t="s">
        <v>35</v>
      </c>
      <c r="S136" s="67" t="s">
        <v>35</v>
      </c>
      <c r="T136" s="67" t="s">
        <v>35</v>
      </c>
      <c r="U136" s="67" t="s">
        <v>35</v>
      </c>
      <c r="V136" s="67" t="s">
        <v>35</v>
      </c>
      <c r="W136" s="67" t="s">
        <v>35</v>
      </c>
      <c r="X136" s="67" t="s">
        <v>35</v>
      </c>
      <c r="Y136" s="67" t="s">
        <v>35</v>
      </c>
      <c r="Z136" s="67" t="s">
        <v>35</v>
      </c>
      <c r="AA136" s="67" t="s">
        <v>35</v>
      </c>
      <c r="AB136" s="67" t="s">
        <v>35</v>
      </c>
      <c r="AC136" s="67" t="s">
        <v>35</v>
      </c>
      <c r="AD136" s="67" t="s">
        <v>35</v>
      </c>
      <c r="AE136" s="67" t="s">
        <v>35</v>
      </c>
      <c r="AF136" s="67" t="s">
        <v>35</v>
      </c>
      <c r="AG136" s="67" t="s">
        <v>35</v>
      </c>
      <c r="AH136" s="67" t="s">
        <v>35</v>
      </c>
      <c r="AI136" s="67" t="s">
        <v>35</v>
      </c>
      <c r="AJ136" s="67" t="s">
        <v>35</v>
      </c>
      <c r="AK136" s="67" t="s">
        <v>35</v>
      </c>
      <c r="AL136" s="67" t="s">
        <v>35</v>
      </c>
      <c r="AM136" s="67" t="s">
        <v>35</v>
      </c>
      <c r="AN136" s="67" t="s">
        <v>35</v>
      </c>
      <c r="AO136" s="67" t="s">
        <v>35</v>
      </c>
      <c r="AP136" s="67" t="s">
        <v>35</v>
      </c>
      <c r="AQ136" s="67" t="s">
        <v>35</v>
      </c>
      <c r="AR136" s="67" t="s">
        <v>35</v>
      </c>
      <c r="AS136" s="67" t="s">
        <v>35</v>
      </c>
      <c r="AT136" s="67" t="s">
        <v>35</v>
      </c>
      <c r="AU136" s="67" t="s">
        <v>35</v>
      </c>
      <c r="AV136" s="67" t="s">
        <v>35</v>
      </c>
      <c r="AW136" s="58" t="s">
        <v>35</v>
      </c>
      <c r="AX136" s="833"/>
      <c r="AY136" s="833"/>
      <c r="AZ136" s="344"/>
      <c r="BA136" s="965"/>
      <c r="BB136" s="552" t="s">
        <v>43</v>
      </c>
      <c r="BC136" s="54" t="s">
        <v>35</v>
      </c>
      <c r="BD136" s="50" t="s">
        <v>35</v>
      </c>
      <c r="BE136" s="50" t="s">
        <v>35</v>
      </c>
      <c r="BF136" s="50" t="s">
        <v>35</v>
      </c>
      <c r="BG136" s="45" t="s">
        <v>35</v>
      </c>
      <c r="BH136" s="54" t="s">
        <v>35</v>
      </c>
      <c r="BI136" s="50" t="s">
        <v>35</v>
      </c>
      <c r="BJ136" s="50" t="s">
        <v>35</v>
      </c>
      <c r="BK136" s="50" t="s">
        <v>35</v>
      </c>
      <c r="BL136" s="45" t="s">
        <v>35</v>
      </c>
      <c r="BM136" s="54" t="s">
        <v>35</v>
      </c>
      <c r="BN136" s="50" t="s">
        <v>35</v>
      </c>
      <c r="BO136" s="50" t="s">
        <v>35</v>
      </c>
      <c r="BP136" s="50" t="s">
        <v>35</v>
      </c>
      <c r="BQ136" s="45" t="s">
        <v>35</v>
      </c>
      <c r="BR136" s="54" t="s">
        <v>35</v>
      </c>
      <c r="BS136" s="50" t="s">
        <v>35</v>
      </c>
      <c r="BT136" s="50" t="s">
        <v>35</v>
      </c>
      <c r="BU136" s="50" t="s">
        <v>35</v>
      </c>
      <c r="BV136" s="50" t="s">
        <v>35</v>
      </c>
      <c r="BW136" s="50" t="s">
        <v>35</v>
      </c>
      <c r="BX136" s="50" t="s">
        <v>35</v>
      </c>
      <c r="BY136" s="39" t="s">
        <v>35</v>
      </c>
      <c r="BZ136" s="39" t="s">
        <v>35</v>
      </c>
      <c r="CA136" s="39" t="s">
        <v>35</v>
      </c>
      <c r="CB136" s="39" t="s">
        <v>35</v>
      </c>
      <c r="CC136" s="39" t="s">
        <v>35</v>
      </c>
      <c r="CD136" s="39" t="s">
        <v>35</v>
      </c>
      <c r="CE136" s="39" t="s">
        <v>35</v>
      </c>
      <c r="CF136" s="39" t="s">
        <v>35</v>
      </c>
      <c r="CG136" s="39" t="s">
        <v>35</v>
      </c>
      <c r="CH136" s="39" t="s">
        <v>35</v>
      </c>
      <c r="CI136" s="39" t="s">
        <v>35</v>
      </c>
      <c r="CJ136" s="39" t="s">
        <v>35</v>
      </c>
      <c r="CK136" s="39" t="s">
        <v>35</v>
      </c>
      <c r="CL136" s="39" t="s">
        <v>35</v>
      </c>
      <c r="CM136" s="39" t="s">
        <v>35</v>
      </c>
      <c r="CN136" s="39" t="s">
        <v>35</v>
      </c>
      <c r="CO136" s="39" t="s">
        <v>35</v>
      </c>
      <c r="CP136" s="39" t="s">
        <v>35</v>
      </c>
      <c r="CQ136" s="39" t="s">
        <v>35</v>
      </c>
      <c r="CR136" s="39" t="s">
        <v>35</v>
      </c>
      <c r="CS136" s="39" t="s">
        <v>35</v>
      </c>
      <c r="CT136" s="39" t="s">
        <v>35</v>
      </c>
      <c r="CU136" s="39" t="s">
        <v>35</v>
      </c>
      <c r="CV136" s="39" t="s">
        <v>35</v>
      </c>
      <c r="CW136" s="39" t="s">
        <v>35</v>
      </c>
      <c r="CX136" s="8"/>
      <c r="CY136" s="8"/>
      <c r="CZ136" s="8"/>
    </row>
    <row r="137" s="489" customFormat="true" ht="15" customHeight="true" x14ac:dyDescent="0.2">
      <c r="A137" s="977"/>
      <c r="B137" s="370" t="s">
        <v>42</v>
      </c>
      <c r="C137" s="70" t="s">
        <v>35</v>
      </c>
      <c r="D137" s="67" t="s">
        <v>35</v>
      </c>
      <c r="E137" s="67" t="s">
        <v>35</v>
      </c>
      <c r="F137" s="67" t="s">
        <v>35</v>
      </c>
      <c r="G137" s="64" t="s">
        <v>35</v>
      </c>
      <c r="H137" s="61" t="s">
        <v>35</v>
      </c>
      <c r="I137" s="67" t="s">
        <v>35</v>
      </c>
      <c r="J137" s="67" t="s">
        <v>35</v>
      </c>
      <c r="K137" s="67" t="s">
        <v>35</v>
      </c>
      <c r="L137" s="58" t="s">
        <v>35</v>
      </c>
      <c r="M137" s="70" t="s">
        <v>35</v>
      </c>
      <c r="N137" s="67" t="s">
        <v>35</v>
      </c>
      <c r="O137" s="67" t="s">
        <v>35</v>
      </c>
      <c r="P137" s="67" t="s">
        <v>35</v>
      </c>
      <c r="Q137" s="64" t="s">
        <v>35</v>
      </c>
      <c r="R137" s="61" t="s">
        <v>35</v>
      </c>
      <c r="S137" s="67" t="s">
        <v>35</v>
      </c>
      <c r="T137" s="67" t="s">
        <v>35</v>
      </c>
      <c r="U137" s="67" t="s">
        <v>35</v>
      </c>
      <c r="V137" s="67" t="s">
        <v>35</v>
      </c>
      <c r="W137" s="67" t="s">
        <v>35</v>
      </c>
      <c r="X137" s="67" t="s">
        <v>35</v>
      </c>
      <c r="Y137" s="67" t="s">
        <v>35</v>
      </c>
      <c r="Z137" s="67" t="s">
        <v>35</v>
      </c>
      <c r="AA137" s="67" t="s">
        <v>35</v>
      </c>
      <c r="AB137" s="67" t="s">
        <v>35</v>
      </c>
      <c r="AC137" s="67" t="s">
        <v>35</v>
      </c>
      <c r="AD137" s="67" t="s">
        <v>35</v>
      </c>
      <c r="AE137" s="67" t="s">
        <v>35</v>
      </c>
      <c r="AF137" s="67" t="s">
        <v>35</v>
      </c>
      <c r="AG137" s="67" t="s">
        <v>35</v>
      </c>
      <c r="AH137" s="67" t="s">
        <v>35</v>
      </c>
      <c r="AI137" s="67" t="s">
        <v>35</v>
      </c>
      <c r="AJ137" s="67" t="s">
        <v>35</v>
      </c>
      <c r="AK137" s="67" t="s">
        <v>35</v>
      </c>
      <c r="AL137" s="67" t="s">
        <v>35</v>
      </c>
      <c r="AM137" s="67" t="s">
        <v>35</v>
      </c>
      <c r="AN137" s="67" t="s">
        <v>35</v>
      </c>
      <c r="AO137" s="67" t="s">
        <v>35</v>
      </c>
      <c r="AP137" s="67" t="s">
        <v>35</v>
      </c>
      <c r="AQ137" s="67" t="s">
        <v>35</v>
      </c>
      <c r="AR137" s="67" t="s">
        <v>35</v>
      </c>
      <c r="AS137" s="67" t="s">
        <v>35</v>
      </c>
      <c r="AT137" s="67" t="s">
        <v>35</v>
      </c>
      <c r="AU137" s="67" t="s">
        <v>35</v>
      </c>
      <c r="AV137" s="67" t="s">
        <v>35</v>
      </c>
      <c r="AW137" s="58" t="s">
        <v>35</v>
      </c>
      <c r="AX137" s="833"/>
      <c r="AY137" s="833"/>
      <c r="AZ137" s="344"/>
      <c r="BA137" s="965"/>
      <c r="BB137" s="552" t="s">
        <v>42</v>
      </c>
      <c r="BC137" s="54" t="s">
        <v>35</v>
      </c>
      <c r="BD137" s="50" t="s">
        <v>35</v>
      </c>
      <c r="BE137" s="50" t="s">
        <v>35</v>
      </c>
      <c r="BF137" s="50" t="s">
        <v>35</v>
      </c>
      <c r="BG137" s="45" t="s">
        <v>35</v>
      </c>
      <c r="BH137" s="54" t="s">
        <v>35</v>
      </c>
      <c r="BI137" s="50" t="s">
        <v>35</v>
      </c>
      <c r="BJ137" s="50" t="s">
        <v>35</v>
      </c>
      <c r="BK137" s="50" t="s">
        <v>35</v>
      </c>
      <c r="BL137" s="45" t="s">
        <v>35</v>
      </c>
      <c r="BM137" s="54" t="s">
        <v>35</v>
      </c>
      <c r="BN137" s="50" t="s">
        <v>35</v>
      </c>
      <c r="BO137" s="50" t="s">
        <v>35</v>
      </c>
      <c r="BP137" s="50" t="s">
        <v>35</v>
      </c>
      <c r="BQ137" s="45" t="s">
        <v>35</v>
      </c>
      <c r="BR137" s="54" t="s">
        <v>35</v>
      </c>
      <c r="BS137" s="50" t="s">
        <v>35</v>
      </c>
      <c r="BT137" s="50" t="s">
        <v>35</v>
      </c>
      <c r="BU137" s="50" t="s">
        <v>35</v>
      </c>
      <c r="BV137" s="50" t="s">
        <v>35</v>
      </c>
      <c r="BW137" s="50" t="s">
        <v>35</v>
      </c>
      <c r="BX137" s="50" t="s">
        <v>35</v>
      </c>
      <c r="BY137" s="39" t="s">
        <v>35</v>
      </c>
      <c r="BZ137" s="39" t="s">
        <v>35</v>
      </c>
      <c r="CA137" s="39" t="s">
        <v>35</v>
      </c>
      <c r="CB137" s="39" t="s">
        <v>35</v>
      </c>
      <c r="CC137" s="39" t="s">
        <v>35</v>
      </c>
      <c r="CD137" s="39" t="s">
        <v>35</v>
      </c>
      <c r="CE137" s="39" t="s">
        <v>35</v>
      </c>
      <c r="CF137" s="39" t="s">
        <v>35</v>
      </c>
      <c r="CG137" s="39" t="s">
        <v>35</v>
      </c>
      <c r="CH137" s="39" t="s">
        <v>35</v>
      </c>
      <c r="CI137" s="39" t="s">
        <v>35</v>
      </c>
      <c r="CJ137" s="39" t="s">
        <v>35</v>
      </c>
      <c r="CK137" s="39" t="s">
        <v>35</v>
      </c>
      <c r="CL137" s="39" t="s">
        <v>35</v>
      </c>
      <c r="CM137" s="39" t="s">
        <v>35</v>
      </c>
      <c r="CN137" s="39" t="s">
        <v>35</v>
      </c>
      <c r="CO137" s="39" t="s">
        <v>35</v>
      </c>
      <c r="CP137" s="39" t="s">
        <v>35</v>
      </c>
      <c r="CQ137" s="39" t="s">
        <v>35</v>
      </c>
      <c r="CR137" s="39" t="s">
        <v>35</v>
      </c>
      <c r="CS137" s="39" t="s">
        <v>35</v>
      </c>
      <c r="CT137" s="39" t="s">
        <v>35</v>
      </c>
      <c r="CU137" s="39" t="s">
        <v>35</v>
      </c>
      <c r="CV137" s="39" t="s">
        <v>35</v>
      </c>
      <c r="CW137" s="39" t="s">
        <v>35</v>
      </c>
      <c r="CX137" s="8"/>
      <c r="CY137" s="8"/>
      <c r="CZ137" s="8"/>
    </row>
    <row r="138" s="489" customFormat="true" ht="15" customHeight="true" x14ac:dyDescent="0.2">
      <c r="A138" s="977"/>
      <c r="B138" s="370" t="s">
        <v>41</v>
      </c>
      <c r="C138" s="70" t="s">
        <v>35</v>
      </c>
      <c r="D138" s="67" t="s">
        <v>35</v>
      </c>
      <c r="E138" s="67" t="s">
        <v>35</v>
      </c>
      <c r="F138" s="67" t="s">
        <v>35</v>
      </c>
      <c r="G138" s="64" t="s">
        <v>35</v>
      </c>
      <c r="H138" s="61" t="s">
        <v>35</v>
      </c>
      <c r="I138" s="67" t="s">
        <v>35</v>
      </c>
      <c r="J138" s="67" t="s">
        <v>35</v>
      </c>
      <c r="K138" s="67" t="s">
        <v>35</v>
      </c>
      <c r="L138" s="58" t="s">
        <v>35</v>
      </c>
      <c r="M138" s="70" t="s">
        <v>35</v>
      </c>
      <c r="N138" s="67" t="s">
        <v>35</v>
      </c>
      <c r="O138" s="67" t="s">
        <v>35</v>
      </c>
      <c r="P138" s="67" t="s">
        <v>35</v>
      </c>
      <c r="Q138" s="64" t="s">
        <v>35</v>
      </c>
      <c r="R138" s="61" t="s">
        <v>35</v>
      </c>
      <c r="S138" s="67" t="s">
        <v>35</v>
      </c>
      <c r="T138" s="67" t="s">
        <v>35</v>
      </c>
      <c r="U138" s="67" t="s">
        <v>35</v>
      </c>
      <c r="V138" s="67" t="s">
        <v>35</v>
      </c>
      <c r="W138" s="67" t="s">
        <v>35</v>
      </c>
      <c r="X138" s="67" t="s">
        <v>35</v>
      </c>
      <c r="Y138" s="67" t="s">
        <v>35</v>
      </c>
      <c r="Z138" s="67" t="s">
        <v>35</v>
      </c>
      <c r="AA138" s="67" t="s">
        <v>35</v>
      </c>
      <c r="AB138" s="67" t="s">
        <v>35</v>
      </c>
      <c r="AC138" s="67" t="s">
        <v>35</v>
      </c>
      <c r="AD138" s="67" t="s">
        <v>35</v>
      </c>
      <c r="AE138" s="67" t="s">
        <v>35</v>
      </c>
      <c r="AF138" s="67" t="s">
        <v>35</v>
      </c>
      <c r="AG138" s="67" t="s">
        <v>35</v>
      </c>
      <c r="AH138" s="67" t="s">
        <v>35</v>
      </c>
      <c r="AI138" s="67" t="s">
        <v>35</v>
      </c>
      <c r="AJ138" s="67" t="s">
        <v>35</v>
      </c>
      <c r="AK138" s="67" t="s">
        <v>35</v>
      </c>
      <c r="AL138" s="67" t="s">
        <v>35</v>
      </c>
      <c r="AM138" s="67" t="s">
        <v>35</v>
      </c>
      <c r="AN138" s="67" t="s">
        <v>35</v>
      </c>
      <c r="AO138" s="67" t="s">
        <v>35</v>
      </c>
      <c r="AP138" s="67" t="s">
        <v>35</v>
      </c>
      <c r="AQ138" s="67" t="s">
        <v>35</v>
      </c>
      <c r="AR138" s="67" t="s">
        <v>35</v>
      </c>
      <c r="AS138" s="67" t="s">
        <v>35</v>
      </c>
      <c r="AT138" s="67" t="s">
        <v>35</v>
      </c>
      <c r="AU138" s="67" t="s">
        <v>35</v>
      </c>
      <c r="AV138" s="67" t="s">
        <v>35</v>
      </c>
      <c r="AW138" s="58" t="s">
        <v>35</v>
      </c>
      <c r="AX138" s="833"/>
      <c r="AY138" s="833"/>
      <c r="AZ138" s="344"/>
      <c r="BA138" s="965"/>
      <c r="BB138" s="552" t="s">
        <v>41</v>
      </c>
      <c r="BC138" s="54" t="s">
        <v>35</v>
      </c>
      <c r="BD138" s="50" t="s">
        <v>35</v>
      </c>
      <c r="BE138" s="50" t="s">
        <v>35</v>
      </c>
      <c r="BF138" s="50" t="s">
        <v>35</v>
      </c>
      <c r="BG138" s="45" t="s">
        <v>35</v>
      </c>
      <c r="BH138" s="54" t="s">
        <v>35</v>
      </c>
      <c r="BI138" s="50" t="s">
        <v>35</v>
      </c>
      <c r="BJ138" s="50" t="s">
        <v>35</v>
      </c>
      <c r="BK138" s="50" t="s">
        <v>35</v>
      </c>
      <c r="BL138" s="45" t="s">
        <v>35</v>
      </c>
      <c r="BM138" s="54" t="s">
        <v>35</v>
      </c>
      <c r="BN138" s="50" t="s">
        <v>35</v>
      </c>
      <c r="BO138" s="50" t="s">
        <v>35</v>
      </c>
      <c r="BP138" s="50" t="s">
        <v>35</v>
      </c>
      <c r="BQ138" s="45" t="s">
        <v>35</v>
      </c>
      <c r="BR138" s="54" t="s">
        <v>35</v>
      </c>
      <c r="BS138" s="50" t="s">
        <v>35</v>
      </c>
      <c r="BT138" s="50" t="s">
        <v>35</v>
      </c>
      <c r="BU138" s="50" t="s">
        <v>35</v>
      </c>
      <c r="BV138" s="50" t="s">
        <v>35</v>
      </c>
      <c r="BW138" s="50" t="s">
        <v>35</v>
      </c>
      <c r="BX138" s="50" t="s">
        <v>35</v>
      </c>
      <c r="BY138" s="39" t="s">
        <v>35</v>
      </c>
      <c r="BZ138" s="39" t="s">
        <v>35</v>
      </c>
      <c r="CA138" s="39" t="s">
        <v>35</v>
      </c>
      <c r="CB138" s="39" t="s">
        <v>35</v>
      </c>
      <c r="CC138" s="39" t="s">
        <v>35</v>
      </c>
      <c r="CD138" s="39" t="s">
        <v>35</v>
      </c>
      <c r="CE138" s="39" t="s">
        <v>35</v>
      </c>
      <c r="CF138" s="39" t="s">
        <v>35</v>
      </c>
      <c r="CG138" s="39" t="s">
        <v>35</v>
      </c>
      <c r="CH138" s="39" t="s">
        <v>35</v>
      </c>
      <c r="CI138" s="39" t="s">
        <v>35</v>
      </c>
      <c r="CJ138" s="39" t="s">
        <v>35</v>
      </c>
      <c r="CK138" s="39" t="s">
        <v>35</v>
      </c>
      <c r="CL138" s="39" t="s">
        <v>35</v>
      </c>
      <c r="CM138" s="39" t="s">
        <v>35</v>
      </c>
      <c r="CN138" s="39" t="s">
        <v>35</v>
      </c>
      <c r="CO138" s="39" t="s">
        <v>35</v>
      </c>
      <c r="CP138" s="39" t="s">
        <v>35</v>
      </c>
      <c r="CQ138" s="39" t="s">
        <v>35</v>
      </c>
      <c r="CR138" s="39" t="s">
        <v>35</v>
      </c>
      <c r="CS138" s="39" t="s">
        <v>35</v>
      </c>
      <c r="CT138" s="39" t="s">
        <v>35</v>
      </c>
      <c r="CU138" s="39" t="s">
        <v>35</v>
      </c>
      <c r="CV138" s="39" t="s">
        <v>35</v>
      </c>
      <c r="CW138" s="39" t="s">
        <v>35</v>
      </c>
      <c r="CX138" s="8"/>
      <c r="CY138" s="8"/>
      <c r="CZ138" s="8"/>
    </row>
    <row r="139" s="489" customFormat="true" ht="15" customHeight="true" x14ac:dyDescent="0.2">
      <c r="A139" s="977"/>
      <c r="B139" s="370" t="s">
        <v>19</v>
      </c>
      <c r="C139" s="127">
        <v>12.719519392298709</v>
      </c>
      <c r="D139" s="126">
        <v>3.8786948818290661</v>
      </c>
      <c r="E139" s="126">
        <v>1.1220611905705069</v>
      </c>
      <c r="F139" s="126">
        <v>6.8148780517671217E-2</v>
      </c>
      <c r="G139" s="125">
        <v>2.3621748640044939E-2</v>
      </c>
      <c r="H139" s="124">
        <v>7.1678634503243428</v>
      </c>
      <c r="I139" s="126">
        <v>2.5370682113108147</v>
      </c>
      <c r="J139" s="126">
        <v>0.33310697452121851</v>
      </c>
      <c r="K139" s="126">
        <v>3.100948750780531E-2</v>
      </c>
      <c r="L139" s="123">
        <v>0</v>
      </c>
      <c r="M139" s="127">
        <v>20.228832059672005</v>
      </c>
      <c r="N139" s="126">
        <v>9.5066384304408675</v>
      </c>
      <c r="O139" s="126">
        <v>4.2122356857685537</v>
      </c>
      <c r="P139" s="126">
        <v>1.1715265931218777</v>
      </c>
      <c r="Q139" s="125">
        <v>0.14746412765613137</v>
      </c>
      <c r="R139" s="124">
        <v>6.5023200124398937</v>
      </c>
      <c r="S139" s="126">
        <v>17.338767076632394</v>
      </c>
      <c r="T139" s="126">
        <v>4.0152743289190562</v>
      </c>
      <c r="U139" s="126">
        <v>2.1345246001201406</v>
      </c>
      <c r="V139" s="126">
        <v>0.61236105443111233</v>
      </c>
      <c r="W139" s="126">
        <v>2.6754774923690481</v>
      </c>
      <c r="X139" s="126">
        <v>10.376519119244755</v>
      </c>
      <c r="Y139" s="126">
        <v>14.992388426588708</v>
      </c>
      <c r="Z139" s="126">
        <v>2.3055920308907045</v>
      </c>
      <c r="AA139" s="126">
        <v>3.8325676884470319</v>
      </c>
      <c r="AB139" s="126">
        <v>12.592019181659383</v>
      </c>
      <c r="AC139" s="126">
        <v>3.4152333059428206</v>
      </c>
      <c r="AD139" s="126">
        <v>4.7130070000532704</v>
      </c>
      <c r="AE139" s="126">
        <v>2.2934231663622531</v>
      </c>
      <c r="AF139" s="126">
        <v>4.6232799248229162</v>
      </c>
      <c r="AG139" s="126">
        <v>2.1427125129810749</v>
      </c>
      <c r="AH139" s="126">
        <v>3.0930456762773191</v>
      </c>
      <c r="AI139" s="126">
        <v>8.7360593359625884</v>
      </c>
      <c r="AJ139" s="126">
        <v>10.762976562837117</v>
      </c>
      <c r="AK139" s="126">
        <v>2.2508918554498312</v>
      </c>
      <c r="AL139" s="126">
        <v>3.778007438943737</v>
      </c>
      <c r="AM139" s="126">
        <v>0.68614526959420985</v>
      </c>
      <c r="AN139" s="126">
        <v>5.5202549288470699</v>
      </c>
      <c r="AO139" s="126">
        <v>2.8034852916438386</v>
      </c>
      <c r="AP139" s="126">
        <v>2.7209276052771627</v>
      </c>
      <c r="AQ139" s="126">
        <v>8.503026603080075</v>
      </c>
      <c r="AR139" s="126">
        <v>6.06611846461319</v>
      </c>
      <c r="AS139" s="126">
        <v>4.1750997020879836</v>
      </c>
      <c r="AT139" s="126">
        <v>1.1392701833509589</v>
      </c>
      <c r="AU139" s="126">
        <v>2.6954201504885953</v>
      </c>
      <c r="AV139" s="126">
        <v>3.4392862228420902</v>
      </c>
      <c r="AW139" s="123">
        <v>2.7678452129406481</v>
      </c>
      <c r="AX139" s="833"/>
      <c r="AY139" s="833"/>
      <c r="AZ139" s="344"/>
      <c r="BA139" s="965"/>
      <c r="BB139" s="552" t="s">
        <v>19</v>
      </c>
      <c r="BC139" s="54" t="s">
        <v>35</v>
      </c>
      <c r="BD139" s="50" t="s">
        <v>35</v>
      </c>
      <c r="BE139" s="50" t="s">
        <v>35</v>
      </c>
      <c r="BF139" s="50" t="s">
        <v>35</v>
      </c>
      <c r="BG139" s="45" t="s">
        <v>35</v>
      </c>
      <c r="BH139" s="54" t="s">
        <v>35</v>
      </c>
      <c r="BI139" s="50" t="s">
        <v>35</v>
      </c>
      <c r="BJ139" s="50" t="s">
        <v>35</v>
      </c>
      <c r="BK139" s="50" t="s">
        <v>35</v>
      </c>
      <c r="BL139" s="45" t="s">
        <v>35</v>
      </c>
      <c r="BM139" s="54" t="s">
        <v>35</v>
      </c>
      <c r="BN139" s="50" t="s">
        <v>35</v>
      </c>
      <c r="BO139" s="50" t="s">
        <v>35</v>
      </c>
      <c r="BP139" s="50" t="s">
        <v>35</v>
      </c>
      <c r="BQ139" s="45" t="s">
        <v>35</v>
      </c>
      <c r="BR139" s="54" t="s">
        <v>35</v>
      </c>
      <c r="BS139" s="50" t="s">
        <v>35</v>
      </c>
      <c r="BT139" s="50" t="s">
        <v>35</v>
      </c>
      <c r="BU139" s="50" t="s">
        <v>35</v>
      </c>
      <c r="BV139" s="50" t="s">
        <v>35</v>
      </c>
      <c r="BW139" s="50" t="s">
        <v>35</v>
      </c>
      <c r="BX139" s="50" t="s">
        <v>35</v>
      </c>
      <c r="BY139" s="39" t="s">
        <v>35</v>
      </c>
      <c r="BZ139" s="39" t="s">
        <v>35</v>
      </c>
      <c r="CA139" s="39" t="s">
        <v>35</v>
      </c>
      <c r="CB139" s="39" t="s">
        <v>35</v>
      </c>
      <c r="CC139" s="39" t="s">
        <v>35</v>
      </c>
      <c r="CD139" s="39" t="s">
        <v>35</v>
      </c>
      <c r="CE139" s="39" t="s">
        <v>35</v>
      </c>
      <c r="CF139" s="39" t="s">
        <v>35</v>
      </c>
      <c r="CG139" s="39" t="s">
        <v>35</v>
      </c>
      <c r="CH139" s="39" t="s">
        <v>35</v>
      </c>
      <c r="CI139" s="39" t="s">
        <v>35</v>
      </c>
      <c r="CJ139" s="39" t="s">
        <v>35</v>
      </c>
      <c r="CK139" s="39" t="s">
        <v>35</v>
      </c>
      <c r="CL139" s="39" t="s">
        <v>35</v>
      </c>
      <c r="CM139" s="39" t="s">
        <v>35</v>
      </c>
      <c r="CN139" s="39" t="s">
        <v>35</v>
      </c>
      <c r="CO139" s="39" t="s">
        <v>35</v>
      </c>
      <c r="CP139" s="39" t="s">
        <v>35</v>
      </c>
      <c r="CQ139" s="39" t="s">
        <v>35</v>
      </c>
      <c r="CR139" s="39" t="s">
        <v>35</v>
      </c>
      <c r="CS139" s="39" t="s">
        <v>35</v>
      </c>
      <c r="CT139" s="39" t="s">
        <v>35</v>
      </c>
      <c r="CU139" s="39" t="s">
        <v>35</v>
      </c>
      <c r="CV139" s="39" t="s">
        <v>35</v>
      </c>
      <c r="CW139" s="39" t="s">
        <v>35</v>
      </c>
      <c r="CX139" s="8"/>
      <c r="CY139" s="8"/>
      <c r="CZ139" s="8"/>
    </row>
    <row r="140" s="315" customFormat="true" ht="15" customHeight="true" x14ac:dyDescent="0.2">
      <c r="A140" s="977" t="s">
        <v>106</v>
      </c>
      <c r="B140" s="370" t="s">
        <v>64</v>
      </c>
      <c r="C140" s="70" t="s">
        <v>35</v>
      </c>
      <c r="D140" s="67" t="s">
        <v>35</v>
      </c>
      <c r="E140" s="67" t="s">
        <v>35</v>
      </c>
      <c r="F140" s="67" t="s">
        <v>35</v>
      </c>
      <c r="G140" s="64" t="s">
        <v>35</v>
      </c>
      <c r="H140" s="61" t="s">
        <v>35</v>
      </c>
      <c r="I140" s="67" t="s">
        <v>35</v>
      </c>
      <c r="J140" s="67" t="s">
        <v>35</v>
      </c>
      <c r="K140" s="67" t="s">
        <v>35</v>
      </c>
      <c r="L140" s="58" t="s">
        <v>35</v>
      </c>
      <c r="M140" s="70" t="s">
        <v>35</v>
      </c>
      <c r="N140" s="67" t="s">
        <v>35</v>
      </c>
      <c r="O140" s="67" t="s">
        <v>35</v>
      </c>
      <c r="P140" s="67" t="s">
        <v>35</v>
      </c>
      <c r="Q140" s="64" t="s">
        <v>35</v>
      </c>
      <c r="R140" s="61" t="s">
        <v>35</v>
      </c>
      <c r="S140" s="67" t="s">
        <v>35</v>
      </c>
      <c r="T140" s="67" t="s">
        <v>35</v>
      </c>
      <c r="U140" s="67" t="s">
        <v>35</v>
      </c>
      <c r="V140" s="67" t="s">
        <v>35</v>
      </c>
      <c r="W140" s="67" t="s">
        <v>35</v>
      </c>
      <c r="X140" s="67" t="s">
        <v>35</v>
      </c>
      <c r="Y140" s="67" t="s">
        <v>35</v>
      </c>
      <c r="Z140" s="67" t="s">
        <v>35</v>
      </c>
      <c r="AA140" s="67" t="s">
        <v>35</v>
      </c>
      <c r="AB140" s="67" t="s">
        <v>35</v>
      </c>
      <c r="AC140" s="67" t="s">
        <v>35</v>
      </c>
      <c r="AD140" s="67" t="s">
        <v>35</v>
      </c>
      <c r="AE140" s="67" t="s">
        <v>35</v>
      </c>
      <c r="AF140" s="67" t="s">
        <v>35</v>
      </c>
      <c r="AG140" s="67" t="s">
        <v>35</v>
      </c>
      <c r="AH140" s="67" t="s">
        <v>35</v>
      </c>
      <c r="AI140" s="67" t="s">
        <v>35</v>
      </c>
      <c r="AJ140" s="67" t="s">
        <v>35</v>
      </c>
      <c r="AK140" s="67" t="s">
        <v>35</v>
      </c>
      <c r="AL140" s="67" t="s">
        <v>35</v>
      </c>
      <c r="AM140" s="67" t="s">
        <v>35</v>
      </c>
      <c r="AN140" s="67" t="s">
        <v>35</v>
      </c>
      <c r="AO140" s="67" t="s">
        <v>35</v>
      </c>
      <c r="AP140" s="67" t="s">
        <v>35</v>
      </c>
      <c r="AQ140" s="67" t="s">
        <v>35</v>
      </c>
      <c r="AR140" s="67" t="s">
        <v>35</v>
      </c>
      <c r="AS140" s="67" t="s">
        <v>35</v>
      </c>
      <c r="AT140" s="67" t="s">
        <v>35</v>
      </c>
      <c r="AU140" s="67" t="s">
        <v>35</v>
      </c>
      <c r="AV140" s="67" t="s">
        <v>35</v>
      </c>
      <c r="AW140" s="58" t="s">
        <v>35</v>
      </c>
      <c r="AX140" s="10"/>
      <c r="AY140" s="876"/>
      <c r="AZ140" s="343"/>
      <c r="BA140" s="965" t="s">
        <v>106</v>
      </c>
      <c r="BB140" s="552" t="s">
        <v>64</v>
      </c>
      <c r="BC140" s="54" t="s">
        <v>35</v>
      </c>
      <c r="BD140" s="50" t="s">
        <v>35</v>
      </c>
      <c r="BE140" s="50" t="s">
        <v>35</v>
      </c>
      <c r="BF140" s="50" t="s">
        <v>35</v>
      </c>
      <c r="BG140" s="45" t="s">
        <v>35</v>
      </c>
      <c r="BH140" s="54" t="s">
        <v>35</v>
      </c>
      <c r="BI140" s="50" t="s">
        <v>35</v>
      </c>
      <c r="BJ140" s="50" t="s">
        <v>35</v>
      </c>
      <c r="BK140" s="50" t="s">
        <v>35</v>
      </c>
      <c r="BL140" s="45" t="s">
        <v>35</v>
      </c>
      <c r="BM140" s="54" t="s">
        <v>35</v>
      </c>
      <c r="BN140" s="50" t="s">
        <v>35</v>
      </c>
      <c r="BO140" s="50" t="s">
        <v>35</v>
      </c>
      <c r="BP140" s="50" t="s">
        <v>35</v>
      </c>
      <c r="BQ140" s="45" t="s">
        <v>35</v>
      </c>
      <c r="BR140" s="54" t="s">
        <v>35</v>
      </c>
      <c r="BS140" s="50" t="s">
        <v>35</v>
      </c>
      <c r="BT140" s="50" t="s">
        <v>35</v>
      </c>
      <c r="BU140" s="50" t="s">
        <v>35</v>
      </c>
      <c r="BV140" s="50" t="s">
        <v>35</v>
      </c>
      <c r="BW140" s="50" t="s">
        <v>35</v>
      </c>
      <c r="BX140" s="50" t="s">
        <v>35</v>
      </c>
      <c r="BY140" s="39" t="s">
        <v>35</v>
      </c>
      <c r="BZ140" s="39" t="s">
        <v>35</v>
      </c>
      <c r="CA140" s="39" t="s">
        <v>35</v>
      </c>
      <c r="CB140" s="39" t="s">
        <v>35</v>
      </c>
      <c r="CC140" s="39" t="s">
        <v>35</v>
      </c>
      <c r="CD140" s="39" t="s">
        <v>35</v>
      </c>
      <c r="CE140" s="39" t="s">
        <v>35</v>
      </c>
      <c r="CF140" s="39" t="s">
        <v>35</v>
      </c>
      <c r="CG140" s="39" t="s">
        <v>35</v>
      </c>
      <c r="CH140" s="39" t="s">
        <v>35</v>
      </c>
      <c r="CI140" s="39" t="s">
        <v>35</v>
      </c>
      <c r="CJ140" s="39" t="s">
        <v>35</v>
      </c>
      <c r="CK140" s="39" t="s">
        <v>35</v>
      </c>
      <c r="CL140" s="39" t="s">
        <v>35</v>
      </c>
      <c r="CM140" s="39" t="s">
        <v>35</v>
      </c>
      <c r="CN140" s="39" t="s">
        <v>35</v>
      </c>
      <c r="CO140" s="39" t="s">
        <v>35</v>
      </c>
      <c r="CP140" s="39" t="s">
        <v>35</v>
      </c>
      <c r="CQ140" s="39" t="s">
        <v>35</v>
      </c>
      <c r="CR140" s="39" t="s">
        <v>35</v>
      </c>
      <c r="CS140" s="39" t="s">
        <v>35</v>
      </c>
      <c r="CT140" s="39" t="s">
        <v>35</v>
      </c>
      <c r="CU140" s="39" t="s">
        <v>35</v>
      </c>
      <c r="CV140" s="39" t="s">
        <v>35</v>
      </c>
      <c r="CW140" s="39" t="s">
        <v>35</v>
      </c>
      <c r="CX140" s="8"/>
      <c r="CY140" s="8"/>
      <c r="CZ140" s="8"/>
    </row>
    <row r="141" s="315" customFormat="true" ht="15" customHeight="true" x14ac:dyDescent="0.2">
      <c r="A141" s="977"/>
      <c r="B141" s="370" t="s">
        <v>65</v>
      </c>
      <c r="C141" s="70" t="s">
        <v>35</v>
      </c>
      <c r="D141" s="67" t="s">
        <v>35</v>
      </c>
      <c r="E141" s="67" t="s">
        <v>35</v>
      </c>
      <c r="F141" s="67" t="s">
        <v>35</v>
      </c>
      <c r="G141" s="64" t="s">
        <v>35</v>
      </c>
      <c r="H141" s="61" t="s">
        <v>35</v>
      </c>
      <c r="I141" s="67" t="s">
        <v>35</v>
      </c>
      <c r="J141" s="67" t="s">
        <v>35</v>
      </c>
      <c r="K141" s="67" t="s">
        <v>35</v>
      </c>
      <c r="L141" s="58" t="s">
        <v>35</v>
      </c>
      <c r="M141" s="70" t="s">
        <v>35</v>
      </c>
      <c r="N141" s="67" t="s">
        <v>35</v>
      </c>
      <c r="O141" s="67" t="s">
        <v>35</v>
      </c>
      <c r="P141" s="67" t="s">
        <v>35</v>
      </c>
      <c r="Q141" s="64" t="s">
        <v>35</v>
      </c>
      <c r="R141" s="61" t="s">
        <v>35</v>
      </c>
      <c r="S141" s="67" t="s">
        <v>35</v>
      </c>
      <c r="T141" s="67" t="s">
        <v>35</v>
      </c>
      <c r="U141" s="67" t="s">
        <v>35</v>
      </c>
      <c r="V141" s="67" t="s">
        <v>35</v>
      </c>
      <c r="W141" s="67" t="s">
        <v>35</v>
      </c>
      <c r="X141" s="67" t="s">
        <v>35</v>
      </c>
      <c r="Y141" s="67" t="s">
        <v>35</v>
      </c>
      <c r="Z141" s="67" t="s">
        <v>35</v>
      </c>
      <c r="AA141" s="67" t="s">
        <v>35</v>
      </c>
      <c r="AB141" s="67" t="s">
        <v>35</v>
      </c>
      <c r="AC141" s="67" t="s">
        <v>35</v>
      </c>
      <c r="AD141" s="67" t="s">
        <v>35</v>
      </c>
      <c r="AE141" s="67" t="s">
        <v>35</v>
      </c>
      <c r="AF141" s="67" t="s">
        <v>35</v>
      </c>
      <c r="AG141" s="67" t="s">
        <v>35</v>
      </c>
      <c r="AH141" s="67" t="s">
        <v>35</v>
      </c>
      <c r="AI141" s="67" t="s">
        <v>35</v>
      </c>
      <c r="AJ141" s="67" t="s">
        <v>35</v>
      </c>
      <c r="AK141" s="67" t="s">
        <v>35</v>
      </c>
      <c r="AL141" s="67" t="s">
        <v>35</v>
      </c>
      <c r="AM141" s="67" t="s">
        <v>35</v>
      </c>
      <c r="AN141" s="67" t="s">
        <v>35</v>
      </c>
      <c r="AO141" s="67" t="s">
        <v>35</v>
      </c>
      <c r="AP141" s="67" t="s">
        <v>35</v>
      </c>
      <c r="AQ141" s="67" t="s">
        <v>35</v>
      </c>
      <c r="AR141" s="67" t="s">
        <v>35</v>
      </c>
      <c r="AS141" s="67" t="s">
        <v>35</v>
      </c>
      <c r="AT141" s="67" t="s">
        <v>35</v>
      </c>
      <c r="AU141" s="67" t="s">
        <v>35</v>
      </c>
      <c r="AV141" s="67" t="s">
        <v>35</v>
      </c>
      <c r="AW141" s="58" t="s">
        <v>35</v>
      </c>
      <c r="AX141" s="10"/>
      <c r="AY141" s="876"/>
      <c r="AZ141" s="343"/>
      <c r="BA141" s="965"/>
      <c r="BB141" s="552" t="s">
        <v>65</v>
      </c>
      <c r="BC141" s="54" t="s">
        <v>35</v>
      </c>
      <c r="BD141" s="50" t="s">
        <v>35</v>
      </c>
      <c r="BE141" s="50" t="s">
        <v>35</v>
      </c>
      <c r="BF141" s="50" t="s">
        <v>35</v>
      </c>
      <c r="BG141" s="45" t="s">
        <v>35</v>
      </c>
      <c r="BH141" s="54" t="s">
        <v>35</v>
      </c>
      <c r="BI141" s="50" t="s">
        <v>35</v>
      </c>
      <c r="BJ141" s="50" t="s">
        <v>35</v>
      </c>
      <c r="BK141" s="50" t="s">
        <v>35</v>
      </c>
      <c r="BL141" s="45" t="s">
        <v>35</v>
      </c>
      <c r="BM141" s="54" t="s">
        <v>35</v>
      </c>
      <c r="BN141" s="50" t="s">
        <v>35</v>
      </c>
      <c r="BO141" s="50" t="s">
        <v>35</v>
      </c>
      <c r="BP141" s="50" t="s">
        <v>35</v>
      </c>
      <c r="BQ141" s="45" t="s">
        <v>35</v>
      </c>
      <c r="BR141" s="54" t="s">
        <v>35</v>
      </c>
      <c r="BS141" s="50" t="s">
        <v>35</v>
      </c>
      <c r="BT141" s="50" t="s">
        <v>35</v>
      </c>
      <c r="BU141" s="50" t="s">
        <v>35</v>
      </c>
      <c r="BV141" s="50" t="s">
        <v>35</v>
      </c>
      <c r="BW141" s="50" t="s">
        <v>35</v>
      </c>
      <c r="BX141" s="50" t="s">
        <v>35</v>
      </c>
      <c r="BY141" s="39" t="s">
        <v>35</v>
      </c>
      <c r="BZ141" s="39" t="s">
        <v>35</v>
      </c>
      <c r="CA141" s="39" t="s">
        <v>35</v>
      </c>
      <c r="CB141" s="39" t="s">
        <v>35</v>
      </c>
      <c r="CC141" s="39" t="s">
        <v>35</v>
      </c>
      <c r="CD141" s="39" t="s">
        <v>35</v>
      </c>
      <c r="CE141" s="39" t="s">
        <v>35</v>
      </c>
      <c r="CF141" s="39" t="s">
        <v>35</v>
      </c>
      <c r="CG141" s="39" t="s">
        <v>35</v>
      </c>
      <c r="CH141" s="39" t="s">
        <v>35</v>
      </c>
      <c r="CI141" s="39" t="s">
        <v>35</v>
      </c>
      <c r="CJ141" s="39" t="s">
        <v>35</v>
      </c>
      <c r="CK141" s="39" t="s">
        <v>35</v>
      </c>
      <c r="CL141" s="39" t="s">
        <v>35</v>
      </c>
      <c r="CM141" s="39" t="s">
        <v>35</v>
      </c>
      <c r="CN141" s="39" t="s">
        <v>35</v>
      </c>
      <c r="CO141" s="39" t="s">
        <v>35</v>
      </c>
      <c r="CP141" s="39" t="s">
        <v>35</v>
      </c>
      <c r="CQ141" s="39" t="s">
        <v>35</v>
      </c>
      <c r="CR141" s="39" t="s">
        <v>35</v>
      </c>
      <c r="CS141" s="39" t="s">
        <v>35</v>
      </c>
      <c r="CT141" s="39" t="s">
        <v>35</v>
      </c>
      <c r="CU141" s="39" t="s">
        <v>35</v>
      </c>
      <c r="CV141" s="39" t="s">
        <v>35</v>
      </c>
      <c r="CW141" s="39" t="s">
        <v>35</v>
      </c>
      <c r="CX141" s="8"/>
      <c r="CY141" s="8"/>
      <c r="CZ141" s="8"/>
    </row>
    <row r="142" s="315" customFormat="true" ht="15" customHeight="true" x14ac:dyDescent="0.2">
      <c r="A142" s="977"/>
      <c r="B142" s="370" t="s">
        <v>66</v>
      </c>
      <c r="C142" s="70" t="s">
        <v>35</v>
      </c>
      <c r="D142" s="67" t="s">
        <v>35</v>
      </c>
      <c r="E142" s="67" t="s">
        <v>35</v>
      </c>
      <c r="F142" s="67" t="s">
        <v>35</v>
      </c>
      <c r="G142" s="64" t="s">
        <v>35</v>
      </c>
      <c r="H142" s="61" t="s">
        <v>35</v>
      </c>
      <c r="I142" s="67" t="s">
        <v>35</v>
      </c>
      <c r="J142" s="67" t="s">
        <v>35</v>
      </c>
      <c r="K142" s="67" t="s">
        <v>35</v>
      </c>
      <c r="L142" s="58" t="s">
        <v>35</v>
      </c>
      <c r="M142" s="70" t="s">
        <v>35</v>
      </c>
      <c r="N142" s="67" t="s">
        <v>35</v>
      </c>
      <c r="O142" s="67" t="s">
        <v>35</v>
      </c>
      <c r="P142" s="67" t="s">
        <v>35</v>
      </c>
      <c r="Q142" s="64" t="s">
        <v>35</v>
      </c>
      <c r="R142" s="61" t="s">
        <v>35</v>
      </c>
      <c r="S142" s="67" t="s">
        <v>35</v>
      </c>
      <c r="T142" s="67" t="s">
        <v>35</v>
      </c>
      <c r="U142" s="67" t="s">
        <v>35</v>
      </c>
      <c r="V142" s="67" t="s">
        <v>35</v>
      </c>
      <c r="W142" s="67" t="s">
        <v>35</v>
      </c>
      <c r="X142" s="67" t="s">
        <v>35</v>
      </c>
      <c r="Y142" s="67" t="s">
        <v>35</v>
      </c>
      <c r="Z142" s="67" t="s">
        <v>35</v>
      </c>
      <c r="AA142" s="67" t="s">
        <v>35</v>
      </c>
      <c r="AB142" s="67" t="s">
        <v>35</v>
      </c>
      <c r="AC142" s="67" t="s">
        <v>35</v>
      </c>
      <c r="AD142" s="67" t="s">
        <v>35</v>
      </c>
      <c r="AE142" s="67" t="s">
        <v>35</v>
      </c>
      <c r="AF142" s="67" t="s">
        <v>35</v>
      </c>
      <c r="AG142" s="67" t="s">
        <v>35</v>
      </c>
      <c r="AH142" s="67" t="s">
        <v>35</v>
      </c>
      <c r="AI142" s="67" t="s">
        <v>35</v>
      </c>
      <c r="AJ142" s="67" t="s">
        <v>35</v>
      </c>
      <c r="AK142" s="67" t="s">
        <v>35</v>
      </c>
      <c r="AL142" s="67" t="s">
        <v>35</v>
      </c>
      <c r="AM142" s="67" t="s">
        <v>35</v>
      </c>
      <c r="AN142" s="67" t="s">
        <v>35</v>
      </c>
      <c r="AO142" s="67" t="s">
        <v>35</v>
      </c>
      <c r="AP142" s="67" t="s">
        <v>35</v>
      </c>
      <c r="AQ142" s="67" t="s">
        <v>35</v>
      </c>
      <c r="AR142" s="67" t="s">
        <v>35</v>
      </c>
      <c r="AS142" s="67" t="s">
        <v>35</v>
      </c>
      <c r="AT142" s="67" t="s">
        <v>35</v>
      </c>
      <c r="AU142" s="67" t="s">
        <v>35</v>
      </c>
      <c r="AV142" s="67" t="s">
        <v>35</v>
      </c>
      <c r="AW142" s="58" t="s">
        <v>35</v>
      </c>
      <c r="AX142" s="10"/>
      <c r="AY142" s="876"/>
      <c r="AZ142" s="343"/>
      <c r="BA142" s="965"/>
      <c r="BB142" s="552" t="s">
        <v>66</v>
      </c>
      <c r="BC142" s="54" t="s">
        <v>35</v>
      </c>
      <c r="BD142" s="50" t="s">
        <v>35</v>
      </c>
      <c r="BE142" s="50" t="s">
        <v>35</v>
      </c>
      <c r="BF142" s="50" t="s">
        <v>35</v>
      </c>
      <c r="BG142" s="45" t="s">
        <v>35</v>
      </c>
      <c r="BH142" s="54" t="s">
        <v>35</v>
      </c>
      <c r="BI142" s="50" t="s">
        <v>35</v>
      </c>
      <c r="BJ142" s="50" t="s">
        <v>35</v>
      </c>
      <c r="BK142" s="50" t="s">
        <v>35</v>
      </c>
      <c r="BL142" s="45" t="s">
        <v>35</v>
      </c>
      <c r="BM142" s="54" t="s">
        <v>35</v>
      </c>
      <c r="BN142" s="50" t="s">
        <v>35</v>
      </c>
      <c r="BO142" s="50" t="s">
        <v>35</v>
      </c>
      <c r="BP142" s="50" t="s">
        <v>35</v>
      </c>
      <c r="BQ142" s="45" t="s">
        <v>35</v>
      </c>
      <c r="BR142" s="54" t="s">
        <v>35</v>
      </c>
      <c r="BS142" s="50" t="s">
        <v>35</v>
      </c>
      <c r="BT142" s="50" t="s">
        <v>35</v>
      </c>
      <c r="BU142" s="50" t="s">
        <v>35</v>
      </c>
      <c r="BV142" s="50" t="s">
        <v>35</v>
      </c>
      <c r="BW142" s="50" t="s">
        <v>35</v>
      </c>
      <c r="BX142" s="50" t="s">
        <v>35</v>
      </c>
      <c r="BY142" s="39" t="s">
        <v>35</v>
      </c>
      <c r="BZ142" s="39" t="s">
        <v>35</v>
      </c>
      <c r="CA142" s="39" t="s">
        <v>35</v>
      </c>
      <c r="CB142" s="39" t="s">
        <v>35</v>
      </c>
      <c r="CC142" s="39" t="s">
        <v>35</v>
      </c>
      <c r="CD142" s="39" t="s">
        <v>35</v>
      </c>
      <c r="CE142" s="39" t="s">
        <v>35</v>
      </c>
      <c r="CF142" s="39" t="s">
        <v>35</v>
      </c>
      <c r="CG142" s="39" t="s">
        <v>35</v>
      </c>
      <c r="CH142" s="39" t="s">
        <v>35</v>
      </c>
      <c r="CI142" s="39" t="s">
        <v>35</v>
      </c>
      <c r="CJ142" s="39" t="s">
        <v>35</v>
      </c>
      <c r="CK142" s="39" t="s">
        <v>35</v>
      </c>
      <c r="CL142" s="39" t="s">
        <v>35</v>
      </c>
      <c r="CM142" s="39" t="s">
        <v>35</v>
      </c>
      <c r="CN142" s="39" t="s">
        <v>35</v>
      </c>
      <c r="CO142" s="39" t="s">
        <v>35</v>
      </c>
      <c r="CP142" s="39" t="s">
        <v>35</v>
      </c>
      <c r="CQ142" s="39" t="s">
        <v>35</v>
      </c>
      <c r="CR142" s="39" t="s">
        <v>35</v>
      </c>
      <c r="CS142" s="39" t="s">
        <v>35</v>
      </c>
      <c r="CT142" s="39" t="s">
        <v>35</v>
      </c>
      <c r="CU142" s="39" t="s">
        <v>35</v>
      </c>
      <c r="CV142" s="39" t="s">
        <v>35</v>
      </c>
      <c r="CW142" s="39" t="s">
        <v>35</v>
      </c>
      <c r="CX142" s="8"/>
      <c r="CY142" s="8"/>
      <c r="CZ142" s="8"/>
    </row>
    <row r="143" s="315" customFormat="true" ht="15" customHeight="true" x14ac:dyDescent="0.2">
      <c r="A143" s="977"/>
      <c r="B143" s="370" t="s">
        <v>67</v>
      </c>
      <c r="C143" s="70" t="s">
        <v>35</v>
      </c>
      <c r="D143" s="67" t="s">
        <v>35</v>
      </c>
      <c r="E143" s="67" t="s">
        <v>35</v>
      </c>
      <c r="F143" s="67" t="s">
        <v>35</v>
      </c>
      <c r="G143" s="64" t="s">
        <v>35</v>
      </c>
      <c r="H143" s="61" t="s">
        <v>35</v>
      </c>
      <c r="I143" s="67" t="s">
        <v>35</v>
      </c>
      <c r="J143" s="67" t="s">
        <v>35</v>
      </c>
      <c r="K143" s="67" t="s">
        <v>35</v>
      </c>
      <c r="L143" s="58" t="s">
        <v>35</v>
      </c>
      <c r="M143" s="70" t="s">
        <v>35</v>
      </c>
      <c r="N143" s="67" t="s">
        <v>35</v>
      </c>
      <c r="O143" s="67" t="s">
        <v>35</v>
      </c>
      <c r="P143" s="67" t="s">
        <v>35</v>
      </c>
      <c r="Q143" s="64" t="s">
        <v>35</v>
      </c>
      <c r="R143" s="61" t="s">
        <v>35</v>
      </c>
      <c r="S143" s="67" t="s">
        <v>35</v>
      </c>
      <c r="T143" s="67" t="s">
        <v>35</v>
      </c>
      <c r="U143" s="67" t="s">
        <v>35</v>
      </c>
      <c r="V143" s="67" t="s">
        <v>35</v>
      </c>
      <c r="W143" s="67" t="s">
        <v>35</v>
      </c>
      <c r="X143" s="67" t="s">
        <v>35</v>
      </c>
      <c r="Y143" s="67" t="s">
        <v>35</v>
      </c>
      <c r="Z143" s="67" t="s">
        <v>35</v>
      </c>
      <c r="AA143" s="67" t="s">
        <v>35</v>
      </c>
      <c r="AB143" s="67" t="s">
        <v>35</v>
      </c>
      <c r="AC143" s="67" t="s">
        <v>35</v>
      </c>
      <c r="AD143" s="67" t="s">
        <v>35</v>
      </c>
      <c r="AE143" s="67" t="s">
        <v>35</v>
      </c>
      <c r="AF143" s="67" t="s">
        <v>35</v>
      </c>
      <c r="AG143" s="67" t="s">
        <v>35</v>
      </c>
      <c r="AH143" s="67" t="s">
        <v>35</v>
      </c>
      <c r="AI143" s="67" t="s">
        <v>35</v>
      </c>
      <c r="AJ143" s="67" t="s">
        <v>35</v>
      </c>
      <c r="AK143" s="67" t="s">
        <v>35</v>
      </c>
      <c r="AL143" s="67" t="s">
        <v>35</v>
      </c>
      <c r="AM143" s="67" t="s">
        <v>35</v>
      </c>
      <c r="AN143" s="67" t="s">
        <v>35</v>
      </c>
      <c r="AO143" s="67" t="s">
        <v>35</v>
      </c>
      <c r="AP143" s="67" t="s">
        <v>35</v>
      </c>
      <c r="AQ143" s="67" t="s">
        <v>35</v>
      </c>
      <c r="AR143" s="67" t="s">
        <v>35</v>
      </c>
      <c r="AS143" s="67" t="s">
        <v>35</v>
      </c>
      <c r="AT143" s="67" t="s">
        <v>35</v>
      </c>
      <c r="AU143" s="67" t="s">
        <v>35</v>
      </c>
      <c r="AV143" s="67" t="s">
        <v>35</v>
      </c>
      <c r="AW143" s="58" t="s">
        <v>35</v>
      </c>
      <c r="AX143" s="10"/>
      <c r="AY143" s="876"/>
      <c r="AZ143" s="343"/>
      <c r="BA143" s="965"/>
      <c r="BB143" s="552" t="s">
        <v>67</v>
      </c>
      <c r="BC143" s="54" t="s">
        <v>35</v>
      </c>
      <c r="BD143" s="50" t="s">
        <v>35</v>
      </c>
      <c r="BE143" s="50" t="s">
        <v>35</v>
      </c>
      <c r="BF143" s="50" t="s">
        <v>35</v>
      </c>
      <c r="BG143" s="45" t="s">
        <v>35</v>
      </c>
      <c r="BH143" s="54" t="s">
        <v>35</v>
      </c>
      <c r="BI143" s="50" t="s">
        <v>35</v>
      </c>
      <c r="BJ143" s="50" t="s">
        <v>35</v>
      </c>
      <c r="BK143" s="50" t="s">
        <v>35</v>
      </c>
      <c r="BL143" s="45" t="s">
        <v>35</v>
      </c>
      <c r="BM143" s="54" t="s">
        <v>35</v>
      </c>
      <c r="BN143" s="50" t="s">
        <v>35</v>
      </c>
      <c r="BO143" s="50" t="s">
        <v>35</v>
      </c>
      <c r="BP143" s="50" t="s">
        <v>35</v>
      </c>
      <c r="BQ143" s="45" t="s">
        <v>35</v>
      </c>
      <c r="BR143" s="54" t="s">
        <v>35</v>
      </c>
      <c r="BS143" s="50" t="s">
        <v>35</v>
      </c>
      <c r="BT143" s="50" t="s">
        <v>35</v>
      </c>
      <c r="BU143" s="50" t="s">
        <v>35</v>
      </c>
      <c r="BV143" s="50" t="s">
        <v>35</v>
      </c>
      <c r="BW143" s="50" t="s">
        <v>35</v>
      </c>
      <c r="BX143" s="50" t="s">
        <v>35</v>
      </c>
      <c r="BY143" s="39" t="s">
        <v>35</v>
      </c>
      <c r="BZ143" s="39" t="s">
        <v>35</v>
      </c>
      <c r="CA143" s="39" t="s">
        <v>35</v>
      </c>
      <c r="CB143" s="39" t="s">
        <v>35</v>
      </c>
      <c r="CC143" s="39" t="s">
        <v>35</v>
      </c>
      <c r="CD143" s="39" t="s">
        <v>35</v>
      </c>
      <c r="CE143" s="39" t="s">
        <v>35</v>
      </c>
      <c r="CF143" s="39" t="s">
        <v>35</v>
      </c>
      <c r="CG143" s="39" t="s">
        <v>35</v>
      </c>
      <c r="CH143" s="39" t="s">
        <v>35</v>
      </c>
      <c r="CI143" s="39" t="s">
        <v>35</v>
      </c>
      <c r="CJ143" s="39" t="s">
        <v>35</v>
      </c>
      <c r="CK143" s="39" t="s">
        <v>35</v>
      </c>
      <c r="CL143" s="39" t="s">
        <v>35</v>
      </c>
      <c r="CM143" s="39" t="s">
        <v>35</v>
      </c>
      <c r="CN143" s="39" t="s">
        <v>35</v>
      </c>
      <c r="CO143" s="39" t="s">
        <v>35</v>
      </c>
      <c r="CP143" s="39" t="s">
        <v>35</v>
      </c>
      <c r="CQ143" s="39" t="s">
        <v>35</v>
      </c>
      <c r="CR143" s="39" t="s">
        <v>35</v>
      </c>
      <c r="CS143" s="39" t="s">
        <v>35</v>
      </c>
      <c r="CT143" s="39" t="s">
        <v>35</v>
      </c>
      <c r="CU143" s="39" t="s">
        <v>35</v>
      </c>
      <c r="CV143" s="39" t="s">
        <v>35</v>
      </c>
      <c r="CW143" s="39" t="s">
        <v>35</v>
      </c>
      <c r="CX143" s="8"/>
      <c r="CY143" s="8"/>
      <c r="CZ143" s="8"/>
    </row>
    <row r="144" s="315" customFormat="true" ht="15" customHeight="true" x14ac:dyDescent="0.2">
      <c r="A144" s="977" t="s">
        <v>107</v>
      </c>
      <c r="B144" s="370" t="s">
        <v>64</v>
      </c>
      <c r="C144" s="70" t="s">
        <v>35</v>
      </c>
      <c r="D144" s="67" t="s">
        <v>35</v>
      </c>
      <c r="E144" s="67" t="s">
        <v>35</v>
      </c>
      <c r="F144" s="67" t="s">
        <v>35</v>
      </c>
      <c r="G144" s="64" t="s">
        <v>35</v>
      </c>
      <c r="H144" s="61" t="s">
        <v>35</v>
      </c>
      <c r="I144" s="67" t="s">
        <v>35</v>
      </c>
      <c r="J144" s="67" t="s">
        <v>35</v>
      </c>
      <c r="K144" s="67" t="s">
        <v>35</v>
      </c>
      <c r="L144" s="58" t="s">
        <v>35</v>
      </c>
      <c r="M144" s="70" t="s">
        <v>35</v>
      </c>
      <c r="N144" s="67" t="s">
        <v>35</v>
      </c>
      <c r="O144" s="67" t="s">
        <v>35</v>
      </c>
      <c r="P144" s="67" t="s">
        <v>35</v>
      </c>
      <c r="Q144" s="64" t="s">
        <v>35</v>
      </c>
      <c r="R144" s="61" t="s">
        <v>35</v>
      </c>
      <c r="S144" s="67" t="s">
        <v>35</v>
      </c>
      <c r="T144" s="67" t="s">
        <v>35</v>
      </c>
      <c r="U144" s="67" t="s">
        <v>35</v>
      </c>
      <c r="V144" s="67" t="s">
        <v>35</v>
      </c>
      <c r="W144" s="67" t="s">
        <v>35</v>
      </c>
      <c r="X144" s="67" t="s">
        <v>35</v>
      </c>
      <c r="Y144" s="67" t="s">
        <v>35</v>
      </c>
      <c r="Z144" s="67" t="s">
        <v>35</v>
      </c>
      <c r="AA144" s="67" t="s">
        <v>35</v>
      </c>
      <c r="AB144" s="67" t="s">
        <v>35</v>
      </c>
      <c r="AC144" s="67" t="s">
        <v>35</v>
      </c>
      <c r="AD144" s="67" t="s">
        <v>35</v>
      </c>
      <c r="AE144" s="67" t="s">
        <v>35</v>
      </c>
      <c r="AF144" s="67" t="s">
        <v>35</v>
      </c>
      <c r="AG144" s="67" t="s">
        <v>35</v>
      </c>
      <c r="AH144" s="67" t="s">
        <v>35</v>
      </c>
      <c r="AI144" s="67" t="s">
        <v>35</v>
      </c>
      <c r="AJ144" s="67" t="s">
        <v>35</v>
      </c>
      <c r="AK144" s="67" t="s">
        <v>35</v>
      </c>
      <c r="AL144" s="67" t="s">
        <v>35</v>
      </c>
      <c r="AM144" s="67" t="s">
        <v>35</v>
      </c>
      <c r="AN144" s="67" t="s">
        <v>35</v>
      </c>
      <c r="AO144" s="67" t="s">
        <v>35</v>
      </c>
      <c r="AP144" s="67" t="s">
        <v>35</v>
      </c>
      <c r="AQ144" s="67" t="s">
        <v>35</v>
      </c>
      <c r="AR144" s="67" t="s">
        <v>35</v>
      </c>
      <c r="AS144" s="67" t="s">
        <v>35</v>
      </c>
      <c r="AT144" s="67" t="s">
        <v>35</v>
      </c>
      <c r="AU144" s="67" t="s">
        <v>35</v>
      </c>
      <c r="AV144" s="67" t="s">
        <v>35</v>
      </c>
      <c r="AW144" s="58" t="s">
        <v>35</v>
      </c>
      <c r="AX144" s="10"/>
      <c r="AY144" s="876"/>
      <c r="AZ144" s="343"/>
      <c r="BA144" s="965" t="s">
        <v>107</v>
      </c>
      <c r="BB144" s="552" t="s">
        <v>64</v>
      </c>
      <c r="BC144" s="54" t="s">
        <v>35</v>
      </c>
      <c r="BD144" s="50" t="s">
        <v>35</v>
      </c>
      <c r="BE144" s="50" t="s">
        <v>35</v>
      </c>
      <c r="BF144" s="50" t="s">
        <v>35</v>
      </c>
      <c r="BG144" s="45" t="s">
        <v>35</v>
      </c>
      <c r="BH144" s="54" t="s">
        <v>35</v>
      </c>
      <c r="BI144" s="50" t="s">
        <v>35</v>
      </c>
      <c r="BJ144" s="50" t="s">
        <v>35</v>
      </c>
      <c r="BK144" s="50" t="s">
        <v>35</v>
      </c>
      <c r="BL144" s="45" t="s">
        <v>35</v>
      </c>
      <c r="BM144" s="54" t="s">
        <v>35</v>
      </c>
      <c r="BN144" s="50" t="s">
        <v>35</v>
      </c>
      <c r="BO144" s="50" t="s">
        <v>35</v>
      </c>
      <c r="BP144" s="50" t="s">
        <v>35</v>
      </c>
      <c r="BQ144" s="45" t="s">
        <v>35</v>
      </c>
      <c r="BR144" s="54" t="s">
        <v>35</v>
      </c>
      <c r="BS144" s="50" t="s">
        <v>35</v>
      </c>
      <c r="BT144" s="50" t="s">
        <v>35</v>
      </c>
      <c r="BU144" s="50" t="s">
        <v>35</v>
      </c>
      <c r="BV144" s="50" t="s">
        <v>35</v>
      </c>
      <c r="BW144" s="50" t="s">
        <v>35</v>
      </c>
      <c r="BX144" s="50" t="s">
        <v>35</v>
      </c>
      <c r="BY144" s="39" t="s">
        <v>35</v>
      </c>
      <c r="BZ144" s="39" t="s">
        <v>35</v>
      </c>
      <c r="CA144" s="39" t="s">
        <v>35</v>
      </c>
      <c r="CB144" s="39" t="s">
        <v>35</v>
      </c>
      <c r="CC144" s="39" t="s">
        <v>35</v>
      </c>
      <c r="CD144" s="39" t="s">
        <v>35</v>
      </c>
      <c r="CE144" s="39" t="s">
        <v>35</v>
      </c>
      <c r="CF144" s="39" t="s">
        <v>35</v>
      </c>
      <c r="CG144" s="39" t="s">
        <v>35</v>
      </c>
      <c r="CH144" s="39" t="s">
        <v>35</v>
      </c>
      <c r="CI144" s="39" t="s">
        <v>35</v>
      </c>
      <c r="CJ144" s="39" t="s">
        <v>35</v>
      </c>
      <c r="CK144" s="39" t="s">
        <v>35</v>
      </c>
      <c r="CL144" s="39" t="s">
        <v>35</v>
      </c>
      <c r="CM144" s="39" t="s">
        <v>35</v>
      </c>
      <c r="CN144" s="39" t="s">
        <v>35</v>
      </c>
      <c r="CO144" s="39" t="s">
        <v>35</v>
      </c>
      <c r="CP144" s="39" t="s">
        <v>35</v>
      </c>
      <c r="CQ144" s="39" t="s">
        <v>35</v>
      </c>
      <c r="CR144" s="39" t="s">
        <v>35</v>
      </c>
      <c r="CS144" s="39" t="s">
        <v>35</v>
      </c>
      <c r="CT144" s="39" t="s">
        <v>35</v>
      </c>
      <c r="CU144" s="39" t="s">
        <v>35</v>
      </c>
      <c r="CV144" s="39" t="s">
        <v>35</v>
      </c>
      <c r="CW144" s="39" t="s">
        <v>35</v>
      </c>
      <c r="CX144" s="8"/>
      <c r="CY144" s="8"/>
      <c r="CZ144" s="8"/>
    </row>
    <row r="145" s="315" customFormat="true" ht="15" customHeight="true" x14ac:dyDescent="0.2">
      <c r="A145" s="977"/>
      <c r="B145" s="370" t="s">
        <v>65</v>
      </c>
      <c r="C145" s="70" t="s">
        <v>35</v>
      </c>
      <c r="D145" s="67" t="s">
        <v>35</v>
      </c>
      <c r="E145" s="67" t="s">
        <v>35</v>
      </c>
      <c r="F145" s="67" t="s">
        <v>35</v>
      </c>
      <c r="G145" s="64" t="s">
        <v>35</v>
      </c>
      <c r="H145" s="61" t="s">
        <v>35</v>
      </c>
      <c r="I145" s="67" t="s">
        <v>35</v>
      </c>
      <c r="J145" s="67" t="s">
        <v>35</v>
      </c>
      <c r="K145" s="67" t="s">
        <v>35</v>
      </c>
      <c r="L145" s="58" t="s">
        <v>35</v>
      </c>
      <c r="M145" s="70" t="s">
        <v>35</v>
      </c>
      <c r="N145" s="67" t="s">
        <v>35</v>
      </c>
      <c r="O145" s="67" t="s">
        <v>35</v>
      </c>
      <c r="P145" s="67" t="s">
        <v>35</v>
      </c>
      <c r="Q145" s="64" t="s">
        <v>35</v>
      </c>
      <c r="R145" s="61" t="s">
        <v>35</v>
      </c>
      <c r="S145" s="67" t="s">
        <v>35</v>
      </c>
      <c r="T145" s="67" t="s">
        <v>35</v>
      </c>
      <c r="U145" s="67" t="s">
        <v>35</v>
      </c>
      <c r="V145" s="67" t="s">
        <v>35</v>
      </c>
      <c r="W145" s="67" t="s">
        <v>35</v>
      </c>
      <c r="X145" s="67" t="s">
        <v>35</v>
      </c>
      <c r="Y145" s="67" t="s">
        <v>35</v>
      </c>
      <c r="Z145" s="67" t="s">
        <v>35</v>
      </c>
      <c r="AA145" s="67" t="s">
        <v>35</v>
      </c>
      <c r="AB145" s="67" t="s">
        <v>35</v>
      </c>
      <c r="AC145" s="67" t="s">
        <v>35</v>
      </c>
      <c r="AD145" s="67" t="s">
        <v>35</v>
      </c>
      <c r="AE145" s="67" t="s">
        <v>35</v>
      </c>
      <c r="AF145" s="67" t="s">
        <v>35</v>
      </c>
      <c r="AG145" s="67" t="s">
        <v>35</v>
      </c>
      <c r="AH145" s="67" t="s">
        <v>35</v>
      </c>
      <c r="AI145" s="67" t="s">
        <v>35</v>
      </c>
      <c r="AJ145" s="67" t="s">
        <v>35</v>
      </c>
      <c r="AK145" s="67" t="s">
        <v>35</v>
      </c>
      <c r="AL145" s="67" t="s">
        <v>35</v>
      </c>
      <c r="AM145" s="67" t="s">
        <v>35</v>
      </c>
      <c r="AN145" s="67" t="s">
        <v>35</v>
      </c>
      <c r="AO145" s="67" t="s">
        <v>35</v>
      </c>
      <c r="AP145" s="67" t="s">
        <v>35</v>
      </c>
      <c r="AQ145" s="67" t="s">
        <v>35</v>
      </c>
      <c r="AR145" s="67" t="s">
        <v>35</v>
      </c>
      <c r="AS145" s="67" t="s">
        <v>35</v>
      </c>
      <c r="AT145" s="67" t="s">
        <v>35</v>
      </c>
      <c r="AU145" s="67" t="s">
        <v>35</v>
      </c>
      <c r="AV145" s="67" t="s">
        <v>35</v>
      </c>
      <c r="AW145" s="58" t="s">
        <v>35</v>
      </c>
      <c r="AX145" s="10"/>
      <c r="AY145" s="876"/>
      <c r="AZ145" s="343"/>
      <c r="BA145" s="965"/>
      <c r="BB145" s="552" t="s">
        <v>65</v>
      </c>
      <c r="BC145" s="54" t="s">
        <v>35</v>
      </c>
      <c r="BD145" s="50" t="s">
        <v>35</v>
      </c>
      <c r="BE145" s="50" t="s">
        <v>35</v>
      </c>
      <c r="BF145" s="50" t="s">
        <v>35</v>
      </c>
      <c r="BG145" s="45" t="s">
        <v>35</v>
      </c>
      <c r="BH145" s="54" t="s">
        <v>35</v>
      </c>
      <c r="BI145" s="50" t="s">
        <v>35</v>
      </c>
      <c r="BJ145" s="50" t="s">
        <v>35</v>
      </c>
      <c r="BK145" s="50" t="s">
        <v>35</v>
      </c>
      <c r="BL145" s="45" t="s">
        <v>35</v>
      </c>
      <c r="BM145" s="54" t="s">
        <v>35</v>
      </c>
      <c r="BN145" s="50" t="s">
        <v>35</v>
      </c>
      <c r="BO145" s="50" t="s">
        <v>35</v>
      </c>
      <c r="BP145" s="50" t="s">
        <v>35</v>
      </c>
      <c r="BQ145" s="45" t="s">
        <v>35</v>
      </c>
      <c r="BR145" s="54" t="s">
        <v>35</v>
      </c>
      <c r="BS145" s="50" t="s">
        <v>35</v>
      </c>
      <c r="BT145" s="50" t="s">
        <v>35</v>
      </c>
      <c r="BU145" s="50" t="s">
        <v>35</v>
      </c>
      <c r="BV145" s="50" t="s">
        <v>35</v>
      </c>
      <c r="BW145" s="50" t="s">
        <v>35</v>
      </c>
      <c r="BX145" s="50" t="s">
        <v>35</v>
      </c>
      <c r="BY145" s="39" t="s">
        <v>35</v>
      </c>
      <c r="BZ145" s="39" t="s">
        <v>35</v>
      </c>
      <c r="CA145" s="39" t="s">
        <v>35</v>
      </c>
      <c r="CB145" s="39" t="s">
        <v>35</v>
      </c>
      <c r="CC145" s="39" t="s">
        <v>35</v>
      </c>
      <c r="CD145" s="39" t="s">
        <v>35</v>
      </c>
      <c r="CE145" s="39" t="s">
        <v>35</v>
      </c>
      <c r="CF145" s="39" t="s">
        <v>35</v>
      </c>
      <c r="CG145" s="39" t="s">
        <v>35</v>
      </c>
      <c r="CH145" s="39" t="s">
        <v>35</v>
      </c>
      <c r="CI145" s="39" t="s">
        <v>35</v>
      </c>
      <c r="CJ145" s="39" t="s">
        <v>35</v>
      </c>
      <c r="CK145" s="39" t="s">
        <v>35</v>
      </c>
      <c r="CL145" s="39" t="s">
        <v>35</v>
      </c>
      <c r="CM145" s="39" t="s">
        <v>35</v>
      </c>
      <c r="CN145" s="39" t="s">
        <v>35</v>
      </c>
      <c r="CO145" s="39" t="s">
        <v>35</v>
      </c>
      <c r="CP145" s="39" t="s">
        <v>35</v>
      </c>
      <c r="CQ145" s="39" t="s">
        <v>35</v>
      </c>
      <c r="CR145" s="39" t="s">
        <v>35</v>
      </c>
      <c r="CS145" s="39" t="s">
        <v>35</v>
      </c>
      <c r="CT145" s="39" t="s">
        <v>35</v>
      </c>
      <c r="CU145" s="39" t="s">
        <v>35</v>
      </c>
      <c r="CV145" s="39" t="s">
        <v>35</v>
      </c>
      <c r="CW145" s="39" t="s">
        <v>35</v>
      </c>
      <c r="CX145" s="8"/>
      <c r="CY145" s="8"/>
      <c r="CZ145" s="8"/>
    </row>
    <row r="146" s="315" customFormat="true" ht="15" customHeight="true" x14ac:dyDescent="0.2">
      <c r="A146" s="977"/>
      <c r="B146" s="370" t="s">
        <v>66</v>
      </c>
      <c r="C146" s="70" t="s">
        <v>35</v>
      </c>
      <c r="D146" s="67" t="s">
        <v>35</v>
      </c>
      <c r="E146" s="67" t="s">
        <v>35</v>
      </c>
      <c r="F146" s="67" t="s">
        <v>35</v>
      </c>
      <c r="G146" s="64" t="s">
        <v>35</v>
      </c>
      <c r="H146" s="61" t="s">
        <v>35</v>
      </c>
      <c r="I146" s="67" t="s">
        <v>35</v>
      </c>
      <c r="J146" s="67" t="s">
        <v>35</v>
      </c>
      <c r="K146" s="67" t="s">
        <v>35</v>
      </c>
      <c r="L146" s="58" t="s">
        <v>35</v>
      </c>
      <c r="M146" s="70" t="s">
        <v>35</v>
      </c>
      <c r="N146" s="67" t="s">
        <v>35</v>
      </c>
      <c r="O146" s="67" t="s">
        <v>35</v>
      </c>
      <c r="P146" s="67" t="s">
        <v>35</v>
      </c>
      <c r="Q146" s="64" t="s">
        <v>35</v>
      </c>
      <c r="R146" s="61" t="s">
        <v>35</v>
      </c>
      <c r="S146" s="67" t="s">
        <v>35</v>
      </c>
      <c r="T146" s="67" t="s">
        <v>35</v>
      </c>
      <c r="U146" s="67" t="s">
        <v>35</v>
      </c>
      <c r="V146" s="67" t="s">
        <v>35</v>
      </c>
      <c r="W146" s="67" t="s">
        <v>35</v>
      </c>
      <c r="X146" s="67" t="s">
        <v>35</v>
      </c>
      <c r="Y146" s="67" t="s">
        <v>35</v>
      </c>
      <c r="Z146" s="67" t="s">
        <v>35</v>
      </c>
      <c r="AA146" s="67" t="s">
        <v>35</v>
      </c>
      <c r="AB146" s="67" t="s">
        <v>35</v>
      </c>
      <c r="AC146" s="67" t="s">
        <v>35</v>
      </c>
      <c r="AD146" s="67" t="s">
        <v>35</v>
      </c>
      <c r="AE146" s="67" t="s">
        <v>35</v>
      </c>
      <c r="AF146" s="67" t="s">
        <v>35</v>
      </c>
      <c r="AG146" s="67" t="s">
        <v>35</v>
      </c>
      <c r="AH146" s="67" t="s">
        <v>35</v>
      </c>
      <c r="AI146" s="67" t="s">
        <v>35</v>
      </c>
      <c r="AJ146" s="67" t="s">
        <v>35</v>
      </c>
      <c r="AK146" s="67" t="s">
        <v>35</v>
      </c>
      <c r="AL146" s="67" t="s">
        <v>35</v>
      </c>
      <c r="AM146" s="67" t="s">
        <v>35</v>
      </c>
      <c r="AN146" s="67" t="s">
        <v>35</v>
      </c>
      <c r="AO146" s="67" t="s">
        <v>35</v>
      </c>
      <c r="AP146" s="67" t="s">
        <v>35</v>
      </c>
      <c r="AQ146" s="67" t="s">
        <v>35</v>
      </c>
      <c r="AR146" s="67" t="s">
        <v>35</v>
      </c>
      <c r="AS146" s="67" t="s">
        <v>35</v>
      </c>
      <c r="AT146" s="67" t="s">
        <v>35</v>
      </c>
      <c r="AU146" s="67" t="s">
        <v>35</v>
      </c>
      <c r="AV146" s="67" t="s">
        <v>35</v>
      </c>
      <c r="AW146" s="58" t="s">
        <v>35</v>
      </c>
      <c r="AX146" s="10"/>
      <c r="AY146" s="876"/>
      <c r="AZ146" s="343"/>
      <c r="BA146" s="965"/>
      <c r="BB146" s="552" t="s">
        <v>66</v>
      </c>
      <c r="BC146" s="54" t="s">
        <v>35</v>
      </c>
      <c r="BD146" s="50" t="s">
        <v>35</v>
      </c>
      <c r="BE146" s="50" t="s">
        <v>35</v>
      </c>
      <c r="BF146" s="50" t="s">
        <v>35</v>
      </c>
      <c r="BG146" s="45" t="s">
        <v>35</v>
      </c>
      <c r="BH146" s="54" t="s">
        <v>35</v>
      </c>
      <c r="BI146" s="50" t="s">
        <v>35</v>
      </c>
      <c r="BJ146" s="50" t="s">
        <v>35</v>
      </c>
      <c r="BK146" s="50" t="s">
        <v>35</v>
      </c>
      <c r="BL146" s="45" t="s">
        <v>35</v>
      </c>
      <c r="BM146" s="54" t="s">
        <v>35</v>
      </c>
      <c r="BN146" s="50" t="s">
        <v>35</v>
      </c>
      <c r="BO146" s="50" t="s">
        <v>35</v>
      </c>
      <c r="BP146" s="50" t="s">
        <v>35</v>
      </c>
      <c r="BQ146" s="45" t="s">
        <v>35</v>
      </c>
      <c r="BR146" s="54" t="s">
        <v>35</v>
      </c>
      <c r="BS146" s="50" t="s">
        <v>35</v>
      </c>
      <c r="BT146" s="50" t="s">
        <v>35</v>
      </c>
      <c r="BU146" s="50" t="s">
        <v>35</v>
      </c>
      <c r="BV146" s="50" t="s">
        <v>35</v>
      </c>
      <c r="BW146" s="50" t="s">
        <v>35</v>
      </c>
      <c r="BX146" s="50" t="s">
        <v>35</v>
      </c>
      <c r="BY146" s="39" t="s">
        <v>35</v>
      </c>
      <c r="BZ146" s="39" t="s">
        <v>35</v>
      </c>
      <c r="CA146" s="39" t="s">
        <v>35</v>
      </c>
      <c r="CB146" s="39" t="s">
        <v>35</v>
      </c>
      <c r="CC146" s="39" t="s">
        <v>35</v>
      </c>
      <c r="CD146" s="39" t="s">
        <v>35</v>
      </c>
      <c r="CE146" s="39" t="s">
        <v>35</v>
      </c>
      <c r="CF146" s="39" t="s">
        <v>35</v>
      </c>
      <c r="CG146" s="39" t="s">
        <v>35</v>
      </c>
      <c r="CH146" s="39" t="s">
        <v>35</v>
      </c>
      <c r="CI146" s="39" t="s">
        <v>35</v>
      </c>
      <c r="CJ146" s="39" t="s">
        <v>35</v>
      </c>
      <c r="CK146" s="39" t="s">
        <v>35</v>
      </c>
      <c r="CL146" s="39" t="s">
        <v>35</v>
      </c>
      <c r="CM146" s="39" t="s">
        <v>35</v>
      </c>
      <c r="CN146" s="39" t="s">
        <v>35</v>
      </c>
      <c r="CO146" s="39" t="s">
        <v>35</v>
      </c>
      <c r="CP146" s="39" t="s">
        <v>35</v>
      </c>
      <c r="CQ146" s="39" t="s">
        <v>35</v>
      </c>
      <c r="CR146" s="39" t="s">
        <v>35</v>
      </c>
      <c r="CS146" s="39" t="s">
        <v>35</v>
      </c>
      <c r="CT146" s="39" t="s">
        <v>35</v>
      </c>
      <c r="CU146" s="39" t="s">
        <v>35</v>
      </c>
      <c r="CV146" s="39" t="s">
        <v>35</v>
      </c>
      <c r="CW146" s="39" t="s">
        <v>35</v>
      </c>
      <c r="CX146" s="8"/>
      <c r="CY146" s="8"/>
      <c r="CZ146" s="8"/>
    </row>
    <row r="147" s="315" customFormat="true" ht="15" customHeight="true" x14ac:dyDescent="0.2">
      <c r="A147" s="977"/>
      <c r="B147" s="370" t="s">
        <v>67</v>
      </c>
      <c r="C147" s="70" t="s">
        <v>35</v>
      </c>
      <c r="D147" s="67" t="s">
        <v>35</v>
      </c>
      <c r="E147" s="67" t="s">
        <v>35</v>
      </c>
      <c r="F147" s="67" t="s">
        <v>35</v>
      </c>
      <c r="G147" s="64" t="s">
        <v>35</v>
      </c>
      <c r="H147" s="61" t="s">
        <v>35</v>
      </c>
      <c r="I147" s="67" t="s">
        <v>35</v>
      </c>
      <c r="J147" s="67" t="s">
        <v>35</v>
      </c>
      <c r="K147" s="67" t="s">
        <v>35</v>
      </c>
      <c r="L147" s="58" t="s">
        <v>35</v>
      </c>
      <c r="M147" s="70" t="s">
        <v>35</v>
      </c>
      <c r="N147" s="67" t="s">
        <v>35</v>
      </c>
      <c r="O147" s="67" t="s">
        <v>35</v>
      </c>
      <c r="P147" s="67" t="s">
        <v>35</v>
      </c>
      <c r="Q147" s="64" t="s">
        <v>35</v>
      </c>
      <c r="R147" s="61" t="s">
        <v>35</v>
      </c>
      <c r="S147" s="67" t="s">
        <v>35</v>
      </c>
      <c r="T147" s="67" t="s">
        <v>35</v>
      </c>
      <c r="U147" s="67" t="s">
        <v>35</v>
      </c>
      <c r="V147" s="67" t="s">
        <v>35</v>
      </c>
      <c r="W147" s="67" t="s">
        <v>35</v>
      </c>
      <c r="X147" s="67" t="s">
        <v>35</v>
      </c>
      <c r="Y147" s="67" t="s">
        <v>35</v>
      </c>
      <c r="Z147" s="67" t="s">
        <v>35</v>
      </c>
      <c r="AA147" s="67" t="s">
        <v>35</v>
      </c>
      <c r="AB147" s="67" t="s">
        <v>35</v>
      </c>
      <c r="AC147" s="67" t="s">
        <v>35</v>
      </c>
      <c r="AD147" s="67" t="s">
        <v>35</v>
      </c>
      <c r="AE147" s="67" t="s">
        <v>35</v>
      </c>
      <c r="AF147" s="67" t="s">
        <v>35</v>
      </c>
      <c r="AG147" s="67" t="s">
        <v>35</v>
      </c>
      <c r="AH147" s="67" t="s">
        <v>35</v>
      </c>
      <c r="AI147" s="67" t="s">
        <v>35</v>
      </c>
      <c r="AJ147" s="67" t="s">
        <v>35</v>
      </c>
      <c r="AK147" s="67" t="s">
        <v>35</v>
      </c>
      <c r="AL147" s="67" t="s">
        <v>35</v>
      </c>
      <c r="AM147" s="67" t="s">
        <v>35</v>
      </c>
      <c r="AN147" s="67" t="s">
        <v>35</v>
      </c>
      <c r="AO147" s="67" t="s">
        <v>35</v>
      </c>
      <c r="AP147" s="67" t="s">
        <v>35</v>
      </c>
      <c r="AQ147" s="67" t="s">
        <v>35</v>
      </c>
      <c r="AR147" s="67" t="s">
        <v>35</v>
      </c>
      <c r="AS147" s="67" t="s">
        <v>35</v>
      </c>
      <c r="AT147" s="67" t="s">
        <v>35</v>
      </c>
      <c r="AU147" s="67" t="s">
        <v>35</v>
      </c>
      <c r="AV147" s="67" t="s">
        <v>35</v>
      </c>
      <c r="AW147" s="58" t="s">
        <v>35</v>
      </c>
      <c r="AX147" s="10"/>
      <c r="AY147" s="876"/>
      <c r="AZ147" s="343"/>
      <c r="BA147" s="965"/>
      <c r="BB147" s="552" t="s">
        <v>67</v>
      </c>
      <c r="BC147" s="54" t="s">
        <v>35</v>
      </c>
      <c r="BD147" s="50" t="s">
        <v>35</v>
      </c>
      <c r="BE147" s="50" t="s">
        <v>35</v>
      </c>
      <c r="BF147" s="50" t="s">
        <v>35</v>
      </c>
      <c r="BG147" s="45" t="s">
        <v>35</v>
      </c>
      <c r="BH147" s="54" t="s">
        <v>35</v>
      </c>
      <c r="BI147" s="50" t="s">
        <v>35</v>
      </c>
      <c r="BJ147" s="50" t="s">
        <v>35</v>
      </c>
      <c r="BK147" s="50" t="s">
        <v>35</v>
      </c>
      <c r="BL147" s="45" t="s">
        <v>35</v>
      </c>
      <c r="BM147" s="54" t="s">
        <v>35</v>
      </c>
      <c r="BN147" s="50" t="s">
        <v>35</v>
      </c>
      <c r="BO147" s="50" t="s">
        <v>35</v>
      </c>
      <c r="BP147" s="50" t="s">
        <v>35</v>
      </c>
      <c r="BQ147" s="45" t="s">
        <v>35</v>
      </c>
      <c r="BR147" s="54" t="s">
        <v>35</v>
      </c>
      <c r="BS147" s="50" t="s">
        <v>35</v>
      </c>
      <c r="BT147" s="50" t="s">
        <v>35</v>
      </c>
      <c r="BU147" s="50" t="s">
        <v>35</v>
      </c>
      <c r="BV147" s="50" t="s">
        <v>35</v>
      </c>
      <c r="BW147" s="50" t="s">
        <v>35</v>
      </c>
      <c r="BX147" s="50" t="s">
        <v>35</v>
      </c>
      <c r="BY147" s="39" t="s">
        <v>35</v>
      </c>
      <c r="BZ147" s="39" t="s">
        <v>35</v>
      </c>
      <c r="CA147" s="39" t="s">
        <v>35</v>
      </c>
      <c r="CB147" s="39" t="s">
        <v>35</v>
      </c>
      <c r="CC147" s="39" t="s">
        <v>35</v>
      </c>
      <c r="CD147" s="39" t="s">
        <v>35</v>
      </c>
      <c r="CE147" s="39" t="s">
        <v>35</v>
      </c>
      <c r="CF147" s="39" t="s">
        <v>35</v>
      </c>
      <c r="CG147" s="39" t="s">
        <v>35</v>
      </c>
      <c r="CH147" s="39" t="s">
        <v>35</v>
      </c>
      <c r="CI147" s="39" t="s">
        <v>35</v>
      </c>
      <c r="CJ147" s="39" t="s">
        <v>35</v>
      </c>
      <c r="CK147" s="39" t="s">
        <v>35</v>
      </c>
      <c r="CL147" s="39" t="s">
        <v>35</v>
      </c>
      <c r="CM147" s="39" t="s">
        <v>35</v>
      </c>
      <c r="CN147" s="39" t="s">
        <v>35</v>
      </c>
      <c r="CO147" s="39" t="s">
        <v>35</v>
      </c>
      <c r="CP147" s="39" t="s">
        <v>35</v>
      </c>
      <c r="CQ147" s="39" t="s">
        <v>35</v>
      </c>
      <c r="CR147" s="39" t="s">
        <v>35</v>
      </c>
      <c r="CS147" s="39" t="s">
        <v>35</v>
      </c>
      <c r="CT147" s="39" t="s">
        <v>35</v>
      </c>
      <c r="CU147" s="39" t="s">
        <v>35</v>
      </c>
      <c r="CV147" s="39" t="s">
        <v>35</v>
      </c>
      <c r="CW147" s="39" t="s">
        <v>35</v>
      </c>
      <c r="CX147" s="8"/>
      <c r="CY147" s="8"/>
      <c r="CZ147" s="8"/>
    </row>
    <row r="148" s="315" customFormat="true" ht="15" customHeight="true" x14ac:dyDescent="0.2">
      <c r="A148" s="977" t="s">
        <v>108</v>
      </c>
      <c r="B148" s="370" t="s">
        <v>49</v>
      </c>
      <c r="C148" s="70" t="s">
        <v>35</v>
      </c>
      <c r="D148" s="67" t="s">
        <v>35</v>
      </c>
      <c r="E148" s="67" t="s">
        <v>35</v>
      </c>
      <c r="F148" s="67" t="s">
        <v>35</v>
      </c>
      <c r="G148" s="64" t="s">
        <v>35</v>
      </c>
      <c r="H148" s="61" t="s">
        <v>35</v>
      </c>
      <c r="I148" s="67" t="s">
        <v>35</v>
      </c>
      <c r="J148" s="67" t="s">
        <v>35</v>
      </c>
      <c r="K148" s="67" t="s">
        <v>35</v>
      </c>
      <c r="L148" s="58" t="s">
        <v>35</v>
      </c>
      <c r="M148" s="70" t="s">
        <v>35</v>
      </c>
      <c r="N148" s="67" t="s">
        <v>35</v>
      </c>
      <c r="O148" s="67" t="s">
        <v>35</v>
      </c>
      <c r="P148" s="67" t="s">
        <v>35</v>
      </c>
      <c r="Q148" s="64" t="s">
        <v>35</v>
      </c>
      <c r="R148" s="61" t="s">
        <v>35</v>
      </c>
      <c r="S148" s="67" t="s">
        <v>35</v>
      </c>
      <c r="T148" s="67" t="s">
        <v>35</v>
      </c>
      <c r="U148" s="67" t="s">
        <v>35</v>
      </c>
      <c r="V148" s="67" t="s">
        <v>35</v>
      </c>
      <c r="W148" s="67" t="s">
        <v>35</v>
      </c>
      <c r="X148" s="67" t="s">
        <v>35</v>
      </c>
      <c r="Y148" s="67" t="s">
        <v>35</v>
      </c>
      <c r="Z148" s="67" t="s">
        <v>35</v>
      </c>
      <c r="AA148" s="67" t="s">
        <v>35</v>
      </c>
      <c r="AB148" s="67" t="s">
        <v>35</v>
      </c>
      <c r="AC148" s="67" t="s">
        <v>35</v>
      </c>
      <c r="AD148" s="67" t="s">
        <v>35</v>
      </c>
      <c r="AE148" s="67" t="s">
        <v>35</v>
      </c>
      <c r="AF148" s="67" t="s">
        <v>35</v>
      </c>
      <c r="AG148" s="67" t="s">
        <v>35</v>
      </c>
      <c r="AH148" s="67" t="s">
        <v>35</v>
      </c>
      <c r="AI148" s="67" t="s">
        <v>35</v>
      </c>
      <c r="AJ148" s="67" t="s">
        <v>35</v>
      </c>
      <c r="AK148" s="67" t="s">
        <v>35</v>
      </c>
      <c r="AL148" s="67" t="s">
        <v>35</v>
      </c>
      <c r="AM148" s="67" t="s">
        <v>35</v>
      </c>
      <c r="AN148" s="67" t="s">
        <v>35</v>
      </c>
      <c r="AO148" s="67" t="s">
        <v>35</v>
      </c>
      <c r="AP148" s="67" t="s">
        <v>35</v>
      </c>
      <c r="AQ148" s="67" t="s">
        <v>35</v>
      </c>
      <c r="AR148" s="67" t="s">
        <v>35</v>
      </c>
      <c r="AS148" s="67" t="s">
        <v>35</v>
      </c>
      <c r="AT148" s="67" t="s">
        <v>35</v>
      </c>
      <c r="AU148" s="67" t="s">
        <v>35</v>
      </c>
      <c r="AV148" s="67" t="s">
        <v>35</v>
      </c>
      <c r="AW148" s="58" t="s">
        <v>35</v>
      </c>
      <c r="AX148" s="10"/>
      <c r="AY148" s="876"/>
      <c r="AZ148" s="343"/>
      <c r="BA148" s="965" t="s">
        <v>108</v>
      </c>
      <c r="BB148" s="552" t="s">
        <v>49</v>
      </c>
      <c r="BC148" s="54" t="s">
        <v>35</v>
      </c>
      <c r="BD148" s="50" t="s">
        <v>35</v>
      </c>
      <c r="BE148" s="50" t="s">
        <v>35</v>
      </c>
      <c r="BF148" s="50" t="s">
        <v>35</v>
      </c>
      <c r="BG148" s="45" t="s">
        <v>35</v>
      </c>
      <c r="BH148" s="54" t="s">
        <v>35</v>
      </c>
      <c r="BI148" s="50" t="s">
        <v>35</v>
      </c>
      <c r="BJ148" s="50" t="s">
        <v>35</v>
      </c>
      <c r="BK148" s="50" t="s">
        <v>35</v>
      </c>
      <c r="BL148" s="45" t="s">
        <v>35</v>
      </c>
      <c r="BM148" s="54" t="s">
        <v>35</v>
      </c>
      <c r="BN148" s="50" t="s">
        <v>35</v>
      </c>
      <c r="BO148" s="50" t="s">
        <v>35</v>
      </c>
      <c r="BP148" s="50" t="s">
        <v>35</v>
      </c>
      <c r="BQ148" s="45" t="s">
        <v>35</v>
      </c>
      <c r="BR148" s="54" t="s">
        <v>35</v>
      </c>
      <c r="BS148" s="50" t="s">
        <v>35</v>
      </c>
      <c r="BT148" s="50" t="s">
        <v>35</v>
      </c>
      <c r="BU148" s="50" t="s">
        <v>35</v>
      </c>
      <c r="BV148" s="50" t="s">
        <v>35</v>
      </c>
      <c r="BW148" s="50" t="s">
        <v>35</v>
      </c>
      <c r="BX148" s="50" t="s">
        <v>35</v>
      </c>
      <c r="BY148" s="39" t="s">
        <v>35</v>
      </c>
      <c r="BZ148" s="39" t="s">
        <v>35</v>
      </c>
      <c r="CA148" s="39" t="s">
        <v>35</v>
      </c>
      <c r="CB148" s="39" t="s">
        <v>35</v>
      </c>
      <c r="CC148" s="39" t="s">
        <v>35</v>
      </c>
      <c r="CD148" s="39" t="s">
        <v>35</v>
      </c>
      <c r="CE148" s="39" t="s">
        <v>35</v>
      </c>
      <c r="CF148" s="39" t="s">
        <v>35</v>
      </c>
      <c r="CG148" s="39" t="s">
        <v>35</v>
      </c>
      <c r="CH148" s="39" t="s">
        <v>35</v>
      </c>
      <c r="CI148" s="39" t="s">
        <v>35</v>
      </c>
      <c r="CJ148" s="39" t="s">
        <v>35</v>
      </c>
      <c r="CK148" s="39" t="s">
        <v>35</v>
      </c>
      <c r="CL148" s="39" t="s">
        <v>35</v>
      </c>
      <c r="CM148" s="39" t="s">
        <v>35</v>
      </c>
      <c r="CN148" s="39" t="s">
        <v>35</v>
      </c>
      <c r="CO148" s="39" t="s">
        <v>35</v>
      </c>
      <c r="CP148" s="39" t="s">
        <v>35</v>
      </c>
      <c r="CQ148" s="39" t="s">
        <v>35</v>
      </c>
      <c r="CR148" s="39" t="s">
        <v>35</v>
      </c>
      <c r="CS148" s="39" t="s">
        <v>35</v>
      </c>
      <c r="CT148" s="39" t="s">
        <v>35</v>
      </c>
      <c r="CU148" s="39" t="s">
        <v>35</v>
      </c>
      <c r="CV148" s="39" t="s">
        <v>35</v>
      </c>
      <c r="CW148" s="39" t="s">
        <v>35</v>
      </c>
      <c r="CX148" s="8"/>
      <c r="CY148" s="8"/>
      <c r="CZ148" s="8"/>
    </row>
    <row r="149" s="315" customFormat="true" ht="15" customHeight="true" x14ac:dyDescent="0.2">
      <c r="A149" s="977"/>
      <c r="B149" s="370" t="s">
        <v>48</v>
      </c>
      <c r="C149" s="70" t="s">
        <v>35</v>
      </c>
      <c r="D149" s="67" t="s">
        <v>35</v>
      </c>
      <c r="E149" s="67" t="s">
        <v>35</v>
      </c>
      <c r="F149" s="67" t="s">
        <v>35</v>
      </c>
      <c r="G149" s="64" t="s">
        <v>35</v>
      </c>
      <c r="H149" s="61" t="s">
        <v>35</v>
      </c>
      <c r="I149" s="67" t="s">
        <v>35</v>
      </c>
      <c r="J149" s="67" t="s">
        <v>35</v>
      </c>
      <c r="K149" s="67" t="s">
        <v>35</v>
      </c>
      <c r="L149" s="58" t="s">
        <v>35</v>
      </c>
      <c r="M149" s="70" t="s">
        <v>35</v>
      </c>
      <c r="N149" s="67" t="s">
        <v>35</v>
      </c>
      <c r="O149" s="67" t="s">
        <v>35</v>
      </c>
      <c r="P149" s="67" t="s">
        <v>35</v>
      </c>
      <c r="Q149" s="64" t="s">
        <v>35</v>
      </c>
      <c r="R149" s="61" t="s">
        <v>35</v>
      </c>
      <c r="S149" s="67" t="s">
        <v>35</v>
      </c>
      <c r="T149" s="67" t="s">
        <v>35</v>
      </c>
      <c r="U149" s="67" t="s">
        <v>35</v>
      </c>
      <c r="V149" s="67" t="s">
        <v>35</v>
      </c>
      <c r="W149" s="67" t="s">
        <v>35</v>
      </c>
      <c r="X149" s="67" t="s">
        <v>35</v>
      </c>
      <c r="Y149" s="67" t="s">
        <v>35</v>
      </c>
      <c r="Z149" s="67" t="s">
        <v>35</v>
      </c>
      <c r="AA149" s="67" t="s">
        <v>35</v>
      </c>
      <c r="AB149" s="67" t="s">
        <v>35</v>
      </c>
      <c r="AC149" s="67" t="s">
        <v>35</v>
      </c>
      <c r="AD149" s="67" t="s">
        <v>35</v>
      </c>
      <c r="AE149" s="67" t="s">
        <v>35</v>
      </c>
      <c r="AF149" s="67" t="s">
        <v>35</v>
      </c>
      <c r="AG149" s="67" t="s">
        <v>35</v>
      </c>
      <c r="AH149" s="67" t="s">
        <v>35</v>
      </c>
      <c r="AI149" s="67" t="s">
        <v>35</v>
      </c>
      <c r="AJ149" s="67" t="s">
        <v>35</v>
      </c>
      <c r="AK149" s="67" t="s">
        <v>35</v>
      </c>
      <c r="AL149" s="67" t="s">
        <v>35</v>
      </c>
      <c r="AM149" s="67" t="s">
        <v>35</v>
      </c>
      <c r="AN149" s="67" t="s">
        <v>35</v>
      </c>
      <c r="AO149" s="67" t="s">
        <v>35</v>
      </c>
      <c r="AP149" s="67" t="s">
        <v>35</v>
      </c>
      <c r="AQ149" s="67" t="s">
        <v>35</v>
      </c>
      <c r="AR149" s="67" t="s">
        <v>35</v>
      </c>
      <c r="AS149" s="67" t="s">
        <v>35</v>
      </c>
      <c r="AT149" s="67" t="s">
        <v>35</v>
      </c>
      <c r="AU149" s="67" t="s">
        <v>35</v>
      </c>
      <c r="AV149" s="67" t="s">
        <v>35</v>
      </c>
      <c r="AW149" s="58" t="s">
        <v>35</v>
      </c>
      <c r="AX149" s="10"/>
      <c r="AY149" s="876"/>
      <c r="AZ149" s="343"/>
      <c r="BA149" s="965"/>
      <c r="BB149" s="552" t="s">
        <v>48</v>
      </c>
      <c r="BC149" s="54" t="s">
        <v>35</v>
      </c>
      <c r="BD149" s="50" t="s">
        <v>35</v>
      </c>
      <c r="BE149" s="50" t="s">
        <v>35</v>
      </c>
      <c r="BF149" s="50" t="s">
        <v>35</v>
      </c>
      <c r="BG149" s="45" t="s">
        <v>35</v>
      </c>
      <c r="BH149" s="54" t="s">
        <v>35</v>
      </c>
      <c r="BI149" s="50" t="s">
        <v>35</v>
      </c>
      <c r="BJ149" s="50" t="s">
        <v>35</v>
      </c>
      <c r="BK149" s="50" t="s">
        <v>35</v>
      </c>
      <c r="BL149" s="45" t="s">
        <v>35</v>
      </c>
      <c r="BM149" s="54" t="s">
        <v>35</v>
      </c>
      <c r="BN149" s="50" t="s">
        <v>35</v>
      </c>
      <c r="BO149" s="50" t="s">
        <v>35</v>
      </c>
      <c r="BP149" s="50" t="s">
        <v>35</v>
      </c>
      <c r="BQ149" s="45" t="s">
        <v>35</v>
      </c>
      <c r="BR149" s="54" t="s">
        <v>35</v>
      </c>
      <c r="BS149" s="50" t="s">
        <v>35</v>
      </c>
      <c r="BT149" s="50" t="s">
        <v>35</v>
      </c>
      <c r="BU149" s="50" t="s">
        <v>35</v>
      </c>
      <c r="BV149" s="50" t="s">
        <v>35</v>
      </c>
      <c r="BW149" s="50" t="s">
        <v>35</v>
      </c>
      <c r="BX149" s="50" t="s">
        <v>35</v>
      </c>
      <c r="BY149" s="39" t="s">
        <v>35</v>
      </c>
      <c r="BZ149" s="39" t="s">
        <v>35</v>
      </c>
      <c r="CA149" s="39" t="s">
        <v>35</v>
      </c>
      <c r="CB149" s="39" t="s">
        <v>35</v>
      </c>
      <c r="CC149" s="39" t="s">
        <v>35</v>
      </c>
      <c r="CD149" s="39" t="s">
        <v>35</v>
      </c>
      <c r="CE149" s="39" t="s">
        <v>35</v>
      </c>
      <c r="CF149" s="39" t="s">
        <v>35</v>
      </c>
      <c r="CG149" s="39" t="s">
        <v>35</v>
      </c>
      <c r="CH149" s="39" t="s">
        <v>35</v>
      </c>
      <c r="CI149" s="39" t="s">
        <v>35</v>
      </c>
      <c r="CJ149" s="39" t="s">
        <v>35</v>
      </c>
      <c r="CK149" s="39" t="s">
        <v>35</v>
      </c>
      <c r="CL149" s="39" t="s">
        <v>35</v>
      </c>
      <c r="CM149" s="39" t="s">
        <v>35</v>
      </c>
      <c r="CN149" s="39" t="s">
        <v>35</v>
      </c>
      <c r="CO149" s="39" t="s">
        <v>35</v>
      </c>
      <c r="CP149" s="39" t="s">
        <v>35</v>
      </c>
      <c r="CQ149" s="39" t="s">
        <v>35</v>
      </c>
      <c r="CR149" s="39" t="s">
        <v>35</v>
      </c>
      <c r="CS149" s="39" t="s">
        <v>35</v>
      </c>
      <c r="CT149" s="39" t="s">
        <v>35</v>
      </c>
      <c r="CU149" s="39" t="s">
        <v>35</v>
      </c>
      <c r="CV149" s="39" t="s">
        <v>35</v>
      </c>
      <c r="CW149" s="39" t="s">
        <v>35</v>
      </c>
      <c r="CX149" s="8"/>
      <c r="CY149" s="8"/>
      <c r="CZ149" s="8"/>
    </row>
    <row r="150" s="315" customFormat="true" ht="15" customHeight="true" x14ac:dyDescent="0.2">
      <c r="A150" s="977"/>
      <c r="B150" s="370" t="s">
        <v>110</v>
      </c>
      <c r="C150" s="70" t="s">
        <v>35</v>
      </c>
      <c r="D150" s="67" t="s">
        <v>35</v>
      </c>
      <c r="E150" s="67" t="s">
        <v>35</v>
      </c>
      <c r="F150" s="67" t="s">
        <v>35</v>
      </c>
      <c r="G150" s="64" t="s">
        <v>35</v>
      </c>
      <c r="H150" s="61" t="s">
        <v>35</v>
      </c>
      <c r="I150" s="67" t="s">
        <v>35</v>
      </c>
      <c r="J150" s="67" t="s">
        <v>35</v>
      </c>
      <c r="K150" s="67" t="s">
        <v>35</v>
      </c>
      <c r="L150" s="58" t="s">
        <v>35</v>
      </c>
      <c r="M150" s="70" t="s">
        <v>35</v>
      </c>
      <c r="N150" s="67" t="s">
        <v>35</v>
      </c>
      <c r="O150" s="67" t="s">
        <v>35</v>
      </c>
      <c r="P150" s="67" t="s">
        <v>35</v>
      </c>
      <c r="Q150" s="64" t="s">
        <v>35</v>
      </c>
      <c r="R150" s="61" t="s">
        <v>35</v>
      </c>
      <c r="S150" s="67" t="s">
        <v>35</v>
      </c>
      <c r="T150" s="67" t="s">
        <v>35</v>
      </c>
      <c r="U150" s="67" t="s">
        <v>35</v>
      </c>
      <c r="V150" s="67" t="s">
        <v>35</v>
      </c>
      <c r="W150" s="67" t="s">
        <v>35</v>
      </c>
      <c r="X150" s="67" t="s">
        <v>35</v>
      </c>
      <c r="Y150" s="67" t="s">
        <v>35</v>
      </c>
      <c r="Z150" s="67" t="s">
        <v>35</v>
      </c>
      <c r="AA150" s="67" t="s">
        <v>35</v>
      </c>
      <c r="AB150" s="67" t="s">
        <v>35</v>
      </c>
      <c r="AC150" s="67" t="s">
        <v>35</v>
      </c>
      <c r="AD150" s="67" t="s">
        <v>35</v>
      </c>
      <c r="AE150" s="67" t="s">
        <v>35</v>
      </c>
      <c r="AF150" s="67" t="s">
        <v>35</v>
      </c>
      <c r="AG150" s="67" t="s">
        <v>35</v>
      </c>
      <c r="AH150" s="67" t="s">
        <v>35</v>
      </c>
      <c r="AI150" s="67" t="s">
        <v>35</v>
      </c>
      <c r="AJ150" s="67" t="s">
        <v>35</v>
      </c>
      <c r="AK150" s="67" t="s">
        <v>35</v>
      </c>
      <c r="AL150" s="67" t="s">
        <v>35</v>
      </c>
      <c r="AM150" s="67" t="s">
        <v>35</v>
      </c>
      <c r="AN150" s="67" t="s">
        <v>35</v>
      </c>
      <c r="AO150" s="67" t="s">
        <v>35</v>
      </c>
      <c r="AP150" s="67" t="s">
        <v>35</v>
      </c>
      <c r="AQ150" s="67" t="s">
        <v>35</v>
      </c>
      <c r="AR150" s="67" t="s">
        <v>35</v>
      </c>
      <c r="AS150" s="67" t="s">
        <v>35</v>
      </c>
      <c r="AT150" s="67" t="s">
        <v>35</v>
      </c>
      <c r="AU150" s="67" t="s">
        <v>35</v>
      </c>
      <c r="AV150" s="67" t="s">
        <v>35</v>
      </c>
      <c r="AW150" s="58" t="s">
        <v>35</v>
      </c>
      <c r="AX150" s="10"/>
      <c r="AY150" s="876"/>
      <c r="AZ150" s="343"/>
      <c r="BA150" s="965"/>
      <c r="BB150" s="552" t="s">
        <v>110</v>
      </c>
      <c r="BC150" s="54" t="s">
        <v>35</v>
      </c>
      <c r="BD150" s="50" t="s">
        <v>35</v>
      </c>
      <c r="BE150" s="50" t="s">
        <v>35</v>
      </c>
      <c r="BF150" s="50" t="s">
        <v>35</v>
      </c>
      <c r="BG150" s="45" t="s">
        <v>35</v>
      </c>
      <c r="BH150" s="54" t="s">
        <v>35</v>
      </c>
      <c r="BI150" s="50" t="s">
        <v>35</v>
      </c>
      <c r="BJ150" s="50" t="s">
        <v>35</v>
      </c>
      <c r="BK150" s="50" t="s">
        <v>35</v>
      </c>
      <c r="BL150" s="45" t="s">
        <v>35</v>
      </c>
      <c r="BM150" s="54" t="s">
        <v>35</v>
      </c>
      <c r="BN150" s="50" t="s">
        <v>35</v>
      </c>
      <c r="BO150" s="50" t="s">
        <v>35</v>
      </c>
      <c r="BP150" s="50" t="s">
        <v>35</v>
      </c>
      <c r="BQ150" s="45" t="s">
        <v>35</v>
      </c>
      <c r="BR150" s="54" t="s">
        <v>35</v>
      </c>
      <c r="BS150" s="50" t="s">
        <v>35</v>
      </c>
      <c r="BT150" s="50" t="s">
        <v>35</v>
      </c>
      <c r="BU150" s="50" t="s">
        <v>35</v>
      </c>
      <c r="BV150" s="50" t="s">
        <v>35</v>
      </c>
      <c r="BW150" s="50" t="s">
        <v>35</v>
      </c>
      <c r="BX150" s="50" t="s">
        <v>35</v>
      </c>
      <c r="BY150" s="39" t="s">
        <v>35</v>
      </c>
      <c r="BZ150" s="39" t="s">
        <v>35</v>
      </c>
      <c r="CA150" s="39" t="s">
        <v>35</v>
      </c>
      <c r="CB150" s="39" t="s">
        <v>35</v>
      </c>
      <c r="CC150" s="39" t="s">
        <v>35</v>
      </c>
      <c r="CD150" s="39" t="s">
        <v>35</v>
      </c>
      <c r="CE150" s="39" t="s">
        <v>35</v>
      </c>
      <c r="CF150" s="39" t="s">
        <v>35</v>
      </c>
      <c r="CG150" s="39" t="s">
        <v>35</v>
      </c>
      <c r="CH150" s="39" t="s">
        <v>35</v>
      </c>
      <c r="CI150" s="39" t="s">
        <v>35</v>
      </c>
      <c r="CJ150" s="39" t="s">
        <v>35</v>
      </c>
      <c r="CK150" s="39" t="s">
        <v>35</v>
      </c>
      <c r="CL150" s="39" t="s">
        <v>35</v>
      </c>
      <c r="CM150" s="39" t="s">
        <v>35</v>
      </c>
      <c r="CN150" s="39" t="s">
        <v>35</v>
      </c>
      <c r="CO150" s="39" t="s">
        <v>35</v>
      </c>
      <c r="CP150" s="39" t="s">
        <v>35</v>
      </c>
      <c r="CQ150" s="39" t="s">
        <v>35</v>
      </c>
      <c r="CR150" s="39" t="s">
        <v>35</v>
      </c>
      <c r="CS150" s="39" t="s">
        <v>35</v>
      </c>
      <c r="CT150" s="39" t="s">
        <v>35</v>
      </c>
      <c r="CU150" s="39" t="s">
        <v>35</v>
      </c>
      <c r="CV150" s="39" t="s">
        <v>35</v>
      </c>
      <c r="CW150" s="39" t="s">
        <v>35</v>
      </c>
      <c r="CX150" s="8"/>
      <c r="CY150" s="8"/>
      <c r="CZ150" s="8"/>
    </row>
    <row r="151" s="315" customFormat="true" ht="15" customHeight="true" x14ac:dyDescent="0.2">
      <c r="A151" s="977" t="s">
        <v>109</v>
      </c>
      <c r="B151" s="370" t="s">
        <v>49</v>
      </c>
      <c r="C151" s="167">
        <v>25.383157429115457</v>
      </c>
      <c r="D151" s="166">
        <v>17.5754060502497</v>
      </c>
      <c r="E151" s="166">
        <v>8.8442109694111082</v>
      </c>
      <c r="F151" s="166">
        <v>2.4739024482660321</v>
      </c>
      <c r="G151" s="165">
        <v>0.42924214749654621</v>
      </c>
      <c r="H151" s="155">
        <v>27.21065203934274</v>
      </c>
      <c r="I151" s="166">
        <v>13.887948463039674</v>
      </c>
      <c r="J151" s="166">
        <v>5.2384084787884353</v>
      </c>
      <c r="K151" s="166">
        <v>1.094871667300132</v>
      </c>
      <c r="L151" s="159">
        <v>0.27398752466456949</v>
      </c>
      <c r="M151" s="167">
        <v>21.650573949469891</v>
      </c>
      <c r="N151" s="166">
        <v>21.46092204128772</v>
      </c>
      <c r="O151" s="166">
        <v>15.644902439408828</v>
      </c>
      <c r="P151" s="166">
        <v>9.1725627008679833</v>
      </c>
      <c r="Q151" s="165">
        <v>2.5452644063799807</v>
      </c>
      <c r="R151" s="155">
        <v>15.823610251152923</v>
      </c>
      <c r="S151" s="166">
        <v>11.889240380235799</v>
      </c>
      <c r="T151" s="166">
        <v>14.898276407355157</v>
      </c>
      <c r="U151" s="166">
        <v>7.3436800594419189</v>
      </c>
      <c r="V151" s="166">
        <v>10.5422142041166</v>
      </c>
      <c r="W151" s="166">
        <v>8.4212138149192235</v>
      </c>
      <c r="X151" s="166">
        <v>21.022763278214626</v>
      </c>
      <c r="Y151" s="166">
        <v>7.5706050010490928</v>
      </c>
      <c r="Z151" s="166">
        <v>9.0038401075202277</v>
      </c>
      <c r="AA151" s="166">
        <v>9.7565498431629418</v>
      </c>
      <c r="AB151" s="166">
        <v>16.569381152146047</v>
      </c>
      <c r="AC151" s="166">
        <v>21.731800637490839</v>
      </c>
      <c r="AD151" s="166">
        <v>24.155381365577618</v>
      </c>
      <c r="AE151" s="166">
        <v>9.9115447817283311</v>
      </c>
      <c r="AF151" s="166">
        <v>10.645277711786116</v>
      </c>
      <c r="AG151" s="166">
        <v>6.5872554556945087</v>
      </c>
      <c r="AH151" s="166">
        <v>8.3807000149649653</v>
      </c>
      <c r="AI151" s="166">
        <v>12.003233359149251</v>
      </c>
      <c r="AJ151" s="166">
        <v>12.942281483754925</v>
      </c>
      <c r="AK151" s="166">
        <v>18.04519404574015</v>
      </c>
      <c r="AL151" s="166">
        <v>8.027336636180527</v>
      </c>
      <c r="AM151" s="166">
        <v>7.7408999044289368</v>
      </c>
      <c r="AN151" s="166">
        <v>16.306453514829379</v>
      </c>
      <c r="AO151" s="166">
        <v>16.30577829089555</v>
      </c>
      <c r="AP151" s="166">
        <v>14.832512347325261</v>
      </c>
      <c r="AQ151" s="166">
        <v>9.1529400936563636</v>
      </c>
      <c r="AR151" s="166">
        <v>17.943170493788653</v>
      </c>
      <c r="AS151" s="166">
        <v>5.1069631362444898</v>
      </c>
      <c r="AT151" s="166">
        <v>7.044592086793446</v>
      </c>
      <c r="AU151" s="166">
        <v>8.826994056654998</v>
      </c>
      <c r="AV151" s="166">
        <v>8.1536345599021463</v>
      </c>
      <c r="AW151" s="159">
        <v>11.753944243362195</v>
      </c>
      <c r="AX151" s="876"/>
      <c r="AY151" s="876"/>
      <c r="AZ151" s="343"/>
      <c r="BA151" s="965" t="s">
        <v>109</v>
      </c>
      <c r="BB151" s="552" t="s">
        <v>49</v>
      </c>
      <c r="BC151" s="54" t="s">
        <v>35</v>
      </c>
      <c r="BD151" s="50" t="s">
        <v>35</v>
      </c>
      <c r="BE151" s="50" t="s">
        <v>35</v>
      </c>
      <c r="BF151" s="50" t="s">
        <v>35</v>
      </c>
      <c r="BG151" s="45" t="s">
        <v>35</v>
      </c>
      <c r="BH151" s="54" t="s">
        <v>35</v>
      </c>
      <c r="BI151" s="50" t="s">
        <v>35</v>
      </c>
      <c r="BJ151" s="50" t="s">
        <v>35</v>
      </c>
      <c r="BK151" s="50" t="s">
        <v>35</v>
      </c>
      <c r="BL151" s="45" t="s">
        <v>35</v>
      </c>
      <c r="BM151" s="54" t="s">
        <v>35</v>
      </c>
      <c r="BN151" s="50" t="s">
        <v>35</v>
      </c>
      <c r="BO151" s="50" t="s">
        <v>35</v>
      </c>
      <c r="BP151" s="50" t="s">
        <v>35</v>
      </c>
      <c r="BQ151" s="45" t="s">
        <v>35</v>
      </c>
      <c r="BR151" s="54" t="s">
        <v>35</v>
      </c>
      <c r="BS151" s="50" t="s">
        <v>35</v>
      </c>
      <c r="BT151" s="50" t="s">
        <v>35</v>
      </c>
      <c r="BU151" s="50" t="s">
        <v>35</v>
      </c>
      <c r="BV151" s="50" t="s">
        <v>35</v>
      </c>
      <c r="BW151" s="50" t="s">
        <v>35</v>
      </c>
      <c r="BX151" s="50" t="s">
        <v>35</v>
      </c>
      <c r="BY151" s="39" t="s">
        <v>35</v>
      </c>
      <c r="BZ151" s="39" t="s">
        <v>35</v>
      </c>
      <c r="CA151" s="39" t="s">
        <v>35</v>
      </c>
      <c r="CB151" s="39" t="s">
        <v>35</v>
      </c>
      <c r="CC151" s="39" t="s">
        <v>35</v>
      </c>
      <c r="CD151" s="39" t="s">
        <v>35</v>
      </c>
      <c r="CE151" s="39" t="s">
        <v>35</v>
      </c>
      <c r="CF151" s="39" t="s">
        <v>35</v>
      </c>
      <c r="CG151" s="39" t="s">
        <v>35</v>
      </c>
      <c r="CH151" s="39" t="s">
        <v>35</v>
      </c>
      <c r="CI151" s="39" t="s">
        <v>35</v>
      </c>
      <c r="CJ151" s="39" t="s">
        <v>35</v>
      </c>
      <c r="CK151" s="39" t="s">
        <v>35</v>
      </c>
      <c r="CL151" s="39" t="s">
        <v>35</v>
      </c>
      <c r="CM151" s="39" t="s">
        <v>35</v>
      </c>
      <c r="CN151" s="39" t="s">
        <v>35</v>
      </c>
      <c r="CO151" s="39" t="s">
        <v>35</v>
      </c>
      <c r="CP151" s="39" t="s">
        <v>35</v>
      </c>
      <c r="CQ151" s="39" t="s">
        <v>35</v>
      </c>
      <c r="CR151" s="39" t="s">
        <v>35</v>
      </c>
      <c r="CS151" s="39" t="s">
        <v>35</v>
      </c>
      <c r="CT151" s="39" t="s">
        <v>35</v>
      </c>
      <c r="CU151" s="39" t="s">
        <v>35</v>
      </c>
      <c r="CV151" s="39" t="s">
        <v>35</v>
      </c>
      <c r="CW151" s="39" t="s">
        <v>35</v>
      </c>
      <c r="CX151" s="8"/>
      <c r="CY151" s="8"/>
      <c r="CZ151" s="8"/>
    </row>
    <row r="152" s="315" customFormat="true" ht="15" customHeight="true" x14ac:dyDescent="0.2">
      <c r="A152" s="977"/>
      <c r="B152" s="370" t="s">
        <v>48</v>
      </c>
      <c r="C152" s="167">
        <v>74.616842570884188</v>
      </c>
      <c r="D152" s="166">
        <v>82.424593949750431</v>
      </c>
      <c r="E152" s="166">
        <v>91.155789030589247</v>
      </c>
      <c r="F152" s="166">
        <v>97.526097551734054</v>
      </c>
      <c r="G152" s="165">
        <v>99.570757852503462</v>
      </c>
      <c r="H152" s="155">
        <v>72.789347960657039</v>
      </c>
      <c r="I152" s="166">
        <v>86.112051536960024</v>
      </c>
      <c r="J152" s="166">
        <v>94.761591521211542</v>
      </c>
      <c r="K152" s="166">
        <v>98.905128332699803</v>
      </c>
      <c r="L152" s="159">
        <v>99.726012475335423</v>
      </c>
      <c r="M152" s="167">
        <v>78.349426050530283</v>
      </c>
      <c r="N152" s="166">
        <v>78.539077958711957</v>
      </c>
      <c r="O152" s="166">
        <v>84.355097560591062</v>
      </c>
      <c r="P152" s="166">
        <v>90.827437299132015</v>
      </c>
      <c r="Q152" s="165">
        <v>97.454735593619986</v>
      </c>
      <c r="R152" s="155">
        <v>84.176389748847143</v>
      </c>
      <c r="S152" s="166">
        <v>88.110759619764224</v>
      </c>
      <c r="T152" s="166">
        <v>85.101723592644987</v>
      </c>
      <c r="U152" s="166">
        <v>92.656319940558078</v>
      </c>
      <c r="V152" s="166">
        <v>89.457785795883311</v>
      </c>
      <c r="W152" s="166">
        <v>91.578786185080816</v>
      </c>
      <c r="X152" s="166">
        <v>78.977236721785218</v>
      </c>
      <c r="Y152" s="166">
        <v>92.429394998950869</v>
      </c>
      <c r="Z152" s="166">
        <v>90.996159892479795</v>
      </c>
      <c r="AA152" s="166">
        <v>90.243450156837241</v>
      </c>
      <c r="AB152" s="166">
        <v>83.430618847854007</v>
      </c>
      <c r="AC152" s="166">
        <v>78.26819936250908</v>
      </c>
      <c r="AD152" s="166">
        <v>75.844618634422389</v>
      </c>
      <c r="AE152" s="166">
        <v>90.088455218271662</v>
      </c>
      <c r="AF152" s="166">
        <v>89.354722288213722</v>
      </c>
      <c r="AG152" s="166">
        <v>93.412744544305482</v>
      </c>
      <c r="AH152" s="166">
        <v>91.619299985035099</v>
      </c>
      <c r="AI152" s="166">
        <v>87.996766640850794</v>
      </c>
      <c r="AJ152" s="166">
        <v>87.05771851624506</v>
      </c>
      <c r="AK152" s="166">
        <v>81.954805954259683</v>
      </c>
      <c r="AL152" s="166">
        <v>91.972663363819294</v>
      </c>
      <c r="AM152" s="166">
        <v>92.259100095571242</v>
      </c>
      <c r="AN152" s="166">
        <v>83.693546485170515</v>
      </c>
      <c r="AO152" s="166">
        <v>83.694221709104426</v>
      </c>
      <c r="AP152" s="166">
        <v>85.167487652674708</v>
      </c>
      <c r="AQ152" s="166">
        <v>90.847059906343617</v>
      </c>
      <c r="AR152" s="166">
        <v>82.056829506211443</v>
      </c>
      <c r="AS152" s="166">
        <v>94.893036863755455</v>
      </c>
      <c r="AT152" s="166">
        <v>92.955407913206486</v>
      </c>
      <c r="AU152" s="166">
        <v>91.173005943344975</v>
      </c>
      <c r="AV152" s="166">
        <v>91.846365440097912</v>
      </c>
      <c r="AW152" s="159">
        <v>88.246055756637674</v>
      </c>
      <c r="AX152" s="876"/>
      <c r="AY152" s="876"/>
      <c r="AZ152" s="343"/>
      <c r="BA152" s="965"/>
      <c r="BB152" s="552" t="s">
        <v>48</v>
      </c>
      <c r="BC152" s="54" t="s">
        <v>35</v>
      </c>
      <c r="BD152" s="50" t="s">
        <v>35</v>
      </c>
      <c r="BE152" s="50" t="s">
        <v>35</v>
      </c>
      <c r="BF152" s="50" t="s">
        <v>35</v>
      </c>
      <c r="BG152" s="45" t="s">
        <v>35</v>
      </c>
      <c r="BH152" s="54" t="s">
        <v>35</v>
      </c>
      <c r="BI152" s="50" t="s">
        <v>35</v>
      </c>
      <c r="BJ152" s="50" t="s">
        <v>35</v>
      </c>
      <c r="BK152" s="50" t="s">
        <v>35</v>
      </c>
      <c r="BL152" s="45" t="s">
        <v>35</v>
      </c>
      <c r="BM152" s="54" t="s">
        <v>35</v>
      </c>
      <c r="BN152" s="50" t="s">
        <v>35</v>
      </c>
      <c r="BO152" s="50" t="s">
        <v>35</v>
      </c>
      <c r="BP152" s="50" t="s">
        <v>35</v>
      </c>
      <c r="BQ152" s="45" t="s">
        <v>35</v>
      </c>
      <c r="BR152" s="54" t="s">
        <v>35</v>
      </c>
      <c r="BS152" s="50" t="s">
        <v>35</v>
      </c>
      <c r="BT152" s="50" t="s">
        <v>35</v>
      </c>
      <c r="BU152" s="50" t="s">
        <v>35</v>
      </c>
      <c r="BV152" s="50" t="s">
        <v>35</v>
      </c>
      <c r="BW152" s="50" t="s">
        <v>35</v>
      </c>
      <c r="BX152" s="50" t="s">
        <v>35</v>
      </c>
      <c r="BY152" s="39" t="s">
        <v>35</v>
      </c>
      <c r="BZ152" s="39" t="s">
        <v>35</v>
      </c>
      <c r="CA152" s="39" t="s">
        <v>35</v>
      </c>
      <c r="CB152" s="39" t="s">
        <v>35</v>
      </c>
      <c r="CC152" s="39" t="s">
        <v>35</v>
      </c>
      <c r="CD152" s="39" t="s">
        <v>35</v>
      </c>
      <c r="CE152" s="39" t="s">
        <v>35</v>
      </c>
      <c r="CF152" s="39" t="s">
        <v>35</v>
      </c>
      <c r="CG152" s="39" t="s">
        <v>35</v>
      </c>
      <c r="CH152" s="39" t="s">
        <v>35</v>
      </c>
      <c r="CI152" s="39" t="s">
        <v>35</v>
      </c>
      <c r="CJ152" s="39" t="s">
        <v>35</v>
      </c>
      <c r="CK152" s="39" t="s">
        <v>35</v>
      </c>
      <c r="CL152" s="39" t="s">
        <v>35</v>
      </c>
      <c r="CM152" s="39" t="s">
        <v>35</v>
      </c>
      <c r="CN152" s="39" t="s">
        <v>35</v>
      </c>
      <c r="CO152" s="39" t="s">
        <v>35</v>
      </c>
      <c r="CP152" s="39" t="s">
        <v>35</v>
      </c>
      <c r="CQ152" s="39" t="s">
        <v>35</v>
      </c>
      <c r="CR152" s="39" t="s">
        <v>35</v>
      </c>
      <c r="CS152" s="39" t="s">
        <v>35</v>
      </c>
      <c r="CT152" s="39" t="s">
        <v>35</v>
      </c>
      <c r="CU152" s="39" t="s">
        <v>35</v>
      </c>
      <c r="CV152" s="39" t="s">
        <v>35</v>
      </c>
      <c r="CW152" s="39" t="s">
        <v>35</v>
      </c>
      <c r="CX152" s="8"/>
      <c r="CY152" s="8"/>
      <c r="CZ152" s="8"/>
    </row>
    <row r="153" s="489" customFormat="true" ht="15" customHeight="true" x14ac:dyDescent="0.2">
      <c r="A153" s="977" t="s">
        <v>62</v>
      </c>
      <c r="B153" s="370" t="s">
        <v>447</v>
      </c>
      <c r="C153" s="127">
        <v>10.443253192852614</v>
      </c>
      <c r="D153" s="126">
        <v>36.875760031784552</v>
      </c>
      <c r="E153" s="126">
        <v>66.826696069875851</v>
      </c>
      <c r="F153" s="126">
        <v>91.724586508624995</v>
      </c>
      <c r="G153" s="125">
        <v>98.965281611336209</v>
      </c>
      <c r="H153" s="124">
        <v>26.968466737471132</v>
      </c>
      <c r="I153" s="126">
        <v>60.529985359639106</v>
      </c>
      <c r="J153" s="126">
        <v>86.169063679307484</v>
      </c>
      <c r="K153" s="126">
        <v>97.11928866219985</v>
      </c>
      <c r="L153" s="123">
        <v>99.457540974186571</v>
      </c>
      <c r="M153" s="127">
        <v>3.770755679315037</v>
      </c>
      <c r="N153" s="126">
        <v>9.2637522841433082</v>
      </c>
      <c r="O153" s="126">
        <v>22.093558552419417</v>
      </c>
      <c r="P153" s="126">
        <v>41.33493795467308</v>
      </c>
      <c r="Q153" s="125">
        <v>80.950078681210542</v>
      </c>
      <c r="R153" s="124">
        <v>35.672212495259814</v>
      </c>
      <c r="S153" s="126">
        <v>20.566517661272503</v>
      </c>
      <c r="T153" s="126">
        <v>40.829376241137275</v>
      </c>
      <c r="U153" s="126">
        <v>33.329977807668513</v>
      </c>
      <c r="V153" s="126">
        <v>84.772471175723268</v>
      </c>
      <c r="W153" s="126">
        <v>47.939640695825034</v>
      </c>
      <c r="X153" s="126">
        <v>33.19797196791918</v>
      </c>
      <c r="Y153" s="126">
        <v>25.368865484602754</v>
      </c>
      <c r="Z153" s="126">
        <v>52.711882339095908</v>
      </c>
      <c r="AA153" s="126">
        <v>46.083402718451069</v>
      </c>
      <c r="AB153" s="126">
        <v>32.386570527885858</v>
      </c>
      <c r="AC153" s="126">
        <v>54.051496986174229</v>
      </c>
      <c r="AD153" s="126">
        <v>56.515387848464172</v>
      </c>
      <c r="AE153" s="126">
        <v>58.330976737441745</v>
      </c>
      <c r="AF153" s="126">
        <v>39.963123564061</v>
      </c>
      <c r="AG153" s="126">
        <v>67.602985328417162</v>
      </c>
      <c r="AH153" s="126">
        <v>27.31332006347878</v>
      </c>
      <c r="AI153" s="126">
        <v>21.84193900032459</v>
      </c>
      <c r="AJ153" s="126">
        <v>39.692086876228565</v>
      </c>
      <c r="AK153" s="126">
        <v>50.696134572491658</v>
      </c>
      <c r="AL153" s="126">
        <v>63.555596243950454</v>
      </c>
      <c r="AM153" s="126">
        <v>47.356223436529667</v>
      </c>
      <c r="AN153" s="126">
        <v>40.55098297244426</v>
      </c>
      <c r="AO153" s="126">
        <v>54.869066764161843</v>
      </c>
      <c r="AP153" s="126">
        <v>44.981183410159062</v>
      </c>
      <c r="AQ153" s="126">
        <v>34.120409405126509</v>
      </c>
      <c r="AR153" s="126">
        <v>51.546370908127379</v>
      </c>
      <c r="AS153" s="126">
        <v>43.840372900952232</v>
      </c>
      <c r="AT153" s="126">
        <v>75.741607982049359</v>
      </c>
      <c r="AU153" s="126">
        <v>33.656575228199017</v>
      </c>
      <c r="AV153" s="126">
        <v>78.950764299056559</v>
      </c>
      <c r="AW153" s="123">
        <v>36.480557231078947</v>
      </c>
      <c r="AX153" s="833"/>
      <c r="AY153" s="833"/>
      <c r="AZ153" s="344"/>
      <c r="BA153" s="968" t="s">
        <v>62</v>
      </c>
      <c r="BB153" s="553" t="s">
        <v>447</v>
      </c>
      <c r="BC153" s="414">
        <v>2553.7925920000012</v>
      </c>
      <c r="BD153" s="403">
        <v>9027.5169109999861</v>
      </c>
      <c r="BE153" s="403">
        <v>16348.236882000008</v>
      </c>
      <c r="BF153" s="403">
        <v>22473.750709999982</v>
      </c>
      <c r="BG153" s="416">
        <v>24221.67389899999</v>
      </c>
      <c r="BH153" s="414">
        <v>4570.8121709999987</v>
      </c>
      <c r="BI153" s="403">
        <v>10264.092843999993</v>
      </c>
      <c r="BJ153" s="403">
        <v>14624.547508</v>
      </c>
      <c r="BK153" s="403">
        <v>16464.953080999967</v>
      </c>
      <c r="BL153" s="416">
        <v>16868.508141000017</v>
      </c>
      <c r="BM153" s="414">
        <v>282.89467200000001</v>
      </c>
      <c r="BN153" s="403">
        <v>697.06709599999988</v>
      </c>
      <c r="BO153" s="403">
        <v>1661.6303530000005</v>
      </c>
      <c r="BP153" s="403">
        <v>3110.0708810000019</v>
      </c>
      <c r="BQ153" s="416">
        <v>6080.394247000012</v>
      </c>
      <c r="BR153" s="414">
        <v>1024.7798680000001</v>
      </c>
      <c r="BS153" s="403">
        <v>321.09953500000017</v>
      </c>
      <c r="BT153" s="403">
        <v>1125.5945519999996</v>
      </c>
      <c r="BU153" s="403">
        <v>270.13084000000003</v>
      </c>
      <c r="BV153" s="403">
        <v>9922.5907459999835</v>
      </c>
      <c r="BW153" s="403">
        <v>1600.8458449999989</v>
      </c>
      <c r="BX153" s="403">
        <v>371.52421700000008</v>
      </c>
      <c r="BY153" s="404">
        <v>191.92577400000005</v>
      </c>
      <c r="BZ153" s="404">
        <v>1769.0056340000008</v>
      </c>
      <c r="CA153" s="404">
        <v>505.04582900000048</v>
      </c>
      <c r="CB153" s="404">
        <v>190.51050499999997</v>
      </c>
      <c r="CC153" s="404">
        <v>1443.114206999998</v>
      </c>
      <c r="CD153" s="404">
        <v>1663.7859180000009</v>
      </c>
      <c r="CE153" s="404">
        <v>3400.2163989999981</v>
      </c>
      <c r="CF153" s="404">
        <v>879.73751599999969</v>
      </c>
      <c r="CG153" s="404">
        <v>1757.0374229999982</v>
      </c>
      <c r="CH153" s="404">
        <v>385.40580699999953</v>
      </c>
      <c r="CI153" s="404">
        <v>563.32054000000039</v>
      </c>
      <c r="CJ153" s="404">
        <v>113.59483900000002</v>
      </c>
      <c r="CK153" s="404">
        <v>1260.5698259999997</v>
      </c>
      <c r="CL153" s="404">
        <v>2608.081192000001</v>
      </c>
      <c r="CM153" s="404">
        <v>554.76724999999988</v>
      </c>
      <c r="CN153" s="404">
        <v>642.90371500000106</v>
      </c>
      <c r="CO153" s="404">
        <v>3915.9335970000043</v>
      </c>
      <c r="CP153" s="404">
        <v>337.29905599999961</v>
      </c>
      <c r="CQ153" s="404">
        <v>1059.7422099999992</v>
      </c>
      <c r="CR153" s="404">
        <v>2145.8197900000064</v>
      </c>
      <c r="CS153" s="404">
        <v>820.45737499999939</v>
      </c>
      <c r="CT153" s="404">
        <v>9597.9404869999798</v>
      </c>
      <c r="CU153" s="404">
        <v>291.78332499999971</v>
      </c>
      <c r="CV153" s="404">
        <v>22723.434572000038</v>
      </c>
      <c r="CW153" s="404">
        <v>1166.9726049999992</v>
      </c>
      <c r="CX153" s="7"/>
      <c r="CY153" s="7"/>
      <c r="CZ153" s="7"/>
    </row>
    <row r="154" s="489" customFormat="true" ht="15" customHeight="true" x14ac:dyDescent="0.2">
      <c r="A154" s="977"/>
      <c r="B154" s="370" t="s">
        <v>448</v>
      </c>
      <c r="C154" s="127">
        <v>4.87438176907275</v>
      </c>
      <c r="D154" s="126">
        <v>6.0345552492025165</v>
      </c>
      <c r="E154" s="126">
        <v>4.3902297092848759</v>
      </c>
      <c r="F154" s="126">
        <v>1.5923691983940054</v>
      </c>
      <c r="G154" s="125">
        <v>0.39645145483715499</v>
      </c>
      <c r="H154" s="124">
        <v>10.314049523716459</v>
      </c>
      <c r="I154" s="126">
        <v>6.7199675674591299</v>
      </c>
      <c r="J154" s="126">
        <v>3.503415234297933</v>
      </c>
      <c r="K154" s="126">
        <v>0.95610587495422827</v>
      </c>
      <c r="L154" s="123">
        <v>0.27416349273530549</v>
      </c>
      <c r="M154" s="127">
        <v>0.7406742439005467</v>
      </c>
      <c r="N154" s="126">
        <v>2.0313162262554991</v>
      </c>
      <c r="O154" s="126">
        <v>2.0412665250619666</v>
      </c>
      <c r="P154" s="126">
        <v>1.4899921214067837</v>
      </c>
      <c r="Q154" s="125">
        <v>0.87393556779766546</v>
      </c>
      <c r="R154" s="124">
        <v>3.8872314465210307</v>
      </c>
      <c r="S154" s="126">
        <v>1.1691758127830369</v>
      </c>
      <c r="T154" s="126">
        <v>3.3341213823170235</v>
      </c>
      <c r="U154" s="126">
        <v>0.51850576887091004</v>
      </c>
      <c r="V154" s="126">
        <v>8.066346310254433</v>
      </c>
      <c r="W154" s="126">
        <v>1.7130466587685411</v>
      </c>
      <c r="X154" s="126">
        <v>0.67613007341050513</v>
      </c>
      <c r="Y154" s="126">
        <v>1.4357497287452365</v>
      </c>
      <c r="Z154" s="126">
        <v>1.8865227908376452</v>
      </c>
      <c r="AA154" s="126">
        <v>1.3824336589288651</v>
      </c>
      <c r="AB154" s="126">
        <v>2.1697273645676174</v>
      </c>
      <c r="AC154" s="126">
        <v>10.814980740402614</v>
      </c>
      <c r="AD154" s="126">
        <v>9.6468687454654045</v>
      </c>
      <c r="AE154" s="126">
        <v>1.473881439566086</v>
      </c>
      <c r="AF154" s="126">
        <v>1.3658910347625435</v>
      </c>
      <c r="AG154" s="126">
        <v>1.0876257207477549</v>
      </c>
      <c r="AH154" s="126">
        <v>0</v>
      </c>
      <c r="AI154" s="126">
        <v>0.32659475781884667</v>
      </c>
      <c r="AJ154" s="126">
        <v>1.7991619138241475</v>
      </c>
      <c r="AK154" s="126">
        <v>4.351794403176287</v>
      </c>
      <c r="AL154" s="126">
        <v>2.6037369606161582</v>
      </c>
      <c r="AM154" s="126">
        <v>1.5990165857012566</v>
      </c>
      <c r="AN154" s="126">
        <v>1.76705321130105</v>
      </c>
      <c r="AO154" s="126">
        <v>4.5630998969912557</v>
      </c>
      <c r="AP154" s="126">
        <v>3.2982667065236884</v>
      </c>
      <c r="AQ154" s="126">
        <v>0.81218385499859402</v>
      </c>
      <c r="AR154" s="126">
        <v>5.8299270691926468</v>
      </c>
      <c r="AS154" s="126">
        <v>0.51298952202865256</v>
      </c>
      <c r="AT154" s="126">
        <v>2.4283943471315657</v>
      </c>
      <c r="AU154" s="126">
        <v>8.9319020355531936E-2</v>
      </c>
      <c r="AV154" s="126">
        <v>3.2668234649238439</v>
      </c>
      <c r="AW154" s="123">
        <v>0.76229095423570425</v>
      </c>
      <c r="AX154" s="833"/>
      <c r="AY154" s="833"/>
      <c r="AZ154" s="344"/>
      <c r="BA154" s="965"/>
      <c r="BB154" s="552" t="s">
        <v>448</v>
      </c>
      <c r="BC154" s="415">
        <v>1191.9810639999992</v>
      </c>
      <c r="BD154" s="405">
        <v>1477.313268000001</v>
      </c>
      <c r="BE154" s="405">
        <v>1074.0096319999998</v>
      </c>
      <c r="BF154" s="405">
        <v>390.15175500000015</v>
      </c>
      <c r="BG154" s="419">
        <v>97.031177999999997</v>
      </c>
      <c r="BH154" s="415">
        <v>1748.1002370000012</v>
      </c>
      <c r="BI154" s="405">
        <v>1139.5074790000006</v>
      </c>
      <c r="BJ154" s="405">
        <v>594.59695099999999</v>
      </c>
      <c r="BK154" s="405">
        <v>162.09178</v>
      </c>
      <c r="BL154" s="419">
        <v>46.499531999999995</v>
      </c>
      <c r="BM154" s="415">
        <v>55.567853000000014</v>
      </c>
      <c r="BN154" s="405">
        <v>152.84991000000005</v>
      </c>
      <c r="BO154" s="405">
        <v>153.52123600000002</v>
      </c>
      <c r="BP154" s="405">
        <v>112.10809400000001</v>
      </c>
      <c r="BQ154" s="419">
        <v>65.643824999999993</v>
      </c>
      <c r="BR154" s="415">
        <v>111.67113700000002</v>
      </c>
      <c r="BS154" s="405">
        <v>18.254028999999999</v>
      </c>
      <c r="BT154" s="405">
        <v>91.915899999999993</v>
      </c>
      <c r="BU154" s="405">
        <v>4.2023549999999998</v>
      </c>
      <c r="BV154" s="405">
        <v>944.16326600000014</v>
      </c>
      <c r="BW154" s="405">
        <v>57.203675000000011</v>
      </c>
      <c r="BX154" s="405">
        <v>7.566688000000001</v>
      </c>
      <c r="BY154" s="406">
        <v>10.862029999999999</v>
      </c>
      <c r="BZ154" s="406">
        <v>63.311520999999992</v>
      </c>
      <c r="CA154" s="406">
        <v>15.150624999999996</v>
      </c>
      <c r="CB154" s="406">
        <v>12.763187</v>
      </c>
      <c r="CC154" s="406">
        <v>288.74782800000025</v>
      </c>
      <c r="CD154" s="406">
        <v>283.99919000000017</v>
      </c>
      <c r="CE154" s="406">
        <v>85.915171000000015</v>
      </c>
      <c r="CF154" s="406">
        <v>30.068360000000006</v>
      </c>
      <c r="CG154" s="406">
        <v>28.267968999999997</v>
      </c>
      <c r="CH154" s="406">
        <v>0</v>
      </c>
      <c r="CI154" s="406">
        <v>8.423131999999999</v>
      </c>
      <c r="CJ154" s="406">
        <v>5.1490240000000007</v>
      </c>
      <c r="CK154" s="406">
        <v>108.208264</v>
      </c>
      <c r="CL154" s="406">
        <v>106.84751300000002</v>
      </c>
      <c r="CM154" s="406">
        <v>18.732111</v>
      </c>
      <c r="CN154" s="406">
        <v>28.015229000000005</v>
      </c>
      <c r="CO154" s="406">
        <v>325.66247699999997</v>
      </c>
      <c r="CP154" s="406">
        <v>24.732614000000002</v>
      </c>
      <c r="CQ154" s="406">
        <v>25.225532999999999</v>
      </c>
      <c r="CR154" s="406">
        <v>242.69357199999999</v>
      </c>
      <c r="CS154" s="406">
        <v>9.600420999999999</v>
      </c>
      <c r="CT154" s="406">
        <v>307.72497499999997</v>
      </c>
      <c r="CU154" s="406">
        <v>0.77434499999999995</v>
      </c>
      <c r="CV154" s="406">
        <v>940.24991299999999</v>
      </c>
      <c r="CW154" s="406">
        <v>24.384843000000007</v>
      </c>
      <c r="CX154" s="7"/>
      <c r="CY154" s="7"/>
      <c r="CZ154" s="7"/>
    </row>
    <row r="155" s="489" customFormat="true" ht="15" customHeight="true" x14ac:dyDescent="0.2">
      <c r="A155" s="977"/>
      <c r="B155" s="370" t="s">
        <v>449</v>
      </c>
      <c r="C155" s="127">
        <v>44.436148420668168</v>
      </c>
      <c r="D155" s="126">
        <v>37.913932647590151</v>
      </c>
      <c r="E155" s="126">
        <v>21.288551936842605</v>
      </c>
      <c r="F155" s="126">
        <v>5.3987678643448573</v>
      </c>
      <c r="G155" s="125">
        <v>0.46950578435918072</v>
      </c>
      <c r="H155" s="124">
        <v>33.850719606343809</v>
      </c>
      <c r="I155" s="126">
        <v>20.989859378257684</v>
      </c>
      <c r="J155" s="126">
        <v>7.7529131652463539</v>
      </c>
      <c r="K155" s="126">
        <v>1.6157739215843954</v>
      </c>
      <c r="L155" s="123">
        <v>0.12582956834679954</v>
      </c>
      <c r="M155" s="127">
        <v>46.442422809629704</v>
      </c>
      <c r="N155" s="126">
        <v>52.400465674222893</v>
      </c>
      <c r="O155" s="126">
        <v>52.544990923735298</v>
      </c>
      <c r="P155" s="126">
        <v>44.766576604288765</v>
      </c>
      <c r="Q155" s="125">
        <v>15.160656717046544</v>
      </c>
      <c r="R155" s="124">
        <v>38.890042455031086</v>
      </c>
      <c r="S155" s="126">
        <v>36.336346026587059</v>
      </c>
      <c r="T155" s="126">
        <v>33.394091240848937</v>
      </c>
      <c r="U155" s="126">
        <v>51.91980809326455</v>
      </c>
      <c r="V155" s="126">
        <v>3.3192306653064594</v>
      </c>
      <c r="W155" s="126">
        <v>37.57706288045781</v>
      </c>
      <c r="X155" s="126">
        <v>31.269658664742806</v>
      </c>
      <c r="Y155" s="126">
        <v>43.080122516672297</v>
      </c>
      <c r="Z155" s="126">
        <v>31.84623765596913</v>
      </c>
      <c r="AA155" s="126">
        <v>35.667716828233566</v>
      </c>
      <c r="AB155" s="126">
        <v>34.086052968876842</v>
      </c>
      <c r="AC155" s="126">
        <v>18.592388008198647</v>
      </c>
      <c r="AD155" s="126">
        <v>13.231888891146795</v>
      </c>
      <c r="AE155" s="126">
        <v>27.612657502891878</v>
      </c>
      <c r="AF155" s="126">
        <v>40.685066284488173</v>
      </c>
      <c r="AG155" s="126">
        <v>21.998531906048164</v>
      </c>
      <c r="AH155" s="126">
        <v>56.388304017552635</v>
      </c>
      <c r="AI155" s="126">
        <v>55.120705278093283</v>
      </c>
      <c r="AJ155" s="126">
        <v>31.105186223396835</v>
      </c>
      <c r="AK155" s="126">
        <v>24.751962108523699</v>
      </c>
      <c r="AL155" s="126">
        <v>22.16654832981418</v>
      </c>
      <c r="AM155" s="126">
        <v>39.201476165258789</v>
      </c>
      <c r="AN155" s="126">
        <v>35.079615718247496</v>
      </c>
      <c r="AO155" s="126">
        <v>21.962292648835994</v>
      </c>
      <c r="AP155" s="126">
        <v>33.857177864493103</v>
      </c>
      <c r="AQ155" s="126">
        <v>39.987891024420229</v>
      </c>
      <c r="AR155" s="126">
        <v>21.980025263571086</v>
      </c>
      <c r="AS155" s="126">
        <v>42.097235443294203</v>
      </c>
      <c r="AT155" s="126">
        <v>15.329245450385914</v>
      </c>
      <c r="AU155" s="126">
        <v>49.430882426427942</v>
      </c>
      <c r="AV155" s="126">
        <v>8.1263441934001523</v>
      </c>
      <c r="AW155" s="123">
        <v>46.974118499313469</v>
      </c>
      <c r="AX155" s="833"/>
      <c r="AY155" s="833"/>
      <c r="AZ155" s="344"/>
      <c r="BA155" s="965"/>
      <c r="BB155" s="552" t="s">
        <v>449</v>
      </c>
      <c r="BC155" s="415">
        <v>10866.413421000016</v>
      </c>
      <c r="BD155" s="405">
        <v>9281.6708820000131</v>
      </c>
      <c r="BE155" s="405">
        <v>5207.9529649999886</v>
      </c>
      <c r="BF155" s="405">
        <v>1322.7703469999992</v>
      </c>
      <c r="BG155" s="419">
        <v>114.91116700000002</v>
      </c>
      <c r="BH155" s="415">
        <v>5737.2665150000057</v>
      </c>
      <c r="BI155" s="405">
        <v>3559.2585089999989</v>
      </c>
      <c r="BJ155" s="405">
        <v>1315.8184859999999</v>
      </c>
      <c r="BK155" s="405">
        <v>273.92747799999995</v>
      </c>
      <c r="BL155" s="419">
        <v>21.341339000000001</v>
      </c>
      <c r="BM155" s="415">
        <v>3484.2655119999995</v>
      </c>
      <c r="BN155" s="405">
        <v>3942.9638569999966</v>
      </c>
      <c r="BO155" s="405">
        <v>3951.8464899999981</v>
      </c>
      <c r="BP155" s="405">
        <v>3368.2698760000012</v>
      </c>
      <c r="BQ155" s="419">
        <v>1138.7607199999993</v>
      </c>
      <c r="BR155" s="415">
        <v>1117.2206540000004</v>
      </c>
      <c r="BS155" s="405">
        <v>567.30964399999959</v>
      </c>
      <c r="BT155" s="405">
        <v>920.61673799999926</v>
      </c>
      <c r="BU155" s="405">
        <v>420.79660100000029</v>
      </c>
      <c r="BV155" s="405">
        <v>388.51489200000003</v>
      </c>
      <c r="BW155" s="405">
        <v>1254.8088409999987</v>
      </c>
      <c r="BX155" s="405">
        <v>349.94413100000003</v>
      </c>
      <c r="BY155" s="406">
        <v>325.91862900000041</v>
      </c>
      <c r="BZ155" s="406">
        <v>1068.7566319999989</v>
      </c>
      <c r="CA155" s="406">
        <v>390.89630000000051</v>
      </c>
      <c r="CB155" s="406">
        <v>200.50752699999995</v>
      </c>
      <c r="CC155" s="406">
        <v>496.39585899999986</v>
      </c>
      <c r="CD155" s="406">
        <v>389.54046399999987</v>
      </c>
      <c r="CE155" s="406">
        <v>1609.5909260000001</v>
      </c>
      <c r="CF155" s="406">
        <v>895.63017000000013</v>
      </c>
      <c r="CG155" s="406">
        <v>571.75350500000025</v>
      </c>
      <c r="CH155" s="406">
        <v>795.66965000000175</v>
      </c>
      <c r="CI155" s="406">
        <v>1421.6057219999993</v>
      </c>
      <c r="CJ155" s="406">
        <v>89.019976</v>
      </c>
      <c r="CK155" s="406">
        <v>615.46263499999986</v>
      </c>
      <c r="CL155" s="406">
        <v>909.63127099999872</v>
      </c>
      <c r="CM155" s="406">
        <v>459.23626400000069</v>
      </c>
      <c r="CN155" s="406">
        <v>556.1595209999997</v>
      </c>
      <c r="CO155" s="406">
        <v>1567.420128</v>
      </c>
      <c r="CP155" s="406">
        <v>253.88380799999993</v>
      </c>
      <c r="CQ155" s="406">
        <v>1241.9797049999995</v>
      </c>
      <c r="CR155" s="406">
        <v>915.00472999999977</v>
      </c>
      <c r="CS155" s="406">
        <v>787.83516199999974</v>
      </c>
      <c r="CT155" s="406">
        <v>1942.5146819999993</v>
      </c>
      <c r="CU155" s="406">
        <v>428.53757799999983</v>
      </c>
      <c r="CV155" s="406">
        <v>2338.9064339999991</v>
      </c>
      <c r="CW155" s="406">
        <v>1502.6500030000013</v>
      </c>
      <c r="CX155" s="7"/>
      <c r="CY155" s="7"/>
      <c r="CZ155" s="7"/>
    </row>
    <row r="156" s="489" customFormat="true" ht="15" customHeight="true" x14ac:dyDescent="0.2">
      <c r="A156" s="977"/>
      <c r="B156" s="370" t="s">
        <v>450</v>
      </c>
      <c r="C156" s="127">
        <v>6.6277929259391826</v>
      </c>
      <c r="D156" s="126">
        <v>3.7074979809432791</v>
      </c>
      <c r="E156" s="126">
        <v>1.8444748448447468</v>
      </c>
      <c r="F156" s="126">
        <v>0.33337567500784382</v>
      </c>
      <c r="G156" s="125">
        <v>0.11178536457623039</v>
      </c>
      <c r="H156" s="124">
        <v>4.665894378992939</v>
      </c>
      <c r="I156" s="126">
        <v>1.9667771322066323</v>
      </c>
      <c r="J156" s="126">
        <v>0.50347438434089165</v>
      </c>
      <c r="K156" s="126">
        <v>0.13811407904319012</v>
      </c>
      <c r="L156" s="123">
        <v>0.1424659647312794</v>
      </c>
      <c r="M156" s="127">
        <v>7.1146828208011659</v>
      </c>
      <c r="N156" s="126">
        <v>7.1758577079403221</v>
      </c>
      <c r="O156" s="126">
        <v>5.4116076977220349</v>
      </c>
      <c r="P156" s="126">
        <v>3.4715177951838787</v>
      </c>
      <c r="Q156" s="125">
        <v>1.1899955066912473</v>
      </c>
      <c r="R156" s="124">
        <v>2.952075701890291</v>
      </c>
      <c r="S156" s="126">
        <v>13.000171772624086</v>
      </c>
      <c r="T156" s="126">
        <v>5.9545098927899129</v>
      </c>
      <c r="U156" s="126">
        <v>5.2640428153739798</v>
      </c>
      <c r="V156" s="126">
        <v>0.74150899799322056</v>
      </c>
      <c r="W156" s="126">
        <v>3.3642247125768345</v>
      </c>
      <c r="X156" s="126">
        <v>3.9046038866735016</v>
      </c>
      <c r="Y156" s="126">
        <v>8.4094065446666484</v>
      </c>
      <c r="Z156" s="126">
        <v>4.1049551570002984</v>
      </c>
      <c r="AA156" s="126">
        <v>4.6570314182162447</v>
      </c>
      <c r="AB156" s="126">
        <v>4.053212672215551</v>
      </c>
      <c r="AC156" s="126">
        <v>2.2090810621935186</v>
      </c>
      <c r="AD156" s="126">
        <v>1.284827381128596</v>
      </c>
      <c r="AE156" s="126">
        <v>1.75329893732236</v>
      </c>
      <c r="AF156" s="126">
        <v>3.9980553320612158</v>
      </c>
      <c r="AG156" s="126">
        <v>1.6685147968588518</v>
      </c>
      <c r="AH156" s="126">
        <v>4.3725707248755636</v>
      </c>
      <c r="AI156" s="126">
        <v>2.2605091321322313</v>
      </c>
      <c r="AJ156" s="126">
        <v>5.2949790653165127</v>
      </c>
      <c r="AK156" s="126">
        <v>3.9502418068250376</v>
      </c>
      <c r="AL156" s="126">
        <v>2.3967932710178128</v>
      </c>
      <c r="AM156" s="126">
        <v>4.8656791900886009</v>
      </c>
      <c r="AN156" s="126">
        <v>2.4503319384058719</v>
      </c>
      <c r="AO156" s="126">
        <v>3.7178453992680591</v>
      </c>
      <c r="AP156" s="126">
        <v>3.4785066661926973</v>
      </c>
      <c r="AQ156" s="126">
        <v>8.0611871969529822</v>
      </c>
      <c r="AR156" s="126">
        <v>2.4396773960469083</v>
      </c>
      <c r="AS156" s="126">
        <v>4.6063833552630271</v>
      </c>
      <c r="AT156" s="126">
        <v>0.74426749133561365</v>
      </c>
      <c r="AU156" s="126">
        <v>5.3490914257401636</v>
      </c>
      <c r="AV156" s="126">
        <v>1.3299707247992811</v>
      </c>
      <c r="AW156" s="123">
        <v>1.9995409037610723</v>
      </c>
      <c r="AX156" s="833"/>
      <c r="AY156" s="833"/>
      <c r="AZ156" s="344"/>
      <c r="BA156" s="965"/>
      <c r="BB156" s="552" t="s">
        <v>450</v>
      </c>
      <c r="BC156" s="415">
        <v>1620.7601370000004</v>
      </c>
      <c r="BD156" s="405">
        <v>907.62876999999969</v>
      </c>
      <c r="BE156" s="405">
        <v>451.22553500000004</v>
      </c>
      <c r="BF156" s="405">
        <v>81.681500000000014</v>
      </c>
      <c r="BG156" s="419">
        <v>27.359378999999997</v>
      </c>
      <c r="BH156" s="415">
        <v>790.80976400000031</v>
      </c>
      <c r="BI156" s="405">
        <v>333.50715300000007</v>
      </c>
      <c r="BJ156" s="405">
        <v>85.449287000000012</v>
      </c>
      <c r="BK156" s="405">
        <v>23.414935</v>
      </c>
      <c r="BL156" s="419">
        <v>24.162956999999999</v>
      </c>
      <c r="BM156" s="415">
        <v>533.76724300000035</v>
      </c>
      <c r="BN156" s="405">
        <v>539.95984999999973</v>
      </c>
      <c r="BO156" s="405">
        <v>407.00060099999962</v>
      </c>
      <c r="BP156" s="405">
        <v>261.19953100000009</v>
      </c>
      <c r="BQ156" s="419">
        <v>89.384000000000029</v>
      </c>
      <c r="BR156" s="415">
        <v>84.806283000000008</v>
      </c>
      <c r="BS156" s="405">
        <v>202.96820199999985</v>
      </c>
      <c r="BT156" s="405">
        <v>164.15543200000005</v>
      </c>
      <c r="BU156" s="405">
        <v>42.663703999999996</v>
      </c>
      <c r="BV156" s="405">
        <v>86.793391999999997</v>
      </c>
      <c r="BW156" s="405">
        <v>112.341375</v>
      </c>
      <c r="BX156" s="405">
        <v>43.697094000000007</v>
      </c>
      <c r="BY156" s="406">
        <v>63.620577000000019</v>
      </c>
      <c r="BZ156" s="406">
        <v>137.76189500000001</v>
      </c>
      <c r="CA156" s="406">
        <v>51.038208000000004</v>
      </c>
      <c r="CB156" s="406">
        <v>23.842586000000004</v>
      </c>
      <c r="CC156" s="406">
        <v>58.979980999999995</v>
      </c>
      <c r="CD156" s="406">
        <v>37.824701999999995</v>
      </c>
      <c r="CE156" s="406">
        <v>102.20291400000001</v>
      </c>
      <c r="CF156" s="406">
        <v>88.012121000000008</v>
      </c>
      <c r="CG156" s="406">
        <v>43.365584000000005</v>
      </c>
      <c r="CH156" s="406">
        <v>61.69935199999999</v>
      </c>
      <c r="CI156" s="406">
        <v>58.300283000000007</v>
      </c>
      <c r="CJ156" s="406">
        <v>15.153708000000002</v>
      </c>
      <c r="CK156" s="406">
        <v>98.223576000000008</v>
      </c>
      <c r="CL156" s="406">
        <v>98.355327000000003</v>
      </c>
      <c r="CM156" s="406">
        <v>57.000310999999996</v>
      </c>
      <c r="CN156" s="406">
        <v>38.848072000000002</v>
      </c>
      <c r="CO156" s="406">
        <v>265.33776800000004</v>
      </c>
      <c r="CP156" s="406">
        <v>26.084174000000004</v>
      </c>
      <c r="CQ156" s="406">
        <v>250.371566</v>
      </c>
      <c r="CR156" s="406">
        <v>101.561137</v>
      </c>
      <c r="CS156" s="406">
        <v>86.206867000000003</v>
      </c>
      <c r="CT156" s="406">
        <v>94.313221999999996</v>
      </c>
      <c r="CU156" s="406">
        <v>46.373573999999998</v>
      </c>
      <c r="CV156" s="406">
        <v>382.78923600000002</v>
      </c>
      <c r="CW156" s="406">
        <v>63.963098000000002</v>
      </c>
      <c r="CX156" s="7"/>
      <c r="CY156" s="7"/>
      <c r="CZ156" s="7"/>
    </row>
    <row r="157" s="489" customFormat="true" ht="15" customHeight="true" x14ac:dyDescent="0.2">
      <c r="A157" s="977"/>
      <c r="B157" s="370" t="s">
        <v>451</v>
      </c>
      <c r="C157" s="127">
        <v>18.975589413015982</v>
      </c>
      <c r="D157" s="126">
        <v>10.794197253820112</v>
      </c>
      <c r="E157" s="126">
        <v>4.2430803560355992</v>
      </c>
      <c r="F157" s="126">
        <v>0.80294295875730959</v>
      </c>
      <c r="G157" s="125">
        <v>3.3324651791990165E-2</v>
      </c>
      <c r="H157" s="124">
        <v>15.653552603933472</v>
      </c>
      <c r="I157" s="126">
        <v>6.9684338507552113</v>
      </c>
      <c r="J157" s="126">
        <v>1.5972490868113716</v>
      </c>
      <c r="K157" s="126">
        <v>0.13968202473158012</v>
      </c>
      <c r="L157" s="123">
        <v>0</v>
      </c>
      <c r="M157" s="127">
        <v>19.063906881203501</v>
      </c>
      <c r="N157" s="126">
        <v>18.328649078146448</v>
      </c>
      <c r="O157" s="126">
        <v>12.634307557957738</v>
      </c>
      <c r="P157" s="126">
        <v>6.9303129066861775</v>
      </c>
      <c r="Q157" s="125">
        <v>1.5331691944544619</v>
      </c>
      <c r="R157" s="124">
        <v>11.501678871275498</v>
      </c>
      <c r="S157" s="126">
        <v>8.6029610478840191</v>
      </c>
      <c r="T157" s="126">
        <v>9.5659993459012185</v>
      </c>
      <c r="U157" s="126">
        <v>6.6400434677921076</v>
      </c>
      <c r="V157" s="126">
        <v>2.3804818994131915</v>
      </c>
      <c r="W157" s="126">
        <v>5.9647210374556234</v>
      </c>
      <c r="X157" s="126">
        <v>19.719350343507507</v>
      </c>
      <c r="Y157" s="126">
        <v>5.155141655069376</v>
      </c>
      <c r="Z157" s="126">
        <v>7.0605565590537269</v>
      </c>
      <c r="AA157" s="126">
        <v>7.1600692113914306</v>
      </c>
      <c r="AB157" s="126">
        <v>13.250926211217093</v>
      </c>
      <c r="AC157" s="126">
        <v>10.208461458578043</v>
      </c>
      <c r="AD157" s="126">
        <v>14.518791679721035</v>
      </c>
      <c r="AE157" s="126">
        <v>8.1432734934085182</v>
      </c>
      <c r="AF157" s="126">
        <v>8.5958521182363974</v>
      </c>
      <c r="AG157" s="126">
        <v>5.1638121130478245</v>
      </c>
      <c r="AH157" s="126">
        <v>7.3569488417933799</v>
      </c>
      <c r="AI157" s="126">
        <v>11.422979225324777</v>
      </c>
      <c r="AJ157" s="126">
        <v>9.6646498722842189</v>
      </c>
      <c r="AK157" s="126">
        <v>12.822815258300945</v>
      </c>
      <c r="AL157" s="126">
        <v>5.3517777225984302</v>
      </c>
      <c r="AM157" s="126">
        <v>5.8457381518453815</v>
      </c>
      <c r="AN157" s="126">
        <v>14.171513220681616</v>
      </c>
      <c r="AO157" s="126">
        <v>10.175337469738327</v>
      </c>
      <c r="AP157" s="126">
        <v>11.183695863127262</v>
      </c>
      <c r="AQ157" s="126">
        <v>7.183603333168306</v>
      </c>
      <c r="AR157" s="126">
        <v>11.983911182231664</v>
      </c>
      <c r="AS157" s="126">
        <v>4.5939736142158374</v>
      </c>
      <c r="AT157" s="126">
        <v>4.4505084976460187</v>
      </c>
      <c r="AU157" s="126">
        <v>7.7853488098847459</v>
      </c>
      <c r="AV157" s="126">
        <v>4.4560540538527231</v>
      </c>
      <c r="AW157" s="123">
        <v>10.152006018261572</v>
      </c>
      <c r="AX157" s="833"/>
      <c r="AY157" s="833"/>
      <c r="AZ157" s="344"/>
      <c r="BA157" s="965"/>
      <c r="BB157" s="552" t="s">
        <v>451</v>
      </c>
      <c r="BC157" s="415">
        <v>4640.2896470000169</v>
      </c>
      <c r="BD157" s="405">
        <v>2642.5163349999966</v>
      </c>
      <c r="BE157" s="405">
        <v>1038.0115559999999</v>
      </c>
      <c r="BF157" s="405">
        <v>196.73176600000002</v>
      </c>
      <c r="BG157" s="419">
        <v>8.1561819999999994</v>
      </c>
      <c r="BH157" s="415">
        <v>2653.0781100000022</v>
      </c>
      <c r="BI157" s="405">
        <v>1181.6400019999992</v>
      </c>
      <c r="BJ157" s="405">
        <v>271.08389200000005</v>
      </c>
      <c r="BK157" s="405">
        <v>23.680754</v>
      </c>
      <c r="BL157" s="419">
        <v>0</v>
      </c>
      <c r="BM157" s="415">
        <v>1430.2378999999987</v>
      </c>
      <c r="BN157" s="405">
        <v>1379.1709659999985</v>
      </c>
      <c r="BO157" s="405">
        <v>950.2112969999996</v>
      </c>
      <c r="BP157" s="405">
        <v>521.44179799999972</v>
      </c>
      <c r="BQ157" s="419">
        <v>115.16076699999999</v>
      </c>
      <c r="BR157" s="415">
        <v>330.41653800000012</v>
      </c>
      <c r="BS157" s="405">
        <v>134.31572799999995</v>
      </c>
      <c r="BT157" s="405">
        <v>263.71788499999997</v>
      </c>
      <c r="BU157" s="405">
        <v>53.815833000000005</v>
      </c>
      <c r="BV157" s="405">
        <v>278.63464799999997</v>
      </c>
      <c r="BW157" s="405">
        <v>199.17960899999997</v>
      </c>
      <c r="BX157" s="405">
        <v>220.68264299999979</v>
      </c>
      <c r="BY157" s="406">
        <v>39.000740999999991</v>
      </c>
      <c r="BZ157" s="406">
        <v>236.95159000000012</v>
      </c>
      <c r="CA157" s="406">
        <v>78.469966999999983</v>
      </c>
      <c r="CB157" s="406">
        <v>77.947143000000011</v>
      </c>
      <c r="CC157" s="406">
        <v>272.5544450000001</v>
      </c>
      <c r="CD157" s="406">
        <v>427.42626500000023</v>
      </c>
      <c r="CE157" s="406">
        <v>474.68589800000018</v>
      </c>
      <c r="CF157" s="406">
        <v>189.22679000000008</v>
      </c>
      <c r="CG157" s="406">
        <v>134.21021399999995</v>
      </c>
      <c r="CH157" s="406">
        <v>103.81055100000007</v>
      </c>
      <c r="CI157" s="406">
        <v>294.60749000000015</v>
      </c>
      <c r="CJ157" s="406">
        <v>27.65927499999999</v>
      </c>
      <c r="CK157" s="406">
        <v>318.84194199999973</v>
      </c>
      <c r="CL157" s="406">
        <v>219.61670800000002</v>
      </c>
      <c r="CM157" s="406">
        <v>68.481476000000001</v>
      </c>
      <c r="CN157" s="406">
        <v>224.67811700000001</v>
      </c>
      <c r="CO157" s="406">
        <v>726.20053900000028</v>
      </c>
      <c r="CP157" s="406">
        <v>83.862846000000033</v>
      </c>
      <c r="CQ157" s="406">
        <v>223.11478100000002</v>
      </c>
      <c r="CR157" s="406">
        <v>498.87728900000036</v>
      </c>
      <c r="CS157" s="406">
        <v>85.974623000000037</v>
      </c>
      <c r="CT157" s="406">
        <v>563.966317</v>
      </c>
      <c r="CU157" s="406">
        <v>67.494536999999994</v>
      </c>
      <c r="CV157" s="406">
        <v>1282.5316340000004</v>
      </c>
      <c r="CW157" s="406">
        <v>324.75142399999982</v>
      </c>
      <c r="CX157" s="7"/>
      <c r="CY157" s="7"/>
      <c r="CZ157" s="7"/>
    </row>
    <row r="158" s="489" customFormat="true" ht="15" customHeight="true" x14ac:dyDescent="0.2">
      <c r="A158" s="977"/>
      <c r="B158" s="370" t="s">
        <v>452</v>
      </c>
      <c r="C158" s="127">
        <v>1.5824550314812753</v>
      </c>
      <c r="D158" s="126">
        <v>0.76158874143773525</v>
      </c>
      <c r="E158" s="126">
        <v>0.22038250658487699</v>
      </c>
      <c r="F158" s="126">
        <v>7.977634211554932E-2</v>
      </c>
      <c r="G158" s="125">
        <v>0</v>
      </c>
      <c r="H158" s="124">
        <v>1.2780670051499812</v>
      </c>
      <c r="I158" s="126">
        <v>0.21427865056906392</v>
      </c>
      <c r="J158" s="126">
        <v>0.14059612099015942</v>
      </c>
      <c r="K158" s="126">
        <v>0</v>
      </c>
      <c r="L158" s="123">
        <v>0</v>
      </c>
      <c r="M158" s="127">
        <v>1.9230007998397969</v>
      </c>
      <c r="N158" s="126">
        <v>1.1104580692498038</v>
      </c>
      <c r="O158" s="126">
        <v>0.98792627190501037</v>
      </c>
      <c r="P158" s="126">
        <v>0.75880168178683194</v>
      </c>
      <c r="Q158" s="125">
        <v>0.14434201897195401</v>
      </c>
      <c r="R158" s="124">
        <v>0.45821683063608692</v>
      </c>
      <c r="S158" s="126">
        <v>2.1410523997249946</v>
      </c>
      <c r="T158" s="126">
        <v>2.0510908002617709</v>
      </c>
      <c r="U158" s="126">
        <v>0.19130333549323336</v>
      </c>
      <c r="V158" s="126">
        <v>0.10692938114842945</v>
      </c>
      <c r="W158" s="126">
        <v>0.76043047564274102</v>
      </c>
      <c r="X158" s="126">
        <v>0.67765511474469209</v>
      </c>
      <c r="Y158" s="126">
        <v>1.0001905687478707</v>
      </c>
      <c r="Z158" s="126">
        <v>7.8648678936241251E-2</v>
      </c>
      <c r="AA158" s="126">
        <v>1.2160081045995319</v>
      </c>
      <c r="AB158" s="126">
        <v>1.1658381389251338</v>
      </c>
      <c r="AC158" s="126">
        <v>0.70835843851019709</v>
      </c>
      <c r="AD158" s="126">
        <v>7.2983016196193295E-2</v>
      </c>
      <c r="AE158" s="126">
        <v>0.31149419939901674</v>
      </c>
      <c r="AF158" s="126">
        <v>0.68353455878718028</v>
      </c>
      <c r="AG158" s="126">
        <v>0.33581762189892828</v>
      </c>
      <c r="AH158" s="126">
        <v>1.0435191517834648</v>
      </c>
      <c r="AI158" s="126">
        <v>0.27539435819192981</v>
      </c>
      <c r="AJ158" s="126">
        <v>1.5769645313426961</v>
      </c>
      <c r="AK158" s="126">
        <v>0.92361499296056537</v>
      </c>
      <c r="AL158" s="126">
        <v>9.6440860310447879E-2</v>
      </c>
      <c r="AM158" s="126">
        <v>0.31159050521904175</v>
      </c>
      <c r="AN158" s="126">
        <v>0.43688874520379628</v>
      </c>
      <c r="AO158" s="126">
        <v>1.5873384642152786</v>
      </c>
      <c r="AP158" s="126">
        <v>0.37667505768342818</v>
      </c>
      <c r="AQ158" s="126">
        <v>1.1628005795007217</v>
      </c>
      <c r="AR158" s="126">
        <v>0.14774488234895075</v>
      </c>
      <c r="AS158" s="126">
        <v>0</v>
      </c>
      <c r="AT158" s="126">
        <v>0.16656449918194949</v>
      </c>
      <c r="AU158" s="126">
        <v>0.98376328558788839</v>
      </c>
      <c r="AV158" s="126">
        <v>0.43075704112558022</v>
      </c>
      <c r="AW158" s="123">
        <v>0.85906795423207039</v>
      </c>
      <c r="AX158" s="833"/>
      <c r="AY158" s="833"/>
      <c r="AZ158" s="344"/>
      <c r="BA158" s="965"/>
      <c r="BB158" s="552" t="s">
        <v>452</v>
      </c>
      <c r="BC158" s="415">
        <v>386.97347100000002</v>
      </c>
      <c r="BD158" s="405">
        <v>186.44375700000001</v>
      </c>
      <c r="BE158" s="405">
        <v>53.913564999999998</v>
      </c>
      <c r="BF158" s="405">
        <v>19.546271000000001</v>
      </c>
      <c r="BG158" s="419">
        <v>0</v>
      </c>
      <c r="BH158" s="415">
        <v>216.61610499999995</v>
      </c>
      <c r="BI158" s="405">
        <v>36.335312999999999</v>
      </c>
      <c r="BJ158" s="405">
        <v>23.861866000000003</v>
      </c>
      <c r="BK158" s="405">
        <v>0</v>
      </c>
      <c r="BL158" s="419">
        <v>0</v>
      </c>
      <c r="BM158" s="415">
        <v>144.26993600000003</v>
      </c>
      <c r="BN158" s="405">
        <v>83.558341999999982</v>
      </c>
      <c r="BO158" s="405">
        <v>74.300764000000001</v>
      </c>
      <c r="BP158" s="405">
        <v>57.092792000000003</v>
      </c>
      <c r="BQ158" s="419">
        <v>10.841946</v>
      </c>
      <c r="BR158" s="415">
        <v>13.163506</v>
      </c>
      <c r="BS158" s="405">
        <v>33.427678</v>
      </c>
      <c r="BT158" s="405">
        <v>56.544989000000001</v>
      </c>
      <c r="BU158" s="405">
        <v>1.5504639999999998</v>
      </c>
      <c r="BV158" s="405">
        <v>12.51605</v>
      </c>
      <c r="BW158" s="405">
        <v>25.393014000000001</v>
      </c>
      <c r="BX158" s="405">
        <v>7.583755</v>
      </c>
      <c r="BY158" s="406">
        <v>7.5668479999999994</v>
      </c>
      <c r="BZ158" s="406">
        <v>2.6394419999999998</v>
      </c>
      <c r="CA158" s="406">
        <v>13.326702999999998</v>
      </c>
      <c r="CB158" s="406">
        <v>6.8579169999999996</v>
      </c>
      <c r="CC158" s="406">
        <v>18.912374</v>
      </c>
      <c r="CD158" s="406">
        <v>2.1485850000000002</v>
      </c>
      <c r="CE158" s="406">
        <v>18.157551000000002</v>
      </c>
      <c r="CF158" s="406">
        <v>15.047147000000001</v>
      </c>
      <c r="CG158" s="406">
        <v>8.728078</v>
      </c>
      <c r="CH158" s="406">
        <v>14.724623000000003</v>
      </c>
      <c r="CI158" s="406">
        <v>7.1026340000000001</v>
      </c>
      <c r="CJ158" s="406">
        <v>4.5131170000000003</v>
      </c>
      <c r="CK158" s="406">
        <v>22.965876999999999</v>
      </c>
      <c r="CL158" s="406">
        <v>3.9575679999999998</v>
      </c>
      <c r="CM158" s="406">
        <v>3.6502109999999997</v>
      </c>
      <c r="CN158" s="406">
        <v>6.9265249999999998</v>
      </c>
      <c r="CO158" s="406">
        <v>113.28627200000001</v>
      </c>
      <c r="CP158" s="406">
        <v>2.8245620000000002</v>
      </c>
      <c r="CQ158" s="406">
        <v>36.115300999999995</v>
      </c>
      <c r="CR158" s="406">
        <v>6.1504600000000007</v>
      </c>
      <c r="CS158" s="406">
        <v>0</v>
      </c>
      <c r="CT158" s="406">
        <v>21.106974000000001</v>
      </c>
      <c r="CU158" s="406">
        <v>8.5286669999999987</v>
      </c>
      <c r="CV158" s="406">
        <v>123.97953999999999</v>
      </c>
      <c r="CW158" s="406">
        <v>27.480632</v>
      </c>
      <c r="CX158" s="7"/>
      <c r="CY158" s="7"/>
      <c r="CZ158" s="7"/>
    </row>
    <row r="159" s="489" customFormat="true" ht="15" customHeight="true" x14ac:dyDescent="0.2">
      <c r="A159" s="977"/>
      <c r="B159" s="370" t="s">
        <v>20</v>
      </c>
      <c r="C159" s="127">
        <v>12.744208017464986</v>
      </c>
      <c r="D159" s="126">
        <v>3.881990911586692</v>
      </c>
      <c r="E159" s="126">
        <v>1.1232641173460007</v>
      </c>
      <c r="F159" s="126">
        <v>6.818145275557419E-2</v>
      </c>
      <c r="G159" s="125">
        <v>2.3651133099348087E-2</v>
      </c>
      <c r="H159" s="124">
        <v>7.1770876961809158</v>
      </c>
      <c r="I159" s="126">
        <v>2.5397593999146229</v>
      </c>
      <c r="J159" s="126">
        <v>0.33328832900585403</v>
      </c>
      <c r="K159" s="126">
        <v>3.1035437486753928E-2</v>
      </c>
      <c r="L159" s="123">
        <v>0</v>
      </c>
      <c r="M159" s="127">
        <v>20.300783103868497</v>
      </c>
      <c r="N159" s="126">
        <v>9.5108472771632311</v>
      </c>
      <c r="O159" s="126">
        <v>4.217242991101414</v>
      </c>
      <c r="P159" s="126">
        <v>1.1723623988648295</v>
      </c>
      <c r="Q159" s="125">
        <v>0.14782231382765185</v>
      </c>
      <c r="R159" s="124">
        <v>6.5119836978685104</v>
      </c>
      <c r="S159" s="126">
        <v>17.373693114082673</v>
      </c>
      <c r="T159" s="126">
        <v>4.0295410150201389</v>
      </c>
      <c r="U159" s="126">
        <v>2.136318711536576</v>
      </c>
      <c r="V159" s="126">
        <v>0.61303157016093157</v>
      </c>
      <c r="W159" s="126">
        <v>2.6808735392732812</v>
      </c>
      <c r="X159" s="126">
        <v>10.401382104384536</v>
      </c>
      <c r="Y159" s="126">
        <v>15.032939797428774</v>
      </c>
      <c r="Z159" s="126">
        <v>2.3111968191073364</v>
      </c>
      <c r="AA159" s="126">
        <v>3.8333380601793636</v>
      </c>
      <c r="AB159" s="126">
        <v>12.605022475508076</v>
      </c>
      <c r="AC159" s="126">
        <v>3.4152333059428206</v>
      </c>
      <c r="AD159" s="126">
        <v>4.7292524378780323</v>
      </c>
      <c r="AE159" s="126">
        <v>2.2973809262149651</v>
      </c>
      <c r="AF159" s="126">
        <v>4.6232799248229162</v>
      </c>
      <c r="AG159" s="126">
        <v>2.1427125129810749</v>
      </c>
      <c r="AH159" s="126">
        <v>3.1003413986710369</v>
      </c>
      <c r="AI159" s="126">
        <v>8.7518782481143607</v>
      </c>
      <c r="AJ159" s="126">
        <v>10.844886200481968</v>
      </c>
      <c r="AK159" s="126">
        <v>2.2575067006493077</v>
      </c>
      <c r="AL159" s="126">
        <v>3.789594148122847</v>
      </c>
      <c r="AM159" s="126">
        <v>0.68751432822665259</v>
      </c>
      <c r="AN159" s="126">
        <v>5.5436141937159711</v>
      </c>
      <c r="AO159" s="126">
        <v>2.8069235089676083</v>
      </c>
      <c r="AP159" s="126">
        <v>2.7257201174226342</v>
      </c>
      <c r="AQ159" s="126">
        <v>8.5082732584576721</v>
      </c>
      <c r="AR159" s="126">
        <v>6.0723432984814121</v>
      </c>
      <c r="AS159" s="126">
        <v>4.1750997020879836</v>
      </c>
      <c r="AT159" s="126">
        <v>1.1394117322695898</v>
      </c>
      <c r="AU159" s="126">
        <v>2.7050198038047291</v>
      </c>
      <c r="AV159" s="126">
        <v>3.4392862228420902</v>
      </c>
      <c r="AW159" s="123">
        <v>2.7724184391170565</v>
      </c>
      <c r="AX159" s="833"/>
      <c r="AY159" s="833"/>
      <c r="AZ159" s="344"/>
      <c r="BA159" s="965"/>
      <c r="BB159" s="552" t="s">
        <v>20</v>
      </c>
      <c r="BC159" s="415">
        <v>3116.4679649999966</v>
      </c>
      <c r="BD159" s="405">
        <v>950.34620499999971</v>
      </c>
      <c r="BE159" s="405">
        <v>274.79119800000001</v>
      </c>
      <c r="BF159" s="405">
        <v>16.705368</v>
      </c>
      <c r="BG159" s="419">
        <v>5.7885960000000001</v>
      </c>
      <c r="BH159" s="415">
        <v>1216.4250980000004</v>
      </c>
      <c r="BI159" s="405">
        <v>430.6679759999999</v>
      </c>
      <c r="BJ159" s="405">
        <v>56.565439999999995</v>
      </c>
      <c r="BK159" s="405">
        <v>5.2615400000000001</v>
      </c>
      <c r="BL159" s="419">
        <v>0</v>
      </c>
      <c r="BM159" s="415">
        <v>1523.0324809999997</v>
      </c>
      <c r="BN159" s="405">
        <v>715.66018700000029</v>
      </c>
      <c r="BO159" s="405">
        <v>317.17384700000008</v>
      </c>
      <c r="BP159" s="405">
        <v>88.209402000000011</v>
      </c>
      <c r="BQ159" s="419">
        <v>11.103361000000001</v>
      </c>
      <c r="BR159" s="415">
        <v>187.07417699999996</v>
      </c>
      <c r="BS159" s="405">
        <v>271.25082000000009</v>
      </c>
      <c r="BT159" s="405">
        <v>111.08740399999996</v>
      </c>
      <c r="BU159" s="405">
        <v>17.314309999999999</v>
      </c>
      <c r="BV159" s="405">
        <v>71.75515</v>
      </c>
      <c r="BW159" s="405">
        <v>89.522265999999988</v>
      </c>
      <c r="BX159" s="405">
        <v>116.40365699999995</v>
      </c>
      <c r="BY159" s="406">
        <v>113.73029700000005</v>
      </c>
      <c r="BZ159" s="406">
        <v>77.563539999999989</v>
      </c>
      <c r="CA159" s="406">
        <v>42.011034000000002</v>
      </c>
      <c r="CB159" s="406">
        <v>74.147683999999998</v>
      </c>
      <c r="CC159" s="406">
        <v>91.182889999999972</v>
      </c>
      <c r="CD159" s="406">
        <v>139.226924</v>
      </c>
      <c r="CE159" s="406">
        <v>133.918421</v>
      </c>
      <c r="CF159" s="406">
        <v>101.77564799999999</v>
      </c>
      <c r="CG159" s="406">
        <v>55.690233999999997</v>
      </c>
      <c r="CH159" s="406">
        <v>43.747503999999999</v>
      </c>
      <c r="CI159" s="406">
        <v>225.71772499999994</v>
      </c>
      <c r="CJ159" s="406">
        <v>31.036994999999987</v>
      </c>
      <c r="CK159" s="406">
        <v>56.133368999999995</v>
      </c>
      <c r="CL159" s="406">
        <v>155.510605</v>
      </c>
      <c r="CM159" s="406">
        <v>8.0540719999999997</v>
      </c>
      <c r="CN159" s="406">
        <v>87.889612000000014</v>
      </c>
      <c r="CO159" s="406">
        <v>200.32646300000007</v>
      </c>
      <c r="CP159" s="406">
        <v>20.439276000000003</v>
      </c>
      <c r="CQ159" s="406">
        <v>264.257565</v>
      </c>
      <c r="CR159" s="406">
        <v>252.785098</v>
      </c>
      <c r="CS159" s="406">
        <v>78.135542999999984</v>
      </c>
      <c r="CT159" s="406">
        <v>144.38571199999998</v>
      </c>
      <c r="CU159" s="406">
        <v>23.450980000000005</v>
      </c>
      <c r="CV159" s="406">
        <v>989.88776300000052</v>
      </c>
      <c r="CW159" s="406">
        <v>88.686594000000014</v>
      </c>
      <c r="CX159" s="7"/>
      <c r="CY159" s="7"/>
      <c r="CZ159" s="7"/>
    </row>
    <row r="160" s="489" customFormat="true" ht="15" customHeight="true" x14ac:dyDescent="0.2">
      <c r="A160" s="978"/>
      <c r="B160" s="371" t="s">
        <v>453</v>
      </c>
      <c r="C160" s="127">
        <v>0.31617122950452037</v>
      </c>
      <c r="D160" s="126">
        <v>3.0477183634934953E-2</v>
      </c>
      <c r="E160" s="126">
        <v>6.3320459185604444E-2</v>
      </c>
      <c r="F160" s="126">
        <v>0</v>
      </c>
      <c r="G160" s="125">
        <v>0</v>
      </c>
      <c r="H160" s="124">
        <v>9.2162448211159487E-2</v>
      </c>
      <c r="I160" s="126">
        <v>7.0938661198424915E-2</v>
      </c>
      <c r="J160" s="126">
        <v>0</v>
      </c>
      <c r="K160" s="126">
        <v>0</v>
      </c>
      <c r="L160" s="123">
        <v>0</v>
      </c>
      <c r="M160" s="127">
        <v>0.64377366144184656</v>
      </c>
      <c r="N160" s="126">
        <v>0.17865368287801184</v>
      </c>
      <c r="O160" s="126">
        <v>6.9099480096872612E-2</v>
      </c>
      <c r="P160" s="126">
        <v>7.5498537109542921E-2</v>
      </c>
      <c r="Q160" s="125">
        <v>0</v>
      </c>
      <c r="R160" s="124">
        <v>0.126558501517924</v>
      </c>
      <c r="S160" s="126">
        <v>0.81008216504156361</v>
      </c>
      <c r="T160" s="126">
        <v>0.84127008172356144</v>
      </c>
      <c r="U160" s="126">
        <v>0</v>
      </c>
      <c r="V160" s="126">
        <v>0</v>
      </c>
      <c r="W160" s="126">
        <v>0</v>
      </c>
      <c r="X160" s="126">
        <v>0.15324784461718319</v>
      </c>
      <c r="Y160" s="126">
        <v>0.51758370406722443</v>
      </c>
      <c r="Z160" s="126">
        <v>0</v>
      </c>
      <c r="AA160" s="126">
        <v>0</v>
      </c>
      <c r="AB160" s="126">
        <v>0.28264964080386329</v>
      </c>
      <c r="AC160" s="126">
        <v>0</v>
      </c>
      <c r="AD160" s="126">
        <v>0</v>
      </c>
      <c r="AE160" s="126">
        <v>7.7036763755377491E-2</v>
      </c>
      <c r="AF160" s="126">
        <v>8.5197182780352099E-2</v>
      </c>
      <c r="AG160" s="126">
        <v>0</v>
      </c>
      <c r="AH160" s="126">
        <v>0.42499580184508606</v>
      </c>
      <c r="AI160" s="126">
        <v>0</v>
      </c>
      <c r="AJ160" s="126">
        <v>2.2085317125181209E-2</v>
      </c>
      <c r="AK160" s="126">
        <v>0.24593015707230015</v>
      </c>
      <c r="AL160" s="126">
        <v>3.9512463569417691E-2</v>
      </c>
      <c r="AM160" s="126">
        <v>0.13276163713084793</v>
      </c>
      <c r="AN160" s="126">
        <v>0</v>
      </c>
      <c r="AO160" s="126">
        <v>0.31809584782156758</v>
      </c>
      <c r="AP160" s="126">
        <v>9.8774314398030832E-2</v>
      </c>
      <c r="AQ160" s="126">
        <v>0.16365134737499915</v>
      </c>
      <c r="AR160" s="126">
        <v>0</v>
      </c>
      <c r="AS160" s="126">
        <v>0.17394546215796283</v>
      </c>
      <c r="AT160" s="126">
        <v>0</v>
      </c>
      <c r="AU160" s="126">
        <v>0</v>
      </c>
      <c r="AV160" s="126">
        <v>0</v>
      </c>
      <c r="AW160" s="123">
        <v>0</v>
      </c>
      <c r="AX160" s="833"/>
      <c r="AY160" s="833"/>
      <c r="AZ160" s="344"/>
      <c r="BA160" s="965"/>
      <c r="BB160" s="552" t="s">
        <v>453</v>
      </c>
      <c r="BC160" s="415">
        <v>77.316495999999987</v>
      </c>
      <c r="BD160" s="405">
        <v>7.4610880000000002</v>
      </c>
      <c r="BE160" s="405">
        <v>15.490483999999999</v>
      </c>
      <c r="BF160" s="405">
        <v>0</v>
      </c>
      <c r="BG160" s="419">
        <v>0</v>
      </c>
      <c r="BH160" s="415">
        <v>15.620363000000001</v>
      </c>
      <c r="BI160" s="405">
        <v>12.029095999999999</v>
      </c>
      <c r="BJ160" s="405">
        <v>0</v>
      </c>
      <c r="BK160" s="405">
        <v>0</v>
      </c>
      <c r="BL160" s="419">
        <v>0</v>
      </c>
      <c r="BM160" s="415">
        <v>48.298047999999994</v>
      </c>
      <c r="BN160" s="405">
        <v>13.443106</v>
      </c>
      <c r="BO160" s="405">
        <v>5.1968899999999998</v>
      </c>
      <c r="BP160" s="405">
        <v>5.6805650000000005</v>
      </c>
      <c r="BQ160" s="419">
        <v>0</v>
      </c>
      <c r="BR160" s="415">
        <v>3.635732</v>
      </c>
      <c r="BS160" s="405">
        <v>12.647596</v>
      </c>
      <c r="BT160" s="405">
        <v>23.192346000000001</v>
      </c>
      <c r="BU160" s="405">
        <v>0</v>
      </c>
      <c r="BV160" s="405">
        <v>0</v>
      </c>
      <c r="BW160" s="405">
        <v>0</v>
      </c>
      <c r="BX160" s="405">
        <v>1.715023</v>
      </c>
      <c r="BY160" s="406">
        <v>3.9157310000000001</v>
      </c>
      <c r="BZ160" s="406">
        <v>0</v>
      </c>
      <c r="CA160" s="406">
        <v>0</v>
      </c>
      <c r="CB160" s="406">
        <v>1.6626560000000001</v>
      </c>
      <c r="CC160" s="406">
        <v>0</v>
      </c>
      <c r="CD160" s="406">
        <v>0</v>
      </c>
      <c r="CE160" s="406">
        <v>4.4906100000000002</v>
      </c>
      <c r="CF160" s="406">
        <v>1.875508</v>
      </c>
      <c r="CG160" s="406">
        <v>0</v>
      </c>
      <c r="CH160" s="406">
        <v>5.9969219999999996</v>
      </c>
      <c r="CI160" s="406">
        <v>0</v>
      </c>
      <c r="CJ160" s="406">
        <v>6.3205999999999998E-2</v>
      </c>
      <c r="CK160" s="406">
        <v>6.1151039999999997</v>
      </c>
      <c r="CL160" s="406">
        <v>1.621442</v>
      </c>
      <c r="CM160" s="406">
        <v>1.555272</v>
      </c>
      <c r="CN160" s="406">
        <v>0</v>
      </c>
      <c r="CO160" s="406">
        <v>22.702085</v>
      </c>
      <c r="CP160" s="406">
        <v>0.74067599999999989</v>
      </c>
      <c r="CQ160" s="406">
        <v>5.0828300000000004</v>
      </c>
      <c r="CR160" s="406">
        <v>0</v>
      </c>
      <c r="CS160" s="406">
        <v>3.2553290000000001</v>
      </c>
      <c r="CT160" s="406">
        <v>0</v>
      </c>
      <c r="CU160" s="406">
        <v>0</v>
      </c>
      <c r="CV160" s="406">
        <v>0</v>
      </c>
      <c r="CW160" s="406">
        <v>0</v>
      </c>
      <c r="CX160" s="7"/>
      <c r="CY160" s="7"/>
      <c r="CZ160" s="7"/>
    </row>
    <row r="161" s="364" customFormat="true" ht="15" customHeight="true" x14ac:dyDescent="0.2">
      <c r="A161" s="344"/>
      <c r="B161" s="875"/>
      <c r="C161" s="106"/>
      <c r="D161" s="108"/>
      <c r="E161" s="108"/>
      <c r="F161" s="108"/>
      <c r="G161" s="107"/>
      <c r="H161" s="105"/>
      <c r="I161" s="108"/>
      <c r="J161" s="108"/>
      <c r="K161" s="108"/>
      <c r="L161" s="104"/>
      <c r="M161" s="106"/>
      <c r="N161" s="108"/>
      <c r="O161" s="108"/>
      <c r="P161" s="108"/>
      <c r="Q161" s="107"/>
      <c r="R161" s="105"/>
      <c r="S161" s="108"/>
      <c r="T161" s="108"/>
      <c r="U161" s="108"/>
      <c r="V161" s="108"/>
      <c r="W161" s="108"/>
      <c r="X161" s="108"/>
      <c r="Y161" s="108"/>
      <c r="Z161" s="108"/>
      <c r="AA161" s="108"/>
      <c r="AB161" s="108"/>
      <c r="AC161" s="108"/>
      <c r="AD161" s="108"/>
      <c r="AE161" s="108"/>
      <c r="AF161" s="108"/>
      <c r="AG161" s="108"/>
      <c r="AH161" s="108"/>
      <c r="AI161" s="108"/>
      <c r="AJ161" s="108"/>
      <c r="AK161" s="108"/>
      <c r="AL161" s="108"/>
      <c r="AM161" s="108"/>
      <c r="AN161" s="108"/>
      <c r="AO161" s="108"/>
      <c r="AP161" s="108"/>
      <c r="AQ161" s="108"/>
      <c r="AR161" s="108"/>
      <c r="AS161" s="108"/>
      <c r="AT161" s="108"/>
      <c r="AU161" s="108"/>
      <c r="AV161" s="108"/>
      <c r="AW161" s="104"/>
      <c r="AX161" s="833"/>
      <c r="AY161" s="833"/>
      <c r="AZ161" s="344"/>
      <c r="BA161" s="967"/>
      <c r="BB161" s="554" t="s">
        <v>182</v>
      </c>
      <c r="BC161" s="415">
        <v>24453.994793000158</v>
      </c>
      <c r="BD161" s="405">
        <v>24480.897216000005</v>
      </c>
      <c r="BE161" s="405">
        <v>24463.631816999958</v>
      </c>
      <c r="BF161" s="405">
        <v>24501.337716999948</v>
      </c>
      <c r="BG161" s="419">
        <v>24474.920400999963</v>
      </c>
      <c r="BH161" s="415">
        <v>16948.728363000031</v>
      </c>
      <c r="BI161" s="405">
        <v>16957.038372000014</v>
      </c>
      <c r="BJ161" s="405">
        <v>16971.923429999992</v>
      </c>
      <c r="BK161" s="405">
        <v>16953.329567999968</v>
      </c>
      <c r="BL161" s="419">
        <v>16960.511969000025</v>
      </c>
      <c r="BM161" s="415">
        <v>7502.3336449999915</v>
      </c>
      <c r="BN161" s="405">
        <v>7524.6733140000315</v>
      </c>
      <c r="BO161" s="405">
        <v>7520.8814780000157</v>
      </c>
      <c r="BP161" s="405">
        <v>7524.0729390000115</v>
      </c>
      <c r="BQ161" s="419">
        <v>7511.2888660000071</v>
      </c>
      <c r="BR161" s="415">
        <v>2872.7678949999936</v>
      </c>
      <c r="BS161" s="405">
        <v>1561.2732320000007</v>
      </c>
      <c r="BT161" s="405">
        <v>2756.8252460000031</v>
      </c>
      <c r="BU161" s="405">
        <v>810.47410700000137</v>
      </c>
      <c r="BV161" s="405">
        <v>11704.968143999991</v>
      </c>
      <c r="BW161" s="405">
        <v>3339.2946250000018</v>
      </c>
      <c r="BX161" s="405">
        <v>1119.1172080000008</v>
      </c>
      <c r="BY161" s="406">
        <v>756.54062699999918</v>
      </c>
      <c r="BZ161" s="406">
        <v>3355.9902539999903</v>
      </c>
      <c r="CA161" s="406">
        <v>1095.9386660000002</v>
      </c>
      <c r="CB161" s="406">
        <v>588.23920499999974</v>
      </c>
      <c r="CC161" s="406">
        <v>2669.8875839999964</v>
      </c>
      <c r="CD161" s="406">
        <v>2943.9520479999946</v>
      </c>
      <c r="CE161" s="406">
        <v>5829.1778900000018</v>
      </c>
      <c r="CF161" s="406">
        <v>2201.3732600000048</v>
      </c>
      <c r="CG161" s="406">
        <v>2599.0530070000045</v>
      </c>
      <c r="CH161" s="406">
        <v>1411.0544090000021</v>
      </c>
      <c r="CI161" s="406">
        <v>2579.0775259999991</v>
      </c>
      <c r="CJ161" s="406">
        <v>286.19013999999964</v>
      </c>
      <c r="CK161" s="406">
        <v>2486.5205930000043</v>
      </c>
      <c r="CL161" s="406">
        <v>4103.6216260000101</v>
      </c>
      <c r="CM161" s="406">
        <v>1171.4769669999978</v>
      </c>
      <c r="CN161" s="406">
        <v>1585.4207909999998</v>
      </c>
      <c r="CO161" s="406">
        <v>7136.8693290000092</v>
      </c>
      <c r="CP161" s="406">
        <v>749.86701200000027</v>
      </c>
      <c r="CQ161" s="406">
        <v>3105.8894909999985</v>
      </c>
      <c r="CR161" s="406">
        <v>4162.8920760000046</v>
      </c>
      <c r="CS161" s="406">
        <v>1871.4653200000012</v>
      </c>
      <c r="CT161" s="406">
        <v>12671.952368999979</v>
      </c>
      <c r="CU161" s="406">
        <v>866.9430059999994</v>
      </c>
      <c r="CV161" s="406">
        <v>28781.779091999975</v>
      </c>
      <c r="CW161" s="406">
        <v>3198.8891990000038</v>
      </c>
      <c r="CX161" s="7"/>
      <c r="CY161" s="7"/>
      <c r="CZ161" s="7"/>
    </row>
    <row r="162" s="364" customFormat="true" ht="15" customHeight="true" x14ac:dyDescent="0.2">
      <c r="A162" s="73"/>
      <c r="B162" s="139"/>
      <c r="C162" s="106"/>
      <c r="D162" s="108"/>
      <c r="E162" s="108"/>
      <c r="F162" s="108"/>
      <c r="G162" s="107"/>
      <c r="H162" s="105"/>
      <c r="I162" s="108"/>
      <c r="J162" s="108"/>
      <c r="K162" s="108"/>
      <c r="L162" s="104"/>
      <c r="M162" s="106"/>
      <c r="N162" s="108"/>
      <c r="O162" s="108"/>
      <c r="P162" s="108"/>
      <c r="Q162" s="107"/>
      <c r="R162" s="105"/>
      <c r="S162" s="108"/>
      <c r="T162" s="108"/>
      <c r="U162" s="108"/>
      <c r="V162" s="108"/>
      <c r="W162" s="108"/>
      <c r="X162" s="108"/>
      <c r="Y162" s="108"/>
      <c r="Z162" s="108"/>
      <c r="AA162" s="108"/>
      <c r="AB162" s="108"/>
      <c r="AC162" s="108"/>
      <c r="AD162" s="108"/>
      <c r="AE162" s="108"/>
      <c r="AF162" s="108"/>
      <c r="AG162" s="108"/>
      <c r="AH162" s="108"/>
      <c r="AI162" s="108"/>
      <c r="AJ162" s="108"/>
      <c r="AK162" s="108"/>
      <c r="AL162" s="108"/>
      <c r="AM162" s="108"/>
      <c r="AN162" s="108"/>
      <c r="AO162" s="108"/>
      <c r="AP162" s="108"/>
      <c r="AQ162" s="108"/>
      <c r="AR162" s="108"/>
      <c r="AS162" s="108"/>
      <c r="AT162" s="108"/>
      <c r="AU162" s="108"/>
      <c r="AV162" s="108"/>
      <c r="AW162" s="104"/>
      <c r="AX162" s="833"/>
      <c r="AY162" s="833"/>
      <c r="AZ162" s="344"/>
      <c r="BA162" s="878"/>
      <c r="BB162" s="552"/>
      <c r="BC162" s="415"/>
      <c r="BD162" s="405"/>
      <c r="BE162" s="405"/>
      <c r="BF162" s="405"/>
      <c r="BG162" s="419"/>
      <c r="BH162" s="415"/>
      <c r="BI162" s="405"/>
      <c r="BJ162" s="405"/>
      <c r="BK162" s="405"/>
      <c r="BL162" s="419"/>
      <c r="BM162" s="415"/>
      <c r="BN162" s="405"/>
      <c r="BO162" s="405"/>
      <c r="BP162" s="405"/>
      <c r="BQ162" s="419"/>
      <c r="BR162" s="415"/>
      <c r="BS162" s="405"/>
      <c r="BT162" s="405"/>
      <c r="BU162" s="405"/>
      <c r="BV162" s="405"/>
      <c r="BW162" s="405"/>
      <c r="BX162" s="405"/>
      <c r="BY162" s="406"/>
      <c r="BZ162" s="406"/>
      <c r="CA162" s="406"/>
      <c r="CB162" s="406"/>
      <c r="CC162" s="406"/>
      <c r="CD162" s="406"/>
      <c r="CE162" s="406"/>
      <c r="CF162" s="406"/>
      <c r="CG162" s="406"/>
      <c r="CH162" s="406"/>
      <c r="CI162" s="406"/>
      <c r="CJ162" s="406"/>
      <c r="CK162" s="406"/>
      <c r="CL162" s="406"/>
      <c r="CM162" s="406"/>
      <c r="CN162" s="406"/>
      <c r="CO162" s="406"/>
      <c r="CP162" s="406"/>
      <c r="CQ162" s="406"/>
      <c r="CR162" s="406"/>
      <c r="CS162" s="406"/>
      <c r="CT162" s="406"/>
      <c r="CU162" s="406"/>
      <c r="CV162" s="406"/>
      <c r="CW162" s="406"/>
      <c r="CX162" s="7"/>
      <c r="CY162" s="7"/>
      <c r="CZ162" s="7"/>
    </row>
    <row r="163" s="489" customFormat="true" ht="15" customHeight="true" x14ac:dyDescent="0.2">
      <c r="A163" s="149"/>
      <c r="B163" s="144"/>
      <c r="C163" s="28"/>
      <c r="D163" s="27"/>
      <c r="E163" s="27"/>
      <c r="F163" s="27"/>
      <c r="G163" s="26"/>
      <c r="H163" s="25"/>
      <c r="I163" s="27"/>
      <c r="J163" s="27"/>
      <c r="K163" s="27"/>
      <c r="L163" s="24"/>
      <c r="M163" s="28"/>
      <c r="N163" s="27"/>
      <c r="O163" s="27"/>
      <c r="P163" s="27"/>
      <c r="Q163" s="26"/>
      <c r="R163" s="25"/>
      <c r="S163" s="27"/>
      <c r="T163" s="27"/>
      <c r="U163" s="27"/>
      <c r="V163" s="27"/>
      <c r="W163" s="27"/>
      <c r="X163" s="27"/>
      <c r="Y163" s="27"/>
      <c r="Z163" s="27"/>
      <c r="AA163" s="27"/>
      <c r="AB163" s="27"/>
      <c r="AC163" s="108"/>
      <c r="AD163" s="108"/>
      <c r="AE163" s="108"/>
      <c r="AF163" s="108"/>
      <c r="AG163" s="108"/>
      <c r="AH163" s="108"/>
      <c r="AI163" s="108"/>
      <c r="AJ163" s="108"/>
      <c r="AK163" s="108"/>
      <c r="AL163" s="108"/>
      <c r="AM163" s="108"/>
      <c r="AN163" s="108"/>
      <c r="AO163" s="108"/>
      <c r="AP163" s="108"/>
      <c r="AQ163" s="108"/>
      <c r="AR163" s="108"/>
      <c r="AS163" s="108"/>
      <c r="AT163" s="108"/>
      <c r="AU163" s="108"/>
      <c r="AV163" s="108"/>
      <c r="AW163" s="104"/>
      <c r="AX163" s="833"/>
      <c r="AY163" s="833"/>
      <c r="AZ163" s="344"/>
      <c r="BA163" s="878"/>
      <c r="BB163" s="552"/>
      <c r="BC163" s="415"/>
      <c r="BD163" s="405"/>
      <c r="BE163" s="405"/>
      <c r="BF163" s="405"/>
      <c r="BG163" s="419"/>
      <c r="BH163" s="415"/>
      <c r="BI163" s="405"/>
      <c r="BJ163" s="405"/>
      <c r="BK163" s="405"/>
      <c r="BL163" s="419"/>
      <c r="BM163" s="415"/>
      <c r="BN163" s="405"/>
      <c r="BO163" s="405"/>
      <c r="BP163" s="405"/>
      <c r="BQ163" s="419"/>
      <c r="BR163" s="415"/>
      <c r="BS163" s="405"/>
      <c r="BT163" s="405"/>
      <c r="BU163" s="405"/>
      <c r="BV163" s="405"/>
      <c r="BW163" s="405"/>
      <c r="BX163" s="405"/>
      <c r="BY163" s="406"/>
      <c r="BZ163" s="406"/>
      <c r="CA163" s="406"/>
      <c r="CB163" s="406"/>
      <c r="CC163" s="406"/>
      <c r="CD163" s="406"/>
      <c r="CE163" s="406"/>
      <c r="CF163" s="406"/>
      <c r="CG163" s="406"/>
      <c r="CH163" s="406"/>
      <c r="CI163" s="406"/>
      <c r="CJ163" s="406"/>
      <c r="CK163" s="406"/>
      <c r="CL163" s="406"/>
      <c r="CM163" s="406"/>
      <c r="CN163" s="406"/>
      <c r="CO163" s="406"/>
      <c r="CP163" s="406"/>
      <c r="CQ163" s="406"/>
      <c r="CR163" s="406"/>
      <c r="CS163" s="406"/>
      <c r="CT163" s="406"/>
      <c r="CU163" s="406"/>
      <c r="CV163" s="406"/>
      <c r="CW163" s="406"/>
      <c r="CX163" s="7"/>
      <c r="CY163" s="7"/>
      <c r="CZ163" s="7"/>
    </row>
    <row r="164" s="489" customFormat="true" ht="15" customHeight="true" x14ac:dyDescent="0.2">
      <c r="A164" s="149"/>
      <c r="B164" s="144"/>
      <c r="C164" s="161"/>
      <c r="D164" s="160"/>
      <c r="E164" s="160"/>
      <c r="F164" s="160"/>
      <c r="G164" s="150"/>
      <c r="H164" s="153"/>
      <c r="I164" s="160"/>
      <c r="J164" s="160"/>
      <c r="K164" s="160"/>
      <c r="L164" s="156"/>
      <c r="M164" s="161"/>
      <c r="N164" s="160"/>
      <c r="O164" s="160"/>
      <c r="P164" s="160"/>
      <c r="Q164" s="150"/>
      <c r="R164" s="153"/>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56"/>
      <c r="AX164" s="833"/>
      <c r="AY164" s="833"/>
      <c r="AZ164" s="344"/>
      <c r="BA164" s="878"/>
      <c r="BB164" s="552"/>
      <c r="BC164" s="415"/>
      <c r="BD164" s="405"/>
      <c r="BE164" s="405"/>
      <c r="BF164" s="405"/>
      <c r="BG164" s="419"/>
      <c r="BH164" s="415"/>
      <c r="BI164" s="405"/>
      <c r="BJ164" s="405"/>
      <c r="BK164" s="405"/>
      <c r="BL164" s="419"/>
      <c r="BM164" s="415"/>
      <c r="BN164" s="405"/>
      <c r="BO164" s="405"/>
      <c r="BP164" s="405"/>
      <c r="BQ164" s="419"/>
      <c r="BR164" s="415"/>
      <c r="BS164" s="405"/>
      <c r="BT164" s="405"/>
      <c r="BU164" s="405"/>
      <c r="BV164" s="405"/>
      <c r="BW164" s="405"/>
      <c r="BX164" s="405"/>
      <c r="BY164" s="406"/>
      <c r="BZ164" s="406"/>
      <c r="CA164" s="406"/>
      <c r="CB164" s="406"/>
      <c r="CC164" s="406"/>
      <c r="CD164" s="406"/>
      <c r="CE164" s="406"/>
      <c r="CF164" s="406"/>
      <c r="CG164" s="406"/>
      <c r="CH164" s="406"/>
      <c r="CI164" s="406"/>
      <c r="CJ164" s="406"/>
      <c r="CK164" s="406"/>
      <c r="CL164" s="406"/>
      <c r="CM164" s="406"/>
      <c r="CN164" s="406"/>
      <c r="CO164" s="406"/>
      <c r="CP164" s="406"/>
      <c r="CQ164" s="406"/>
      <c r="CR164" s="406"/>
      <c r="CS164" s="406"/>
      <c r="CT164" s="406"/>
      <c r="CU164" s="406"/>
      <c r="CV164" s="406"/>
      <c r="CW164" s="406"/>
      <c r="CX164" s="7"/>
      <c r="CY164" s="7"/>
      <c r="CZ164" s="7"/>
    </row>
    <row r="165" s="489" customFormat="true" ht="15" customHeight="true" x14ac:dyDescent="0.2">
      <c r="A165" s="149"/>
      <c r="B165" s="144"/>
      <c r="C165" s="161"/>
      <c r="D165" s="160"/>
      <c r="E165" s="160"/>
      <c r="F165" s="160"/>
      <c r="G165" s="150"/>
      <c r="H165" s="153"/>
      <c r="I165" s="160"/>
      <c r="J165" s="160"/>
      <c r="K165" s="160"/>
      <c r="L165" s="156"/>
      <c r="M165" s="161"/>
      <c r="N165" s="160"/>
      <c r="O165" s="160"/>
      <c r="P165" s="160"/>
      <c r="Q165" s="150"/>
      <c r="R165" s="153"/>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56"/>
      <c r="AX165" s="833"/>
      <c r="AY165" s="833"/>
      <c r="AZ165" s="344"/>
      <c r="BA165" s="878"/>
      <c r="BB165" s="552"/>
      <c r="BC165" s="415"/>
      <c r="BD165" s="405"/>
      <c r="BE165" s="405"/>
      <c r="BF165" s="405"/>
      <c r="BG165" s="419"/>
      <c r="BH165" s="415"/>
      <c r="BI165" s="405"/>
      <c r="BJ165" s="405"/>
      <c r="BK165" s="405"/>
      <c r="BL165" s="419"/>
      <c r="BM165" s="415"/>
      <c r="BN165" s="405"/>
      <c r="BO165" s="405"/>
      <c r="BP165" s="405"/>
      <c r="BQ165" s="419"/>
      <c r="BR165" s="415"/>
      <c r="BS165" s="405"/>
      <c r="BT165" s="405"/>
      <c r="BU165" s="405"/>
      <c r="BV165" s="405"/>
      <c r="BW165" s="405"/>
      <c r="BX165" s="405"/>
      <c r="BY165" s="406"/>
      <c r="BZ165" s="406"/>
      <c r="CA165" s="406"/>
      <c r="CB165" s="406"/>
      <c r="CC165" s="406"/>
      <c r="CD165" s="406"/>
      <c r="CE165" s="406"/>
      <c r="CF165" s="406"/>
      <c r="CG165" s="406"/>
      <c r="CH165" s="406"/>
      <c r="CI165" s="406"/>
      <c r="CJ165" s="406"/>
      <c r="CK165" s="406"/>
      <c r="CL165" s="406"/>
      <c r="CM165" s="406"/>
      <c r="CN165" s="406"/>
      <c r="CO165" s="406"/>
      <c r="CP165" s="406"/>
      <c r="CQ165" s="406"/>
      <c r="CR165" s="406"/>
      <c r="CS165" s="406"/>
      <c r="CT165" s="406"/>
      <c r="CU165" s="406"/>
      <c r="CV165" s="406"/>
      <c r="CW165" s="406"/>
      <c r="CX165" s="7"/>
      <c r="CY165" s="7"/>
      <c r="CZ165" s="7"/>
    </row>
    <row r="166" s="489" customFormat="true" ht="15" customHeight="true" x14ac:dyDescent="0.2">
      <c r="A166" s="149"/>
      <c r="B166" s="144"/>
      <c r="C166" s="113"/>
      <c r="D166" s="112"/>
      <c r="E166" s="112"/>
      <c r="F166" s="112"/>
      <c r="G166" s="111"/>
      <c r="H166" s="110"/>
      <c r="I166" s="112"/>
      <c r="J166" s="112"/>
      <c r="K166" s="112"/>
      <c r="L166" s="109"/>
      <c r="M166" s="113"/>
      <c r="N166" s="112"/>
      <c r="O166" s="112"/>
      <c r="P166" s="112"/>
      <c r="Q166" s="111"/>
      <c r="R166" s="110"/>
      <c r="S166" s="112"/>
      <c r="T166" s="112"/>
      <c r="U166" s="112"/>
      <c r="V166" s="112"/>
      <c r="W166" s="112"/>
      <c r="X166" s="112"/>
      <c r="Y166" s="112"/>
      <c r="Z166" s="112"/>
      <c r="AA166" s="112"/>
      <c r="AB166" s="112"/>
      <c r="AC166" s="112"/>
      <c r="AD166" s="112"/>
      <c r="AE166" s="112"/>
      <c r="AF166" s="112"/>
      <c r="AG166" s="112"/>
      <c r="AH166" s="112"/>
      <c r="AI166" s="112"/>
      <c r="AJ166" s="112"/>
      <c r="AK166" s="112"/>
      <c r="AL166" s="112"/>
      <c r="AM166" s="112"/>
      <c r="AN166" s="112"/>
      <c r="AO166" s="112"/>
      <c r="AP166" s="112"/>
      <c r="AQ166" s="112"/>
      <c r="AR166" s="112"/>
      <c r="AS166" s="112"/>
      <c r="AT166" s="112"/>
      <c r="AU166" s="112"/>
      <c r="AV166" s="112"/>
      <c r="AW166" s="109"/>
      <c r="AX166" s="833"/>
      <c r="AY166" s="833"/>
      <c r="AZ166" s="344"/>
      <c r="BA166" s="878"/>
      <c r="BB166" s="552"/>
      <c r="BC166" s="415"/>
      <c r="BD166" s="405"/>
      <c r="BE166" s="405"/>
      <c r="BF166" s="405"/>
      <c r="BG166" s="419"/>
      <c r="BH166" s="415"/>
      <c r="BI166" s="405"/>
      <c r="BJ166" s="405"/>
      <c r="BK166" s="405"/>
      <c r="BL166" s="419"/>
      <c r="BM166" s="415"/>
      <c r="BN166" s="405"/>
      <c r="BO166" s="405"/>
      <c r="BP166" s="405"/>
      <c r="BQ166" s="419"/>
      <c r="BR166" s="415"/>
      <c r="BS166" s="405"/>
      <c r="BT166" s="405"/>
      <c r="BU166" s="405"/>
      <c r="BV166" s="405"/>
      <c r="BW166" s="405"/>
      <c r="BX166" s="405"/>
      <c r="BY166" s="406"/>
      <c r="BZ166" s="406"/>
      <c r="CA166" s="406"/>
      <c r="CB166" s="406"/>
      <c r="CC166" s="406"/>
      <c r="CD166" s="406"/>
      <c r="CE166" s="406"/>
      <c r="CF166" s="406"/>
      <c r="CG166" s="406"/>
      <c r="CH166" s="406"/>
      <c r="CI166" s="406"/>
      <c r="CJ166" s="406"/>
      <c r="CK166" s="406"/>
      <c r="CL166" s="406"/>
      <c r="CM166" s="406"/>
      <c r="CN166" s="406"/>
      <c r="CO166" s="406"/>
      <c r="CP166" s="406"/>
      <c r="CQ166" s="406"/>
      <c r="CR166" s="406"/>
      <c r="CS166" s="406"/>
      <c r="CT166" s="406"/>
      <c r="CU166" s="406"/>
      <c r="CV166" s="406"/>
      <c r="CW166" s="406"/>
      <c r="CX166" s="7"/>
      <c r="CY166" s="7"/>
      <c r="CZ166" s="7"/>
    </row>
    <row r="167" s="489" customFormat="true" ht="15" customHeight="true" x14ac:dyDescent="0.2">
      <c r="A167" s="149"/>
      <c r="B167" s="144"/>
      <c r="C167" s="113"/>
      <c r="D167" s="112"/>
      <c r="E167" s="112"/>
      <c r="F167" s="112"/>
      <c r="G167" s="111"/>
      <c r="H167" s="110"/>
      <c r="I167" s="112"/>
      <c r="J167" s="112"/>
      <c r="K167" s="112"/>
      <c r="L167" s="109"/>
      <c r="M167" s="113"/>
      <c r="N167" s="112"/>
      <c r="O167" s="112"/>
      <c r="P167" s="112"/>
      <c r="Q167" s="111"/>
      <c r="R167" s="110"/>
      <c r="S167" s="112"/>
      <c r="T167" s="112"/>
      <c r="U167" s="112"/>
      <c r="V167" s="112"/>
      <c r="W167" s="112"/>
      <c r="X167" s="112"/>
      <c r="Y167" s="112"/>
      <c r="Z167" s="112"/>
      <c r="AA167" s="112"/>
      <c r="AB167" s="112"/>
      <c r="AC167" s="112"/>
      <c r="AD167" s="112"/>
      <c r="AE167" s="112"/>
      <c r="AF167" s="112"/>
      <c r="AG167" s="112"/>
      <c r="AH167" s="112"/>
      <c r="AI167" s="112"/>
      <c r="AJ167" s="112"/>
      <c r="AK167" s="112"/>
      <c r="AL167" s="112"/>
      <c r="AM167" s="112"/>
      <c r="AN167" s="112"/>
      <c r="AO167" s="112"/>
      <c r="AP167" s="112"/>
      <c r="AQ167" s="112"/>
      <c r="AR167" s="112"/>
      <c r="AS167" s="112"/>
      <c r="AT167" s="112"/>
      <c r="AU167" s="112"/>
      <c r="AV167" s="112"/>
      <c r="AW167" s="109"/>
      <c r="AX167" s="833"/>
      <c r="AY167" s="833"/>
      <c r="AZ167" s="344"/>
      <c r="BA167" s="878"/>
      <c r="BB167" s="552"/>
      <c r="BC167" s="415"/>
      <c r="BD167" s="405"/>
      <c r="BE167" s="405"/>
      <c r="BF167" s="405"/>
      <c r="BG167" s="419"/>
      <c r="BH167" s="415"/>
      <c r="BI167" s="405"/>
      <c r="BJ167" s="405"/>
      <c r="BK167" s="405"/>
      <c r="BL167" s="419"/>
      <c r="BM167" s="415"/>
      <c r="BN167" s="405"/>
      <c r="BO167" s="405"/>
      <c r="BP167" s="405"/>
      <c r="BQ167" s="419"/>
      <c r="BR167" s="415"/>
      <c r="BS167" s="405"/>
      <c r="BT167" s="405"/>
      <c r="BU167" s="405"/>
      <c r="BV167" s="405"/>
      <c r="BW167" s="405"/>
      <c r="BX167" s="405"/>
      <c r="BY167" s="406"/>
      <c r="BZ167" s="406"/>
      <c r="CA167" s="406"/>
      <c r="CB167" s="406"/>
      <c r="CC167" s="406"/>
      <c r="CD167" s="406"/>
      <c r="CE167" s="406"/>
      <c r="CF167" s="406"/>
      <c r="CG167" s="406"/>
      <c r="CH167" s="406"/>
      <c r="CI167" s="406"/>
      <c r="CJ167" s="406"/>
      <c r="CK167" s="406"/>
      <c r="CL167" s="406"/>
      <c r="CM167" s="406"/>
      <c r="CN167" s="406"/>
      <c r="CO167" s="406"/>
      <c r="CP167" s="406"/>
      <c r="CQ167" s="406"/>
      <c r="CR167" s="406"/>
      <c r="CS167" s="406"/>
      <c r="CT167" s="406"/>
      <c r="CU167" s="406"/>
      <c r="CV167" s="406"/>
      <c r="CW167" s="406"/>
      <c r="CX167" s="7"/>
      <c r="CY167" s="7"/>
      <c r="CZ167" s="7"/>
    </row>
    <row r="168" s="489" customFormat="true" ht="15" customHeight="true" x14ac:dyDescent="0.2">
      <c r="A168" s="149"/>
      <c r="B168" s="144"/>
      <c r="C168" s="113"/>
      <c r="D168" s="112"/>
      <c r="E168" s="112"/>
      <c r="F168" s="112"/>
      <c r="G168" s="111"/>
      <c r="H168" s="110"/>
      <c r="I168" s="112"/>
      <c r="J168" s="112"/>
      <c r="K168" s="112"/>
      <c r="L168" s="109"/>
      <c r="M168" s="113"/>
      <c r="N168" s="112"/>
      <c r="O168" s="112"/>
      <c r="P168" s="112"/>
      <c r="Q168" s="111"/>
      <c r="R168" s="110"/>
      <c r="S168" s="112"/>
      <c r="T168" s="112"/>
      <c r="U168" s="112"/>
      <c r="V168" s="112"/>
      <c r="W168" s="112"/>
      <c r="X168" s="112"/>
      <c r="Y168" s="112"/>
      <c r="Z168" s="112"/>
      <c r="AA168" s="112"/>
      <c r="AB168" s="112"/>
      <c r="AC168" s="112"/>
      <c r="AD168" s="112"/>
      <c r="AE168" s="112"/>
      <c r="AF168" s="112"/>
      <c r="AG168" s="112"/>
      <c r="AH168" s="112"/>
      <c r="AI168" s="112"/>
      <c r="AJ168" s="112"/>
      <c r="AK168" s="112"/>
      <c r="AL168" s="112"/>
      <c r="AM168" s="112"/>
      <c r="AN168" s="112"/>
      <c r="AO168" s="112"/>
      <c r="AP168" s="112"/>
      <c r="AQ168" s="112"/>
      <c r="AR168" s="112"/>
      <c r="AS168" s="112"/>
      <c r="AT168" s="112"/>
      <c r="AU168" s="112"/>
      <c r="AV168" s="112"/>
      <c r="AW168" s="109"/>
      <c r="AX168" s="833"/>
      <c r="AY168" s="833"/>
      <c r="AZ168" s="344"/>
      <c r="BA168" s="878"/>
      <c r="BB168" s="552"/>
      <c r="BC168" s="415"/>
      <c r="BD168" s="405"/>
      <c r="BE168" s="405"/>
      <c r="BF168" s="405"/>
      <c r="BG168" s="419"/>
      <c r="BH168" s="415"/>
      <c r="BI168" s="405"/>
      <c r="BJ168" s="405"/>
      <c r="BK168" s="405"/>
      <c r="BL168" s="419"/>
      <c r="BM168" s="415"/>
      <c r="BN168" s="405"/>
      <c r="BO168" s="405"/>
      <c r="BP168" s="405"/>
      <c r="BQ168" s="419"/>
      <c r="BR168" s="415"/>
      <c r="BS168" s="405"/>
      <c r="BT168" s="405"/>
      <c r="BU168" s="405"/>
      <c r="BV168" s="405"/>
      <c r="BW168" s="405"/>
      <c r="BX168" s="405"/>
      <c r="BY168" s="406"/>
      <c r="BZ168" s="406"/>
      <c r="CA168" s="406"/>
      <c r="CB168" s="406"/>
      <c r="CC168" s="406"/>
      <c r="CD168" s="406"/>
      <c r="CE168" s="406"/>
      <c r="CF168" s="406"/>
      <c r="CG168" s="406"/>
      <c r="CH168" s="406"/>
      <c r="CI168" s="406"/>
      <c r="CJ168" s="406"/>
      <c r="CK168" s="406"/>
      <c r="CL168" s="406"/>
      <c r="CM168" s="406"/>
      <c r="CN168" s="406"/>
      <c r="CO168" s="406"/>
      <c r="CP168" s="406"/>
      <c r="CQ168" s="406"/>
      <c r="CR168" s="406"/>
      <c r="CS168" s="406"/>
      <c r="CT168" s="406"/>
      <c r="CU168" s="406"/>
      <c r="CV168" s="406"/>
      <c r="CW168" s="406"/>
      <c r="CX168" s="7"/>
      <c r="CY168" s="7"/>
      <c r="CZ168" s="7"/>
    </row>
    <row r="169" s="489" customFormat="true" ht="15" customHeight="true" x14ac:dyDescent="0.2">
      <c r="A169" s="149"/>
      <c r="B169" s="144"/>
      <c r="C169" s="113"/>
      <c r="D169" s="112"/>
      <c r="E169" s="112"/>
      <c r="F169" s="112"/>
      <c r="G169" s="111"/>
      <c r="H169" s="110"/>
      <c r="I169" s="112"/>
      <c r="J169" s="112"/>
      <c r="K169" s="112"/>
      <c r="L169" s="109"/>
      <c r="M169" s="113"/>
      <c r="N169" s="112"/>
      <c r="O169" s="112"/>
      <c r="P169" s="112"/>
      <c r="Q169" s="111"/>
      <c r="R169" s="110"/>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112"/>
      <c r="AS169" s="112"/>
      <c r="AT169" s="112"/>
      <c r="AU169" s="112"/>
      <c r="AV169" s="112"/>
      <c r="AW169" s="109"/>
      <c r="AX169" s="833"/>
      <c r="AY169" s="833"/>
      <c r="AZ169" s="344"/>
      <c r="BA169" s="878"/>
      <c r="BB169" s="552"/>
      <c r="BC169" s="415"/>
      <c r="BD169" s="405"/>
      <c r="BE169" s="405"/>
      <c r="BF169" s="405"/>
      <c r="BG169" s="419"/>
      <c r="BH169" s="415"/>
      <c r="BI169" s="405"/>
      <c r="BJ169" s="405"/>
      <c r="BK169" s="405"/>
      <c r="BL169" s="419"/>
      <c r="BM169" s="415"/>
      <c r="BN169" s="405"/>
      <c r="BO169" s="405"/>
      <c r="BP169" s="405"/>
      <c r="BQ169" s="419"/>
      <c r="BR169" s="415"/>
      <c r="BS169" s="405"/>
      <c r="BT169" s="405"/>
      <c r="BU169" s="405"/>
      <c r="BV169" s="405"/>
      <c r="BW169" s="405"/>
      <c r="BX169" s="405"/>
      <c r="BY169" s="406"/>
      <c r="BZ169" s="406"/>
      <c r="CA169" s="406"/>
      <c r="CB169" s="406"/>
      <c r="CC169" s="406"/>
      <c r="CD169" s="406"/>
      <c r="CE169" s="406"/>
      <c r="CF169" s="406"/>
      <c r="CG169" s="406"/>
      <c r="CH169" s="406"/>
      <c r="CI169" s="406"/>
      <c r="CJ169" s="406"/>
      <c r="CK169" s="406"/>
      <c r="CL169" s="406"/>
      <c r="CM169" s="406"/>
      <c r="CN169" s="406"/>
      <c r="CO169" s="406"/>
      <c r="CP169" s="406"/>
      <c r="CQ169" s="406"/>
      <c r="CR169" s="406"/>
      <c r="CS169" s="406"/>
      <c r="CT169" s="406"/>
      <c r="CU169" s="406"/>
      <c r="CV169" s="406"/>
      <c r="CW169" s="406"/>
      <c r="CX169" s="7"/>
      <c r="CY169" s="7"/>
      <c r="CZ169" s="7"/>
    </row>
    <row r="170" s="489" customFormat="true" ht="15" customHeight="true" x14ac:dyDescent="0.2">
      <c r="A170" s="149"/>
      <c r="B170" s="144"/>
      <c r="C170" s="113"/>
      <c r="D170" s="112"/>
      <c r="E170" s="112"/>
      <c r="F170" s="112"/>
      <c r="G170" s="111"/>
      <c r="H170" s="110"/>
      <c r="I170" s="112"/>
      <c r="J170" s="112"/>
      <c r="K170" s="112"/>
      <c r="L170" s="109"/>
      <c r="M170" s="113"/>
      <c r="N170" s="112"/>
      <c r="O170" s="112"/>
      <c r="P170" s="112"/>
      <c r="Q170" s="111"/>
      <c r="R170" s="110"/>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112"/>
      <c r="AS170" s="112"/>
      <c r="AT170" s="112"/>
      <c r="AU170" s="112"/>
      <c r="AV170" s="112"/>
      <c r="AW170" s="109"/>
      <c r="AX170" s="833"/>
      <c r="AY170" s="833"/>
      <c r="AZ170" s="344"/>
      <c r="BA170" s="878"/>
      <c r="BB170" s="552"/>
      <c r="BC170" s="415"/>
      <c r="BD170" s="405"/>
      <c r="BE170" s="405"/>
      <c r="BF170" s="405"/>
      <c r="BG170" s="419"/>
      <c r="BH170" s="415"/>
      <c r="BI170" s="405"/>
      <c r="BJ170" s="405"/>
      <c r="BK170" s="405"/>
      <c r="BL170" s="419"/>
      <c r="BM170" s="415"/>
      <c r="BN170" s="405"/>
      <c r="BO170" s="405"/>
      <c r="BP170" s="405"/>
      <c r="BQ170" s="419"/>
      <c r="BR170" s="415"/>
      <c r="BS170" s="405"/>
      <c r="BT170" s="405"/>
      <c r="BU170" s="405"/>
      <c r="BV170" s="405"/>
      <c r="BW170" s="405"/>
      <c r="BX170" s="405"/>
      <c r="BY170" s="406"/>
      <c r="BZ170" s="406"/>
      <c r="CA170" s="406"/>
      <c r="CB170" s="406"/>
      <c r="CC170" s="406"/>
      <c r="CD170" s="406"/>
      <c r="CE170" s="406"/>
      <c r="CF170" s="406"/>
      <c r="CG170" s="406"/>
      <c r="CH170" s="406"/>
      <c r="CI170" s="406"/>
      <c r="CJ170" s="406"/>
      <c r="CK170" s="406"/>
      <c r="CL170" s="406"/>
      <c r="CM170" s="406"/>
      <c r="CN170" s="406"/>
      <c r="CO170" s="406"/>
      <c r="CP170" s="406"/>
      <c r="CQ170" s="406"/>
      <c r="CR170" s="406"/>
      <c r="CS170" s="406"/>
      <c r="CT170" s="406"/>
      <c r="CU170" s="406"/>
      <c r="CV170" s="406"/>
      <c r="CW170" s="406"/>
      <c r="CX170" s="7"/>
      <c r="CY170" s="7"/>
      <c r="CZ170" s="7"/>
    </row>
    <row r="171" s="489" customFormat="true" ht="15" customHeight="true" x14ac:dyDescent="0.2">
      <c r="A171" s="149"/>
      <c r="B171" s="144"/>
      <c r="C171" s="113"/>
      <c r="D171" s="112"/>
      <c r="E171" s="112"/>
      <c r="F171" s="112"/>
      <c r="G171" s="111"/>
      <c r="H171" s="110"/>
      <c r="I171" s="112"/>
      <c r="J171" s="112"/>
      <c r="K171" s="112"/>
      <c r="L171" s="109"/>
      <c r="M171" s="113"/>
      <c r="N171" s="112"/>
      <c r="O171" s="112"/>
      <c r="P171" s="112"/>
      <c r="Q171" s="111"/>
      <c r="R171" s="110"/>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112"/>
      <c r="AS171" s="112"/>
      <c r="AT171" s="112"/>
      <c r="AU171" s="112"/>
      <c r="AV171" s="112"/>
      <c r="AW171" s="109"/>
      <c r="AX171" s="833"/>
      <c r="AY171" s="833"/>
      <c r="AZ171" s="344"/>
      <c r="BA171" s="878"/>
      <c r="BB171" s="552"/>
      <c r="BC171" s="415"/>
      <c r="BD171" s="405"/>
      <c r="BE171" s="405"/>
      <c r="BF171" s="405"/>
      <c r="BG171" s="419"/>
      <c r="BH171" s="415"/>
      <c r="BI171" s="405"/>
      <c r="BJ171" s="405"/>
      <c r="BK171" s="405"/>
      <c r="BL171" s="419"/>
      <c r="BM171" s="415"/>
      <c r="BN171" s="405"/>
      <c r="BO171" s="405"/>
      <c r="BP171" s="405"/>
      <c r="BQ171" s="419"/>
      <c r="BR171" s="415"/>
      <c r="BS171" s="405"/>
      <c r="BT171" s="405"/>
      <c r="BU171" s="405"/>
      <c r="BV171" s="405"/>
      <c r="BW171" s="405"/>
      <c r="BX171" s="405"/>
      <c r="BY171" s="406"/>
      <c r="BZ171" s="406"/>
      <c r="CA171" s="406"/>
      <c r="CB171" s="406"/>
      <c r="CC171" s="406"/>
      <c r="CD171" s="406"/>
      <c r="CE171" s="406"/>
      <c r="CF171" s="406"/>
      <c r="CG171" s="406"/>
      <c r="CH171" s="406"/>
      <c r="CI171" s="406"/>
      <c r="CJ171" s="406"/>
      <c r="CK171" s="406"/>
      <c r="CL171" s="406"/>
      <c r="CM171" s="406"/>
      <c r="CN171" s="406"/>
      <c r="CO171" s="406"/>
      <c r="CP171" s="406"/>
      <c r="CQ171" s="406"/>
      <c r="CR171" s="406"/>
      <c r="CS171" s="406"/>
      <c r="CT171" s="406"/>
      <c r="CU171" s="406"/>
      <c r="CV171" s="406"/>
      <c r="CW171" s="406"/>
      <c r="CX171" s="7"/>
      <c r="CY171" s="7"/>
      <c r="CZ171" s="7"/>
    </row>
    <row r="172" s="489" customFormat="true" ht="15" customHeight="true" x14ac:dyDescent="0.2">
      <c r="A172" s="149"/>
      <c r="B172" s="144"/>
      <c r="C172" s="113"/>
      <c r="D172" s="112"/>
      <c r="E172" s="112"/>
      <c r="F172" s="112"/>
      <c r="G172" s="111"/>
      <c r="H172" s="110"/>
      <c r="I172" s="112"/>
      <c r="J172" s="112"/>
      <c r="K172" s="112"/>
      <c r="L172" s="109"/>
      <c r="M172" s="113"/>
      <c r="N172" s="112"/>
      <c r="O172" s="112"/>
      <c r="P172" s="112"/>
      <c r="Q172" s="111"/>
      <c r="R172" s="110"/>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112"/>
      <c r="AS172" s="112"/>
      <c r="AT172" s="112"/>
      <c r="AU172" s="112"/>
      <c r="AV172" s="112"/>
      <c r="AW172" s="109"/>
      <c r="AX172" s="833"/>
      <c r="AY172" s="833"/>
      <c r="AZ172" s="344"/>
      <c r="BA172" s="878"/>
      <c r="BB172" s="552"/>
      <c r="BC172" s="415"/>
      <c r="BD172" s="405"/>
      <c r="BE172" s="405"/>
      <c r="BF172" s="405"/>
      <c r="BG172" s="419"/>
      <c r="BH172" s="415"/>
      <c r="BI172" s="405"/>
      <c r="BJ172" s="405"/>
      <c r="BK172" s="405"/>
      <c r="BL172" s="419"/>
      <c r="BM172" s="415"/>
      <c r="BN172" s="405"/>
      <c r="BO172" s="405"/>
      <c r="BP172" s="405"/>
      <c r="BQ172" s="419"/>
      <c r="BR172" s="415"/>
      <c r="BS172" s="405"/>
      <c r="BT172" s="405"/>
      <c r="BU172" s="405"/>
      <c r="BV172" s="405"/>
      <c r="BW172" s="405"/>
      <c r="BX172" s="405"/>
      <c r="BY172" s="406"/>
      <c r="BZ172" s="406"/>
      <c r="CA172" s="406"/>
      <c r="CB172" s="406"/>
      <c r="CC172" s="406"/>
      <c r="CD172" s="406"/>
      <c r="CE172" s="406"/>
      <c r="CF172" s="406"/>
      <c r="CG172" s="406"/>
      <c r="CH172" s="406"/>
      <c r="CI172" s="406"/>
      <c r="CJ172" s="406"/>
      <c r="CK172" s="406"/>
      <c r="CL172" s="406"/>
      <c r="CM172" s="406"/>
      <c r="CN172" s="406"/>
      <c r="CO172" s="406"/>
      <c r="CP172" s="406"/>
      <c r="CQ172" s="406"/>
      <c r="CR172" s="406"/>
      <c r="CS172" s="406"/>
      <c r="CT172" s="406"/>
      <c r="CU172" s="406"/>
      <c r="CV172" s="406"/>
      <c r="CW172" s="406"/>
      <c r="CX172" s="7"/>
      <c r="CY172" s="7"/>
      <c r="CZ172" s="7"/>
    </row>
    <row r="173" s="489" customFormat="true" ht="15" customHeight="true" x14ac:dyDescent="0.2">
      <c r="A173" s="149"/>
      <c r="B173" s="144"/>
      <c r="C173" s="113"/>
      <c r="D173" s="112"/>
      <c r="E173" s="112"/>
      <c r="F173" s="112"/>
      <c r="G173" s="111"/>
      <c r="H173" s="110"/>
      <c r="I173" s="112"/>
      <c r="J173" s="112"/>
      <c r="K173" s="112"/>
      <c r="L173" s="109"/>
      <c r="M173" s="113"/>
      <c r="N173" s="112"/>
      <c r="O173" s="112"/>
      <c r="P173" s="112"/>
      <c r="Q173" s="111"/>
      <c r="R173" s="110"/>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112"/>
      <c r="AS173" s="112"/>
      <c r="AT173" s="112"/>
      <c r="AU173" s="112"/>
      <c r="AV173" s="112"/>
      <c r="AW173" s="109"/>
      <c r="AX173" s="833"/>
      <c r="AY173" s="833"/>
      <c r="AZ173" s="344"/>
      <c r="BA173" s="878"/>
      <c r="BB173" s="552"/>
      <c r="BC173" s="415"/>
      <c r="BD173" s="405"/>
      <c r="BE173" s="405"/>
      <c r="BF173" s="405"/>
      <c r="BG173" s="419"/>
      <c r="BH173" s="415"/>
      <c r="BI173" s="405"/>
      <c r="BJ173" s="405"/>
      <c r="BK173" s="405"/>
      <c r="BL173" s="419"/>
      <c r="BM173" s="415"/>
      <c r="BN173" s="405"/>
      <c r="BO173" s="405"/>
      <c r="BP173" s="405"/>
      <c r="BQ173" s="419"/>
      <c r="BR173" s="415"/>
      <c r="BS173" s="405"/>
      <c r="BT173" s="405"/>
      <c r="BU173" s="405"/>
      <c r="BV173" s="405"/>
      <c r="BW173" s="405"/>
      <c r="BX173" s="405"/>
      <c r="BY173" s="406"/>
      <c r="BZ173" s="406"/>
      <c r="CA173" s="406"/>
      <c r="CB173" s="406"/>
      <c r="CC173" s="406"/>
      <c r="CD173" s="406"/>
      <c r="CE173" s="406"/>
      <c r="CF173" s="406"/>
      <c r="CG173" s="406"/>
      <c r="CH173" s="406"/>
      <c r="CI173" s="406"/>
      <c r="CJ173" s="406"/>
      <c r="CK173" s="406"/>
      <c r="CL173" s="406"/>
      <c r="CM173" s="406"/>
      <c r="CN173" s="406"/>
      <c r="CO173" s="406"/>
      <c r="CP173" s="406"/>
      <c r="CQ173" s="406"/>
      <c r="CR173" s="406"/>
      <c r="CS173" s="406"/>
      <c r="CT173" s="406"/>
      <c r="CU173" s="406"/>
      <c r="CV173" s="406"/>
      <c r="CW173" s="406"/>
      <c r="CX173" s="7"/>
      <c r="CY173" s="7"/>
      <c r="CZ173" s="7"/>
    </row>
    <row r="174" s="489" customFormat="true" ht="15" customHeight="true" x14ac:dyDescent="0.2">
      <c r="A174" s="149"/>
      <c r="B174" s="144"/>
      <c r="C174" s="113"/>
      <c r="D174" s="112"/>
      <c r="E174" s="112"/>
      <c r="F174" s="112"/>
      <c r="G174" s="111"/>
      <c r="H174" s="110"/>
      <c r="I174" s="112"/>
      <c r="J174" s="112"/>
      <c r="K174" s="112"/>
      <c r="L174" s="109"/>
      <c r="M174" s="113"/>
      <c r="N174" s="112"/>
      <c r="O174" s="112"/>
      <c r="P174" s="112"/>
      <c r="Q174" s="111"/>
      <c r="R174" s="110"/>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112"/>
      <c r="AS174" s="112"/>
      <c r="AT174" s="112"/>
      <c r="AU174" s="112"/>
      <c r="AV174" s="112"/>
      <c r="AW174" s="109"/>
      <c r="AX174" s="833"/>
      <c r="AY174" s="833"/>
      <c r="AZ174" s="344"/>
      <c r="BA174" s="878"/>
      <c r="BB174" s="552"/>
      <c r="BC174" s="415"/>
      <c r="BD174" s="405"/>
      <c r="BE174" s="405"/>
      <c r="BF174" s="405"/>
      <c r="BG174" s="419"/>
      <c r="BH174" s="415"/>
      <c r="BI174" s="405"/>
      <c r="BJ174" s="405"/>
      <c r="BK174" s="405"/>
      <c r="BL174" s="419"/>
      <c r="BM174" s="415"/>
      <c r="BN174" s="405"/>
      <c r="BO174" s="405"/>
      <c r="BP174" s="405"/>
      <c r="BQ174" s="419"/>
      <c r="BR174" s="415"/>
      <c r="BS174" s="405"/>
      <c r="BT174" s="405"/>
      <c r="BU174" s="405"/>
      <c r="BV174" s="405"/>
      <c r="BW174" s="405"/>
      <c r="BX174" s="405"/>
      <c r="BY174" s="406"/>
      <c r="BZ174" s="406"/>
      <c r="CA174" s="406"/>
      <c r="CB174" s="406"/>
      <c r="CC174" s="406"/>
      <c r="CD174" s="406"/>
      <c r="CE174" s="406"/>
      <c r="CF174" s="406"/>
      <c r="CG174" s="406"/>
      <c r="CH174" s="406"/>
      <c r="CI174" s="406"/>
      <c r="CJ174" s="406"/>
      <c r="CK174" s="406"/>
      <c r="CL174" s="406"/>
      <c r="CM174" s="406"/>
      <c r="CN174" s="406"/>
      <c r="CO174" s="406"/>
      <c r="CP174" s="406"/>
      <c r="CQ174" s="406"/>
      <c r="CR174" s="406"/>
      <c r="CS174" s="406"/>
      <c r="CT174" s="406"/>
      <c r="CU174" s="406"/>
      <c r="CV174" s="406"/>
      <c r="CW174" s="406"/>
      <c r="CX174" s="7"/>
      <c r="CY174" s="7"/>
      <c r="CZ174" s="7"/>
    </row>
    <row r="175" s="489" customFormat="true" ht="15" customHeight="true" x14ac:dyDescent="0.2">
      <c r="A175" s="149"/>
      <c r="B175" s="144"/>
      <c r="C175" s="89"/>
      <c r="D175" s="88"/>
      <c r="E175" s="88"/>
      <c r="F175" s="88"/>
      <c r="G175" s="87"/>
      <c r="H175" s="86"/>
      <c r="I175" s="88"/>
      <c r="J175" s="88"/>
      <c r="K175" s="88"/>
      <c r="L175" s="85"/>
      <c r="M175" s="89"/>
      <c r="N175" s="88"/>
      <c r="O175" s="88"/>
      <c r="P175" s="88"/>
      <c r="Q175" s="87"/>
      <c r="R175" s="86"/>
      <c r="S175" s="88"/>
      <c r="T175" s="88"/>
      <c r="U175" s="88"/>
      <c r="V175" s="88"/>
      <c r="W175" s="88"/>
      <c r="X175" s="88"/>
      <c r="Y175" s="88"/>
      <c r="Z175" s="88"/>
      <c r="AA175" s="88"/>
      <c r="AB175" s="88"/>
      <c r="AC175" s="108"/>
      <c r="AD175" s="108"/>
      <c r="AE175" s="108"/>
      <c r="AF175" s="108"/>
      <c r="AG175" s="108"/>
      <c r="AH175" s="108"/>
      <c r="AI175" s="108"/>
      <c r="AJ175" s="108"/>
      <c r="AK175" s="108"/>
      <c r="AL175" s="108"/>
      <c r="AM175" s="108"/>
      <c r="AN175" s="108"/>
      <c r="AO175" s="108"/>
      <c r="AP175" s="108"/>
      <c r="AQ175" s="108"/>
      <c r="AR175" s="108"/>
      <c r="AS175" s="108"/>
      <c r="AT175" s="108"/>
      <c r="AU175" s="108"/>
      <c r="AV175" s="108"/>
      <c r="AW175" s="104"/>
      <c r="AX175" s="833"/>
      <c r="AY175" s="833"/>
      <c r="AZ175" s="344"/>
      <c r="BA175" s="878"/>
      <c r="BB175" s="552"/>
      <c r="BC175" s="415"/>
      <c r="BD175" s="405"/>
      <c r="BE175" s="405"/>
      <c r="BF175" s="405"/>
      <c r="BG175" s="419"/>
      <c r="BH175" s="415"/>
      <c r="BI175" s="405"/>
      <c r="BJ175" s="405"/>
      <c r="BK175" s="405"/>
      <c r="BL175" s="419"/>
      <c r="BM175" s="415"/>
      <c r="BN175" s="405"/>
      <c r="BO175" s="405"/>
      <c r="BP175" s="405"/>
      <c r="BQ175" s="419"/>
      <c r="BR175" s="415"/>
      <c r="BS175" s="405"/>
      <c r="BT175" s="405"/>
      <c r="BU175" s="405"/>
      <c r="BV175" s="405"/>
      <c r="BW175" s="405"/>
      <c r="BX175" s="405"/>
      <c r="BY175" s="406"/>
      <c r="BZ175" s="406"/>
      <c r="CA175" s="406"/>
      <c r="CB175" s="406"/>
      <c r="CC175" s="406"/>
      <c r="CD175" s="406"/>
      <c r="CE175" s="406"/>
      <c r="CF175" s="406"/>
      <c r="CG175" s="406"/>
      <c r="CH175" s="406"/>
      <c r="CI175" s="406"/>
      <c r="CJ175" s="406"/>
      <c r="CK175" s="406"/>
      <c r="CL175" s="406"/>
      <c r="CM175" s="406"/>
      <c r="CN175" s="406"/>
      <c r="CO175" s="406"/>
      <c r="CP175" s="406"/>
      <c r="CQ175" s="406"/>
      <c r="CR175" s="406"/>
      <c r="CS175" s="406"/>
      <c r="CT175" s="406"/>
      <c r="CU175" s="406"/>
      <c r="CV175" s="406"/>
      <c r="CW175" s="406"/>
      <c r="CX175" s="7"/>
      <c r="CY175" s="7"/>
      <c r="CZ175" s="7"/>
    </row>
    <row r="176" s="489" customFormat="true" ht="15" customHeight="true" x14ac:dyDescent="0.2">
      <c r="A176" s="149"/>
      <c r="B176" s="144"/>
      <c r="C176" s="89"/>
      <c r="D176" s="88"/>
      <c r="E176" s="88"/>
      <c r="F176" s="88"/>
      <c r="G176" s="87"/>
      <c r="H176" s="86"/>
      <c r="I176" s="88"/>
      <c r="J176" s="88"/>
      <c r="K176" s="88"/>
      <c r="L176" s="85"/>
      <c r="M176" s="89"/>
      <c r="N176" s="88"/>
      <c r="O176" s="88"/>
      <c r="P176" s="88"/>
      <c r="Q176" s="87"/>
      <c r="R176" s="86"/>
      <c r="S176" s="88"/>
      <c r="T176" s="88"/>
      <c r="U176" s="88"/>
      <c r="V176" s="88"/>
      <c r="W176" s="88"/>
      <c r="X176" s="88"/>
      <c r="Y176" s="88"/>
      <c r="Z176" s="88"/>
      <c r="AA176" s="88"/>
      <c r="AB176" s="88"/>
      <c r="AC176" s="108"/>
      <c r="AD176" s="108"/>
      <c r="AE176" s="108"/>
      <c r="AF176" s="108"/>
      <c r="AG176" s="108"/>
      <c r="AH176" s="108"/>
      <c r="AI176" s="108"/>
      <c r="AJ176" s="108"/>
      <c r="AK176" s="108"/>
      <c r="AL176" s="108"/>
      <c r="AM176" s="108"/>
      <c r="AN176" s="108"/>
      <c r="AO176" s="108"/>
      <c r="AP176" s="108"/>
      <c r="AQ176" s="108"/>
      <c r="AR176" s="108"/>
      <c r="AS176" s="108"/>
      <c r="AT176" s="108"/>
      <c r="AU176" s="108"/>
      <c r="AV176" s="108"/>
      <c r="AW176" s="104"/>
      <c r="AX176" s="833"/>
      <c r="AY176" s="833"/>
      <c r="AZ176" s="344"/>
      <c r="BA176" s="878"/>
      <c r="BB176" s="552"/>
      <c r="BC176" s="415"/>
      <c r="BD176" s="405"/>
      <c r="BE176" s="405"/>
      <c r="BF176" s="405"/>
      <c r="BG176" s="419"/>
      <c r="BH176" s="415"/>
      <c r="BI176" s="405"/>
      <c r="BJ176" s="405"/>
      <c r="BK176" s="405"/>
      <c r="BL176" s="419"/>
      <c r="BM176" s="415"/>
      <c r="BN176" s="405"/>
      <c r="BO176" s="405"/>
      <c r="BP176" s="405"/>
      <c r="BQ176" s="419"/>
      <c r="BR176" s="415"/>
      <c r="BS176" s="405"/>
      <c r="BT176" s="405"/>
      <c r="BU176" s="405"/>
      <c r="BV176" s="405"/>
      <c r="BW176" s="405"/>
      <c r="BX176" s="405"/>
      <c r="BY176" s="406"/>
      <c r="BZ176" s="406"/>
      <c r="CA176" s="406"/>
      <c r="CB176" s="406"/>
      <c r="CC176" s="406"/>
      <c r="CD176" s="406"/>
      <c r="CE176" s="406"/>
      <c r="CF176" s="406"/>
      <c r="CG176" s="406"/>
      <c r="CH176" s="406"/>
      <c r="CI176" s="406"/>
      <c r="CJ176" s="406"/>
      <c r="CK176" s="406"/>
      <c r="CL176" s="406"/>
      <c r="CM176" s="406"/>
      <c r="CN176" s="406"/>
      <c r="CO176" s="406"/>
      <c r="CP176" s="406"/>
      <c r="CQ176" s="406"/>
      <c r="CR176" s="406"/>
      <c r="CS176" s="406"/>
      <c r="CT176" s="406"/>
      <c r="CU176" s="406"/>
      <c r="CV176" s="406"/>
      <c r="CW176" s="406"/>
      <c r="CX176" s="7"/>
      <c r="CY176" s="7"/>
      <c r="CZ176" s="7"/>
    </row>
    <row r="177" s="489" customFormat="true" ht="15" customHeight="true" x14ac:dyDescent="0.2">
      <c r="A177" s="149"/>
      <c r="B177" s="144"/>
      <c r="C177" s="89"/>
      <c r="D177" s="88"/>
      <c r="E177" s="88"/>
      <c r="F177" s="88"/>
      <c r="G177" s="87"/>
      <c r="H177" s="86"/>
      <c r="I177" s="88"/>
      <c r="J177" s="88"/>
      <c r="K177" s="88"/>
      <c r="L177" s="85"/>
      <c r="M177" s="89"/>
      <c r="N177" s="88"/>
      <c r="O177" s="88"/>
      <c r="P177" s="88"/>
      <c r="Q177" s="87"/>
      <c r="R177" s="86"/>
      <c r="S177" s="88"/>
      <c r="T177" s="88"/>
      <c r="U177" s="88"/>
      <c r="V177" s="88"/>
      <c r="W177" s="88"/>
      <c r="X177" s="88"/>
      <c r="Y177" s="88"/>
      <c r="Z177" s="88"/>
      <c r="AA177" s="88"/>
      <c r="AB177" s="88"/>
      <c r="AC177" s="108"/>
      <c r="AD177" s="108"/>
      <c r="AE177" s="108"/>
      <c r="AF177" s="108"/>
      <c r="AG177" s="108"/>
      <c r="AH177" s="108"/>
      <c r="AI177" s="108"/>
      <c r="AJ177" s="108"/>
      <c r="AK177" s="108"/>
      <c r="AL177" s="108"/>
      <c r="AM177" s="108"/>
      <c r="AN177" s="108"/>
      <c r="AO177" s="108"/>
      <c r="AP177" s="108"/>
      <c r="AQ177" s="108"/>
      <c r="AR177" s="108"/>
      <c r="AS177" s="108"/>
      <c r="AT177" s="108"/>
      <c r="AU177" s="108"/>
      <c r="AV177" s="108"/>
      <c r="AW177" s="104"/>
      <c r="AX177" s="833"/>
      <c r="AY177" s="833"/>
      <c r="AZ177" s="344"/>
      <c r="BA177" s="878"/>
      <c r="BB177" s="552"/>
      <c r="BC177" s="415"/>
      <c r="BD177" s="405"/>
      <c r="BE177" s="405"/>
      <c r="BF177" s="405"/>
      <c r="BG177" s="419"/>
      <c r="BH177" s="415"/>
      <c r="BI177" s="405"/>
      <c r="BJ177" s="405"/>
      <c r="BK177" s="405"/>
      <c r="BL177" s="419"/>
      <c r="BM177" s="415"/>
      <c r="BN177" s="405"/>
      <c r="BO177" s="405"/>
      <c r="BP177" s="405"/>
      <c r="BQ177" s="419"/>
      <c r="BR177" s="415"/>
      <c r="BS177" s="405"/>
      <c r="BT177" s="405"/>
      <c r="BU177" s="405"/>
      <c r="BV177" s="405"/>
      <c r="BW177" s="405"/>
      <c r="BX177" s="405"/>
      <c r="BY177" s="406"/>
      <c r="BZ177" s="406"/>
      <c r="CA177" s="406"/>
      <c r="CB177" s="406"/>
      <c r="CC177" s="406"/>
      <c r="CD177" s="406"/>
      <c r="CE177" s="406"/>
      <c r="CF177" s="406"/>
      <c r="CG177" s="406"/>
      <c r="CH177" s="406"/>
      <c r="CI177" s="406"/>
      <c r="CJ177" s="406"/>
      <c r="CK177" s="406"/>
      <c r="CL177" s="406"/>
      <c r="CM177" s="406"/>
      <c r="CN177" s="406"/>
      <c r="CO177" s="406"/>
      <c r="CP177" s="406"/>
      <c r="CQ177" s="406"/>
      <c r="CR177" s="406"/>
      <c r="CS177" s="406"/>
      <c r="CT177" s="406"/>
      <c r="CU177" s="406"/>
      <c r="CV177" s="406"/>
      <c r="CW177" s="406"/>
      <c r="CX177" s="7"/>
      <c r="CY177" s="7"/>
      <c r="CZ177" s="7"/>
    </row>
    <row r="178" s="489" customFormat="true" ht="15" customHeight="true" x14ac:dyDescent="0.2">
      <c r="A178" s="147"/>
      <c r="B178" s="138"/>
      <c r="C178" s="89"/>
      <c r="D178" s="88"/>
      <c r="E178" s="88"/>
      <c r="F178" s="88"/>
      <c r="G178" s="87"/>
      <c r="H178" s="86"/>
      <c r="I178" s="88"/>
      <c r="J178" s="88"/>
      <c r="K178" s="88"/>
      <c r="L178" s="85"/>
      <c r="M178" s="89"/>
      <c r="N178" s="88"/>
      <c r="O178" s="88"/>
      <c r="P178" s="88"/>
      <c r="Q178" s="87"/>
      <c r="R178" s="86"/>
      <c r="S178" s="88"/>
      <c r="T178" s="88"/>
      <c r="U178" s="88"/>
      <c r="V178" s="88"/>
      <c r="W178" s="88"/>
      <c r="X178" s="88"/>
      <c r="Y178" s="88"/>
      <c r="Z178" s="88"/>
      <c r="AA178" s="88"/>
      <c r="AB178" s="88"/>
      <c r="AC178" s="108"/>
      <c r="AD178" s="108"/>
      <c r="AE178" s="108"/>
      <c r="AF178" s="108"/>
      <c r="AG178" s="108"/>
      <c r="AH178" s="108"/>
      <c r="AI178" s="108"/>
      <c r="AJ178" s="108"/>
      <c r="AK178" s="108"/>
      <c r="AL178" s="108"/>
      <c r="AM178" s="108"/>
      <c r="AN178" s="108"/>
      <c r="AO178" s="108"/>
      <c r="AP178" s="108"/>
      <c r="AQ178" s="108"/>
      <c r="AR178" s="108"/>
      <c r="AS178" s="108"/>
      <c r="AT178" s="108"/>
      <c r="AU178" s="108"/>
      <c r="AV178" s="108"/>
      <c r="AW178" s="104"/>
      <c r="AX178" s="833"/>
      <c r="AY178" s="833"/>
      <c r="AZ178" s="344"/>
      <c r="BA178" s="878"/>
      <c r="BB178" s="552"/>
      <c r="BC178" s="415"/>
      <c r="BD178" s="405"/>
      <c r="BE178" s="405"/>
      <c r="BF178" s="405"/>
      <c r="BG178" s="419"/>
      <c r="BH178" s="415"/>
      <c r="BI178" s="405"/>
      <c r="BJ178" s="405"/>
      <c r="BK178" s="405"/>
      <c r="BL178" s="419"/>
      <c r="BM178" s="415"/>
      <c r="BN178" s="405"/>
      <c r="BO178" s="405"/>
      <c r="BP178" s="405"/>
      <c r="BQ178" s="419"/>
      <c r="BR178" s="415"/>
      <c r="BS178" s="405"/>
      <c r="BT178" s="405"/>
      <c r="BU178" s="405"/>
      <c r="BV178" s="405"/>
      <c r="BW178" s="405"/>
      <c r="BX178" s="405"/>
      <c r="BY178" s="406"/>
      <c r="BZ178" s="406"/>
      <c r="CA178" s="406"/>
      <c r="CB178" s="406"/>
      <c r="CC178" s="406"/>
      <c r="CD178" s="406"/>
      <c r="CE178" s="406"/>
      <c r="CF178" s="406"/>
      <c r="CG178" s="406"/>
      <c r="CH178" s="406"/>
      <c r="CI178" s="406"/>
      <c r="CJ178" s="406"/>
      <c r="CK178" s="406"/>
      <c r="CL178" s="406"/>
      <c r="CM178" s="406"/>
      <c r="CN178" s="406"/>
      <c r="CO178" s="406"/>
      <c r="CP178" s="406"/>
      <c r="CQ178" s="406"/>
      <c r="CR178" s="406"/>
      <c r="CS178" s="406"/>
      <c r="CT178" s="406"/>
      <c r="CU178" s="406"/>
      <c r="CV178" s="406"/>
      <c r="CW178" s="406"/>
      <c r="CX178" s="7"/>
      <c r="CY178" s="7"/>
      <c r="CZ178" s="7"/>
    </row>
    <row r="179" s="489" customFormat="true" ht="15" customHeight="true" x14ac:dyDescent="0.2">
      <c r="A179" s="147"/>
      <c r="B179" s="138"/>
      <c r="C179" s="89"/>
      <c r="D179" s="88"/>
      <c r="E179" s="88"/>
      <c r="F179" s="88"/>
      <c r="G179" s="87"/>
      <c r="H179" s="86"/>
      <c r="I179" s="88"/>
      <c r="J179" s="88"/>
      <c r="K179" s="88"/>
      <c r="L179" s="85"/>
      <c r="M179" s="89"/>
      <c r="N179" s="88"/>
      <c r="O179" s="88"/>
      <c r="P179" s="88"/>
      <c r="Q179" s="87"/>
      <c r="R179" s="86"/>
      <c r="S179" s="88"/>
      <c r="T179" s="88"/>
      <c r="U179" s="88"/>
      <c r="V179" s="88"/>
      <c r="W179" s="88"/>
      <c r="X179" s="88"/>
      <c r="Y179" s="88"/>
      <c r="Z179" s="88"/>
      <c r="AA179" s="88"/>
      <c r="AB179" s="88"/>
      <c r="AC179" s="108"/>
      <c r="AD179" s="108"/>
      <c r="AE179" s="108"/>
      <c r="AF179" s="108"/>
      <c r="AG179" s="108"/>
      <c r="AH179" s="108"/>
      <c r="AI179" s="108"/>
      <c r="AJ179" s="108"/>
      <c r="AK179" s="108"/>
      <c r="AL179" s="108"/>
      <c r="AM179" s="108"/>
      <c r="AN179" s="108"/>
      <c r="AO179" s="108"/>
      <c r="AP179" s="108"/>
      <c r="AQ179" s="108"/>
      <c r="AR179" s="108"/>
      <c r="AS179" s="108"/>
      <c r="AT179" s="108"/>
      <c r="AU179" s="108"/>
      <c r="AV179" s="108"/>
      <c r="AW179" s="104"/>
      <c r="AX179" s="833"/>
      <c r="AY179" s="833"/>
      <c r="AZ179" s="344"/>
      <c r="BA179" s="878"/>
      <c r="BB179" s="552"/>
      <c r="BC179" s="415"/>
      <c r="BD179" s="405"/>
      <c r="BE179" s="405"/>
      <c r="BF179" s="405"/>
      <c r="BG179" s="419"/>
      <c r="BH179" s="415"/>
      <c r="BI179" s="405"/>
      <c r="BJ179" s="405"/>
      <c r="BK179" s="405"/>
      <c r="BL179" s="419"/>
      <c r="BM179" s="415"/>
      <c r="BN179" s="405"/>
      <c r="BO179" s="405"/>
      <c r="BP179" s="405"/>
      <c r="BQ179" s="419"/>
      <c r="BR179" s="415"/>
      <c r="BS179" s="405"/>
      <c r="BT179" s="405"/>
      <c r="BU179" s="405"/>
      <c r="BV179" s="405"/>
      <c r="BW179" s="405"/>
      <c r="BX179" s="405"/>
      <c r="BY179" s="406"/>
      <c r="BZ179" s="406"/>
      <c r="CA179" s="406"/>
      <c r="CB179" s="406"/>
      <c r="CC179" s="406"/>
      <c r="CD179" s="406"/>
      <c r="CE179" s="406"/>
      <c r="CF179" s="406"/>
      <c r="CG179" s="406"/>
      <c r="CH179" s="406"/>
      <c r="CI179" s="406"/>
      <c r="CJ179" s="406"/>
      <c r="CK179" s="406"/>
      <c r="CL179" s="406"/>
      <c r="CM179" s="406"/>
      <c r="CN179" s="406"/>
      <c r="CO179" s="406"/>
      <c r="CP179" s="406"/>
      <c r="CQ179" s="406"/>
      <c r="CR179" s="406"/>
      <c r="CS179" s="406"/>
      <c r="CT179" s="406"/>
      <c r="CU179" s="406"/>
      <c r="CV179" s="406"/>
      <c r="CW179" s="406"/>
      <c r="CX179" s="7"/>
      <c r="CY179" s="7"/>
      <c r="CZ179" s="7"/>
    </row>
    <row r="180" s="489" customFormat="true" ht="15" customHeight="true" x14ac:dyDescent="0.2">
      <c r="A180" s="147"/>
      <c r="B180" s="138"/>
      <c r="C180" s="89"/>
      <c r="D180" s="88"/>
      <c r="E180" s="88"/>
      <c r="F180" s="88"/>
      <c r="G180" s="87"/>
      <c r="H180" s="86"/>
      <c r="I180" s="88"/>
      <c r="J180" s="88"/>
      <c r="K180" s="88"/>
      <c r="L180" s="85"/>
      <c r="M180" s="89"/>
      <c r="N180" s="88"/>
      <c r="O180" s="88"/>
      <c r="P180" s="88"/>
      <c r="Q180" s="87"/>
      <c r="R180" s="86"/>
      <c r="S180" s="88"/>
      <c r="T180" s="88"/>
      <c r="U180" s="88"/>
      <c r="V180" s="88"/>
      <c r="W180" s="88"/>
      <c r="X180" s="88"/>
      <c r="Y180" s="88"/>
      <c r="Z180" s="88"/>
      <c r="AA180" s="88"/>
      <c r="AB180" s="88"/>
      <c r="AC180" s="108"/>
      <c r="AD180" s="108"/>
      <c r="AE180" s="108"/>
      <c r="AF180" s="108"/>
      <c r="AG180" s="108"/>
      <c r="AH180" s="108"/>
      <c r="AI180" s="108"/>
      <c r="AJ180" s="108"/>
      <c r="AK180" s="108"/>
      <c r="AL180" s="108"/>
      <c r="AM180" s="108"/>
      <c r="AN180" s="108"/>
      <c r="AO180" s="108"/>
      <c r="AP180" s="108"/>
      <c r="AQ180" s="108"/>
      <c r="AR180" s="108"/>
      <c r="AS180" s="108"/>
      <c r="AT180" s="108"/>
      <c r="AU180" s="108"/>
      <c r="AV180" s="108"/>
      <c r="AW180" s="104"/>
      <c r="AX180" s="833"/>
      <c r="AY180" s="833"/>
      <c r="AZ180" s="344"/>
      <c r="BA180" s="878"/>
      <c r="BB180" s="552"/>
      <c r="BC180" s="415"/>
      <c r="BD180" s="405"/>
      <c r="BE180" s="405"/>
      <c r="BF180" s="405"/>
      <c r="BG180" s="419"/>
      <c r="BH180" s="415"/>
      <c r="BI180" s="405"/>
      <c r="BJ180" s="405"/>
      <c r="BK180" s="405"/>
      <c r="BL180" s="419"/>
      <c r="BM180" s="415"/>
      <c r="BN180" s="405"/>
      <c r="BO180" s="405"/>
      <c r="BP180" s="405"/>
      <c r="BQ180" s="419"/>
      <c r="BR180" s="415"/>
      <c r="BS180" s="405"/>
      <c r="BT180" s="405"/>
      <c r="BU180" s="405"/>
      <c r="BV180" s="405"/>
      <c r="BW180" s="405"/>
      <c r="BX180" s="405"/>
      <c r="BY180" s="406"/>
      <c r="BZ180" s="406"/>
      <c r="CA180" s="406"/>
      <c r="CB180" s="406"/>
      <c r="CC180" s="406"/>
      <c r="CD180" s="406"/>
      <c r="CE180" s="406"/>
      <c r="CF180" s="406"/>
      <c r="CG180" s="406"/>
      <c r="CH180" s="406"/>
      <c r="CI180" s="406"/>
      <c r="CJ180" s="406"/>
      <c r="CK180" s="406"/>
      <c r="CL180" s="406"/>
      <c r="CM180" s="406"/>
      <c r="CN180" s="406"/>
      <c r="CO180" s="406"/>
      <c r="CP180" s="406"/>
      <c r="CQ180" s="406"/>
      <c r="CR180" s="406"/>
      <c r="CS180" s="406"/>
      <c r="CT180" s="406"/>
      <c r="CU180" s="406"/>
      <c r="CV180" s="406"/>
      <c r="CW180" s="406"/>
      <c r="CX180" s="7"/>
      <c r="CY180" s="7"/>
      <c r="CZ180" s="7"/>
    </row>
    <row r="181" s="489" customFormat="true" ht="15" customHeight="true" x14ac:dyDescent="0.2">
      <c r="A181" s="147"/>
      <c r="B181" s="138"/>
      <c r="C181" s="89"/>
      <c r="D181" s="88"/>
      <c r="E181" s="88"/>
      <c r="F181" s="88"/>
      <c r="G181" s="87"/>
      <c r="H181" s="86"/>
      <c r="I181" s="88"/>
      <c r="J181" s="88"/>
      <c r="K181" s="88"/>
      <c r="L181" s="85"/>
      <c r="M181" s="89"/>
      <c r="N181" s="88"/>
      <c r="O181" s="88"/>
      <c r="P181" s="88"/>
      <c r="Q181" s="87"/>
      <c r="R181" s="86"/>
      <c r="S181" s="88"/>
      <c r="T181" s="88"/>
      <c r="U181" s="88"/>
      <c r="V181" s="88"/>
      <c r="W181" s="88"/>
      <c r="X181" s="88"/>
      <c r="Y181" s="88"/>
      <c r="Z181" s="88"/>
      <c r="AA181" s="88"/>
      <c r="AB181" s="88"/>
      <c r="AC181" s="108"/>
      <c r="AD181" s="108"/>
      <c r="AE181" s="108"/>
      <c r="AF181" s="108"/>
      <c r="AG181" s="108"/>
      <c r="AH181" s="108"/>
      <c r="AI181" s="108"/>
      <c r="AJ181" s="108"/>
      <c r="AK181" s="108"/>
      <c r="AL181" s="108"/>
      <c r="AM181" s="108"/>
      <c r="AN181" s="108"/>
      <c r="AO181" s="108"/>
      <c r="AP181" s="108"/>
      <c r="AQ181" s="108"/>
      <c r="AR181" s="108"/>
      <c r="AS181" s="108"/>
      <c r="AT181" s="108"/>
      <c r="AU181" s="108"/>
      <c r="AV181" s="108"/>
      <c r="AW181" s="104"/>
      <c r="AX181" s="833"/>
      <c r="AY181" s="833"/>
      <c r="AZ181" s="344"/>
      <c r="BA181" s="878"/>
      <c r="BB181" s="552"/>
      <c r="BC181" s="415"/>
      <c r="BD181" s="405"/>
      <c r="BE181" s="405"/>
      <c r="BF181" s="405"/>
      <c r="BG181" s="419"/>
      <c r="BH181" s="415"/>
      <c r="BI181" s="405"/>
      <c r="BJ181" s="405"/>
      <c r="BK181" s="405"/>
      <c r="BL181" s="419"/>
      <c r="BM181" s="415"/>
      <c r="BN181" s="405"/>
      <c r="BO181" s="405"/>
      <c r="BP181" s="405"/>
      <c r="BQ181" s="419"/>
      <c r="BR181" s="415"/>
      <c r="BS181" s="405"/>
      <c r="BT181" s="405"/>
      <c r="BU181" s="405"/>
      <c r="BV181" s="405"/>
      <c r="BW181" s="405"/>
      <c r="BX181" s="405"/>
      <c r="BY181" s="406"/>
      <c r="BZ181" s="406"/>
      <c r="CA181" s="406"/>
      <c r="CB181" s="406"/>
      <c r="CC181" s="406"/>
      <c r="CD181" s="406"/>
      <c r="CE181" s="406"/>
      <c r="CF181" s="406"/>
      <c r="CG181" s="406"/>
      <c r="CH181" s="406"/>
      <c r="CI181" s="406"/>
      <c r="CJ181" s="406"/>
      <c r="CK181" s="406"/>
      <c r="CL181" s="406"/>
      <c r="CM181" s="406"/>
      <c r="CN181" s="406"/>
      <c r="CO181" s="406"/>
      <c r="CP181" s="406"/>
      <c r="CQ181" s="406"/>
      <c r="CR181" s="406"/>
      <c r="CS181" s="406"/>
      <c r="CT181" s="406"/>
      <c r="CU181" s="406"/>
      <c r="CV181" s="406"/>
      <c r="CW181" s="406"/>
      <c r="CX181" s="7"/>
      <c r="CY181" s="7"/>
      <c r="CZ181" s="7"/>
    </row>
    <row r="182" s="489" customFormat="true" ht="15" customHeight="true" x14ac:dyDescent="0.2">
      <c r="A182" s="147"/>
      <c r="B182" s="138"/>
      <c r="C182" s="89"/>
      <c r="D182" s="88"/>
      <c r="E182" s="88"/>
      <c r="F182" s="88"/>
      <c r="G182" s="87"/>
      <c r="H182" s="86"/>
      <c r="I182" s="88"/>
      <c r="J182" s="88"/>
      <c r="K182" s="88"/>
      <c r="L182" s="85"/>
      <c r="M182" s="89"/>
      <c r="N182" s="88"/>
      <c r="O182" s="88"/>
      <c r="P182" s="88"/>
      <c r="Q182" s="87"/>
      <c r="R182" s="86"/>
      <c r="S182" s="88"/>
      <c r="T182" s="88"/>
      <c r="U182" s="88"/>
      <c r="V182" s="88"/>
      <c r="W182" s="88"/>
      <c r="X182" s="88"/>
      <c r="Y182" s="88"/>
      <c r="Z182" s="88"/>
      <c r="AA182" s="88"/>
      <c r="AB182" s="88"/>
      <c r="AC182" s="108"/>
      <c r="AD182" s="108"/>
      <c r="AE182" s="108"/>
      <c r="AF182" s="108"/>
      <c r="AG182" s="108"/>
      <c r="AH182" s="108"/>
      <c r="AI182" s="108"/>
      <c r="AJ182" s="108"/>
      <c r="AK182" s="108"/>
      <c r="AL182" s="108"/>
      <c r="AM182" s="108"/>
      <c r="AN182" s="108"/>
      <c r="AO182" s="108"/>
      <c r="AP182" s="108"/>
      <c r="AQ182" s="108"/>
      <c r="AR182" s="108"/>
      <c r="AS182" s="108"/>
      <c r="AT182" s="108"/>
      <c r="AU182" s="108"/>
      <c r="AV182" s="108"/>
      <c r="AW182" s="104"/>
      <c r="AX182" s="833"/>
      <c r="AY182" s="833"/>
      <c r="AZ182" s="344"/>
      <c r="BA182" s="878"/>
      <c r="BB182" s="552"/>
      <c r="BC182" s="415"/>
      <c r="BD182" s="405"/>
      <c r="BE182" s="405"/>
      <c r="BF182" s="405"/>
      <c r="BG182" s="419"/>
      <c r="BH182" s="415"/>
      <c r="BI182" s="405"/>
      <c r="BJ182" s="405"/>
      <c r="BK182" s="405"/>
      <c r="BL182" s="419"/>
      <c r="BM182" s="415"/>
      <c r="BN182" s="405"/>
      <c r="BO182" s="405"/>
      <c r="BP182" s="405"/>
      <c r="BQ182" s="419"/>
      <c r="BR182" s="415"/>
      <c r="BS182" s="405"/>
      <c r="BT182" s="405"/>
      <c r="BU182" s="405"/>
      <c r="BV182" s="405"/>
      <c r="BW182" s="405"/>
      <c r="BX182" s="405"/>
      <c r="BY182" s="406"/>
      <c r="BZ182" s="406"/>
      <c r="CA182" s="406"/>
      <c r="CB182" s="406"/>
      <c r="CC182" s="406"/>
      <c r="CD182" s="406"/>
      <c r="CE182" s="406"/>
      <c r="CF182" s="406"/>
      <c r="CG182" s="406"/>
      <c r="CH182" s="406"/>
      <c r="CI182" s="406"/>
      <c r="CJ182" s="406"/>
      <c r="CK182" s="406"/>
      <c r="CL182" s="406"/>
      <c r="CM182" s="406"/>
      <c r="CN182" s="406"/>
      <c r="CO182" s="406"/>
      <c r="CP182" s="406"/>
      <c r="CQ182" s="406"/>
      <c r="CR182" s="406"/>
      <c r="CS182" s="406"/>
      <c r="CT182" s="406"/>
      <c r="CU182" s="406"/>
      <c r="CV182" s="406"/>
      <c r="CW182" s="406"/>
      <c r="CX182" s="7"/>
      <c r="CY182" s="7"/>
      <c r="CZ182" s="7"/>
    </row>
    <row r="183" s="489" customFormat="true" ht="15" customHeight="true" x14ac:dyDescent="0.2">
      <c r="A183" s="147"/>
      <c r="B183" s="138"/>
      <c r="C183" s="89"/>
      <c r="D183" s="88"/>
      <c r="E183" s="88"/>
      <c r="F183" s="88"/>
      <c r="G183" s="87"/>
      <c r="H183" s="86"/>
      <c r="I183" s="88"/>
      <c r="J183" s="88"/>
      <c r="K183" s="88"/>
      <c r="L183" s="85"/>
      <c r="M183" s="89"/>
      <c r="N183" s="88"/>
      <c r="O183" s="88"/>
      <c r="P183" s="88"/>
      <c r="Q183" s="87"/>
      <c r="R183" s="86"/>
      <c r="S183" s="88"/>
      <c r="T183" s="88"/>
      <c r="U183" s="88"/>
      <c r="V183" s="88"/>
      <c r="W183" s="88"/>
      <c r="X183" s="88"/>
      <c r="Y183" s="88"/>
      <c r="Z183" s="88"/>
      <c r="AA183" s="88"/>
      <c r="AB183" s="88"/>
      <c r="AC183" s="108"/>
      <c r="AD183" s="108"/>
      <c r="AE183" s="108"/>
      <c r="AF183" s="108"/>
      <c r="AG183" s="108"/>
      <c r="AH183" s="108"/>
      <c r="AI183" s="108"/>
      <c r="AJ183" s="108"/>
      <c r="AK183" s="108"/>
      <c r="AL183" s="108"/>
      <c r="AM183" s="108"/>
      <c r="AN183" s="108"/>
      <c r="AO183" s="108"/>
      <c r="AP183" s="108"/>
      <c r="AQ183" s="108"/>
      <c r="AR183" s="108"/>
      <c r="AS183" s="108"/>
      <c r="AT183" s="108"/>
      <c r="AU183" s="108"/>
      <c r="AV183" s="108"/>
      <c r="AW183" s="104"/>
      <c r="AX183" s="833"/>
      <c r="AY183" s="833"/>
      <c r="AZ183" s="344"/>
      <c r="BA183" s="878"/>
      <c r="BB183" s="552"/>
      <c r="BC183" s="415"/>
      <c r="BD183" s="405"/>
      <c r="BE183" s="405"/>
      <c r="BF183" s="405"/>
      <c r="BG183" s="419"/>
      <c r="BH183" s="415"/>
      <c r="BI183" s="405"/>
      <c r="BJ183" s="405"/>
      <c r="BK183" s="405"/>
      <c r="BL183" s="419"/>
      <c r="BM183" s="415"/>
      <c r="BN183" s="405"/>
      <c r="BO183" s="405"/>
      <c r="BP183" s="405"/>
      <c r="BQ183" s="419"/>
      <c r="BR183" s="415"/>
      <c r="BS183" s="405"/>
      <c r="BT183" s="405"/>
      <c r="BU183" s="405"/>
      <c r="BV183" s="405"/>
      <c r="BW183" s="405"/>
      <c r="BX183" s="405"/>
      <c r="BY183" s="406"/>
      <c r="BZ183" s="406"/>
      <c r="CA183" s="406"/>
      <c r="CB183" s="406"/>
      <c r="CC183" s="406"/>
      <c r="CD183" s="406"/>
      <c r="CE183" s="406"/>
      <c r="CF183" s="406"/>
      <c r="CG183" s="406"/>
      <c r="CH183" s="406"/>
      <c r="CI183" s="406"/>
      <c r="CJ183" s="406"/>
      <c r="CK183" s="406"/>
      <c r="CL183" s="406"/>
      <c r="CM183" s="406"/>
      <c r="CN183" s="406"/>
      <c r="CO183" s="406"/>
      <c r="CP183" s="406"/>
      <c r="CQ183" s="406"/>
      <c r="CR183" s="406"/>
      <c r="CS183" s="406"/>
      <c r="CT183" s="406"/>
      <c r="CU183" s="406"/>
      <c r="CV183" s="406"/>
      <c r="CW183" s="406"/>
      <c r="CX183" s="7"/>
      <c r="CY183" s="7"/>
      <c r="CZ183" s="7"/>
    </row>
    <row r="184" s="489" customFormat="true" ht="15" customHeight="true" x14ac:dyDescent="0.2">
      <c r="A184" s="147"/>
      <c r="B184" s="138"/>
      <c r="C184" s="89"/>
      <c r="D184" s="88"/>
      <c r="E184" s="88"/>
      <c r="F184" s="88"/>
      <c r="G184" s="87"/>
      <c r="H184" s="86"/>
      <c r="I184" s="88"/>
      <c r="J184" s="88"/>
      <c r="K184" s="88"/>
      <c r="L184" s="85"/>
      <c r="M184" s="89"/>
      <c r="N184" s="88"/>
      <c r="O184" s="88"/>
      <c r="P184" s="88"/>
      <c r="Q184" s="87"/>
      <c r="R184" s="86"/>
      <c r="S184" s="88"/>
      <c r="T184" s="88"/>
      <c r="U184" s="88"/>
      <c r="V184" s="88"/>
      <c r="W184" s="88"/>
      <c r="X184" s="88"/>
      <c r="Y184" s="88"/>
      <c r="Z184" s="88"/>
      <c r="AA184" s="88"/>
      <c r="AB184" s="88"/>
      <c r="AC184" s="108"/>
      <c r="AD184" s="108"/>
      <c r="AE184" s="108"/>
      <c r="AF184" s="108"/>
      <c r="AG184" s="108"/>
      <c r="AH184" s="108"/>
      <c r="AI184" s="108"/>
      <c r="AJ184" s="108"/>
      <c r="AK184" s="108"/>
      <c r="AL184" s="108"/>
      <c r="AM184" s="108"/>
      <c r="AN184" s="108"/>
      <c r="AO184" s="108"/>
      <c r="AP184" s="108"/>
      <c r="AQ184" s="108"/>
      <c r="AR184" s="108"/>
      <c r="AS184" s="108"/>
      <c r="AT184" s="108"/>
      <c r="AU184" s="108"/>
      <c r="AV184" s="108"/>
      <c r="AW184" s="104"/>
      <c r="AX184" s="833"/>
      <c r="AY184" s="833"/>
      <c r="AZ184" s="344"/>
      <c r="BA184" s="878"/>
      <c r="BB184" s="552"/>
      <c r="BC184" s="415"/>
      <c r="BD184" s="405"/>
      <c r="BE184" s="405"/>
      <c r="BF184" s="405"/>
      <c r="BG184" s="419"/>
      <c r="BH184" s="415"/>
      <c r="BI184" s="405"/>
      <c r="BJ184" s="405"/>
      <c r="BK184" s="405"/>
      <c r="BL184" s="419"/>
      <c r="BM184" s="415"/>
      <c r="BN184" s="405"/>
      <c r="BO184" s="405"/>
      <c r="BP184" s="405"/>
      <c r="BQ184" s="419"/>
      <c r="BR184" s="415"/>
      <c r="BS184" s="405"/>
      <c r="BT184" s="405"/>
      <c r="BU184" s="405"/>
      <c r="BV184" s="405"/>
      <c r="BW184" s="405"/>
      <c r="BX184" s="405"/>
      <c r="BY184" s="406"/>
      <c r="BZ184" s="406"/>
      <c r="CA184" s="406"/>
      <c r="CB184" s="406"/>
      <c r="CC184" s="406"/>
      <c r="CD184" s="406"/>
      <c r="CE184" s="406"/>
      <c r="CF184" s="406"/>
      <c r="CG184" s="406"/>
      <c r="CH184" s="406"/>
      <c r="CI184" s="406"/>
      <c r="CJ184" s="406"/>
      <c r="CK184" s="406"/>
      <c r="CL184" s="406"/>
      <c r="CM184" s="406"/>
      <c r="CN184" s="406"/>
      <c r="CO184" s="406"/>
      <c r="CP184" s="406"/>
      <c r="CQ184" s="406"/>
      <c r="CR184" s="406"/>
      <c r="CS184" s="406"/>
      <c r="CT184" s="406"/>
      <c r="CU184" s="406"/>
      <c r="CV184" s="406"/>
      <c r="CW184" s="406"/>
      <c r="CX184" s="7"/>
      <c r="CY184" s="7"/>
      <c r="CZ184" s="7"/>
    </row>
    <row r="185" s="489" customFormat="true" ht="15" customHeight="true" x14ac:dyDescent="0.2">
      <c r="A185" s="147"/>
      <c r="B185" s="138"/>
      <c r="C185" s="89"/>
      <c r="D185" s="88"/>
      <c r="E185" s="88"/>
      <c r="F185" s="88"/>
      <c r="G185" s="87"/>
      <c r="H185" s="86"/>
      <c r="I185" s="88"/>
      <c r="J185" s="88"/>
      <c r="K185" s="88"/>
      <c r="L185" s="85"/>
      <c r="M185" s="89"/>
      <c r="N185" s="88"/>
      <c r="O185" s="88"/>
      <c r="P185" s="88"/>
      <c r="Q185" s="87"/>
      <c r="R185" s="86"/>
      <c r="S185" s="88"/>
      <c r="T185" s="88"/>
      <c r="U185" s="88"/>
      <c r="V185" s="88"/>
      <c r="W185" s="88"/>
      <c r="X185" s="88"/>
      <c r="Y185" s="88"/>
      <c r="Z185" s="88"/>
      <c r="AA185" s="88"/>
      <c r="AB185" s="88"/>
      <c r="AC185" s="108"/>
      <c r="AD185" s="108"/>
      <c r="AE185" s="108"/>
      <c r="AF185" s="108"/>
      <c r="AG185" s="108"/>
      <c r="AH185" s="108"/>
      <c r="AI185" s="108"/>
      <c r="AJ185" s="108"/>
      <c r="AK185" s="108"/>
      <c r="AL185" s="108"/>
      <c r="AM185" s="108"/>
      <c r="AN185" s="108"/>
      <c r="AO185" s="108"/>
      <c r="AP185" s="108"/>
      <c r="AQ185" s="108"/>
      <c r="AR185" s="108"/>
      <c r="AS185" s="108"/>
      <c r="AT185" s="108"/>
      <c r="AU185" s="108"/>
      <c r="AV185" s="108"/>
      <c r="AW185" s="104"/>
      <c r="AX185" s="833"/>
      <c r="AY185" s="833"/>
      <c r="AZ185" s="344"/>
      <c r="BA185" s="878"/>
      <c r="BB185" s="552"/>
      <c r="BC185" s="415"/>
      <c r="BD185" s="405"/>
      <c r="BE185" s="405"/>
      <c r="BF185" s="405"/>
      <c r="BG185" s="419"/>
      <c r="BH185" s="415"/>
      <c r="BI185" s="405"/>
      <c r="BJ185" s="405"/>
      <c r="BK185" s="405"/>
      <c r="BL185" s="419"/>
      <c r="BM185" s="415"/>
      <c r="BN185" s="405"/>
      <c r="BO185" s="405"/>
      <c r="BP185" s="405"/>
      <c r="BQ185" s="419"/>
      <c r="BR185" s="415"/>
      <c r="BS185" s="405"/>
      <c r="BT185" s="405"/>
      <c r="BU185" s="405"/>
      <c r="BV185" s="405"/>
      <c r="BW185" s="405"/>
      <c r="BX185" s="405"/>
      <c r="BY185" s="406"/>
      <c r="BZ185" s="406"/>
      <c r="CA185" s="406"/>
      <c r="CB185" s="406"/>
      <c r="CC185" s="406"/>
      <c r="CD185" s="406"/>
      <c r="CE185" s="406"/>
      <c r="CF185" s="406"/>
      <c r="CG185" s="406"/>
      <c r="CH185" s="406"/>
      <c r="CI185" s="406"/>
      <c r="CJ185" s="406"/>
      <c r="CK185" s="406"/>
      <c r="CL185" s="406"/>
      <c r="CM185" s="406"/>
      <c r="CN185" s="406"/>
      <c r="CO185" s="406"/>
      <c r="CP185" s="406"/>
      <c r="CQ185" s="406"/>
      <c r="CR185" s="406"/>
      <c r="CS185" s="406"/>
      <c r="CT185" s="406"/>
      <c r="CU185" s="406"/>
      <c r="CV185" s="406"/>
      <c r="CW185" s="406"/>
      <c r="CX185" s="7"/>
      <c r="CY185" s="7"/>
      <c r="CZ185" s="7"/>
    </row>
    <row r="186" s="489" customFormat="true" ht="15" customHeight="true" x14ac:dyDescent="0.2">
      <c r="A186" s="147"/>
      <c r="B186" s="138"/>
      <c r="C186" s="89"/>
      <c r="D186" s="88"/>
      <c r="E186" s="88"/>
      <c r="F186" s="88"/>
      <c r="G186" s="87"/>
      <c r="H186" s="86"/>
      <c r="I186" s="88"/>
      <c r="J186" s="88"/>
      <c r="K186" s="88"/>
      <c r="L186" s="85"/>
      <c r="M186" s="89"/>
      <c r="N186" s="88"/>
      <c r="O186" s="88"/>
      <c r="P186" s="88"/>
      <c r="Q186" s="87"/>
      <c r="R186" s="86"/>
      <c r="S186" s="88"/>
      <c r="T186" s="88"/>
      <c r="U186" s="88"/>
      <c r="V186" s="88"/>
      <c r="W186" s="88"/>
      <c r="X186" s="88"/>
      <c r="Y186" s="88"/>
      <c r="Z186" s="88"/>
      <c r="AA186" s="88"/>
      <c r="AB186" s="88"/>
      <c r="AC186" s="108"/>
      <c r="AD186" s="108"/>
      <c r="AE186" s="108"/>
      <c r="AF186" s="108"/>
      <c r="AG186" s="108"/>
      <c r="AH186" s="108"/>
      <c r="AI186" s="108"/>
      <c r="AJ186" s="108"/>
      <c r="AK186" s="108"/>
      <c r="AL186" s="108"/>
      <c r="AM186" s="108"/>
      <c r="AN186" s="108"/>
      <c r="AO186" s="108"/>
      <c r="AP186" s="108"/>
      <c r="AQ186" s="108"/>
      <c r="AR186" s="108"/>
      <c r="AS186" s="108"/>
      <c r="AT186" s="108"/>
      <c r="AU186" s="108"/>
      <c r="AV186" s="108"/>
      <c r="AW186" s="104"/>
      <c r="AX186" s="833"/>
      <c r="AY186" s="833"/>
      <c r="AZ186" s="344"/>
      <c r="BA186" s="878"/>
      <c r="BB186" s="552"/>
      <c r="BC186" s="415"/>
      <c r="BD186" s="405"/>
      <c r="BE186" s="405"/>
      <c r="BF186" s="405"/>
      <c r="BG186" s="419"/>
      <c r="BH186" s="415"/>
      <c r="BI186" s="405"/>
      <c r="BJ186" s="405"/>
      <c r="BK186" s="405"/>
      <c r="BL186" s="419"/>
      <c r="BM186" s="415"/>
      <c r="BN186" s="405"/>
      <c r="BO186" s="405"/>
      <c r="BP186" s="405"/>
      <c r="BQ186" s="419"/>
      <c r="BR186" s="415"/>
      <c r="BS186" s="405"/>
      <c r="BT186" s="405"/>
      <c r="BU186" s="405"/>
      <c r="BV186" s="405"/>
      <c r="BW186" s="405"/>
      <c r="BX186" s="405"/>
      <c r="BY186" s="406"/>
      <c r="BZ186" s="406"/>
      <c r="CA186" s="406"/>
      <c r="CB186" s="406"/>
      <c r="CC186" s="406"/>
      <c r="CD186" s="406"/>
      <c r="CE186" s="406"/>
      <c r="CF186" s="406"/>
      <c r="CG186" s="406"/>
      <c r="CH186" s="406"/>
      <c r="CI186" s="406"/>
      <c r="CJ186" s="406"/>
      <c r="CK186" s="406"/>
      <c r="CL186" s="406"/>
      <c r="CM186" s="406"/>
      <c r="CN186" s="406"/>
      <c r="CO186" s="406"/>
      <c r="CP186" s="406"/>
      <c r="CQ186" s="406"/>
      <c r="CR186" s="406"/>
      <c r="CS186" s="406"/>
      <c r="CT186" s="406"/>
      <c r="CU186" s="406"/>
      <c r="CV186" s="406"/>
      <c r="CW186" s="406"/>
      <c r="CX186" s="7"/>
      <c r="CY186" s="7"/>
      <c r="CZ186" s="7"/>
    </row>
    <row r="187" s="489" customFormat="true" ht="15" customHeight="true" x14ac:dyDescent="0.2">
      <c r="A187" s="147"/>
      <c r="B187" s="138"/>
      <c r="C187" s="89"/>
      <c r="D187" s="88"/>
      <c r="E187" s="88"/>
      <c r="F187" s="88"/>
      <c r="G187" s="87"/>
      <c r="H187" s="86"/>
      <c r="I187" s="88"/>
      <c r="J187" s="88"/>
      <c r="K187" s="88"/>
      <c r="L187" s="85"/>
      <c r="M187" s="89"/>
      <c r="N187" s="88"/>
      <c r="O187" s="88"/>
      <c r="P187" s="88"/>
      <c r="Q187" s="87"/>
      <c r="R187" s="86"/>
      <c r="S187" s="88"/>
      <c r="T187" s="88"/>
      <c r="U187" s="88"/>
      <c r="V187" s="88"/>
      <c r="W187" s="88"/>
      <c r="X187" s="88"/>
      <c r="Y187" s="88"/>
      <c r="Z187" s="88"/>
      <c r="AA187" s="88"/>
      <c r="AB187" s="88"/>
      <c r="AC187" s="108"/>
      <c r="AD187" s="108"/>
      <c r="AE187" s="108"/>
      <c r="AF187" s="108"/>
      <c r="AG187" s="108"/>
      <c r="AH187" s="108"/>
      <c r="AI187" s="108"/>
      <c r="AJ187" s="108"/>
      <c r="AK187" s="108"/>
      <c r="AL187" s="108"/>
      <c r="AM187" s="108"/>
      <c r="AN187" s="108"/>
      <c r="AO187" s="108"/>
      <c r="AP187" s="108"/>
      <c r="AQ187" s="108"/>
      <c r="AR187" s="108"/>
      <c r="AS187" s="108"/>
      <c r="AT187" s="108"/>
      <c r="AU187" s="108"/>
      <c r="AV187" s="108"/>
      <c r="AW187" s="104"/>
      <c r="AX187" s="833"/>
      <c r="AY187" s="833"/>
      <c r="AZ187" s="344"/>
      <c r="BA187" s="878"/>
      <c r="BB187" s="552"/>
      <c r="BC187" s="415"/>
      <c r="BD187" s="405"/>
      <c r="BE187" s="405"/>
      <c r="BF187" s="405"/>
      <c r="BG187" s="419"/>
      <c r="BH187" s="415"/>
      <c r="BI187" s="405"/>
      <c r="BJ187" s="405"/>
      <c r="BK187" s="405"/>
      <c r="BL187" s="419"/>
      <c r="BM187" s="415"/>
      <c r="BN187" s="405"/>
      <c r="BO187" s="405"/>
      <c r="BP187" s="405"/>
      <c r="BQ187" s="419"/>
      <c r="BR187" s="415"/>
      <c r="BS187" s="405"/>
      <c r="BT187" s="405"/>
      <c r="BU187" s="405"/>
      <c r="BV187" s="405"/>
      <c r="BW187" s="405"/>
      <c r="BX187" s="405"/>
      <c r="BY187" s="406"/>
      <c r="BZ187" s="406"/>
      <c r="CA187" s="406"/>
      <c r="CB187" s="406"/>
      <c r="CC187" s="406"/>
      <c r="CD187" s="406"/>
      <c r="CE187" s="406"/>
      <c r="CF187" s="406"/>
      <c r="CG187" s="406"/>
      <c r="CH187" s="406"/>
      <c r="CI187" s="406"/>
      <c r="CJ187" s="406"/>
      <c r="CK187" s="406"/>
      <c r="CL187" s="406"/>
      <c r="CM187" s="406"/>
      <c r="CN187" s="406"/>
      <c r="CO187" s="406"/>
      <c r="CP187" s="406"/>
      <c r="CQ187" s="406"/>
      <c r="CR187" s="406"/>
      <c r="CS187" s="406"/>
      <c r="CT187" s="406"/>
      <c r="CU187" s="406"/>
      <c r="CV187" s="406"/>
      <c r="CW187" s="406"/>
      <c r="CX187" s="7"/>
      <c r="CY187" s="7"/>
      <c r="CZ187" s="7"/>
    </row>
    <row r="188" s="489" customFormat="true" ht="15" customHeight="true" x14ac:dyDescent="0.2">
      <c r="A188" s="147"/>
      <c r="B188" s="138"/>
      <c r="C188" s="89"/>
      <c r="D188" s="88"/>
      <c r="E188" s="88"/>
      <c r="F188" s="88"/>
      <c r="G188" s="87"/>
      <c r="H188" s="86"/>
      <c r="I188" s="88"/>
      <c r="J188" s="88"/>
      <c r="K188" s="88"/>
      <c r="L188" s="85"/>
      <c r="M188" s="89"/>
      <c r="N188" s="88"/>
      <c r="O188" s="88"/>
      <c r="P188" s="88"/>
      <c r="Q188" s="87"/>
      <c r="R188" s="86"/>
      <c r="S188" s="88"/>
      <c r="T188" s="88"/>
      <c r="U188" s="88"/>
      <c r="V188" s="88"/>
      <c r="W188" s="88"/>
      <c r="X188" s="88"/>
      <c r="Y188" s="88"/>
      <c r="Z188" s="88"/>
      <c r="AA188" s="88"/>
      <c r="AB188" s="88"/>
      <c r="AC188" s="108"/>
      <c r="AD188" s="108"/>
      <c r="AE188" s="108"/>
      <c r="AF188" s="108"/>
      <c r="AG188" s="108"/>
      <c r="AH188" s="108"/>
      <c r="AI188" s="108"/>
      <c r="AJ188" s="108"/>
      <c r="AK188" s="108"/>
      <c r="AL188" s="108"/>
      <c r="AM188" s="108"/>
      <c r="AN188" s="108"/>
      <c r="AO188" s="108"/>
      <c r="AP188" s="108"/>
      <c r="AQ188" s="108"/>
      <c r="AR188" s="108"/>
      <c r="AS188" s="108"/>
      <c r="AT188" s="108"/>
      <c r="AU188" s="108"/>
      <c r="AV188" s="108"/>
      <c r="AW188" s="104"/>
      <c r="AX188" s="833"/>
      <c r="AY188" s="833"/>
      <c r="AZ188" s="344"/>
      <c r="BA188" s="878"/>
      <c r="BB188" s="552"/>
      <c r="BC188" s="415"/>
      <c r="BD188" s="405"/>
      <c r="BE188" s="405"/>
      <c r="BF188" s="405"/>
      <c r="BG188" s="419"/>
      <c r="BH188" s="415"/>
      <c r="BI188" s="405"/>
      <c r="BJ188" s="405"/>
      <c r="BK188" s="405"/>
      <c r="BL188" s="419"/>
      <c r="BM188" s="415"/>
      <c r="BN188" s="405"/>
      <c r="BO188" s="405"/>
      <c r="BP188" s="405"/>
      <c r="BQ188" s="419"/>
      <c r="BR188" s="415"/>
      <c r="BS188" s="405"/>
      <c r="BT188" s="405"/>
      <c r="BU188" s="405"/>
      <c r="BV188" s="405"/>
      <c r="BW188" s="405"/>
      <c r="BX188" s="405"/>
      <c r="BY188" s="406"/>
      <c r="BZ188" s="406"/>
      <c r="CA188" s="406"/>
      <c r="CB188" s="406"/>
      <c r="CC188" s="406"/>
      <c r="CD188" s="406"/>
      <c r="CE188" s="406"/>
      <c r="CF188" s="406"/>
      <c r="CG188" s="406"/>
      <c r="CH188" s="406"/>
      <c r="CI188" s="406"/>
      <c r="CJ188" s="406"/>
      <c r="CK188" s="406"/>
      <c r="CL188" s="406"/>
      <c r="CM188" s="406"/>
      <c r="CN188" s="406"/>
      <c r="CO188" s="406"/>
      <c r="CP188" s="406"/>
      <c r="CQ188" s="406"/>
      <c r="CR188" s="406"/>
      <c r="CS188" s="406"/>
      <c r="CT188" s="406"/>
      <c r="CU188" s="406"/>
      <c r="CV188" s="406"/>
      <c r="CW188" s="406"/>
      <c r="CX188" s="7"/>
      <c r="CY188" s="7"/>
      <c r="CZ188" s="7"/>
    </row>
    <row r="189" s="489" customFormat="true" ht="15" customHeight="true" x14ac:dyDescent="0.2">
      <c r="A189" s="147"/>
      <c r="B189" s="138"/>
      <c r="C189" s="89"/>
      <c r="D189" s="88"/>
      <c r="E189" s="88"/>
      <c r="F189" s="88"/>
      <c r="G189" s="87"/>
      <c r="H189" s="86"/>
      <c r="I189" s="88"/>
      <c r="J189" s="88"/>
      <c r="K189" s="88"/>
      <c r="L189" s="85"/>
      <c r="M189" s="89"/>
      <c r="N189" s="88"/>
      <c r="O189" s="88"/>
      <c r="P189" s="88"/>
      <c r="Q189" s="87"/>
      <c r="R189" s="86"/>
      <c r="S189" s="88"/>
      <c r="T189" s="88"/>
      <c r="U189" s="88"/>
      <c r="V189" s="88"/>
      <c r="W189" s="88"/>
      <c r="X189" s="88"/>
      <c r="Y189" s="88"/>
      <c r="Z189" s="88"/>
      <c r="AA189" s="88"/>
      <c r="AB189" s="88"/>
      <c r="AC189" s="108"/>
      <c r="AD189" s="108"/>
      <c r="AE189" s="108"/>
      <c r="AF189" s="108"/>
      <c r="AG189" s="108"/>
      <c r="AH189" s="108"/>
      <c r="AI189" s="108"/>
      <c r="AJ189" s="108"/>
      <c r="AK189" s="108"/>
      <c r="AL189" s="108"/>
      <c r="AM189" s="108"/>
      <c r="AN189" s="108"/>
      <c r="AO189" s="108"/>
      <c r="AP189" s="108"/>
      <c r="AQ189" s="108"/>
      <c r="AR189" s="108"/>
      <c r="AS189" s="108"/>
      <c r="AT189" s="108"/>
      <c r="AU189" s="108"/>
      <c r="AV189" s="108"/>
      <c r="AW189" s="104"/>
      <c r="AX189" s="833"/>
      <c r="AY189" s="833"/>
      <c r="AZ189" s="344"/>
      <c r="BA189" s="878"/>
      <c r="BB189" s="552"/>
      <c r="BC189" s="415"/>
      <c r="BD189" s="405"/>
      <c r="BE189" s="405"/>
      <c r="BF189" s="405"/>
      <c r="BG189" s="419"/>
      <c r="BH189" s="415"/>
      <c r="BI189" s="405"/>
      <c r="BJ189" s="405"/>
      <c r="BK189" s="405"/>
      <c r="BL189" s="419"/>
      <c r="BM189" s="415"/>
      <c r="BN189" s="405"/>
      <c r="BO189" s="405"/>
      <c r="BP189" s="405"/>
      <c r="BQ189" s="419"/>
      <c r="BR189" s="415"/>
      <c r="BS189" s="405"/>
      <c r="BT189" s="405"/>
      <c r="BU189" s="405"/>
      <c r="BV189" s="405"/>
      <c r="BW189" s="405"/>
      <c r="BX189" s="405"/>
      <c r="BY189" s="406"/>
      <c r="BZ189" s="406"/>
      <c r="CA189" s="406"/>
      <c r="CB189" s="406"/>
      <c r="CC189" s="406"/>
      <c r="CD189" s="406"/>
      <c r="CE189" s="406"/>
      <c r="CF189" s="406"/>
      <c r="CG189" s="406"/>
      <c r="CH189" s="406"/>
      <c r="CI189" s="406"/>
      <c r="CJ189" s="406"/>
      <c r="CK189" s="406"/>
      <c r="CL189" s="406"/>
      <c r="CM189" s="406"/>
      <c r="CN189" s="406"/>
      <c r="CO189" s="406"/>
      <c r="CP189" s="406"/>
      <c r="CQ189" s="406"/>
      <c r="CR189" s="406"/>
      <c r="CS189" s="406"/>
      <c r="CT189" s="406"/>
      <c r="CU189" s="406"/>
      <c r="CV189" s="406"/>
      <c r="CW189" s="406"/>
      <c r="CX189" s="7"/>
      <c r="CY189" s="7"/>
      <c r="CZ189" s="7"/>
    </row>
    <row r="190" s="489" customFormat="true" ht="15" customHeight="true" x14ac:dyDescent="0.2">
      <c r="A190" s="147"/>
      <c r="B190" s="138"/>
      <c r="C190" s="89"/>
      <c r="D190" s="88"/>
      <c r="E190" s="88"/>
      <c r="F190" s="88"/>
      <c r="G190" s="87"/>
      <c r="H190" s="86"/>
      <c r="I190" s="88"/>
      <c r="J190" s="88"/>
      <c r="K190" s="88"/>
      <c r="L190" s="85"/>
      <c r="M190" s="89"/>
      <c r="N190" s="88"/>
      <c r="O190" s="88"/>
      <c r="P190" s="88"/>
      <c r="Q190" s="87"/>
      <c r="R190" s="86"/>
      <c r="S190" s="88"/>
      <c r="T190" s="88"/>
      <c r="U190" s="88"/>
      <c r="V190" s="88"/>
      <c r="W190" s="88"/>
      <c r="X190" s="88"/>
      <c r="Y190" s="88"/>
      <c r="Z190" s="88"/>
      <c r="AA190" s="88"/>
      <c r="AB190" s="88"/>
      <c r="AC190" s="108"/>
      <c r="AD190" s="108"/>
      <c r="AE190" s="108"/>
      <c r="AF190" s="108"/>
      <c r="AG190" s="108"/>
      <c r="AH190" s="108"/>
      <c r="AI190" s="108"/>
      <c r="AJ190" s="108"/>
      <c r="AK190" s="108"/>
      <c r="AL190" s="108"/>
      <c r="AM190" s="108"/>
      <c r="AN190" s="108"/>
      <c r="AO190" s="108"/>
      <c r="AP190" s="108"/>
      <c r="AQ190" s="108"/>
      <c r="AR190" s="108"/>
      <c r="AS190" s="108"/>
      <c r="AT190" s="108"/>
      <c r="AU190" s="108"/>
      <c r="AV190" s="108"/>
      <c r="AW190" s="104"/>
      <c r="AX190" s="833"/>
      <c r="AY190" s="833"/>
      <c r="AZ190" s="344"/>
      <c r="BA190" s="878"/>
      <c r="BB190" s="552"/>
      <c r="BC190" s="415"/>
      <c r="BD190" s="405"/>
      <c r="BE190" s="405"/>
      <c r="BF190" s="405"/>
      <c r="BG190" s="419"/>
      <c r="BH190" s="415"/>
      <c r="BI190" s="405"/>
      <c r="BJ190" s="405"/>
      <c r="BK190" s="405"/>
      <c r="BL190" s="419"/>
      <c r="BM190" s="415"/>
      <c r="BN190" s="405"/>
      <c r="BO190" s="405"/>
      <c r="BP190" s="405"/>
      <c r="BQ190" s="419"/>
      <c r="BR190" s="415"/>
      <c r="BS190" s="405"/>
      <c r="BT190" s="405"/>
      <c r="BU190" s="405"/>
      <c r="BV190" s="405"/>
      <c r="BW190" s="405"/>
      <c r="BX190" s="405"/>
      <c r="BY190" s="406"/>
      <c r="BZ190" s="406"/>
      <c r="CA190" s="406"/>
      <c r="CB190" s="406"/>
      <c r="CC190" s="406"/>
      <c r="CD190" s="406"/>
      <c r="CE190" s="406"/>
      <c r="CF190" s="406"/>
      <c r="CG190" s="406"/>
      <c r="CH190" s="406"/>
      <c r="CI190" s="406"/>
      <c r="CJ190" s="406"/>
      <c r="CK190" s="406"/>
      <c r="CL190" s="406"/>
      <c r="CM190" s="406"/>
      <c r="CN190" s="406"/>
      <c r="CO190" s="406"/>
      <c r="CP190" s="406"/>
      <c r="CQ190" s="406"/>
      <c r="CR190" s="406"/>
      <c r="CS190" s="406"/>
      <c r="CT190" s="406"/>
      <c r="CU190" s="406"/>
      <c r="CV190" s="406"/>
      <c r="CW190" s="406"/>
      <c r="CX190" s="7"/>
      <c r="CY190" s="7"/>
      <c r="CZ190" s="7"/>
    </row>
    <row r="191" s="489" customFormat="true" ht="15" customHeight="true" x14ac:dyDescent="0.2">
      <c r="A191" s="147"/>
      <c r="B191" s="138"/>
      <c r="C191" s="89"/>
      <c r="D191" s="88"/>
      <c r="E191" s="88"/>
      <c r="F191" s="88"/>
      <c r="G191" s="87"/>
      <c r="H191" s="86"/>
      <c r="I191" s="88"/>
      <c r="J191" s="88"/>
      <c r="K191" s="88"/>
      <c r="L191" s="85"/>
      <c r="M191" s="89"/>
      <c r="N191" s="88"/>
      <c r="O191" s="88"/>
      <c r="P191" s="88"/>
      <c r="Q191" s="87"/>
      <c r="R191" s="86"/>
      <c r="S191" s="88"/>
      <c r="T191" s="88"/>
      <c r="U191" s="88"/>
      <c r="V191" s="88"/>
      <c r="W191" s="88"/>
      <c r="X191" s="88"/>
      <c r="Y191" s="88"/>
      <c r="Z191" s="88"/>
      <c r="AA191" s="88"/>
      <c r="AB191" s="88"/>
      <c r="AC191" s="108"/>
      <c r="AD191" s="108"/>
      <c r="AE191" s="108"/>
      <c r="AF191" s="108"/>
      <c r="AG191" s="108"/>
      <c r="AH191" s="108"/>
      <c r="AI191" s="108"/>
      <c r="AJ191" s="108"/>
      <c r="AK191" s="108"/>
      <c r="AL191" s="108"/>
      <c r="AM191" s="108"/>
      <c r="AN191" s="108"/>
      <c r="AO191" s="108"/>
      <c r="AP191" s="108"/>
      <c r="AQ191" s="108"/>
      <c r="AR191" s="108"/>
      <c r="AS191" s="108"/>
      <c r="AT191" s="108"/>
      <c r="AU191" s="108"/>
      <c r="AV191" s="108"/>
      <c r="AW191" s="104"/>
      <c r="AX191" s="833"/>
      <c r="AY191" s="833"/>
      <c r="AZ191" s="344"/>
      <c r="BA191" s="878"/>
      <c r="BB191" s="552"/>
      <c r="BC191" s="415"/>
      <c r="BD191" s="405"/>
      <c r="BE191" s="405"/>
      <c r="BF191" s="405"/>
      <c r="BG191" s="419"/>
      <c r="BH191" s="415"/>
      <c r="BI191" s="405"/>
      <c r="BJ191" s="405"/>
      <c r="BK191" s="405"/>
      <c r="BL191" s="419"/>
      <c r="BM191" s="415"/>
      <c r="BN191" s="405"/>
      <c r="BO191" s="405"/>
      <c r="BP191" s="405"/>
      <c r="BQ191" s="419"/>
      <c r="BR191" s="415"/>
      <c r="BS191" s="405"/>
      <c r="BT191" s="405"/>
      <c r="BU191" s="405"/>
      <c r="BV191" s="405"/>
      <c r="BW191" s="405"/>
      <c r="BX191" s="405"/>
      <c r="BY191" s="406"/>
      <c r="BZ191" s="406"/>
      <c r="CA191" s="406"/>
      <c r="CB191" s="406"/>
      <c r="CC191" s="406"/>
      <c r="CD191" s="406"/>
      <c r="CE191" s="406"/>
      <c r="CF191" s="406"/>
      <c r="CG191" s="406"/>
      <c r="CH191" s="406"/>
      <c r="CI191" s="406"/>
      <c r="CJ191" s="406"/>
      <c r="CK191" s="406"/>
      <c r="CL191" s="406"/>
      <c r="CM191" s="406"/>
      <c r="CN191" s="406"/>
      <c r="CO191" s="406"/>
      <c r="CP191" s="406"/>
      <c r="CQ191" s="406"/>
      <c r="CR191" s="406"/>
      <c r="CS191" s="406"/>
      <c r="CT191" s="406"/>
      <c r="CU191" s="406"/>
      <c r="CV191" s="406"/>
      <c r="CW191" s="406"/>
      <c r="CX191" s="7"/>
      <c r="CY191" s="7"/>
      <c r="CZ191" s="7"/>
    </row>
    <row r="192" s="489" customFormat="true" ht="15" customHeight="true" x14ac:dyDescent="0.2">
      <c r="A192" s="147"/>
      <c r="B192" s="138"/>
      <c r="C192" s="89"/>
      <c r="D192" s="88"/>
      <c r="E192" s="88"/>
      <c r="F192" s="88"/>
      <c r="G192" s="87"/>
      <c r="H192" s="86"/>
      <c r="I192" s="88"/>
      <c r="J192" s="88"/>
      <c r="K192" s="88"/>
      <c r="L192" s="85"/>
      <c r="M192" s="89"/>
      <c r="N192" s="88"/>
      <c r="O192" s="88"/>
      <c r="P192" s="88"/>
      <c r="Q192" s="87"/>
      <c r="R192" s="86"/>
      <c r="S192" s="88"/>
      <c r="T192" s="88"/>
      <c r="U192" s="88"/>
      <c r="V192" s="88"/>
      <c r="W192" s="88"/>
      <c r="X192" s="88"/>
      <c r="Y192" s="88"/>
      <c r="Z192" s="88"/>
      <c r="AA192" s="88"/>
      <c r="AB192" s="88"/>
      <c r="AC192" s="108"/>
      <c r="AD192" s="108"/>
      <c r="AE192" s="108"/>
      <c r="AF192" s="108"/>
      <c r="AG192" s="108"/>
      <c r="AH192" s="108"/>
      <c r="AI192" s="108"/>
      <c r="AJ192" s="108"/>
      <c r="AK192" s="108"/>
      <c r="AL192" s="108"/>
      <c r="AM192" s="108"/>
      <c r="AN192" s="108"/>
      <c r="AO192" s="108"/>
      <c r="AP192" s="108"/>
      <c r="AQ192" s="108"/>
      <c r="AR192" s="108"/>
      <c r="AS192" s="108"/>
      <c r="AT192" s="108"/>
      <c r="AU192" s="108"/>
      <c r="AV192" s="108"/>
      <c r="AW192" s="104"/>
      <c r="AX192" s="833"/>
      <c r="AY192" s="833"/>
      <c r="AZ192" s="344"/>
      <c r="BA192" s="878"/>
      <c r="BB192" s="552"/>
      <c r="BC192" s="415"/>
      <c r="BD192" s="405"/>
      <c r="BE192" s="405"/>
      <c r="BF192" s="405"/>
      <c r="BG192" s="419"/>
      <c r="BH192" s="415"/>
      <c r="BI192" s="405"/>
      <c r="BJ192" s="405"/>
      <c r="BK192" s="405"/>
      <c r="BL192" s="419"/>
      <c r="BM192" s="415"/>
      <c r="BN192" s="405"/>
      <c r="BO192" s="405"/>
      <c r="BP192" s="405"/>
      <c r="BQ192" s="419"/>
      <c r="BR192" s="415"/>
      <c r="BS192" s="405"/>
      <c r="BT192" s="405"/>
      <c r="BU192" s="405"/>
      <c r="BV192" s="405"/>
      <c r="BW192" s="405"/>
      <c r="BX192" s="405"/>
      <c r="BY192" s="406"/>
      <c r="BZ192" s="406"/>
      <c r="CA192" s="406"/>
      <c r="CB192" s="406"/>
      <c r="CC192" s="406"/>
      <c r="CD192" s="406"/>
      <c r="CE192" s="406"/>
      <c r="CF192" s="406"/>
      <c r="CG192" s="406"/>
      <c r="CH192" s="406"/>
      <c r="CI192" s="406"/>
      <c r="CJ192" s="406"/>
      <c r="CK192" s="406"/>
      <c r="CL192" s="406"/>
      <c r="CM192" s="406"/>
      <c r="CN192" s="406"/>
      <c r="CO192" s="406"/>
      <c r="CP192" s="406"/>
      <c r="CQ192" s="406"/>
      <c r="CR192" s="406"/>
      <c r="CS192" s="406"/>
      <c r="CT192" s="406"/>
      <c r="CU192" s="406"/>
      <c r="CV192" s="406"/>
      <c r="CW192" s="406"/>
      <c r="CX192" s="7"/>
      <c r="CY192" s="7"/>
      <c r="CZ192" s="7"/>
    </row>
    <row r="193" s="489" customFormat="true" ht="15" customHeight="true" x14ac:dyDescent="0.2">
      <c r="A193" s="170"/>
      <c r="B193" s="137"/>
      <c r="C193" s="106"/>
      <c r="D193" s="108"/>
      <c r="E193" s="108"/>
      <c r="F193" s="108"/>
      <c r="G193" s="107"/>
      <c r="H193" s="105"/>
      <c r="I193" s="108"/>
      <c r="J193" s="108"/>
      <c r="K193" s="108"/>
      <c r="L193" s="104"/>
      <c r="M193" s="106"/>
      <c r="N193" s="108"/>
      <c r="O193" s="108"/>
      <c r="P193" s="108"/>
      <c r="Q193" s="107"/>
      <c r="R193" s="105"/>
      <c r="S193" s="108"/>
      <c r="T193" s="108"/>
      <c r="U193" s="108"/>
      <c r="V193" s="108"/>
      <c r="W193" s="108"/>
      <c r="X193" s="108"/>
      <c r="Y193" s="108"/>
      <c r="Z193" s="108"/>
      <c r="AA193" s="108"/>
      <c r="AB193" s="108"/>
      <c r="AC193" s="108"/>
      <c r="AD193" s="108"/>
      <c r="AE193" s="108"/>
      <c r="AF193" s="108"/>
      <c r="AG193" s="108"/>
      <c r="AH193" s="108"/>
      <c r="AI193" s="108"/>
      <c r="AJ193" s="108"/>
      <c r="AK193" s="108"/>
      <c r="AL193" s="108"/>
      <c r="AM193" s="108"/>
      <c r="AN193" s="108"/>
      <c r="AO193" s="108"/>
      <c r="AP193" s="108"/>
      <c r="AQ193" s="108"/>
      <c r="AR193" s="108"/>
      <c r="AS193" s="108"/>
      <c r="AT193" s="108"/>
      <c r="AU193" s="108"/>
      <c r="AV193" s="108"/>
      <c r="AW193" s="104"/>
      <c r="AX193" s="833"/>
      <c r="AY193" s="833"/>
      <c r="AZ193" s="344"/>
      <c r="BA193" s="878"/>
      <c r="BB193" s="552"/>
      <c r="BC193" s="415"/>
      <c r="BD193" s="405"/>
      <c r="BE193" s="405"/>
      <c r="BF193" s="405"/>
      <c r="BG193" s="419"/>
      <c r="BH193" s="415"/>
      <c r="BI193" s="405"/>
      <c r="BJ193" s="405"/>
      <c r="BK193" s="405"/>
      <c r="BL193" s="419"/>
      <c r="BM193" s="415"/>
      <c r="BN193" s="405"/>
      <c r="BO193" s="405"/>
      <c r="BP193" s="405"/>
      <c r="BQ193" s="419"/>
      <c r="BR193" s="415"/>
      <c r="BS193" s="405"/>
      <c r="BT193" s="405"/>
      <c r="BU193" s="405"/>
      <c r="BV193" s="405"/>
      <c r="BW193" s="405"/>
      <c r="BX193" s="405"/>
      <c r="BY193" s="406"/>
      <c r="BZ193" s="406"/>
      <c r="CA193" s="406"/>
      <c r="CB193" s="406"/>
      <c r="CC193" s="406"/>
      <c r="CD193" s="406"/>
      <c r="CE193" s="406"/>
      <c r="CF193" s="406"/>
      <c r="CG193" s="406"/>
      <c r="CH193" s="406"/>
      <c r="CI193" s="406"/>
      <c r="CJ193" s="406"/>
      <c r="CK193" s="406"/>
      <c r="CL193" s="406"/>
      <c r="CM193" s="406"/>
      <c r="CN193" s="406"/>
      <c r="CO193" s="406"/>
      <c r="CP193" s="406"/>
      <c r="CQ193" s="406"/>
      <c r="CR193" s="406"/>
      <c r="CS193" s="406"/>
      <c r="CT193" s="406"/>
      <c r="CU193" s="406"/>
      <c r="CV193" s="406"/>
      <c r="CW193" s="406"/>
      <c r="CX193" s="7"/>
      <c r="CY193" s="7"/>
      <c r="CZ193" s="7"/>
    </row>
    <row r="194" s="316" customFormat="true" ht="15" customHeight="true" x14ac:dyDescent="0.2">
      <c r="A194" s="169"/>
      <c r="B194" s="136"/>
      <c r="C194" s="106"/>
      <c r="D194" s="108"/>
      <c r="E194" s="108"/>
      <c r="F194" s="108"/>
      <c r="G194" s="107"/>
      <c r="H194" s="105"/>
      <c r="I194" s="108"/>
      <c r="J194" s="108"/>
      <c r="K194" s="108"/>
      <c r="L194" s="104"/>
      <c r="M194" s="106"/>
      <c r="N194" s="108"/>
      <c r="O194" s="108"/>
      <c r="P194" s="108"/>
      <c r="Q194" s="107"/>
      <c r="R194" s="105"/>
      <c r="S194" s="108"/>
      <c r="T194" s="108"/>
      <c r="U194" s="108"/>
      <c r="V194" s="108"/>
      <c r="W194" s="108"/>
      <c r="X194" s="108"/>
      <c r="Y194" s="108"/>
      <c r="Z194" s="108"/>
      <c r="AA194" s="108"/>
      <c r="AB194" s="108"/>
      <c r="AC194" s="108"/>
      <c r="AD194" s="108"/>
      <c r="AE194" s="108"/>
      <c r="AF194" s="108"/>
      <c r="AG194" s="108"/>
      <c r="AH194" s="108"/>
      <c r="AI194" s="108"/>
      <c r="AJ194" s="108"/>
      <c r="AK194" s="108"/>
      <c r="AL194" s="108"/>
      <c r="AM194" s="108"/>
      <c r="AN194" s="108"/>
      <c r="AO194" s="108"/>
      <c r="AP194" s="108"/>
      <c r="AQ194" s="108"/>
      <c r="AR194" s="108"/>
      <c r="AS194" s="108"/>
      <c r="AT194" s="108"/>
      <c r="AU194" s="108"/>
      <c r="AV194" s="108"/>
      <c r="AW194" s="104"/>
      <c r="AX194" s="833"/>
      <c r="AY194" s="833"/>
      <c r="AZ194" s="344"/>
      <c r="BA194" s="878"/>
      <c r="BB194" s="552"/>
      <c r="BC194" s="415"/>
      <c r="BD194" s="405"/>
      <c r="BE194" s="405"/>
      <c r="BF194" s="405"/>
      <c r="BG194" s="419"/>
      <c r="BH194" s="415"/>
      <c r="BI194" s="405"/>
      <c r="BJ194" s="405"/>
      <c r="BK194" s="405"/>
      <c r="BL194" s="419"/>
      <c r="BM194" s="415"/>
      <c r="BN194" s="405"/>
      <c r="BO194" s="405"/>
      <c r="BP194" s="405"/>
      <c r="BQ194" s="419"/>
      <c r="BR194" s="415"/>
      <c r="BS194" s="405"/>
      <c r="BT194" s="405"/>
      <c r="BU194" s="405"/>
      <c r="BV194" s="405"/>
      <c r="BW194" s="405"/>
      <c r="BX194" s="405"/>
      <c r="BY194" s="406"/>
      <c r="BZ194" s="406"/>
      <c r="CA194" s="406"/>
      <c r="CB194" s="406"/>
      <c r="CC194" s="406"/>
      <c r="CD194" s="406"/>
      <c r="CE194" s="406"/>
      <c r="CF194" s="406"/>
      <c r="CG194" s="406"/>
      <c r="CH194" s="406"/>
      <c r="CI194" s="406"/>
      <c r="CJ194" s="406"/>
      <c r="CK194" s="406"/>
      <c r="CL194" s="406"/>
      <c r="CM194" s="406"/>
      <c r="CN194" s="406"/>
      <c r="CO194" s="406"/>
      <c r="CP194" s="406"/>
      <c r="CQ194" s="406"/>
      <c r="CR194" s="406"/>
      <c r="CS194" s="406"/>
      <c r="CT194" s="406"/>
      <c r="CU194" s="406"/>
      <c r="CV194" s="406"/>
      <c r="CW194" s="406"/>
      <c r="CX194" s="7"/>
      <c r="CY194" s="7"/>
      <c r="CZ194" s="7"/>
    </row>
    <row r="195" s="316" customFormat="true" ht="15" customHeight="true" x14ac:dyDescent="0.2">
      <c r="A195" s="169"/>
      <c r="B195" s="136"/>
      <c r="C195" s="106"/>
      <c r="D195" s="108"/>
      <c r="E195" s="108"/>
      <c r="F195" s="108"/>
      <c r="G195" s="107"/>
      <c r="H195" s="105"/>
      <c r="I195" s="108"/>
      <c r="J195" s="108"/>
      <c r="K195" s="108"/>
      <c r="L195" s="104"/>
      <c r="M195" s="106"/>
      <c r="N195" s="108"/>
      <c r="O195" s="108"/>
      <c r="P195" s="108"/>
      <c r="Q195" s="107"/>
      <c r="R195" s="105"/>
      <c r="S195" s="108"/>
      <c r="T195" s="108"/>
      <c r="U195" s="108"/>
      <c r="V195" s="108"/>
      <c r="W195" s="108"/>
      <c r="X195" s="108"/>
      <c r="Y195" s="108"/>
      <c r="Z195" s="108"/>
      <c r="AA195" s="108"/>
      <c r="AB195" s="108"/>
      <c r="AC195" s="108"/>
      <c r="AD195" s="108"/>
      <c r="AE195" s="108"/>
      <c r="AF195" s="108"/>
      <c r="AG195" s="108"/>
      <c r="AH195" s="108"/>
      <c r="AI195" s="108"/>
      <c r="AJ195" s="108"/>
      <c r="AK195" s="108"/>
      <c r="AL195" s="108"/>
      <c r="AM195" s="108"/>
      <c r="AN195" s="108"/>
      <c r="AO195" s="108"/>
      <c r="AP195" s="108"/>
      <c r="AQ195" s="108"/>
      <c r="AR195" s="108"/>
      <c r="AS195" s="108"/>
      <c r="AT195" s="108"/>
      <c r="AU195" s="108"/>
      <c r="AV195" s="108"/>
      <c r="AW195" s="104"/>
      <c r="AX195" s="833"/>
      <c r="AY195" s="833"/>
      <c r="AZ195" s="344"/>
      <c r="BA195" s="878"/>
      <c r="BB195" s="552"/>
      <c r="BC195" s="415"/>
      <c r="BD195" s="405"/>
      <c r="BE195" s="405"/>
      <c r="BF195" s="405"/>
      <c r="BG195" s="419"/>
      <c r="BH195" s="415"/>
      <c r="BI195" s="405"/>
      <c r="BJ195" s="405"/>
      <c r="BK195" s="405"/>
      <c r="BL195" s="419"/>
      <c r="BM195" s="415"/>
      <c r="BN195" s="405"/>
      <c r="BO195" s="405"/>
      <c r="BP195" s="405"/>
      <c r="BQ195" s="419"/>
      <c r="BR195" s="415"/>
      <c r="BS195" s="405"/>
      <c r="BT195" s="405"/>
      <c r="BU195" s="405"/>
      <c r="BV195" s="405"/>
      <c r="BW195" s="405"/>
      <c r="BX195" s="405"/>
      <c r="BY195" s="406"/>
      <c r="BZ195" s="406"/>
      <c r="CA195" s="406"/>
      <c r="CB195" s="406"/>
      <c r="CC195" s="406"/>
      <c r="CD195" s="406"/>
      <c r="CE195" s="406"/>
      <c r="CF195" s="406"/>
      <c r="CG195" s="406"/>
      <c r="CH195" s="406"/>
      <c r="CI195" s="406"/>
      <c r="CJ195" s="406"/>
      <c r="CK195" s="406"/>
      <c r="CL195" s="406"/>
      <c r="CM195" s="406"/>
      <c r="CN195" s="406"/>
      <c r="CO195" s="406"/>
      <c r="CP195" s="406"/>
      <c r="CQ195" s="406"/>
      <c r="CR195" s="406"/>
      <c r="CS195" s="406"/>
      <c r="CT195" s="406"/>
      <c r="CU195" s="406"/>
      <c r="CV195" s="406"/>
      <c r="CW195" s="406"/>
      <c r="CX195" s="7"/>
      <c r="CY195" s="7"/>
      <c r="CZ195" s="7"/>
    </row>
    <row r="196" s="316" customFormat="true" ht="15" customHeight="true" x14ac:dyDescent="0.2">
      <c r="A196" s="169"/>
      <c r="B196" s="136"/>
      <c r="C196" s="106"/>
      <c r="D196" s="108"/>
      <c r="E196" s="108"/>
      <c r="F196" s="108"/>
      <c r="G196" s="107"/>
      <c r="H196" s="105"/>
      <c r="I196" s="108"/>
      <c r="J196" s="108"/>
      <c r="K196" s="108"/>
      <c r="L196" s="104"/>
      <c r="M196" s="106"/>
      <c r="N196" s="108"/>
      <c r="O196" s="108"/>
      <c r="P196" s="108"/>
      <c r="Q196" s="107"/>
      <c r="R196" s="105"/>
      <c r="S196" s="108"/>
      <c r="T196" s="108"/>
      <c r="U196" s="108"/>
      <c r="V196" s="108"/>
      <c r="W196" s="108"/>
      <c r="X196" s="108"/>
      <c r="Y196" s="108"/>
      <c r="Z196" s="108"/>
      <c r="AA196" s="108"/>
      <c r="AB196" s="108"/>
      <c r="AC196" s="108"/>
      <c r="AD196" s="108"/>
      <c r="AE196" s="108"/>
      <c r="AF196" s="108"/>
      <c r="AG196" s="108"/>
      <c r="AH196" s="108"/>
      <c r="AI196" s="108"/>
      <c r="AJ196" s="108"/>
      <c r="AK196" s="108"/>
      <c r="AL196" s="108"/>
      <c r="AM196" s="108"/>
      <c r="AN196" s="108"/>
      <c r="AO196" s="108"/>
      <c r="AP196" s="108"/>
      <c r="AQ196" s="108"/>
      <c r="AR196" s="108"/>
      <c r="AS196" s="108"/>
      <c r="AT196" s="108"/>
      <c r="AU196" s="108"/>
      <c r="AV196" s="108"/>
      <c r="AW196" s="104"/>
      <c r="AX196" s="833"/>
      <c r="AY196" s="833"/>
      <c r="AZ196" s="344"/>
      <c r="BA196" s="878"/>
      <c r="BB196" s="552"/>
      <c r="BC196" s="415"/>
      <c r="BD196" s="405"/>
      <c r="BE196" s="405"/>
      <c r="BF196" s="405"/>
      <c r="BG196" s="419"/>
      <c r="BH196" s="415"/>
      <c r="BI196" s="405"/>
      <c r="BJ196" s="405"/>
      <c r="BK196" s="405"/>
      <c r="BL196" s="419"/>
      <c r="BM196" s="415"/>
      <c r="BN196" s="405"/>
      <c r="BO196" s="405"/>
      <c r="BP196" s="405"/>
      <c r="BQ196" s="419"/>
      <c r="BR196" s="415"/>
      <c r="BS196" s="405"/>
      <c r="BT196" s="405"/>
      <c r="BU196" s="405"/>
      <c r="BV196" s="405"/>
      <c r="BW196" s="405"/>
      <c r="BX196" s="405"/>
      <c r="BY196" s="406"/>
      <c r="BZ196" s="406"/>
      <c r="CA196" s="406"/>
      <c r="CB196" s="406"/>
      <c r="CC196" s="406"/>
      <c r="CD196" s="406"/>
      <c r="CE196" s="406"/>
      <c r="CF196" s="406"/>
      <c r="CG196" s="406"/>
      <c r="CH196" s="406"/>
      <c r="CI196" s="406"/>
      <c r="CJ196" s="406"/>
      <c r="CK196" s="406"/>
      <c r="CL196" s="406"/>
      <c r="CM196" s="406"/>
      <c r="CN196" s="406"/>
      <c r="CO196" s="406"/>
      <c r="CP196" s="406"/>
      <c r="CQ196" s="406"/>
      <c r="CR196" s="406"/>
      <c r="CS196" s="406"/>
      <c r="CT196" s="406"/>
      <c r="CU196" s="406"/>
      <c r="CV196" s="406"/>
      <c r="CW196" s="406"/>
      <c r="CX196" s="7"/>
      <c r="CY196" s="7"/>
      <c r="CZ196" s="7"/>
    </row>
    <row r="197" s="316" customFormat="true" ht="15" customHeight="true" x14ac:dyDescent="0.2">
      <c r="A197" s="169"/>
      <c r="B197" s="136"/>
      <c r="C197" s="106"/>
      <c r="D197" s="108"/>
      <c r="E197" s="108"/>
      <c r="F197" s="108"/>
      <c r="G197" s="107"/>
      <c r="H197" s="105"/>
      <c r="I197" s="108"/>
      <c r="J197" s="108"/>
      <c r="K197" s="108"/>
      <c r="L197" s="104"/>
      <c r="M197" s="106"/>
      <c r="N197" s="108"/>
      <c r="O197" s="108"/>
      <c r="P197" s="108"/>
      <c r="Q197" s="107"/>
      <c r="R197" s="105"/>
      <c r="S197" s="108"/>
      <c r="T197" s="108"/>
      <c r="U197" s="108"/>
      <c r="V197" s="108"/>
      <c r="W197" s="108"/>
      <c r="X197" s="108"/>
      <c r="Y197" s="108"/>
      <c r="Z197" s="108"/>
      <c r="AA197" s="108"/>
      <c r="AB197" s="108"/>
      <c r="AC197" s="108"/>
      <c r="AD197" s="108"/>
      <c r="AE197" s="108"/>
      <c r="AF197" s="108"/>
      <c r="AG197" s="108"/>
      <c r="AH197" s="108"/>
      <c r="AI197" s="108"/>
      <c r="AJ197" s="108"/>
      <c r="AK197" s="108"/>
      <c r="AL197" s="108"/>
      <c r="AM197" s="108"/>
      <c r="AN197" s="108"/>
      <c r="AO197" s="108"/>
      <c r="AP197" s="108"/>
      <c r="AQ197" s="108"/>
      <c r="AR197" s="108"/>
      <c r="AS197" s="108"/>
      <c r="AT197" s="108"/>
      <c r="AU197" s="108"/>
      <c r="AV197" s="108"/>
      <c r="AW197" s="104"/>
      <c r="AX197" s="833"/>
      <c r="AY197" s="833"/>
      <c r="AZ197" s="344"/>
      <c r="BA197" s="878"/>
      <c r="BB197" s="552"/>
      <c r="BC197" s="415"/>
      <c r="BD197" s="405"/>
      <c r="BE197" s="405"/>
      <c r="BF197" s="405"/>
      <c r="BG197" s="419"/>
      <c r="BH197" s="415"/>
      <c r="BI197" s="405"/>
      <c r="BJ197" s="405"/>
      <c r="BK197" s="405"/>
      <c r="BL197" s="419"/>
      <c r="BM197" s="415"/>
      <c r="BN197" s="405"/>
      <c r="BO197" s="405"/>
      <c r="BP197" s="405"/>
      <c r="BQ197" s="419"/>
      <c r="BR197" s="415"/>
      <c r="BS197" s="405"/>
      <c r="BT197" s="405"/>
      <c r="BU197" s="405"/>
      <c r="BV197" s="405"/>
      <c r="BW197" s="405"/>
      <c r="BX197" s="405"/>
      <c r="BY197" s="406"/>
      <c r="BZ197" s="406"/>
      <c r="CA197" s="406"/>
      <c r="CB197" s="406"/>
      <c r="CC197" s="406"/>
      <c r="CD197" s="406"/>
      <c r="CE197" s="406"/>
      <c r="CF197" s="406"/>
      <c r="CG197" s="406"/>
      <c r="CH197" s="406"/>
      <c r="CI197" s="406"/>
      <c r="CJ197" s="406"/>
      <c r="CK197" s="406"/>
      <c r="CL197" s="406"/>
      <c r="CM197" s="406"/>
      <c r="CN197" s="406"/>
      <c r="CO197" s="406"/>
      <c r="CP197" s="406"/>
      <c r="CQ197" s="406"/>
      <c r="CR197" s="406"/>
      <c r="CS197" s="406"/>
      <c r="CT197" s="406"/>
      <c r="CU197" s="406"/>
      <c r="CV197" s="406"/>
      <c r="CW197" s="406"/>
      <c r="CX197" s="7"/>
      <c r="CY197" s="7"/>
      <c r="CZ197" s="7"/>
    </row>
    <row r="198" s="316" customFormat="true" ht="15" customHeight="true" x14ac:dyDescent="0.2">
      <c r="A198" s="169"/>
      <c r="B198" s="136"/>
      <c r="C198" s="106"/>
      <c r="D198" s="108"/>
      <c r="E198" s="108"/>
      <c r="F198" s="108"/>
      <c r="G198" s="107"/>
      <c r="H198" s="105"/>
      <c r="I198" s="108"/>
      <c r="J198" s="108"/>
      <c r="K198" s="108"/>
      <c r="L198" s="104"/>
      <c r="M198" s="106"/>
      <c r="N198" s="108"/>
      <c r="O198" s="108"/>
      <c r="P198" s="108"/>
      <c r="Q198" s="107"/>
      <c r="R198" s="105"/>
      <c r="S198" s="108"/>
      <c r="T198" s="108"/>
      <c r="U198" s="108"/>
      <c r="V198" s="108"/>
      <c r="W198" s="108"/>
      <c r="X198" s="108"/>
      <c r="Y198" s="108"/>
      <c r="Z198" s="108"/>
      <c r="AA198" s="108"/>
      <c r="AB198" s="108"/>
      <c r="AC198" s="108"/>
      <c r="AD198" s="108"/>
      <c r="AE198" s="108"/>
      <c r="AF198" s="108"/>
      <c r="AG198" s="108"/>
      <c r="AH198" s="108"/>
      <c r="AI198" s="108"/>
      <c r="AJ198" s="108"/>
      <c r="AK198" s="108"/>
      <c r="AL198" s="108"/>
      <c r="AM198" s="108"/>
      <c r="AN198" s="108"/>
      <c r="AO198" s="108"/>
      <c r="AP198" s="108"/>
      <c r="AQ198" s="108"/>
      <c r="AR198" s="108"/>
      <c r="AS198" s="108"/>
      <c r="AT198" s="108"/>
      <c r="AU198" s="108"/>
      <c r="AV198" s="108"/>
      <c r="AW198" s="104"/>
      <c r="AX198" s="833"/>
      <c r="AY198" s="833"/>
      <c r="AZ198" s="344"/>
      <c r="BA198" s="878"/>
      <c r="BB198" s="552"/>
      <c r="BC198" s="415"/>
      <c r="BD198" s="405"/>
      <c r="BE198" s="405"/>
      <c r="BF198" s="405"/>
      <c r="BG198" s="419"/>
      <c r="BH198" s="415"/>
      <c r="BI198" s="405"/>
      <c r="BJ198" s="405"/>
      <c r="BK198" s="405"/>
      <c r="BL198" s="419"/>
      <c r="BM198" s="415"/>
      <c r="BN198" s="405"/>
      <c r="BO198" s="405"/>
      <c r="BP198" s="405"/>
      <c r="BQ198" s="419"/>
      <c r="BR198" s="415"/>
      <c r="BS198" s="405"/>
      <c r="BT198" s="405"/>
      <c r="BU198" s="405"/>
      <c r="BV198" s="405"/>
      <c r="BW198" s="405"/>
      <c r="BX198" s="405"/>
      <c r="BY198" s="406"/>
      <c r="BZ198" s="406"/>
      <c r="CA198" s="406"/>
      <c r="CB198" s="406"/>
      <c r="CC198" s="406"/>
      <c r="CD198" s="406"/>
      <c r="CE198" s="406"/>
      <c r="CF198" s="406"/>
      <c r="CG198" s="406"/>
      <c r="CH198" s="406"/>
      <c r="CI198" s="406"/>
      <c r="CJ198" s="406"/>
      <c r="CK198" s="406"/>
      <c r="CL198" s="406"/>
      <c r="CM198" s="406"/>
      <c r="CN198" s="406"/>
      <c r="CO198" s="406"/>
      <c r="CP198" s="406"/>
      <c r="CQ198" s="406"/>
      <c r="CR198" s="406"/>
      <c r="CS198" s="406"/>
      <c r="CT198" s="406"/>
      <c r="CU198" s="406"/>
      <c r="CV198" s="406"/>
      <c r="CW198" s="406"/>
      <c r="CX198" s="7"/>
      <c r="CY198" s="7"/>
      <c r="CZ198" s="7"/>
    </row>
    <row r="199" s="316" customFormat="true" ht="15" customHeight="true" x14ac:dyDescent="0.2">
      <c r="A199" s="169"/>
      <c r="B199" s="136"/>
      <c r="C199" s="106"/>
      <c r="D199" s="108"/>
      <c r="E199" s="108"/>
      <c r="F199" s="108"/>
      <c r="G199" s="107"/>
      <c r="H199" s="105"/>
      <c r="I199" s="108"/>
      <c r="J199" s="108"/>
      <c r="K199" s="108"/>
      <c r="L199" s="104"/>
      <c r="M199" s="106"/>
      <c r="N199" s="108"/>
      <c r="O199" s="108"/>
      <c r="P199" s="108"/>
      <c r="Q199" s="107"/>
      <c r="R199" s="105"/>
      <c r="S199" s="108"/>
      <c r="T199" s="108"/>
      <c r="U199" s="108"/>
      <c r="V199" s="108"/>
      <c r="W199" s="108"/>
      <c r="X199" s="108"/>
      <c r="Y199" s="108"/>
      <c r="Z199" s="108"/>
      <c r="AA199" s="108"/>
      <c r="AB199" s="108"/>
      <c r="AC199" s="108"/>
      <c r="AD199" s="108"/>
      <c r="AE199" s="108"/>
      <c r="AF199" s="108"/>
      <c r="AG199" s="108"/>
      <c r="AH199" s="108"/>
      <c r="AI199" s="108"/>
      <c r="AJ199" s="108"/>
      <c r="AK199" s="108"/>
      <c r="AL199" s="108"/>
      <c r="AM199" s="108"/>
      <c r="AN199" s="108"/>
      <c r="AO199" s="108"/>
      <c r="AP199" s="108"/>
      <c r="AQ199" s="108"/>
      <c r="AR199" s="108"/>
      <c r="AS199" s="108"/>
      <c r="AT199" s="108"/>
      <c r="AU199" s="108"/>
      <c r="AV199" s="108"/>
      <c r="AW199" s="104"/>
      <c r="AX199" s="833"/>
      <c r="AY199" s="833"/>
      <c r="AZ199" s="344"/>
      <c r="BA199" s="878"/>
      <c r="BB199" s="552"/>
      <c r="BC199" s="415"/>
      <c r="BD199" s="405"/>
      <c r="BE199" s="405"/>
      <c r="BF199" s="405"/>
      <c r="BG199" s="419"/>
      <c r="BH199" s="415"/>
      <c r="BI199" s="405"/>
      <c r="BJ199" s="405"/>
      <c r="BK199" s="405"/>
      <c r="BL199" s="419"/>
      <c r="BM199" s="415"/>
      <c r="BN199" s="405"/>
      <c r="BO199" s="405"/>
      <c r="BP199" s="405"/>
      <c r="BQ199" s="419"/>
      <c r="BR199" s="415"/>
      <c r="BS199" s="405"/>
      <c r="BT199" s="405"/>
      <c r="BU199" s="405"/>
      <c r="BV199" s="405"/>
      <c r="BW199" s="405"/>
      <c r="BX199" s="405"/>
      <c r="BY199" s="406"/>
      <c r="BZ199" s="406"/>
      <c r="CA199" s="406"/>
      <c r="CB199" s="406"/>
      <c r="CC199" s="406"/>
      <c r="CD199" s="406"/>
      <c r="CE199" s="406"/>
      <c r="CF199" s="406"/>
      <c r="CG199" s="406"/>
      <c r="CH199" s="406"/>
      <c r="CI199" s="406"/>
      <c r="CJ199" s="406"/>
      <c r="CK199" s="406"/>
      <c r="CL199" s="406"/>
      <c r="CM199" s="406"/>
      <c r="CN199" s="406"/>
      <c r="CO199" s="406"/>
      <c r="CP199" s="406"/>
      <c r="CQ199" s="406"/>
      <c r="CR199" s="406"/>
      <c r="CS199" s="406"/>
      <c r="CT199" s="406"/>
      <c r="CU199" s="406"/>
      <c r="CV199" s="406"/>
      <c r="CW199" s="406"/>
      <c r="CX199" s="7"/>
      <c r="CY199" s="7"/>
      <c r="CZ199" s="7"/>
    </row>
    <row r="200" s="316" customFormat="true" ht="15" customHeight="true" x14ac:dyDescent="0.2">
      <c r="A200" s="169"/>
      <c r="B200" s="136"/>
      <c r="C200" s="106"/>
      <c r="D200" s="108"/>
      <c r="E200" s="108"/>
      <c r="F200" s="108"/>
      <c r="G200" s="107"/>
      <c r="H200" s="105"/>
      <c r="I200" s="108"/>
      <c r="J200" s="108"/>
      <c r="K200" s="108"/>
      <c r="L200" s="104"/>
      <c r="M200" s="106"/>
      <c r="N200" s="108"/>
      <c r="O200" s="108"/>
      <c r="P200" s="108"/>
      <c r="Q200" s="107"/>
      <c r="R200" s="105"/>
      <c r="S200" s="108"/>
      <c r="T200" s="108"/>
      <c r="U200" s="108"/>
      <c r="V200" s="108"/>
      <c r="W200" s="108"/>
      <c r="X200" s="108"/>
      <c r="Y200" s="108"/>
      <c r="Z200" s="108"/>
      <c r="AA200" s="108"/>
      <c r="AB200" s="108"/>
      <c r="AC200" s="108"/>
      <c r="AD200" s="108"/>
      <c r="AE200" s="108"/>
      <c r="AF200" s="108"/>
      <c r="AG200" s="108"/>
      <c r="AH200" s="108"/>
      <c r="AI200" s="108"/>
      <c r="AJ200" s="108"/>
      <c r="AK200" s="108"/>
      <c r="AL200" s="108"/>
      <c r="AM200" s="108"/>
      <c r="AN200" s="108"/>
      <c r="AO200" s="108"/>
      <c r="AP200" s="108"/>
      <c r="AQ200" s="108"/>
      <c r="AR200" s="108"/>
      <c r="AS200" s="108"/>
      <c r="AT200" s="108"/>
      <c r="AU200" s="108"/>
      <c r="AV200" s="108"/>
      <c r="AW200" s="104"/>
      <c r="AX200" s="833"/>
      <c r="AY200" s="833"/>
      <c r="AZ200" s="344"/>
      <c r="BA200" s="878"/>
      <c r="BB200" s="552"/>
      <c r="BC200" s="415"/>
      <c r="BD200" s="405"/>
      <c r="BE200" s="405"/>
      <c r="BF200" s="405"/>
      <c r="BG200" s="419"/>
      <c r="BH200" s="415"/>
      <c r="BI200" s="405"/>
      <c r="BJ200" s="405"/>
      <c r="BK200" s="405"/>
      <c r="BL200" s="419"/>
      <c r="BM200" s="415"/>
      <c r="BN200" s="405"/>
      <c r="BO200" s="405"/>
      <c r="BP200" s="405"/>
      <c r="BQ200" s="419"/>
      <c r="BR200" s="415"/>
      <c r="BS200" s="405"/>
      <c r="BT200" s="405"/>
      <c r="BU200" s="405"/>
      <c r="BV200" s="405"/>
      <c r="BW200" s="405"/>
      <c r="BX200" s="405"/>
      <c r="BY200" s="406"/>
      <c r="BZ200" s="406"/>
      <c r="CA200" s="406"/>
      <c r="CB200" s="406"/>
      <c r="CC200" s="406"/>
      <c r="CD200" s="406"/>
      <c r="CE200" s="406"/>
      <c r="CF200" s="406"/>
      <c r="CG200" s="406"/>
      <c r="CH200" s="406"/>
      <c r="CI200" s="406"/>
      <c r="CJ200" s="406"/>
      <c r="CK200" s="406"/>
      <c r="CL200" s="406"/>
      <c r="CM200" s="406"/>
      <c r="CN200" s="406"/>
      <c r="CO200" s="406"/>
      <c r="CP200" s="406"/>
      <c r="CQ200" s="406"/>
      <c r="CR200" s="406"/>
      <c r="CS200" s="406"/>
      <c r="CT200" s="406"/>
      <c r="CU200" s="406"/>
      <c r="CV200" s="406"/>
      <c r="CW200" s="406"/>
      <c r="CX200" s="7"/>
      <c r="CY200" s="7"/>
      <c r="CZ200" s="7"/>
    </row>
    <row r="201" s="316" customFormat="true" ht="15" customHeight="true" x14ac:dyDescent="0.2">
      <c r="A201" s="169"/>
      <c r="B201" s="136"/>
      <c r="C201" s="106"/>
      <c r="D201" s="108"/>
      <c r="E201" s="108"/>
      <c r="F201" s="108"/>
      <c r="G201" s="107"/>
      <c r="H201" s="105"/>
      <c r="I201" s="108"/>
      <c r="J201" s="108"/>
      <c r="K201" s="108"/>
      <c r="L201" s="104"/>
      <c r="M201" s="106"/>
      <c r="N201" s="108"/>
      <c r="O201" s="108"/>
      <c r="P201" s="108"/>
      <c r="Q201" s="107"/>
      <c r="R201" s="105"/>
      <c r="S201" s="108"/>
      <c r="T201" s="108"/>
      <c r="U201" s="108"/>
      <c r="V201" s="108"/>
      <c r="W201" s="108"/>
      <c r="X201" s="108"/>
      <c r="Y201" s="108"/>
      <c r="Z201" s="108"/>
      <c r="AA201" s="108"/>
      <c r="AB201" s="108"/>
      <c r="AC201" s="108"/>
      <c r="AD201" s="108"/>
      <c r="AE201" s="108"/>
      <c r="AF201" s="108"/>
      <c r="AG201" s="108"/>
      <c r="AH201" s="108"/>
      <c r="AI201" s="108"/>
      <c r="AJ201" s="108"/>
      <c r="AK201" s="108"/>
      <c r="AL201" s="108"/>
      <c r="AM201" s="108"/>
      <c r="AN201" s="108"/>
      <c r="AO201" s="108"/>
      <c r="AP201" s="108"/>
      <c r="AQ201" s="108"/>
      <c r="AR201" s="108"/>
      <c r="AS201" s="108"/>
      <c r="AT201" s="108"/>
      <c r="AU201" s="108"/>
      <c r="AV201" s="108"/>
      <c r="AW201" s="104"/>
      <c r="AX201" s="833"/>
      <c r="AY201" s="833"/>
      <c r="AZ201" s="344"/>
      <c r="BA201" s="878"/>
      <c r="BB201" s="552"/>
      <c r="BC201" s="415"/>
      <c r="BD201" s="405"/>
      <c r="BE201" s="405"/>
      <c r="BF201" s="405"/>
      <c r="BG201" s="419"/>
      <c r="BH201" s="415"/>
      <c r="BI201" s="405"/>
      <c r="BJ201" s="405"/>
      <c r="BK201" s="405"/>
      <c r="BL201" s="419"/>
      <c r="BM201" s="415"/>
      <c r="BN201" s="405"/>
      <c r="BO201" s="405"/>
      <c r="BP201" s="405"/>
      <c r="BQ201" s="419"/>
      <c r="BR201" s="415"/>
      <c r="BS201" s="405"/>
      <c r="BT201" s="405"/>
      <c r="BU201" s="405"/>
      <c r="BV201" s="405"/>
      <c r="BW201" s="405"/>
      <c r="BX201" s="405"/>
      <c r="BY201" s="406"/>
      <c r="BZ201" s="406"/>
      <c r="CA201" s="406"/>
      <c r="CB201" s="406"/>
      <c r="CC201" s="406"/>
      <c r="CD201" s="406"/>
      <c r="CE201" s="406"/>
      <c r="CF201" s="406"/>
      <c r="CG201" s="406"/>
      <c r="CH201" s="406"/>
      <c r="CI201" s="406"/>
      <c r="CJ201" s="406"/>
      <c r="CK201" s="406"/>
      <c r="CL201" s="406"/>
      <c r="CM201" s="406"/>
      <c r="CN201" s="406"/>
      <c r="CO201" s="406"/>
      <c r="CP201" s="406"/>
      <c r="CQ201" s="406"/>
      <c r="CR201" s="406"/>
      <c r="CS201" s="406"/>
      <c r="CT201" s="406"/>
      <c r="CU201" s="406"/>
      <c r="CV201" s="406"/>
      <c r="CW201" s="406"/>
      <c r="CX201" s="7"/>
      <c r="CY201" s="7"/>
      <c r="CZ201" s="7"/>
    </row>
    <row r="202" s="489" customFormat="true" ht="15" customHeight="true" x14ac:dyDescent="0.2">
      <c r="A202" s="992"/>
      <c r="B202" s="138"/>
      <c r="C202" s="127"/>
      <c r="D202" s="126"/>
      <c r="E202" s="126"/>
      <c r="F202" s="126"/>
      <c r="G202" s="125"/>
      <c r="H202" s="124"/>
      <c r="I202" s="126"/>
      <c r="J202" s="126"/>
      <c r="K202" s="126"/>
      <c r="L202" s="123"/>
      <c r="M202" s="127"/>
      <c r="N202" s="126"/>
      <c r="O202" s="126"/>
      <c r="P202" s="126"/>
      <c r="Q202" s="125"/>
      <c r="R202" s="124"/>
      <c r="S202" s="126"/>
      <c r="T202" s="126"/>
      <c r="U202" s="126"/>
      <c r="V202" s="126"/>
      <c r="W202" s="126"/>
      <c r="X202" s="126"/>
      <c r="Y202" s="126"/>
      <c r="Z202" s="126"/>
      <c r="AA202" s="126"/>
      <c r="AB202" s="126"/>
      <c r="AC202" s="126"/>
      <c r="AD202" s="126"/>
      <c r="AE202" s="126"/>
      <c r="AF202" s="126"/>
      <c r="AG202" s="126"/>
      <c r="AH202" s="126"/>
      <c r="AI202" s="126"/>
      <c r="AJ202" s="126"/>
      <c r="AK202" s="126"/>
      <c r="AL202" s="126"/>
      <c r="AM202" s="126"/>
      <c r="AN202" s="126"/>
      <c r="AO202" s="126"/>
      <c r="AP202" s="126"/>
      <c r="AQ202" s="126"/>
      <c r="AR202" s="126"/>
      <c r="AS202" s="126"/>
      <c r="AT202" s="126"/>
      <c r="AU202" s="126"/>
      <c r="AV202" s="126"/>
      <c r="AW202" s="123"/>
      <c r="AX202" s="833"/>
      <c r="AY202" s="833"/>
      <c r="AZ202" s="344"/>
      <c r="BA202" s="878"/>
      <c r="BB202" s="552"/>
      <c r="BC202" s="415"/>
      <c r="BD202" s="405"/>
      <c r="BE202" s="405"/>
      <c r="BF202" s="405"/>
      <c r="BG202" s="419"/>
      <c r="BH202" s="415"/>
      <c r="BI202" s="405"/>
      <c r="BJ202" s="405"/>
      <c r="BK202" s="405"/>
      <c r="BL202" s="419"/>
      <c r="BM202" s="415"/>
      <c r="BN202" s="405"/>
      <c r="BO202" s="405"/>
      <c r="BP202" s="405"/>
      <c r="BQ202" s="419"/>
      <c r="BR202" s="415"/>
      <c r="BS202" s="405"/>
      <c r="BT202" s="405"/>
      <c r="BU202" s="405"/>
      <c r="BV202" s="405"/>
      <c r="BW202" s="405"/>
      <c r="BX202" s="405"/>
      <c r="BY202" s="406"/>
      <c r="BZ202" s="406"/>
      <c r="CA202" s="406"/>
      <c r="CB202" s="406"/>
      <c r="CC202" s="406"/>
      <c r="CD202" s="406"/>
      <c r="CE202" s="406"/>
      <c r="CF202" s="406"/>
      <c r="CG202" s="406"/>
      <c r="CH202" s="406"/>
      <c r="CI202" s="406"/>
      <c r="CJ202" s="406"/>
      <c r="CK202" s="406"/>
      <c r="CL202" s="406"/>
      <c r="CM202" s="406"/>
      <c r="CN202" s="406"/>
      <c r="CO202" s="406"/>
      <c r="CP202" s="406"/>
      <c r="CQ202" s="406"/>
      <c r="CR202" s="406"/>
      <c r="CS202" s="406"/>
      <c r="CT202" s="406"/>
      <c r="CU202" s="406"/>
      <c r="CV202" s="406"/>
      <c r="CW202" s="406"/>
      <c r="CX202" s="7"/>
      <c r="CY202" s="7"/>
      <c r="CZ202" s="7"/>
    </row>
    <row r="203" s="489" customFormat="true" ht="15" customHeight="true" x14ac:dyDescent="0.2">
      <c r="A203" s="992"/>
      <c r="B203" s="138"/>
      <c r="C203" s="127"/>
      <c r="D203" s="126"/>
      <c r="E203" s="126"/>
      <c r="F203" s="126"/>
      <c r="G203" s="125"/>
      <c r="H203" s="124"/>
      <c r="I203" s="126"/>
      <c r="J203" s="126"/>
      <c r="K203" s="126"/>
      <c r="L203" s="123"/>
      <c r="M203" s="127"/>
      <c r="N203" s="126"/>
      <c r="O203" s="126"/>
      <c r="P203" s="126"/>
      <c r="Q203" s="125"/>
      <c r="R203" s="124"/>
      <c r="S203" s="126"/>
      <c r="T203" s="126"/>
      <c r="U203" s="126"/>
      <c r="V203" s="126"/>
      <c r="W203" s="126"/>
      <c r="X203" s="126"/>
      <c r="Y203" s="126"/>
      <c r="Z203" s="126"/>
      <c r="AA203" s="126"/>
      <c r="AB203" s="126"/>
      <c r="AC203" s="126"/>
      <c r="AD203" s="126"/>
      <c r="AE203" s="126"/>
      <c r="AF203" s="126"/>
      <c r="AG203" s="126"/>
      <c r="AH203" s="126"/>
      <c r="AI203" s="126"/>
      <c r="AJ203" s="126"/>
      <c r="AK203" s="126"/>
      <c r="AL203" s="126"/>
      <c r="AM203" s="126"/>
      <c r="AN203" s="126"/>
      <c r="AO203" s="126"/>
      <c r="AP203" s="126"/>
      <c r="AQ203" s="126"/>
      <c r="AR203" s="126"/>
      <c r="AS203" s="126"/>
      <c r="AT203" s="126"/>
      <c r="AU203" s="126"/>
      <c r="AV203" s="126"/>
      <c r="AW203" s="123"/>
      <c r="AX203" s="833"/>
      <c r="AY203" s="833"/>
      <c r="AZ203" s="344"/>
      <c r="BA203" s="878"/>
      <c r="BB203" s="552"/>
      <c r="BC203" s="415"/>
      <c r="BD203" s="405"/>
      <c r="BE203" s="405"/>
      <c r="BF203" s="405"/>
      <c r="BG203" s="419"/>
      <c r="BH203" s="415"/>
      <c r="BI203" s="405"/>
      <c r="BJ203" s="405"/>
      <c r="BK203" s="405"/>
      <c r="BL203" s="419"/>
      <c r="BM203" s="415"/>
      <c r="BN203" s="405"/>
      <c r="BO203" s="405"/>
      <c r="BP203" s="405"/>
      <c r="BQ203" s="419"/>
      <c r="BR203" s="415"/>
      <c r="BS203" s="405"/>
      <c r="BT203" s="405"/>
      <c r="BU203" s="405"/>
      <c r="BV203" s="405"/>
      <c r="BW203" s="405"/>
      <c r="BX203" s="405"/>
      <c r="BY203" s="406"/>
      <c r="BZ203" s="406"/>
      <c r="CA203" s="406"/>
      <c r="CB203" s="406"/>
      <c r="CC203" s="406"/>
      <c r="CD203" s="406"/>
      <c r="CE203" s="406"/>
      <c r="CF203" s="406"/>
      <c r="CG203" s="406"/>
      <c r="CH203" s="406"/>
      <c r="CI203" s="406"/>
      <c r="CJ203" s="406"/>
      <c r="CK203" s="406"/>
      <c r="CL203" s="406"/>
      <c r="CM203" s="406"/>
      <c r="CN203" s="406"/>
      <c r="CO203" s="406"/>
      <c r="CP203" s="406"/>
      <c r="CQ203" s="406"/>
      <c r="CR203" s="406"/>
      <c r="CS203" s="406"/>
      <c r="CT203" s="406"/>
      <c r="CU203" s="406"/>
      <c r="CV203" s="406"/>
      <c r="CW203" s="406"/>
      <c r="CX203" s="7"/>
      <c r="CY203" s="7"/>
      <c r="CZ203" s="7"/>
    </row>
    <row r="204" s="489" customFormat="true" ht="15" customHeight="true" x14ac:dyDescent="0.2">
      <c r="A204" s="146"/>
      <c r="B204" s="135"/>
      <c r="C204" s="84"/>
      <c r="D204" s="83"/>
      <c r="E204" s="83"/>
      <c r="F204" s="83"/>
      <c r="G204" s="82"/>
      <c r="H204" s="81"/>
      <c r="I204" s="83"/>
      <c r="J204" s="83"/>
      <c r="K204" s="83"/>
      <c r="L204" s="80"/>
      <c r="M204" s="84"/>
      <c r="N204" s="83"/>
      <c r="O204" s="83"/>
      <c r="P204" s="83"/>
      <c r="Q204" s="82"/>
      <c r="R204" s="81"/>
      <c r="S204" s="83"/>
      <c r="T204" s="83"/>
      <c r="U204" s="83"/>
      <c r="V204" s="108"/>
      <c r="W204" s="108"/>
      <c r="X204" s="108"/>
      <c r="Y204" s="108"/>
      <c r="Z204" s="108"/>
      <c r="AA204" s="108"/>
      <c r="AB204" s="108"/>
      <c r="AC204" s="108"/>
      <c r="AD204" s="108"/>
      <c r="AE204" s="108"/>
      <c r="AF204" s="108"/>
      <c r="AG204" s="108"/>
      <c r="AH204" s="108"/>
      <c r="AI204" s="108"/>
      <c r="AJ204" s="108"/>
      <c r="AK204" s="108"/>
      <c r="AL204" s="108"/>
      <c r="AM204" s="108"/>
      <c r="AN204" s="108"/>
      <c r="AO204" s="108"/>
      <c r="AP204" s="108"/>
      <c r="AQ204" s="108"/>
      <c r="AR204" s="108"/>
      <c r="AS204" s="108"/>
      <c r="AT204" s="108"/>
      <c r="AU204" s="108"/>
      <c r="AV204" s="108"/>
      <c r="AW204" s="104"/>
      <c r="AX204" s="833"/>
      <c r="AY204" s="833"/>
      <c r="AZ204" s="344"/>
      <c r="BA204" s="878"/>
      <c r="BB204" s="552"/>
      <c r="BC204" s="415"/>
      <c r="BD204" s="405"/>
      <c r="BE204" s="405"/>
      <c r="BF204" s="405"/>
      <c r="BG204" s="419"/>
      <c r="BH204" s="415"/>
      <c r="BI204" s="405"/>
      <c r="BJ204" s="405"/>
      <c r="BK204" s="405"/>
      <c r="BL204" s="419"/>
      <c r="BM204" s="415"/>
      <c r="BN204" s="405"/>
      <c r="BO204" s="405"/>
      <c r="BP204" s="405"/>
      <c r="BQ204" s="419"/>
      <c r="BR204" s="415"/>
      <c r="BS204" s="405"/>
      <c r="BT204" s="405"/>
      <c r="BU204" s="405"/>
      <c r="BV204" s="405"/>
      <c r="BW204" s="405"/>
      <c r="BX204" s="405"/>
      <c r="BY204" s="406"/>
      <c r="BZ204" s="406"/>
      <c r="CA204" s="406"/>
      <c r="CB204" s="406"/>
      <c r="CC204" s="406"/>
      <c r="CD204" s="406"/>
      <c r="CE204" s="406"/>
      <c r="CF204" s="406"/>
      <c r="CG204" s="406"/>
      <c r="CH204" s="406"/>
      <c r="CI204" s="406"/>
      <c r="CJ204" s="406"/>
      <c r="CK204" s="406"/>
      <c r="CL204" s="406"/>
      <c r="CM204" s="406"/>
      <c r="CN204" s="406"/>
      <c r="CO204" s="406"/>
      <c r="CP204" s="406"/>
      <c r="CQ204" s="406"/>
      <c r="CR204" s="406"/>
      <c r="CS204" s="406"/>
      <c r="CT204" s="406"/>
      <c r="CU204" s="406"/>
      <c r="CV204" s="406"/>
      <c r="CW204" s="406"/>
      <c r="CX204" s="7"/>
      <c r="CY204" s="7"/>
      <c r="CZ204" s="7"/>
    </row>
    <row r="205" s="316" customFormat="true" ht="15" customHeight="true" x14ac:dyDescent="0.2">
      <c r="A205" s="168"/>
      <c r="B205" s="134"/>
      <c r="C205" s="79"/>
      <c r="D205" s="93"/>
      <c r="E205" s="93"/>
      <c r="F205" s="93"/>
      <c r="G205" s="92"/>
      <c r="H205" s="78"/>
      <c r="I205" s="93"/>
      <c r="J205" s="93"/>
      <c r="K205" s="93"/>
      <c r="L205" s="77"/>
      <c r="M205" s="79"/>
      <c r="N205" s="93"/>
      <c r="O205" s="93"/>
      <c r="P205" s="93"/>
      <c r="Q205" s="92"/>
      <c r="R205" s="78"/>
      <c r="S205" s="93"/>
      <c r="T205" s="93"/>
      <c r="U205" s="93"/>
      <c r="V205" s="93"/>
      <c r="W205" s="93"/>
      <c r="X205" s="93"/>
      <c r="Y205" s="93"/>
      <c r="Z205" s="93"/>
      <c r="AA205" s="93"/>
      <c r="AB205" s="93"/>
      <c r="AC205" s="93"/>
      <c r="AD205" s="93"/>
      <c r="AE205" s="93"/>
      <c r="AF205" s="93"/>
      <c r="AG205" s="93"/>
      <c r="AH205" s="93"/>
      <c r="AI205" s="93"/>
      <c r="AJ205" s="93"/>
      <c r="AK205" s="93"/>
      <c r="AL205" s="93"/>
      <c r="AM205" s="93"/>
      <c r="AN205" s="93"/>
      <c r="AO205" s="93"/>
      <c r="AP205" s="93"/>
      <c r="AQ205" s="93"/>
      <c r="AR205" s="93"/>
      <c r="AS205" s="93"/>
      <c r="AT205" s="93"/>
      <c r="AU205" s="93"/>
      <c r="AV205" s="93"/>
      <c r="AW205" s="77"/>
      <c r="AX205" s="833"/>
      <c r="AY205" s="833"/>
      <c r="AZ205" s="344"/>
      <c r="BA205" s="878"/>
      <c r="BB205" s="552"/>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420"/>
      <c r="CA205" s="420"/>
      <c r="CB205" s="420"/>
      <c r="CC205" s="420"/>
      <c r="CD205" s="420"/>
      <c r="CE205" s="420"/>
      <c r="CF205" s="420"/>
      <c r="CG205" s="420"/>
      <c r="CH205" s="420"/>
      <c r="CI205" s="420"/>
      <c r="CJ205" s="420"/>
      <c r="CK205" s="420"/>
      <c r="CL205" s="420"/>
      <c r="CM205" s="420"/>
      <c r="CN205" s="420"/>
      <c r="CO205" s="420"/>
      <c r="CP205" s="420"/>
      <c r="CQ205" s="420"/>
      <c r="CR205" s="420"/>
      <c r="CS205" s="420"/>
      <c r="CT205" s="420"/>
      <c r="CU205" s="420"/>
      <c r="CV205" s="420"/>
      <c r="CW205" s="420"/>
      <c r="CX205" s="7"/>
      <c r="CY205" s="7"/>
      <c r="CZ205" s="7"/>
    </row>
    <row r="206" s="316" customFormat="true" ht="250.15" customHeight="true" x14ac:dyDescent="0.2">
      <c r="B206" s="318"/>
      <c r="AX206" s="344"/>
      <c r="AY206" s="344"/>
      <c r="AZ206" s="344"/>
      <c r="BA206" s="317"/>
      <c r="BB206" s="315"/>
      <c r="BC206" s="315"/>
      <c r="BD206" s="315"/>
      <c r="BE206" s="315"/>
      <c r="BF206" s="315"/>
      <c r="BG206" s="315"/>
      <c r="BH206" s="315"/>
      <c r="BI206" s="315"/>
      <c r="BJ206" s="315"/>
      <c r="BK206" s="315"/>
      <c r="BL206" s="315"/>
      <c r="BM206" s="315"/>
      <c r="BN206" s="315"/>
      <c r="BO206" s="315"/>
      <c r="BP206" s="315"/>
      <c r="BQ206" s="315"/>
      <c r="BR206" s="315"/>
      <c r="BS206" s="315"/>
      <c r="BT206" s="315"/>
      <c r="BU206" s="315"/>
      <c r="BV206" s="315"/>
      <c r="BW206" s="315"/>
      <c r="BX206" s="315"/>
      <c r="BY206" s="317"/>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96" customFormat="true" ht="18" customHeight="true" x14ac:dyDescent="0.2">
      <c r="AX207" s="339"/>
      <c r="AY207" s="339"/>
      <c r="AZ207" s="339"/>
      <c r="BB207" s="31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96" customFormat="true" ht="22.5" customHeight="true" x14ac:dyDescent="0.35">
      <c r="A208" s="990" t="str">
        <f>A1026</f>
        <v>Dominican Republic</v>
      </c>
      <c r="B208" s="991"/>
      <c r="AX208" s="339"/>
      <c r="AY208" s="339"/>
      <c r="AZ208" s="339"/>
      <c r="BB208" s="31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96" customFormat="true" ht="22.5" customHeight="true" x14ac:dyDescent="0.35">
      <c r="A209" s="323" t="str">
        <f>A1034</f>
        <v>2007</v>
      </c>
      <c r="B209" s="324"/>
      <c r="AX209" s="339"/>
      <c r="AY209" s="339"/>
      <c r="AZ209" s="339"/>
      <c r="BB209" s="31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96" customFormat="true" ht="22.5" customHeight="true" x14ac:dyDescent="0.35">
      <c r="A210" s="547" t="s">
        <v>111</v>
      </c>
      <c r="B210" s="326"/>
      <c r="AX210" s="339"/>
      <c r="AY210" s="339"/>
      <c r="AZ210" s="339"/>
      <c r="BB210" s="31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96" customFormat="true" ht="20.1" customHeight="true" x14ac:dyDescent="0.35">
      <c r="A211" s="328" t="s">
        <v>96</v>
      </c>
      <c r="B211" s="324"/>
      <c r="AX211" s="339"/>
      <c r="AY211" s="339"/>
      <c r="AZ211" s="339"/>
      <c r="BB211" s="31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96" customFormat="true" ht="15" customHeight="true" x14ac:dyDescent="0.2">
      <c r="A212" s="550" t="s">
        <v>97</v>
      </c>
      <c r="B212" s="350"/>
      <c r="AX212" s="339"/>
      <c r="AY212" s="339"/>
      <c r="AZ212" s="339"/>
      <c r="BB212" s="31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96" customFormat="true" ht="15" customHeight="true" x14ac:dyDescent="0.2">
      <c r="A213" s="331" t="s">
        <v>40</v>
      </c>
      <c r="B213" s="330"/>
      <c r="AX213" s="339"/>
      <c r="AY213" s="339"/>
      <c r="AZ213" s="339"/>
      <c r="BB213" s="31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96" customFormat="true" ht="15" customHeight="true" x14ac:dyDescent="0.2">
      <c r="A214" s="329" t="s">
        <v>39</v>
      </c>
      <c r="B214" s="330"/>
      <c r="AX214" s="339"/>
      <c r="AY214" s="339"/>
      <c r="AZ214" s="339"/>
      <c r="BB214" s="31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96" customFormat="true" ht="15" customHeight="true" x14ac:dyDescent="0.2">
      <c r="A215" s="329" t="s">
        <v>133</v>
      </c>
      <c r="B215" s="349" t="str">
        <f>A1025</f>
        <v>DHS07</v>
      </c>
      <c r="AX215" s="339"/>
      <c r="AY215" s="339"/>
      <c r="AZ215" s="339"/>
      <c r="BB215" s="31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96" customFormat="true" ht="15" customHeight="true" x14ac:dyDescent="0.2">
      <c r="A216" s="182"/>
      <c r="B216" s="184"/>
      <c r="AX216" s="339"/>
      <c r="AY216" s="339"/>
      <c r="AZ216" s="339"/>
      <c r="BB216" s="31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96" customFormat="true" ht="15" customHeight="true" x14ac:dyDescent="0.2">
      <c r="A217" s="182"/>
      <c r="B217" s="183"/>
      <c r="AX217" s="339"/>
      <c r="AY217" s="339"/>
      <c r="AZ217" s="339"/>
      <c r="BB217" s="31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96" customFormat="true" ht="18" customHeight="true" x14ac:dyDescent="0.2">
      <c r="A218" s="182"/>
      <c r="B218" s="184"/>
      <c r="AX218" s="339"/>
      <c r="AY218" s="339"/>
      <c r="AZ218" s="339"/>
      <c r="BB218" s="31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96" customFormat="true" ht="18" customHeight="true" x14ac:dyDescent="0.2">
      <c r="A219" s="181"/>
      <c r="B219" s="180"/>
      <c r="AX219" s="339"/>
      <c r="AY219" s="339"/>
      <c r="AZ219" s="339"/>
      <c r="BB219" s="31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489" customFormat="true" ht="15" customHeight="true" x14ac:dyDescent="0.2">
      <c r="A220" s="299" t="s">
        <v>86</v>
      </c>
      <c r="B220" s="334"/>
      <c r="C220" s="979" t="s">
        <v>114</v>
      </c>
      <c r="D220" s="980"/>
      <c r="E220" s="980"/>
      <c r="F220" s="980"/>
      <c r="G220" s="981"/>
      <c r="H220" s="982" t="s">
        <v>38</v>
      </c>
      <c r="I220" s="974"/>
      <c r="J220" s="974"/>
      <c r="K220" s="974"/>
      <c r="L220" s="976"/>
      <c r="M220" s="969" t="s">
        <v>37</v>
      </c>
      <c r="N220" s="970"/>
      <c r="O220" s="970"/>
      <c r="P220" s="970"/>
      <c r="Q220" s="972"/>
      <c r="R220" s="20" t="s">
        <v>138</v>
      </c>
      <c r="S220" s="398"/>
      <c r="T220" s="398"/>
      <c r="U220" s="398"/>
      <c r="V220" s="398"/>
      <c r="W220" s="398"/>
      <c r="X220" s="398"/>
      <c r="Y220" s="398"/>
      <c r="Z220" s="398"/>
      <c r="AA220" s="398"/>
      <c r="AB220" s="398"/>
      <c r="AC220" s="398"/>
      <c r="AD220" s="398"/>
      <c r="AE220" s="398"/>
      <c r="AF220" s="398"/>
      <c r="AG220" s="398"/>
      <c r="AH220" s="398"/>
      <c r="AI220" s="398"/>
      <c r="AJ220" s="398"/>
      <c r="AK220" s="398"/>
      <c r="AL220" s="398"/>
      <c r="AM220" s="398"/>
      <c r="AN220" s="398"/>
      <c r="AO220" s="398"/>
      <c r="AP220" s="398"/>
      <c r="AQ220" s="398"/>
      <c r="AR220" s="398"/>
      <c r="AS220" s="398"/>
      <c r="AT220" s="398"/>
      <c r="AU220" s="398"/>
      <c r="AV220" s="398"/>
      <c r="AW220" s="398"/>
      <c r="AX220" s="833"/>
      <c r="AY220" s="833"/>
      <c r="AZ220" s="344"/>
      <c r="BA220" s="345" t="s">
        <v>128</v>
      </c>
      <c r="BB220" s="299" t="s">
        <v>86</v>
      </c>
      <c r="BC220" s="969" t="s">
        <v>114</v>
      </c>
      <c r="BD220" s="970"/>
      <c r="BE220" s="970"/>
      <c r="BF220" s="970"/>
      <c r="BG220" s="971"/>
      <c r="BH220" s="969" t="s">
        <v>38</v>
      </c>
      <c r="BI220" s="970"/>
      <c r="BJ220" s="970"/>
      <c r="BK220" s="970"/>
      <c r="BL220" s="971"/>
      <c r="BM220" s="969" t="s">
        <v>37</v>
      </c>
      <c r="BN220" s="970"/>
      <c r="BO220" s="970"/>
      <c r="BP220" s="970"/>
      <c r="BQ220" s="972"/>
      <c r="BR220" s="19" t="s">
        <v>138</v>
      </c>
      <c r="BS220" s="398"/>
      <c r="BT220" s="398"/>
      <c r="BU220" s="398"/>
      <c r="BV220" s="398"/>
      <c r="BW220" s="398"/>
      <c r="BX220" s="398"/>
      <c r="BY220" s="398"/>
      <c r="BZ220" s="409"/>
      <c r="CA220" s="409"/>
      <c r="CB220" s="409"/>
      <c r="CC220" s="409"/>
      <c r="CD220" s="409"/>
      <c r="CE220" s="409"/>
      <c r="CF220" s="409"/>
      <c r="CG220" s="409"/>
      <c r="CH220" s="409"/>
      <c r="CI220" s="409"/>
      <c r="CJ220" s="409"/>
      <c r="CK220" s="409"/>
      <c r="CL220" s="409"/>
      <c r="CM220" s="409"/>
      <c r="CN220" s="409"/>
      <c r="CO220" s="409"/>
      <c r="CP220" s="409"/>
      <c r="CQ220" s="409"/>
      <c r="CR220" s="409"/>
      <c r="CS220" s="409"/>
      <c r="CT220" s="409"/>
      <c r="CU220" s="409"/>
      <c r="CV220" s="409"/>
      <c r="CW220" s="409"/>
      <c r="CX220" s="343"/>
      <c r="CY220" s="343"/>
      <c r="CZ220" s="343"/>
    </row>
    <row r="221" s="489" customFormat="true" ht="24" x14ac:dyDescent="0.2">
      <c r="A221" s="333" t="s">
        <v>87</v>
      </c>
      <c r="B221" s="367"/>
      <c r="C221" s="390" t="s">
        <v>0</v>
      </c>
      <c r="D221" s="545" t="s">
        <v>1</v>
      </c>
      <c r="E221" s="545" t="s">
        <v>2</v>
      </c>
      <c r="F221" s="545" t="s">
        <v>3</v>
      </c>
      <c r="G221" s="546" t="s">
        <v>4</v>
      </c>
      <c r="H221" s="372" t="s">
        <v>0</v>
      </c>
      <c r="I221" s="548" t="s">
        <v>1</v>
      </c>
      <c r="J221" s="548" t="s">
        <v>2</v>
      </c>
      <c r="K221" s="548" t="s">
        <v>3</v>
      </c>
      <c r="L221" s="549" t="s">
        <v>4</v>
      </c>
      <c r="M221" s="373" t="s">
        <v>0</v>
      </c>
      <c r="N221" s="548" t="s">
        <v>1</v>
      </c>
      <c r="O221" s="548" t="s">
        <v>2</v>
      </c>
      <c r="P221" s="548" t="s">
        <v>3</v>
      </c>
      <c r="Q221" s="544" t="s">
        <v>4</v>
      </c>
      <c r="R221" s="372" t="s">
        <v>407</v>
      </c>
      <c r="S221" s="548" t="s">
        <v>408</v>
      </c>
      <c r="T221" s="548" t="s">
        <v>409</v>
      </c>
      <c r="U221" s="548" t="s">
        <v>410</v>
      </c>
      <c r="V221" s="548" t="s">
        <v>150</v>
      </c>
      <c r="W221" s="548" t="s">
        <v>411</v>
      </c>
      <c r="X221" s="548" t="s">
        <v>412</v>
      </c>
      <c r="Y221" s="548" t="s">
        <v>413</v>
      </c>
      <c r="Z221" s="548" t="s">
        <v>414</v>
      </c>
      <c r="AA221" s="548" t="s">
        <v>415</v>
      </c>
      <c r="AB221" s="548" t="s">
        <v>416</v>
      </c>
      <c r="AC221" s="548" t="s">
        <v>417</v>
      </c>
      <c r="AD221" s="548" t="s">
        <v>418</v>
      </c>
      <c r="AE221" s="548" t="s">
        <v>419</v>
      </c>
      <c r="AF221" s="548" t="s">
        <v>420</v>
      </c>
      <c r="AG221" s="548" t="s">
        <v>421</v>
      </c>
      <c r="AH221" s="548" t="s">
        <v>422</v>
      </c>
      <c r="AI221" s="548" t="s">
        <v>423</v>
      </c>
      <c r="AJ221" s="548" t="s">
        <v>424</v>
      </c>
      <c r="AK221" s="548" t="s">
        <v>425</v>
      </c>
      <c r="AL221" s="548" t="s">
        <v>426</v>
      </c>
      <c r="AM221" s="548" t="s">
        <v>427</v>
      </c>
      <c r="AN221" s="548" t="s">
        <v>428</v>
      </c>
      <c r="AO221" s="548" t="s">
        <v>429</v>
      </c>
      <c r="AP221" s="548" t="s">
        <v>430</v>
      </c>
      <c r="AQ221" s="548" t="s">
        <v>431</v>
      </c>
      <c r="AR221" s="548" t="s">
        <v>432</v>
      </c>
      <c r="AS221" s="548" t="s">
        <v>433</v>
      </c>
      <c r="AT221" s="548" t="s">
        <v>434</v>
      </c>
      <c r="AU221" s="548" t="s">
        <v>435</v>
      </c>
      <c r="AV221" s="548" t="s">
        <v>436</v>
      </c>
      <c r="AW221" s="549" t="s">
        <v>437</v>
      </c>
      <c r="AX221" s="833"/>
      <c r="AY221" s="833"/>
      <c r="AZ221" s="344"/>
      <c r="BA221" s="333" t="s">
        <v>117</v>
      </c>
      <c r="BB221" s="332"/>
      <c r="BC221" s="422" t="s">
        <v>0</v>
      </c>
      <c r="BD221" s="521" t="s">
        <v>1</v>
      </c>
      <c r="BE221" s="521" t="s">
        <v>2</v>
      </c>
      <c r="BF221" s="521" t="s">
        <v>3</v>
      </c>
      <c r="BG221" s="423" t="s">
        <v>4</v>
      </c>
      <c r="BH221" s="422" t="s">
        <v>0</v>
      </c>
      <c r="BI221" s="521" t="s">
        <v>1</v>
      </c>
      <c r="BJ221" s="521" t="s">
        <v>2</v>
      </c>
      <c r="BK221" s="521" t="s">
        <v>3</v>
      </c>
      <c r="BL221" s="423" t="s">
        <v>4</v>
      </c>
      <c r="BM221" s="422" t="s">
        <v>0</v>
      </c>
      <c r="BN221" s="521" t="s">
        <v>1</v>
      </c>
      <c r="BO221" s="521" t="s">
        <v>2</v>
      </c>
      <c r="BP221" s="521" t="s">
        <v>3</v>
      </c>
      <c r="BQ221" s="423" t="s">
        <v>4</v>
      </c>
      <c r="BR221" s="422" t="s">
        <v>407</v>
      </c>
      <c r="BS221" s="521" t="s">
        <v>408</v>
      </c>
      <c r="BT221" s="521" t="s">
        <v>409</v>
      </c>
      <c r="BU221" s="521" t="s">
        <v>410</v>
      </c>
      <c r="BV221" s="521" t="s">
        <v>150</v>
      </c>
      <c r="BW221" s="521" t="s">
        <v>411</v>
      </c>
      <c r="BX221" s="521" t="s">
        <v>412</v>
      </c>
      <c r="BY221" s="522" t="s">
        <v>413</v>
      </c>
      <c r="BZ221" s="522" t="s">
        <v>414</v>
      </c>
      <c r="CA221" s="522" t="s">
        <v>415</v>
      </c>
      <c r="CB221" s="522" t="s">
        <v>416</v>
      </c>
      <c r="CC221" s="522" t="s">
        <v>417</v>
      </c>
      <c r="CD221" s="522" t="s">
        <v>418</v>
      </c>
      <c r="CE221" s="522" t="s">
        <v>419</v>
      </c>
      <c r="CF221" s="522" t="s">
        <v>420</v>
      </c>
      <c r="CG221" s="522" t="s">
        <v>421</v>
      </c>
      <c r="CH221" s="522" t="s">
        <v>422</v>
      </c>
      <c r="CI221" s="522" t="s">
        <v>423</v>
      </c>
      <c r="CJ221" s="522" t="s">
        <v>424</v>
      </c>
      <c r="CK221" s="522" t="s">
        <v>425</v>
      </c>
      <c r="CL221" s="522" t="s">
        <v>426</v>
      </c>
      <c r="CM221" s="522" t="s">
        <v>427</v>
      </c>
      <c r="CN221" s="522" t="s">
        <v>428</v>
      </c>
      <c r="CO221" s="522" t="s">
        <v>429</v>
      </c>
      <c r="CP221" s="522" t="s">
        <v>430</v>
      </c>
      <c r="CQ221" s="522" t="s">
        <v>431</v>
      </c>
      <c r="CR221" s="522" t="s">
        <v>432</v>
      </c>
      <c r="CS221" s="522" t="s">
        <v>433</v>
      </c>
      <c r="CT221" s="522" t="s">
        <v>434</v>
      </c>
      <c r="CU221" s="522" t="s">
        <v>435</v>
      </c>
      <c r="CV221" s="522" t="s">
        <v>436</v>
      </c>
      <c r="CW221" s="522" t="s">
        <v>437</v>
      </c>
      <c r="CX221" s="879"/>
      <c r="CY221" s="879"/>
      <c r="CZ221" s="879"/>
    </row>
    <row r="222" s="489" customFormat="true" ht="15" customHeight="true" x14ac:dyDescent="0.2">
      <c r="A222" s="983" t="s">
        <v>36</v>
      </c>
      <c r="B222" s="369" t="s">
        <v>15</v>
      </c>
      <c r="C222" s="68" t="s">
        <v>35</v>
      </c>
      <c r="D222" s="65" t="s">
        <v>35</v>
      </c>
      <c r="E222" s="65" t="s">
        <v>35</v>
      </c>
      <c r="F222" s="65" t="s">
        <v>35</v>
      </c>
      <c r="G222" s="62" t="s">
        <v>35</v>
      </c>
      <c r="H222" s="59" t="s">
        <v>35</v>
      </c>
      <c r="I222" s="65" t="s">
        <v>35</v>
      </c>
      <c r="J222" s="65" t="s">
        <v>35</v>
      </c>
      <c r="K222" s="65" t="s">
        <v>35</v>
      </c>
      <c r="L222" s="56" t="s">
        <v>35</v>
      </c>
      <c r="M222" s="68" t="s">
        <v>35</v>
      </c>
      <c r="N222" s="65" t="s">
        <v>35</v>
      </c>
      <c r="O222" s="65" t="s">
        <v>35</v>
      </c>
      <c r="P222" s="65" t="s">
        <v>35</v>
      </c>
      <c r="Q222" s="62" t="s">
        <v>35</v>
      </c>
      <c r="R222" s="59" t="s">
        <v>35</v>
      </c>
      <c r="S222" s="65" t="s">
        <v>35</v>
      </c>
      <c r="T222" s="65" t="s">
        <v>35</v>
      </c>
      <c r="U222" s="65" t="s">
        <v>35</v>
      </c>
      <c r="V222" s="65" t="s">
        <v>35</v>
      </c>
      <c r="W222" s="65" t="s">
        <v>35</v>
      </c>
      <c r="X222" s="65" t="s">
        <v>35</v>
      </c>
      <c r="Y222" s="65" t="s">
        <v>35</v>
      </c>
      <c r="Z222" s="65" t="s">
        <v>35</v>
      </c>
      <c r="AA222" s="65" t="s">
        <v>35</v>
      </c>
      <c r="AB222" s="65" t="s">
        <v>35</v>
      </c>
      <c r="AC222" s="65" t="s">
        <v>35</v>
      </c>
      <c r="AD222" s="65" t="s">
        <v>35</v>
      </c>
      <c r="AE222" s="65" t="s">
        <v>35</v>
      </c>
      <c r="AF222" s="65" t="s">
        <v>35</v>
      </c>
      <c r="AG222" s="65" t="s">
        <v>35</v>
      </c>
      <c r="AH222" s="65" t="s">
        <v>35</v>
      </c>
      <c r="AI222" s="65" t="s">
        <v>35</v>
      </c>
      <c r="AJ222" s="65" t="s">
        <v>35</v>
      </c>
      <c r="AK222" s="65" t="s">
        <v>35</v>
      </c>
      <c r="AL222" s="65" t="s">
        <v>35</v>
      </c>
      <c r="AM222" s="65" t="s">
        <v>35</v>
      </c>
      <c r="AN222" s="65" t="s">
        <v>35</v>
      </c>
      <c r="AO222" s="65" t="s">
        <v>35</v>
      </c>
      <c r="AP222" s="65" t="s">
        <v>35</v>
      </c>
      <c r="AQ222" s="65" t="s">
        <v>35</v>
      </c>
      <c r="AR222" s="65" t="s">
        <v>35</v>
      </c>
      <c r="AS222" s="65" t="s">
        <v>35</v>
      </c>
      <c r="AT222" s="65" t="s">
        <v>35</v>
      </c>
      <c r="AU222" s="65" t="s">
        <v>35</v>
      </c>
      <c r="AV222" s="65" t="s">
        <v>35</v>
      </c>
      <c r="AW222" s="56" t="s">
        <v>35</v>
      </c>
      <c r="AX222" s="833"/>
      <c r="AY222" s="833"/>
      <c r="AZ222" s="344"/>
      <c r="BA222" s="968" t="s">
        <v>36</v>
      </c>
      <c r="BB222" s="553" t="s">
        <v>15</v>
      </c>
      <c r="BC222" s="55" t="s">
        <v>35</v>
      </c>
      <c r="BD222" s="51" t="s">
        <v>35</v>
      </c>
      <c r="BE222" s="51" t="s">
        <v>35</v>
      </c>
      <c r="BF222" s="51" t="s">
        <v>35</v>
      </c>
      <c r="BG222" s="46" t="s">
        <v>35</v>
      </c>
      <c r="BH222" s="55" t="s">
        <v>35</v>
      </c>
      <c r="BI222" s="51" t="s">
        <v>35</v>
      </c>
      <c r="BJ222" s="51" t="s">
        <v>35</v>
      </c>
      <c r="BK222" s="51" t="s">
        <v>35</v>
      </c>
      <c r="BL222" s="46" t="s">
        <v>35</v>
      </c>
      <c r="BM222" s="55" t="s">
        <v>35</v>
      </c>
      <c r="BN222" s="51" t="s">
        <v>35</v>
      </c>
      <c r="BO222" s="51" t="s">
        <v>35</v>
      </c>
      <c r="BP222" s="51" t="s">
        <v>35</v>
      </c>
      <c r="BQ222" s="46" t="s">
        <v>35</v>
      </c>
      <c r="BR222" s="55" t="s">
        <v>35</v>
      </c>
      <c r="BS222" s="51" t="s">
        <v>35</v>
      </c>
      <c r="BT222" s="51" t="s">
        <v>35</v>
      </c>
      <c r="BU222" s="51" t="s">
        <v>35</v>
      </c>
      <c r="BV222" s="51" t="s">
        <v>35</v>
      </c>
      <c r="BW222" s="51" t="s">
        <v>35</v>
      </c>
      <c r="BX222" s="51" t="s">
        <v>35</v>
      </c>
      <c r="BY222" s="40" t="s">
        <v>35</v>
      </c>
      <c r="BZ222" s="40" t="s">
        <v>35</v>
      </c>
      <c r="CA222" s="40" t="s">
        <v>35</v>
      </c>
      <c r="CB222" s="40" t="s">
        <v>35</v>
      </c>
      <c r="CC222" s="40" t="s">
        <v>35</v>
      </c>
      <c r="CD222" s="40" t="s">
        <v>35</v>
      </c>
      <c r="CE222" s="40" t="s">
        <v>35</v>
      </c>
      <c r="CF222" s="40" t="s">
        <v>35</v>
      </c>
      <c r="CG222" s="40" t="s">
        <v>35</v>
      </c>
      <c r="CH222" s="40" t="s">
        <v>35</v>
      </c>
      <c r="CI222" s="40" t="s">
        <v>35</v>
      </c>
      <c r="CJ222" s="40" t="s">
        <v>35</v>
      </c>
      <c r="CK222" s="40" t="s">
        <v>35</v>
      </c>
      <c r="CL222" s="40" t="s">
        <v>35</v>
      </c>
      <c r="CM222" s="40" t="s">
        <v>35</v>
      </c>
      <c r="CN222" s="40" t="s">
        <v>35</v>
      </c>
      <c r="CO222" s="40" t="s">
        <v>35</v>
      </c>
      <c r="CP222" s="40" t="s">
        <v>35</v>
      </c>
      <c r="CQ222" s="40" t="s">
        <v>35</v>
      </c>
      <c r="CR222" s="40" t="s">
        <v>35</v>
      </c>
      <c r="CS222" s="40" t="s">
        <v>35</v>
      </c>
      <c r="CT222" s="40" t="s">
        <v>35</v>
      </c>
      <c r="CU222" s="40" t="s">
        <v>35</v>
      </c>
      <c r="CV222" s="40" t="s">
        <v>35</v>
      </c>
      <c r="CW222" s="40" t="s">
        <v>35</v>
      </c>
      <c r="CX222" s="6"/>
      <c r="CY222" s="6"/>
      <c r="CZ222" s="8"/>
    </row>
    <row r="223" s="489" customFormat="true" ht="15" customHeight="true" x14ac:dyDescent="0.2">
      <c r="A223" s="977"/>
      <c r="B223" s="370" t="s">
        <v>16</v>
      </c>
      <c r="C223" s="70" t="s">
        <v>35</v>
      </c>
      <c r="D223" s="67" t="s">
        <v>35</v>
      </c>
      <c r="E223" s="67" t="s">
        <v>35</v>
      </c>
      <c r="F223" s="67" t="s">
        <v>35</v>
      </c>
      <c r="G223" s="64" t="s">
        <v>35</v>
      </c>
      <c r="H223" s="61" t="s">
        <v>35</v>
      </c>
      <c r="I223" s="67" t="s">
        <v>35</v>
      </c>
      <c r="J223" s="67" t="s">
        <v>35</v>
      </c>
      <c r="K223" s="67" t="s">
        <v>35</v>
      </c>
      <c r="L223" s="58" t="s">
        <v>35</v>
      </c>
      <c r="M223" s="70" t="s">
        <v>35</v>
      </c>
      <c r="N223" s="67" t="s">
        <v>35</v>
      </c>
      <c r="O223" s="67" t="s">
        <v>35</v>
      </c>
      <c r="P223" s="67" t="s">
        <v>35</v>
      </c>
      <c r="Q223" s="64" t="s">
        <v>35</v>
      </c>
      <c r="R223" s="61" t="s">
        <v>35</v>
      </c>
      <c r="S223" s="67" t="s">
        <v>35</v>
      </c>
      <c r="T223" s="67" t="s">
        <v>35</v>
      </c>
      <c r="U223" s="67" t="s">
        <v>35</v>
      </c>
      <c r="V223" s="67" t="s">
        <v>35</v>
      </c>
      <c r="W223" s="67" t="s">
        <v>35</v>
      </c>
      <c r="X223" s="67" t="s">
        <v>35</v>
      </c>
      <c r="Y223" s="67" t="s">
        <v>35</v>
      </c>
      <c r="Z223" s="67" t="s">
        <v>35</v>
      </c>
      <c r="AA223" s="67" t="s">
        <v>35</v>
      </c>
      <c r="AB223" s="67" t="s">
        <v>35</v>
      </c>
      <c r="AC223" s="67" t="s">
        <v>35</v>
      </c>
      <c r="AD223" s="67" t="s">
        <v>35</v>
      </c>
      <c r="AE223" s="67" t="s">
        <v>35</v>
      </c>
      <c r="AF223" s="67" t="s">
        <v>35</v>
      </c>
      <c r="AG223" s="67" t="s">
        <v>35</v>
      </c>
      <c r="AH223" s="67" t="s">
        <v>35</v>
      </c>
      <c r="AI223" s="67" t="s">
        <v>35</v>
      </c>
      <c r="AJ223" s="67" t="s">
        <v>35</v>
      </c>
      <c r="AK223" s="67" t="s">
        <v>35</v>
      </c>
      <c r="AL223" s="67" t="s">
        <v>35</v>
      </c>
      <c r="AM223" s="67" t="s">
        <v>35</v>
      </c>
      <c r="AN223" s="67" t="s">
        <v>35</v>
      </c>
      <c r="AO223" s="67" t="s">
        <v>35</v>
      </c>
      <c r="AP223" s="67" t="s">
        <v>35</v>
      </c>
      <c r="AQ223" s="67" t="s">
        <v>35</v>
      </c>
      <c r="AR223" s="67" t="s">
        <v>35</v>
      </c>
      <c r="AS223" s="67" t="s">
        <v>35</v>
      </c>
      <c r="AT223" s="67" t="s">
        <v>35</v>
      </c>
      <c r="AU223" s="67" t="s">
        <v>35</v>
      </c>
      <c r="AV223" s="67" t="s">
        <v>35</v>
      </c>
      <c r="AW223" s="58" t="s">
        <v>35</v>
      </c>
      <c r="AX223" s="833"/>
      <c r="AY223" s="833"/>
      <c r="AZ223" s="344"/>
      <c r="BA223" s="965"/>
      <c r="BB223" s="552" t="s">
        <v>16</v>
      </c>
      <c r="BC223" s="54" t="s">
        <v>35</v>
      </c>
      <c r="BD223" s="50" t="s">
        <v>35</v>
      </c>
      <c r="BE223" s="50" t="s">
        <v>35</v>
      </c>
      <c r="BF223" s="50" t="s">
        <v>35</v>
      </c>
      <c r="BG223" s="45" t="s">
        <v>35</v>
      </c>
      <c r="BH223" s="54" t="s">
        <v>35</v>
      </c>
      <c r="BI223" s="50" t="s">
        <v>35</v>
      </c>
      <c r="BJ223" s="50" t="s">
        <v>35</v>
      </c>
      <c r="BK223" s="50" t="s">
        <v>35</v>
      </c>
      <c r="BL223" s="45" t="s">
        <v>35</v>
      </c>
      <c r="BM223" s="54" t="s">
        <v>35</v>
      </c>
      <c r="BN223" s="50" t="s">
        <v>35</v>
      </c>
      <c r="BO223" s="50" t="s">
        <v>35</v>
      </c>
      <c r="BP223" s="50" t="s">
        <v>35</v>
      </c>
      <c r="BQ223" s="45" t="s">
        <v>35</v>
      </c>
      <c r="BR223" s="54" t="s">
        <v>35</v>
      </c>
      <c r="BS223" s="50" t="s">
        <v>35</v>
      </c>
      <c r="BT223" s="50" t="s">
        <v>35</v>
      </c>
      <c r="BU223" s="50" t="s">
        <v>35</v>
      </c>
      <c r="BV223" s="50" t="s">
        <v>35</v>
      </c>
      <c r="BW223" s="50" t="s">
        <v>35</v>
      </c>
      <c r="BX223" s="50" t="s">
        <v>35</v>
      </c>
      <c r="BY223" s="39" t="s">
        <v>35</v>
      </c>
      <c r="BZ223" s="39" t="s">
        <v>35</v>
      </c>
      <c r="CA223" s="39" t="s">
        <v>35</v>
      </c>
      <c r="CB223" s="39" t="s">
        <v>35</v>
      </c>
      <c r="CC223" s="39" t="s">
        <v>35</v>
      </c>
      <c r="CD223" s="39" t="s">
        <v>35</v>
      </c>
      <c r="CE223" s="39" t="s">
        <v>35</v>
      </c>
      <c r="CF223" s="39" t="s">
        <v>35</v>
      </c>
      <c r="CG223" s="39" t="s">
        <v>35</v>
      </c>
      <c r="CH223" s="39" t="s">
        <v>35</v>
      </c>
      <c r="CI223" s="39" t="s">
        <v>35</v>
      </c>
      <c r="CJ223" s="39" t="s">
        <v>35</v>
      </c>
      <c r="CK223" s="39" t="s">
        <v>35</v>
      </c>
      <c r="CL223" s="39" t="s">
        <v>35</v>
      </c>
      <c r="CM223" s="39" t="s">
        <v>35</v>
      </c>
      <c r="CN223" s="39" t="s">
        <v>35</v>
      </c>
      <c r="CO223" s="39" t="s">
        <v>35</v>
      </c>
      <c r="CP223" s="39" t="s">
        <v>35</v>
      </c>
      <c r="CQ223" s="39" t="s">
        <v>35</v>
      </c>
      <c r="CR223" s="39" t="s">
        <v>35</v>
      </c>
      <c r="CS223" s="39" t="s">
        <v>35</v>
      </c>
      <c r="CT223" s="39" t="s">
        <v>35</v>
      </c>
      <c r="CU223" s="39" t="s">
        <v>35</v>
      </c>
      <c r="CV223" s="39" t="s">
        <v>35</v>
      </c>
      <c r="CW223" s="39" t="s">
        <v>35</v>
      </c>
      <c r="CX223" s="6"/>
      <c r="CY223" s="6"/>
      <c r="CZ223" s="8"/>
    </row>
    <row r="224" s="489" customFormat="true" ht="15" customHeight="true" x14ac:dyDescent="0.2">
      <c r="A224" s="978"/>
      <c r="B224" s="371" t="s">
        <v>20</v>
      </c>
      <c r="C224" s="70" t="s">
        <v>35</v>
      </c>
      <c r="D224" s="67" t="s">
        <v>35</v>
      </c>
      <c r="E224" s="67" t="s">
        <v>35</v>
      </c>
      <c r="F224" s="67" t="s">
        <v>35</v>
      </c>
      <c r="G224" s="64" t="s">
        <v>35</v>
      </c>
      <c r="H224" s="61" t="s">
        <v>35</v>
      </c>
      <c r="I224" s="67" t="s">
        <v>35</v>
      </c>
      <c r="J224" s="67" t="s">
        <v>35</v>
      </c>
      <c r="K224" s="67" t="s">
        <v>35</v>
      </c>
      <c r="L224" s="58" t="s">
        <v>35</v>
      </c>
      <c r="M224" s="70" t="s">
        <v>35</v>
      </c>
      <c r="N224" s="67" t="s">
        <v>35</v>
      </c>
      <c r="O224" s="67" t="s">
        <v>35</v>
      </c>
      <c r="P224" s="67" t="s">
        <v>35</v>
      </c>
      <c r="Q224" s="64" t="s">
        <v>35</v>
      </c>
      <c r="R224" s="61" t="s">
        <v>35</v>
      </c>
      <c r="S224" s="67" t="s">
        <v>35</v>
      </c>
      <c r="T224" s="67" t="s">
        <v>35</v>
      </c>
      <c r="U224" s="67" t="s">
        <v>35</v>
      </c>
      <c r="V224" s="67" t="s">
        <v>35</v>
      </c>
      <c r="W224" s="67" t="s">
        <v>35</v>
      </c>
      <c r="X224" s="67" t="s">
        <v>35</v>
      </c>
      <c r="Y224" s="67" t="s">
        <v>35</v>
      </c>
      <c r="Z224" s="67" t="s">
        <v>35</v>
      </c>
      <c r="AA224" s="67" t="s">
        <v>35</v>
      </c>
      <c r="AB224" s="67" t="s">
        <v>35</v>
      </c>
      <c r="AC224" s="67" t="s">
        <v>35</v>
      </c>
      <c r="AD224" s="67" t="s">
        <v>35</v>
      </c>
      <c r="AE224" s="67" t="s">
        <v>35</v>
      </c>
      <c r="AF224" s="67" t="s">
        <v>35</v>
      </c>
      <c r="AG224" s="67" t="s">
        <v>35</v>
      </c>
      <c r="AH224" s="67" t="s">
        <v>35</v>
      </c>
      <c r="AI224" s="67" t="s">
        <v>35</v>
      </c>
      <c r="AJ224" s="67" t="s">
        <v>35</v>
      </c>
      <c r="AK224" s="67" t="s">
        <v>35</v>
      </c>
      <c r="AL224" s="67" t="s">
        <v>35</v>
      </c>
      <c r="AM224" s="67" t="s">
        <v>35</v>
      </c>
      <c r="AN224" s="67" t="s">
        <v>35</v>
      </c>
      <c r="AO224" s="67" t="s">
        <v>35</v>
      </c>
      <c r="AP224" s="67" t="s">
        <v>35</v>
      </c>
      <c r="AQ224" s="67" t="s">
        <v>35</v>
      </c>
      <c r="AR224" s="67" t="s">
        <v>35</v>
      </c>
      <c r="AS224" s="67" t="s">
        <v>35</v>
      </c>
      <c r="AT224" s="67" t="s">
        <v>35</v>
      </c>
      <c r="AU224" s="67" t="s">
        <v>35</v>
      </c>
      <c r="AV224" s="67" t="s">
        <v>35</v>
      </c>
      <c r="AW224" s="58" t="s">
        <v>35</v>
      </c>
      <c r="AX224" s="833"/>
      <c r="AY224" s="833"/>
      <c r="AZ224" s="344"/>
      <c r="BA224" s="965"/>
      <c r="BB224" s="552" t="s">
        <v>20</v>
      </c>
      <c r="BC224" s="54" t="s">
        <v>35</v>
      </c>
      <c r="BD224" s="50" t="s">
        <v>35</v>
      </c>
      <c r="BE224" s="50" t="s">
        <v>35</v>
      </c>
      <c r="BF224" s="50" t="s">
        <v>35</v>
      </c>
      <c r="BG224" s="45" t="s">
        <v>35</v>
      </c>
      <c r="BH224" s="54" t="s">
        <v>35</v>
      </c>
      <c r="BI224" s="50" t="s">
        <v>35</v>
      </c>
      <c r="BJ224" s="50" t="s">
        <v>35</v>
      </c>
      <c r="BK224" s="50" t="s">
        <v>35</v>
      </c>
      <c r="BL224" s="45" t="s">
        <v>35</v>
      </c>
      <c r="BM224" s="54" t="s">
        <v>35</v>
      </c>
      <c r="BN224" s="50" t="s">
        <v>35</v>
      </c>
      <c r="BO224" s="50" t="s">
        <v>35</v>
      </c>
      <c r="BP224" s="50" t="s">
        <v>35</v>
      </c>
      <c r="BQ224" s="45" t="s">
        <v>35</v>
      </c>
      <c r="BR224" s="54" t="s">
        <v>35</v>
      </c>
      <c r="BS224" s="50" t="s">
        <v>35</v>
      </c>
      <c r="BT224" s="50" t="s">
        <v>35</v>
      </c>
      <c r="BU224" s="50" t="s">
        <v>35</v>
      </c>
      <c r="BV224" s="50" t="s">
        <v>35</v>
      </c>
      <c r="BW224" s="50" t="s">
        <v>35</v>
      </c>
      <c r="BX224" s="50" t="s">
        <v>35</v>
      </c>
      <c r="BY224" s="39" t="s">
        <v>35</v>
      </c>
      <c r="BZ224" s="39" t="s">
        <v>35</v>
      </c>
      <c r="CA224" s="39" t="s">
        <v>35</v>
      </c>
      <c r="CB224" s="39" t="s">
        <v>35</v>
      </c>
      <c r="CC224" s="39" t="s">
        <v>35</v>
      </c>
      <c r="CD224" s="39" t="s">
        <v>35</v>
      </c>
      <c r="CE224" s="39" t="s">
        <v>35</v>
      </c>
      <c r="CF224" s="39" t="s">
        <v>35</v>
      </c>
      <c r="CG224" s="39" t="s">
        <v>35</v>
      </c>
      <c r="CH224" s="39" t="s">
        <v>35</v>
      </c>
      <c r="CI224" s="39" t="s">
        <v>35</v>
      </c>
      <c r="CJ224" s="39" t="s">
        <v>35</v>
      </c>
      <c r="CK224" s="39" t="s">
        <v>35</v>
      </c>
      <c r="CL224" s="39" t="s">
        <v>35</v>
      </c>
      <c r="CM224" s="39" t="s">
        <v>35</v>
      </c>
      <c r="CN224" s="39" t="s">
        <v>35</v>
      </c>
      <c r="CO224" s="39" t="s">
        <v>35</v>
      </c>
      <c r="CP224" s="39" t="s">
        <v>35</v>
      </c>
      <c r="CQ224" s="39" t="s">
        <v>35</v>
      </c>
      <c r="CR224" s="39" t="s">
        <v>35</v>
      </c>
      <c r="CS224" s="39" t="s">
        <v>35</v>
      </c>
      <c r="CT224" s="39" t="s">
        <v>35</v>
      </c>
      <c r="CU224" s="39" t="s">
        <v>35</v>
      </c>
      <c r="CV224" s="39" t="s">
        <v>35</v>
      </c>
      <c r="CW224" s="39" t="s">
        <v>35</v>
      </c>
      <c r="CX224" s="6"/>
      <c r="CY224" s="6"/>
      <c r="CZ224" s="8"/>
    </row>
    <row r="225" s="489" customFormat="true" ht="15" customHeight="true" x14ac:dyDescent="0.2">
      <c r="A225" s="30"/>
      <c r="B225" s="29"/>
      <c r="C225" s="28"/>
      <c r="D225" s="27"/>
      <c r="E225" s="27"/>
      <c r="F225" s="27"/>
      <c r="G225" s="26"/>
      <c r="H225" s="25"/>
      <c r="I225" s="27"/>
      <c r="J225" s="27"/>
      <c r="K225" s="27"/>
      <c r="L225" s="24"/>
      <c r="M225" s="28"/>
      <c r="N225" s="27"/>
      <c r="O225" s="27"/>
      <c r="P225" s="27"/>
      <c r="Q225" s="26"/>
      <c r="R225" s="25"/>
      <c r="S225" s="27"/>
      <c r="T225" s="27"/>
      <c r="U225" s="27"/>
      <c r="V225" s="27"/>
      <c r="W225" s="27"/>
      <c r="X225" s="27"/>
      <c r="Y225" s="27"/>
      <c r="Z225" s="27"/>
      <c r="AA225" s="27"/>
      <c r="AB225" s="27"/>
      <c r="AC225" s="108"/>
      <c r="AD225" s="108"/>
      <c r="AE225" s="108"/>
      <c r="AF225" s="108"/>
      <c r="AG225" s="108"/>
      <c r="AH225" s="108"/>
      <c r="AI225" s="108"/>
      <c r="AJ225" s="108"/>
      <c r="AK225" s="108"/>
      <c r="AL225" s="108"/>
      <c r="AM225" s="108"/>
      <c r="AN225" s="108"/>
      <c r="AO225" s="108"/>
      <c r="AP225" s="108"/>
      <c r="AQ225" s="108"/>
      <c r="AR225" s="108"/>
      <c r="AS225" s="108"/>
      <c r="AT225" s="108"/>
      <c r="AU225" s="108"/>
      <c r="AV225" s="108"/>
      <c r="AW225" s="104"/>
      <c r="AX225" s="833"/>
      <c r="AY225" s="833"/>
      <c r="AZ225" s="344"/>
      <c r="BA225" s="965" t="s">
        <v>70</v>
      </c>
      <c r="BB225" s="552" t="s">
        <v>71</v>
      </c>
      <c r="BC225" s="54" t="s">
        <v>35</v>
      </c>
      <c r="BD225" s="50" t="s">
        <v>35</v>
      </c>
      <c r="BE225" s="50" t="s">
        <v>35</v>
      </c>
      <c r="BF225" s="50" t="s">
        <v>35</v>
      </c>
      <c r="BG225" s="45" t="s">
        <v>35</v>
      </c>
      <c r="BH225" s="54" t="s">
        <v>35</v>
      </c>
      <c r="BI225" s="50" t="s">
        <v>35</v>
      </c>
      <c r="BJ225" s="50" t="s">
        <v>35</v>
      </c>
      <c r="BK225" s="50" t="s">
        <v>35</v>
      </c>
      <c r="BL225" s="45" t="s">
        <v>35</v>
      </c>
      <c r="BM225" s="54" t="s">
        <v>35</v>
      </c>
      <c r="BN225" s="50" t="s">
        <v>35</v>
      </c>
      <c r="BO225" s="50" t="s">
        <v>35</v>
      </c>
      <c r="BP225" s="50" t="s">
        <v>35</v>
      </c>
      <c r="BQ225" s="45" t="s">
        <v>35</v>
      </c>
      <c r="BR225" s="54" t="s">
        <v>35</v>
      </c>
      <c r="BS225" s="50" t="s">
        <v>35</v>
      </c>
      <c r="BT225" s="50" t="s">
        <v>35</v>
      </c>
      <c r="BU225" s="50" t="s">
        <v>35</v>
      </c>
      <c r="BV225" s="50" t="s">
        <v>35</v>
      </c>
      <c r="BW225" s="50" t="s">
        <v>35</v>
      </c>
      <c r="BX225" s="50" t="s">
        <v>35</v>
      </c>
      <c r="BY225" s="39" t="s">
        <v>35</v>
      </c>
      <c r="BZ225" s="39" t="s">
        <v>35</v>
      </c>
      <c r="CA225" s="39" t="s">
        <v>35</v>
      </c>
      <c r="CB225" s="39" t="s">
        <v>35</v>
      </c>
      <c r="CC225" s="39" t="s">
        <v>35</v>
      </c>
      <c r="CD225" s="39" t="s">
        <v>35</v>
      </c>
      <c r="CE225" s="39" t="s">
        <v>35</v>
      </c>
      <c r="CF225" s="39" t="s">
        <v>35</v>
      </c>
      <c r="CG225" s="39" t="s">
        <v>35</v>
      </c>
      <c r="CH225" s="39" t="s">
        <v>35</v>
      </c>
      <c r="CI225" s="39" t="s">
        <v>35</v>
      </c>
      <c r="CJ225" s="39" t="s">
        <v>35</v>
      </c>
      <c r="CK225" s="39" t="s">
        <v>35</v>
      </c>
      <c r="CL225" s="39" t="s">
        <v>35</v>
      </c>
      <c r="CM225" s="39" t="s">
        <v>35</v>
      </c>
      <c r="CN225" s="39" t="s">
        <v>35</v>
      </c>
      <c r="CO225" s="39" t="s">
        <v>35</v>
      </c>
      <c r="CP225" s="39" t="s">
        <v>35</v>
      </c>
      <c r="CQ225" s="39" t="s">
        <v>35</v>
      </c>
      <c r="CR225" s="39" t="s">
        <v>35</v>
      </c>
      <c r="CS225" s="39" t="s">
        <v>35</v>
      </c>
      <c r="CT225" s="39" t="s">
        <v>35</v>
      </c>
      <c r="CU225" s="39" t="s">
        <v>35</v>
      </c>
      <c r="CV225" s="39" t="s">
        <v>35</v>
      </c>
      <c r="CW225" s="39" t="s">
        <v>35</v>
      </c>
      <c r="CX225" s="8"/>
      <c r="CY225" s="8"/>
      <c r="CZ225" s="8"/>
    </row>
    <row r="226" s="489" customFormat="true" ht="15" customHeight="true" x14ac:dyDescent="0.2">
      <c r="A226" s="149"/>
      <c r="B226" s="144"/>
      <c r="C226" s="161"/>
      <c r="D226" s="160"/>
      <c r="E226" s="160"/>
      <c r="F226" s="160"/>
      <c r="G226" s="150"/>
      <c r="H226" s="153"/>
      <c r="I226" s="160"/>
      <c r="J226" s="160"/>
      <c r="K226" s="160"/>
      <c r="L226" s="156"/>
      <c r="M226" s="161"/>
      <c r="N226" s="160"/>
      <c r="O226" s="160"/>
      <c r="P226" s="160"/>
      <c r="Q226" s="150"/>
      <c r="R226" s="153"/>
      <c r="S226" s="160"/>
      <c r="T226" s="160"/>
      <c r="U226" s="160"/>
      <c r="V226" s="160"/>
      <c r="W226" s="160"/>
      <c r="X226" s="160"/>
      <c r="Y226" s="160"/>
      <c r="Z226" s="160"/>
      <c r="AA226" s="160"/>
      <c r="AB226" s="160"/>
      <c r="AC226" s="160"/>
      <c r="AD226" s="160"/>
      <c r="AE226" s="160"/>
      <c r="AF226" s="160"/>
      <c r="AG226" s="160"/>
      <c r="AH226" s="160"/>
      <c r="AI226" s="160"/>
      <c r="AJ226" s="160"/>
      <c r="AK226" s="160"/>
      <c r="AL226" s="160"/>
      <c r="AM226" s="160"/>
      <c r="AN226" s="160"/>
      <c r="AO226" s="160"/>
      <c r="AP226" s="160"/>
      <c r="AQ226" s="160"/>
      <c r="AR226" s="160"/>
      <c r="AS226" s="160"/>
      <c r="AT226" s="160"/>
      <c r="AU226" s="160"/>
      <c r="AV226" s="160"/>
      <c r="AW226" s="156"/>
      <c r="AX226" s="833"/>
      <c r="AY226" s="833"/>
      <c r="AZ226" s="344"/>
      <c r="BA226" s="965"/>
      <c r="BB226" s="552" t="s">
        <v>72</v>
      </c>
      <c r="BC226" s="54" t="s">
        <v>35</v>
      </c>
      <c r="BD226" s="50" t="s">
        <v>35</v>
      </c>
      <c r="BE226" s="50" t="s">
        <v>35</v>
      </c>
      <c r="BF226" s="50" t="s">
        <v>35</v>
      </c>
      <c r="BG226" s="45" t="s">
        <v>35</v>
      </c>
      <c r="BH226" s="54" t="s">
        <v>35</v>
      </c>
      <c r="BI226" s="50" t="s">
        <v>35</v>
      </c>
      <c r="BJ226" s="50" t="s">
        <v>35</v>
      </c>
      <c r="BK226" s="50" t="s">
        <v>35</v>
      </c>
      <c r="BL226" s="45" t="s">
        <v>35</v>
      </c>
      <c r="BM226" s="54" t="s">
        <v>35</v>
      </c>
      <c r="BN226" s="50" t="s">
        <v>35</v>
      </c>
      <c r="BO226" s="50" t="s">
        <v>35</v>
      </c>
      <c r="BP226" s="50" t="s">
        <v>35</v>
      </c>
      <c r="BQ226" s="45" t="s">
        <v>35</v>
      </c>
      <c r="BR226" s="54" t="s">
        <v>35</v>
      </c>
      <c r="BS226" s="50" t="s">
        <v>35</v>
      </c>
      <c r="BT226" s="50" t="s">
        <v>35</v>
      </c>
      <c r="BU226" s="50" t="s">
        <v>35</v>
      </c>
      <c r="BV226" s="50" t="s">
        <v>35</v>
      </c>
      <c r="BW226" s="50" t="s">
        <v>35</v>
      </c>
      <c r="BX226" s="50" t="s">
        <v>35</v>
      </c>
      <c r="BY226" s="39" t="s">
        <v>35</v>
      </c>
      <c r="BZ226" s="39" t="s">
        <v>35</v>
      </c>
      <c r="CA226" s="39" t="s">
        <v>35</v>
      </c>
      <c r="CB226" s="39" t="s">
        <v>35</v>
      </c>
      <c r="CC226" s="39" t="s">
        <v>35</v>
      </c>
      <c r="CD226" s="39" t="s">
        <v>35</v>
      </c>
      <c r="CE226" s="39" t="s">
        <v>35</v>
      </c>
      <c r="CF226" s="39" t="s">
        <v>35</v>
      </c>
      <c r="CG226" s="39" t="s">
        <v>35</v>
      </c>
      <c r="CH226" s="39" t="s">
        <v>35</v>
      </c>
      <c r="CI226" s="39" t="s">
        <v>35</v>
      </c>
      <c r="CJ226" s="39" t="s">
        <v>35</v>
      </c>
      <c r="CK226" s="39" t="s">
        <v>35</v>
      </c>
      <c r="CL226" s="39" t="s">
        <v>35</v>
      </c>
      <c r="CM226" s="39" t="s">
        <v>35</v>
      </c>
      <c r="CN226" s="39" t="s">
        <v>35</v>
      </c>
      <c r="CO226" s="39" t="s">
        <v>35</v>
      </c>
      <c r="CP226" s="39" t="s">
        <v>35</v>
      </c>
      <c r="CQ226" s="39" t="s">
        <v>35</v>
      </c>
      <c r="CR226" s="39" t="s">
        <v>35</v>
      </c>
      <c r="CS226" s="39" t="s">
        <v>35</v>
      </c>
      <c r="CT226" s="39" t="s">
        <v>35</v>
      </c>
      <c r="CU226" s="39" t="s">
        <v>35</v>
      </c>
      <c r="CV226" s="39" t="s">
        <v>35</v>
      </c>
      <c r="CW226" s="39" t="s">
        <v>35</v>
      </c>
      <c r="CX226" s="8"/>
      <c r="CY226" s="8"/>
      <c r="CZ226" s="8"/>
    </row>
    <row r="227" s="489" customFormat="true" ht="15" customHeight="true" x14ac:dyDescent="0.2">
      <c r="A227" s="149"/>
      <c r="B227" s="144"/>
      <c r="C227" s="161"/>
      <c r="D227" s="160"/>
      <c r="E227" s="160"/>
      <c r="F227" s="160"/>
      <c r="G227" s="150"/>
      <c r="H227" s="153"/>
      <c r="I227" s="160"/>
      <c r="J227" s="160"/>
      <c r="K227" s="160"/>
      <c r="L227" s="156"/>
      <c r="M227" s="161"/>
      <c r="N227" s="160"/>
      <c r="O227" s="160"/>
      <c r="P227" s="160"/>
      <c r="Q227" s="150"/>
      <c r="R227" s="153"/>
      <c r="S227" s="160"/>
      <c r="T227" s="160"/>
      <c r="U227" s="160"/>
      <c r="V227" s="160"/>
      <c r="W227" s="160"/>
      <c r="X227" s="160"/>
      <c r="Y227" s="160"/>
      <c r="Z227" s="160"/>
      <c r="AA227" s="160"/>
      <c r="AB227" s="160"/>
      <c r="AC227" s="160"/>
      <c r="AD227" s="160"/>
      <c r="AE227" s="160"/>
      <c r="AF227" s="160"/>
      <c r="AG227" s="160"/>
      <c r="AH227" s="160"/>
      <c r="AI227" s="160"/>
      <c r="AJ227" s="160"/>
      <c r="AK227" s="160"/>
      <c r="AL227" s="160"/>
      <c r="AM227" s="160"/>
      <c r="AN227" s="160"/>
      <c r="AO227" s="160"/>
      <c r="AP227" s="160"/>
      <c r="AQ227" s="160"/>
      <c r="AR227" s="160"/>
      <c r="AS227" s="160"/>
      <c r="AT227" s="160"/>
      <c r="AU227" s="160"/>
      <c r="AV227" s="160"/>
      <c r="AW227" s="156"/>
      <c r="AX227" s="833"/>
      <c r="AY227" s="833"/>
      <c r="AZ227" s="344"/>
      <c r="BA227" s="965" t="s">
        <v>94</v>
      </c>
      <c r="BB227" s="552" t="s">
        <v>61</v>
      </c>
      <c r="BC227" s="54" t="s">
        <v>35</v>
      </c>
      <c r="BD227" s="50" t="s">
        <v>35</v>
      </c>
      <c r="BE227" s="50" t="s">
        <v>35</v>
      </c>
      <c r="BF227" s="50" t="s">
        <v>35</v>
      </c>
      <c r="BG227" s="45" t="s">
        <v>35</v>
      </c>
      <c r="BH227" s="54" t="s">
        <v>35</v>
      </c>
      <c r="BI227" s="50" t="s">
        <v>35</v>
      </c>
      <c r="BJ227" s="50" t="s">
        <v>35</v>
      </c>
      <c r="BK227" s="50" t="s">
        <v>35</v>
      </c>
      <c r="BL227" s="45" t="s">
        <v>35</v>
      </c>
      <c r="BM227" s="54" t="s">
        <v>35</v>
      </c>
      <c r="BN227" s="50" t="s">
        <v>35</v>
      </c>
      <c r="BO227" s="50" t="s">
        <v>35</v>
      </c>
      <c r="BP227" s="50" t="s">
        <v>35</v>
      </c>
      <c r="BQ227" s="45" t="s">
        <v>35</v>
      </c>
      <c r="BR227" s="54" t="s">
        <v>35</v>
      </c>
      <c r="BS227" s="50" t="s">
        <v>35</v>
      </c>
      <c r="BT227" s="50" t="s">
        <v>35</v>
      </c>
      <c r="BU227" s="50" t="s">
        <v>35</v>
      </c>
      <c r="BV227" s="50" t="s">
        <v>35</v>
      </c>
      <c r="BW227" s="50" t="s">
        <v>35</v>
      </c>
      <c r="BX227" s="50" t="s">
        <v>35</v>
      </c>
      <c r="BY227" s="39" t="s">
        <v>35</v>
      </c>
      <c r="BZ227" s="39" t="s">
        <v>35</v>
      </c>
      <c r="CA227" s="39" t="s">
        <v>35</v>
      </c>
      <c r="CB227" s="39" t="s">
        <v>35</v>
      </c>
      <c r="CC227" s="39" t="s">
        <v>35</v>
      </c>
      <c r="CD227" s="39" t="s">
        <v>35</v>
      </c>
      <c r="CE227" s="39" t="s">
        <v>35</v>
      </c>
      <c r="CF227" s="39" t="s">
        <v>35</v>
      </c>
      <c r="CG227" s="39" t="s">
        <v>35</v>
      </c>
      <c r="CH227" s="39" t="s">
        <v>35</v>
      </c>
      <c r="CI227" s="39" t="s">
        <v>35</v>
      </c>
      <c r="CJ227" s="39" t="s">
        <v>35</v>
      </c>
      <c r="CK227" s="39" t="s">
        <v>35</v>
      </c>
      <c r="CL227" s="39" t="s">
        <v>35</v>
      </c>
      <c r="CM227" s="39" t="s">
        <v>35</v>
      </c>
      <c r="CN227" s="39" t="s">
        <v>35</v>
      </c>
      <c r="CO227" s="39" t="s">
        <v>35</v>
      </c>
      <c r="CP227" s="39" t="s">
        <v>35</v>
      </c>
      <c r="CQ227" s="39" t="s">
        <v>35</v>
      </c>
      <c r="CR227" s="39" t="s">
        <v>35</v>
      </c>
      <c r="CS227" s="39" t="s">
        <v>35</v>
      </c>
      <c r="CT227" s="39" t="s">
        <v>35</v>
      </c>
      <c r="CU227" s="39" t="s">
        <v>35</v>
      </c>
      <c r="CV227" s="39" t="s">
        <v>35</v>
      </c>
      <c r="CW227" s="39" t="s">
        <v>35</v>
      </c>
      <c r="CX227" s="8"/>
      <c r="CY227" s="8"/>
      <c r="CZ227" s="8"/>
    </row>
    <row r="228" s="489" customFormat="true" ht="15" customHeight="true" x14ac:dyDescent="0.2">
      <c r="A228" s="149"/>
      <c r="B228" s="144"/>
      <c r="C228" s="127"/>
      <c r="D228" s="126"/>
      <c r="E228" s="126"/>
      <c r="F228" s="126"/>
      <c r="G228" s="125"/>
      <c r="H228" s="124"/>
      <c r="I228" s="126"/>
      <c r="J228" s="126"/>
      <c r="K228" s="126"/>
      <c r="L228" s="123"/>
      <c r="M228" s="127"/>
      <c r="N228" s="126"/>
      <c r="O228" s="126"/>
      <c r="P228" s="126"/>
      <c r="Q228" s="125"/>
      <c r="R228" s="124"/>
      <c r="S228" s="126"/>
      <c r="T228" s="126"/>
      <c r="U228" s="126"/>
      <c r="V228" s="126"/>
      <c r="W228" s="126"/>
      <c r="X228" s="126"/>
      <c r="Y228" s="126"/>
      <c r="Z228" s="126"/>
      <c r="AA228" s="126"/>
      <c r="AB228" s="126"/>
      <c r="AC228" s="126"/>
      <c r="AD228" s="126"/>
      <c r="AE228" s="126"/>
      <c r="AF228" s="126"/>
      <c r="AG228" s="126"/>
      <c r="AH228" s="126"/>
      <c r="AI228" s="126"/>
      <c r="AJ228" s="126"/>
      <c r="AK228" s="126"/>
      <c r="AL228" s="126"/>
      <c r="AM228" s="126"/>
      <c r="AN228" s="126"/>
      <c r="AO228" s="126"/>
      <c r="AP228" s="126"/>
      <c r="AQ228" s="126"/>
      <c r="AR228" s="126"/>
      <c r="AS228" s="126"/>
      <c r="AT228" s="126"/>
      <c r="AU228" s="126"/>
      <c r="AV228" s="126"/>
      <c r="AW228" s="123"/>
      <c r="AX228" s="833"/>
      <c r="AY228" s="833"/>
      <c r="AZ228" s="344"/>
      <c r="BA228" s="965"/>
      <c r="BB228" s="552" t="s">
        <v>91</v>
      </c>
      <c r="BC228" s="54" t="s">
        <v>35</v>
      </c>
      <c r="BD228" s="50" t="s">
        <v>35</v>
      </c>
      <c r="BE228" s="50" t="s">
        <v>35</v>
      </c>
      <c r="BF228" s="50" t="s">
        <v>35</v>
      </c>
      <c r="BG228" s="45" t="s">
        <v>35</v>
      </c>
      <c r="BH228" s="54" t="s">
        <v>35</v>
      </c>
      <c r="BI228" s="50" t="s">
        <v>35</v>
      </c>
      <c r="BJ228" s="50" t="s">
        <v>35</v>
      </c>
      <c r="BK228" s="50" t="s">
        <v>35</v>
      </c>
      <c r="BL228" s="45" t="s">
        <v>35</v>
      </c>
      <c r="BM228" s="54" t="s">
        <v>35</v>
      </c>
      <c r="BN228" s="50" t="s">
        <v>35</v>
      </c>
      <c r="BO228" s="50" t="s">
        <v>35</v>
      </c>
      <c r="BP228" s="50" t="s">
        <v>35</v>
      </c>
      <c r="BQ228" s="45" t="s">
        <v>35</v>
      </c>
      <c r="BR228" s="54" t="s">
        <v>35</v>
      </c>
      <c r="BS228" s="50" t="s">
        <v>35</v>
      </c>
      <c r="BT228" s="50" t="s">
        <v>35</v>
      </c>
      <c r="BU228" s="50" t="s">
        <v>35</v>
      </c>
      <c r="BV228" s="50" t="s">
        <v>35</v>
      </c>
      <c r="BW228" s="50" t="s">
        <v>35</v>
      </c>
      <c r="BX228" s="50" t="s">
        <v>35</v>
      </c>
      <c r="BY228" s="39" t="s">
        <v>35</v>
      </c>
      <c r="BZ228" s="39" t="s">
        <v>35</v>
      </c>
      <c r="CA228" s="39" t="s">
        <v>35</v>
      </c>
      <c r="CB228" s="39" t="s">
        <v>35</v>
      </c>
      <c r="CC228" s="39" t="s">
        <v>35</v>
      </c>
      <c r="CD228" s="39" t="s">
        <v>35</v>
      </c>
      <c r="CE228" s="39" t="s">
        <v>35</v>
      </c>
      <c r="CF228" s="39" t="s">
        <v>35</v>
      </c>
      <c r="CG228" s="39" t="s">
        <v>35</v>
      </c>
      <c r="CH228" s="39" t="s">
        <v>35</v>
      </c>
      <c r="CI228" s="39" t="s">
        <v>35</v>
      </c>
      <c r="CJ228" s="39" t="s">
        <v>35</v>
      </c>
      <c r="CK228" s="39" t="s">
        <v>35</v>
      </c>
      <c r="CL228" s="39" t="s">
        <v>35</v>
      </c>
      <c r="CM228" s="39" t="s">
        <v>35</v>
      </c>
      <c r="CN228" s="39" t="s">
        <v>35</v>
      </c>
      <c r="CO228" s="39" t="s">
        <v>35</v>
      </c>
      <c r="CP228" s="39" t="s">
        <v>35</v>
      </c>
      <c r="CQ228" s="39" t="s">
        <v>35</v>
      </c>
      <c r="CR228" s="39" t="s">
        <v>35</v>
      </c>
      <c r="CS228" s="39" t="s">
        <v>35</v>
      </c>
      <c r="CT228" s="39" t="s">
        <v>35</v>
      </c>
      <c r="CU228" s="39" t="s">
        <v>35</v>
      </c>
      <c r="CV228" s="39" t="s">
        <v>35</v>
      </c>
      <c r="CW228" s="39" t="s">
        <v>35</v>
      </c>
      <c r="CX228" s="8"/>
      <c r="CY228" s="8"/>
      <c r="CZ228" s="8"/>
    </row>
    <row r="229" s="489" customFormat="true" ht="15" customHeight="true" x14ac:dyDescent="0.2">
      <c r="A229" s="149"/>
      <c r="B229" s="144"/>
      <c r="C229" s="127"/>
      <c r="D229" s="126"/>
      <c r="E229" s="126"/>
      <c r="F229" s="126"/>
      <c r="G229" s="125"/>
      <c r="H229" s="124"/>
      <c r="I229" s="126"/>
      <c r="J229" s="126"/>
      <c r="K229" s="126"/>
      <c r="L229" s="123"/>
      <c r="M229" s="127"/>
      <c r="N229" s="126"/>
      <c r="O229" s="126"/>
      <c r="P229" s="126"/>
      <c r="Q229" s="125"/>
      <c r="R229" s="124"/>
      <c r="S229" s="126"/>
      <c r="T229" s="126"/>
      <c r="U229" s="126"/>
      <c r="V229" s="126"/>
      <c r="W229" s="126"/>
      <c r="X229" s="126"/>
      <c r="Y229" s="126"/>
      <c r="Z229" s="126"/>
      <c r="AA229" s="126"/>
      <c r="AB229" s="126"/>
      <c r="AC229" s="126"/>
      <c r="AD229" s="126"/>
      <c r="AE229" s="126"/>
      <c r="AF229" s="126"/>
      <c r="AG229" s="126"/>
      <c r="AH229" s="126"/>
      <c r="AI229" s="126"/>
      <c r="AJ229" s="126"/>
      <c r="AK229" s="126"/>
      <c r="AL229" s="126"/>
      <c r="AM229" s="126"/>
      <c r="AN229" s="126"/>
      <c r="AO229" s="126"/>
      <c r="AP229" s="126"/>
      <c r="AQ229" s="126"/>
      <c r="AR229" s="126"/>
      <c r="AS229" s="126"/>
      <c r="AT229" s="126"/>
      <c r="AU229" s="126"/>
      <c r="AV229" s="126"/>
      <c r="AW229" s="123"/>
      <c r="AX229" s="833"/>
      <c r="AY229" s="833"/>
      <c r="AZ229" s="344"/>
      <c r="BA229" s="965"/>
      <c r="BB229" s="552" t="s">
        <v>92</v>
      </c>
      <c r="BC229" s="54" t="s">
        <v>35</v>
      </c>
      <c r="BD229" s="50" t="s">
        <v>35</v>
      </c>
      <c r="BE229" s="50" t="s">
        <v>35</v>
      </c>
      <c r="BF229" s="50" t="s">
        <v>35</v>
      </c>
      <c r="BG229" s="45" t="s">
        <v>35</v>
      </c>
      <c r="BH229" s="54" t="s">
        <v>35</v>
      </c>
      <c r="BI229" s="50" t="s">
        <v>35</v>
      </c>
      <c r="BJ229" s="50" t="s">
        <v>35</v>
      </c>
      <c r="BK229" s="50" t="s">
        <v>35</v>
      </c>
      <c r="BL229" s="45" t="s">
        <v>35</v>
      </c>
      <c r="BM229" s="54" t="s">
        <v>35</v>
      </c>
      <c r="BN229" s="50" t="s">
        <v>35</v>
      </c>
      <c r="BO229" s="50" t="s">
        <v>35</v>
      </c>
      <c r="BP229" s="50" t="s">
        <v>35</v>
      </c>
      <c r="BQ229" s="45" t="s">
        <v>35</v>
      </c>
      <c r="BR229" s="54" t="s">
        <v>35</v>
      </c>
      <c r="BS229" s="50" t="s">
        <v>35</v>
      </c>
      <c r="BT229" s="50" t="s">
        <v>35</v>
      </c>
      <c r="BU229" s="50" t="s">
        <v>35</v>
      </c>
      <c r="BV229" s="50" t="s">
        <v>35</v>
      </c>
      <c r="BW229" s="50" t="s">
        <v>35</v>
      </c>
      <c r="BX229" s="50" t="s">
        <v>35</v>
      </c>
      <c r="BY229" s="39" t="s">
        <v>35</v>
      </c>
      <c r="BZ229" s="39" t="s">
        <v>35</v>
      </c>
      <c r="CA229" s="39" t="s">
        <v>35</v>
      </c>
      <c r="CB229" s="39" t="s">
        <v>35</v>
      </c>
      <c r="CC229" s="39" t="s">
        <v>35</v>
      </c>
      <c r="CD229" s="39" t="s">
        <v>35</v>
      </c>
      <c r="CE229" s="39" t="s">
        <v>35</v>
      </c>
      <c r="CF229" s="39" t="s">
        <v>35</v>
      </c>
      <c r="CG229" s="39" t="s">
        <v>35</v>
      </c>
      <c r="CH229" s="39" t="s">
        <v>35</v>
      </c>
      <c r="CI229" s="39" t="s">
        <v>35</v>
      </c>
      <c r="CJ229" s="39" t="s">
        <v>35</v>
      </c>
      <c r="CK229" s="39" t="s">
        <v>35</v>
      </c>
      <c r="CL229" s="39" t="s">
        <v>35</v>
      </c>
      <c r="CM229" s="39" t="s">
        <v>35</v>
      </c>
      <c r="CN229" s="39" t="s">
        <v>35</v>
      </c>
      <c r="CO229" s="39" t="s">
        <v>35</v>
      </c>
      <c r="CP229" s="39" t="s">
        <v>35</v>
      </c>
      <c r="CQ229" s="39" t="s">
        <v>35</v>
      </c>
      <c r="CR229" s="39" t="s">
        <v>35</v>
      </c>
      <c r="CS229" s="39" t="s">
        <v>35</v>
      </c>
      <c r="CT229" s="39" t="s">
        <v>35</v>
      </c>
      <c r="CU229" s="39" t="s">
        <v>35</v>
      </c>
      <c r="CV229" s="39" t="s">
        <v>35</v>
      </c>
      <c r="CW229" s="39" t="s">
        <v>35</v>
      </c>
      <c r="CX229" s="8"/>
      <c r="CY229" s="8"/>
      <c r="CZ229" s="8"/>
    </row>
    <row r="230" s="489" customFormat="true" ht="15" customHeight="true" x14ac:dyDescent="0.2">
      <c r="A230" s="149"/>
      <c r="B230" s="144"/>
      <c r="C230" s="127"/>
      <c r="D230" s="126"/>
      <c r="E230" s="126"/>
      <c r="F230" s="126"/>
      <c r="G230" s="125"/>
      <c r="H230" s="124"/>
      <c r="I230" s="126"/>
      <c r="J230" s="126"/>
      <c r="K230" s="126"/>
      <c r="L230" s="123"/>
      <c r="M230" s="127"/>
      <c r="N230" s="126"/>
      <c r="O230" s="126"/>
      <c r="P230" s="126"/>
      <c r="Q230" s="125"/>
      <c r="R230" s="124"/>
      <c r="S230" s="126"/>
      <c r="T230" s="126"/>
      <c r="U230" s="126"/>
      <c r="V230" s="126"/>
      <c r="W230" s="126"/>
      <c r="X230" s="126"/>
      <c r="Y230" s="126"/>
      <c r="Z230" s="126"/>
      <c r="AA230" s="126"/>
      <c r="AB230" s="126"/>
      <c r="AC230" s="126"/>
      <c r="AD230" s="126"/>
      <c r="AE230" s="126"/>
      <c r="AF230" s="126"/>
      <c r="AG230" s="126"/>
      <c r="AH230" s="126"/>
      <c r="AI230" s="126"/>
      <c r="AJ230" s="126"/>
      <c r="AK230" s="126"/>
      <c r="AL230" s="126"/>
      <c r="AM230" s="126"/>
      <c r="AN230" s="126"/>
      <c r="AO230" s="126"/>
      <c r="AP230" s="126"/>
      <c r="AQ230" s="126"/>
      <c r="AR230" s="126"/>
      <c r="AS230" s="126"/>
      <c r="AT230" s="126"/>
      <c r="AU230" s="126"/>
      <c r="AV230" s="126"/>
      <c r="AW230" s="123"/>
      <c r="AX230" s="833"/>
      <c r="AY230" s="833"/>
      <c r="AZ230" s="344"/>
      <c r="BA230" s="965"/>
      <c r="BB230" s="552" t="s">
        <v>93</v>
      </c>
      <c r="BC230" s="54" t="s">
        <v>35</v>
      </c>
      <c r="BD230" s="50" t="s">
        <v>35</v>
      </c>
      <c r="BE230" s="50" t="s">
        <v>35</v>
      </c>
      <c r="BF230" s="50" t="s">
        <v>35</v>
      </c>
      <c r="BG230" s="45" t="s">
        <v>35</v>
      </c>
      <c r="BH230" s="54" t="s">
        <v>35</v>
      </c>
      <c r="BI230" s="50" t="s">
        <v>35</v>
      </c>
      <c r="BJ230" s="50" t="s">
        <v>35</v>
      </c>
      <c r="BK230" s="50" t="s">
        <v>35</v>
      </c>
      <c r="BL230" s="45" t="s">
        <v>35</v>
      </c>
      <c r="BM230" s="54" t="s">
        <v>35</v>
      </c>
      <c r="BN230" s="50" t="s">
        <v>35</v>
      </c>
      <c r="BO230" s="50" t="s">
        <v>35</v>
      </c>
      <c r="BP230" s="50" t="s">
        <v>35</v>
      </c>
      <c r="BQ230" s="45" t="s">
        <v>35</v>
      </c>
      <c r="BR230" s="54" t="s">
        <v>35</v>
      </c>
      <c r="BS230" s="50" t="s">
        <v>35</v>
      </c>
      <c r="BT230" s="50" t="s">
        <v>35</v>
      </c>
      <c r="BU230" s="50" t="s">
        <v>35</v>
      </c>
      <c r="BV230" s="50" t="s">
        <v>35</v>
      </c>
      <c r="BW230" s="50" t="s">
        <v>35</v>
      </c>
      <c r="BX230" s="50" t="s">
        <v>35</v>
      </c>
      <c r="BY230" s="39" t="s">
        <v>35</v>
      </c>
      <c r="BZ230" s="39" t="s">
        <v>35</v>
      </c>
      <c r="CA230" s="39" t="s">
        <v>35</v>
      </c>
      <c r="CB230" s="39" t="s">
        <v>35</v>
      </c>
      <c r="CC230" s="39" t="s">
        <v>35</v>
      </c>
      <c r="CD230" s="39" t="s">
        <v>35</v>
      </c>
      <c r="CE230" s="39" t="s">
        <v>35</v>
      </c>
      <c r="CF230" s="39" t="s">
        <v>35</v>
      </c>
      <c r="CG230" s="39" t="s">
        <v>35</v>
      </c>
      <c r="CH230" s="39" t="s">
        <v>35</v>
      </c>
      <c r="CI230" s="39" t="s">
        <v>35</v>
      </c>
      <c r="CJ230" s="39" t="s">
        <v>35</v>
      </c>
      <c r="CK230" s="39" t="s">
        <v>35</v>
      </c>
      <c r="CL230" s="39" t="s">
        <v>35</v>
      </c>
      <c r="CM230" s="39" t="s">
        <v>35</v>
      </c>
      <c r="CN230" s="39" t="s">
        <v>35</v>
      </c>
      <c r="CO230" s="39" t="s">
        <v>35</v>
      </c>
      <c r="CP230" s="39" t="s">
        <v>35</v>
      </c>
      <c r="CQ230" s="39" t="s">
        <v>35</v>
      </c>
      <c r="CR230" s="39" t="s">
        <v>35</v>
      </c>
      <c r="CS230" s="39" t="s">
        <v>35</v>
      </c>
      <c r="CT230" s="39" t="s">
        <v>35</v>
      </c>
      <c r="CU230" s="39" t="s">
        <v>35</v>
      </c>
      <c r="CV230" s="39" t="s">
        <v>35</v>
      </c>
      <c r="CW230" s="39" t="s">
        <v>35</v>
      </c>
      <c r="CX230" s="8"/>
      <c r="CY230" s="8"/>
      <c r="CZ230" s="8"/>
    </row>
    <row r="231" s="489" customFormat="true" ht="15" customHeight="true" x14ac:dyDescent="0.2">
      <c r="A231" s="149"/>
      <c r="B231" s="144"/>
      <c r="C231" s="161"/>
      <c r="D231" s="160"/>
      <c r="E231" s="160"/>
      <c r="F231" s="160"/>
      <c r="G231" s="150"/>
      <c r="H231" s="153"/>
      <c r="I231" s="160"/>
      <c r="J231" s="160"/>
      <c r="K231" s="160"/>
      <c r="L231" s="156"/>
      <c r="M231" s="161"/>
      <c r="N231" s="160"/>
      <c r="O231" s="160"/>
      <c r="P231" s="160"/>
      <c r="Q231" s="150"/>
      <c r="R231" s="153"/>
      <c r="S231" s="160"/>
      <c r="T231" s="160"/>
      <c r="U231" s="160"/>
      <c r="V231" s="160"/>
      <c r="W231" s="160"/>
      <c r="X231" s="160"/>
      <c r="Y231" s="160"/>
      <c r="Z231" s="160"/>
      <c r="AA231" s="160"/>
      <c r="AB231" s="160"/>
      <c r="AC231" s="108"/>
      <c r="AD231" s="108"/>
      <c r="AE231" s="108"/>
      <c r="AF231" s="108"/>
      <c r="AG231" s="108"/>
      <c r="AH231" s="108"/>
      <c r="AI231" s="108"/>
      <c r="AJ231" s="108"/>
      <c r="AK231" s="108"/>
      <c r="AL231" s="108"/>
      <c r="AM231" s="108"/>
      <c r="AN231" s="108"/>
      <c r="AO231" s="108"/>
      <c r="AP231" s="108"/>
      <c r="AQ231" s="108"/>
      <c r="AR231" s="108"/>
      <c r="AS231" s="108"/>
      <c r="AT231" s="108"/>
      <c r="AU231" s="108"/>
      <c r="AV231" s="108"/>
      <c r="AW231" s="104"/>
      <c r="AX231" s="833"/>
      <c r="AY231" s="833"/>
      <c r="AZ231" s="344"/>
      <c r="BA231" s="490"/>
      <c r="BB231" s="552"/>
      <c r="BC231" s="415"/>
      <c r="BD231" s="405"/>
      <c r="BE231" s="405"/>
      <c r="BF231" s="405"/>
      <c r="BG231" s="419"/>
      <c r="BH231" s="415"/>
      <c r="BI231" s="405"/>
      <c r="BJ231" s="405"/>
      <c r="BK231" s="405"/>
      <c r="BL231" s="419"/>
      <c r="BM231" s="415"/>
      <c r="BN231" s="405"/>
      <c r="BO231" s="405"/>
      <c r="BP231" s="405"/>
      <c r="BQ231" s="419"/>
      <c r="BR231" s="415"/>
      <c r="BS231" s="405"/>
      <c r="BT231" s="405"/>
      <c r="BU231" s="405"/>
      <c r="BV231" s="405"/>
      <c r="BW231" s="405"/>
      <c r="BX231" s="405"/>
      <c r="BY231" s="406"/>
      <c r="BZ231" s="406"/>
      <c r="CA231" s="406"/>
      <c r="CB231" s="406"/>
      <c r="CC231" s="406"/>
      <c r="CD231" s="406"/>
      <c r="CE231" s="406"/>
      <c r="CF231" s="406"/>
      <c r="CG231" s="406"/>
      <c r="CH231" s="406"/>
      <c r="CI231" s="406"/>
      <c r="CJ231" s="406"/>
      <c r="CK231" s="406"/>
      <c r="CL231" s="406"/>
      <c r="CM231" s="406"/>
      <c r="CN231" s="406"/>
      <c r="CO231" s="406"/>
      <c r="CP231" s="406"/>
      <c r="CQ231" s="406"/>
      <c r="CR231" s="406"/>
      <c r="CS231" s="406"/>
      <c r="CT231" s="406"/>
      <c r="CU231" s="406"/>
      <c r="CV231" s="406"/>
      <c r="CW231" s="406"/>
      <c r="CX231" s="7"/>
      <c r="CY231" s="7"/>
      <c r="CZ231" s="7"/>
    </row>
    <row r="232" s="489" customFormat="true" ht="15" customHeight="true" x14ac:dyDescent="0.2">
      <c r="A232" s="149"/>
      <c r="B232" s="144"/>
      <c r="C232" s="161"/>
      <c r="D232" s="160"/>
      <c r="E232" s="160"/>
      <c r="F232" s="160"/>
      <c r="G232" s="150"/>
      <c r="H232" s="153"/>
      <c r="I232" s="160"/>
      <c r="J232" s="160"/>
      <c r="K232" s="160"/>
      <c r="L232" s="156"/>
      <c r="M232" s="161"/>
      <c r="N232" s="160"/>
      <c r="O232" s="160"/>
      <c r="P232" s="160"/>
      <c r="Q232" s="150"/>
      <c r="R232" s="153"/>
      <c r="S232" s="160"/>
      <c r="T232" s="160"/>
      <c r="U232" s="160"/>
      <c r="V232" s="160"/>
      <c r="W232" s="160"/>
      <c r="X232" s="160"/>
      <c r="Y232" s="160"/>
      <c r="Z232" s="160"/>
      <c r="AA232" s="160"/>
      <c r="AB232" s="160"/>
      <c r="AC232" s="108"/>
      <c r="AD232" s="108"/>
      <c r="AE232" s="108"/>
      <c r="AF232" s="108"/>
      <c r="AG232" s="108"/>
      <c r="AH232" s="108"/>
      <c r="AI232" s="108"/>
      <c r="AJ232" s="108"/>
      <c r="AK232" s="108"/>
      <c r="AL232" s="108"/>
      <c r="AM232" s="108"/>
      <c r="AN232" s="108"/>
      <c r="AO232" s="108"/>
      <c r="AP232" s="108"/>
      <c r="AQ232" s="108"/>
      <c r="AR232" s="108"/>
      <c r="AS232" s="108"/>
      <c r="AT232" s="108"/>
      <c r="AU232" s="108"/>
      <c r="AV232" s="108"/>
      <c r="AW232" s="104"/>
      <c r="AX232" s="833"/>
      <c r="AY232" s="833"/>
      <c r="AZ232" s="344"/>
      <c r="BA232" s="878"/>
      <c r="BB232" s="552"/>
      <c r="BC232" s="415"/>
      <c r="BD232" s="405"/>
      <c r="BE232" s="405"/>
      <c r="BF232" s="405"/>
      <c r="BG232" s="419"/>
      <c r="BH232" s="415"/>
      <c r="BI232" s="405"/>
      <c r="BJ232" s="405"/>
      <c r="BK232" s="405"/>
      <c r="BL232" s="419"/>
      <c r="BM232" s="415"/>
      <c r="BN232" s="405"/>
      <c r="BO232" s="405"/>
      <c r="BP232" s="405"/>
      <c r="BQ232" s="419"/>
      <c r="BR232" s="415"/>
      <c r="BS232" s="405"/>
      <c r="BT232" s="405"/>
      <c r="BU232" s="405"/>
      <c r="BV232" s="405"/>
      <c r="BW232" s="405"/>
      <c r="BX232" s="405"/>
      <c r="BY232" s="406"/>
      <c r="BZ232" s="406"/>
      <c r="CA232" s="406"/>
      <c r="CB232" s="406"/>
      <c r="CC232" s="406"/>
      <c r="CD232" s="406"/>
      <c r="CE232" s="406"/>
      <c r="CF232" s="406"/>
      <c r="CG232" s="406"/>
      <c r="CH232" s="406"/>
      <c r="CI232" s="406"/>
      <c r="CJ232" s="406"/>
      <c r="CK232" s="406"/>
      <c r="CL232" s="406"/>
      <c r="CM232" s="406"/>
      <c r="CN232" s="406"/>
      <c r="CO232" s="406"/>
      <c r="CP232" s="406"/>
      <c r="CQ232" s="406"/>
      <c r="CR232" s="406"/>
      <c r="CS232" s="406"/>
      <c r="CT232" s="406"/>
      <c r="CU232" s="406"/>
      <c r="CV232" s="406"/>
      <c r="CW232" s="406"/>
      <c r="CX232" s="7"/>
      <c r="CY232" s="7"/>
      <c r="CZ232" s="7"/>
    </row>
    <row r="233" s="489" customFormat="true" ht="15" customHeight="true" x14ac:dyDescent="0.2">
      <c r="A233" s="149"/>
      <c r="B233" s="144"/>
      <c r="C233" s="89"/>
      <c r="D233" s="88"/>
      <c r="E233" s="88"/>
      <c r="F233" s="88"/>
      <c r="G233" s="87"/>
      <c r="H233" s="86"/>
      <c r="I233" s="88"/>
      <c r="J233" s="88"/>
      <c r="K233" s="88"/>
      <c r="L233" s="85"/>
      <c r="M233" s="89"/>
      <c r="N233" s="88"/>
      <c r="O233" s="88"/>
      <c r="P233" s="88"/>
      <c r="Q233" s="87"/>
      <c r="R233" s="86"/>
      <c r="S233" s="88"/>
      <c r="T233" s="88"/>
      <c r="U233" s="88"/>
      <c r="V233" s="88"/>
      <c r="W233" s="88"/>
      <c r="X233" s="88"/>
      <c r="Y233" s="88"/>
      <c r="Z233" s="88"/>
      <c r="AA233" s="88"/>
      <c r="AB233" s="88"/>
      <c r="AC233" s="108"/>
      <c r="AD233" s="108"/>
      <c r="AE233" s="108"/>
      <c r="AF233" s="108"/>
      <c r="AG233" s="108"/>
      <c r="AH233" s="108"/>
      <c r="AI233" s="108"/>
      <c r="AJ233" s="108"/>
      <c r="AK233" s="108"/>
      <c r="AL233" s="108"/>
      <c r="AM233" s="108"/>
      <c r="AN233" s="108"/>
      <c r="AO233" s="108"/>
      <c r="AP233" s="108"/>
      <c r="AQ233" s="108"/>
      <c r="AR233" s="108"/>
      <c r="AS233" s="108"/>
      <c r="AT233" s="108"/>
      <c r="AU233" s="108"/>
      <c r="AV233" s="108"/>
      <c r="AW233" s="104"/>
      <c r="AX233" s="833"/>
      <c r="AY233" s="833"/>
      <c r="AZ233" s="344"/>
      <c r="BA233" s="878"/>
      <c r="BB233" s="552"/>
      <c r="BC233" s="415"/>
      <c r="BD233" s="405"/>
      <c r="BE233" s="405"/>
      <c r="BF233" s="405"/>
      <c r="BG233" s="419"/>
      <c r="BH233" s="415"/>
      <c r="BI233" s="405"/>
      <c r="BJ233" s="405"/>
      <c r="BK233" s="405"/>
      <c r="BL233" s="419"/>
      <c r="BM233" s="415"/>
      <c r="BN233" s="405"/>
      <c r="BO233" s="405"/>
      <c r="BP233" s="405"/>
      <c r="BQ233" s="419"/>
      <c r="BR233" s="415"/>
      <c r="BS233" s="405"/>
      <c r="BT233" s="405"/>
      <c r="BU233" s="405"/>
      <c r="BV233" s="405"/>
      <c r="BW233" s="405"/>
      <c r="BX233" s="405"/>
      <c r="BY233" s="406"/>
      <c r="BZ233" s="406"/>
      <c r="CA233" s="406"/>
      <c r="CB233" s="406"/>
      <c r="CC233" s="406"/>
      <c r="CD233" s="406"/>
      <c r="CE233" s="406"/>
      <c r="CF233" s="406"/>
      <c r="CG233" s="406"/>
      <c r="CH233" s="406"/>
      <c r="CI233" s="406"/>
      <c r="CJ233" s="406"/>
      <c r="CK233" s="406"/>
      <c r="CL233" s="406"/>
      <c r="CM233" s="406"/>
      <c r="CN233" s="406"/>
      <c r="CO233" s="406"/>
      <c r="CP233" s="406"/>
      <c r="CQ233" s="406"/>
      <c r="CR233" s="406"/>
      <c r="CS233" s="406"/>
      <c r="CT233" s="406"/>
      <c r="CU233" s="406"/>
      <c r="CV233" s="406"/>
      <c r="CW233" s="406"/>
      <c r="CX233" s="7"/>
      <c r="CY233" s="7"/>
      <c r="CZ233" s="7"/>
    </row>
    <row r="234" s="489" customFormat="true" ht="15" customHeight="true" x14ac:dyDescent="0.2">
      <c r="A234" s="149"/>
      <c r="B234" s="144"/>
      <c r="C234" s="89"/>
      <c r="D234" s="88"/>
      <c r="E234" s="88"/>
      <c r="F234" s="88"/>
      <c r="G234" s="87"/>
      <c r="H234" s="86"/>
      <c r="I234" s="88"/>
      <c r="J234" s="88"/>
      <c r="K234" s="88"/>
      <c r="L234" s="85"/>
      <c r="M234" s="89"/>
      <c r="N234" s="88"/>
      <c r="O234" s="88"/>
      <c r="P234" s="88"/>
      <c r="Q234" s="87"/>
      <c r="R234" s="86"/>
      <c r="S234" s="88"/>
      <c r="T234" s="88"/>
      <c r="U234" s="88"/>
      <c r="V234" s="88"/>
      <c r="W234" s="88"/>
      <c r="X234" s="88"/>
      <c r="Y234" s="88"/>
      <c r="Z234" s="88"/>
      <c r="AA234" s="88"/>
      <c r="AB234" s="88"/>
      <c r="AC234" s="108"/>
      <c r="AD234" s="108"/>
      <c r="AE234" s="108"/>
      <c r="AF234" s="108"/>
      <c r="AG234" s="108"/>
      <c r="AH234" s="108"/>
      <c r="AI234" s="108"/>
      <c r="AJ234" s="108"/>
      <c r="AK234" s="108"/>
      <c r="AL234" s="108"/>
      <c r="AM234" s="108"/>
      <c r="AN234" s="108"/>
      <c r="AO234" s="108"/>
      <c r="AP234" s="108"/>
      <c r="AQ234" s="108"/>
      <c r="AR234" s="108"/>
      <c r="AS234" s="108"/>
      <c r="AT234" s="108"/>
      <c r="AU234" s="108"/>
      <c r="AV234" s="108"/>
      <c r="AW234" s="104"/>
      <c r="AX234" s="833"/>
      <c r="AY234" s="833"/>
      <c r="AZ234" s="344"/>
      <c r="BA234" s="878"/>
      <c r="BB234" s="552"/>
      <c r="BC234" s="415"/>
      <c r="BD234" s="405"/>
      <c r="BE234" s="405"/>
      <c r="BF234" s="405"/>
      <c r="BG234" s="419"/>
      <c r="BH234" s="415"/>
      <c r="BI234" s="405"/>
      <c r="BJ234" s="405"/>
      <c r="BK234" s="405"/>
      <c r="BL234" s="419"/>
      <c r="BM234" s="415"/>
      <c r="BN234" s="405"/>
      <c r="BO234" s="405"/>
      <c r="BP234" s="405"/>
      <c r="BQ234" s="419"/>
      <c r="BR234" s="415"/>
      <c r="BS234" s="405"/>
      <c r="BT234" s="405"/>
      <c r="BU234" s="405"/>
      <c r="BV234" s="405"/>
      <c r="BW234" s="405"/>
      <c r="BX234" s="405"/>
      <c r="BY234" s="406"/>
      <c r="BZ234" s="406"/>
      <c r="CA234" s="406"/>
      <c r="CB234" s="406"/>
      <c r="CC234" s="406"/>
      <c r="CD234" s="406"/>
      <c r="CE234" s="406"/>
      <c r="CF234" s="406"/>
      <c r="CG234" s="406"/>
      <c r="CH234" s="406"/>
      <c r="CI234" s="406"/>
      <c r="CJ234" s="406"/>
      <c r="CK234" s="406"/>
      <c r="CL234" s="406"/>
      <c r="CM234" s="406"/>
      <c r="CN234" s="406"/>
      <c r="CO234" s="406"/>
      <c r="CP234" s="406"/>
      <c r="CQ234" s="406"/>
      <c r="CR234" s="406"/>
      <c r="CS234" s="406"/>
      <c r="CT234" s="406"/>
      <c r="CU234" s="406"/>
      <c r="CV234" s="406"/>
      <c r="CW234" s="406"/>
      <c r="CX234" s="7"/>
      <c r="CY234" s="7"/>
      <c r="CZ234" s="7"/>
    </row>
    <row r="235" s="489" customFormat="true" ht="15" customHeight="true" x14ac:dyDescent="0.2">
      <c r="A235" s="149"/>
      <c r="B235" s="144"/>
      <c r="C235" s="89"/>
      <c r="D235" s="88"/>
      <c r="E235" s="88"/>
      <c r="F235" s="88"/>
      <c r="G235" s="87"/>
      <c r="H235" s="86"/>
      <c r="I235" s="88"/>
      <c r="J235" s="88"/>
      <c r="K235" s="88"/>
      <c r="L235" s="85"/>
      <c r="M235" s="89"/>
      <c r="N235" s="88"/>
      <c r="O235" s="88"/>
      <c r="P235" s="88"/>
      <c r="Q235" s="87"/>
      <c r="R235" s="86"/>
      <c r="S235" s="88"/>
      <c r="T235" s="88"/>
      <c r="U235" s="88"/>
      <c r="V235" s="88"/>
      <c r="W235" s="88"/>
      <c r="X235" s="88"/>
      <c r="Y235" s="88"/>
      <c r="Z235" s="88"/>
      <c r="AA235" s="88"/>
      <c r="AB235" s="88"/>
      <c r="AC235" s="108"/>
      <c r="AD235" s="108"/>
      <c r="AE235" s="108"/>
      <c r="AF235" s="108"/>
      <c r="AG235" s="108"/>
      <c r="AH235" s="108"/>
      <c r="AI235" s="108"/>
      <c r="AJ235" s="108"/>
      <c r="AK235" s="108"/>
      <c r="AL235" s="108"/>
      <c r="AM235" s="108"/>
      <c r="AN235" s="108"/>
      <c r="AO235" s="108"/>
      <c r="AP235" s="108"/>
      <c r="AQ235" s="108"/>
      <c r="AR235" s="108"/>
      <c r="AS235" s="108"/>
      <c r="AT235" s="108"/>
      <c r="AU235" s="108"/>
      <c r="AV235" s="108"/>
      <c r="AW235" s="104"/>
      <c r="AX235" s="833"/>
      <c r="AY235" s="833"/>
      <c r="AZ235" s="344"/>
      <c r="BA235" s="878"/>
      <c r="BB235" s="552"/>
      <c r="BC235" s="415"/>
      <c r="BD235" s="405"/>
      <c r="BE235" s="405"/>
      <c r="BF235" s="405"/>
      <c r="BG235" s="419"/>
      <c r="BH235" s="415"/>
      <c r="BI235" s="405"/>
      <c r="BJ235" s="405"/>
      <c r="BK235" s="405"/>
      <c r="BL235" s="419"/>
      <c r="BM235" s="415"/>
      <c r="BN235" s="405"/>
      <c r="BO235" s="405"/>
      <c r="BP235" s="405"/>
      <c r="BQ235" s="419"/>
      <c r="BR235" s="415"/>
      <c r="BS235" s="405"/>
      <c r="BT235" s="405"/>
      <c r="BU235" s="405"/>
      <c r="BV235" s="405"/>
      <c r="BW235" s="405"/>
      <c r="BX235" s="405"/>
      <c r="BY235" s="406"/>
      <c r="BZ235" s="406"/>
      <c r="CA235" s="406"/>
      <c r="CB235" s="406"/>
      <c r="CC235" s="406"/>
      <c r="CD235" s="406"/>
      <c r="CE235" s="406"/>
      <c r="CF235" s="406"/>
      <c r="CG235" s="406"/>
      <c r="CH235" s="406"/>
      <c r="CI235" s="406"/>
      <c r="CJ235" s="406"/>
      <c r="CK235" s="406"/>
      <c r="CL235" s="406"/>
      <c r="CM235" s="406"/>
      <c r="CN235" s="406"/>
      <c r="CO235" s="406"/>
      <c r="CP235" s="406"/>
      <c r="CQ235" s="406"/>
      <c r="CR235" s="406"/>
      <c r="CS235" s="406"/>
      <c r="CT235" s="406"/>
      <c r="CU235" s="406"/>
      <c r="CV235" s="406"/>
      <c r="CW235" s="406"/>
      <c r="CX235" s="7"/>
      <c r="CY235" s="7"/>
      <c r="CZ235" s="7"/>
    </row>
    <row r="236" s="489" customFormat="true" ht="15" customHeight="true" x14ac:dyDescent="0.2">
      <c r="A236" s="149"/>
      <c r="B236" s="144"/>
      <c r="C236" s="89"/>
      <c r="D236" s="88"/>
      <c r="E236" s="88"/>
      <c r="F236" s="88"/>
      <c r="G236" s="87"/>
      <c r="H236" s="86"/>
      <c r="I236" s="88"/>
      <c r="J236" s="88"/>
      <c r="K236" s="88"/>
      <c r="L236" s="85"/>
      <c r="M236" s="89"/>
      <c r="N236" s="88"/>
      <c r="O236" s="88"/>
      <c r="P236" s="88"/>
      <c r="Q236" s="87"/>
      <c r="R236" s="86"/>
      <c r="S236" s="88"/>
      <c r="T236" s="88"/>
      <c r="U236" s="88"/>
      <c r="V236" s="88"/>
      <c r="W236" s="88"/>
      <c r="X236" s="88"/>
      <c r="Y236" s="88"/>
      <c r="Z236" s="88"/>
      <c r="AA236" s="88"/>
      <c r="AB236" s="88"/>
      <c r="AC236" s="108"/>
      <c r="AD236" s="108"/>
      <c r="AE236" s="108"/>
      <c r="AF236" s="108"/>
      <c r="AG236" s="108"/>
      <c r="AH236" s="108"/>
      <c r="AI236" s="108"/>
      <c r="AJ236" s="108"/>
      <c r="AK236" s="108"/>
      <c r="AL236" s="108"/>
      <c r="AM236" s="108"/>
      <c r="AN236" s="108"/>
      <c r="AO236" s="108"/>
      <c r="AP236" s="108"/>
      <c r="AQ236" s="108"/>
      <c r="AR236" s="108"/>
      <c r="AS236" s="108"/>
      <c r="AT236" s="108"/>
      <c r="AU236" s="108"/>
      <c r="AV236" s="108"/>
      <c r="AW236" s="104"/>
      <c r="AX236" s="833"/>
      <c r="AY236" s="833"/>
      <c r="AZ236" s="344"/>
      <c r="BA236" s="878"/>
      <c r="BB236" s="552"/>
      <c r="BC236" s="415"/>
      <c r="BD236" s="405"/>
      <c r="BE236" s="405"/>
      <c r="BF236" s="405"/>
      <c r="BG236" s="419"/>
      <c r="BH236" s="415"/>
      <c r="BI236" s="405"/>
      <c r="BJ236" s="405"/>
      <c r="BK236" s="405"/>
      <c r="BL236" s="419"/>
      <c r="BM236" s="415"/>
      <c r="BN236" s="405"/>
      <c r="BO236" s="405"/>
      <c r="BP236" s="405"/>
      <c r="BQ236" s="419"/>
      <c r="BR236" s="415"/>
      <c r="BS236" s="405"/>
      <c r="BT236" s="405"/>
      <c r="BU236" s="405"/>
      <c r="BV236" s="405"/>
      <c r="BW236" s="405"/>
      <c r="BX236" s="405"/>
      <c r="BY236" s="406"/>
      <c r="BZ236" s="406"/>
      <c r="CA236" s="406"/>
      <c r="CB236" s="406"/>
      <c r="CC236" s="406"/>
      <c r="CD236" s="406"/>
      <c r="CE236" s="406"/>
      <c r="CF236" s="406"/>
      <c r="CG236" s="406"/>
      <c r="CH236" s="406"/>
      <c r="CI236" s="406"/>
      <c r="CJ236" s="406"/>
      <c r="CK236" s="406"/>
      <c r="CL236" s="406"/>
      <c r="CM236" s="406"/>
      <c r="CN236" s="406"/>
      <c r="CO236" s="406"/>
      <c r="CP236" s="406"/>
      <c r="CQ236" s="406"/>
      <c r="CR236" s="406"/>
      <c r="CS236" s="406"/>
      <c r="CT236" s="406"/>
      <c r="CU236" s="406"/>
      <c r="CV236" s="406"/>
      <c r="CW236" s="406"/>
      <c r="CX236" s="7"/>
      <c r="CY236" s="7"/>
      <c r="CZ236" s="7"/>
    </row>
    <row r="237" s="489" customFormat="true" ht="15" customHeight="true" x14ac:dyDescent="0.2">
      <c r="A237" s="149"/>
      <c r="B237" s="144"/>
      <c r="C237" s="89"/>
      <c r="D237" s="88"/>
      <c r="E237" s="88"/>
      <c r="F237" s="88"/>
      <c r="G237" s="87"/>
      <c r="H237" s="86"/>
      <c r="I237" s="88"/>
      <c r="J237" s="88"/>
      <c r="K237" s="88"/>
      <c r="L237" s="85"/>
      <c r="M237" s="89"/>
      <c r="N237" s="88"/>
      <c r="O237" s="88"/>
      <c r="P237" s="88"/>
      <c r="Q237" s="87"/>
      <c r="R237" s="86"/>
      <c r="S237" s="88"/>
      <c r="T237" s="88"/>
      <c r="U237" s="88"/>
      <c r="V237" s="88"/>
      <c r="W237" s="88"/>
      <c r="X237" s="88"/>
      <c r="Y237" s="88"/>
      <c r="Z237" s="88"/>
      <c r="AA237" s="88"/>
      <c r="AB237" s="88"/>
      <c r="AC237" s="108"/>
      <c r="AD237" s="108"/>
      <c r="AE237" s="108"/>
      <c r="AF237" s="108"/>
      <c r="AG237" s="108"/>
      <c r="AH237" s="108"/>
      <c r="AI237" s="108"/>
      <c r="AJ237" s="108"/>
      <c r="AK237" s="108"/>
      <c r="AL237" s="108"/>
      <c r="AM237" s="108"/>
      <c r="AN237" s="108"/>
      <c r="AO237" s="108"/>
      <c r="AP237" s="108"/>
      <c r="AQ237" s="108"/>
      <c r="AR237" s="108"/>
      <c r="AS237" s="108"/>
      <c r="AT237" s="108"/>
      <c r="AU237" s="108"/>
      <c r="AV237" s="108"/>
      <c r="AW237" s="104"/>
      <c r="AX237" s="833"/>
      <c r="AY237" s="833"/>
      <c r="AZ237" s="344"/>
      <c r="BA237" s="878"/>
      <c r="BB237" s="552"/>
      <c r="BC237" s="415"/>
      <c r="BD237" s="405"/>
      <c r="BE237" s="405"/>
      <c r="BF237" s="405"/>
      <c r="BG237" s="419"/>
      <c r="BH237" s="415"/>
      <c r="BI237" s="405"/>
      <c r="BJ237" s="405"/>
      <c r="BK237" s="405"/>
      <c r="BL237" s="419"/>
      <c r="BM237" s="415"/>
      <c r="BN237" s="405"/>
      <c r="BO237" s="405"/>
      <c r="BP237" s="405"/>
      <c r="BQ237" s="419"/>
      <c r="BR237" s="415"/>
      <c r="BS237" s="405"/>
      <c r="BT237" s="405"/>
      <c r="BU237" s="405"/>
      <c r="BV237" s="405"/>
      <c r="BW237" s="405"/>
      <c r="BX237" s="405"/>
      <c r="BY237" s="406"/>
      <c r="BZ237" s="406"/>
      <c r="CA237" s="406"/>
      <c r="CB237" s="406"/>
      <c r="CC237" s="406"/>
      <c r="CD237" s="406"/>
      <c r="CE237" s="406"/>
      <c r="CF237" s="406"/>
      <c r="CG237" s="406"/>
      <c r="CH237" s="406"/>
      <c r="CI237" s="406"/>
      <c r="CJ237" s="406"/>
      <c r="CK237" s="406"/>
      <c r="CL237" s="406"/>
      <c r="CM237" s="406"/>
      <c r="CN237" s="406"/>
      <c r="CO237" s="406"/>
      <c r="CP237" s="406"/>
      <c r="CQ237" s="406"/>
      <c r="CR237" s="406"/>
      <c r="CS237" s="406"/>
      <c r="CT237" s="406"/>
      <c r="CU237" s="406"/>
      <c r="CV237" s="406"/>
      <c r="CW237" s="406"/>
      <c r="CX237" s="7"/>
      <c r="CY237" s="7"/>
      <c r="CZ237" s="7"/>
    </row>
    <row r="238" s="489" customFormat="true" ht="15" customHeight="true" x14ac:dyDescent="0.2">
      <c r="A238" s="149"/>
      <c r="B238" s="144"/>
      <c r="C238" s="89"/>
      <c r="D238" s="88"/>
      <c r="E238" s="88"/>
      <c r="F238" s="88"/>
      <c r="G238" s="87"/>
      <c r="H238" s="86"/>
      <c r="I238" s="88"/>
      <c r="J238" s="88"/>
      <c r="K238" s="88"/>
      <c r="L238" s="85"/>
      <c r="M238" s="89"/>
      <c r="N238" s="88"/>
      <c r="O238" s="88"/>
      <c r="P238" s="88"/>
      <c r="Q238" s="87"/>
      <c r="R238" s="86"/>
      <c r="S238" s="88"/>
      <c r="T238" s="88"/>
      <c r="U238" s="88"/>
      <c r="V238" s="88"/>
      <c r="W238" s="88"/>
      <c r="X238" s="88"/>
      <c r="Y238" s="88"/>
      <c r="Z238" s="88"/>
      <c r="AA238" s="88"/>
      <c r="AB238" s="88"/>
      <c r="AC238" s="108"/>
      <c r="AD238" s="108"/>
      <c r="AE238" s="108"/>
      <c r="AF238" s="108"/>
      <c r="AG238" s="108"/>
      <c r="AH238" s="108"/>
      <c r="AI238" s="108"/>
      <c r="AJ238" s="108"/>
      <c r="AK238" s="108"/>
      <c r="AL238" s="108"/>
      <c r="AM238" s="108"/>
      <c r="AN238" s="108"/>
      <c r="AO238" s="108"/>
      <c r="AP238" s="108"/>
      <c r="AQ238" s="108"/>
      <c r="AR238" s="108"/>
      <c r="AS238" s="108"/>
      <c r="AT238" s="108"/>
      <c r="AU238" s="108"/>
      <c r="AV238" s="108"/>
      <c r="AW238" s="104"/>
      <c r="AX238" s="833"/>
      <c r="AY238" s="833"/>
      <c r="AZ238" s="344"/>
      <c r="BA238" s="878"/>
      <c r="BB238" s="552"/>
      <c r="BC238" s="415"/>
      <c r="BD238" s="405"/>
      <c r="BE238" s="405"/>
      <c r="BF238" s="405"/>
      <c r="BG238" s="419"/>
      <c r="BH238" s="415"/>
      <c r="BI238" s="405"/>
      <c r="BJ238" s="405"/>
      <c r="BK238" s="405"/>
      <c r="BL238" s="419"/>
      <c r="BM238" s="415"/>
      <c r="BN238" s="405"/>
      <c r="BO238" s="405"/>
      <c r="BP238" s="405"/>
      <c r="BQ238" s="419"/>
      <c r="BR238" s="415"/>
      <c r="BS238" s="405"/>
      <c r="BT238" s="405"/>
      <c r="BU238" s="405"/>
      <c r="BV238" s="405"/>
      <c r="BW238" s="405"/>
      <c r="BX238" s="405"/>
      <c r="BY238" s="406"/>
      <c r="BZ238" s="406"/>
      <c r="CA238" s="406"/>
      <c r="CB238" s="406"/>
      <c r="CC238" s="406"/>
      <c r="CD238" s="406"/>
      <c r="CE238" s="406"/>
      <c r="CF238" s="406"/>
      <c r="CG238" s="406"/>
      <c r="CH238" s="406"/>
      <c r="CI238" s="406"/>
      <c r="CJ238" s="406"/>
      <c r="CK238" s="406"/>
      <c r="CL238" s="406"/>
      <c r="CM238" s="406"/>
      <c r="CN238" s="406"/>
      <c r="CO238" s="406"/>
      <c r="CP238" s="406"/>
      <c r="CQ238" s="406"/>
      <c r="CR238" s="406"/>
      <c r="CS238" s="406"/>
      <c r="CT238" s="406"/>
      <c r="CU238" s="406"/>
      <c r="CV238" s="406"/>
      <c r="CW238" s="406"/>
      <c r="CX238" s="7"/>
      <c r="CY238" s="7"/>
      <c r="CZ238" s="7"/>
    </row>
    <row r="239" s="489" customFormat="true" ht="15" customHeight="true" x14ac:dyDescent="0.2">
      <c r="A239" s="149"/>
      <c r="B239" s="144"/>
      <c r="C239" s="89"/>
      <c r="D239" s="88"/>
      <c r="E239" s="88"/>
      <c r="F239" s="88"/>
      <c r="G239" s="87"/>
      <c r="H239" s="86"/>
      <c r="I239" s="88"/>
      <c r="J239" s="88"/>
      <c r="K239" s="88"/>
      <c r="L239" s="85"/>
      <c r="M239" s="89"/>
      <c r="N239" s="88"/>
      <c r="O239" s="88"/>
      <c r="P239" s="88"/>
      <c r="Q239" s="87"/>
      <c r="R239" s="86"/>
      <c r="S239" s="88"/>
      <c r="T239" s="88"/>
      <c r="U239" s="88"/>
      <c r="V239" s="88"/>
      <c r="W239" s="88"/>
      <c r="X239" s="88"/>
      <c r="Y239" s="88"/>
      <c r="Z239" s="88"/>
      <c r="AA239" s="88"/>
      <c r="AB239" s="88"/>
      <c r="AC239" s="108"/>
      <c r="AD239" s="108"/>
      <c r="AE239" s="108"/>
      <c r="AF239" s="108"/>
      <c r="AG239" s="108"/>
      <c r="AH239" s="108"/>
      <c r="AI239" s="108"/>
      <c r="AJ239" s="108"/>
      <c r="AK239" s="108"/>
      <c r="AL239" s="108"/>
      <c r="AM239" s="108"/>
      <c r="AN239" s="108"/>
      <c r="AO239" s="108"/>
      <c r="AP239" s="108"/>
      <c r="AQ239" s="108"/>
      <c r="AR239" s="108"/>
      <c r="AS239" s="108"/>
      <c r="AT239" s="108"/>
      <c r="AU239" s="108"/>
      <c r="AV239" s="108"/>
      <c r="AW239" s="104"/>
      <c r="AX239" s="833"/>
      <c r="AY239" s="833"/>
      <c r="AZ239" s="344"/>
      <c r="BA239" s="878"/>
      <c r="BB239" s="552"/>
      <c r="BC239" s="415"/>
      <c r="BD239" s="405"/>
      <c r="BE239" s="405"/>
      <c r="BF239" s="405"/>
      <c r="BG239" s="419"/>
      <c r="BH239" s="415"/>
      <c r="BI239" s="405"/>
      <c r="BJ239" s="405"/>
      <c r="BK239" s="405"/>
      <c r="BL239" s="419"/>
      <c r="BM239" s="415"/>
      <c r="BN239" s="405"/>
      <c r="BO239" s="405"/>
      <c r="BP239" s="405"/>
      <c r="BQ239" s="419"/>
      <c r="BR239" s="415"/>
      <c r="BS239" s="405"/>
      <c r="BT239" s="405"/>
      <c r="BU239" s="405"/>
      <c r="BV239" s="405"/>
      <c r="BW239" s="405"/>
      <c r="BX239" s="405"/>
      <c r="BY239" s="406"/>
      <c r="BZ239" s="406"/>
      <c r="CA239" s="406"/>
      <c r="CB239" s="406"/>
      <c r="CC239" s="406"/>
      <c r="CD239" s="406"/>
      <c r="CE239" s="406"/>
      <c r="CF239" s="406"/>
      <c r="CG239" s="406"/>
      <c r="CH239" s="406"/>
      <c r="CI239" s="406"/>
      <c r="CJ239" s="406"/>
      <c r="CK239" s="406"/>
      <c r="CL239" s="406"/>
      <c r="CM239" s="406"/>
      <c r="CN239" s="406"/>
      <c r="CO239" s="406"/>
      <c r="CP239" s="406"/>
      <c r="CQ239" s="406"/>
      <c r="CR239" s="406"/>
      <c r="CS239" s="406"/>
      <c r="CT239" s="406"/>
      <c r="CU239" s="406"/>
      <c r="CV239" s="406"/>
      <c r="CW239" s="406"/>
      <c r="CX239" s="7"/>
      <c r="CY239" s="7"/>
      <c r="CZ239" s="7"/>
    </row>
    <row r="240" s="489" customFormat="true" ht="15" customHeight="true" x14ac:dyDescent="0.2">
      <c r="A240" s="149"/>
      <c r="B240" s="144"/>
      <c r="C240" s="89"/>
      <c r="D240" s="88"/>
      <c r="E240" s="88"/>
      <c r="F240" s="88"/>
      <c r="G240" s="87"/>
      <c r="H240" s="86"/>
      <c r="I240" s="88"/>
      <c r="J240" s="88"/>
      <c r="K240" s="88"/>
      <c r="L240" s="85"/>
      <c r="M240" s="89"/>
      <c r="N240" s="88"/>
      <c r="O240" s="88"/>
      <c r="P240" s="88"/>
      <c r="Q240" s="87"/>
      <c r="R240" s="86"/>
      <c r="S240" s="88"/>
      <c r="T240" s="88"/>
      <c r="U240" s="88"/>
      <c r="V240" s="88"/>
      <c r="W240" s="88"/>
      <c r="X240" s="88"/>
      <c r="Y240" s="88"/>
      <c r="Z240" s="88"/>
      <c r="AA240" s="88"/>
      <c r="AB240" s="88"/>
      <c r="AC240" s="108"/>
      <c r="AD240" s="108"/>
      <c r="AE240" s="108"/>
      <c r="AF240" s="108"/>
      <c r="AG240" s="108"/>
      <c r="AH240" s="108"/>
      <c r="AI240" s="108"/>
      <c r="AJ240" s="108"/>
      <c r="AK240" s="108"/>
      <c r="AL240" s="108"/>
      <c r="AM240" s="108"/>
      <c r="AN240" s="108"/>
      <c r="AO240" s="108"/>
      <c r="AP240" s="108"/>
      <c r="AQ240" s="108"/>
      <c r="AR240" s="108"/>
      <c r="AS240" s="108"/>
      <c r="AT240" s="108"/>
      <c r="AU240" s="108"/>
      <c r="AV240" s="108"/>
      <c r="AW240" s="104"/>
      <c r="AX240" s="833"/>
      <c r="AY240" s="833"/>
      <c r="AZ240" s="344"/>
      <c r="BA240" s="878"/>
      <c r="BB240" s="552"/>
      <c r="BC240" s="415"/>
      <c r="BD240" s="405"/>
      <c r="BE240" s="405"/>
      <c r="BF240" s="405"/>
      <c r="BG240" s="419"/>
      <c r="BH240" s="415"/>
      <c r="BI240" s="405"/>
      <c r="BJ240" s="405"/>
      <c r="BK240" s="405"/>
      <c r="BL240" s="419"/>
      <c r="BM240" s="415"/>
      <c r="BN240" s="405"/>
      <c r="BO240" s="405"/>
      <c r="BP240" s="405"/>
      <c r="BQ240" s="419"/>
      <c r="BR240" s="415"/>
      <c r="BS240" s="405"/>
      <c r="BT240" s="405"/>
      <c r="BU240" s="405"/>
      <c r="BV240" s="405"/>
      <c r="BW240" s="405"/>
      <c r="BX240" s="405"/>
      <c r="BY240" s="406"/>
      <c r="BZ240" s="406"/>
      <c r="CA240" s="406"/>
      <c r="CB240" s="406"/>
      <c r="CC240" s="406"/>
      <c r="CD240" s="406"/>
      <c r="CE240" s="406"/>
      <c r="CF240" s="406"/>
      <c r="CG240" s="406"/>
      <c r="CH240" s="406"/>
      <c r="CI240" s="406"/>
      <c r="CJ240" s="406"/>
      <c r="CK240" s="406"/>
      <c r="CL240" s="406"/>
      <c r="CM240" s="406"/>
      <c r="CN240" s="406"/>
      <c r="CO240" s="406"/>
      <c r="CP240" s="406"/>
      <c r="CQ240" s="406"/>
      <c r="CR240" s="406"/>
      <c r="CS240" s="406"/>
      <c r="CT240" s="406"/>
      <c r="CU240" s="406"/>
      <c r="CV240" s="406"/>
      <c r="CW240" s="406"/>
      <c r="CX240" s="7"/>
      <c r="CY240" s="7"/>
      <c r="CZ240" s="7"/>
    </row>
    <row r="241" s="489" customFormat="true" ht="15" customHeight="true" x14ac:dyDescent="0.2">
      <c r="A241" s="149"/>
      <c r="B241" s="144"/>
      <c r="C241" s="89"/>
      <c r="D241" s="88"/>
      <c r="E241" s="88"/>
      <c r="F241" s="88"/>
      <c r="G241" s="87"/>
      <c r="H241" s="86"/>
      <c r="I241" s="88"/>
      <c r="J241" s="88"/>
      <c r="K241" s="88"/>
      <c r="L241" s="85"/>
      <c r="M241" s="89"/>
      <c r="N241" s="88"/>
      <c r="O241" s="88"/>
      <c r="P241" s="88"/>
      <c r="Q241" s="87"/>
      <c r="R241" s="86"/>
      <c r="S241" s="88"/>
      <c r="T241" s="88"/>
      <c r="U241" s="88"/>
      <c r="V241" s="88"/>
      <c r="W241" s="88"/>
      <c r="X241" s="88"/>
      <c r="Y241" s="88"/>
      <c r="Z241" s="88"/>
      <c r="AA241" s="88"/>
      <c r="AB241" s="88"/>
      <c r="AC241" s="108"/>
      <c r="AD241" s="108"/>
      <c r="AE241" s="108"/>
      <c r="AF241" s="108"/>
      <c r="AG241" s="108"/>
      <c r="AH241" s="108"/>
      <c r="AI241" s="108"/>
      <c r="AJ241" s="108"/>
      <c r="AK241" s="108"/>
      <c r="AL241" s="108"/>
      <c r="AM241" s="108"/>
      <c r="AN241" s="108"/>
      <c r="AO241" s="108"/>
      <c r="AP241" s="108"/>
      <c r="AQ241" s="108"/>
      <c r="AR241" s="108"/>
      <c r="AS241" s="108"/>
      <c r="AT241" s="108"/>
      <c r="AU241" s="108"/>
      <c r="AV241" s="108"/>
      <c r="AW241" s="104"/>
      <c r="AX241" s="833"/>
      <c r="AY241" s="833"/>
      <c r="AZ241" s="344"/>
      <c r="BA241" s="878"/>
      <c r="BB241" s="552"/>
      <c r="BC241" s="415"/>
      <c r="BD241" s="405"/>
      <c r="BE241" s="405"/>
      <c r="BF241" s="405"/>
      <c r="BG241" s="419"/>
      <c r="BH241" s="415"/>
      <c r="BI241" s="405"/>
      <c r="BJ241" s="405"/>
      <c r="BK241" s="405"/>
      <c r="BL241" s="419"/>
      <c r="BM241" s="415"/>
      <c r="BN241" s="405"/>
      <c r="BO241" s="405"/>
      <c r="BP241" s="405"/>
      <c r="BQ241" s="419"/>
      <c r="BR241" s="415"/>
      <c r="BS241" s="405"/>
      <c r="BT241" s="405"/>
      <c r="BU241" s="405"/>
      <c r="BV241" s="405"/>
      <c r="BW241" s="405"/>
      <c r="BX241" s="405"/>
      <c r="BY241" s="406"/>
      <c r="BZ241" s="406"/>
      <c r="CA241" s="406"/>
      <c r="CB241" s="406"/>
      <c r="CC241" s="406"/>
      <c r="CD241" s="406"/>
      <c r="CE241" s="406"/>
      <c r="CF241" s="406"/>
      <c r="CG241" s="406"/>
      <c r="CH241" s="406"/>
      <c r="CI241" s="406"/>
      <c r="CJ241" s="406"/>
      <c r="CK241" s="406"/>
      <c r="CL241" s="406"/>
      <c r="CM241" s="406"/>
      <c r="CN241" s="406"/>
      <c r="CO241" s="406"/>
      <c r="CP241" s="406"/>
      <c r="CQ241" s="406"/>
      <c r="CR241" s="406"/>
      <c r="CS241" s="406"/>
      <c r="CT241" s="406"/>
      <c r="CU241" s="406"/>
      <c r="CV241" s="406"/>
      <c r="CW241" s="406"/>
      <c r="CX241" s="7"/>
      <c r="CY241" s="7"/>
      <c r="CZ241" s="7"/>
    </row>
    <row r="242" s="489" customFormat="true" ht="15" customHeight="true" x14ac:dyDescent="0.2">
      <c r="A242" s="172"/>
      <c r="B242" s="143"/>
      <c r="C242" s="106"/>
      <c r="D242" s="108"/>
      <c r="E242" s="108"/>
      <c r="F242" s="108"/>
      <c r="G242" s="107"/>
      <c r="H242" s="105"/>
      <c r="I242" s="108"/>
      <c r="J242" s="108"/>
      <c r="K242" s="108"/>
      <c r="L242" s="104"/>
      <c r="M242" s="106"/>
      <c r="N242" s="108"/>
      <c r="O242" s="108"/>
      <c r="P242" s="108"/>
      <c r="Q242" s="107"/>
      <c r="R242" s="105"/>
      <c r="S242" s="108"/>
      <c r="T242" s="108"/>
      <c r="U242" s="108"/>
      <c r="V242" s="108"/>
      <c r="W242" s="108"/>
      <c r="X242" s="108"/>
      <c r="Y242" s="108"/>
      <c r="Z242" s="108"/>
      <c r="AA242" s="108"/>
      <c r="AB242" s="108"/>
      <c r="AC242" s="108"/>
      <c r="AD242" s="108"/>
      <c r="AE242" s="108"/>
      <c r="AF242" s="108"/>
      <c r="AG242" s="108"/>
      <c r="AH242" s="108"/>
      <c r="AI242" s="108"/>
      <c r="AJ242" s="108"/>
      <c r="AK242" s="108"/>
      <c r="AL242" s="108"/>
      <c r="AM242" s="108"/>
      <c r="AN242" s="108"/>
      <c r="AO242" s="108"/>
      <c r="AP242" s="108"/>
      <c r="AQ242" s="108"/>
      <c r="AR242" s="108"/>
      <c r="AS242" s="108"/>
      <c r="AT242" s="108"/>
      <c r="AU242" s="108"/>
      <c r="AV242" s="108"/>
      <c r="AW242" s="104"/>
      <c r="AX242" s="833"/>
      <c r="AY242" s="833"/>
      <c r="AZ242" s="344"/>
      <c r="BA242" s="878"/>
      <c r="BB242" s="552"/>
      <c r="BC242" s="415"/>
      <c r="BD242" s="405"/>
      <c r="BE242" s="405"/>
      <c r="BF242" s="405"/>
      <c r="BG242" s="419"/>
      <c r="BH242" s="415"/>
      <c r="BI242" s="405"/>
      <c r="BJ242" s="405"/>
      <c r="BK242" s="405"/>
      <c r="BL242" s="419"/>
      <c r="BM242" s="415"/>
      <c r="BN242" s="405"/>
      <c r="BO242" s="405"/>
      <c r="BP242" s="405"/>
      <c r="BQ242" s="419"/>
      <c r="BR242" s="415"/>
      <c r="BS242" s="405"/>
      <c r="BT242" s="405"/>
      <c r="BU242" s="405"/>
      <c r="BV242" s="405"/>
      <c r="BW242" s="405"/>
      <c r="BX242" s="405"/>
      <c r="BY242" s="406"/>
      <c r="BZ242" s="406"/>
      <c r="CA242" s="406"/>
      <c r="CB242" s="406"/>
      <c r="CC242" s="406"/>
      <c r="CD242" s="406"/>
      <c r="CE242" s="406"/>
      <c r="CF242" s="406"/>
      <c r="CG242" s="406"/>
      <c r="CH242" s="406"/>
      <c r="CI242" s="406"/>
      <c r="CJ242" s="406"/>
      <c r="CK242" s="406"/>
      <c r="CL242" s="406"/>
      <c r="CM242" s="406"/>
      <c r="CN242" s="406"/>
      <c r="CO242" s="406"/>
      <c r="CP242" s="406"/>
      <c r="CQ242" s="406"/>
      <c r="CR242" s="406"/>
      <c r="CS242" s="406"/>
      <c r="CT242" s="406"/>
      <c r="CU242" s="406"/>
      <c r="CV242" s="406"/>
      <c r="CW242" s="406"/>
      <c r="CX242" s="7"/>
      <c r="CY242" s="7"/>
      <c r="CZ242" s="7"/>
    </row>
    <row r="243" s="489" customFormat="true" ht="15" customHeight="true" x14ac:dyDescent="0.2">
      <c r="A243" s="172"/>
      <c r="B243" s="143"/>
      <c r="C243" s="106"/>
      <c r="D243" s="108"/>
      <c r="E243" s="108"/>
      <c r="F243" s="108"/>
      <c r="G243" s="107"/>
      <c r="H243" s="105"/>
      <c r="I243" s="108"/>
      <c r="J243" s="108"/>
      <c r="K243" s="108"/>
      <c r="L243" s="104"/>
      <c r="M243" s="106"/>
      <c r="N243" s="108"/>
      <c r="O243" s="108"/>
      <c r="P243" s="108"/>
      <c r="Q243" s="107"/>
      <c r="R243" s="105"/>
      <c r="S243" s="108"/>
      <c r="T243" s="108"/>
      <c r="U243" s="108"/>
      <c r="V243" s="108"/>
      <c r="W243" s="108"/>
      <c r="X243" s="108"/>
      <c r="Y243" s="108"/>
      <c r="Z243" s="108"/>
      <c r="AA243" s="108"/>
      <c r="AB243" s="108"/>
      <c r="AC243" s="108"/>
      <c r="AD243" s="108"/>
      <c r="AE243" s="108"/>
      <c r="AF243" s="108"/>
      <c r="AG243" s="108"/>
      <c r="AH243" s="108"/>
      <c r="AI243" s="108"/>
      <c r="AJ243" s="108"/>
      <c r="AK243" s="108"/>
      <c r="AL243" s="108"/>
      <c r="AM243" s="108"/>
      <c r="AN243" s="108"/>
      <c r="AO243" s="108"/>
      <c r="AP243" s="108"/>
      <c r="AQ243" s="108"/>
      <c r="AR243" s="108"/>
      <c r="AS243" s="108"/>
      <c r="AT243" s="108"/>
      <c r="AU243" s="108"/>
      <c r="AV243" s="108"/>
      <c r="AW243" s="104"/>
      <c r="AX243" s="833"/>
      <c r="AY243" s="833"/>
      <c r="AZ243" s="344"/>
      <c r="BA243" s="878"/>
      <c r="BB243" s="552"/>
      <c r="BC243" s="415"/>
      <c r="BD243" s="405"/>
      <c r="BE243" s="405"/>
      <c r="BF243" s="405"/>
      <c r="BG243" s="419"/>
      <c r="BH243" s="415"/>
      <c r="BI243" s="405"/>
      <c r="BJ243" s="405"/>
      <c r="BK243" s="405"/>
      <c r="BL243" s="419"/>
      <c r="BM243" s="415"/>
      <c r="BN243" s="405"/>
      <c r="BO243" s="405"/>
      <c r="BP243" s="405"/>
      <c r="BQ243" s="419"/>
      <c r="BR243" s="415"/>
      <c r="BS243" s="405"/>
      <c r="BT243" s="405"/>
      <c r="BU243" s="405"/>
      <c r="BV243" s="405"/>
      <c r="BW243" s="405"/>
      <c r="BX243" s="405"/>
      <c r="BY243" s="406"/>
      <c r="BZ243" s="406"/>
      <c r="CA243" s="406"/>
      <c r="CB243" s="406"/>
      <c r="CC243" s="406"/>
      <c r="CD243" s="406"/>
      <c r="CE243" s="406"/>
      <c r="CF243" s="406"/>
      <c r="CG243" s="406"/>
      <c r="CH243" s="406"/>
      <c r="CI243" s="406"/>
      <c r="CJ243" s="406"/>
      <c r="CK243" s="406"/>
      <c r="CL243" s="406"/>
      <c r="CM243" s="406"/>
      <c r="CN243" s="406"/>
      <c r="CO243" s="406"/>
      <c r="CP243" s="406"/>
      <c r="CQ243" s="406"/>
      <c r="CR243" s="406"/>
      <c r="CS243" s="406"/>
      <c r="CT243" s="406"/>
      <c r="CU243" s="406"/>
      <c r="CV243" s="406"/>
      <c r="CW243" s="406"/>
      <c r="CX243" s="7"/>
      <c r="CY243" s="7"/>
      <c r="CZ243" s="7"/>
    </row>
    <row r="244" s="489" customFormat="true" ht="15" customHeight="true" x14ac:dyDescent="0.2">
      <c r="A244" s="172"/>
      <c r="B244" s="143"/>
      <c r="C244" s="106"/>
      <c r="D244" s="108"/>
      <c r="E244" s="108"/>
      <c r="F244" s="108"/>
      <c r="G244" s="107"/>
      <c r="H244" s="105"/>
      <c r="I244" s="108"/>
      <c r="J244" s="108"/>
      <c r="K244" s="108"/>
      <c r="L244" s="104"/>
      <c r="M244" s="106"/>
      <c r="N244" s="108"/>
      <c r="O244" s="108"/>
      <c r="P244" s="108"/>
      <c r="Q244" s="107"/>
      <c r="R244" s="105"/>
      <c r="S244" s="108"/>
      <c r="T244" s="108"/>
      <c r="U244" s="108"/>
      <c r="V244" s="108"/>
      <c r="W244" s="108"/>
      <c r="X244" s="108"/>
      <c r="Y244" s="108"/>
      <c r="Z244" s="108"/>
      <c r="AA244" s="108"/>
      <c r="AB244" s="108"/>
      <c r="AC244" s="108"/>
      <c r="AD244" s="108"/>
      <c r="AE244" s="108"/>
      <c r="AF244" s="108"/>
      <c r="AG244" s="108"/>
      <c r="AH244" s="108"/>
      <c r="AI244" s="108"/>
      <c r="AJ244" s="108"/>
      <c r="AK244" s="108"/>
      <c r="AL244" s="108"/>
      <c r="AM244" s="108"/>
      <c r="AN244" s="108"/>
      <c r="AO244" s="108"/>
      <c r="AP244" s="108"/>
      <c r="AQ244" s="108"/>
      <c r="AR244" s="108"/>
      <c r="AS244" s="108"/>
      <c r="AT244" s="108"/>
      <c r="AU244" s="108"/>
      <c r="AV244" s="108"/>
      <c r="AW244" s="104"/>
      <c r="AX244" s="833"/>
      <c r="AY244" s="833"/>
      <c r="AZ244" s="344"/>
      <c r="BA244" s="878"/>
      <c r="BB244" s="552"/>
      <c r="BC244" s="415"/>
      <c r="BD244" s="405"/>
      <c r="BE244" s="405"/>
      <c r="BF244" s="405"/>
      <c r="BG244" s="419"/>
      <c r="BH244" s="415"/>
      <c r="BI244" s="405"/>
      <c r="BJ244" s="405"/>
      <c r="BK244" s="405"/>
      <c r="BL244" s="419"/>
      <c r="BM244" s="415"/>
      <c r="BN244" s="405"/>
      <c r="BO244" s="405"/>
      <c r="BP244" s="405"/>
      <c r="BQ244" s="419"/>
      <c r="BR244" s="415"/>
      <c r="BS244" s="405"/>
      <c r="BT244" s="405"/>
      <c r="BU244" s="405"/>
      <c r="BV244" s="405"/>
      <c r="BW244" s="405"/>
      <c r="BX244" s="405"/>
      <c r="BY244" s="406"/>
      <c r="BZ244" s="406"/>
      <c r="CA244" s="406"/>
      <c r="CB244" s="406"/>
      <c r="CC244" s="406"/>
      <c r="CD244" s="406"/>
      <c r="CE244" s="406"/>
      <c r="CF244" s="406"/>
      <c r="CG244" s="406"/>
      <c r="CH244" s="406"/>
      <c r="CI244" s="406"/>
      <c r="CJ244" s="406"/>
      <c r="CK244" s="406"/>
      <c r="CL244" s="406"/>
      <c r="CM244" s="406"/>
      <c r="CN244" s="406"/>
      <c r="CO244" s="406"/>
      <c r="CP244" s="406"/>
      <c r="CQ244" s="406"/>
      <c r="CR244" s="406"/>
      <c r="CS244" s="406"/>
      <c r="CT244" s="406"/>
      <c r="CU244" s="406"/>
      <c r="CV244" s="406"/>
      <c r="CW244" s="406"/>
      <c r="CX244" s="7"/>
      <c r="CY244" s="7"/>
      <c r="CZ244" s="7"/>
    </row>
    <row r="245" s="489" customFormat="true" ht="15" customHeight="true" x14ac:dyDescent="0.2">
      <c r="A245" s="172"/>
      <c r="B245" s="143"/>
      <c r="C245" s="106"/>
      <c r="D245" s="108"/>
      <c r="E245" s="108"/>
      <c r="F245" s="108"/>
      <c r="G245" s="107"/>
      <c r="H245" s="105"/>
      <c r="I245" s="108"/>
      <c r="J245" s="108"/>
      <c r="K245" s="108"/>
      <c r="L245" s="104"/>
      <c r="M245" s="106"/>
      <c r="N245" s="108"/>
      <c r="O245" s="108"/>
      <c r="P245" s="108"/>
      <c r="Q245" s="107"/>
      <c r="R245" s="105"/>
      <c r="S245" s="108"/>
      <c r="T245" s="108"/>
      <c r="U245" s="108"/>
      <c r="V245" s="108"/>
      <c r="W245" s="108"/>
      <c r="X245" s="108"/>
      <c r="Y245" s="108"/>
      <c r="Z245" s="108"/>
      <c r="AA245" s="108"/>
      <c r="AB245" s="108"/>
      <c r="AC245" s="108"/>
      <c r="AD245" s="108"/>
      <c r="AE245" s="108"/>
      <c r="AF245" s="108"/>
      <c r="AG245" s="108"/>
      <c r="AH245" s="108"/>
      <c r="AI245" s="108"/>
      <c r="AJ245" s="108"/>
      <c r="AK245" s="108"/>
      <c r="AL245" s="108"/>
      <c r="AM245" s="108"/>
      <c r="AN245" s="108"/>
      <c r="AO245" s="108"/>
      <c r="AP245" s="108"/>
      <c r="AQ245" s="108"/>
      <c r="AR245" s="108"/>
      <c r="AS245" s="108"/>
      <c r="AT245" s="108"/>
      <c r="AU245" s="108"/>
      <c r="AV245" s="108"/>
      <c r="AW245" s="104"/>
      <c r="AX245" s="833"/>
      <c r="AY245" s="833"/>
      <c r="AZ245" s="344"/>
      <c r="BA245" s="878"/>
      <c r="BB245" s="552"/>
      <c r="BC245" s="415"/>
      <c r="BD245" s="405"/>
      <c r="BE245" s="405"/>
      <c r="BF245" s="405"/>
      <c r="BG245" s="419"/>
      <c r="BH245" s="415"/>
      <c r="BI245" s="405"/>
      <c r="BJ245" s="405"/>
      <c r="BK245" s="405"/>
      <c r="BL245" s="419"/>
      <c r="BM245" s="415"/>
      <c r="BN245" s="405"/>
      <c r="BO245" s="405"/>
      <c r="BP245" s="405"/>
      <c r="BQ245" s="419"/>
      <c r="BR245" s="415"/>
      <c r="BS245" s="405"/>
      <c r="BT245" s="405"/>
      <c r="BU245" s="405"/>
      <c r="BV245" s="405"/>
      <c r="BW245" s="405"/>
      <c r="BX245" s="405"/>
      <c r="BY245" s="406"/>
      <c r="BZ245" s="406"/>
      <c r="CA245" s="406"/>
      <c r="CB245" s="406"/>
      <c r="CC245" s="406"/>
      <c r="CD245" s="406"/>
      <c r="CE245" s="406"/>
      <c r="CF245" s="406"/>
      <c r="CG245" s="406"/>
      <c r="CH245" s="406"/>
      <c r="CI245" s="406"/>
      <c r="CJ245" s="406"/>
      <c r="CK245" s="406"/>
      <c r="CL245" s="406"/>
      <c r="CM245" s="406"/>
      <c r="CN245" s="406"/>
      <c r="CO245" s="406"/>
      <c r="CP245" s="406"/>
      <c r="CQ245" s="406"/>
      <c r="CR245" s="406"/>
      <c r="CS245" s="406"/>
      <c r="CT245" s="406"/>
      <c r="CU245" s="406"/>
      <c r="CV245" s="406"/>
      <c r="CW245" s="406"/>
      <c r="CX245" s="7"/>
      <c r="CY245" s="7"/>
      <c r="CZ245" s="7"/>
    </row>
    <row r="246" s="489" customFormat="true" ht="15" customHeight="true" x14ac:dyDescent="0.2">
      <c r="A246" s="172"/>
      <c r="B246" s="143"/>
      <c r="C246" s="106"/>
      <c r="D246" s="108"/>
      <c r="E246" s="108"/>
      <c r="F246" s="108"/>
      <c r="G246" s="107"/>
      <c r="H246" s="105"/>
      <c r="I246" s="108"/>
      <c r="J246" s="108"/>
      <c r="K246" s="108"/>
      <c r="L246" s="104"/>
      <c r="M246" s="106"/>
      <c r="N246" s="108"/>
      <c r="O246" s="108"/>
      <c r="P246" s="108"/>
      <c r="Q246" s="107"/>
      <c r="R246" s="105"/>
      <c r="S246" s="108"/>
      <c r="T246" s="108"/>
      <c r="U246" s="108"/>
      <c r="V246" s="108"/>
      <c r="W246" s="108"/>
      <c r="X246" s="108"/>
      <c r="Y246" s="108"/>
      <c r="Z246" s="108"/>
      <c r="AA246" s="108"/>
      <c r="AB246" s="108"/>
      <c r="AC246" s="108"/>
      <c r="AD246" s="108"/>
      <c r="AE246" s="108"/>
      <c r="AF246" s="108"/>
      <c r="AG246" s="108"/>
      <c r="AH246" s="108"/>
      <c r="AI246" s="108"/>
      <c r="AJ246" s="108"/>
      <c r="AK246" s="108"/>
      <c r="AL246" s="108"/>
      <c r="AM246" s="108"/>
      <c r="AN246" s="108"/>
      <c r="AO246" s="108"/>
      <c r="AP246" s="108"/>
      <c r="AQ246" s="108"/>
      <c r="AR246" s="108"/>
      <c r="AS246" s="108"/>
      <c r="AT246" s="108"/>
      <c r="AU246" s="108"/>
      <c r="AV246" s="108"/>
      <c r="AW246" s="104"/>
      <c r="AX246" s="833"/>
      <c r="AY246" s="833"/>
      <c r="AZ246" s="344"/>
      <c r="BA246" s="878"/>
      <c r="BB246" s="552"/>
      <c r="BC246" s="415"/>
      <c r="BD246" s="405"/>
      <c r="BE246" s="405"/>
      <c r="BF246" s="405"/>
      <c r="BG246" s="419"/>
      <c r="BH246" s="415"/>
      <c r="BI246" s="405"/>
      <c r="BJ246" s="405"/>
      <c r="BK246" s="405"/>
      <c r="BL246" s="419"/>
      <c r="BM246" s="415"/>
      <c r="BN246" s="405"/>
      <c r="BO246" s="405"/>
      <c r="BP246" s="405"/>
      <c r="BQ246" s="419"/>
      <c r="BR246" s="415"/>
      <c r="BS246" s="405"/>
      <c r="BT246" s="405"/>
      <c r="BU246" s="405"/>
      <c r="BV246" s="405"/>
      <c r="BW246" s="405"/>
      <c r="BX246" s="405"/>
      <c r="BY246" s="406"/>
      <c r="BZ246" s="406"/>
      <c r="CA246" s="406"/>
      <c r="CB246" s="406"/>
      <c r="CC246" s="406"/>
      <c r="CD246" s="406"/>
      <c r="CE246" s="406"/>
      <c r="CF246" s="406"/>
      <c r="CG246" s="406"/>
      <c r="CH246" s="406"/>
      <c r="CI246" s="406"/>
      <c r="CJ246" s="406"/>
      <c r="CK246" s="406"/>
      <c r="CL246" s="406"/>
      <c r="CM246" s="406"/>
      <c r="CN246" s="406"/>
      <c r="CO246" s="406"/>
      <c r="CP246" s="406"/>
      <c r="CQ246" s="406"/>
      <c r="CR246" s="406"/>
      <c r="CS246" s="406"/>
      <c r="CT246" s="406"/>
      <c r="CU246" s="406"/>
      <c r="CV246" s="406"/>
      <c r="CW246" s="406"/>
      <c r="CX246" s="7"/>
      <c r="CY246" s="7"/>
      <c r="CZ246" s="7"/>
    </row>
    <row r="247" s="489" customFormat="true" ht="15" customHeight="true" x14ac:dyDescent="0.2">
      <c r="A247" s="172"/>
      <c r="B247" s="143"/>
      <c r="C247" s="106"/>
      <c r="D247" s="108"/>
      <c r="E247" s="108"/>
      <c r="F247" s="108"/>
      <c r="G247" s="107"/>
      <c r="H247" s="105"/>
      <c r="I247" s="108"/>
      <c r="J247" s="108"/>
      <c r="K247" s="108"/>
      <c r="L247" s="104"/>
      <c r="M247" s="106"/>
      <c r="N247" s="108"/>
      <c r="O247" s="108"/>
      <c r="P247" s="108"/>
      <c r="Q247" s="107"/>
      <c r="R247" s="105"/>
      <c r="S247" s="108"/>
      <c r="T247" s="108"/>
      <c r="U247" s="108"/>
      <c r="V247" s="108"/>
      <c r="W247" s="108"/>
      <c r="X247" s="108"/>
      <c r="Y247" s="108"/>
      <c r="Z247" s="108"/>
      <c r="AA247" s="108"/>
      <c r="AB247" s="108"/>
      <c r="AC247" s="108"/>
      <c r="AD247" s="108"/>
      <c r="AE247" s="108"/>
      <c r="AF247" s="108"/>
      <c r="AG247" s="108"/>
      <c r="AH247" s="108"/>
      <c r="AI247" s="108"/>
      <c r="AJ247" s="108"/>
      <c r="AK247" s="108"/>
      <c r="AL247" s="108"/>
      <c r="AM247" s="108"/>
      <c r="AN247" s="108"/>
      <c r="AO247" s="108"/>
      <c r="AP247" s="108"/>
      <c r="AQ247" s="108"/>
      <c r="AR247" s="108"/>
      <c r="AS247" s="108"/>
      <c r="AT247" s="108"/>
      <c r="AU247" s="108"/>
      <c r="AV247" s="108"/>
      <c r="AW247" s="104"/>
      <c r="AX247" s="833"/>
      <c r="AY247" s="833"/>
      <c r="AZ247" s="344"/>
      <c r="BA247" s="878"/>
      <c r="BB247" s="552"/>
      <c r="BC247" s="415"/>
      <c r="BD247" s="405"/>
      <c r="BE247" s="405"/>
      <c r="BF247" s="405"/>
      <c r="BG247" s="419"/>
      <c r="BH247" s="415"/>
      <c r="BI247" s="405"/>
      <c r="BJ247" s="405"/>
      <c r="BK247" s="405"/>
      <c r="BL247" s="419"/>
      <c r="BM247" s="415"/>
      <c r="BN247" s="405"/>
      <c r="BO247" s="405"/>
      <c r="BP247" s="405"/>
      <c r="BQ247" s="419"/>
      <c r="BR247" s="415"/>
      <c r="BS247" s="405"/>
      <c r="BT247" s="405"/>
      <c r="BU247" s="405"/>
      <c r="BV247" s="405"/>
      <c r="BW247" s="405"/>
      <c r="BX247" s="405"/>
      <c r="BY247" s="406"/>
      <c r="BZ247" s="406"/>
      <c r="CA247" s="406"/>
      <c r="CB247" s="406"/>
      <c r="CC247" s="406"/>
      <c r="CD247" s="406"/>
      <c r="CE247" s="406"/>
      <c r="CF247" s="406"/>
      <c r="CG247" s="406"/>
      <c r="CH247" s="406"/>
      <c r="CI247" s="406"/>
      <c r="CJ247" s="406"/>
      <c r="CK247" s="406"/>
      <c r="CL247" s="406"/>
      <c r="CM247" s="406"/>
      <c r="CN247" s="406"/>
      <c r="CO247" s="406"/>
      <c r="CP247" s="406"/>
      <c r="CQ247" s="406"/>
      <c r="CR247" s="406"/>
      <c r="CS247" s="406"/>
      <c r="CT247" s="406"/>
      <c r="CU247" s="406"/>
      <c r="CV247" s="406"/>
      <c r="CW247" s="406"/>
      <c r="CX247" s="7"/>
      <c r="CY247" s="7"/>
      <c r="CZ247" s="7"/>
    </row>
    <row r="248" s="489" customFormat="true" ht="15" customHeight="true" x14ac:dyDescent="0.2">
      <c r="A248" s="72"/>
      <c r="B248" s="133"/>
      <c r="C248" s="79"/>
      <c r="D248" s="93"/>
      <c r="E248" s="93"/>
      <c r="F248" s="93"/>
      <c r="G248" s="92"/>
      <c r="H248" s="78"/>
      <c r="I248" s="93"/>
      <c r="J248" s="93"/>
      <c r="K248" s="93"/>
      <c r="L248" s="77"/>
      <c r="M248" s="79"/>
      <c r="N248" s="93"/>
      <c r="O248" s="93"/>
      <c r="P248" s="93"/>
      <c r="Q248" s="92"/>
      <c r="R248" s="78"/>
      <c r="S248" s="93"/>
      <c r="T248" s="93"/>
      <c r="U248" s="93"/>
      <c r="V248" s="93"/>
      <c r="W248" s="93"/>
      <c r="X248" s="93"/>
      <c r="Y248" s="93"/>
      <c r="Z248" s="93"/>
      <c r="AA248" s="93"/>
      <c r="AB248" s="93"/>
      <c r="AC248" s="93"/>
      <c r="AD248" s="93"/>
      <c r="AE248" s="93"/>
      <c r="AF248" s="93"/>
      <c r="AG248" s="93"/>
      <c r="AH248" s="93"/>
      <c r="AI248" s="93"/>
      <c r="AJ248" s="93"/>
      <c r="AK248" s="93"/>
      <c r="AL248" s="93"/>
      <c r="AM248" s="93"/>
      <c r="AN248" s="93"/>
      <c r="AO248" s="93"/>
      <c r="AP248" s="93"/>
      <c r="AQ248" s="93"/>
      <c r="AR248" s="93"/>
      <c r="AS248" s="93"/>
      <c r="AT248" s="93"/>
      <c r="AU248" s="93"/>
      <c r="AV248" s="93"/>
      <c r="AW248" s="77"/>
      <c r="AX248" s="833"/>
      <c r="AY248" s="833"/>
      <c r="AZ248" s="344"/>
      <c r="BA248" s="878"/>
      <c r="BB248" s="552"/>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420"/>
      <c r="CA248" s="420"/>
      <c r="CB248" s="420"/>
      <c r="CC248" s="420"/>
      <c r="CD248" s="420"/>
      <c r="CE248" s="420"/>
      <c r="CF248" s="420"/>
      <c r="CG248" s="420"/>
      <c r="CH248" s="420"/>
      <c r="CI248" s="420"/>
      <c r="CJ248" s="420"/>
      <c r="CK248" s="420"/>
      <c r="CL248" s="420"/>
      <c r="CM248" s="420"/>
      <c r="CN248" s="420"/>
      <c r="CO248" s="420"/>
      <c r="CP248" s="420"/>
      <c r="CQ248" s="420"/>
      <c r="CR248" s="420"/>
      <c r="CS248" s="420"/>
      <c r="CT248" s="420"/>
      <c r="CU248" s="420"/>
      <c r="CV248" s="420"/>
      <c r="CW248" s="420"/>
      <c r="CX248" s="7"/>
      <c r="CY248" s="7"/>
      <c r="CZ248" s="7"/>
    </row>
    <row r="249" s="489" customFormat="true" ht="250.15" customHeight="true" x14ac:dyDescent="0.2">
      <c r="B249" s="488"/>
      <c r="AX249" s="344"/>
      <c r="AY249" s="344"/>
      <c r="AZ249" s="344"/>
      <c r="BA249" s="317"/>
      <c r="BB249" s="315"/>
      <c r="BC249" s="315"/>
      <c r="BD249" s="315"/>
      <c r="BE249" s="315"/>
      <c r="BF249" s="315"/>
      <c r="BG249" s="315"/>
      <c r="BH249" s="315"/>
      <c r="BI249" s="315"/>
      <c r="BJ249" s="315"/>
      <c r="BK249" s="315"/>
      <c r="BL249" s="315"/>
      <c r="BM249" s="315"/>
      <c r="BN249" s="315"/>
      <c r="BO249" s="315"/>
      <c r="BP249" s="315"/>
      <c r="BQ249" s="315"/>
      <c r="BR249" s="315"/>
      <c r="BS249" s="315"/>
      <c r="BT249" s="315"/>
      <c r="BU249" s="315"/>
      <c r="BV249" s="315"/>
      <c r="BW249" s="315"/>
      <c r="BX249" s="315"/>
      <c r="BY249" s="317"/>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346" customFormat="true" ht="19.15" customHeight="true" x14ac:dyDescent="0.2">
      <c r="B250" s="438"/>
      <c r="AX250" s="339"/>
      <c r="AY250" s="339"/>
      <c r="AZ250" s="339"/>
      <c r="BA250" s="436"/>
      <c r="BB250" s="363"/>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346" customFormat="true" ht="15" customHeight="true" x14ac:dyDescent="0.2">
      <c r="B251" s="438"/>
      <c r="AX251" s="339"/>
      <c r="AY251" s="339"/>
      <c r="AZ251" s="339"/>
      <c r="BA251" s="436"/>
      <c r="BB251" s="363"/>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346" customFormat="true" ht="15" customHeight="true" x14ac:dyDescent="0.2">
      <c r="B252" s="438"/>
      <c r="AX252" s="339"/>
      <c r="AY252" s="339"/>
      <c r="AZ252" s="339"/>
      <c r="BA252" s="436"/>
      <c r="BB252" s="363"/>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346" customFormat="true" ht="15" customHeight="true" x14ac:dyDescent="0.2">
      <c r="B253" s="438"/>
      <c r="AX253" s="339"/>
      <c r="AY253" s="339"/>
      <c r="AZ253" s="339"/>
      <c r="BA253" s="436"/>
      <c r="BB253" s="363"/>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346" customFormat="true" ht="15" customHeight="true" x14ac:dyDescent="0.2">
      <c r="B254" s="438"/>
      <c r="AX254" s="339"/>
      <c r="AY254" s="339"/>
      <c r="AZ254" s="339"/>
      <c r="BA254" s="436"/>
      <c r="BB254" s="363"/>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346" customFormat="true" ht="15" customHeight="true" x14ac:dyDescent="0.2">
      <c r="B255" s="438"/>
      <c r="AX255" s="339"/>
      <c r="AY255" s="339"/>
      <c r="AZ255" s="339"/>
      <c r="BA255" s="436"/>
      <c r="BB255" s="363"/>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346" customFormat="true" ht="15" customHeight="true" x14ac:dyDescent="0.2">
      <c r="B256" s="438"/>
      <c r="AX256" s="339"/>
      <c r="AY256" s="339"/>
      <c r="AZ256" s="339"/>
      <c r="BA256" s="436"/>
      <c r="BB256" s="363"/>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346" customFormat="true" ht="18" customHeight="true" x14ac:dyDescent="0.2">
      <c r="B257" s="438"/>
      <c r="AX257" s="339"/>
      <c r="AY257" s="339"/>
      <c r="AZ257" s="339"/>
      <c r="BA257" s="436"/>
      <c r="BB257" s="363"/>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346" customFormat="true" ht="18" customHeight="true" x14ac:dyDescent="0.2">
      <c r="B258" s="438"/>
      <c r="AX258" s="339"/>
      <c r="AY258" s="339"/>
      <c r="AZ258" s="339"/>
      <c r="BA258" s="436"/>
      <c r="BB258" s="363"/>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489" customFormat="true" ht="15" customHeight="true" x14ac:dyDescent="0.2">
      <c r="B259" s="488"/>
      <c r="AX259" s="344"/>
      <c r="AY259" s="344"/>
      <c r="AZ259" s="344"/>
      <c r="BA259" s="345" t="s">
        <v>128</v>
      </c>
      <c r="BB259" s="322" t="s">
        <v>85</v>
      </c>
      <c r="BC259" s="969" t="s">
        <v>114</v>
      </c>
      <c r="BD259" s="970"/>
      <c r="BE259" s="970"/>
      <c r="BF259" s="970"/>
      <c r="BG259" s="971"/>
      <c r="BH259" s="969" t="s">
        <v>38</v>
      </c>
      <c r="BI259" s="970"/>
      <c r="BJ259" s="970"/>
      <c r="BK259" s="970"/>
      <c r="BL259" s="971"/>
      <c r="BM259" s="969" t="s">
        <v>37</v>
      </c>
      <c r="BN259" s="970"/>
      <c r="BO259" s="970"/>
      <c r="BP259" s="970"/>
      <c r="BQ259" s="972"/>
      <c r="BR259" s="19" t="s">
        <v>138</v>
      </c>
      <c r="BS259" s="398"/>
      <c r="BT259" s="398"/>
      <c r="BU259" s="398"/>
      <c r="BV259" s="398"/>
      <c r="BW259" s="398"/>
      <c r="BX259" s="398"/>
      <c r="BY259" s="398"/>
      <c r="BZ259" s="409"/>
      <c r="CA259" s="409"/>
      <c r="CB259" s="409"/>
      <c r="CC259" s="409"/>
      <c r="CD259" s="409"/>
      <c r="CE259" s="409"/>
      <c r="CF259" s="409"/>
      <c r="CG259" s="409"/>
      <c r="CH259" s="409"/>
      <c r="CI259" s="409"/>
      <c r="CJ259" s="409"/>
      <c r="CK259" s="409"/>
      <c r="CL259" s="409"/>
      <c r="CM259" s="409"/>
      <c r="CN259" s="409"/>
      <c r="CO259" s="409"/>
      <c r="CP259" s="409"/>
      <c r="CQ259" s="409"/>
      <c r="CR259" s="409"/>
      <c r="CS259" s="409"/>
      <c r="CT259" s="409"/>
      <c r="CU259" s="409"/>
      <c r="CV259" s="409"/>
      <c r="CW259" s="409"/>
      <c r="CX259" s="343"/>
      <c r="CY259" s="343"/>
      <c r="CZ259" s="343"/>
    </row>
    <row r="260" s="489" customFormat="true" ht="24" x14ac:dyDescent="0.2">
      <c r="B260" s="488"/>
      <c r="AX260" s="344"/>
      <c r="AY260" s="344"/>
      <c r="AZ260" s="344"/>
      <c r="BA260" s="333" t="s">
        <v>118</v>
      </c>
      <c r="BB260" s="332"/>
      <c r="BC260" s="422" t="s">
        <v>0</v>
      </c>
      <c r="BD260" s="521" t="s">
        <v>1</v>
      </c>
      <c r="BE260" s="521" t="s">
        <v>2</v>
      </c>
      <c r="BF260" s="521" t="s">
        <v>3</v>
      </c>
      <c r="BG260" s="423" t="s">
        <v>4</v>
      </c>
      <c r="BH260" s="422" t="s">
        <v>0</v>
      </c>
      <c r="BI260" s="521" t="s">
        <v>1</v>
      </c>
      <c r="BJ260" s="521" t="s">
        <v>2</v>
      </c>
      <c r="BK260" s="521" t="s">
        <v>3</v>
      </c>
      <c r="BL260" s="423" t="s">
        <v>4</v>
      </c>
      <c r="BM260" s="422" t="s">
        <v>0</v>
      </c>
      <c r="BN260" s="521" t="s">
        <v>1</v>
      </c>
      <c r="BO260" s="521" t="s">
        <v>2</v>
      </c>
      <c r="BP260" s="521" t="s">
        <v>3</v>
      </c>
      <c r="BQ260" s="423" t="s">
        <v>4</v>
      </c>
      <c r="BR260" s="422" t="s">
        <v>407</v>
      </c>
      <c r="BS260" s="521" t="s">
        <v>408</v>
      </c>
      <c r="BT260" s="521" t="s">
        <v>409</v>
      </c>
      <c r="BU260" s="521" t="s">
        <v>410</v>
      </c>
      <c r="BV260" s="521" t="s">
        <v>150</v>
      </c>
      <c r="BW260" s="521" t="s">
        <v>411</v>
      </c>
      <c r="BX260" s="521" t="s">
        <v>412</v>
      </c>
      <c r="BY260" s="522" t="s">
        <v>413</v>
      </c>
      <c r="BZ260" s="522" t="s">
        <v>414</v>
      </c>
      <c r="CA260" s="522" t="s">
        <v>415</v>
      </c>
      <c r="CB260" s="522" t="s">
        <v>416</v>
      </c>
      <c r="CC260" s="522" t="s">
        <v>417</v>
      </c>
      <c r="CD260" s="522" t="s">
        <v>418</v>
      </c>
      <c r="CE260" s="522" t="s">
        <v>419</v>
      </c>
      <c r="CF260" s="522" t="s">
        <v>420</v>
      </c>
      <c r="CG260" s="522" t="s">
        <v>421</v>
      </c>
      <c r="CH260" s="522" t="s">
        <v>422</v>
      </c>
      <c r="CI260" s="522" t="s">
        <v>423</v>
      </c>
      <c r="CJ260" s="522" t="s">
        <v>424</v>
      </c>
      <c r="CK260" s="522" t="s">
        <v>425</v>
      </c>
      <c r="CL260" s="522" t="s">
        <v>426</v>
      </c>
      <c r="CM260" s="522" t="s">
        <v>427</v>
      </c>
      <c r="CN260" s="522" t="s">
        <v>428</v>
      </c>
      <c r="CO260" s="522" t="s">
        <v>429</v>
      </c>
      <c r="CP260" s="522" t="s">
        <v>430</v>
      </c>
      <c r="CQ260" s="522" t="s">
        <v>431</v>
      </c>
      <c r="CR260" s="522" t="s">
        <v>432</v>
      </c>
      <c r="CS260" s="522" t="s">
        <v>433</v>
      </c>
      <c r="CT260" s="522" t="s">
        <v>434</v>
      </c>
      <c r="CU260" s="522" t="s">
        <v>435</v>
      </c>
      <c r="CV260" s="522" t="s">
        <v>436</v>
      </c>
      <c r="CW260" s="522" t="s">
        <v>437</v>
      </c>
      <c r="CX260" s="879"/>
      <c r="CY260" s="879"/>
      <c r="CZ260" s="879"/>
    </row>
    <row r="261" s="489" customFormat="true" ht="15" customHeight="true" x14ac:dyDescent="0.2">
      <c r="B261" s="488"/>
      <c r="AX261" s="344"/>
      <c r="AY261" s="344"/>
      <c r="AZ261" s="344"/>
      <c r="BA261" s="968" t="s">
        <v>73</v>
      </c>
      <c r="BB261" s="553" t="s">
        <v>49</v>
      </c>
      <c r="BC261" s="55" t="s">
        <v>35</v>
      </c>
      <c r="BD261" s="51" t="s">
        <v>35</v>
      </c>
      <c r="BE261" s="51" t="s">
        <v>35</v>
      </c>
      <c r="BF261" s="51" t="s">
        <v>35</v>
      </c>
      <c r="BG261" s="46" t="s">
        <v>35</v>
      </c>
      <c r="BH261" s="55" t="s">
        <v>35</v>
      </c>
      <c r="BI261" s="51" t="s">
        <v>35</v>
      </c>
      <c r="BJ261" s="51" t="s">
        <v>35</v>
      </c>
      <c r="BK261" s="51" t="s">
        <v>35</v>
      </c>
      <c r="BL261" s="46" t="s">
        <v>35</v>
      </c>
      <c r="BM261" s="55" t="s">
        <v>35</v>
      </c>
      <c r="BN261" s="51" t="s">
        <v>35</v>
      </c>
      <c r="BO261" s="51" t="s">
        <v>35</v>
      </c>
      <c r="BP261" s="51" t="s">
        <v>35</v>
      </c>
      <c r="BQ261" s="46" t="s">
        <v>35</v>
      </c>
      <c r="BR261" s="55" t="s">
        <v>35</v>
      </c>
      <c r="BS261" s="51" t="s">
        <v>35</v>
      </c>
      <c r="BT261" s="51" t="s">
        <v>35</v>
      </c>
      <c r="BU261" s="51" t="s">
        <v>35</v>
      </c>
      <c r="BV261" s="51" t="s">
        <v>35</v>
      </c>
      <c r="BW261" s="51" t="s">
        <v>35</v>
      </c>
      <c r="BX261" s="51" t="s">
        <v>35</v>
      </c>
      <c r="BY261" s="40" t="s">
        <v>35</v>
      </c>
      <c r="BZ261" s="40" t="s">
        <v>35</v>
      </c>
      <c r="CA261" s="40" t="s">
        <v>35</v>
      </c>
      <c r="CB261" s="40" t="s">
        <v>35</v>
      </c>
      <c r="CC261" s="40" t="s">
        <v>35</v>
      </c>
      <c r="CD261" s="40" t="s">
        <v>35</v>
      </c>
      <c r="CE261" s="40" t="s">
        <v>35</v>
      </c>
      <c r="CF261" s="40" t="s">
        <v>35</v>
      </c>
      <c r="CG261" s="40" t="s">
        <v>35</v>
      </c>
      <c r="CH261" s="40" t="s">
        <v>35</v>
      </c>
      <c r="CI261" s="40" t="s">
        <v>35</v>
      </c>
      <c r="CJ261" s="40" t="s">
        <v>35</v>
      </c>
      <c r="CK261" s="40" t="s">
        <v>35</v>
      </c>
      <c r="CL261" s="40" t="s">
        <v>35</v>
      </c>
      <c r="CM261" s="40" t="s">
        <v>35</v>
      </c>
      <c r="CN261" s="40" t="s">
        <v>35</v>
      </c>
      <c r="CO261" s="40" t="s">
        <v>35</v>
      </c>
      <c r="CP261" s="40" t="s">
        <v>35</v>
      </c>
      <c r="CQ261" s="40" t="s">
        <v>35</v>
      </c>
      <c r="CR261" s="40" t="s">
        <v>35</v>
      </c>
      <c r="CS261" s="40" t="s">
        <v>35</v>
      </c>
      <c r="CT261" s="40" t="s">
        <v>35</v>
      </c>
      <c r="CU261" s="40" t="s">
        <v>35</v>
      </c>
      <c r="CV261" s="40" t="s">
        <v>35</v>
      </c>
      <c r="CW261" s="40" t="s">
        <v>35</v>
      </c>
      <c r="CX261" s="8"/>
      <c r="CY261" s="8"/>
      <c r="CZ261" s="8"/>
    </row>
    <row r="262" s="489" customFormat="true" ht="15" customHeight="true" x14ac:dyDescent="0.2">
      <c r="B262" s="488"/>
      <c r="AX262" s="344"/>
      <c r="AY262" s="344"/>
      <c r="AZ262" s="344"/>
      <c r="BA262" s="965"/>
      <c r="BB262" s="552" t="s">
        <v>48</v>
      </c>
      <c r="BC262" s="54" t="s">
        <v>35</v>
      </c>
      <c r="BD262" s="50" t="s">
        <v>35</v>
      </c>
      <c r="BE262" s="50" t="s">
        <v>35</v>
      </c>
      <c r="BF262" s="50" t="s">
        <v>35</v>
      </c>
      <c r="BG262" s="45" t="s">
        <v>35</v>
      </c>
      <c r="BH262" s="54" t="s">
        <v>35</v>
      </c>
      <c r="BI262" s="50" t="s">
        <v>35</v>
      </c>
      <c r="BJ262" s="50" t="s">
        <v>35</v>
      </c>
      <c r="BK262" s="50" t="s">
        <v>35</v>
      </c>
      <c r="BL262" s="45" t="s">
        <v>35</v>
      </c>
      <c r="BM262" s="54" t="s">
        <v>35</v>
      </c>
      <c r="BN262" s="50" t="s">
        <v>35</v>
      </c>
      <c r="BO262" s="50" t="s">
        <v>35</v>
      </c>
      <c r="BP262" s="50" t="s">
        <v>35</v>
      </c>
      <c r="BQ262" s="45" t="s">
        <v>35</v>
      </c>
      <c r="BR262" s="54" t="s">
        <v>35</v>
      </c>
      <c r="BS262" s="50" t="s">
        <v>35</v>
      </c>
      <c r="BT262" s="50" t="s">
        <v>35</v>
      </c>
      <c r="BU262" s="50" t="s">
        <v>35</v>
      </c>
      <c r="BV262" s="50" t="s">
        <v>35</v>
      </c>
      <c r="BW262" s="50" t="s">
        <v>35</v>
      </c>
      <c r="BX262" s="50" t="s">
        <v>35</v>
      </c>
      <c r="BY262" s="39" t="s">
        <v>35</v>
      </c>
      <c r="BZ262" s="39" t="s">
        <v>35</v>
      </c>
      <c r="CA262" s="39" t="s">
        <v>35</v>
      </c>
      <c r="CB262" s="39" t="s">
        <v>35</v>
      </c>
      <c r="CC262" s="39" t="s">
        <v>35</v>
      </c>
      <c r="CD262" s="39" t="s">
        <v>35</v>
      </c>
      <c r="CE262" s="39" t="s">
        <v>35</v>
      </c>
      <c r="CF262" s="39" t="s">
        <v>35</v>
      </c>
      <c r="CG262" s="39" t="s">
        <v>35</v>
      </c>
      <c r="CH262" s="39" t="s">
        <v>35</v>
      </c>
      <c r="CI262" s="39" t="s">
        <v>35</v>
      </c>
      <c r="CJ262" s="39" t="s">
        <v>35</v>
      </c>
      <c r="CK262" s="39" t="s">
        <v>35</v>
      </c>
      <c r="CL262" s="39" t="s">
        <v>35</v>
      </c>
      <c r="CM262" s="39" t="s">
        <v>35</v>
      </c>
      <c r="CN262" s="39" t="s">
        <v>35</v>
      </c>
      <c r="CO262" s="39" t="s">
        <v>35</v>
      </c>
      <c r="CP262" s="39" t="s">
        <v>35</v>
      </c>
      <c r="CQ262" s="39" t="s">
        <v>35</v>
      </c>
      <c r="CR262" s="39" t="s">
        <v>35</v>
      </c>
      <c r="CS262" s="39" t="s">
        <v>35</v>
      </c>
      <c r="CT262" s="39" t="s">
        <v>35</v>
      </c>
      <c r="CU262" s="39" t="s">
        <v>35</v>
      </c>
      <c r="CV262" s="39" t="s">
        <v>35</v>
      </c>
      <c r="CW262" s="39" t="s">
        <v>35</v>
      </c>
      <c r="CX262" s="8"/>
      <c r="CY262" s="8"/>
      <c r="CZ262" s="8"/>
    </row>
    <row r="263" s="489" customFormat="true" ht="15" customHeight="true" x14ac:dyDescent="0.2">
      <c r="B263" s="488"/>
      <c r="AX263" s="344"/>
      <c r="AY263" s="344"/>
      <c r="AZ263" s="344"/>
      <c r="BA263" s="965"/>
      <c r="BB263" s="552" t="s">
        <v>112</v>
      </c>
      <c r="BC263" s="54" t="s">
        <v>35</v>
      </c>
      <c r="BD263" s="50" t="s">
        <v>35</v>
      </c>
      <c r="BE263" s="50" t="s">
        <v>35</v>
      </c>
      <c r="BF263" s="50" t="s">
        <v>35</v>
      </c>
      <c r="BG263" s="45" t="s">
        <v>35</v>
      </c>
      <c r="BH263" s="54" t="s">
        <v>35</v>
      </c>
      <c r="BI263" s="50" t="s">
        <v>35</v>
      </c>
      <c r="BJ263" s="50" t="s">
        <v>35</v>
      </c>
      <c r="BK263" s="50" t="s">
        <v>35</v>
      </c>
      <c r="BL263" s="45" t="s">
        <v>35</v>
      </c>
      <c r="BM263" s="54" t="s">
        <v>35</v>
      </c>
      <c r="BN263" s="50" t="s">
        <v>35</v>
      </c>
      <c r="BO263" s="50" t="s">
        <v>35</v>
      </c>
      <c r="BP263" s="50" t="s">
        <v>35</v>
      </c>
      <c r="BQ263" s="45" t="s">
        <v>35</v>
      </c>
      <c r="BR263" s="54" t="s">
        <v>35</v>
      </c>
      <c r="BS263" s="50" t="s">
        <v>35</v>
      </c>
      <c r="BT263" s="50" t="s">
        <v>35</v>
      </c>
      <c r="BU263" s="50" t="s">
        <v>35</v>
      </c>
      <c r="BV263" s="50" t="s">
        <v>35</v>
      </c>
      <c r="BW263" s="50" t="s">
        <v>35</v>
      </c>
      <c r="BX263" s="50" t="s">
        <v>35</v>
      </c>
      <c r="BY263" s="39" t="s">
        <v>35</v>
      </c>
      <c r="BZ263" s="39" t="s">
        <v>35</v>
      </c>
      <c r="CA263" s="39" t="s">
        <v>35</v>
      </c>
      <c r="CB263" s="39" t="s">
        <v>35</v>
      </c>
      <c r="CC263" s="39" t="s">
        <v>35</v>
      </c>
      <c r="CD263" s="39" t="s">
        <v>35</v>
      </c>
      <c r="CE263" s="39" t="s">
        <v>35</v>
      </c>
      <c r="CF263" s="39" t="s">
        <v>35</v>
      </c>
      <c r="CG263" s="39" t="s">
        <v>35</v>
      </c>
      <c r="CH263" s="39" t="s">
        <v>35</v>
      </c>
      <c r="CI263" s="39" t="s">
        <v>35</v>
      </c>
      <c r="CJ263" s="39" t="s">
        <v>35</v>
      </c>
      <c r="CK263" s="39" t="s">
        <v>35</v>
      </c>
      <c r="CL263" s="39" t="s">
        <v>35</v>
      </c>
      <c r="CM263" s="39" t="s">
        <v>35</v>
      </c>
      <c r="CN263" s="39" t="s">
        <v>35</v>
      </c>
      <c r="CO263" s="39" t="s">
        <v>35</v>
      </c>
      <c r="CP263" s="39" t="s">
        <v>35</v>
      </c>
      <c r="CQ263" s="39" t="s">
        <v>35</v>
      </c>
      <c r="CR263" s="39" t="s">
        <v>35</v>
      </c>
      <c r="CS263" s="39" t="s">
        <v>35</v>
      </c>
      <c r="CT263" s="39" t="s">
        <v>35</v>
      </c>
      <c r="CU263" s="39" t="s">
        <v>35</v>
      </c>
      <c r="CV263" s="39" t="s">
        <v>35</v>
      </c>
      <c r="CW263" s="39" t="s">
        <v>35</v>
      </c>
      <c r="CX263" s="8"/>
      <c r="CY263" s="8"/>
      <c r="CZ263" s="8"/>
    </row>
    <row r="264" s="489" customFormat="true" ht="15" customHeight="true" x14ac:dyDescent="0.2">
      <c r="B264" s="488"/>
      <c r="AX264" s="344"/>
      <c r="AY264" s="344"/>
      <c r="AZ264" s="344"/>
      <c r="BA264" s="965" t="s">
        <v>74</v>
      </c>
      <c r="BB264" s="552" t="s">
        <v>88</v>
      </c>
      <c r="BC264" s="54" t="s">
        <v>35</v>
      </c>
      <c r="BD264" s="50" t="s">
        <v>35</v>
      </c>
      <c r="BE264" s="50" t="s">
        <v>35</v>
      </c>
      <c r="BF264" s="50" t="s">
        <v>35</v>
      </c>
      <c r="BG264" s="45" t="s">
        <v>35</v>
      </c>
      <c r="BH264" s="54" t="s">
        <v>35</v>
      </c>
      <c r="BI264" s="50" t="s">
        <v>35</v>
      </c>
      <c r="BJ264" s="50" t="s">
        <v>35</v>
      </c>
      <c r="BK264" s="50" t="s">
        <v>35</v>
      </c>
      <c r="BL264" s="45" t="s">
        <v>35</v>
      </c>
      <c r="BM264" s="54" t="s">
        <v>35</v>
      </c>
      <c r="BN264" s="50" t="s">
        <v>35</v>
      </c>
      <c r="BO264" s="50" t="s">
        <v>35</v>
      </c>
      <c r="BP264" s="50" t="s">
        <v>35</v>
      </c>
      <c r="BQ264" s="45" t="s">
        <v>35</v>
      </c>
      <c r="BR264" s="54" t="s">
        <v>35</v>
      </c>
      <c r="BS264" s="50" t="s">
        <v>35</v>
      </c>
      <c r="BT264" s="50" t="s">
        <v>35</v>
      </c>
      <c r="BU264" s="50" t="s">
        <v>35</v>
      </c>
      <c r="BV264" s="50" t="s">
        <v>35</v>
      </c>
      <c r="BW264" s="50" t="s">
        <v>35</v>
      </c>
      <c r="BX264" s="50" t="s">
        <v>35</v>
      </c>
      <c r="BY264" s="39" t="s">
        <v>35</v>
      </c>
      <c r="BZ264" s="39" t="s">
        <v>35</v>
      </c>
      <c r="CA264" s="39" t="s">
        <v>35</v>
      </c>
      <c r="CB264" s="39" t="s">
        <v>35</v>
      </c>
      <c r="CC264" s="39" t="s">
        <v>35</v>
      </c>
      <c r="CD264" s="39" t="s">
        <v>35</v>
      </c>
      <c r="CE264" s="39" t="s">
        <v>35</v>
      </c>
      <c r="CF264" s="39" t="s">
        <v>35</v>
      </c>
      <c r="CG264" s="39" t="s">
        <v>35</v>
      </c>
      <c r="CH264" s="39" t="s">
        <v>35</v>
      </c>
      <c r="CI264" s="39" t="s">
        <v>35</v>
      </c>
      <c r="CJ264" s="39" t="s">
        <v>35</v>
      </c>
      <c r="CK264" s="39" t="s">
        <v>35</v>
      </c>
      <c r="CL264" s="39" t="s">
        <v>35</v>
      </c>
      <c r="CM264" s="39" t="s">
        <v>35</v>
      </c>
      <c r="CN264" s="39" t="s">
        <v>35</v>
      </c>
      <c r="CO264" s="39" t="s">
        <v>35</v>
      </c>
      <c r="CP264" s="39" t="s">
        <v>35</v>
      </c>
      <c r="CQ264" s="39" t="s">
        <v>35</v>
      </c>
      <c r="CR264" s="39" t="s">
        <v>35</v>
      </c>
      <c r="CS264" s="39" t="s">
        <v>35</v>
      </c>
      <c r="CT264" s="39" t="s">
        <v>35</v>
      </c>
      <c r="CU264" s="39" t="s">
        <v>35</v>
      </c>
      <c r="CV264" s="39" t="s">
        <v>35</v>
      </c>
      <c r="CW264" s="39" t="s">
        <v>35</v>
      </c>
      <c r="CX264" s="8"/>
      <c r="CY264" s="8"/>
      <c r="CZ264" s="8"/>
    </row>
    <row r="265" s="489" customFormat="true" ht="15" customHeight="true" x14ac:dyDescent="0.2">
      <c r="B265" s="488"/>
      <c r="AX265" s="344"/>
      <c r="AY265" s="344"/>
      <c r="AZ265" s="344"/>
      <c r="BA265" s="965"/>
      <c r="BB265" s="552" t="s">
        <v>89</v>
      </c>
      <c r="BC265" s="54" t="s">
        <v>35</v>
      </c>
      <c r="BD265" s="50" t="s">
        <v>35</v>
      </c>
      <c r="BE265" s="50" t="s">
        <v>35</v>
      </c>
      <c r="BF265" s="50" t="s">
        <v>35</v>
      </c>
      <c r="BG265" s="45" t="s">
        <v>35</v>
      </c>
      <c r="BH265" s="54" t="s">
        <v>35</v>
      </c>
      <c r="BI265" s="50" t="s">
        <v>35</v>
      </c>
      <c r="BJ265" s="50" t="s">
        <v>35</v>
      </c>
      <c r="BK265" s="50" t="s">
        <v>35</v>
      </c>
      <c r="BL265" s="45" t="s">
        <v>35</v>
      </c>
      <c r="BM265" s="54" t="s">
        <v>35</v>
      </c>
      <c r="BN265" s="50" t="s">
        <v>35</v>
      </c>
      <c r="BO265" s="50" t="s">
        <v>35</v>
      </c>
      <c r="BP265" s="50" t="s">
        <v>35</v>
      </c>
      <c r="BQ265" s="45" t="s">
        <v>35</v>
      </c>
      <c r="BR265" s="54" t="s">
        <v>35</v>
      </c>
      <c r="BS265" s="50" t="s">
        <v>35</v>
      </c>
      <c r="BT265" s="50" t="s">
        <v>35</v>
      </c>
      <c r="BU265" s="50" t="s">
        <v>35</v>
      </c>
      <c r="BV265" s="50" t="s">
        <v>35</v>
      </c>
      <c r="BW265" s="50" t="s">
        <v>35</v>
      </c>
      <c r="BX265" s="50" t="s">
        <v>35</v>
      </c>
      <c r="BY265" s="39" t="s">
        <v>35</v>
      </c>
      <c r="BZ265" s="39" t="s">
        <v>35</v>
      </c>
      <c r="CA265" s="39" t="s">
        <v>35</v>
      </c>
      <c r="CB265" s="39" t="s">
        <v>35</v>
      </c>
      <c r="CC265" s="39" t="s">
        <v>35</v>
      </c>
      <c r="CD265" s="39" t="s">
        <v>35</v>
      </c>
      <c r="CE265" s="39" t="s">
        <v>35</v>
      </c>
      <c r="CF265" s="39" t="s">
        <v>35</v>
      </c>
      <c r="CG265" s="39" t="s">
        <v>35</v>
      </c>
      <c r="CH265" s="39" t="s">
        <v>35</v>
      </c>
      <c r="CI265" s="39" t="s">
        <v>35</v>
      </c>
      <c r="CJ265" s="39" t="s">
        <v>35</v>
      </c>
      <c r="CK265" s="39" t="s">
        <v>35</v>
      </c>
      <c r="CL265" s="39" t="s">
        <v>35</v>
      </c>
      <c r="CM265" s="39" t="s">
        <v>35</v>
      </c>
      <c r="CN265" s="39" t="s">
        <v>35</v>
      </c>
      <c r="CO265" s="39" t="s">
        <v>35</v>
      </c>
      <c r="CP265" s="39" t="s">
        <v>35</v>
      </c>
      <c r="CQ265" s="39" t="s">
        <v>35</v>
      </c>
      <c r="CR265" s="39" t="s">
        <v>35</v>
      </c>
      <c r="CS265" s="39" t="s">
        <v>35</v>
      </c>
      <c r="CT265" s="39" t="s">
        <v>35</v>
      </c>
      <c r="CU265" s="39" t="s">
        <v>35</v>
      </c>
      <c r="CV265" s="39" t="s">
        <v>35</v>
      </c>
      <c r="CW265" s="39" t="s">
        <v>35</v>
      </c>
      <c r="CX265" s="8"/>
      <c r="CY265" s="8"/>
      <c r="CZ265" s="8"/>
    </row>
    <row r="266" s="489" customFormat="true" ht="15" customHeight="true" x14ac:dyDescent="0.2">
      <c r="B266" s="488"/>
      <c r="AX266" s="344"/>
      <c r="AY266" s="344"/>
      <c r="AZ266" s="344"/>
      <c r="BA266" s="965"/>
      <c r="BB266" s="552" t="s">
        <v>90</v>
      </c>
      <c r="BC266" s="54" t="s">
        <v>35</v>
      </c>
      <c r="BD266" s="50" t="s">
        <v>35</v>
      </c>
      <c r="BE266" s="50" t="s">
        <v>35</v>
      </c>
      <c r="BF266" s="50" t="s">
        <v>35</v>
      </c>
      <c r="BG266" s="45" t="s">
        <v>35</v>
      </c>
      <c r="BH266" s="54" t="s">
        <v>35</v>
      </c>
      <c r="BI266" s="50" t="s">
        <v>35</v>
      </c>
      <c r="BJ266" s="50" t="s">
        <v>35</v>
      </c>
      <c r="BK266" s="50" t="s">
        <v>35</v>
      </c>
      <c r="BL266" s="45" t="s">
        <v>35</v>
      </c>
      <c r="BM266" s="54" t="s">
        <v>35</v>
      </c>
      <c r="BN266" s="50" t="s">
        <v>35</v>
      </c>
      <c r="BO266" s="50" t="s">
        <v>35</v>
      </c>
      <c r="BP266" s="50" t="s">
        <v>35</v>
      </c>
      <c r="BQ266" s="45" t="s">
        <v>35</v>
      </c>
      <c r="BR266" s="54" t="s">
        <v>35</v>
      </c>
      <c r="BS266" s="50" t="s">
        <v>35</v>
      </c>
      <c r="BT266" s="50" t="s">
        <v>35</v>
      </c>
      <c r="BU266" s="50" t="s">
        <v>35</v>
      </c>
      <c r="BV266" s="50" t="s">
        <v>35</v>
      </c>
      <c r="BW266" s="50" t="s">
        <v>35</v>
      </c>
      <c r="BX266" s="50" t="s">
        <v>35</v>
      </c>
      <c r="BY266" s="39" t="s">
        <v>35</v>
      </c>
      <c r="BZ266" s="39" t="s">
        <v>35</v>
      </c>
      <c r="CA266" s="39" t="s">
        <v>35</v>
      </c>
      <c r="CB266" s="39" t="s">
        <v>35</v>
      </c>
      <c r="CC266" s="39" t="s">
        <v>35</v>
      </c>
      <c r="CD266" s="39" t="s">
        <v>35</v>
      </c>
      <c r="CE266" s="39" t="s">
        <v>35</v>
      </c>
      <c r="CF266" s="39" t="s">
        <v>35</v>
      </c>
      <c r="CG266" s="39" t="s">
        <v>35</v>
      </c>
      <c r="CH266" s="39" t="s">
        <v>35</v>
      </c>
      <c r="CI266" s="39" t="s">
        <v>35</v>
      </c>
      <c r="CJ266" s="39" t="s">
        <v>35</v>
      </c>
      <c r="CK266" s="39" t="s">
        <v>35</v>
      </c>
      <c r="CL266" s="39" t="s">
        <v>35</v>
      </c>
      <c r="CM266" s="39" t="s">
        <v>35</v>
      </c>
      <c r="CN266" s="39" t="s">
        <v>35</v>
      </c>
      <c r="CO266" s="39" t="s">
        <v>35</v>
      </c>
      <c r="CP266" s="39" t="s">
        <v>35</v>
      </c>
      <c r="CQ266" s="39" t="s">
        <v>35</v>
      </c>
      <c r="CR266" s="39" t="s">
        <v>35</v>
      </c>
      <c r="CS266" s="39" t="s">
        <v>35</v>
      </c>
      <c r="CT266" s="39" t="s">
        <v>35</v>
      </c>
      <c r="CU266" s="39" t="s">
        <v>35</v>
      </c>
      <c r="CV266" s="39" t="s">
        <v>35</v>
      </c>
      <c r="CW266" s="39" t="s">
        <v>35</v>
      </c>
      <c r="CX266" s="8"/>
      <c r="CY266" s="8"/>
      <c r="CZ266" s="8"/>
    </row>
    <row r="267" s="489" customFormat="true" ht="15" customHeight="true" x14ac:dyDescent="0.2">
      <c r="B267" s="488"/>
      <c r="AX267" s="344"/>
      <c r="AY267" s="344"/>
      <c r="AZ267" s="344"/>
      <c r="BA267" s="965"/>
      <c r="BB267" s="552" t="s">
        <v>112</v>
      </c>
      <c r="BC267" s="54" t="s">
        <v>35</v>
      </c>
      <c r="BD267" s="50" t="s">
        <v>35</v>
      </c>
      <c r="BE267" s="50" t="s">
        <v>35</v>
      </c>
      <c r="BF267" s="50" t="s">
        <v>35</v>
      </c>
      <c r="BG267" s="45" t="s">
        <v>35</v>
      </c>
      <c r="BH267" s="54" t="s">
        <v>35</v>
      </c>
      <c r="BI267" s="50" t="s">
        <v>35</v>
      </c>
      <c r="BJ267" s="50" t="s">
        <v>35</v>
      </c>
      <c r="BK267" s="50" t="s">
        <v>35</v>
      </c>
      <c r="BL267" s="45" t="s">
        <v>35</v>
      </c>
      <c r="BM267" s="54" t="s">
        <v>35</v>
      </c>
      <c r="BN267" s="50" t="s">
        <v>35</v>
      </c>
      <c r="BO267" s="50" t="s">
        <v>35</v>
      </c>
      <c r="BP267" s="50" t="s">
        <v>35</v>
      </c>
      <c r="BQ267" s="45" t="s">
        <v>35</v>
      </c>
      <c r="BR267" s="54" t="s">
        <v>35</v>
      </c>
      <c r="BS267" s="50" t="s">
        <v>35</v>
      </c>
      <c r="BT267" s="50" t="s">
        <v>35</v>
      </c>
      <c r="BU267" s="50" t="s">
        <v>35</v>
      </c>
      <c r="BV267" s="50" t="s">
        <v>35</v>
      </c>
      <c r="BW267" s="50" t="s">
        <v>35</v>
      </c>
      <c r="BX267" s="50" t="s">
        <v>35</v>
      </c>
      <c r="BY267" s="39" t="s">
        <v>35</v>
      </c>
      <c r="BZ267" s="39" t="s">
        <v>35</v>
      </c>
      <c r="CA267" s="39" t="s">
        <v>35</v>
      </c>
      <c r="CB267" s="39" t="s">
        <v>35</v>
      </c>
      <c r="CC267" s="39" t="s">
        <v>35</v>
      </c>
      <c r="CD267" s="39" t="s">
        <v>35</v>
      </c>
      <c r="CE267" s="39" t="s">
        <v>35</v>
      </c>
      <c r="CF267" s="39" t="s">
        <v>35</v>
      </c>
      <c r="CG267" s="39" t="s">
        <v>35</v>
      </c>
      <c r="CH267" s="39" t="s">
        <v>35</v>
      </c>
      <c r="CI267" s="39" t="s">
        <v>35</v>
      </c>
      <c r="CJ267" s="39" t="s">
        <v>35</v>
      </c>
      <c r="CK267" s="39" t="s">
        <v>35</v>
      </c>
      <c r="CL267" s="39" t="s">
        <v>35</v>
      </c>
      <c r="CM267" s="39" t="s">
        <v>35</v>
      </c>
      <c r="CN267" s="39" t="s">
        <v>35</v>
      </c>
      <c r="CO267" s="39" t="s">
        <v>35</v>
      </c>
      <c r="CP267" s="39" t="s">
        <v>35</v>
      </c>
      <c r="CQ267" s="39" t="s">
        <v>35</v>
      </c>
      <c r="CR267" s="39" t="s">
        <v>35</v>
      </c>
      <c r="CS267" s="39" t="s">
        <v>35</v>
      </c>
      <c r="CT267" s="39" t="s">
        <v>35</v>
      </c>
      <c r="CU267" s="39" t="s">
        <v>35</v>
      </c>
      <c r="CV267" s="39" t="s">
        <v>35</v>
      </c>
      <c r="CW267" s="39" t="s">
        <v>35</v>
      </c>
      <c r="CX267" s="8"/>
      <c r="CY267" s="8"/>
      <c r="CZ267" s="8"/>
    </row>
    <row r="268" s="489" customFormat="true" ht="15" customHeight="true" x14ac:dyDescent="0.2">
      <c r="B268" s="488"/>
      <c r="AX268" s="344"/>
      <c r="AY268" s="344"/>
      <c r="AZ268" s="344"/>
      <c r="BA268" s="965" t="s">
        <v>115</v>
      </c>
      <c r="BB268" s="552" t="s">
        <v>88</v>
      </c>
      <c r="BC268" s="54" t="s">
        <v>35</v>
      </c>
      <c r="BD268" s="50" t="s">
        <v>35</v>
      </c>
      <c r="BE268" s="50" t="s">
        <v>35</v>
      </c>
      <c r="BF268" s="50" t="s">
        <v>35</v>
      </c>
      <c r="BG268" s="45" t="s">
        <v>35</v>
      </c>
      <c r="BH268" s="54" t="s">
        <v>35</v>
      </c>
      <c r="BI268" s="50" t="s">
        <v>35</v>
      </c>
      <c r="BJ268" s="50" t="s">
        <v>35</v>
      </c>
      <c r="BK268" s="50" t="s">
        <v>35</v>
      </c>
      <c r="BL268" s="45" t="s">
        <v>35</v>
      </c>
      <c r="BM268" s="54" t="s">
        <v>35</v>
      </c>
      <c r="BN268" s="50" t="s">
        <v>35</v>
      </c>
      <c r="BO268" s="50" t="s">
        <v>35</v>
      </c>
      <c r="BP268" s="50" t="s">
        <v>35</v>
      </c>
      <c r="BQ268" s="45" t="s">
        <v>35</v>
      </c>
      <c r="BR268" s="54" t="s">
        <v>35</v>
      </c>
      <c r="BS268" s="50" t="s">
        <v>35</v>
      </c>
      <c r="BT268" s="50" t="s">
        <v>35</v>
      </c>
      <c r="BU268" s="50" t="s">
        <v>35</v>
      </c>
      <c r="BV268" s="50" t="s">
        <v>35</v>
      </c>
      <c r="BW268" s="50" t="s">
        <v>35</v>
      </c>
      <c r="BX268" s="50" t="s">
        <v>35</v>
      </c>
      <c r="BY268" s="39" t="s">
        <v>35</v>
      </c>
      <c r="BZ268" s="39" t="s">
        <v>35</v>
      </c>
      <c r="CA268" s="39" t="s">
        <v>35</v>
      </c>
      <c r="CB268" s="39" t="s">
        <v>35</v>
      </c>
      <c r="CC268" s="39" t="s">
        <v>35</v>
      </c>
      <c r="CD268" s="39" t="s">
        <v>35</v>
      </c>
      <c r="CE268" s="39" t="s">
        <v>35</v>
      </c>
      <c r="CF268" s="39" t="s">
        <v>35</v>
      </c>
      <c r="CG268" s="39" t="s">
        <v>35</v>
      </c>
      <c r="CH268" s="39" t="s">
        <v>35</v>
      </c>
      <c r="CI268" s="39" t="s">
        <v>35</v>
      </c>
      <c r="CJ268" s="39" t="s">
        <v>35</v>
      </c>
      <c r="CK268" s="39" t="s">
        <v>35</v>
      </c>
      <c r="CL268" s="39" t="s">
        <v>35</v>
      </c>
      <c r="CM268" s="39" t="s">
        <v>35</v>
      </c>
      <c r="CN268" s="39" t="s">
        <v>35</v>
      </c>
      <c r="CO268" s="39" t="s">
        <v>35</v>
      </c>
      <c r="CP268" s="39" t="s">
        <v>35</v>
      </c>
      <c r="CQ268" s="39" t="s">
        <v>35</v>
      </c>
      <c r="CR268" s="39" t="s">
        <v>35</v>
      </c>
      <c r="CS268" s="39" t="s">
        <v>35</v>
      </c>
      <c r="CT268" s="39" t="s">
        <v>35</v>
      </c>
      <c r="CU268" s="39" t="s">
        <v>35</v>
      </c>
      <c r="CV268" s="39" t="s">
        <v>35</v>
      </c>
      <c r="CW268" s="39" t="s">
        <v>35</v>
      </c>
      <c r="CX268" s="8"/>
      <c r="CY268" s="8"/>
      <c r="CZ268" s="8"/>
    </row>
    <row r="269" s="489" customFormat="true" ht="15" customHeight="true" x14ac:dyDescent="0.2">
      <c r="B269" s="488"/>
      <c r="AX269" s="344"/>
      <c r="AY269" s="344"/>
      <c r="AZ269" s="344"/>
      <c r="BA269" s="965"/>
      <c r="BB269" s="552" t="s">
        <v>89</v>
      </c>
      <c r="BC269" s="54" t="s">
        <v>35</v>
      </c>
      <c r="BD269" s="50" t="s">
        <v>35</v>
      </c>
      <c r="BE269" s="50" t="s">
        <v>35</v>
      </c>
      <c r="BF269" s="50" t="s">
        <v>35</v>
      </c>
      <c r="BG269" s="45" t="s">
        <v>35</v>
      </c>
      <c r="BH269" s="54" t="s">
        <v>35</v>
      </c>
      <c r="BI269" s="50" t="s">
        <v>35</v>
      </c>
      <c r="BJ269" s="50" t="s">
        <v>35</v>
      </c>
      <c r="BK269" s="50" t="s">
        <v>35</v>
      </c>
      <c r="BL269" s="45" t="s">
        <v>35</v>
      </c>
      <c r="BM269" s="54" t="s">
        <v>35</v>
      </c>
      <c r="BN269" s="50" t="s">
        <v>35</v>
      </c>
      <c r="BO269" s="50" t="s">
        <v>35</v>
      </c>
      <c r="BP269" s="50" t="s">
        <v>35</v>
      </c>
      <c r="BQ269" s="45" t="s">
        <v>35</v>
      </c>
      <c r="BR269" s="54" t="s">
        <v>35</v>
      </c>
      <c r="BS269" s="50" t="s">
        <v>35</v>
      </c>
      <c r="BT269" s="50" t="s">
        <v>35</v>
      </c>
      <c r="BU269" s="50" t="s">
        <v>35</v>
      </c>
      <c r="BV269" s="50" t="s">
        <v>35</v>
      </c>
      <c r="BW269" s="50" t="s">
        <v>35</v>
      </c>
      <c r="BX269" s="50" t="s">
        <v>35</v>
      </c>
      <c r="BY269" s="39" t="s">
        <v>35</v>
      </c>
      <c r="BZ269" s="39" t="s">
        <v>35</v>
      </c>
      <c r="CA269" s="39" t="s">
        <v>35</v>
      </c>
      <c r="CB269" s="39" t="s">
        <v>35</v>
      </c>
      <c r="CC269" s="39" t="s">
        <v>35</v>
      </c>
      <c r="CD269" s="39" t="s">
        <v>35</v>
      </c>
      <c r="CE269" s="39" t="s">
        <v>35</v>
      </c>
      <c r="CF269" s="39" t="s">
        <v>35</v>
      </c>
      <c r="CG269" s="39" t="s">
        <v>35</v>
      </c>
      <c r="CH269" s="39" t="s">
        <v>35</v>
      </c>
      <c r="CI269" s="39" t="s">
        <v>35</v>
      </c>
      <c r="CJ269" s="39" t="s">
        <v>35</v>
      </c>
      <c r="CK269" s="39" t="s">
        <v>35</v>
      </c>
      <c r="CL269" s="39" t="s">
        <v>35</v>
      </c>
      <c r="CM269" s="39" t="s">
        <v>35</v>
      </c>
      <c r="CN269" s="39" t="s">
        <v>35</v>
      </c>
      <c r="CO269" s="39" t="s">
        <v>35</v>
      </c>
      <c r="CP269" s="39" t="s">
        <v>35</v>
      </c>
      <c r="CQ269" s="39" t="s">
        <v>35</v>
      </c>
      <c r="CR269" s="39" t="s">
        <v>35</v>
      </c>
      <c r="CS269" s="39" t="s">
        <v>35</v>
      </c>
      <c r="CT269" s="39" t="s">
        <v>35</v>
      </c>
      <c r="CU269" s="39" t="s">
        <v>35</v>
      </c>
      <c r="CV269" s="39" t="s">
        <v>35</v>
      </c>
      <c r="CW269" s="39" t="s">
        <v>35</v>
      </c>
      <c r="CX269" s="8"/>
      <c r="CY269" s="8"/>
      <c r="CZ269" s="8"/>
    </row>
    <row r="270" s="489" customFormat="true" ht="15" customHeight="true" x14ac:dyDescent="0.2">
      <c r="B270" s="488"/>
      <c r="AX270" s="344"/>
      <c r="AY270" s="344"/>
      <c r="AZ270" s="344"/>
      <c r="BA270" s="965"/>
      <c r="BB270" s="552" t="s">
        <v>90</v>
      </c>
      <c r="BC270" s="54" t="s">
        <v>35</v>
      </c>
      <c r="BD270" s="50" t="s">
        <v>35</v>
      </c>
      <c r="BE270" s="50" t="s">
        <v>35</v>
      </c>
      <c r="BF270" s="50" t="s">
        <v>35</v>
      </c>
      <c r="BG270" s="45" t="s">
        <v>35</v>
      </c>
      <c r="BH270" s="54" t="s">
        <v>35</v>
      </c>
      <c r="BI270" s="50" t="s">
        <v>35</v>
      </c>
      <c r="BJ270" s="50" t="s">
        <v>35</v>
      </c>
      <c r="BK270" s="50" t="s">
        <v>35</v>
      </c>
      <c r="BL270" s="45" t="s">
        <v>35</v>
      </c>
      <c r="BM270" s="54" t="s">
        <v>35</v>
      </c>
      <c r="BN270" s="50" t="s">
        <v>35</v>
      </c>
      <c r="BO270" s="50" t="s">
        <v>35</v>
      </c>
      <c r="BP270" s="50" t="s">
        <v>35</v>
      </c>
      <c r="BQ270" s="45" t="s">
        <v>35</v>
      </c>
      <c r="BR270" s="54" t="s">
        <v>35</v>
      </c>
      <c r="BS270" s="50" t="s">
        <v>35</v>
      </c>
      <c r="BT270" s="50" t="s">
        <v>35</v>
      </c>
      <c r="BU270" s="50" t="s">
        <v>35</v>
      </c>
      <c r="BV270" s="50" t="s">
        <v>35</v>
      </c>
      <c r="BW270" s="50" t="s">
        <v>35</v>
      </c>
      <c r="BX270" s="50" t="s">
        <v>35</v>
      </c>
      <c r="BY270" s="39" t="s">
        <v>35</v>
      </c>
      <c r="BZ270" s="39" t="s">
        <v>35</v>
      </c>
      <c r="CA270" s="39" t="s">
        <v>35</v>
      </c>
      <c r="CB270" s="39" t="s">
        <v>35</v>
      </c>
      <c r="CC270" s="39" t="s">
        <v>35</v>
      </c>
      <c r="CD270" s="39" t="s">
        <v>35</v>
      </c>
      <c r="CE270" s="39" t="s">
        <v>35</v>
      </c>
      <c r="CF270" s="39" t="s">
        <v>35</v>
      </c>
      <c r="CG270" s="39" t="s">
        <v>35</v>
      </c>
      <c r="CH270" s="39" t="s">
        <v>35</v>
      </c>
      <c r="CI270" s="39" t="s">
        <v>35</v>
      </c>
      <c r="CJ270" s="39" t="s">
        <v>35</v>
      </c>
      <c r="CK270" s="39" t="s">
        <v>35</v>
      </c>
      <c r="CL270" s="39" t="s">
        <v>35</v>
      </c>
      <c r="CM270" s="39" t="s">
        <v>35</v>
      </c>
      <c r="CN270" s="39" t="s">
        <v>35</v>
      </c>
      <c r="CO270" s="39" t="s">
        <v>35</v>
      </c>
      <c r="CP270" s="39" t="s">
        <v>35</v>
      </c>
      <c r="CQ270" s="39" t="s">
        <v>35</v>
      </c>
      <c r="CR270" s="39" t="s">
        <v>35</v>
      </c>
      <c r="CS270" s="39" t="s">
        <v>35</v>
      </c>
      <c r="CT270" s="39" t="s">
        <v>35</v>
      </c>
      <c r="CU270" s="39" t="s">
        <v>35</v>
      </c>
      <c r="CV270" s="39" t="s">
        <v>35</v>
      </c>
      <c r="CW270" s="39" t="s">
        <v>35</v>
      </c>
      <c r="CX270" s="8"/>
      <c r="CY270" s="8"/>
      <c r="CZ270" s="8"/>
    </row>
    <row r="271" s="489" customFormat="true" ht="15" customHeight="true" x14ac:dyDescent="0.2">
      <c r="B271" s="488"/>
      <c r="AX271" s="344"/>
      <c r="AY271" s="344"/>
      <c r="AZ271" s="344"/>
      <c r="BA271" s="965" t="s">
        <v>75</v>
      </c>
      <c r="BB271" s="552" t="s">
        <v>49</v>
      </c>
      <c r="BC271" s="54" t="s">
        <v>35</v>
      </c>
      <c r="BD271" s="47" t="s">
        <v>35</v>
      </c>
      <c r="BE271" s="47" t="s">
        <v>35</v>
      </c>
      <c r="BF271" s="47" t="s">
        <v>35</v>
      </c>
      <c r="BG271" s="42" t="s">
        <v>35</v>
      </c>
      <c r="BH271" s="54" t="s">
        <v>35</v>
      </c>
      <c r="BI271" s="47" t="s">
        <v>35</v>
      </c>
      <c r="BJ271" s="47" t="s">
        <v>35</v>
      </c>
      <c r="BK271" s="47" t="s">
        <v>35</v>
      </c>
      <c r="BL271" s="42" t="s">
        <v>35</v>
      </c>
      <c r="BM271" s="54" t="s">
        <v>35</v>
      </c>
      <c r="BN271" s="47" t="s">
        <v>35</v>
      </c>
      <c r="BO271" s="47" t="s">
        <v>35</v>
      </c>
      <c r="BP271" s="47" t="s">
        <v>35</v>
      </c>
      <c r="BQ271" s="42" t="s">
        <v>35</v>
      </c>
      <c r="BR271" s="54" t="s">
        <v>35</v>
      </c>
      <c r="BS271" s="47" t="s">
        <v>35</v>
      </c>
      <c r="BT271" s="47" t="s">
        <v>35</v>
      </c>
      <c r="BU271" s="47" t="s">
        <v>35</v>
      </c>
      <c r="BV271" s="47" t="s">
        <v>35</v>
      </c>
      <c r="BW271" s="47" t="s">
        <v>35</v>
      </c>
      <c r="BX271" s="47" t="s">
        <v>35</v>
      </c>
      <c r="BY271" s="37" t="s">
        <v>35</v>
      </c>
      <c r="BZ271" s="37" t="s">
        <v>35</v>
      </c>
      <c r="CA271" s="37" t="s">
        <v>35</v>
      </c>
      <c r="CB271" s="37" t="s">
        <v>35</v>
      </c>
      <c r="CC271" s="37" t="s">
        <v>35</v>
      </c>
      <c r="CD271" s="37" t="s">
        <v>35</v>
      </c>
      <c r="CE271" s="37" t="s">
        <v>35</v>
      </c>
      <c r="CF271" s="37" t="s">
        <v>35</v>
      </c>
      <c r="CG271" s="37" t="s">
        <v>35</v>
      </c>
      <c r="CH271" s="37" t="s">
        <v>35</v>
      </c>
      <c r="CI271" s="37" t="s">
        <v>35</v>
      </c>
      <c r="CJ271" s="37" t="s">
        <v>35</v>
      </c>
      <c r="CK271" s="37" t="s">
        <v>35</v>
      </c>
      <c r="CL271" s="37" t="s">
        <v>35</v>
      </c>
      <c r="CM271" s="37" t="s">
        <v>35</v>
      </c>
      <c r="CN271" s="37" t="s">
        <v>35</v>
      </c>
      <c r="CO271" s="37" t="s">
        <v>35</v>
      </c>
      <c r="CP271" s="37" t="s">
        <v>35</v>
      </c>
      <c r="CQ271" s="37" t="s">
        <v>35</v>
      </c>
      <c r="CR271" s="37" t="s">
        <v>35</v>
      </c>
      <c r="CS271" s="37" t="s">
        <v>35</v>
      </c>
      <c r="CT271" s="37" t="s">
        <v>35</v>
      </c>
      <c r="CU271" s="37" t="s">
        <v>35</v>
      </c>
      <c r="CV271" s="37" t="s">
        <v>35</v>
      </c>
      <c r="CW271" s="37" t="s">
        <v>35</v>
      </c>
      <c r="CX271" s="8"/>
      <c r="CY271" s="8"/>
      <c r="CZ271" s="8"/>
    </row>
    <row r="272" s="489" customFormat="true" ht="15" customHeight="true" x14ac:dyDescent="0.2">
      <c r="B272" s="488"/>
      <c r="AX272" s="344"/>
      <c r="AY272" s="344"/>
      <c r="AZ272" s="344"/>
      <c r="BA272" s="965"/>
      <c r="BB272" s="552" t="s">
        <v>48</v>
      </c>
      <c r="BC272" s="54" t="s">
        <v>35</v>
      </c>
      <c r="BD272" s="47" t="s">
        <v>35</v>
      </c>
      <c r="BE272" s="47" t="s">
        <v>35</v>
      </c>
      <c r="BF272" s="47" t="s">
        <v>35</v>
      </c>
      <c r="BG272" s="42" t="s">
        <v>35</v>
      </c>
      <c r="BH272" s="54" t="s">
        <v>35</v>
      </c>
      <c r="BI272" s="47" t="s">
        <v>35</v>
      </c>
      <c r="BJ272" s="47" t="s">
        <v>35</v>
      </c>
      <c r="BK272" s="47" t="s">
        <v>35</v>
      </c>
      <c r="BL272" s="42" t="s">
        <v>35</v>
      </c>
      <c r="BM272" s="54" t="s">
        <v>35</v>
      </c>
      <c r="BN272" s="47" t="s">
        <v>35</v>
      </c>
      <c r="BO272" s="47" t="s">
        <v>35</v>
      </c>
      <c r="BP272" s="47" t="s">
        <v>35</v>
      </c>
      <c r="BQ272" s="42" t="s">
        <v>35</v>
      </c>
      <c r="BR272" s="54" t="s">
        <v>35</v>
      </c>
      <c r="BS272" s="47" t="s">
        <v>35</v>
      </c>
      <c r="BT272" s="47" t="s">
        <v>35</v>
      </c>
      <c r="BU272" s="47" t="s">
        <v>35</v>
      </c>
      <c r="BV272" s="47" t="s">
        <v>35</v>
      </c>
      <c r="BW272" s="47" t="s">
        <v>35</v>
      </c>
      <c r="BX272" s="47" t="s">
        <v>35</v>
      </c>
      <c r="BY272" s="37" t="s">
        <v>35</v>
      </c>
      <c r="BZ272" s="37" t="s">
        <v>35</v>
      </c>
      <c r="CA272" s="37" t="s">
        <v>35</v>
      </c>
      <c r="CB272" s="37" t="s">
        <v>35</v>
      </c>
      <c r="CC272" s="37" t="s">
        <v>35</v>
      </c>
      <c r="CD272" s="37" t="s">
        <v>35</v>
      </c>
      <c r="CE272" s="37" t="s">
        <v>35</v>
      </c>
      <c r="CF272" s="37" t="s">
        <v>35</v>
      </c>
      <c r="CG272" s="37" t="s">
        <v>35</v>
      </c>
      <c r="CH272" s="37" t="s">
        <v>35</v>
      </c>
      <c r="CI272" s="37" t="s">
        <v>35</v>
      </c>
      <c r="CJ272" s="37" t="s">
        <v>35</v>
      </c>
      <c r="CK272" s="37" t="s">
        <v>35</v>
      </c>
      <c r="CL272" s="37" t="s">
        <v>35</v>
      </c>
      <c r="CM272" s="37" t="s">
        <v>35</v>
      </c>
      <c r="CN272" s="37" t="s">
        <v>35</v>
      </c>
      <c r="CO272" s="37" t="s">
        <v>35</v>
      </c>
      <c r="CP272" s="37" t="s">
        <v>35</v>
      </c>
      <c r="CQ272" s="37" t="s">
        <v>35</v>
      </c>
      <c r="CR272" s="37" t="s">
        <v>35</v>
      </c>
      <c r="CS272" s="37" t="s">
        <v>35</v>
      </c>
      <c r="CT272" s="37" t="s">
        <v>35</v>
      </c>
      <c r="CU272" s="37" t="s">
        <v>35</v>
      </c>
      <c r="CV272" s="37" t="s">
        <v>35</v>
      </c>
      <c r="CW272" s="37" t="s">
        <v>35</v>
      </c>
      <c r="CX272" s="8"/>
      <c r="CY272" s="8"/>
      <c r="CZ272" s="8"/>
    </row>
    <row r="273" s="489" customFormat="true" ht="15" customHeight="true" x14ac:dyDescent="0.2">
      <c r="B273" s="488"/>
      <c r="AX273" s="344"/>
      <c r="AY273" s="344"/>
      <c r="AZ273" s="344"/>
      <c r="BA273" s="965"/>
      <c r="BB273" s="552" t="s">
        <v>112</v>
      </c>
      <c r="BC273" s="54" t="s">
        <v>35</v>
      </c>
      <c r="BD273" s="47" t="s">
        <v>35</v>
      </c>
      <c r="BE273" s="47" t="s">
        <v>35</v>
      </c>
      <c r="BF273" s="47" t="s">
        <v>35</v>
      </c>
      <c r="BG273" s="42" t="s">
        <v>35</v>
      </c>
      <c r="BH273" s="54" t="s">
        <v>35</v>
      </c>
      <c r="BI273" s="47" t="s">
        <v>35</v>
      </c>
      <c r="BJ273" s="47" t="s">
        <v>35</v>
      </c>
      <c r="BK273" s="47" t="s">
        <v>35</v>
      </c>
      <c r="BL273" s="42" t="s">
        <v>35</v>
      </c>
      <c r="BM273" s="54" t="s">
        <v>35</v>
      </c>
      <c r="BN273" s="47" t="s">
        <v>35</v>
      </c>
      <c r="BO273" s="47" t="s">
        <v>35</v>
      </c>
      <c r="BP273" s="47" t="s">
        <v>35</v>
      </c>
      <c r="BQ273" s="42" t="s">
        <v>35</v>
      </c>
      <c r="BR273" s="54" t="s">
        <v>35</v>
      </c>
      <c r="BS273" s="47" t="s">
        <v>35</v>
      </c>
      <c r="BT273" s="47" t="s">
        <v>35</v>
      </c>
      <c r="BU273" s="47" t="s">
        <v>35</v>
      </c>
      <c r="BV273" s="47" t="s">
        <v>35</v>
      </c>
      <c r="BW273" s="47" t="s">
        <v>35</v>
      </c>
      <c r="BX273" s="47" t="s">
        <v>35</v>
      </c>
      <c r="BY273" s="37" t="s">
        <v>35</v>
      </c>
      <c r="BZ273" s="37" t="s">
        <v>35</v>
      </c>
      <c r="CA273" s="37" t="s">
        <v>35</v>
      </c>
      <c r="CB273" s="37" t="s">
        <v>35</v>
      </c>
      <c r="CC273" s="37" t="s">
        <v>35</v>
      </c>
      <c r="CD273" s="37" t="s">
        <v>35</v>
      </c>
      <c r="CE273" s="37" t="s">
        <v>35</v>
      </c>
      <c r="CF273" s="37" t="s">
        <v>35</v>
      </c>
      <c r="CG273" s="37" t="s">
        <v>35</v>
      </c>
      <c r="CH273" s="37" t="s">
        <v>35</v>
      </c>
      <c r="CI273" s="37" t="s">
        <v>35</v>
      </c>
      <c r="CJ273" s="37" t="s">
        <v>35</v>
      </c>
      <c r="CK273" s="37" t="s">
        <v>35</v>
      </c>
      <c r="CL273" s="37" t="s">
        <v>35</v>
      </c>
      <c r="CM273" s="37" t="s">
        <v>35</v>
      </c>
      <c r="CN273" s="37" t="s">
        <v>35</v>
      </c>
      <c r="CO273" s="37" t="s">
        <v>35</v>
      </c>
      <c r="CP273" s="37" t="s">
        <v>35</v>
      </c>
      <c r="CQ273" s="37" t="s">
        <v>35</v>
      </c>
      <c r="CR273" s="37" t="s">
        <v>35</v>
      </c>
      <c r="CS273" s="37" t="s">
        <v>35</v>
      </c>
      <c r="CT273" s="37" t="s">
        <v>35</v>
      </c>
      <c r="CU273" s="37" t="s">
        <v>35</v>
      </c>
      <c r="CV273" s="37" t="s">
        <v>35</v>
      </c>
      <c r="CW273" s="37" t="s">
        <v>35</v>
      </c>
      <c r="CX273" s="8"/>
      <c r="CY273" s="8"/>
      <c r="CZ273" s="8"/>
    </row>
    <row r="274" s="489" customFormat="true" ht="15" customHeight="true" x14ac:dyDescent="0.2">
      <c r="B274" s="488"/>
      <c r="AX274" s="344"/>
      <c r="AY274" s="344"/>
      <c r="AZ274" s="344"/>
      <c r="BA274" s="965" t="s">
        <v>76</v>
      </c>
      <c r="BB274" s="552" t="s">
        <v>49</v>
      </c>
      <c r="BC274" s="54" t="s">
        <v>35</v>
      </c>
      <c r="BD274" s="50" t="s">
        <v>35</v>
      </c>
      <c r="BE274" s="50" t="s">
        <v>35</v>
      </c>
      <c r="BF274" s="50" t="s">
        <v>35</v>
      </c>
      <c r="BG274" s="45" t="s">
        <v>35</v>
      </c>
      <c r="BH274" s="54" t="s">
        <v>35</v>
      </c>
      <c r="BI274" s="50" t="s">
        <v>35</v>
      </c>
      <c r="BJ274" s="50" t="s">
        <v>35</v>
      </c>
      <c r="BK274" s="50" t="s">
        <v>35</v>
      </c>
      <c r="BL274" s="45" t="s">
        <v>35</v>
      </c>
      <c r="BM274" s="54" t="s">
        <v>35</v>
      </c>
      <c r="BN274" s="50" t="s">
        <v>35</v>
      </c>
      <c r="BO274" s="50" t="s">
        <v>35</v>
      </c>
      <c r="BP274" s="50" t="s">
        <v>35</v>
      </c>
      <c r="BQ274" s="45" t="s">
        <v>35</v>
      </c>
      <c r="BR274" s="54" t="s">
        <v>35</v>
      </c>
      <c r="BS274" s="50" t="s">
        <v>35</v>
      </c>
      <c r="BT274" s="50" t="s">
        <v>35</v>
      </c>
      <c r="BU274" s="50" t="s">
        <v>35</v>
      </c>
      <c r="BV274" s="50" t="s">
        <v>35</v>
      </c>
      <c r="BW274" s="50" t="s">
        <v>35</v>
      </c>
      <c r="BX274" s="50" t="s">
        <v>35</v>
      </c>
      <c r="BY274" s="39" t="s">
        <v>35</v>
      </c>
      <c r="BZ274" s="39" t="s">
        <v>35</v>
      </c>
      <c r="CA274" s="39" t="s">
        <v>35</v>
      </c>
      <c r="CB274" s="39" t="s">
        <v>35</v>
      </c>
      <c r="CC274" s="39" t="s">
        <v>35</v>
      </c>
      <c r="CD274" s="39" t="s">
        <v>35</v>
      </c>
      <c r="CE274" s="39" t="s">
        <v>35</v>
      </c>
      <c r="CF274" s="39" t="s">
        <v>35</v>
      </c>
      <c r="CG274" s="39" t="s">
        <v>35</v>
      </c>
      <c r="CH274" s="39" t="s">
        <v>35</v>
      </c>
      <c r="CI274" s="39" t="s">
        <v>35</v>
      </c>
      <c r="CJ274" s="39" t="s">
        <v>35</v>
      </c>
      <c r="CK274" s="39" t="s">
        <v>35</v>
      </c>
      <c r="CL274" s="39" t="s">
        <v>35</v>
      </c>
      <c r="CM274" s="39" t="s">
        <v>35</v>
      </c>
      <c r="CN274" s="39" t="s">
        <v>35</v>
      </c>
      <c r="CO274" s="39" t="s">
        <v>35</v>
      </c>
      <c r="CP274" s="39" t="s">
        <v>35</v>
      </c>
      <c r="CQ274" s="39" t="s">
        <v>35</v>
      </c>
      <c r="CR274" s="39" t="s">
        <v>35</v>
      </c>
      <c r="CS274" s="39" t="s">
        <v>35</v>
      </c>
      <c r="CT274" s="39" t="s">
        <v>35</v>
      </c>
      <c r="CU274" s="39" t="s">
        <v>35</v>
      </c>
      <c r="CV274" s="39" t="s">
        <v>35</v>
      </c>
      <c r="CW274" s="39" t="s">
        <v>35</v>
      </c>
      <c r="CX274" s="8"/>
      <c r="CY274" s="8"/>
      <c r="CZ274" s="8"/>
    </row>
    <row r="275" s="489" customFormat="true" ht="15" customHeight="true" x14ac:dyDescent="0.2">
      <c r="B275" s="488"/>
      <c r="AX275" s="344"/>
      <c r="AY275" s="344"/>
      <c r="AZ275" s="344"/>
      <c r="BA275" s="965"/>
      <c r="BB275" s="552" t="s">
        <v>48</v>
      </c>
      <c r="BC275" s="54" t="s">
        <v>35</v>
      </c>
      <c r="BD275" s="50" t="s">
        <v>35</v>
      </c>
      <c r="BE275" s="50" t="s">
        <v>35</v>
      </c>
      <c r="BF275" s="50" t="s">
        <v>35</v>
      </c>
      <c r="BG275" s="45" t="s">
        <v>35</v>
      </c>
      <c r="BH275" s="54" t="s">
        <v>35</v>
      </c>
      <c r="BI275" s="50" t="s">
        <v>35</v>
      </c>
      <c r="BJ275" s="50" t="s">
        <v>35</v>
      </c>
      <c r="BK275" s="50" t="s">
        <v>35</v>
      </c>
      <c r="BL275" s="45" t="s">
        <v>35</v>
      </c>
      <c r="BM275" s="54" t="s">
        <v>35</v>
      </c>
      <c r="BN275" s="50" t="s">
        <v>35</v>
      </c>
      <c r="BO275" s="50" t="s">
        <v>35</v>
      </c>
      <c r="BP275" s="50" t="s">
        <v>35</v>
      </c>
      <c r="BQ275" s="45" t="s">
        <v>35</v>
      </c>
      <c r="BR275" s="54" t="s">
        <v>35</v>
      </c>
      <c r="BS275" s="50" t="s">
        <v>35</v>
      </c>
      <c r="BT275" s="50" t="s">
        <v>35</v>
      </c>
      <c r="BU275" s="50" t="s">
        <v>35</v>
      </c>
      <c r="BV275" s="50" t="s">
        <v>35</v>
      </c>
      <c r="BW275" s="50" t="s">
        <v>35</v>
      </c>
      <c r="BX275" s="50" t="s">
        <v>35</v>
      </c>
      <c r="BY275" s="39" t="s">
        <v>35</v>
      </c>
      <c r="BZ275" s="39" t="s">
        <v>35</v>
      </c>
      <c r="CA275" s="39" t="s">
        <v>35</v>
      </c>
      <c r="CB275" s="39" t="s">
        <v>35</v>
      </c>
      <c r="CC275" s="39" t="s">
        <v>35</v>
      </c>
      <c r="CD275" s="39" t="s">
        <v>35</v>
      </c>
      <c r="CE275" s="39" t="s">
        <v>35</v>
      </c>
      <c r="CF275" s="39" t="s">
        <v>35</v>
      </c>
      <c r="CG275" s="39" t="s">
        <v>35</v>
      </c>
      <c r="CH275" s="39" t="s">
        <v>35</v>
      </c>
      <c r="CI275" s="39" t="s">
        <v>35</v>
      </c>
      <c r="CJ275" s="39" t="s">
        <v>35</v>
      </c>
      <c r="CK275" s="39" t="s">
        <v>35</v>
      </c>
      <c r="CL275" s="39" t="s">
        <v>35</v>
      </c>
      <c r="CM275" s="39" t="s">
        <v>35</v>
      </c>
      <c r="CN275" s="39" t="s">
        <v>35</v>
      </c>
      <c r="CO275" s="39" t="s">
        <v>35</v>
      </c>
      <c r="CP275" s="39" t="s">
        <v>35</v>
      </c>
      <c r="CQ275" s="39" t="s">
        <v>35</v>
      </c>
      <c r="CR275" s="39" t="s">
        <v>35</v>
      </c>
      <c r="CS275" s="39" t="s">
        <v>35</v>
      </c>
      <c r="CT275" s="39" t="s">
        <v>35</v>
      </c>
      <c r="CU275" s="39" t="s">
        <v>35</v>
      </c>
      <c r="CV275" s="39" t="s">
        <v>35</v>
      </c>
      <c r="CW275" s="39" t="s">
        <v>35</v>
      </c>
      <c r="CX275" s="8"/>
      <c r="CY275" s="8"/>
      <c r="CZ275" s="8"/>
    </row>
    <row r="276" s="489" customFormat="true" ht="15" customHeight="true" x14ac:dyDescent="0.2">
      <c r="B276" s="488"/>
      <c r="AX276" s="344"/>
      <c r="AY276" s="344"/>
      <c r="AZ276" s="344"/>
      <c r="BA276" s="965"/>
      <c r="BB276" s="552" t="s">
        <v>113</v>
      </c>
      <c r="BC276" s="54" t="s">
        <v>35</v>
      </c>
      <c r="BD276" s="50" t="s">
        <v>35</v>
      </c>
      <c r="BE276" s="50" t="s">
        <v>35</v>
      </c>
      <c r="BF276" s="50" t="s">
        <v>35</v>
      </c>
      <c r="BG276" s="45" t="s">
        <v>35</v>
      </c>
      <c r="BH276" s="54" t="s">
        <v>35</v>
      </c>
      <c r="BI276" s="50" t="s">
        <v>35</v>
      </c>
      <c r="BJ276" s="50" t="s">
        <v>35</v>
      </c>
      <c r="BK276" s="50" t="s">
        <v>35</v>
      </c>
      <c r="BL276" s="45" t="s">
        <v>35</v>
      </c>
      <c r="BM276" s="54" t="s">
        <v>35</v>
      </c>
      <c r="BN276" s="50" t="s">
        <v>35</v>
      </c>
      <c r="BO276" s="50" t="s">
        <v>35</v>
      </c>
      <c r="BP276" s="50" t="s">
        <v>35</v>
      </c>
      <c r="BQ276" s="45" t="s">
        <v>35</v>
      </c>
      <c r="BR276" s="54" t="s">
        <v>35</v>
      </c>
      <c r="BS276" s="50" t="s">
        <v>35</v>
      </c>
      <c r="BT276" s="50" t="s">
        <v>35</v>
      </c>
      <c r="BU276" s="50" t="s">
        <v>35</v>
      </c>
      <c r="BV276" s="50" t="s">
        <v>35</v>
      </c>
      <c r="BW276" s="50" t="s">
        <v>35</v>
      </c>
      <c r="BX276" s="50" t="s">
        <v>35</v>
      </c>
      <c r="BY276" s="39" t="s">
        <v>35</v>
      </c>
      <c r="BZ276" s="39" t="s">
        <v>35</v>
      </c>
      <c r="CA276" s="39" t="s">
        <v>35</v>
      </c>
      <c r="CB276" s="39" t="s">
        <v>35</v>
      </c>
      <c r="CC276" s="39" t="s">
        <v>35</v>
      </c>
      <c r="CD276" s="39" t="s">
        <v>35</v>
      </c>
      <c r="CE276" s="39" t="s">
        <v>35</v>
      </c>
      <c r="CF276" s="39" t="s">
        <v>35</v>
      </c>
      <c r="CG276" s="39" t="s">
        <v>35</v>
      </c>
      <c r="CH276" s="39" t="s">
        <v>35</v>
      </c>
      <c r="CI276" s="39" t="s">
        <v>35</v>
      </c>
      <c r="CJ276" s="39" t="s">
        <v>35</v>
      </c>
      <c r="CK276" s="39" t="s">
        <v>35</v>
      </c>
      <c r="CL276" s="39" t="s">
        <v>35</v>
      </c>
      <c r="CM276" s="39" t="s">
        <v>35</v>
      </c>
      <c r="CN276" s="39" t="s">
        <v>35</v>
      </c>
      <c r="CO276" s="39" t="s">
        <v>35</v>
      </c>
      <c r="CP276" s="39" t="s">
        <v>35</v>
      </c>
      <c r="CQ276" s="39" t="s">
        <v>35</v>
      </c>
      <c r="CR276" s="39" t="s">
        <v>35</v>
      </c>
      <c r="CS276" s="39" t="s">
        <v>35</v>
      </c>
      <c r="CT276" s="39" t="s">
        <v>35</v>
      </c>
      <c r="CU276" s="39" t="s">
        <v>35</v>
      </c>
      <c r="CV276" s="39" t="s">
        <v>35</v>
      </c>
      <c r="CW276" s="39" t="s">
        <v>35</v>
      </c>
      <c r="CX276" s="8"/>
      <c r="CY276" s="8"/>
      <c r="CZ276" s="8"/>
    </row>
    <row r="277" s="489" customFormat="true" ht="15" customHeight="true" x14ac:dyDescent="0.2">
      <c r="B277" s="488"/>
      <c r="AX277" s="344"/>
      <c r="AY277" s="344"/>
      <c r="AZ277" s="344"/>
      <c r="BA277" s="965" t="s">
        <v>77</v>
      </c>
      <c r="BB277" s="552" t="s">
        <v>78</v>
      </c>
      <c r="BC277" s="54" t="s">
        <v>35</v>
      </c>
      <c r="BD277" s="50" t="s">
        <v>35</v>
      </c>
      <c r="BE277" s="50" t="s">
        <v>35</v>
      </c>
      <c r="BF277" s="50" t="s">
        <v>35</v>
      </c>
      <c r="BG277" s="45" t="s">
        <v>35</v>
      </c>
      <c r="BH277" s="54" t="s">
        <v>35</v>
      </c>
      <c r="BI277" s="50" t="s">
        <v>35</v>
      </c>
      <c r="BJ277" s="50" t="s">
        <v>35</v>
      </c>
      <c r="BK277" s="50" t="s">
        <v>35</v>
      </c>
      <c r="BL277" s="45" t="s">
        <v>35</v>
      </c>
      <c r="BM277" s="54" t="s">
        <v>35</v>
      </c>
      <c r="BN277" s="50" t="s">
        <v>35</v>
      </c>
      <c r="BO277" s="50" t="s">
        <v>35</v>
      </c>
      <c r="BP277" s="50" t="s">
        <v>35</v>
      </c>
      <c r="BQ277" s="45" t="s">
        <v>35</v>
      </c>
      <c r="BR277" s="54" t="s">
        <v>35</v>
      </c>
      <c r="BS277" s="50" t="s">
        <v>35</v>
      </c>
      <c r="BT277" s="50" t="s">
        <v>35</v>
      </c>
      <c r="BU277" s="50" t="s">
        <v>35</v>
      </c>
      <c r="BV277" s="50" t="s">
        <v>35</v>
      </c>
      <c r="BW277" s="50" t="s">
        <v>35</v>
      </c>
      <c r="BX277" s="50" t="s">
        <v>35</v>
      </c>
      <c r="BY277" s="39" t="s">
        <v>35</v>
      </c>
      <c r="BZ277" s="39" t="s">
        <v>35</v>
      </c>
      <c r="CA277" s="39" t="s">
        <v>35</v>
      </c>
      <c r="CB277" s="39" t="s">
        <v>35</v>
      </c>
      <c r="CC277" s="39" t="s">
        <v>35</v>
      </c>
      <c r="CD277" s="39" t="s">
        <v>35</v>
      </c>
      <c r="CE277" s="39" t="s">
        <v>35</v>
      </c>
      <c r="CF277" s="39" t="s">
        <v>35</v>
      </c>
      <c r="CG277" s="39" t="s">
        <v>35</v>
      </c>
      <c r="CH277" s="39" t="s">
        <v>35</v>
      </c>
      <c r="CI277" s="39" t="s">
        <v>35</v>
      </c>
      <c r="CJ277" s="39" t="s">
        <v>35</v>
      </c>
      <c r="CK277" s="39" t="s">
        <v>35</v>
      </c>
      <c r="CL277" s="39" t="s">
        <v>35</v>
      </c>
      <c r="CM277" s="39" t="s">
        <v>35</v>
      </c>
      <c r="CN277" s="39" t="s">
        <v>35</v>
      </c>
      <c r="CO277" s="39" t="s">
        <v>35</v>
      </c>
      <c r="CP277" s="39" t="s">
        <v>35</v>
      </c>
      <c r="CQ277" s="39" t="s">
        <v>35</v>
      </c>
      <c r="CR277" s="39" t="s">
        <v>35</v>
      </c>
      <c r="CS277" s="39" t="s">
        <v>35</v>
      </c>
      <c r="CT277" s="39" t="s">
        <v>35</v>
      </c>
      <c r="CU277" s="39" t="s">
        <v>35</v>
      </c>
      <c r="CV277" s="39" t="s">
        <v>35</v>
      </c>
      <c r="CW277" s="39" t="s">
        <v>35</v>
      </c>
      <c r="CX277" s="8"/>
      <c r="CY277" s="8"/>
      <c r="CZ277" s="8"/>
    </row>
    <row r="278" s="489" customFormat="true" ht="15" customHeight="true" x14ac:dyDescent="0.2">
      <c r="B278" s="488"/>
      <c r="AX278" s="344"/>
      <c r="AY278" s="344"/>
      <c r="AZ278" s="344"/>
      <c r="BA278" s="965"/>
      <c r="BB278" s="552" t="s">
        <v>79</v>
      </c>
      <c r="BC278" s="54" t="s">
        <v>35</v>
      </c>
      <c r="BD278" s="50" t="s">
        <v>35</v>
      </c>
      <c r="BE278" s="50" t="s">
        <v>35</v>
      </c>
      <c r="BF278" s="50" t="s">
        <v>35</v>
      </c>
      <c r="BG278" s="45" t="s">
        <v>35</v>
      </c>
      <c r="BH278" s="54" t="s">
        <v>35</v>
      </c>
      <c r="BI278" s="50" t="s">
        <v>35</v>
      </c>
      <c r="BJ278" s="50" t="s">
        <v>35</v>
      </c>
      <c r="BK278" s="50" t="s">
        <v>35</v>
      </c>
      <c r="BL278" s="45" t="s">
        <v>35</v>
      </c>
      <c r="BM278" s="54" t="s">
        <v>35</v>
      </c>
      <c r="BN278" s="50" t="s">
        <v>35</v>
      </c>
      <c r="BO278" s="50" t="s">
        <v>35</v>
      </c>
      <c r="BP278" s="50" t="s">
        <v>35</v>
      </c>
      <c r="BQ278" s="45" t="s">
        <v>35</v>
      </c>
      <c r="BR278" s="54" t="s">
        <v>35</v>
      </c>
      <c r="BS278" s="50" t="s">
        <v>35</v>
      </c>
      <c r="BT278" s="50" t="s">
        <v>35</v>
      </c>
      <c r="BU278" s="50" t="s">
        <v>35</v>
      </c>
      <c r="BV278" s="50" t="s">
        <v>35</v>
      </c>
      <c r="BW278" s="50" t="s">
        <v>35</v>
      </c>
      <c r="BX278" s="50" t="s">
        <v>35</v>
      </c>
      <c r="BY278" s="39" t="s">
        <v>35</v>
      </c>
      <c r="BZ278" s="39" t="s">
        <v>35</v>
      </c>
      <c r="CA278" s="39" t="s">
        <v>35</v>
      </c>
      <c r="CB278" s="39" t="s">
        <v>35</v>
      </c>
      <c r="CC278" s="39" t="s">
        <v>35</v>
      </c>
      <c r="CD278" s="39" t="s">
        <v>35</v>
      </c>
      <c r="CE278" s="39" t="s">
        <v>35</v>
      </c>
      <c r="CF278" s="39" t="s">
        <v>35</v>
      </c>
      <c r="CG278" s="39" t="s">
        <v>35</v>
      </c>
      <c r="CH278" s="39" t="s">
        <v>35</v>
      </c>
      <c r="CI278" s="39" t="s">
        <v>35</v>
      </c>
      <c r="CJ278" s="39" t="s">
        <v>35</v>
      </c>
      <c r="CK278" s="39" t="s">
        <v>35</v>
      </c>
      <c r="CL278" s="39" t="s">
        <v>35</v>
      </c>
      <c r="CM278" s="39" t="s">
        <v>35</v>
      </c>
      <c r="CN278" s="39" t="s">
        <v>35</v>
      </c>
      <c r="CO278" s="39" t="s">
        <v>35</v>
      </c>
      <c r="CP278" s="39" t="s">
        <v>35</v>
      </c>
      <c r="CQ278" s="39" t="s">
        <v>35</v>
      </c>
      <c r="CR278" s="39" t="s">
        <v>35</v>
      </c>
      <c r="CS278" s="39" t="s">
        <v>35</v>
      </c>
      <c r="CT278" s="39" t="s">
        <v>35</v>
      </c>
      <c r="CU278" s="39" t="s">
        <v>35</v>
      </c>
      <c r="CV278" s="39" t="s">
        <v>35</v>
      </c>
      <c r="CW278" s="39" t="s">
        <v>35</v>
      </c>
      <c r="CX278" s="8"/>
      <c r="CY278" s="8"/>
      <c r="CZ278" s="8"/>
    </row>
    <row r="279" s="489" customFormat="true" ht="15" customHeight="true" x14ac:dyDescent="0.2">
      <c r="B279" s="488"/>
      <c r="AX279" s="344"/>
      <c r="AY279" s="344"/>
      <c r="AZ279" s="344"/>
      <c r="BA279" s="965"/>
      <c r="BB279" s="552" t="s">
        <v>80</v>
      </c>
      <c r="BC279" s="54" t="s">
        <v>35</v>
      </c>
      <c r="BD279" s="47" t="s">
        <v>35</v>
      </c>
      <c r="BE279" s="47" t="s">
        <v>35</v>
      </c>
      <c r="BF279" s="47" t="s">
        <v>35</v>
      </c>
      <c r="BG279" s="42" t="s">
        <v>35</v>
      </c>
      <c r="BH279" s="54" t="s">
        <v>35</v>
      </c>
      <c r="BI279" s="47" t="s">
        <v>35</v>
      </c>
      <c r="BJ279" s="47" t="s">
        <v>35</v>
      </c>
      <c r="BK279" s="47" t="s">
        <v>35</v>
      </c>
      <c r="BL279" s="42" t="s">
        <v>35</v>
      </c>
      <c r="BM279" s="54" t="s">
        <v>35</v>
      </c>
      <c r="BN279" s="47" t="s">
        <v>35</v>
      </c>
      <c r="BO279" s="47" t="s">
        <v>35</v>
      </c>
      <c r="BP279" s="47" t="s">
        <v>35</v>
      </c>
      <c r="BQ279" s="42" t="s">
        <v>35</v>
      </c>
      <c r="BR279" s="54" t="s">
        <v>35</v>
      </c>
      <c r="BS279" s="47" t="s">
        <v>35</v>
      </c>
      <c r="BT279" s="47" t="s">
        <v>35</v>
      </c>
      <c r="BU279" s="47" t="s">
        <v>35</v>
      </c>
      <c r="BV279" s="47" t="s">
        <v>35</v>
      </c>
      <c r="BW279" s="47" t="s">
        <v>35</v>
      </c>
      <c r="BX279" s="47" t="s">
        <v>35</v>
      </c>
      <c r="BY279" s="37" t="s">
        <v>35</v>
      </c>
      <c r="BZ279" s="37" t="s">
        <v>35</v>
      </c>
      <c r="CA279" s="37" t="s">
        <v>35</v>
      </c>
      <c r="CB279" s="37" t="s">
        <v>35</v>
      </c>
      <c r="CC279" s="37" t="s">
        <v>35</v>
      </c>
      <c r="CD279" s="37" t="s">
        <v>35</v>
      </c>
      <c r="CE279" s="37" t="s">
        <v>35</v>
      </c>
      <c r="CF279" s="37" t="s">
        <v>35</v>
      </c>
      <c r="CG279" s="37" t="s">
        <v>35</v>
      </c>
      <c r="CH279" s="37" t="s">
        <v>35</v>
      </c>
      <c r="CI279" s="37" t="s">
        <v>35</v>
      </c>
      <c r="CJ279" s="37" t="s">
        <v>35</v>
      </c>
      <c r="CK279" s="37" t="s">
        <v>35</v>
      </c>
      <c r="CL279" s="37" t="s">
        <v>35</v>
      </c>
      <c r="CM279" s="37" t="s">
        <v>35</v>
      </c>
      <c r="CN279" s="37" t="s">
        <v>35</v>
      </c>
      <c r="CO279" s="37" t="s">
        <v>35</v>
      </c>
      <c r="CP279" s="37" t="s">
        <v>35</v>
      </c>
      <c r="CQ279" s="37" t="s">
        <v>35</v>
      </c>
      <c r="CR279" s="37" t="s">
        <v>35</v>
      </c>
      <c r="CS279" s="37" t="s">
        <v>35</v>
      </c>
      <c r="CT279" s="37" t="s">
        <v>35</v>
      </c>
      <c r="CU279" s="37" t="s">
        <v>35</v>
      </c>
      <c r="CV279" s="37" t="s">
        <v>35</v>
      </c>
      <c r="CW279" s="37" t="s">
        <v>35</v>
      </c>
      <c r="CX279" s="8"/>
      <c r="CY279" s="8"/>
      <c r="CZ279" s="8"/>
    </row>
    <row r="280" s="489" customFormat="true" ht="15" customHeight="true" x14ac:dyDescent="0.2">
      <c r="B280" s="488"/>
      <c r="AX280" s="344"/>
      <c r="AY280" s="344"/>
      <c r="AZ280" s="344"/>
      <c r="BA280" s="965"/>
      <c r="BB280" s="552" t="s">
        <v>81</v>
      </c>
      <c r="BC280" s="54" t="s">
        <v>35</v>
      </c>
      <c r="BD280" s="47" t="s">
        <v>35</v>
      </c>
      <c r="BE280" s="47" t="s">
        <v>35</v>
      </c>
      <c r="BF280" s="47" t="s">
        <v>35</v>
      </c>
      <c r="BG280" s="42" t="s">
        <v>35</v>
      </c>
      <c r="BH280" s="54" t="s">
        <v>35</v>
      </c>
      <c r="BI280" s="47" t="s">
        <v>35</v>
      </c>
      <c r="BJ280" s="47" t="s">
        <v>35</v>
      </c>
      <c r="BK280" s="47" t="s">
        <v>35</v>
      </c>
      <c r="BL280" s="42" t="s">
        <v>35</v>
      </c>
      <c r="BM280" s="54" t="s">
        <v>35</v>
      </c>
      <c r="BN280" s="47" t="s">
        <v>35</v>
      </c>
      <c r="BO280" s="47" t="s">
        <v>35</v>
      </c>
      <c r="BP280" s="47" t="s">
        <v>35</v>
      </c>
      <c r="BQ280" s="42" t="s">
        <v>35</v>
      </c>
      <c r="BR280" s="54" t="s">
        <v>35</v>
      </c>
      <c r="BS280" s="47" t="s">
        <v>35</v>
      </c>
      <c r="BT280" s="47" t="s">
        <v>35</v>
      </c>
      <c r="BU280" s="47" t="s">
        <v>35</v>
      </c>
      <c r="BV280" s="47" t="s">
        <v>35</v>
      </c>
      <c r="BW280" s="47" t="s">
        <v>35</v>
      </c>
      <c r="BX280" s="47" t="s">
        <v>35</v>
      </c>
      <c r="BY280" s="37" t="s">
        <v>35</v>
      </c>
      <c r="BZ280" s="37" t="s">
        <v>35</v>
      </c>
      <c r="CA280" s="37" t="s">
        <v>35</v>
      </c>
      <c r="CB280" s="37" t="s">
        <v>35</v>
      </c>
      <c r="CC280" s="37" t="s">
        <v>35</v>
      </c>
      <c r="CD280" s="37" t="s">
        <v>35</v>
      </c>
      <c r="CE280" s="37" t="s">
        <v>35</v>
      </c>
      <c r="CF280" s="37" t="s">
        <v>35</v>
      </c>
      <c r="CG280" s="37" t="s">
        <v>35</v>
      </c>
      <c r="CH280" s="37" t="s">
        <v>35</v>
      </c>
      <c r="CI280" s="37" t="s">
        <v>35</v>
      </c>
      <c r="CJ280" s="37" t="s">
        <v>35</v>
      </c>
      <c r="CK280" s="37" t="s">
        <v>35</v>
      </c>
      <c r="CL280" s="37" t="s">
        <v>35</v>
      </c>
      <c r="CM280" s="37" t="s">
        <v>35</v>
      </c>
      <c r="CN280" s="37" t="s">
        <v>35</v>
      </c>
      <c r="CO280" s="37" t="s">
        <v>35</v>
      </c>
      <c r="CP280" s="37" t="s">
        <v>35</v>
      </c>
      <c r="CQ280" s="37" t="s">
        <v>35</v>
      </c>
      <c r="CR280" s="37" t="s">
        <v>35</v>
      </c>
      <c r="CS280" s="37" t="s">
        <v>35</v>
      </c>
      <c r="CT280" s="37" t="s">
        <v>35</v>
      </c>
      <c r="CU280" s="37" t="s">
        <v>35</v>
      </c>
      <c r="CV280" s="37" t="s">
        <v>35</v>
      </c>
      <c r="CW280" s="37" t="s">
        <v>35</v>
      </c>
      <c r="CX280" s="8"/>
      <c r="CY280" s="8"/>
      <c r="CZ280" s="8"/>
    </row>
    <row r="281" s="489" customFormat="true" ht="15" customHeight="true" x14ac:dyDescent="0.2">
      <c r="B281" s="488"/>
      <c r="AX281" s="344"/>
      <c r="AY281" s="344"/>
      <c r="AZ281" s="344"/>
      <c r="BA281" s="965"/>
      <c r="BB281" s="552" t="s">
        <v>82</v>
      </c>
      <c r="BC281" s="54" t="s">
        <v>35</v>
      </c>
      <c r="BD281" s="47" t="s">
        <v>35</v>
      </c>
      <c r="BE281" s="47" t="s">
        <v>35</v>
      </c>
      <c r="BF281" s="47" t="s">
        <v>35</v>
      </c>
      <c r="BG281" s="42" t="s">
        <v>35</v>
      </c>
      <c r="BH281" s="54" t="s">
        <v>35</v>
      </c>
      <c r="BI281" s="47" t="s">
        <v>35</v>
      </c>
      <c r="BJ281" s="47" t="s">
        <v>35</v>
      </c>
      <c r="BK281" s="47" t="s">
        <v>35</v>
      </c>
      <c r="BL281" s="42" t="s">
        <v>35</v>
      </c>
      <c r="BM281" s="54" t="s">
        <v>35</v>
      </c>
      <c r="BN281" s="47" t="s">
        <v>35</v>
      </c>
      <c r="BO281" s="47" t="s">
        <v>35</v>
      </c>
      <c r="BP281" s="47" t="s">
        <v>35</v>
      </c>
      <c r="BQ281" s="42" t="s">
        <v>35</v>
      </c>
      <c r="BR281" s="54" t="s">
        <v>35</v>
      </c>
      <c r="BS281" s="47" t="s">
        <v>35</v>
      </c>
      <c r="BT281" s="47" t="s">
        <v>35</v>
      </c>
      <c r="BU281" s="47" t="s">
        <v>35</v>
      </c>
      <c r="BV281" s="47" t="s">
        <v>35</v>
      </c>
      <c r="BW281" s="47" t="s">
        <v>35</v>
      </c>
      <c r="BX281" s="47" t="s">
        <v>35</v>
      </c>
      <c r="BY281" s="37" t="s">
        <v>35</v>
      </c>
      <c r="BZ281" s="37" t="s">
        <v>35</v>
      </c>
      <c r="CA281" s="37" t="s">
        <v>35</v>
      </c>
      <c r="CB281" s="37" t="s">
        <v>35</v>
      </c>
      <c r="CC281" s="37" t="s">
        <v>35</v>
      </c>
      <c r="CD281" s="37" t="s">
        <v>35</v>
      </c>
      <c r="CE281" s="37" t="s">
        <v>35</v>
      </c>
      <c r="CF281" s="37" t="s">
        <v>35</v>
      </c>
      <c r="CG281" s="37" t="s">
        <v>35</v>
      </c>
      <c r="CH281" s="37" t="s">
        <v>35</v>
      </c>
      <c r="CI281" s="37" t="s">
        <v>35</v>
      </c>
      <c r="CJ281" s="37" t="s">
        <v>35</v>
      </c>
      <c r="CK281" s="37" t="s">
        <v>35</v>
      </c>
      <c r="CL281" s="37" t="s">
        <v>35</v>
      </c>
      <c r="CM281" s="37" t="s">
        <v>35</v>
      </c>
      <c r="CN281" s="37" t="s">
        <v>35</v>
      </c>
      <c r="CO281" s="37" t="s">
        <v>35</v>
      </c>
      <c r="CP281" s="37" t="s">
        <v>35</v>
      </c>
      <c r="CQ281" s="37" t="s">
        <v>35</v>
      </c>
      <c r="CR281" s="37" t="s">
        <v>35</v>
      </c>
      <c r="CS281" s="37" t="s">
        <v>35</v>
      </c>
      <c r="CT281" s="37" t="s">
        <v>35</v>
      </c>
      <c r="CU281" s="37" t="s">
        <v>35</v>
      </c>
      <c r="CV281" s="37" t="s">
        <v>35</v>
      </c>
      <c r="CW281" s="37" t="s">
        <v>35</v>
      </c>
      <c r="CX281" s="8"/>
      <c r="CY281" s="8"/>
      <c r="CZ281" s="8"/>
    </row>
    <row r="282" s="489" customFormat="true" ht="15" customHeight="true" x14ac:dyDescent="0.2">
      <c r="B282" s="488"/>
      <c r="AX282" s="344"/>
      <c r="AY282" s="344"/>
      <c r="AZ282" s="344"/>
      <c r="BA282" s="965"/>
      <c r="BB282" s="552" t="s">
        <v>83</v>
      </c>
      <c r="BC282" s="54" t="s">
        <v>35</v>
      </c>
      <c r="BD282" s="47" t="s">
        <v>35</v>
      </c>
      <c r="BE282" s="47" t="s">
        <v>35</v>
      </c>
      <c r="BF282" s="47" t="s">
        <v>35</v>
      </c>
      <c r="BG282" s="42" t="s">
        <v>35</v>
      </c>
      <c r="BH282" s="54" t="s">
        <v>35</v>
      </c>
      <c r="BI282" s="47" t="s">
        <v>35</v>
      </c>
      <c r="BJ282" s="47" t="s">
        <v>35</v>
      </c>
      <c r="BK282" s="47" t="s">
        <v>35</v>
      </c>
      <c r="BL282" s="42" t="s">
        <v>35</v>
      </c>
      <c r="BM282" s="54" t="s">
        <v>35</v>
      </c>
      <c r="BN282" s="47" t="s">
        <v>35</v>
      </c>
      <c r="BO282" s="47" t="s">
        <v>35</v>
      </c>
      <c r="BP282" s="47" t="s">
        <v>35</v>
      </c>
      <c r="BQ282" s="42" t="s">
        <v>35</v>
      </c>
      <c r="BR282" s="54" t="s">
        <v>35</v>
      </c>
      <c r="BS282" s="47" t="s">
        <v>35</v>
      </c>
      <c r="BT282" s="47" t="s">
        <v>35</v>
      </c>
      <c r="BU282" s="47" t="s">
        <v>35</v>
      </c>
      <c r="BV282" s="47" t="s">
        <v>35</v>
      </c>
      <c r="BW282" s="47" t="s">
        <v>35</v>
      </c>
      <c r="BX282" s="47" t="s">
        <v>35</v>
      </c>
      <c r="BY282" s="37" t="s">
        <v>35</v>
      </c>
      <c r="BZ282" s="37" t="s">
        <v>35</v>
      </c>
      <c r="CA282" s="37" t="s">
        <v>35</v>
      </c>
      <c r="CB282" s="37" t="s">
        <v>35</v>
      </c>
      <c r="CC282" s="37" t="s">
        <v>35</v>
      </c>
      <c r="CD282" s="37" t="s">
        <v>35</v>
      </c>
      <c r="CE282" s="37" t="s">
        <v>35</v>
      </c>
      <c r="CF282" s="37" t="s">
        <v>35</v>
      </c>
      <c r="CG282" s="37" t="s">
        <v>35</v>
      </c>
      <c r="CH282" s="37" t="s">
        <v>35</v>
      </c>
      <c r="CI282" s="37" t="s">
        <v>35</v>
      </c>
      <c r="CJ282" s="37" t="s">
        <v>35</v>
      </c>
      <c r="CK282" s="37" t="s">
        <v>35</v>
      </c>
      <c r="CL282" s="37" t="s">
        <v>35</v>
      </c>
      <c r="CM282" s="37" t="s">
        <v>35</v>
      </c>
      <c r="CN282" s="37" t="s">
        <v>35</v>
      </c>
      <c r="CO282" s="37" t="s">
        <v>35</v>
      </c>
      <c r="CP282" s="37" t="s">
        <v>35</v>
      </c>
      <c r="CQ282" s="37" t="s">
        <v>35</v>
      </c>
      <c r="CR282" s="37" t="s">
        <v>35</v>
      </c>
      <c r="CS282" s="37" t="s">
        <v>35</v>
      </c>
      <c r="CT282" s="37" t="s">
        <v>35</v>
      </c>
      <c r="CU282" s="37" t="s">
        <v>35</v>
      </c>
      <c r="CV282" s="37" t="s">
        <v>35</v>
      </c>
      <c r="CW282" s="37" t="s">
        <v>35</v>
      </c>
      <c r="CX282" s="8"/>
      <c r="CY282" s="8"/>
      <c r="CZ282" s="8"/>
    </row>
    <row r="283" s="489" customFormat="true" ht="15" customHeight="true" x14ac:dyDescent="0.2">
      <c r="B283" s="488"/>
      <c r="AX283" s="344"/>
      <c r="AY283" s="344"/>
      <c r="AZ283" s="344"/>
      <c r="BA283" s="965"/>
      <c r="BB283" s="552" t="s">
        <v>84</v>
      </c>
      <c r="BC283" s="54" t="s">
        <v>35</v>
      </c>
      <c r="BD283" s="47" t="s">
        <v>35</v>
      </c>
      <c r="BE283" s="47" t="s">
        <v>35</v>
      </c>
      <c r="BF283" s="47" t="s">
        <v>35</v>
      </c>
      <c r="BG283" s="42" t="s">
        <v>35</v>
      </c>
      <c r="BH283" s="54" t="s">
        <v>35</v>
      </c>
      <c r="BI283" s="47" t="s">
        <v>35</v>
      </c>
      <c r="BJ283" s="47" t="s">
        <v>35</v>
      </c>
      <c r="BK283" s="47" t="s">
        <v>35</v>
      </c>
      <c r="BL283" s="42" t="s">
        <v>35</v>
      </c>
      <c r="BM283" s="54" t="s">
        <v>35</v>
      </c>
      <c r="BN283" s="47" t="s">
        <v>35</v>
      </c>
      <c r="BO283" s="47" t="s">
        <v>35</v>
      </c>
      <c r="BP283" s="47" t="s">
        <v>35</v>
      </c>
      <c r="BQ283" s="42" t="s">
        <v>35</v>
      </c>
      <c r="BR283" s="54" t="s">
        <v>35</v>
      </c>
      <c r="BS283" s="47" t="s">
        <v>35</v>
      </c>
      <c r="BT283" s="47" t="s">
        <v>35</v>
      </c>
      <c r="BU283" s="47" t="s">
        <v>35</v>
      </c>
      <c r="BV283" s="47" t="s">
        <v>35</v>
      </c>
      <c r="BW283" s="47" t="s">
        <v>35</v>
      </c>
      <c r="BX283" s="47" t="s">
        <v>35</v>
      </c>
      <c r="BY283" s="37" t="s">
        <v>35</v>
      </c>
      <c r="BZ283" s="37" t="s">
        <v>35</v>
      </c>
      <c r="CA283" s="37" t="s">
        <v>35</v>
      </c>
      <c r="CB283" s="37" t="s">
        <v>35</v>
      </c>
      <c r="CC283" s="37" t="s">
        <v>35</v>
      </c>
      <c r="CD283" s="37" t="s">
        <v>35</v>
      </c>
      <c r="CE283" s="37" t="s">
        <v>35</v>
      </c>
      <c r="CF283" s="37" t="s">
        <v>35</v>
      </c>
      <c r="CG283" s="37" t="s">
        <v>35</v>
      </c>
      <c r="CH283" s="37" t="s">
        <v>35</v>
      </c>
      <c r="CI283" s="37" t="s">
        <v>35</v>
      </c>
      <c r="CJ283" s="37" t="s">
        <v>35</v>
      </c>
      <c r="CK283" s="37" t="s">
        <v>35</v>
      </c>
      <c r="CL283" s="37" t="s">
        <v>35</v>
      </c>
      <c r="CM283" s="37" t="s">
        <v>35</v>
      </c>
      <c r="CN283" s="37" t="s">
        <v>35</v>
      </c>
      <c r="CO283" s="37" t="s">
        <v>35</v>
      </c>
      <c r="CP283" s="37" t="s">
        <v>35</v>
      </c>
      <c r="CQ283" s="37" t="s">
        <v>35</v>
      </c>
      <c r="CR283" s="37" t="s">
        <v>35</v>
      </c>
      <c r="CS283" s="37" t="s">
        <v>35</v>
      </c>
      <c r="CT283" s="37" t="s">
        <v>35</v>
      </c>
      <c r="CU283" s="37" t="s">
        <v>35</v>
      </c>
      <c r="CV283" s="37" t="s">
        <v>35</v>
      </c>
      <c r="CW283" s="37" t="s">
        <v>35</v>
      </c>
      <c r="CX283" s="8"/>
      <c r="CY283" s="8"/>
      <c r="CZ283" s="8"/>
    </row>
    <row r="284" s="489" customFormat="true" ht="15" customHeight="true" x14ac:dyDescent="0.2">
      <c r="B284" s="488"/>
      <c r="AX284" s="344"/>
      <c r="AY284" s="344"/>
      <c r="AZ284" s="344"/>
      <c r="BA284" s="967"/>
      <c r="BB284" s="554" t="s">
        <v>113</v>
      </c>
      <c r="BC284" s="53" t="s">
        <v>35</v>
      </c>
      <c r="BD284" s="49" t="s">
        <v>35</v>
      </c>
      <c r="BE284" s="49" t="s">
        <v>35</v>
      </c>
      <c r="BF284" s="49" t="s">
        <v>35</v>
      </c>
      <c r="BG284" s="44" t="s">
        <v>35</v>
      </c>
      <c r="BH284" s="53" t="s">
        <v>35</v>
      </c>
      <c r="BI284" s="49" t="s">
        <v>35</v>
      </c>
      <c r="BJ284" s="49" t="s">
        <v>35</v>
      </c>
      <c r="BK284" s="49" t="s">
        <v>35</v>
      </c>
      <c r="BL284" s="44" t="s">
        <v>35</v>
      </c>
      <c r="BM284" s="53" t="s">
        <v>35</v>
      </c>
      <c r="BN284" s="49" t="s">
        <v>35</v>
      </c>
      <c r="BO284" s="49" t="s">
        <v>35</v>
      </c>
      <c r="BP284" s="49" t="s">
        <v>35</v>
      </c>
      <c r="BQ284" s="44" t="s">
        <v>35</v>
      </c>
      <c r="BR284" s="53" t="s">
        <v>35</v>
      </c>
      <c r="BS284" s="49" t="s">
        <v>35</v>
      </c>
      <c r="BT284" s="49" t="s">
        <v>35</v>
      </c>
      <c r="BU284" s="49" t="s">
        <v>35</v>
      </c>
      <c r="BV284" s="49" t="s">
        <v>35</v>
      </c>
      <c r="BW284" s="49" t="s">
        <v>35</v>
      </c>
      <c r="BX284" s="49" t="s">
        <v>35</v>
      </c>
      <c r="BY284" s="38" t="s">
        <v>35</v>
      </c>
      <c r="BZ284" s="38" t="s">
        <v>35</v>
      </c>
      <c r="CA284" s="38" t="s">
        <v>35</v>
      </c>
      <c r="CB284" s="38" t="s">
        <v>35</v>
      </c>
      <c r="CC284" s="38" t="s">
        <v>35</v>
      </c>
      <c r="CD284" s="38" t="s">
        <v>35</v>
      </c>
      <c r="CE284" s="38" t="s">
        <v>35</v>
      </c>
      <c r="CF284" s="38" t="s">
        <v>35</v>
      </c>
      <c r="CG284" s="38" t="s">
        <v>35</v>
      </c>
      <c r="CH284" s="38" t="s">
        <v>35</v>
      </c>
      <c r="CI284" s="38" t="s">
        <v>35</v>
      </c>
      <c r="CJ284" s="38" t="s">
        <v>35</v>
      </c>
      <c r="CK284" s="38" t="s">
        <v>35</v>
      </c>
      <c r="CL284" s="38" t="s">
        <v>35</v>
      </c>
      <c r="CM284" s="38" t="s">
        <v>35</v>
      </c>
      <c r="CN284" s="38" t="s">
        <v>35</v>
      </c>
      <c r="CO284" s="38" t="s">
        <v>35</v>
      </c>
      <c r="CP284" s="38" t="s">
        <v>35</v>
      </c>
      <c r="CQ284" s="38" t="s">
        <v>35</v>
      </c>
      <c r="CR284" s="38" t="s">
        <v>35</v>
      </c>
      <c r="CS284" s="38" t="s">
        <v>35</v>
      </c>
      <c r="CT284" s="38" t="s">
        <v>35</v>
      </c>
      <c r="CU284" s="38" t="s">
        <v>35</v>
      </c>
      <c r="CV284" s="38" t="s">
        <v>35</v>
      </c>
      <c r="CW284" s="38" t="s">
        <v>35</v>
      </c>
      <c r="CX284" s="8"/>
      <c r="CY284" s="8"/>
      <c r="CZ284" s="8"/>
    </row>
    <row r="285" s="489" customFormat="true" ht="15" customHeight="true" x14ac:dyDescent="0.2">
      <c r="B285" s="488"/>
      <c r="AX285" s="344"/>
      <c r="AY285" s="344"/>
      <c r="AZ285" s="344"/>
      <c r="BA285" s="317"/>
      <c r="BB285" s="315"/>
      <c r="BC285" s="315"/>
      <c r="BD285" s="315"/>
      <c r="BE285" s="315"/>
      <c r="BF285" s="315"/>
      <c r="BG285" s="315"/>
      <c r="BH285" s="315"/>
      <c r="BI285" s="315"/>
      <c r="BJ285" s="315"/>
      <c r="BK285" s="315"/>
      <c r="BL285" s="315"/>
      <c r="BM285" s="315"/>
      <c r="BN285" s="315"/>
      <c r="BO285" s="315"/>
      <c r="BP285" s="315"/>
      <c r="BQ285" s="315"/>
      <c r="BR285" s="315"/>
      <c r="BS285" s="315"/>
      <c r="BT285" s="315"/>
      <c r="BU285" s="315"/>
      <c r="BV285" s="315"/>
      <c r="BW285" s="315"/>
      <c r="BX285" s="315"/>
      <c r="BY285" s="317"/>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489" customFormat="true" ht="15" customHeight="true" x14ac:dyDescent="0.2">
      <c r="B286" s="488"/>
      <c r="AX286" s="344"/>
      <c r="AY286" s="344"/>
      <c r="AZ286" s="344"/>
      <c r="BA286" s="317"/>
      <c r="BB286" s="315"/>
      <c r="BC286" s="315"/>
      <c r="BD286" s="315"/>
      <c r="BE286" s="315"/>
      <c r="BF286" s="315"/>
      <c r="BG286" s="315"/>
      <c r="BH286" s="315"/>
      <c r="BI286" s="315"/>
      <c r="BJ286" s="315"/>
      <c r="BK286" s="315"/>
      <c r="BL286" s="315"/>
      <c r="BM286" s="315"/>
      <c r="BN286" s="315"/>
      <c r="BO286" s="315"/>
      <c r="BP286" s="315"/>
      <c r="BQ286" s="315"/>
      <c r="BR286" s="315"/>
      <c r="BS286" s="315"/>
      <c r="BT286" s="315"/>
      <c r="BU286" s="315"/>
      <c r="BV286" s="315"/>
      <c r="BW286" s="315"/>
      <c r="BX286" s="315"/>
      <c r="BY286" s="317"/>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489" customFormat="true" ht="15" customHeight="true" x14ac:dyDescent="0.2">
      <c r="B287" s="488"/>
      <c r="AX287" s="344"/>
      <c r="AY287" s="344"/>
      <c r="AZ287" s="344"/>
      <c r="BA287" s="317"/>
      <c r="BB287" s="315"/>
      <c r="BC287" s="315"/>
      <c r="BD287" s="315"/>
      <c r="BE287" s="315"/>
      <c r="BF287" s="315"/>
      <c r="BG287" s="315"/>
      <c r="BH287" s="315"/>
      <c r="BI287" s="315"/>
      <c r="BJ287" s="315"/>
      <c r="BK287" s="315"/>
      <c r="BL287" s="315"/>
      <c r="BM287" s="315"/>
      <c r="BN287" s="315"/>
      <c r="BO287" s="315"/>
      <c r="BP287" s="315"/>
      <c r="BQ287" s="315"/>
      <c r="BR287" s="315"/>
      <c r="BS287" s="315"/>
      <c r="BT287" s="315"/>
      <c r="BU287" s="315"/>
      <c r="BV287" s="315"/>
      <c r="BW287" s="315"/>
      <c r="BX287" s="315"/>
      <c r="BY287" s="317"/>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489" customFormat="true" ht="15" customHeight="true" x14ac:dyDescent="0.2">
      <c r="B288" s="488"/>
      <c r="AX288" s="344"/>
      <c r="AY288" s="344"/>
      <c r="AZ288" s="344"/>
      <c r="BA288" s="317"/>
      <c r="BB288" s="315"/>
      <c r="BC288" s="315"/>
      <c r="BD288" s="315"/>
      <c r="BE288" s="315"/>
      <c r="BF288" s="315"/>
      <c r="BG288" s="315"/>
      <c r="BH288" s="315"/>
      <c r="BI288" s="315"/>
      <c r="BJ288" s="315"/>
      <c r="BK288" s="315"/>
      <c r="BL288" s="315"/>
      <c r="BM288" s="315"/>
      <c r="BN288" s="315"/>
      <c r="BO288" s="315"/>
      <c r="BP288" s="315"/>
      <c r="BQ288" s="315"/>
      <c r="BR288" s="315"/>
      <c r="BS288" s="315"/>
      <c r="BT288" s="315"/>
      <c r="BU288" s="315"/>
      <c r="BV288" s="315"/>
      <c r="BW288" s="315"/>
      <c r="BX288" s="315"/>
      <c r="BY288" s="317"/>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489" customFormat="true" ht="15" customHeight="true" x14ac:dyDescent="0.2">
      <c r="A289" s="450"/>
      <c r="B289" s="449"/>
      <c r="C289" s="450"/>
      <c r="AX289" s="344"/>
      <c r="AY289" s="344"/>
      <c r="AZ289" s="344"/>
      <c r="BA289" s="317"/>
      <c r="BB289" s="315"/>
      <c r="BC289" s="315"/>
      <c r="BD289" s="315"/>
      <c r="BE289" s="315"/>
      <c r="BF289" s="315"/>
      <c r="BG289" s="315"/>
      <c r="BH289" s="315"/>
      <c r="BI289" s="315"/>
      <c r="BJ289" s="315"/>
      <c r="BK289" s="315"/>
      <c r="BL289" s="315"/>
      <c r="BM289" s="315"/>
      <c r="BN289" s="315"/>
      <c r="BO289" s="315"/>
      <c r="BP289" s="315"/>
      <c r="BQ289" s="315"/>
      <c r="BR289" s="315"/>
      <c r="BS289" s="315"/>
      <c r="BT289" s="315"/>
      <c r="BU289" s="315"/>
      <c r="BV289" s="315"/>
      <c r="BW289" s="315"/>
      <c r="BX289" s="315"/>
      <c r="BY289" s="317"/>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489" customFormat="true" ht="15" customHeight="true" x14ac:dyDescent="0.2">
      <c r="A290" s="490"/>
      <c r="B290" s="175"/>
      <c r="C290" s="173"/>
      <c r="AX290" s="344"/>
      <c r="AY290" s="344"/>
      <c r="AZ290" s="344"/>
      <c r="BA290" s="317"/>
      <c r="BB290" s="315"/>
      <c r="BC290" s="315"/>
      <c r="BD290" s="315"/>
      <c r="BE290" s="315"/>
      <c r="BF290" s="315"/>
      <c r="BG290" s="315"/>
      <c r="BH290" s="315"/>
      <c r="BI290" s="315"/>
      <c r="BJ290" s="315"/>
      <c r="BK290" s="315"/>
      <c r="BL290" s="315"/>
      <c r="BM290" s="315"/>
      <c r="BN290" s="315"/>
      <c r="BO290" s="315"/>
      <c r="BP290" s="315"/>
      <c r="BQ290" s="315"/>
      <c r="BR290" s="315"/>
      <c r="BS290" s="315"/>
      <c r="BT290" s="315"/>
      <c r="BU290" s="315"/>
      <c r="BV290" s="315"/>
      <c r="BW290" s="315"/>
      <c r="BX290" s="315"/>
      <c r="BY290" s="317"/>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489" customFormat="true" ht="15" customHeight="true" x14ac:dyDescent="0.2">
      <c r="A291" s="490"/>
      <c r="B291" s="175"/>
      <c r="C291" s="173"/>
      <c r="AX291" s="344"/>
      <c r="AY291" s="344"/>
      <c r="AZ291" s="344"/>
      <c r="BA291" s="317"/>
      <c r="BB291" s="315"/>
      <c r="BC291" s="315"/>
      <c r="BD291" s="315"/>
      <c r="BE291" s="315"/>
      <c r="BF291" s="315"/>
      <c r="BG291" s="315"/>
      <c r="BH291" s="315"/>
      <c r="BI291" s="315"/>
      <c r="BJ291" s="315"/>
      <c r="BK291" s="315"/>
      <c r="BL291" s="315"/>
      <c r="BM291" s="315"/>
      <c r="BN291" s="315"/>
      <c r="BO291" s="315"/>
      <c r="BP291" s="315"/>
      <c r="BQ291" s="315"/>
      <c r="BR291" s="315"/>
      <c r="BS291" s="315"/>
      <c r="BT291" s="315"/>
      <c r="BU291" s="315"/>
      <c r="BV291" s="315"/>
      <c r="BW291" s="315"/>
      <c r="BX291" s="315"/>
      <c r="BY291" s="317"/>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489" customFormat="true" ht="15" customHeight="true" x14ac:dyDescent="0.2">
      <c r="A292" s="490"/>
      <c r="B292" s="175"/>
      <c r="C292" s="173"/>
      <c r="AX292" s="344"/>
      <c r="AY292" s="344"/>
      <c r="AZ292" s="344"/>
      <c r="BA292" s="317"/>
      <c r="BB292" s="315"/>
      <c r="BC292" s="315"/>
      <c r="BD292" s="315"/>
      <c r="BE292" s="315"/>
      <c r="BF292" s="315"/>
      <c r="BG292" s="315"/>
      <c r="BH292" s="315"/>
      <c r="BI292" s="315"/>
      <c r="BJ292" s="315"/>
      <c r="BK292" s="315"/>
      <c r="BL292" s="315"/>
      <c r="BM292" s="315"/>
      <c r="BN292" s="315"/>
      <c r="BO292" s="315"/>
      <c r="BP292" s="315"/>
      <c r="BQ292" s="315"/>
      <c r="BR292" s="315"/>
      <c r="BS292" s="315"/>
      <c r="BT292" s="315"/>
      <c r="BU292" s="315"/>
      <c r="BV292" s="315"/>
      <c r="BW292" s="315"/>
      <c r="BX292" s="315"/>
      <c r="BY292" s="317"/>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489" customFormat="true" ht="15" customHeight="true" x14ac:dyDescent="0.2">
      <c r="A293" s="490"/>
      <c r="B293" s="175"/>
      <c r="C293" s="174"/>
      <c r="AX293" s="344"/>
      <c r="AY293" s="344"/>
      <c r="AZ293" s="344"/>
      <c r="BA293" s="317"/>
      <c r="BB293" s="315"/>
      <c r="BC293" s="315"/>
      <c r="BD293" s="315"/>
      <c r="BE293" s="315"/>
      <c r="BF293" s="315"/>
      <c r="BG293" s="315"/>
      <c r="BH293" s="315"/>
      <c r="BI293" s="315"/>
      <c r="BJ293" s="315"/>
      <c r="BK293" s="315"/>
      <c r="BL293" s="315"/>
      <c r="BM293" s="315"/>
      <c r="BN293" s="315"/>
      <c r="BO293" s="315"/>
      <c r="BP293" s="315"/>
      <c r="BQ293" s="315"/>
      <c r="BR293" s="315"/>
      <c r="BS293" s="315"/>
      <c r="BT293" s="315"/>
      <c r="BU293" s="315"/>
      <c r="BV293" s="315"/>
      <c r="BW293" s="315"/>
      <c r="BX293" s="315"/>
      <c r="BY293" s="317"/>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489" customFormat="true" ht="15" customHeight="true" x14ac:dyDescent="0.2">
      <c r="A294" s="490"/>
      <c r="B294" s="175"/>
      <c r="C294" s="174"/>
      <c r="AX294" s="344"/>
      <c r="AY294" s="344"/>
      <c r="AZ294" s="344"/>
      <c r="BA294" s="317"/>
      <c r="BB294" s="315"/>
      <c r="BC294" s="315"/>
      <c r="BD294" s="315"/>
      <c r="BE294" s="315"/>
      <c r="BF294" s="315"/>
      <c r="BG294" s="315"/>
      <c r="BH294" s="315"/>
      <c r="BI294" s="315"/>
      <c r="BJ294" s="315"/>
      <c r="BK294" s="315"/>
      <c r="BL294" s="315"/>
      <c r="BM294" s="315"/>
      <c r="BN294" s="315"/>
      <c r="BO294" s="315"/>
      <c r="BP294" s="315"/>
      <c r="BQ294" s="315"/>
      <c r="BR294" s="315"/>
      <c r="BS294" s="315"/>
      <c r="BT294" s="315"/>
      <c r="BU294" s="315"/>
      <c r="BV294" s="315"/>
      <c r="BW294" s="315"/>
      <c r="BX294" s="315"/>
      <c r="BY294" s="317"/>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489" customFormat="true" ht="15" customHeight="true" x14ac:dyDescent="0.2">
      <c r="A295" s="490"/>
      <c r="B295" s="175"/>
      <c r="C295" s="174"/>
      <c r="AX295" s="344"/>
      <c r="AY295" s="344"/>
      <c r="AZ295" s="344"/>
      <c r="BA295" s="317"/>
      <c r="BB295" s="315"/>
      <c r="BC295" s="315"/>
      <c r="BD295" s="315"/>
      <c r="BE295" s="315"/>
      <c r="BF295" s="315"/>
      <c r="BG295" s="315"/>
      <c r="BH295" s="315"/>
      <c r="BI295" s="315"/>
      <c r="BJ295" s="315"/>
      <c r="BK295" s="315"/>
      <c r="BL295" s="315"/>
      <c r="BM295" s="315"/>
      <c r="BN295" s="315"/>
      <c r="BO295" s="315"/>
      <c r="BP295" s="315"/>
      <c r="BQ295" s="315"/>
      <c r="BR295" s="315"/>
      <c r="BS295" s="315"/>
      <c r="BT295" s="315"/>
      <c r="BU295" s="315"/>
      <c r="BV295" s="315"/>
      <c r="BW295" s="315"/>
      <c r="BX295" s="315"/>
      <c r="BY295" s="317"/>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489" customFormat="true" ht="15" customHeight="true" x14ac:dyDescent="0.2">
      <c r="A296" s="490"/>
      <c r="B296" s="175"/>
      <c r="C296" s="174"/>
      <c r="AX296" s="344"/>
      <c r="AY296" s="344"/>
      <c r="AZ296" s="344"/>
      <c r="BA296" s="317"/>
      <c r="BB296" s="315"/>
      <c r="BC296" s="315"/>
      <c r="BD296" s="315"/>
      <c r="BE296" s="315"/>
      <c r="BF296" s="315"/>
      <c r="BG296" s="315"/>
      <c r="BH296" s="315"/>
      <c r="BI296" s="315"/>
      <c r="BJ296" s="315"/>
      <c r="BK296" s="315"/>
      <c r="BL296" s="315"/>
      <c r="BM296" s="315"/>
      <c r="BN296" s="315"/>
      <c r="BO296" s="315"/>
      <c r="BP296" s="315"/>
      <c r="BQ296" s="315"/>
      <c r="BR296" s="315"/>
      <c r="BS296" s="315"/>
      <c r="BT296" s="315"/>
      <c r="BU296" s="315"/>
      <c r="BV296" s="315"/>
      <c r="BW296" s="315"/>
      <c r="BX296" s="315"/>
      <c r="BY296" s="317"/>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489" customFormat="true" ht="15" customHeight="true" x14ac:dyDescent="0.2">
      <c r="A297" s="490"/>
      <c r="B297" s="175"/>
      <c r="C297" s="174"/>
      <c r="AX297" s="344"/>
      <c r="AY297" s="344"/>
      <c r="AZ297" s="344"/>
      <c r="BA297" s="317"/>
      <c r="BB297" s="315"/>
      <c r="BC297" s="315"/>
      <c r="BD297" s="315"/>
      <c r="BE297" s="315"/>
      <c r="BF297" s="315"/>
      <c r="BG297" s="315"/>
      <c r="BH297" s="315"/>
      <c r="BI297" s="315"/>
      <c r="BJ297" s="315"/>
      <c r="BK297" s="315"/>
      <c r="BL297" s="315"/>
      <c r="BM297" s="315"/>
      <c r="BN297" s="315"/>
      <c r="BO297" s="315"/>
      <c r="BP297" s="315"/>
      <c r="BQ297" s="315"/>
      <c r="BR297" s="315"/>
      <c r="BS297" s="315"/>
      <c r="BT297" s="315"/>
      <c r="BU297" s="315"/>
      <c r="BV297" s="315"/>
      <c r="BW297" s="315"/>
      <c r="BX297" s="315"/>
      <c r="BY297" s="317"/>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489" customFormat="true" ht="15" customHeight="true" x14ac:dyDescent="0.2">
      <c r="B298" s="488"/>
      <c r="AX298" s="344"/>
      <c r="AY298" s="344"/>
      <c r="AZ298" s="344"/>
      <c r="BA298" s="317"/>
      <c r="BB298" s="315"/>
      <c r="BC298" s="315"/>
      <c r="BD298" s="315"/>
      <c r="BE298" s="315"/>
      <c r="BF298" s="315"/>
      <c r="BG298" s="315"/>
      <c r="BH298" s="315"/>
      <c r="BI298" s="315"/>
      <c r="BJ298" s="315"/>
      <c r="BK298" s="315"/>
      <c r="BL298" s="315"/>
      <c r="BM298" s="315"/>
      <c r="BN298" s="315"/>
      <c r="BO298" s="315"/>
      <c r="BP298" s="315"/>
      <c r="BQ298" s="315"/>
      <c r="BR298" s="315"/>
      <c r="BS298" s="315"/>
      <c r="BT298" s="315"/>
      <c r="BU298" s="315"/>
      <c r="BV298" s="315"/>
      <c r="BW298" s="315"/>
      <c r="BX298" s="315"/>
      <c r="BY298" s="317"/>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489" customFormat="true" ht="15" customHeight="true" x14ac:dyDescent="0.2">
      <c r="A299" s="450"/>
      <c r="B299" s="449"/>
      <c r="C299" s="450"/>
      <c r="D299" s="450"/>
      <c r="AX299" s="344"/>
      <c r="AY299" s="344"/>
      <c r="AZ299" s="344"/>
      <c r="BA299" s="317"/>
      <c r="BB299" s="315"/>
      <c r="BC299" s="315"/>
      <c r="BD299" s="315"/>
      <c r="BE299" s="315"/>
      <c r="BF299" s="315"/>
      <c r="BG299" s="315"/>
      <c r="BH299" s="315"/>
      <c r="BI299" s="315"/>
      <c r="BJ299" s="315"/>
      <c r="BK299" s="315"/>
      <c r="BL299" s="315"/>
      <c r="BM299" s="315"/>
      <c r="BN299" s="315"/>
      <c r="BO299" s="315"/>
      <c r="BP299" s="315"/>
      <c r="BQ299" s="315"/>
      <c r="BR299" s="315"/>
      <c r="BS299" s="315"/>
      <c r="BT299" s="315"/>
      <c r="BU299" s="315"/>
      <c r="BV299" s="315"/>
      <c r="BW299" s="315"/>
      <c r="BX299" s="315"/>
      <c r="BY299" s="317"/>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489" customFormat="true" ht="15" customHeight="true" x14ac:dyDescent="0.2">
      <c r="A300" s="490"/>
      <c r="B300" s="175"/>
      <c r="C300" s="173"/>
      <c r="D300" s="173"/>
      <c r="AX300" s="344"/>
      <c r="AY300" s="344"/>
      <c r="AZ300" s="344"/>
      <c r="BA300" s="317"/>
      <c r="BB300" s="315"/>
      <c r="BC300" s="315"/>
      <c r="BD300" s="315"/>
      <c r="BE300" s="315"/>
      <c r="BF300" s="315"/>
      <c r="BG300" s="315"/>
      <c r="BH300" s="315"/>
      <c r="BI300" s="315"/>
      <c r="BJ300" s="315"/>
      <c r="BK300" s="315"/>
      <c r="BL300" s="315"/>
      <c r="BM300" s="315"/>
      <c r="BN300" s="315"/>
      <c r="BO300" s="315"/>
      <c r="BP300" s="315"/>
      <c r="BQ300" s="315"/>
      <c r="BR300" s="315"/>
      <c r="BS300" s="315"/>
      <c r="BT300" s="315"/>
      <c r="BU300" s="315"/>
      <c r="BV300" s="315"/>
      <c r="BW300" s="315"/>
      <c r="BX300" s="315"/>
      <c r="BY300" s="317"/>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489" customFormat="true" ht="15" customHeight="true" x14ac:dyDescent="0.2">
      <c r="A301" s="490"/>
      <c r="B301" s="175"/>
      <c r="C301" s="173"/>
      <c r="D301" s="173"/>
      <c r="AX301" s="344"/>
      <c r="AY301" s="344"/>
      <c r="AZ301" s="344"/>
      <c r="BA301" s="317"/>
      <c r="BB301" s="315"/>
      <c r="BC301" s="315"/>
      <c r="BD301" s="315"/>
      <c r="BE301" s="315"/>
      <c r="BF301" s="315"/>
      <c r="BG301" s="315"/>
      <c r="BH301" s="315"/>
      <c r="BI301" s="315"/>
      <c r="BJ301" s="315"/>
      <c r="BK301" s="315"/>
      <c r="BL301" s="315"/>
      <c r="BM301" s="315"/>
      <c r="BN301" s="315"/>
      <c r="BO301" s="315"/>
      <c r="BP301" s="315"/>
      <c r="BQ301" s="315"/>
      <c r="BR301" s="315"/>
      <c r="BS301" s="315"/>
      <c r="BT301" s="315"/>
      <c r="BU301" s="315"/>
      <c r="BV301" s="315"/>
      <c r="BW301" s="315"/>
      <c r="BX301" s="315"/>
      <c r="BY301" s="317"/>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489" customFormat="true" ht="15" customHeight="true" x14ac:dyDescent="0.2">
      <c r="A302" s="490"/>
      <c r="B302" s="175"/>
      <c r="C302" s="173"/>
      <c r="D302" s="173"/>
      <c r="AX302" s="344"/>
      <c r="AY302" s="344"/>
      <c r="AZ302" s="344"/>
      <c r="BA302" s="317"/>
      <c r="BB302" s="315"/>
      <c r="BC302" s="315"/>
      <c r="BD302" s="315"/>
      <c r="BE302" s="315"/>
      <c r="BF302" s="315"/>
      <c r="BG302" s="315"/>
      <c r="BH302" s="315"/>
      <c r="BI302" s="315"/>
      <c r="BJ302" s="315"/>
      <c r="BK302" s="315"/>
      <c r="BL302" s="315"/>
      <c r="BM302" s="315"/>
      <c r="BN302" s="315"/>
      <c r="BO302" s="315"/>
      <c r="BP302" s="315"/>
      <c r="BQ302" s="315"/>
      <c r="BR302" s="315"/>
      <c r="BS302" s="315"/>
      <c r="BT302" s="315"/>
      <c r="BU302" s="315"/>
      <c r="BV302" s="315"/>
      <c r="BW302" s="315"/>
      <c r="BX302" s="315"/>
      <c r="BY302" s="317"/>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489" customFormat="true" ht="15" customHeight="true" x14ac:dyDescent="0.2">
      <c r="A303" s="490"/>
      <c r="B303" s="175"/>
      <c r="C303" s="174"/>
      <c r="D303" s="174"/>
      <c r="AX303" s="344"/>
      <c r="AY303" s="344"/>
      <c r="AZ303" s="344"/>
      <c r="BA303" s="317"/>
      <c r="BB303" s="315"/>
      <c r="BC303" s="315"/>
      <c r="BD303" s="315"/>
      <c r="BE303" s="315"/>
      <c r="BF303" s="315"/>
      <c r="BG303" s="315"/>
      <c r="BH303" s="315"/>
      <c r="BI303" s="315"/>
      <c r="BJ303" s="315"/>
      <c r="BK303" s="315"/>
      <c r="BL303" s="315"/>
      <c r="BM303" s="315"/>
      <c r="BN303" s="315"/>
      <c r="BO303" s="315"/>
      <c r="BP303" s="315"/>
      <c r="BQ303" s="315"/>
      <c r="BR303" s="315"/>
      <c r="BS303" s="315"/>
      <c r="BT303" s="315"/>
      <c r="BU303" s="315"/>
      <c r="BV303" s="315"/>
      <c r="BW303" s="315"/>
      <c r="BX303" s="315"/>
      <c r="BY303" s="317"/>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489" customFormat="true" ht="15" customHeight="true" x14ac:dyDescent="0.2">
      <c r="A304" s="490"/>
      <c r="B304" s="175"/>
      <c r="C304" s="174"/>
      <c r="D304" s="174"/>
      <c r="AX304" s="344"/>
      <c r="AY304" s="344"/>
      <c r="AZ304" s="344"/>
      <c r="BA304" s="317"/>
      <c r="BB304" s="315"/>
      <c r="BC304" s="315"/>
      <c r="BD304" s="315"/>
      <c r="BE304" s="315"/>
      <c r="BF304" s="315"/>
      <c r="BG304" s="315"/>
      <c r="BH304" s="315"/>
      <c r="BI304" s="315"/>
      <c r="BJ304" s="315"/>
      <c r="BK304" s="315"/>
      <c r="BL304" s="315"/>
      <c r="BM304" s="315"/>
      <c r="BN304" s="315"/>
      <c r="BO304" s="315"/>
      <c r="BP304" s="315"/>
      <c r="BQ304" s="315"/>
      <c r="BR304" s="315"/>
      <c r="BS304" s="315"/>
      <c r="BT304" s="315"/>
      <c r="BU304" s="315"/>
      <c r="BV304" s="315"/>
      <c r="BW304" s="315"/>
      <c r="BX304" s="315"/>
      <c r="BY304" s="317"/>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489" customFormat="true" ht="15" customHeight="true" x14ac:dyDescent="0.2">
      <c r="A305" s="490"/>
      <c r="B305" s="175"/>
      <c r="C305" s="174"/>
      <c r="D305" s="174"/>
      <c r="AX305" s="344"/>
      <c r="AY305" s="344"/>
      <c r="AZ305" s="344"/>
      <c r="BA305" s="317"/>
      <c r="BB305" s="315"/>
      <c r="BC305" s="315"/>
      <c r="BD305" s="315"/>
      <c r="BE305" s="315"/>
      <c r="BF305" s="315"/>
      <c r="BG305" s="315"/>
      <c r="BH305" s="315"/>
      <c r="BI305" s="315"/>
      <c r="BJ305" s="315"/>
      <c r="BK305" s="315"/>
      <c r="BL305" s="315"/>
      <c r="BM305" s="315"/>
      <c r="BN305" s="315"/>
      <c r="BO305" s="315"/>
      <c r="BP305" s="315"/>
      <c r="BQ305" s="315"/>
      <c r="BR305" s="315"/>
      <c r="BS305" s="315"/>
      <c r="BT305" s="315"/>
      <c r="BU305" s="315"/>
      <c r="BV305" s="315"/>
      <c r="BW305" s="315"/>
      <c r="BX305" s="315"/>
      <c r="BY305" s="317"/>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489" customFormat="true" ht="15" customHeight="true" x14ac:dyDescent="0.2">
      <c r="B306" s="488"/>
      <c r="AX306" s="344"/>
      <c r="AY306" s="344"/>
      <c r="AZ306" s="344"/>
      <c r="BA306" s="317"/>
      <c r="BB306" s="315"/>
      <c r="BC306" s="315"/>
      <c r="BD306" s="315"/>
      <c r="BE306" s="315"/>
      <c r="BF306" s="315"/>
      <c r="BG306" s="315"/>
      <c r="BH306" s="315"/>
      <c r="BI306" s="315"/>
      <c r="BJ306" s="315"/>
      <c r="BK306" s="315"/>
      <c r="BL306" s="315"/>
      <c r="BM306" s="315"/>
      <c r="BN306" s="315"/>
      <c r="BO306" s="315"/>
      <c r="BP306" s="315"/>
      <c r="BQ306" s="315"/>
      <c r="BR306" s="315"/>
      <c r="BS306" s="315"/>
      <c r="BT306" s="315"/>
      <c r="BU306" s="315"/>
      <c r="BV306" s="315"/>
      <c r="BW306" s="315"/>
      <c r="BX306" s="315"/>
      <c r="BY306" s="317"/>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489" customFormat="true" ht="15" customHeight="true" x14ac:dyDescent="0.2">
      <c r="B307" s="488"/>
      <c r="AX307" s="344"/>
      <c r="AY307" s="344"/>
      <c r="AZ307" s="344"/>
      <c r="BA307" s="317"/>
      <c r="BB307" s="315"/>
      <c r="BC307" s="315"/>
      <c r="BD307" s="315"/>
      <c r="BE307" s="315"/>
      <c r="BF307" s="315"/>
      <c r="BG307" s="315"/>
      <c r="BH307" s="315"/>
      <c r="BI307" s="315"/>
      <c r="BJ307" s="315"/>
      <c r="BK307" s="315"/>
      <c r="BL307" s="315"/>
      <c r="BM307" s="315"/>
      <c r="BN307" s="315"/>
      <c r="BO307" s="315"/>
      <c r="BP307" s="315"/>
      <c r="BQ307" s="315"/>
      <c r="BR307" s="315"/>
      <c r="BS307" s="315"/>
      <c r="BT307" s="315"/>
      <c r="BU307" s="315"/>
      <c r="BV307" s="315"/>
      <c r="BW307" s="315"/>
      <c r="BX307" s="315"/>
      <c r="BY307" s="317"/>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489" customFormat="true" ht="15" customHeight="true" x14ac:dyDescent="0.2">
      <c r="B308" s="488"/>
      <c r="AX308" s="344"/>
      <c r="AY308" s="344"/>
      <c r="AZ308" s="344"/>
      <c r="BA308" s="317"/>
      <c r="BB308" s="315"/>
      <c r="BC308" s="315"/>
      <c r="BD308" s="315"/>
      <c r="BE308" s="315"/>
      <c r="BF308" s="315"/>
      <c r="BG308" s="315"/>
      <c r="BH308" s="315"/>
      <c r="BI308" s="315"/>
      <c r="BJ308" s="315"/>
      <c r="BK308" s="315"/>
      <c r="BL308" s="315"/>
      <c r="BM308" s="315"/>
      <c r="BN308" s="315"/>
      <c r="BO308" s="315"/>
      <c r="BP308" s="315"/>
      <c r="BQ308" s="315"/>
      <c r="BR308" s="315"/>
      <c r="BS308" s="315"/>
      <c r="BT308" s="315"/>
      <c r="BU308" s="315"/>
      <c r="BV308" s="315"/>
      <c r="BW308" s="315"/>
      <c r="BX308" s="315"/>
      <c r="BY308" s="317"/>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489" customFormat="true" ht="15" customHeight="true" x14ac:dyDescent="0.2">
      <c r="B309" s="488"/>
      <c r="AX309" s="344"/>
      <c r="AY309" s="344"/>
      <c r="AZ309" s="344"/>
      <c r="BA309" s="317"/>
      <c r="BB309" s="315"/>
      <c r="BC309" s="315"/>
      <c r="BD309" s="315"/>
      <c r="BE309" s="315"/>
      <c r="BF309" s="315"/>
      <c r="BG309" s="315"/>
      <c r="BH309" s="315"/>
      <c r="BI309" s="315"/>
      <c r="BJ309" s="315"/>
      <c r="BK309" s="315"/>
      <c r="BL309" s="315"/>
      <c r="BM309" s="315"/>
      <c r="BN309" s="315"/>
      <c r="BO309" s="315"/>
      <c r="BP309" s="315"/>
      <c r="BQ309" s="315"/>
      <c r="BR309" s="315"/>
      <c r="BS309" s="315"/>
      <c r="BT309" s="315"/>
      <c r="BU309" s="315"/>
      <c r="BV309" s="315"/>
      <c r="BW309" s="315"/>
      <c r="BX309" s="315"/>
      <c r="BY309" s="317"/>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489" customFormat="true" ht="15" customHeight="true" x14ac:dyDescent="0.2">
      <c r="B310" s="488"/>
      <c r="AX310" s="344"/>
      <c r="AY310" s="344"/>
      <c r="AZ310" s="344"/>
      <c r="BA310" s="317"/>
      <c r="BB310" s="315"/>
      <c r="BC310" s="315"/>
      <c r="BD310" s="315"/>
      <c r="BE310" s="315"/>
      <c r="BF310" s="315"/>
      <c r="BG310" s="315"/>
      <c r="BH310" s="315"/>
      <c r="BI310" s="315"/>
      <c r="BJ310" s="315"/>
      <c r="BK310" s="315"/>
      <c r="BL310" s="315"/>
      <c r="BM310" s="315"/>
      <c r="BN310" s="315"/>
      <c r="BO310" s="315"/>
      <c r="BP310" s="315"/>
      <c r="BQ310" s="315"/>
      <c r="BR310" s="315"/>
      <c r="BS310" s="315"/>
      <c r="BT310" s="315"/>
      <c r="BU310" s="315"/>
      <c r="BV310" s="315"/>
      <c r="BW310" s="315"/>
      <c r="BX310" s="315"/>
      <c r="BY310" s="317"/>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489" customFormat="true" ht="15" customHeight="true" x14ac:dyDescent="0.2">
      <c r="B311" s="488"/>
      <c r="AX311" s="344"/>
      <c r="AY311" s="344"/>
      <c r="AZ311" s="344"/>
      <c r="BA311" s="317"/>
      <c r="BB311" s="315"/>
      <c r="BC311" s="315"/>
      <c r="BD311" s="315"/>
      <c r="BE311" s="315"/>
      <c r="BF311" s="315"/>
      <c r="BG311" s="315"/>
      <c r="BH311" s="315"/>
      <c r="BI311" s="315"/>
      <c r="BJ311" s="315"/>
      <c r="BK311" s="315"/>
      <c r="BL311" s="315"/>
      <c r="BM311" s="315"/>
      <c r="BN311" s="315"/>
      <c r="BO311" s="315"/>
      <c r="BP311" s="315"/>
      <c r="BQ311" s="315"/>
      <c r="BR311" s="315"/>
      <c r="BS311" s="315"/>
      <c r="BT311" s="315"/>
      <c r="BU311" s="315"/>
      <c r="BV311" s="315"/>
      <c r="BW311" s="315"/>
      <c r="BX311" s="315"/>
      <c r="BY311" s="317"/>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489" customFormat="true" ht="15" customHeight="true" x14ac:dyDescent="0.2">
      <c r="B312" s="488"/>
      <c r="AX312" s="344"/>
      <c r="AY312" s="344"/>
      <c r="AZ312" s="344"/>
      <c r="BA312" s="317"/>
      <c r="BB312" s="315"/>
      <c r="BC312" s="315"/>
      <c r="BD312" s="315"/>
      <c r="BE312" s="315"/>
      <c r="BF312" s="315"/>
      <c r="BG312" s="315"/>
      <c r="BH312" s="315"/>
      <c r="BI312" s="315"/>
      <c r="BJ312" s="315"/>
      <c r="BK312" s="315"/>
      <c r="BL312" s="315"/>
      <c r="BM312" s="315"/>
      <c r="BN312" s="315"/>
      <c r="BO312" s="315"/>
      <c r="BP312" s="315"/>
      <c r="BQ312" s="315"/>
      <c r="BR312" s="315"/>
      <c r="BS312" s="315"/>
      <c r="BT312" s="315"/>
      <c r="BU312" s="315"/>
      <c r="BV312" s="315"/>
      <c r="BW312" s="315"/>
      <c r="BX312" s="315"/>
      <c r="BY312" s="317"/>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489" customFormat="true" ht="15" customHeight="true" x14ac:dyDescent="0.2">
      <c r="B313" s="488"/>
      <c r="AX313" s="344"/>
      <c r="AY313" s="344"/>
      <c r="AZ313" s="344"/>
      <c r="BA313" s="317"/>
      <c r="BB313" s="315"/>
      <c r="BC313" s="315"/>
      <c r="BD313" s="315"/>
      <c r="BE313" s="315"/>
      <c r="BF313" s="315"/>
      <c r="BG313" s="315"/>
      <c r="BH313" s="315"/>
      <c r="BI313" s="315"/>
      <c r="BJ313" s="315"/>
      <c r="BK313" s="315"/>
      <c r="BL313" s="315"/>
      <c r="BM313" s="315"/>
      <c r="BN313" s="315"/>
      <c r="BO313" s="315"/>
      <c r="BP313" s="315"/>
      <c r="BQ313" s="315"/>
      <c r="BR313" s="315"/>
      <c r="BS313" s="315"/>
      <c r="BT313" s="315"/>
      <c r="BU313" s="315"/>
      <c r="BV313" s="315"/>
      <c r="BW313" s="315"/>
      <c r="BX313" s="315"/>
      <c r="BY313" s="317"/>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489" customFormat="true" ht="15" customHeight="true" x14ac:dyDescent="0.2">
      <c r="B314" s="488"/>
      <c r="AX314" s="344"/>
      <c r="AY314" s="344"/>
      <c r="AZ314" s="344"/>
      <c r="BA314" s="317"/>
      <c r="BB314" s="315"/>
      <c r="BC314" s="315"/>
      <c r="BD314" s="315"/>
      <c r="BE314" s="315"/>
      <c r="BF314" s="315"/>
      <c r="BG314" s="315"/>
      <c r="BH314" s="315"/>
      <c r="BI314" s="315"/>
      <c r="BJ314" s="315"/>
      <c r="BK314" s="315"/>
      <c r="BL314" s="315"/>
      <c r="BM314" s="315"/>
      <c r="BN314" s="315"/>
      <c r="BO314" s="315"/>
      <c r="BP314" s="315"/>
      <c r="BQ314" s="315"/>
      <c r="BR314" s="315"/>
      <c r="BS314" s="315"/>
      <c r="BT314" s="315"/>
      <c r="BU314" s="315"/>
      <c r="BV314" s="315"/>
      <c r="BW314" s="315"/>
      <c r="BX314" s="315"/>
      <c r="BY314" s="317"/>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489" customFormat="true" ht="15" customHeight="true" x14ac:dyDescent="0.2">
      <c r="B315" s="488"/>
      <c r="AX315" s="344"/>
      <c r="AY315" s="344"/>
      <c r="AZ315" s="344"/>
      <c r="BA315" s="317"/>
      <c r="BB315" s="315"/>
      <c r="BC315" s="315"/>
      <c r="BD315" s="315"/>
      <c r="BE315" s="315"/>
      <c r="BF315" s="315"/>
      <c r="BG315" s="315"/>
      <c r="BH315" s="315"/>
      <c r="BI315" s="315"/>
      <c r="BJ315" s="315"/>
      <c r="BK315" s="315"/>
      <c r="BL315" s="315"/>
      <c r="BM315" s="315"/>
      <c r="BN315" s="315"/>
      <c r="BO315" s="315"/>
      <c r="BP315" s="315"/>
      <c r="BQ315" s="315"/>
      <c r="BR315" s="315"/>
      <c r="BS315" s="315"/>
      <c r="BT315" s="315"/>
      <c r="BU315" s="315"/>
      <c r="BV315" s="315"/>
      <c r="BW315" s="315"/>
      <c r="BX315" s="315"/>
      <c r="BY315" s="317"/>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489" customFormat="true" ht="15" customHeight="true" x14ac:dyDescent="0.2">
      <c r="B316" s="488"/>
      <c r="AX316" s="344"/>
      <c r="AY316" s="344"/>
      <c r="AZ316" s="344"/>
      <c r="BA316" s="317"/>
      <c r="BB316" s="315"/>
      <c r="BC316" s="315"/>
      <c r="BD316" s="315"/>
      <c r="BE316" s="315"/>
      <c r="BF316" s="315"/>
      <c r="BG316" s="315"/>
      <c r="BH316" s="315"/>
      <c r="BI316" s="315"/>
      <c r="BJ316" s="315"/>
      <c r="BK316" s="315"/>
      <c r="BL316" s="315"/>
      <c r="BM316" s="315"/>
      <c r="BN316" s="315"/>
      <c r="BO316" s="315"/>
      <c r="BP316" s="315"/>
      <c r="BQ316" s="315"/>
      <c r="BR316" s="315"/>
      <c r="BS316" s="315"/>
      <c r="BT316" s="315"/>
      <c r="BU316" s="315"/>
      <c r="BV316" s="315"/>
      <c r="BW316" s="315"/>
      <c r="BX316" s="315"/>
      <c r="BY316" s="317"/>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489" customFormat="true" ht="15" customHeight="true" x14ac:dyDescent="0.2">
      <c r="B317" s="488"/>
      <c r="AX317" s="344"/>
      <c r="AY317" s="344"/>
      <c r="AZ317" s="344"/>
      <c r="BA317" s="317"/>
      <c r="BB317" s="315"/>
      <c r="BC317" s="315"/>
      <c r="BD317" s="315"/>
      <c r="BE317" s="315"/>
      <c r="BF317" s="315"/>
      <c r="BG317" s="315"/>
      <c r="BH317" s="315"/>
      <c r="BI317" s="315"/>
      <c r="BJ317" s="315"/>
      <c r="BK317" s="315"/>
      <c r="BL317" s="315"/>
      <c r="BM317" s="315"/>
      <c r="BN317" s="315"/>
      <c r="BO317" s="315"/>
      <c r="BP317" s="315"/>
      <c r="BQ317" s="315"/>
      <c r="BR317" s="315"/>
      <c r="BS317" s="315"/>
      <c r="BT317" s="315"/>
      <c r="BU317" s="315"/>
      <c r="BV317" s="315"/>
      <c r="BW317" s="315"/>
      <c r="BX317" s="315"/>
      <c r="BY317" s="317"/>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489" customFormat="true" ht="15" customHeight="true" x14ac:dyDescent="0.2">
      <c r="B318" s="488"/>
      <c r="AX318" s="344"/>
      <c r="AY318" s="344"/>
      <c r="AZ318" s="344"/>
      <c r="BA318" s="317"/>
      <c r="BB318" s="315"/>
      <c r="BC318" s="315"/>
      <c r="BD318" s="315"/>
      <c r="BE318" s="315"/>
      <c r="BF318" s="315"/>
      <c r="BG318" s="315"/>
      <c r="BH318" s="315"/>
      <c r="BI318" s="315"/>
      <c r="BJ318" s="315"/>
      <c r="BK318" s="315"/>
      <c r="BL318" s="315"/>
      <c r="BM318" s="315"/>
      <c r="BN318" s="315"/>
      <c r="BO318" s="315"/>
      <c r="BP318" s="315"/>
      <c r="BQ318" s="315"/>
      <c r="BR318" s="315"/>
      <c r="BS318" s="315"/>
      <c r="BT318" s="315"/>
      <c r="BU318" s="315"/>
      <c r="BV318" s="315"/>
      <c r="BW318" s="315"/>
      <c r="BX318" s="315"/>
      <c r="BY318" s="317"/>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489" customFormat="true" ht="15" customHeight="true" x14ac:dyDescent="0.2">
      <c r="B319" s="488"/>
      <c r="AX319" s="344"/>
      <c r="AY319" s="344"/>
      <c r="AZ319" s="344"/>
      <c r="BA319" s="317"/>
      <c r="BB319" s="315"/>
      <c r="BC319" s="315"/>
      <c r="BD319" s="315"/>
      <c r="BE319" s="315"/>
      <c r="BF319" s="315"/>
      <c r="BG319" s="315"/>
      <c r="BH319" s="315"/>
      <c r="BI319" s="315"/>
      <c r="BJ319" s="315"/>
      <c r="BK319" s="315"/>
      <c r="BL319" s="315"/>
      <c r="BM319" s="315"/>
      <c r="BN319" s="315"/>
      <c r="BO319" s="315"/>
      <c r="BP319" s="315"/>
      <c r="BQ319" s="315"/>
      <c r="BR319" s="315"/>
      <c r="BS319" s="315"/>
      <c r="BT319" s="315"/>
      <c r="BU319" s="315"/>
      <c r="BV319" s="315"/>
      <c r="BW319" s="315"/>
      <c r="BX319" s="315"/>
      <c r="BY319" s="317"/>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489" customFormat="true" ht="15" customHeight="true" x14ac:dyDescent="0.2">
      <c r="B320" s="488"/>
      <c r="AX320" s="344"/>
      <c r="AY320" s="344"/>
      <c r="AZ320" s="344"/>
      <c r="BA320" s="317"/>
      <c r="BB320" s="315"/>
      <c r="BC320" s="315"/>
      <c r="BD320" s="315"/>
      <c r="BE320" s="315"/>
      <c r="BF320" s="315"/>
      <c r="BG320" s="315"/>
      <c r="BH320" s="315"/>
      <c r="BI320" s="315"/>
      <c r="BJ320" s="315"/>
      <c r="BK320" s="315"/>
      <c r="BL320" s="315"/>
      <c r="BM320" s="315"/>
      <c r="BN320" s="315"/>
      <c r="BO320" s="315"/>
      <c r="BP320" s="315"/>
      <c r="BQ320" s="315"/>
      <c r="BR320" s="315"/>
      <c r="BS320" s="315"/>
      <c r="BT320" s="315"/>
      <c r="BU320" s="315"/>
      <c r="BV320" s="315"/>
      <c r="BW320" s="315"/>
      <c r="BX320" s="315"/>
      <c r="BY320" s="317"/>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489" customFormat="true" ht="15" customHeight="true" x14ac:dyDescent="0.2">
      <c r="B321" s="488"/>
      <c r="AX321" s="344"/>
      <c r="AY321" s="344"/>
      <c r="AZ321" s="344"/>
      <c r="BA321" s="317"/>
      <c r="BB321" s="315"/>
      <c r="BC321" s="315"/>
      <c r="BD321" s="315"/>
      <c r="BE321" s="315"/>
      <c r="BF321" s="315"/>
      <c r="BG321" s="315"/>
      <c r="BH321" s="315"/>
      <c r="BI321" s="315"/>
      <c r="BJ321" s="315"/>
      <c r="BK321" s="315"/>
      <c r="BL321" s="315"/>
      <c r="BM321" s="315"/>
      <c r="BN321" s="315"/>
      <c r="BO321" s="315"/>
      <c r="BP321" s="315"/>
      <c r="BQ321" s="315"/>
      <c r="BR321" s="315"/>
      <c r="BS321" s="315"/>
      <c r="BT321" s="315"/>
      <c r="BU321" s="315"/>
      <c r="BV321" s="315"/>
      <c r="BW321" s="315"/>
      <c r="BX321" s="315"/>
      <c r="BY321" s="317"/>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489" customFormat="true" ht="15" customHeight="true" x14ac:dyDescent="0.2">
      <c r="B322" s="488"/>
      <c r="AX322" s="344"/>
      <c r="AY322" s="344"/>
      <c r="AZ322" s="344"/>
      <c r="BA322" s="317"/>
      <c r="BB322" s="315"/>
      <c r="BC322" s="315"/>
      <c r="BD322" s="315"/>
      <c r="BE322" s="315"/>
      <c r="BF322" s="315"/>
      <c r="BG322" s="315"/>
      <c r="BH322" s="315"/>
      <c r="BI322" s="315"/>
      <c r="BJ322" s="315"/>
      <c r="BK322" s="315"/>
      <c r="BL322" s="315"/>
      <c r="BM322" s="315"/>
      <c r="BN322" s="315"/>
      <c r="BO322" s="315"/>
      <c r="BP322" s="315"/>
      <c r="BQ322" s="315"/>
      <c r="BR322" s="315"/>
      <c r="BS322" s="315"/>
      <c r="BT322" s="315"/>
      <c r="BU322" s="315"/>
      <c r="BV322" s="315"/>
      <c r="BW322" s="315"/>
      <c r="BX322" s="315"/>
      <c r="BY322" s="317"/>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489" customFormat="true" ht="15" customHeight="true" x14ac:dyDescent="0.2">
      <c r="B323" s="488"/>
      <c r="AX323" s="344"/>
      <c r="AY323" s="344"/>
      <c r="AZ323" s="344"/>
      <c r="BA323" s="317"/>
      <c r="BB323" s="315"/>
      <c r="BC323" s="315"/>
      <c r="BD323" s="315"/>
      <c r="BE323" s="315"/>
      <c r="BF323" s="315"/>
      <c r="BG323" s="315"/>
      <c r="BH323" s="315"/>
      <c r="BI323" s="315"/>
      <c r="BJ323" s="315"/>
      <c r="BK323" s="315"/>
      <c r="BL323" s="315"/>
      <c r="BM323" s="315"/>
      <c r="BN323" s="315"/>
      <c r="BO323" s="315"/>
      <c r="BP323" s="315"/>
      <c r="BQ323" s="315"/>
      <c r="BR323" s="315"/>
      <c r="BS323" s="315"/>
      <c r="BT323" s="315"/>
      <c r="BU323" s="315"/>
      <c r="BV323" s="315"/>
      <c r="BW323" s="315"/>
      <c r="BX323" s="315"/>
      <c r="BY323" s="317"/>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489" customFormat="true" ht="15" customHeight="true" x14ac:dyDescent="0.2">
      <c r="B324" s="488"/>
      <c r="AX324" s="344"/>
      <c r="AY324" s="344"/>
      <c r="AZ324" s="344"/>
      <c r="BA324" s="317"/>
      <c r="BB324" s="315"/>
      <c r="BC324" s="315"/>
      <c r="BD324" s="315"/>
      <c r="BE324" s="315"/>
      <c r="BF324" s="315"/>
      <c r="BG324" s="315"/>
      <c r="BH324" s="315"/>
      <c r="BI324" s="315"/>
      <c r="BJ324" s="315"/>
      <c r="BK324" s="315"/>
      <c r="BL324" s="315"/>
      <c r="BM324" s="315"/>
      <c r="BN324" s="315"/>
      <c r="BO324" s="315"/>
      <c r="BP324" s="315"/>
      <c r="BQ324" s="315"/>
      <c r="BR324" s="315"/>
      <c r="BS324" s="315"/>
      <c r="BT324" s="315"/>
      <c r="BU324" s="315"/>
      <c r="BV324" s="315"/>
      <c r="BW324" s="315"/>
      <c r="BX324" s="315"/>
      <c r="BY324" s="317"/>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489" customFormat="true" ht="15" customHeight="true" x14ac:dyDescent="0.2">
      <c r="B325" s="488"/>
      <c r="AX325" s="344"/>
      <c r="AY325" s="344"/>
      <c r="AZ325" s="344"/>
      <c r="BA325" s="317"/>
      <c r="BB325" s="315"/>
      <c r="BC325" s="315"/>
      <c r="BD325" s="315"/>
      <c r="BE325" s="315"/>
      <c r="BF325" s="315"/>
      <c r="BG325" s="315"/>
      <c r="BH325" s="315"/>
      <c r="BI325" s="315"/>
      <c r="BJ325" s="315"/>
      <c r="BK325" s="315"/>
      <c r="BL325" s="315"/>
      <c r="BM325" s="315"/>
      <c r="BN325" s="315"/>
      <c r="BO325" s="315"/>
      <c r="BP325" s="315"/>
      <c r="BQ325" s="315"/>
      <c r="BR325" s="315"/>
      <c r="BS325" s="315"/>
      <c r="BT325" s="315"/>
      <c r="BU325" s="315"/>
      <c r="BV325" s="315"/>
      <c r="BW325" s="315"/>
      <c r="BX325" s="315"/>
      <c r="BY325" s="317"/>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489" customFormat="true" ht="15" customHeight="true" x14ac:dyDescent="0.2">
      <c r="B326" s="488"/>
      <c r="AX326" s="344"/>
      <c r="AY326" s="344"/>
      <c r="AZ326" s="344"/>
      <c r="BA326" s="317"/>
      <c r="BB326" s="315"/>
      <c r="BC326" s="315"/>
      <c r="BD326" s="315"/>
      <c r="BE326" s="315"/>
      <c r="BF326" s="315"/>
      <c r="BG326" s="315"/>
      <c r="BH326" s="315"/>
      <c r="BI326" s="315"/>
      <c r="BJ326" s="315"/>
      <c r="BK326" s="315"/>
      <c r="BL326" s="315"/>
      <c r="BM326" s="315"/>
      <c r="BN326" s="315"/>
      <c r="BO326" s="315"/>
      <c r="BP326" s="315"/>
      <c r="BQ326" s="315"/>
      <c r="BR326" s="315"/>
      <c r="BS326" s="315"/>
      <c r="BT326" s="315"/>
      <c r="BU326" s="315"/>
      <c r="BV326" s="315"/>
      <c r="BW326" s="315"/>
      <c r="BX326" s="315"/>
      <c r="BY326" s="317"/>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489" customFormat="true" ht="15" customHeight="true" x14ac:dyDescent="0.2">
      <c r="B327" s="488"/>
      <c r="AX327" s="344"/>
      <c r="AY327" s="344"/>
      <c r="AZ327" s="344"/>
      <c r="BA327" s="317"/>
      <c r="BB327" s="315"/>
      <c r="BC327" s="315"/>
      <c r="BD327" s="315"/>
      <c r="BE327" s="315"/>
      <c r="BF327" s="315"/>
      <c r="BG327" s="315"/>
      <c r="BH327" s="315"/>
      <c r="BI327" s="315"/>
      <c r="BJ327" s="315"/>
      <c r="BK327" s="315"/>
      <c r="BL327" s="315"/>
      <c r="BM327" s="315"/>
      <c r="BN327" s="315"/>
      <c r="BO327" s="315"/>
      <c r="BP327" s="315"/>
      <c r="BQ327" s="315"/>
      <c r="BR327" s="315"/>
      <c r="BS327" s="315"/>
      <c r="BT327" s="315"/>
      <c r="BU327" s="315"/>
      <c r="BV327" s="315"/>
      <c r="BW327" s="315"/>
      <c r="BX327" s="315"/>
      <c r="BY327" s="317"/>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489" customFormat="true" ht="15" customHeight="true" x14ac:dyDescent="0.2">
      <c r="B328" s="488"/>
      <c r="AX328" s="344"/>
      <c r="AY328" s="344"/>
      <c r="AZ328" s="344"/>
      <c r="BA328" s="317"/>
      <c r="BB328" s="315"/>
      <c r="BC328" s="315"/>
      <c r="BD328" s="315"/>
      <c r="BE328" s="315"/>
      <c r="BF328" s="315"/>
      <c r="BG328" s="315"/>
      <c r="BH328" s="315"/>
      <c r="BI328" s="315"/>
      <c r="BJ328" s="315"/>
      <c r="BK328" s="315"/>
      <c r="BL328" s="315"/>
      <c r="BM328" s="315"/>
      <c r="BN328" s="315"/>
      <c r="BO328" s="315"/>
      <c r="BP328" s="315"/>
      <c r="BQ328" s="315"/>
      <c r="BR328" s="315"/>
      <c r="BS328" s="315"/>
      <c r="BT328" s="315"/>
      <c r="BU328" s="315"/>
      <c r="BV328" s="315"/>
      <c r="BW328" s="315"/>
      <c r="BX328" s="315"/>
      <c r="BY328" s="317"/>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489" customFormat="true" ht="250.15" customHeight="true" x14ac:dyDescent="0.2">
      <c r="B329" s="488"/>
      <c r="AX329" s="344"/>
      <c r="AY329" s="344"/>
      <c r="AZ329" s="344"/>
      <c r="BA329" s="317"/>
      <c r="BB329" s="315"/>
      <c r="BC329" s="315"/>
      <c r="BD329" s="315"/>
      <c r="BE329" s="315"/>
      <c r="BF329" s="315"/>
      <c r="BG329" s="315"/>
      <c r="BH329" s="315"/>
      <c r="BI329" s="315"/>
      <c r="BJ329" s="315"/>
      <c r="BK329" s="315"/>
      <c r="BL329" s="315"/>
      <c r="BM329" s="315"/>
      <c r="BN329" s="315"/>
      <c r="BO329" s="315"/>
      <c r="BP329" s="315"/>
      <c r="BQ329" s="315"/>
      <c r="BR329" s="315"/>
      <c r="BS329" s="315"/>
      <c r="BT329" s="315"/>
      <c r="BU329" s="315"/>
      <c r="BV329" s="315"/>
      <c r="BW329" s="315"/>
      <c r="BX329" s="315"/>
      <c r="BY329" s="317"/>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438"/>
      <c r="AX330" s="339"/>
      <c r="AY330" s="339"/>
      <c r="AZ330" s="339"/>
      <c r="BA330" s="320"/>
      <c r="BB330" s="320"/>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438"/>
      <c r="AX331" s="339"/>
      <c r="AY331" s="339"/>
      <c r="AZ331" s="339"/>
      <c r="BA331" s="320"/>
      <c r="BB331" s="320"/>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438"/>
      <c r="AX332" s="339"/>
      <c r="AY332" s="339"/>
      <c r="AZ332" s="339"/>
      <c r="BA332" s="320"/>
      <c r="BB332" s="320"/>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438"/>
      <c r="AX333" s="339"/>
      <c r="AY333" s="339"/>
      <c r="AZ333" s="339"/>
      <c r="BA333" s="320"/>
      <c r="BB333" s="320"/>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438"/>
      <c r="AX334" s="339"/>
      <c r="AY334" s="339"/>
      <c r="AZ334" s="339"/>
      <c r="BA334" s="320"/>
      <c r="BB334" s="320"/>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438"/>
      <c r="AX335" s="339"/>
      <c r="AY335" s="339"/>
      <c r="AZ335" s="339"/>
      <c r="BA335" s="320"/>
      <c r="BB335" s="320"/>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438"/>
      <c r="AX336" s="339"/>
      <c r="AY336" s="339"/>
      <c r="AZ336" s="339"/>
      <c r="BA336" s="320"/>
      <c r="BB336" s="320"/>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438"/>
      <c r="AX337" s="339"/>
      <c r="AY337" s="339"/>
      <c r="AZ337" s="339"/>
      <c r="BA337" s="320"/>
      <c r="BB337" s="320"/>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438"/>
      <c r="AX338" s="339"/>
      <c r="AY338" s="339"/>
      <c r="AZ338" s="339"/>
      <c r="BA338" s="320"/>
      <c r="BB338" s="320"/>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489" customFormat="true" ht="15" customHeight="true" x14ac:dyDescent="0.2">
      <c r="B339" s="488"/>
      <c r="AX339" s="344"/>
      <c r="AY339" s="344"/>
      <c r="AZ339" s="344"/>
      <c r="BA339" s="345" t="s">
        <v>128</v>
      </c>
      <c r="BB339" s="302" t="s">
        <v>127</v>
      </c>
      <c r="BC339" s="969" t="s">
        <v>114</v>
      </c>
      <c r="BD339" s="970"/>
      <c r="BE339" s="970"/>
      <c r="BF339" s="970"/>
      <c r="BG339" s="971"/>
      <c r="BH339" s="969" t="s">
        <v>38</v>
      </c>
      <c r="BI339" s="970"/>
      <c r="BJ339" s="970"/>
      <c r="BK339" s="970"/>
      <c r="BL339" s="971"/>
      <c r="BM339" s="969" t="s">
        <v>37</v>
      </c>
      <c r="BN339" s="970"/>
      <c r="BO339" s="970"/>
      <c r="BP339" s="970"/>
      <c r="BQ339" s="972"/>
      <c r="BR339" s="19" t="s">
        <v>138</v>
      </c>
      <c r="BS339" s="398"/>
      <c r="BT339" s="398"/>
      <c r="BU339" s="398"/>
      <c r="BV339" s="398"/>
      <c r="BW339" s="398"/>
      <c r="BX339" s="398"/>
      <c r="BY339" s="398"/>
      <c r="BZ339" s="409"/>
      <c r="CA339" s="409"/>
      <c r="CB339" s="409"/>
      <c r="CC339" s="409"/>
      <c r="CD339" s="409"/>
      <c r="CE339" s="409"/>
      <c r="CF339" s="409"/>
      <c r="CG339" s="409"/>
      <c r="CH339" s="409"/>
      <c r="CI339" s="409"/>
      <c r="CJ339" s="409"/>
      <c r="CK339" s="409"/>
      <c r="CL339" s="409"/>
      <c r="CM339" s="409"/>
      <c r="CN339" s="409"/>
      <c r="CO339" s="409"/>
      <c r="CP339" s="409"/>
      <c r="CQ339" s="409"/>
      <c r="CR339" s="409"/>
      <c r="CS339" s="409"/>
      <c r="CT339" s="409"/>
      <c r="CU339" s="409"/>
      <c r="CV339" s="409"/>
      <c r="CW339" s="409"/>
      <c r="CX339" s="343"/>
      <c r="CY339" s="343"/>
      <c r="CZ339" s="343"/>
    </row>
    <row r="340" s="489" customFormat="true" ht="24" x14ac:dyDescent="0.2">
      <c r="B340" s="488"/>
      <c r="AX340" s="344"/>
      <c r="AY340" s="344"/>
      <c r="AZ340" s="344"/>
      <c r="BA340" s="333" t="s">
        <v>126</v>
      </c>
      <c r="BB340" s="332"/>
      <c r="BC340" s="422" t="s">
        <v>0</v>
      </c>
      <c r="BD340" s="521" t="s">
        <v>1</v>
      </c>
      <c r="BE340" s="521" t="s">
        <v>2</v>
      </c>
      <c r="BF340" s="521" t="s">
        <v>3</v>
      </c>
      <c r="BG340" s="423" t="s">
        <v>4</v>
      </c>
      <c r="BH340" s="422" t="s">
        <v>0</v>
      </c>
      <c r="BI340" s="521" t="s">
        <v>1</v>
      </c>
      <c r="BJ340" s="521" t="s">
        <v>2</v>
      </c>
      <c r="BK340" s="521" t="s">
        <v>3</v>
      </c>
      <c r="BL340" s="423" t="s">
        <v>4</v>
      </c>
      <c r="BM340" s="422" t="s">
        <v>0</v>
      </c>
      <c r="BN340" s="521" t="s">
        <v>1</v>
      </c>
      <c r="BO340" s="521" t="s">
        <v>2</v>
      </c>
      <c r="BP340" s="521" t="s">
        <v>3</v>
      </c>
      <c r="BQ340" s="423" t="s">
        <v>4</v>
      </c>
      <c r="BR340" s="422" t="s">
        <v>407</v>
      </c>
      <c r="BS340" s="521" t="s">
        <v>408</v>
      </c>
      <c r="BT340" s="521" t="s">
        <v>409</v>
      </c>
      <c r="BU340" s="521" t="s">
        <v>410</v>
      </c>
      <c r="BV340" s="521" t="s">
        <v>150</v>
      </c>
      <c r="BW340" s="521" t="s">
        <v>411</v>
      </c>
      <c r="BX340" s="521" t="s">
        <v>412</v>
      </c>
      <c r="BY340" s="522" t="s">
        <v>413</v>
      </c>
      <c r="BZ340" s="522" t="s">
        <v>414</v>
      </c>
      <c r="CA340" s="522" t="s">
        <v>415</v>
      </c>
      <c r="CB340" s="522" t="s">
        <v>416</v>
      </c>
      <c r="CC340" s="522" t="s">
        <v>417</v>
      </c>
      <c r="CD340" s="522" t="s">
        <v>418</v>
      </c>
      <c r="CE340" s="522" t="s">
        <v>419</v>
      </c>
      <c r="CF340" s="522" t="s">
        <v>420</v>
      </c>
      <c r="CG340" s="522" t="s">
        <v>421</v>
      </c>
      <c r="CH340" s="522" t="s">
        <v>422</v>
      </c>
      <c r="CI340" s="522" t="s">
        <v>423</v>
      </c>
      <c r="CJ340" s="522" t="s">
        <v>424</v>
      </c>
      <c r="CK340" s="522" t="s">
        <v>425</v>
      </c>
      <c r="CL340" s="522" t="s">
        <v>426</v>
      </c>
      <c r="CM340" s="522" t="s">
        <v>427</v>
      </c>
      <c r="CN340" s="522" t="s">
        <v>428</v>
      </c>
      <c r="CO340" s="522" t="s">
        <v>429</v>
      </c>
      <c r="CP340" s="522" t="s">
        <v>430</v>
      </c>
      <c r="CQ340" s="522" t="s">
        <v>431</v>
      </c>
      <c r="CR340" s="522" t="s">
        <v>432</v>
      </c>
      <c r="CS340" s="522" t="s">
        <v>433</v>
      </c>
      <c r="CT340" s="522" t="s">
        <v>434</v>
      </c>
      <c r="CU340" s="522" t="s">
        <v>435</v>
      </c>
      <c r="CV340" s="522" t="s">
        <v>436</v>
      </c>
      <c r="CW340" s="522" t="s">
        <v>437</v>
      </c>
      <c r="CX340" s="879"/>
      <c r="CY340" s="879"/>
      <c r="CZ340" s="879"/>
    </row>
    <row r="341" s="489" customFormat="true" ht="15" customHeight="true" x14ac:dyDescent="0.2">
      <c r="B341" s="488"/>
      <c r="AX341" s="344"/>
      <c r="AY341" s="344"/>
      <c r="AZ341" s="344"/>
      <c r="BA341" s="964" t="s">
        <v>145</v>
      </c>
      <c r="BB341" s="553" t="s">
        <v>49</v>
      </c>
      <c r="BC341" s="55" t="s">
        <v>35</v>
      </c>
      <c r="BD341" s="51" t="s">
        <v>35</v>
      </c>
      <c r="BE341" s="51" t="s">
        <v>35</v>
      </c>
      <c r="BF341" s="51" t="s">
        <v>35</v>
      </c>
      <c r="BG341" s="46" t="s">
        <v>35</v>
      </c>
      <c r="BH341" s="55" t="s">
        <v>35</v>
      </c>
      <c r="BI341" s="51" t="s">
        <v>35</v>
      </c>
      <c r="BJ341" s="51" t="s">
        <v>35</v>
      </c>
      <c r="BK341" s="51" t="s">
        <v>35</v>
      </c>
      <c r="BL341" s="46" t="s">
        <v>35</v>
      </c>
      <c r="BM341" s="55" t="s">
        <v>35</v>
      </c>
      <c r="BN341" s="51" t="s">
        <v>35</v>
      </c>
      <c r="BO341" s="51" t="s">
        <v>35</v>
      </c>
      <c r="BP341" s="51" t="s">
        <v>35</v>
      </c>
      <c r="BQ341" s="46" t="s">
        <v>35</v>
      </c>
      <c r="BR341" s="55" t="s">
        <v>35</v>
      </c>
      <c r="BS341" s="51" t="s">
        <v>35</v>
      </c>
      <c r="BT341" s="51" t="s">
        <v>35</v>
      </c>
      <c r="BU341" s="51" t="s">
        <v>35</v>
      </c>
      <c r="BV341" s="51" t="s">
        <v>35</v>
      </c>
      <c r="BW341" s="51" t="s">
        <v>35</v>
      </c>
      <c r="BX341" s="51" t="s">
        <v>35</v>
      </c>
      <c r="BY341" s="40" t="s">
        <v>35</v>
      </c>
      <c r="BZ341" s="40" t="s">
        <v>35</v>
      </c>
      <c r="CA341" s="40" t="s">
        <v>35</v>
      </c>
      <c r="CB341" s="40" t="s">
        <v>35</v>
      </c>
      <c r="CC341" s="40" t="s">
        <v>35</v>
      </c>
      <c r="CD341" s="40" t="s">
        <v>35</v>
      </c>
      <c r="CE341" s="40" t="s">
        <v>35</v>
      </c>
      <c r="CF341" s="40" t="s">
        <v>35</v>
      </c>
      <c r="CG341" s="40" t="s">
        <v>35</v>
      </c>
      <c r="CH341" s="40" t="s">
        <v>35</v>
      </c>
      <c r="CI341" s="40" t="s">
        <v>35</v>
      </c>
      <c r="CJ341" s="40" t="s">
        <v>35</v>
      </c>
      <c r="CK341" s="40" t="s">
        <v>35</v>
      </c>
      <c r="CL341" s="40" t="s">
        <v>35</v>
      </c>
      <c r="CM341" s="40" t="s">
        <v>35</v>
      </c>
      <c r="CN341" s="40" t="s">
        <v>35</v>
      </c>
      <c r="CO341" s="40" t="s">
        <v>35</v>
      </c>
      <c r="CP341" s="40" t="s">
        <v>35</v>
      </c>
      <c r="CQ341" s="40" t="s">
        <v>35</v>
      </c>
      <c r="CR341" s="40" t="s">
        <v>35</v>
      </c>
      <c r="CS341" s="40" t="s">
        <v>35</v>
      </c>
      <c r="CT341" s="40" t="s">
        <v>35</v>
      </c>
      <c r="CU341" s="40" t="s">
        <v>35</v>
      </c>
      <c r="CV341" s="40" t="s">
        <v>35</v>
      </c>
      <c r="CW341" s="40" t="s">
        <v>35</v>
      </c>
      <c r="CX341" s="8"/>
      <c r="CY341" s="8"/>
      <c r="CZ341" s="8"/>
    </row>
    <row r="342" s="489" customFormat="true" ht="15" customHeight="true" x14ac:dyDescent="0.2">
      <c r="B342" s="488"/>
      <c r="AX342" s="344"/>
      <c r="AY342" s="344"/>
      <c r="AZ342" s="344"/>
      <c r="BA342" s="965"/>
      <c r="BB342" s="552" t="s">
        <v>48</v>
      </c>
      <c r="BC342" s="54" t="s">
        <v>35</v>
      </c>
      <c r="BD342" s="50" t="s">
        <v>35</v>
      </c>
      <c r="BE342" s="50" t="s">
        <v>35</v>
      </c>
      <c r="BF342" s="50" t="s">
        <v>35</v>
      </c>
      <c r="BG342" s="45" t="s">
        <v>35</v>
      </c>
      <c r="BH342" s="54" t="s">
        <v>35</v>
      </c>
      <c r="BI342" s="50" t="s">
        <v>35</v>
      </c>
      <c r="BJ342" s="50" t="s">
        <v>35</v>
      </c>
      <c r="BK342" s="50" t="s">
        <v>35</v>
      </c>
      <c r="BL342" s="45" t="s">
        <v>35</v>
      </c>
      <c r="BM342" s="54" t="s">
        <v>35</v>
      </c>
      <c r="BN342" s="50" t="s">
        <v>35</v>
      </c>
      <c r="BO342" s="50" t="s">
        <v>35</v>
      </c>
      <c r="BP342" s="50" t="s">
        <v>35</v>
      </c>
      <c r="BQ342" s="45" t="s">
        <v>35</v>
      </c>
      <c r="BR342" s="54" t="s">
        <v>35</v>
      </c>
      <c r="BS342" s="50" t="s">
        <v>35</v>
      </c>
      <c r="BT342" s="50" t="s">
        <v>35</v>
      </c>
      <c r="BU342" s="50" t="s">
        <v>35</v>
      </c>
      <c r="BV342" s="50" t="s">
        <v>35</v>
      </c>
      <c r="BW342" s="50" t="s">
        <v>35</v>
      </c>
      <c r="BX342" s="50" t="s">
        <v>35</v>
      </c>
      <c r="BY342" s="39" t="s">
        <v>35</v>
      </c>
      <c r="BZ342" s="39" t="s">
        <v>35</v>
      </c>
      <c r="CA342" s="39" t="s">
        <v>35</v>
      </c>
      <c r="CB342" s="39" t="s">
        <v>35</v>
      </c>
      <c r="CC342" s="39" t="s">
        <v>35</v>
      </c>
      <c r="CD342" s="39" t="s">
        <v>35</v>
      </c>
      <c r="CE342" s="39" t="s">
        <v>35</v>
      </c>
      <c r="CF342" s="39" t="s">
        <v>35</v>
      </c>
      <c r="CG342" s="39" t="s">
        <v>35</v>
      </c>
      <c r="CH342" s="39" t="s">
        <v>35</v>
      </c>
      <c r="CI342" s="39" t="s">
        <v>35</v>
      </c>
      <c r="CJ342" s="39" t="s">
        <v>35</v>
      </c>
      <c r="CK342" s="39" t="s">
        <v>35</v>
      </c>
      <c r="CL342" s="39" t="s">
        <v>35</v>
      </c>
      <c r="CM342" s="39" t="s">
        <v>35</v>
      </c>
      <c r="CN342" s="39" t="s">
        <v>35</v>
      </c>
      <c r="CO342" s="39" t="s">
        <v>35</v>
      </c>
      <c r="CP342" s="39" t="s">
        <v>35</v>
      </c>
      <c r="CQ342" s="39" t="s">
        <v>35</v>
      </c>
      <c r="CR342" s="39" t="s">
        <v>35</v>
      </c>
      <c r="CS342" s="39" t="s">
        <v>35</v>
      </c>
      <c r="CT342" s="39" t="s">
        <v>35</v>
      </c>
      <c r="CU342" s="39" t="s">
        <v>35</v>
      </c>
      <c r="CV342" s="39" t="s">
        <v>35</v>
      </c>
      <c r="CW342" s="39" t="s">
        <v>35</v>
      </c>
      <c r="CX342" s="8"/>
      <c r="CY342" s="8"/>
      <c r="CZ342" s="8"/>
    </row>
    <row r="343" s="489" customFormat="true" ht="15" customHeight="true" x14ac:dyDescent="0.2">
      <c r="B343" s="488"/>
      <c r="AX343" s="344"/>
      <c r="AY343" s="344"/>
      <c r="AZ343" s="344"/>
      <c r="BA343" s="966" t="s">
        <v>140</v>
      </c>
      <c r="BB343" s="552" t="s">
        <v>49</v>
      </c>
      <c r="BC343" s="54" t="s">
        <v>35</v>
      </c>
      <c r="BD343" s="50" t="s">
        <v>35</v>
      </c>
      <c r="BE343" s="50" t="s">
        <v>35</v>
      </c>
      <c r="BF343" s="50" t="s">
        <v>35</v>
      </c>
      <c r="BG343" s="45" t="s">
        <v>35</v>
      </c>
      <c r="BH343" s="54" t="s">
        <v>35</v>
      </c>
      <c r="BI343" s="50" t="s">
        <v>35</v>
      </c>
      <c r="BJ343" s="50" t="s">
        <v>35</v>
      </c>
      <c r="BK343" s="50" t="s">
        <v>35</v>
      </c>
      <c r="BL343" s="45" t="s">
        <v>35</v>
      </c>
      <c r="BM343" s="54" t="s">
        <v>35</v>
      </c>
      <c r="BN343" s="50" t="s">
        <v>35</v>
      </c>
      <c r="BO343" s="50" t="s">
        <v>35</v>
      </c>
      <c r="BP343" s="50" t="s">
        <v>35</v>
      </c>
      <c r="BQ343" s="45" t="s">
        <v>35</v>
      </c>
      <c r="BR343" s="54" t="s">
        <v>35</v>
      </c>
      <c r="BS343" s="50" t="s">
        <v>35</v>
      </c>
      <c r="BT343" s="50" t="s">
        <v>35</v>
      </c>
      <c r="BU343" s="50" t="s">
        <v>35</v>
      </c>
      <c r="BV343" s="50" t="s">
        <v>35</v>
      </c>
      <c r="BW343" s="50" t="s">
        <v>35</v>
      </c>
      <c r="BX343" s="50" t="s">
        <v>35</v>
      </c>
      <c r="BY343" s="39" t="s">
        <v>35</v>
      </c>
      <c r="BZ343" s="39" t="s">
        <v>35</v>
      </c>
      <c r="CA343" s="39" t="s">
        <v>35</v>
      </c>
      <c r="CB343" s="39" t="s">
        <v>35</v>
      </c>
      <c r="CC343" s="39" t="s">
        <v>35</v>
      </c>
      <c r="CD343" s="39" t="s">
        <v>35</v>
      </c>
      <c r="CE343" s="39" t="s">
        <v>35</v>
      </c>
      <c r="CF343" s="39" t="s">
        <v>35</v>
      </c>
      <c r="CG343" s="39" t="s">
        <v>35</v>
      </c>
      <c r="CH343" s="39" t="s">
        <v>35</v>
      </c>
      <c r="CI343" s="39" t="s">
        <v>35</v>
      </c>
      <c r="CJ343" s="39" t="s">
        <v>35</v>
      </c>
      <c r="CK343" s="39" t="s">
        <v>35</v>
      </c>
      <c r="CL343" s="39" t="s">
        <v>35</v>
      </c>
      <c r="CM343" s="39" t="s">
        <v>35</v>
      </c>
      <c r="CN343" s="39" t="s">
        <v>35</v>
      </c>
      <c r="CO343" s="39" t="s">
        <v>35</v>
      </c>
      <c r="CP343" s="39" t="s">
        <v>35</v>
      </c>
      <c r="CQ343" s="39" t="s">
        <v>35</v>
      </c>
      <c r="CR343" s="39" t="s">
        <v>35</v>
      </c>
      <c r="CS343" s="39" t="s">
        <v>35</v>
      </c>
      <c r="CT343" s="39" t="s">
        <v>35</v>
      </c>
      <c r="CU343" s="39" t="s">
        <v>35</v>
      </c>
      <c r="CV343" s="39" t="s">
        <v>35</v>
      </c>
      <c r="CW343" s="39" t="s">
        <v>35</v>
      </c>
      <c r="CX343" s="8"/>
      <c r="CY343" s="8"/>
      <c r="CZ343" s="8"/>
    </row>
    <row r="344" s="489" customFormat="true" ht="15" customHeight="true" x14ac:dyDescent="0.2">
      <c r="B344" s="488"/>
      <c r="AX344" s="344"/>
      <c r="AY344" s="344"/>
      <c r="AZ344" s="344"/>
      <c r="BA344" s="965"/>
      <c r="BB344" s="552" t="s">
        <v>48</v>
      </c>
      <c r="BC344" s="54" t="s">
        <v>35</v>
      </c>
      <c r="BD344" s="50" t="s">
        <v>35</v>
      </c>
      <c r="BE344" s="50" t="s">
        <v>35</v>
      </c>
      <c r="BF344" s="50" t="s">
        <v>35</v>
      </c>
      <c r="BG344" s="45" t="s">
        <v>35</v>
      </c>
      <c r="BH344" s="54" t="s">
        <v>35</v>
      </c>
      <c r="BI344" s="50" t="s">
        <v>35</v>
      </c>
      <c r="BJ344" s="50" t="s">
        <v>35</v>
      </c>
      <c r="BK344" s="50" t="s">
        <v>35</v>
      </c>
      <c r="BL344" s="45" t="s">
        <v>35</v>
      </c>
      <c r="BM344" s="54" t="s">
        <v>35</v>
      </c>
      <c r="BN344" s="50" t="s">
        <v>35</v>
      </c>
      <c r="BO344" s="50" t="s">
        <v>35</v>
      </c>
      <c r="BP344" s="50" t="s">
        <v>35</v>
      </c>
      <c r="BQ344" s="45" t="s">
        <v>35</v>
      </c>
      <c r="BR344" s="54" t="s">
        <v>35</v>
      </c>
      <c r="BS344" s="50" t="s">
        <v>35</v>
      </c>
      <c r="BT344" s="50" t="s">
        <v>35</v>
      </c>
      <c r="BU344" s="50" t="s">
        <v>35</v>
      </c>
      <c r="BV344" s="50" t="s">
        <v>35</v>
      </c>
      <c r="BW344" s="50" t="s">
        <v>35</v>
      </c>
      <c r="BX344" s="50" t="s">
        <v>35</v>
      </c>
      <c r="BY344" s="39" t="s">
        <v>35</v>
      </c>
      <c r="BZ344" s="39" t="s">
        <v>35</v>
      </c>
      <c r="CA344" s="39" t="s">
        <v>35</v>
      </c>
      <c r="CB344" s="39" t="s">
        <v>35</v>
      </c>
      <c r="CC344" s="39" t="s">
        <v>35</v>
      </c>
      <c r="CD344" s="39" t="s">
        <v>35</v>
      </c>
      <c r="CE344" s="39" t="s">
        <v>35</v>
      </c>
      <c r="CF344" s="39" t="s">
        <v>35</v>
      </c>
      <c r="CG344" s="39" t="s">
        <v>35</v>
      </c>
      <c r="CH344" s="39" t="s">
        <v>35</v>
      </c>
      <c r="CI344" s="39" t="s">
        <v>35</v>
      </c>
      <c r="CJ344" s="39" t="s">
        <v>35</v>
      </c>
      <c r="CK344" s="39" t="s">
        <v>35</v>
      </c>
      <c r="CL344" s="39" t="s">
        <v>35</v>
      </c>
      <c r="CM344" s="39" t="s">
        <v>35</v>
      </c>
      <c r="CN344" s="39" t="s">
        <v>35</v>
      </c>
      <c r="CO344" s="39" t="s">
        <v>35</v>
      </c>
      <c r="CP344" s="39" t="s">
        <v>35</v>
      </c>
      <c r="CQ344" s="39" t="s">
        <v>35</v>
      </c>
      <c r="CR344" s="39" t="s">
        <v>35</v>
      </c>
      <c r="CS344" s="39" t="s">
        <v>35</v>
      </c>
      <c r="CT344" s="39" t="s">
        <v>35</v>
      </c>
      <c r="CU344" s="39" t="s">
        <v>35</v>
      </c>
      <c r="CV344" s="39" t="s">
        <v>35</v>
      </c>
      <c r="CW344" s="39" t="s">
        <v>35</v>
      </c>
      <c r="CX344" s="8"/>
      <c r="CY344" s="8"/>
      <c r="CZ344" s="8"/>
    </row>
    <row r="345" s="489" customFormat="true" ht="15" customHeight="true" x14ac:dyDescent="0.2">
      <c r="B345" s="488"/>
      <c r="AX345" s="344"/>
      <c r="AY345" s="344"/>
      <c r="AZ345" s="344"/>
      <c r="BA345" s="966" t="s">
        <v>141</v>
      </c>
      <c r="BB345" s="552" t="s">
        <v>49</v>
      </c>
      <c r="BC345" s="54" t="s">
        <v>35</v>
      </c>
      <c r="BD345" s="50" t="s">
        <v>35</v>
      </c>
      <c r="BE345" s="50" t="s">
        <v>35</v>
      </c>
      <c r="BF345" s="50" t="s">
        <v>35</v>
      </c>
      <c r="BG345" s="45" t="s">
        <v>35</v>
      </c>
      <c r="BH345" s="54" t="s">
        <v>35</v>
      </c>
      <c r="BI345" s="50" t="s">
        <v>35</v>
      </c>
      <c r="BJ345" s="50" t="s">
        <v>35</v>
      </c>
      <c r="BK345" s="50" t="s">
        <v>35</v>
      </c>
      <c r="BL345" s="45" t="s">
        <v>35</v>
      </c>
      <c r="BM345" s="54" t="s">
        <v>35</v>
      </c>
      <c r="BN345" s="50" t="s">
        <v>35</v>
      </c>
      <c r="BO345" s="50" t="s">
        <v>35</v>
      </c>
      <c r="BP345" s="50" t="s">
        <v>35</v>
      </c>
      <c r="BQ345" s="45" t="s">
        <v>35</v>
      </c>
      <c r="BR345" s="54" t="s">
        <v>35</v>
      </c>
      <c r="BS345" s="50" t="s">
        <v>35</v>
      </c>
      <c r="BT345" s="50" t="s">
        <v>35</v>
      </c>
      <c r="BU345" s="50" t="s">
        <v>35</v>
      </c>
      <c r="BV345" s="50" t="s">
        <v>35</v>
      </c>
      <c r="BW345" s="50" t="s">
        <v>35</v>
      </c>
      <c r="BX345" s="50" t="s">
        <v>35</v>
      </c>
      <c r="BY345" s="39" t="s">
        <v>35</v>
      </c>
      <c r="BZ345" s="39" t="s">
        <v>35</v>
      </c>
      <c r="CA345" s="39" t="s">
        <v>35</v>
      </c>
      <c r="CB345" s="39" t="s">
        <v>35</v>
      </c>
      <c r="CC345" s="39" t="s">
        <v>35</v>
      </c>
      <c r="CD345" s="39" t="s">
        <v>35</v>
      </c>
      <c r="CE345" s="39" t="s">
        <v>35</v>
      </c>
      <c r="CF345" s="39" t="s">
        <v>35</v>
      </c>
      <c r="CG345" s="39" t="s">
        <v>35</v>
      </c>
      <c r="CH345" s="39" t="s">
        <v>35</v>
      </c>
      <c r="CI345" s="39" t="s">
        <v>35</v>
      </c>
      <c r="CJ345" s="39" t="s">
        <v>35</v>
      </c>
      <c r="CK345" s="39" t="s">
        <v>35</v>
      </c>
      <c r="CL345" s="39" t="s">
        <v>35</v>
      </c>
      <c r="CM345" s="39" t="s">
        <v>35</v>
      </c>
      <c r="CN345" s="39" t="s">
        <v>35</v>
      </c>
      <c r="CO345" s="39" t="s">
        <v>35</v>
      </c>
      <c r="CP345" s="39" t="s">
        <v>35</v>
      </c>
      <c r="CQ345" s="39" t="s">
        <v>35</v>
      </c>
      <c r="CR345" s="39" t="s">
        <v>35</v>
      </c>
      <c r="CS345" s="39" t="s">
        <v>35</v>
      </c>
      <c r="CT345" s="39" t="s">
        <v>35</v>
      </c>
      <c r="CU345" s="39" t="s">
        <v>35</v>
      </c>
      <c r="CV345" s="39" t="s">
        <v>35</v>
      </c>
      <c r="CW345" s="39" t="s">
        <v>35</v>
      </c>
      <c r="CX345" s="8"/>
      <c r="CY345" s="8"/>
      <c r="CZ345" s="8"/>
    </row>
    <row r="346" s="489" customFormat="true" ht="15" customHeight="true" x14ac:dyDescent="0.2">
      <c r="B346" s="488"/>
      <c r="AX346" s="344"/>
      <c r="AY346" s="344"/>
      <c r="AZ346" s="344"/>
      <c r="BA346" s="965"/>
      <c r="BB346" s="552" t="s">
        <v>48</v>
      </c>
      <c r="BC346" s="54" t="s">
        <v>35</v>
      </c>
      <c r="BD346" s="50" t="s">
        <v>35</v>
      </c>
      <c r="BE346" s="50" t="s">
        <v>35</v>
      </c>
      <c r="BF346" s="50" t="s">
        <v>35</v>
      </c>
      <c r="BG346" s="45" t="s">
        <v>35</v>
      </c>
      <c r="BH346" s="54" t="s">
        <v>35</v>
      </c>
      <c r="BI346" s="50" t="s">
        <v>35</v>
      </c>
      <c r="BJ346" s="50" t="s">
        <v>35</v>
      </c>
      <c r="BK346" s="50" t="s">
        <v>35</v>
      </c>
      <c r="BL346" s="45" t="s">
        <v>35</v>
      </c>
      <c r="BM346" s="54" t="s">
        <v>35</v>
      </c>
      <c r="BN346" s="50" t="s">
        <v>35</v>
      </c>
      <c r="BO346" s="50" t="s">
        <v>35</v>
      </c>
      <c r="BP346" s="50" t="s">
        <v>35</v>
      </c>
      <c r="BQ346" s="45" t="s">
        <v>35</v>
      </c>
      <c r="BR346" s="54" t="s">
        <v>35</v>
      </c>
      <c r="BS346" s="50" t="s">
        <v>35</v>
      </c>
      <c r="BT346" s="50" t="s">
        <v>35</v>
      </c>
      <c r="BU346" s="50" t="s">
        <v>35</v>
      </c>
      <c r="BV346" s="50" t="s">
        <v>35</v>
      </c>
      <c r="BW346" s="50" t="s">
        <v>35</v>
      </c>
      <c r="BX346" s="50" t="s">
        <v>35</v>
      </c>
      <c r="BY346" s="39" t="s">
        <v>35</v>
      </c>
      <c r="BZ346" s="39" t="s">
        <v>35</v>
      </c>
      <c r="CA346" s="39" t="s">
        <v>35</v>
      </c>
      <c r="CB346" s="39" t="s">
        <v>35</v>
      </c>
      <c r="CC346" s="39" t="s">
        <v>35</v>
      </c>
      <c r="CD346" s="39" t="s">
        <v>35</v>
      </c>
      <c r="CE346" s="39" t="s">
        <v>35</v>
      </c>
      <c r="CF346" s="39" t="s">
        <v>35</v>
      </c>
      <c r="CG346" s="39" t="s">
        <v>35</v>
      </c>
      <c r="CH346" s="39" t="s">
        <v>35</v>
      </c>
      <c r="CI346" s="39" t="s">
        <v>35</v>
      </c>
      <c r="CJ346" s="39" t="s">
        <v>35</v>
      </c>
      <c r="CK346" s="39" t="s">
        <v>35</v>
      </c>
      <c r="CL346" s="39" t="s">
        <v>35</v>
      </c>
      <c r="CM346" s="39" t="s">
        <v>35</v>
      </c>
      <c r="CN346" s="39" t="s">
        <v>35</v>
      </c>
      <c r="CO346" s="39" t="s">
        <v>35</v>
      </c>
      <c r="CP346" s="39" t="s">
        <v>35</v>
      </c>
      <c r="CQ346" s="39" t="s">
        <v>35</v>
      </c>
      <c r="CR346" s="39" t="s">
        <v>35</v>
      </c>
      <c r="CS346" s="39" t="s">
        <v>35</v>
      </c>
      <c r="CT346" s="39" t="s">
        <v>35</v>
      </c>
      <c r="CU346" s="39" t="s">
        <v>35</v>
      </c>
      <c r="CV346" s="39" t="s">
        <v>35</v>
      </c>
      <c r="CW346" s="39" t="s">
        <v>35</v>
      </c>
      <c r="CX346" s="8"/>
      <c r="CY346" s="8"/>
      <c r="CZ346" s="8"/>
    </row>
    <row r="347" s="489" customFormat="true" ht="15" customHeight="true" x14ac:dyDescent="0.2">
      <c r="B347" s="488"/>
      <c r="AX347" s="344"/>
      <c r="AY347" s="344"/>
      <c r="AZ347" s="344"/>
      <c r="BA347" s="966" t="s">
        <v>142</v>
      </c>
      <c r="BB347" s="552" t="s">
        <v>49</v>
      </c>
      <c r="BC347" s="54" t="s">
        <v>35</v>
      </c>
      <c r="BD347" s="50" t="s">
        <v>35</v>
      </c>
      <c r="BE347" s="50" t="s">
        <v>35</v>
      </c>
      <c r="BF347" s="50" t="s">
        <v>35</v>
      </c>
      <c r="BG347" s="45" t="s">
        <v>35</v>
      </c>
      <c r="BH347" s="54" t="s">
        <v>35</v>
      </c>
      <c r="BI347" s="50" t="s">
        <v>35</v>
      </c>
      <c r="BJ347" s="50" t="s">
        <v>35</v>
      </c>
      <c r="BK347" s="50" t="s">
        <v>35</v>
      </c>
      <c r="BL347" s="45" t="s">
        <v>35</v>
      </c>
      <c r="BM347" s="54" t="s">
        <v>35</v>
      </c>
      <c r="BN347" s="50" t="s">
        <v>35</v>
      </c>
      <c r="BO347" s="50" t="s">
        <v>35</v>
      </c>
      <c r="BP347" s="50" t="s">
        <v>35</v>
      </c>
      <c r="BQ347" s="45" t="s">
        <v>35</v>
      </c>
      <c r="BR347" s="54" t="s">
        <v>35</v>
      </c>
      <c r="BS347" s="50" t="s">
        <v>35</v>
      </c>
      <c r="BT347" s="50" t="s">
        <v>35</v>
      </c>
      <c r="BU347" s="50" t="s">
        <v>35</v>
      </c>
      <c r="BV347" s="50" t="s">
        <v>35</v>
      </c>
      <c r="BW347" s="50" t="s">
        <v>35</v>
      </c>
      <c r="BX347" s="50" t="s">
        <v>35</v>
      </c>
      <c r="BY347" s="39" t="s">
        <v>35</v>
      </c>
      <c r="BZ347" s="39" t="s">
        <v>35</v>
      </c>
      <c r="CA347" s="39" t="s">
        <v>35</v>
      </c>
      <c r="CB347" s="39" t="s">
        <v>35</v>
      </c>
      <c r="CC347" s="39" t="s">
        <v>35</v>
      </c>
      <c r="CD347" s="39" t="s">
        <v>35</v>
      </c>
      <c r="CE347" s="39" t="s">
        <v>35</v>
      </c>
      <c r="CF347" s="39" t="s">
        <v>35</v>
      </c>
      <c r="CG347" s="39" t="s">
        <v>35</v>
      </c>
      <c r="CH347" s="39" t="s">
        <v>35</v>
      </c>
      <c r="CI347" s="39" t="s">
        <v>35</v>
      </c>
      <c r="CJ347" s="39" t="s">
        <v>35</v>
      </c>
      <c r="CK347" s="39" t="s">
        <v>35</v>
      </c>
      <c r="CL347" s="39" t="s">
        <v>35</v>
      </c>
      <c r="CM347" s="39" t="s">
        <v>35</v>
      </c>
      <c r="CN347" s="39" t="s">
        <v>35</v>
      </c>
      <c r="CO347" s="39" t="s">
        <v>35</v>
      </c>
      <c r="CP347" s="39" t="s">
        <v>35</v>
      </c>
      <c r="CQ347" s="39" t="s">
        <v>35</v>
      </c>
      <c r="CR347" s="39" t="s">
        <v>35</v>
      </c>
      <c r="CS347" s="39" t="s">
        <v>35</v>
      </c>
      <c r="CT347" s="39" t="s">
        <v>35</v>
      </c>
      <c r="CU347" s="39" t="s">
        <v>35</v>
      </c>
      <c r="CV347" s="39" t="s">
        <v>35</v>
      </c>
      <c r="CW347" s="39" t="s">
        <v>35</v>
      </c>
      <c r="CX347" s="8"/>
      <c r="CY347" s="8"/>
      <c r="CZ347" s="8"/>
    </row>
    <row r="348" s="489" customFormat="true" ht="15" customHeight="true" x14ac:dyDescent="0.2">
      <c r="B348" s="488"/>
      <c r="AX348" s="344"/>
      <c r="AY348" s="344"/>
      <c r="AZ348" s="344"/>
      <c r="BA348" s="965"/>
      <c r="BB348" s="552" t="s">
        <v>48</v>
      </c>
      <c r="BC348" s="54" t="s">
        <v>35</v>
      </c>
      <c r="BD348" s="50" t="s">
        <v>35</v>
      </c>
      <c r="BE348" s="50" t="s">
        <v>35</v>
      </c>
      <c r="BF348" s="50" t="s">
        <v>35</v>
      </c>
      <c r="BG348" s="45" t="s">
        <v>35</v>
      </c>
      <c r="BH348" s="54" t="s">
        <v>35</v>
      </c>
      <c r="BI348" s="50" t="s">
        <v>35</v>
      </c>
      <c r="BJ348" s="50" t="s">
        <v>35</v>
      </c>
      <c r="BK348" s="50" t="s">
        <v>35</v>
      </c>
      <c r="BL348" s="45" t="s">
        <v>35</v>
      </c>
      <c r="BM348" s="54" t="s">
        <v>35</v>
      </c>
      <c r="BN348" s="50" t="s">
        <v>35</v>
      </c>
      <c r="BO348" s="50" t="s">
        <v>35</v>
      </c>
      <c r="BP348" s="50" t="s">
        <v>35</v>
      </c>
      <c r="BQ348" s="45" t="s">
        <v>35</v>
      </c>
      <c r="BR348" s="54" t="s">
        <v>35</v>
      </c>
      <c r="BS348" s="50" t="s">
        <v>35</v>
      </c>
      <c r="BT348" s="50" t="s">
        <v>35</v>
      </c>
      <c r="BU348" s="50" t="s">
        <v>35</v>
      </c>
      <c r="BV348" s="50" t="s">
        <v>35</v>
      </c>
      <c r="BW348" s="50" t="s">
        <v>35</v>
      </c>
      <c r="BX348" s="50" t="s">
        <v>35</v>
      </c>
      <c r="BY348" s="39" t="s">
        <v>35</v>
      </c>
      <c r="BZ348" s="39" t="s">
        <v>35</v>
      </c>
      <c r="CA348" s="39" t="s">
        <v>35</v>
      </c>
      <c r="CB348" s="39" t="s">
        <v>35</v>
      </c>
      <c r="CC348" s="39" t="s">
        <v>35</v>
      </c>
      <c r="CD348" s="39" t="s">
        <v>35</v>
      </c>
      <c r="CE348" s="39" t="s">
        <v>35</v>
      </c>
      <c r="CF348" s="39" t="s">
        <v>35</v>
      </c>
      <c r="CG348" s="39" t="s">
        <v>35</v>
      </c>
      <c r="CH348" s="39" t="s">
        <v>35</v>
      </c>
      <c r="CI348" s="39" t="s">
        <v>35</v>
      </c>
      <c r="CJ348" s="39" t="s">
        <v>35</v>
      </c>
      <c r="CK348" s="39" t="s">
        <v>35</v>
      </c>
      <c r="CL348" s="39" t="s">
        <v>35</v>
      </c>
      <c r="CM348" s="39" t="s">
        <v>35</v>
      </c>
      <c r="CN348" s="39" t="s">
        <v>35</v>
      </c>
      <c r="CO348" s="39" t="s">
        <v>35</v>
      </c>
      <c r="CP348" s="39" t="s">
        <v>35</v>
      </c>
      <c r="CQ348" s="39" t="s">
        <v>35</v>
      </c>
      <c r="CR348" s="39" t="s">
        <v>35</v>
      </c>
      <c r="CS348" s="39" t="s">
        <v>35</v>
      </c>
      <c r="CT348" s="39" t="s">
        <v>35</v>
      </c>
      <c r="CU348" s="39" t="s">
        <v>35</v>
      </c>
      <c r="CV348" s="39" t="s">
        <v>35</v>
      </c>
      <c r="CW348" s="39" t="s">
        <v>35</v>
      </c>
      <c r="CX348" s="8"/>
      <c r="CY348" s="8"/>
      <c r="CZ348" s="8"/>
    </row>
    <row r="349" s="489" customFormat="true" ht="15" customHeight="true" x14ac:dyDescent="0.2">
      <c r="B349" s="488"/>
      <c r="AX349" s="344"/>
      <c r="AY349" s="344"/>
      <c r="AZ349" s="344"/>
      <c r="BA349" s="966" t="s">
        <v>143</v>
      </c>
      <c r="BB349" s="552" t="s">
        <v>49</v>
      </c>
      <c r="BC349" s="54" t="s">
        <v>35</v>
      </c>
      <c r="BD349" s="50" t="s">
        <v>35</v>
      </c>
      <c r="BE349" s="50" t="s">
        <v>35</v>
      </c>
      <c r="BF349" s="50" t="s">
        <v>35</v>
      </c>
      <c r="BG349" s="45" t="s">
        <v>35</v>
      </c>
      <c r="BH349" s="54" t="s">
        <v>35</v>
      </c>
      <c r="BI349" s="50" t="s">
        <v>35</v>
      </c>
      <c r="BJ349" s="50" t="s">
        <v>35</v>
      </c>
      <c r="BK349" s="50" t="s">
        <v>35</v>
      </c>
      <c r="BL349" s="45" t="s">
        <v>35</v>
      </c>
      <c r="BM349" s="54" t="s">
        <v>35</v>
      </c>
      <c r="BN349" s="50" t="s">
        <v>35</v>
      </c>
      <c r="BO349" s="50" t="s">
        <v>35</v>
      </c>
      <c r="BP349" s="50" t="s">
        <v>35</v>
      </c>
      <c r="BQ349" s="45" t="s">
        <v>35</v>
      </c>
      <c r="BR349" s="54" t="s">
        <v>35</v>
      </c>
      <c r="BS349" s="50" t="s">
        <v>35</v>
      </c>
      <c r="BT349" s="50" t="s">
        <v>35</v>
      </c>
      <c r="BU349" s="50" t="s">
        <v>35</v>
      </c>
      <c r="BV349" s="50" t="s">
        <v>35</v>
      </c>
      <c r="BW349" s="50" t="s">
        <v>35</v>
      </c>
      <c r="BX349" s="50" t="s">
        <v>35</v>
      </c>
      <c r="BY349" s="39" t="s">
        <v>35</v>
      </c>
      <c r="BZ349" s="39" t="s">
        <v>35</v>
      </c>
      <c r="CA349" s="39" t="s">
        <v>35</v>
      </c>
      <c r="CB349" s="39" t="s">
        <v>35</v>
      </c>
      <c r="CC349" s="39" t="s">
        <v>35</v>
      </c>
      <c r="CD349" s="39" t="s">
        <v>35</v>
      </c>
      <c r="CE349" s="39" t="s">
        <v>35</v>
      </c>
      <c r="CF349" s="39" t="s">
        <v>35</v>
      </c>
      <c r="CG349" s="39" t="s">
        <v>35</v>
      </c>
      <c r="CH349" s="39" t="s">
        <v>35</v>
      </c>
      <c r="CI349" s="39" t="s">
        <v>35</v>
      </c>
      <c r="CJ349" s="39" t="s">
        <v>35</v>
      </c>
      <c r="CK349" s="39" t="s">
        <v>35</v>
      </c>
      <c r="CL349" s="39" t="s">
        <v>35</v>
      </c>
      <c r="CM349" s="39" t="s">
        <v>35</v>
      </c>
      <c r="CN349" s="39" t="s">
        <v>35</v>
      </c>
      <c r="CO349" s="39" t="s">
        <v>35</v>
      </c>
      <c r="CP349" s="39" t="s">
        <v>35</v>
      </c>
      <c r="CQ349" s="39" t="s">
        <v>35</v>
      </c>
      <c r="CR349" s="39" t="s">
        <v>35</v>
      </c>
      <c r="CS349" s="39" t="s">
        <v>35</v>
      </c>
      <c r="CT349" s="39" t="s">
        <v>35</v>
      </c>
      <c r="CU349" s="39" t="s">
        <v>35</v>
      </c>
      <c r="CV349" s="39" t="s">
        <v>35</v>
      </c>
      <c r="CW349" s="39" t="s">
        <v>35</v>
      </c>
      <c r="CX349" s="8"/>
      <c r="CY349" s="8"/>
      <c r="CZ349" s="8"/>
    </row>
    <row r="350" s="489" customFormat="true" ht="15" customHeight="true" x14ac:dyDescent="0.2">
      <c r="B350" s="488"/>
      <c r="AX350" s="344"/>
      <c r="AY350" s="344"/>
      <c r="AZ350" s="344"/>
      <c r="BA350" s="965"/>
      <c r="BB350" s="552" t="s">
        <v>48</v>
      </c>
      <c r="BC350" s="54" t="s">
        <v>35</v>
      </c>
      <c r="BD350" s="50" t="s">
        <v>35</v>
      </c>
      <c r="BE350" s="50" t="s">
        <v>35</v>
      </c>
      <c r="BF350" s="50" t="s">
        <v>35</v>
      </c>
      <c r="BG350" s="45" t="s">
        <v>35</v>
      </c>
      <c r="BH350" s="54" t="s">
        <v>35</v>
      </c>
      <c r="BI350" s="50" t="s">
        <v>35</v>
      </c>
      <c r="BJ350" s="50" t="s">
        <v>35</v>
      </c>
      <c r="BK350" s="50" t="s">
        <v>35</v>
      </c>
      <c r="BL350" s="45" t="s">
        <v>35</v>
      </c>
      <c r="BM350" s="54" t="s">
        <v>35</v>
      </c>
      <c r="BN350" s="50" t="s">
        <v>35</v>
      </c>
      <c r="BO350" s="50" t="s">
        <v>35</v>
      </c>
      <c r="BP350" s="50" t="s">
        <v>35</v>
      </c>
      <c r="BQ350" s="45" t="s">
        <v>35</v>
      </c>
      <c r="BR350" s="54" t="s">
        <v>35</v>
      </c>
      <c r="BS350" s="50" t="s">
        <v>35</v>
      </c>
      <c r="BT350" s="50" t="s">
        <v>35</v>
      </c>
      <c r="BU350" s="50" t="s">
        <v>35</v>
      </c>
      <c r="BV350" s="50" t="s">
        <v>35</v>
      </c>
      <c r="BW350" s="50" t="s">
        <v>35</v>
      </c>
      <c r="BX350" s="50" t="s">
        <v>35</v>
      </c>
      <c r="BY350" s="39" t="s">
        <v>35</v>
      </c>
      <c r="BZ350" s="39" t="s">
        <v>35</v>
      </c>
      <c r="CA350" s="39" t="s">
        <v>35</v>
      </c>
      <c r="CB350" s="39" t="s">
        <v>35</v>
      </c>
      <c r="CC350" s="39" t="s">
        <v>35</v>
      </c>
      <c r="CD350" s="39" t="s">
        <v>35</v>
      </c>
      <c r="CE350" s="39" t="s">
        <v>35</v>
      </c>
      <c r="CF350" s="39" t="s">
        <v>35</v>
      </c>
      <c r="CG350" s="39" t="s">
        <v>35</v>
      </c>
      <c r="CH350" s="39" t="s">
        <v>35</v>
      </c>
      <c r="CI350" s="39" t="s">
        <v>35</v>
      </c>
      <c r="CJ350" s="39" t="s">
        <v>35</v>
      </c>
      <c r="CK350" s="39" t="s">
        <v>35</v>
      </c>
      <c r="CL350" s="39" t="s">
        <v>35</v>
      </c>
      <c r="CM350" s="39" t="s">
        <v>35</v>
      </c>
      <c r="CN350" s="39" t="s">
        <v>35</v>
      </c>
      <c r="CO350" s="39" t="s">
        <v>35</v>
      </c>
      <c r="CP350" s="39" t="s">
        <v>35</v>
      </c>
      <c r="CQ350" s="39" t="s">
        <v>35</v>
      </c>
      <c r="CR350" s="39" t="s">
        <v>35</v>
      </c>
      <c r="CS350" s="39" t="s">
        <v>35</v>
      </c>
      <c r="CT350" s="39" t="s">
        <v>35</v>
      </c>
      <c r="CU350" s="39" t="s">
        <v>35</v>
      </c>
      <c r="CV350" s="39" t="s">
        <v>35</v>
      </c>
      <c r="CW350" s="39" t="s">
        <v>35</v>
      </c>
      <c r="CX350" s="8"/>
      <c r="CY350" s="8"/>
      <c r="CZ350" s="8"/>
    </row>
    <row r="351" s="489" customFormat="true" ht="15" customHeight="true" x14ac:dyDescent="0.2">
      <c r="B351" s="488"/>
      <c r="AX351" s="344"/>
      <c r="AY351" s="344"/>
      <c r="AZ351" s="344"/>
      <c r="BA351" s="966" t="s">
        <v>144</v>
      </c>
      <c r="BB351" s="552" t="s">
        <v>49</v>
      </c>
      <c r="BC351" s="54" t="s">
        <v>35</v>
      </c>
      <c r="BD351" s="50" t="s">
        <v>35</v>
      </c>
      <c r="BE351" s="50" t="s">
        <v>35</v>
      </c>
      <c r="BF351" s="50" t="s">
        <v>35</v>
      </c>
      <c r="BG351" s="45" t="s">
        <v>35</v>
      </c>
      <c r="BH351" s="54" t="s">
        <v>35</v>
      </c>
      <c r="BI351" s="50" t="s">
        <v>35</v>
      </c>
      <c r="BJ351" s="50" t="s">
        <v>35</v>
      </c>
      <c r="BK351" s="50" t="s">
        <v>35</v>
      </c>
      <c r="BL351" s="45" t="s">
        <v>35</v>
      </c>
      <c r="BM351" s="54" t="s">
        <v>35</v>
      </c>
      <c r="BN351" s="50" t="s">
        <v>35</v>
      </c>
      <c r="BO351" s="50" t="s">
        <v>35</v>
      </c>
      <c r="BP351" s="50" t="s">
        <v>35</v>
      </c>
      <c r="BQ351" s="45" t="s">
        <v>35</v>
      </c>
      <c r="BR351" s="54" t="s">
        <v>35</v>
      </c>
      <c r="BS351" s="50" t="s">
        <v>35</v>
      </c>
      <c r="BT351" s="50" t="s">
        <v>35</v>
      </c>
      <c r="BU351" s="50" t="s">
        <v>35</v>
      </c>
      <c r="BV351" s="50" t="s">
        <v>35</v>
      </c>
      <c r="BW351" s="50" t="s">
        <v>35</v>
      </c>
      <c r="BX351" s="50" t="s">
        <v>35</v>
      </c>
      <c r="BY351" s="39" t="s">
        <v>35</v>
      </c>
      <c r="BZ351" s="39" t="s">
        <v>35</v>
      </c>
      <c r="CA351" s="39" t="s">
        <v>35</v>
      </c>
      <c r="CB351" s="39" t="s">
        <v>35</v>
      </c>
      <c r="CC351" s="39" t="s">
        <v>35</v>
      </c>
      <c r="CD351" s="39" t="s">
        <v>35</v>
      </c>
      <c r="CE351" s="39" t="s">
        <v>35</v>
      </c>
      <c r="CF351" s="39" t="s">
        <v>35</v>
      </c>
      <c r="CG351" s="39" t="s">
        <v>35</v>
      </c>
      <c r="CH351" s="39" t="s">
        <v>35</v>
      </c>
      <c r="CI351" s="39" t="s">
        <v>35</v>
      </c>
      <c r="CJ351" s="39" t="s">
        <v>35</v>
      </c>
      <c r="CK351" s="39" t="s">
        <v>35</v>
      </c>
      <c r="CL351" s="39" t="s">
        <v>35</v>
      </c>
      <c r="CM351" s="39" t="s">
        <v>35</v>
      </c>
      <c r="CN351" s="39" t="s">
        <v>35</v>
      </c>
      <c r="CO351" s="39" t="s">
        <v>35</v>
      </c>
      <c r="CP351" s="39" t="s">
        <v>35</v>
      </c>
      <c r="CQ351" s="39" t="s">
        <v>35</v>
      </c>
      <c r="CR351" s="39" t="s">
        <v>35</v>
      </c>
      <c r="CS351" s="39" t="s">
        <v>35</v>
      </c>
      <c r="CT351" s="39" t="s">
        <v>35</v>
      </c>
      <c r="CU351" s="39" t="s">
        <v>35</v>
      </c>
      <c r="CV351" s="39" t="s">
        <v>35</v>
      </c>
      <c r="CW351" s="39" t="s">
        <v>35</v>
      </c>
      <c r="CX351" s="8"/>
      <c r="CY351" s="8"/>
      <c r="CZ351" s="8"/>
    </row>
    <row r="352" s="489" customFormat="true" ht="15" customHeight="true" x14ac:dyDescent="0.2">
      <c r="B352" s="488"/>
      <c r="AX352" s="344"/>
      <c r="AY352" s="344"/>
      <c r="AZ352" s="344"/>
      <c r="BA352" s="965"/>
      <c r="BB352" s="552" t="s">
        <v>48</v>
      </c>
      <c r="BC352" s="54" t="s">
        <v>35</v>
      </c>
      <c r="BD352" s="50" t="s">
        <v>35</v>
      </c>
      <c r="BE352" s="50" t="s">
        <v>35</v>
      </c>
      <c r="BF352" s="50" t="s">
        <v>35</v>
      </c>
      <c r="BG352" s="45" t="s">
        <v>35</v>
      </c>
      <c r="BH352" s="54" t="s">
        <v>35</v>
      </c>
      <c r="BI352" s="50" t="s">
        <v>35</v>
      </c>
      <c r="BJ352" s="50" t="s">
        <v>35</v>
      </c>
      <c r="BK352" s="50" t="s">
        <v>35</v>
      </c>
      <c r="BL352" s="45" t="s">
        <v>35</v>
      </c>
      <c r="BM352" s="54" t="s">
        <v>35</v>
      </c>
      <c r="BN352" s="50" t="s">
        <v>35</v>
      </c>
      <c r="BO352" s="50" t="s">
        <v>35</v>
      </c>
      <c r="BP352" s="50" t="s">
        <v>35</v>
      </c>
      <c r="BQ352" s="45" t="s">
        <v>35</v>
      </c>
      <c r="BR352" s="54" t="s">
        <v>35</v>
      </c>
      <c r="BS352" s="50" t="s">
        <v>35</v>
      </c>
      <c r="BT352" s="50" t="s">
        <v>35</v>
      </c>
      <c r="BU352" s="50" t="s">
        <v>35</v>
      </c>
      <c r="BV352" s="50" t="s">
        <v>35</v>
      </c>
      <c r="BW352" s="50" t="s">
        <v>35</v>
      </c>
      <c r="BX352" s="50" t="s">
        <v>35</v>
      </c>
      <c r="BY352" s="39" t="s">
        <v>35</v>
      </c>
      <c r="BZ352" s="39" t="s">
        <v>35</v>
      </c>
      <c r="CA352" s="39" t="s">
        <v>35</v>
      </c>
      <c r="CB352" s="39" t="s">
        <v>35</v>
      </c>
      <c r="CC352" s="39" t="s">
        <v>35</v>
      </c>
      <c r="CD352" s="39" t="s">
        <v>35</v>
      </c>
      <c r="CE352" s="39" t="s">
        <v>35</v>
      </c>
      <c r="CF352" s="39" t="s">
        <v>35</v>
      </c>
      <c r="CG352" s="39" t="s">
        <v>35</v>
      </c>
      <c r="CH352" s="39" t="s">
        <v>35</v>
      </c>
      <c r="CI352" s="39" t="s">
        <v>35</v>
      </c>
      <c r="CJ352" s="39" t="s">
        <v>35</v>
      </c>
      <c r="CK352" s="39" t="s">
        <v>35</v>
      </c>
      <c r="CL352" s="39" t="s">
        <v>35</v>
      </c>
      <c r="CM352" s="39" t="s">
        <v>35</v>
      </c>
      <c r="CN352" s="39" t="s">
        <v>35</v>
      </c>
      <c r="CO352" s="39" t="s">
        <v>35</v>
      </c>
      <c r="CP352" s="39" t="s">
        <v>35</v>
      </c>
      <c r="CQ352" s="39" t="s">
        <v>35</v>
      </c>
      <c r="CR352" s="39" t="s">
        <v>35</v>
      </c>
      <c r="CS352" s="39" t="s">
        <v>35</v>
      </c>
      <c r="CT352" s="39" t="s">
        <v>35</v>
      </c>
      <c r="CU352" s="39" t="s">
        <v>35</v>
      </c>
      <c r="CV352" s="39" t="s">
        <v>35</v>
      </c>
      <c r="CW352" s="39" t="s">
        <v>35</v>
      </c>
      <c r="CX352" s="8"/>
      <c r="CY352" s="8"/>
      <c r="CZ352" s="8"/>
    </row>
    <row r="353" s="489" customFormat="true" ht="15" customHeight="true" x14ac:dyDescent="0.2">
      <c r="B353" s="488"/>
      <c r="AX353" s="344"/>
      <c r="AY353" s="344"/>
      <c r="AZ353" s="344"/>
      <c r="BA353" s="966" t="s">
        <v>139</v>
      </c>
      <c r="BB353" s="552" t="s">
        <v>49</v>
      </c>
      <c r="BC353" s="54" t="s">
        <v>35</v>
      </c>
      <c r="BD353" s="50" t="s">
        <v>35</v>
      </c>
      <c r="BE353" s="50" t="s">
        <v>35</v>
      </c>
      <c r="BF353" s="50" t="s">
        <v>35</v>
      </c>
      <c r="BG353" s="45" t="s">
        <v>35</v>
      </c>
      <c r="BH353" s="54" t="s">
        <v>35</v>
      </c>
      <c r="BI353" s="50" t="s">
        <v>35</v>
      </c>
      <c r="BJ353" s="50" t="s">
        <v>35</v>
      </c>
      <c r="BK353" s="50" t="s">
        <v>35</v>
      </c>
      <c r="BL353" s="45" t="s">
        <v>35</v>
      </c>
      <c r="BM353" s="54" t="s">
        <v>35</v>
      </c>
      <c r="BN353" s="50" t="s">
        <v>35</v>
      </c>
      <c r="BO353" s="50" t="s">
        <v>35</v>
      </c>
      <c r="BP353" s="50" t="s">
        <v>35</v>
      </c>
      <c r="BQ353" s="45" t="s">
        <v>35</v>
      </c>
      <c r="BR353" s="54" t="s">
        <v>35</v>
      </c>
      <c r="BS353" s="50" t="s">
        <v>35</v>
      </c>
      <c r="BT353" s="50" t="s">
        <v>35</v>
      </c>
      <c r="BU353" s="50" t="s">
        <v>35</v>
      </c>
      <c r="BV353" s="50" t="s">
        <v>35</v>
      </c>
      <c r="BW353" s="50" t="s">
        <v>35</v>
      </c>
      <c r="BX353" s="50" t="s">
        <v>35</v>
      </c>
      <c r="BY353" s="39" t="s">
        <v>35</v>
      </c>
      <c r="BZ353" s="39" t="s">
        <v>35</v>
      </c>
      <c r="CA353" s="39" t="s">
        <v>35</v>
      </c>
      <c r="CB353" s="39" t="s">
        <v>35</v>
      </c>
      <c r="CC353" s="39" t="s">
        <v>35</v>
      </c>
      <c r="CD353" s="39" t="s">
        <v>35</v>
      </c>
      <c r="CE353" s="39" t="s">
        <v>35</v>
      </c>
      <c r="CF353" s="39" t="s">
        <v>35</v>
      </c>
      <c r="CG353" s="39" t="s">
        <v>35</v>
      </c>
      <c r="CH353" s="39" t="s">
        <v>35</v>
      </c>
      <c r="CI353" s="39" t="s">
        <v>35</v>
      </c>
      <c r="CJ353" s="39" t="s">
        <v>35</v>
      </c>
      <c r="CK353" s="39" t="s">
        <v>35</v>
      </c>
      <c r="CL353" s="39" t="s">
        <v>35</v>
      </c>
      <c r="CM353" s="39" t="s">
        <v>35</v>
      </c>
      <c r="CN353" s="39" t="s">
        <v>35</v>
      </c>
      <c r="CO353" s="39" t="s">
        <v>35</v>
      </c>
      <c r="CP353" s="39" t="s">
        <v>35</v>
      </c>
      <c r="CQ353" s="39" t="s">
        <v>35</v>
      </c>
      <c r="CR353" s="39" t="s">
        <v>35</v>
      </c>
      <c r="CS353" s="39" t="s">
        <v>35</v>
      </c>
      <c r="CT353" s="39" t="s">
        <v>35</v>
      </c>
      <c r="CU353" s="39" t="s">
        <v>35</v>
      </c>
      <c r="CV353" s="39" t="s">
        <v>35</v>
      </c>
      <c r="CW353" s="39" t="s">
        <v>35</v>
      </c>
      <c r="CX353" s="8"/>
      <c r="CY353" s="8"/>
      <c r="CZ353" s="8"/>
    </row>
    <row r="354" s="489" customFormat="true" ht="15" customHeight="true" x14ac:dyDescent="0.2">
      <c r="B354" s="488"/>
      <c r="AX354" s="344"/>
      <c r="AY354" s="344"/>
      <c r="AZ354" s="344"/>
      <c r="BA354" s="967"/>
      <c r="BB354" s="554" t="s">
        <v>48</v>
      </c>
      <c r="BC354" s="53" t="s">
        <v>35</v>
      </c>
      <c r="BD354" s="49" t="s">
        <v>35</v>
      </c>
      <c r="BE354" s="49" t="s">
        <v>35</v>
      </c>
      <c r="BF354" s="49" t="s">
        <v>35</v>
      </c>
      <c r="BG354" s="44" t="s">
        <v>35</v>
      </c>
      <c r="BH354" s="53" t="s">
        <v>35</v>
      </c>
      <c r="BI354" s="49" t="s">
        <v>35</v>
      </c>
      <c r="BJ354" s="49" t="s">
        <v>35</v>
      </c>
      <c r="BK354" s="49" t="s">
        <v>35</v>
      </c>
      <c r="BL354" s="44" t="s">
        <v>35</v>
      </c>
      <c r="BM354" s="53" t="s">
        <v>35</v>
      </c>
      <c r="BN354" s="49" t="s">
        <v>35</v>
      </c>
      <c r="BO354" s="49" t="s">
        <v>35</v>
      </c>
      <c r="BP354" s="49" t="s">
        <v>35</v>
      </c>
      <c r="BQ354" s="44" t="s">
        <v>35</v>
      </c>
      <c r="BR354" s="53" t="s">
        <v>35</v>
      </c>
      <c r="BS354" s="49" t="s">
        <v>35</v>
      </c>
      <c r="BT354" s="49" t="s">
        <v>35</v>
      </c>
      <c r="BU354" s="49" t="s">
        <v>35</v>
      </c>
      <c r="BV354" s="49" t="s">
        <v>35</v>
      </c>
      <c r="BW354" s="49" t="s">
        <v>35</v>
      </c>
      <c r="BX354" s="49" t="s">
        <v>35</v>
      </c>
      <c r="BY354" s="38" t="s">
        <v>35</v>
      </c>
      <c r="BZ354" s="38" t="s">
        <v>35</v>
      </c>
      <c r="CA354" s="38" t="s">
        <v>35</v>
      </c>
      <c r="CB354" s="38" t="s">
        <v>35</v>
      </c>
      <c r="CC354" s="38" t="s">
        <v>35</v>
      </c>
      <c r="CD354" s="38" t="s">
        <v>35</v>
      </c>
      <c r="CE354" s="38" t="s">
        <v>35</v>
      </c>
      <c r="CF354" s="38" t="s">
        <v>35</v>
      </c>
      <c r="CG354" s="38" t="s">
        <v>35</v>
      </c>
      <c r="CH354" s="38" t="s">
        <v>35</v>
      </c>
      <c r="CI354" s="38" t="s">
        <v>35</v>
      </c>
      <c r="CJ354" s="38" t="s">
        <v>35</v>
      </c>
      <c r="CK354" s="38" t="s">
        <v>35</v>
      </c>
      <c r="CL354" s="38" t="s">
        <v>35</v>
      </c>
      <c r="CM354" s="38" t="s">
        <v>35</v>
      </c>
      <c r="CN354" s="38" t="s">
        <v>35</v>
      </c>
      <c r="CO354" s="38" t="s">
        <v>35</v>
      </c>
      <c r="CP354" s="38" t="s">
        <v>35</v>
      </c>
      <c r="CQ354" s="38" t="s">
        <v>35</v>
      </c>
      <c r="CR354" s="38" t="s">
        <v>35</v>
      </c>
      <c r="CS354" s="38" t="s">
        <v>35</v>
      </c>
      <c r="CT354" s="38" t="s">
        <v>35</v>
      </c>
      <c r="CU354" s="38" t="s">
        <v>35</v>
      </c>
      <c r="CV354" s="38" t="s">
        <v>35</v>
      </c>
      <c r="CW354" s="38" t="s">
        <v>35</v>
      </c>
      <c r="CX354" s="8"/>
      <c r="CY354" s="8"/>
      <c r="CZ354" s="8"/>
    </row>
    <row r="355" s="489" customFormat="true" ht="15" customHeight="true" x14ac:dyDescent="0.2">
      <c r="B355" s="488"/>
      <c r="AX355" s="344"/>
      <c r="AY355" s="344"/>
      <c r="AZ355" s="344"/>
      <c r="BA355" s="364"/>
      <c r="BB355" s="320"/>
      <c r="BC355" s="407"/>
      <c r="BD355" s="407"/>
      <c r="BE355" s="407"/>
      <c r="BF355" s="407"/>
      <c r="BG355" s="407"/>
      <c r="BH355" s="407"/>
      <c r="BI355" s="407"/>
      <c r="BJ355" s="407"/>
      <c r="BK355" s="407"/>
      <c r="BL355" s="407"/>
      <c r="BM355" s="407"/>
      <c r="BN355" s="407"/>
      <c r="BO355" s="407"/>
      <c r="BP355" s="407"/>
      <c r="BQ355" s="407"/>
      <c r="BR355" s="407"/>
      <c r="BS355" s="407"/>
      <c r="BT355" s="407"/>
      <c r="BU355" s="407"/>
      <c r="BV355" s="407"/>
      <c r="BW355" s="407"/>
      <c r="BX355" s="407"/>
      <c r="BY355" s="407"/>
      <c r="BZ355" s="408"/>
      <c r="CA355" s="408"/>
      <c r="CB355" s="408"/>
      <c r="CC355" s="408"/>
      <c r="CD355" s="408"/>
      <c r="CE355" s="408"/>
      <c r="CF355" s="408"/>
      <c r="CG355" s="408"/>
      <c r="CH355" s="408"/>
      <c r="CI355" s="408"/>
      <c r="CJ355" s="408"/>
      <c r="CK355" s="408"/>
      <c r="CL355" s="408"/>
      <c r="CM355" s="408"/>
      <c r="CN355" s="408"/>
      <c r="CO355" s="408"/>
      <c r="CP355" s="408"/>
      <c r="CQ355" s="408"/>
      <c r="CR355" s="408"/>
      <c r="CS355" s="408"/>
      <c r="CT355" s="408"/>
      <c r="CU355" s="408"/>
      <c r="CV355" s="408"/>
      <c r="CW355" s="408"/>
      <c r="CX355" s="408"/>
      <c r="CY355" s="408"/>
      <c r="CZ355" s="408"/>
    </row>
    <row r="356" s="489" customFormat="true" ht="15" customHeight="true" x14ac:dyDescent="0.2">
      <c r="B356" s="488"/>
      <c r="AX356" s="344"/>
      <c r="AY356" s="344"/>
      <c r="AZ356" s="344"/>
      <c r="BA356" s="364"/>
      <c r="BB356" s="320"/>
      <c r="BC356" s="364"/>
      <c r="BD356" s="364"/>
      <c r="BE356" s="364"/>
      <c r="BF356" s="364"/>
      <c r="BG356" s="364"/>
      <c r="BH356" s="364"/>
      <c r="BI356" s="364"/>
      <c r="BJ356" s="364"/>
      <c r="BK356" s="364"/>
      <c r="BL356" s="364"/>
      <c r="BM356" s="364"/>
      <c r="BN356" s="364"/>
      <c r="BO356" s="364"/>
      <c r="BP356" s="364"/>
      <c r="BQ356" s="364"/>
      <c r="BR356" s="364"/>
      <c r="BS356" s="364"/>
      <c r="BT356" s="364"/>
      <c r="BU356" s="364"/>
      <c r="BV356" s="364"/>
      <c r="BW356" s="364"/>
      <c r="BX356" s="364"/>
      <c r="BY356" s="36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16" customFormat="true" ht="15" customHeight="true" x14ac:dyDescent="0.2">
      <c r="B357" s="318"/>
      <c r="AX357" s="344"/>
      <c r="AY357" s="344"/>
      <c r="AZ357" s="344"/>
      <c r="BA357" s="364"/>
      <c r="BB357" s="320"/>
      <c r="BC357" s="364"/>
      <c r="BD357" s="364"/>
      <c r="BE357" s="364"/>
      <c r="BF357" s="364"/>
      <c r="BG357" s="364"/>
      <c r="BH357" s="364"/>
      <c r="BI357" s="364"/>
      <c r="BJ357" s="364"/>
      <c r="BK357" s="364"/>
      <c r="BL357" s="364"/>
      <c r="BM357" s="364"/>
      <c r="BN357" s="364"/>
      <c r="BO357" s="364"/>
      <c r="BP357" s="364"/>
      <c r="BQ357" s="364"/>
      <c r="BR357" s="364"/>
      <c r="BS357" s="364"/>
      <c r="BT357" s="364"/>
      <c r="BU357" s="364"/>
      <c r="BV357" s="364"/>
      <c r="BW357" s="364"/>
      <c r="BX357" s="364"/>
      <c r="BY357" s="36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16" customFormat="true" ht="15" customHeight="true" x14ac:dyDescent="0.2">
      <c r="B358" s="318"/>
      <c r="AX358" s="344"/>
      <c r="AY358" s="344"/>
      <c r="AZ358" s="344"/>
      <c r="BA358" s="364"/>
      <c r="BB358" s="320"/>
      <c r="BC358" s="364"/>
      <c r="BD358" s="364"/>
      <c r="BE358" s="364"/>
      <c r="BF358" s="364"/>
      <c r="BG358" s="364"/>
      <c r="BH358" s="364"/>
      <c r="BI358" s="364"/>
      <c r="BJ358" s="364"/>
      <c r="BK358" s="364"/>
      <c r="BL358" s="364"/>
      <c r="BM358" s="364"/>
      <c r="BN358" s="364"/>
      <c r="BO358" s="364"/>
      <c r="BP358" s="364"/>
      <c r="BQ358" s="364"/>
      <c r="BR358" s="364"/>
      <c r="BS358" s="364"/>
      <c r="BT358" s="364"/>
      <c r="BU358" s="364"/>
      <c r="BV358" s="364"/>
      <c r="BW358" s="364"/>
      <c r="BX358" s="364"/>
      <c r="BY358" s="36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16" customFormat="true" ht="15" customHeight="true" x14ac:dyDescent="0.2">
      <c r="B359" s="318"/>
      <c r="AX359" s="344"/>
      <c r="AY359" s="344"/>
      <c r="AZ359" s="344"/>
      <c r="BA359" s="364"/>
      <c r="BB359" s="320"/>
      <c r="BC359" s="364"/>
      <c r="BD359" s="364"/>
      <c r="BE359" s="364"/>
      <c r="BF359" s="364"/>
      <c r="BG359" s="364"/>
      <c r="BH359" s="364"/>
      <c r="BI359" s="364"/>
      <c r="BJ359" s="364"/>
      <c r="BK359" s="364"/>
      <c r="BL359" s="364"/>
      <c r="BM359" s="364"/>
      <c r="BN359" s="364"/>
      <c r="BO359" s="364"/>
      <c r="BP359" s="364"/>
      <c r="BQ359" s="364"/>
      <c r="BR359" s="364"/>
      <c r="BS359" s="364"/>
      <c r="BT359" s="364"/>
      <c r="BU359" s="364"/>
      <c r="BV359" s="364"/>
      <c r="BW359" s="364"/>
      <c r="BX359" s="364"/>
      <c r="BY359" s="36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16" customFormat="true" ht="15" customHeight="true" x14ac:dyDescent="0.2">
      <c r="B360" s="318"/>
      <c r="AX360" s="344"/>
      <c r="AY360" s="344"/>
      <c r="AZ360" s="344"/>
      <c r="BA360" s="364"/>
      <c r="BB360" s="320"/>
      <c r="BC360" s="364"/>
      <c r="BD360" s="364"/>
      <c r="BE360" s="364"/>
      <c r="BF360" s="364"/>
      <c r="BG360" s="364"/>
      <c r="BH360" s="364"/>
      <c r="BI360" s="364"/>
      <c r="BJ360" s="364"/>
      <c r="BK360" s="364"/>
      <c r="BL360" s="364"/>
      <c r="BM360" s="364"/>
      <c r="BN360" s="364"/>
      <c r="BO360" s="364"/>
      <c r="BP360" s="364"/>
      <c r="BQ360" s="364"/>
      <c r="BR360" s="364"/>
      <c r="BS360" s="364"/>
      <c r="BT360" s="364"/>
      <c r="BU360" s="364"/>
      <c r="BV360" s="364"/>
      <c r="BW360" s="364"/>
      <c r="BX360" s="364"/>
      <c r="BY360" s="36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16" customFormat="true" ht="15" customHeight="true" x14ac:dyDescent="0.2">
      <c r="B361" s="318"/>
      <c r="AX361" s="344"/>
      <c r="AY361" s="344"/>
      <c r="AZ361" s="344"/>
      <c r="BA361" s="364"/>
      <c r="BB361" s="320"/>
      <c r="BC361" s="364"/>
      <c r="BD361" s="364"/>
      <c r="BE361" s="364"/>
      <c r="BF361" s="364"/>
      <c r="BG361" s="364"/>
      <c r="BH361" s="364"/>
      <c r="BI361" s="364"/>
      <c r="BJ361" s="364"/>
      <c r="BK361" s="364"/>
      <c r="BL361" s="364"/>
      <c r="BM361" s="364"/>
      <c r="BN361" s="364"/>
      <c r="BO361" s="364"/>
      <c r="BP361" s="364"/>
      <c r="BQ361" s="364"/>
      <c r="BR361" s="364"/>
      <c r="BS361" s="364"/>
      <c r="BT361" s="364"/>
      <c r="BU361" s="364"/>
      <c r="BV361" s="364"/>
      <c r="BW361" s="364"/>
      <c r="BX361" s="364"/>
      <c r="BY361" s="36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16" customFormat="true" ht="15" customHeight="true" x14ac:dyDescent="0.2">
      <c r="B362" s="318"/>
      <c r="AX362" s="344"/>
      <c r="AY362" s="344"/>
      <c r="AZ362" s="344"/>
      <c r="BA362" s="364"/>
      <c r="BB362" s="320"/>
      <c r="BC362" s="364"/>
      <c r="BD362" s="364"/>
      <c r="BE362" s="364"/>
      <c r="BF362" s="364"/>
      <c r="BG362" s="364"/>
      <c r="BH362" s="364"/>
      <c r="BI362" s="364"/>
      <c r="BJ362" s="364"/>
      <c r="BK362" s="364"/>
      <c r="BL362" s="364"/>
      <c r="BM362" s="364"/>
      <c r="BN362" s="364"/>
      <c r="BO362" s="364"/>
      <c r="BP362" s="364"/>
      <c r="BQ362" s="364"/>
      <c r="BR362" s="364"/>
      <c r="BS362" s="364"/>
      <c r="BT362" s="364"/>
      <c r="BU362" s="364"/>
      <c r="BV362" s="364"/>
      <c r="BW362" s="364"/>
      <c r="BX362" s="364"/>
      <c r="BY362" s="36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16" customFormat="true" ht="15" customHeight="true" x14ac:dyDescent="0.2">
      <c r="B363" s="318"/>
      <c r="AX363" s="344"/>
      <c r="AY363" s="344"/>
      <c r="AZ363" s="344"/>
      <c r="BA363" s="364"/>
      <c r="BB363" s="320"/>
      <c r="BC363" s="364"/>
      <c r="BD363" s="364"/>
      <c r="BE363" s="364"/>
      <c r="BF363" s="364"/>
      <c r="BG363" s="364"/>
      <c r="BH363" s="364"/>
      <c r="BI363" s="364"/>
      <c r="BJ363" s="364"/>
      <c r="BK363" s="364"/>
      <c r="BL363" s="364"/>
      <c r="BM363" s="364"/>
      <c r="BN363" s="364"/>
      <c r="BO363" s="364"/>
      <c r="BP363" s="364"/>
      <c r="BQ363" s="364"/>
      <c r="BR363" s="364"/>
      <c r="BS363" s="364"/>
      <c r="BT363" s="364"/>
      <c r="BU363" s="364"/>
      <c r="BV363" s="364"/>
      <c r="BW363" s="364"/>
      <c r="BX363" s="364"/>
      <c r="BY363" s="36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16" customFormat="true" ht="15" customHeight="true" x14ac:dyDescent="0.2">
      <c r="B364" s="318"/>
      <c r="AX364" s="344"/>
      <c r="AY364" s="344"/>
      <c r="AZ364" s="344"/>
      <c r="BA364" s="364"/>
      <c r="BB364" s="320"/>
      <c r="BC364" s="364"/>
      <c r="BD364" s="364"/>
      <c r="BE364" s="364"/>
      <c r="BF364" s="364"/>
      <c r="BG364" s="364"/>
      <c r="BH364" s="364"/>
      <c r="BI364" s="364"/>
      <c r="BJ364" s="364"/>
      <c r="BK364" s="364"/>
      <c r="BL364" s="364"/>
      <c r="BM364" s="364"/>
      <c r="BN364" s="364"/>
      <c r="BO364" s="364"/>
      <c r="BP364" s="364"/>
      <c r="BQ364" s="364"/>
      <c r="BR364" s="364"/>
      <c r="BS364" s="364"/>
      <c r="BT364" s="364"/>
      <c r="BU364" s="364"/>
      <c r="BV364" s="364"/>
      <c r="BW364" s="364"/>
      <c r="BX364" s="364"/>
      <c r="BY364" s="36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16" customFormat="true" ht="15" customHeight="true" x14ac:dyDescent="0.2">
      <c r="B365" s="318"/>
      <c r="AX365" s="344"/>
      <c r="AY365" s="344"/>
      <c r="AZ365" s="344"/>
      <c r="BA365" s="364"/>
      <c r="BB365" s="320"/>
      <c r="BC365" s="364"/>
      <c r="BD365" s="364"/>
      <c r="BE365" s="364"/>
      <c r="BF365" s="364"/>
      <c r="BG365" s="364"/>
      <c r="BH365" s="364"/>
      <c r="BI365" s="364"/>
      <c r="BJ365" s="364"/>
      <c r="BK365" s="364"/>
      <c r="BL365" s="364"/>
      <c r="BM365" s="364"/>
      <c r="BN365" s="364"/>
      <c r="BO365" s="364"/>
      <c r="BP365" s="364"/>
      <c r="BQ365" s="364"/>
      <c r="BR365" s="364"/>
      <c r="BS365" s="364"/>
      <c r="BT365" s="364"/>
      <c r="BU365" s="364"/>
      <c r="BV365" s="364"/>
      <c r="BW365" s="364"/>
      <c r="BX365" s="364"/>
      <c r="BY365" s="36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16" customFormat="true" ht="15" customHeight="true" x14ac:dyDescent="0.2">
      <c r="B366" s="318"/>
      <c r="AX366" s="344"/>
      <c r="AY366" s="344"/>
      <c r="AZ366" s="344"/>
      <c r="BA366" s="364"/>
      <c r="BB366" s="320"/>
      <c r="BC366" s="364"/>
      <c r="BD366" s="364"/>
      <c r="BE366" s="364"/>
      <c r="BF366" s="364"/>
      <c r="BG366" s="364"/>
      <c r="BH366" s="364"/>
      <c r="BI366" s="364"/>
      <c r="BJ366" s="364"/>
      <c r="BK366" s="364"/>
      <c r="BL366" s="364"/>
      <c r="BM366" s="364"/>
      <c r="BN366" s="364"/>
      <c r="BO366" s="364"/>
      <c r="BP366" s="364"/>
      <c r="BQ366" s="364"/>
      <c r="BR366" s="364"/>
      <c r="BS366" s="364"/>
      <c r="BT366" s="364"/>
      <c r="BU366" s="364"/>
      <c r="BV366" s="364"/>
      <c r="BW366" s="364"/>
      <c r="BX366" s="364"/>
      <c r="BY366" s="36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16" customFormat="true" ht="15" customHeight="true" x14ac:dyDescent="0.2">
      <c r="B367" s="318"/>
      <c r="AX367" s="344"/>
      <c r="AY367" s="344"/>
      <c r="AZ367" s="344"/>
      <c r="BA367" s="364"/>
      <c r="BB367" s="320"/>
      <c r="BC367" s="364"/>
      <c r="BD367" s="364"/>
      <c r="BE367" s="364"/>
      <c r="BF367" s="364"/>
      <c r="BG367" s="364"/>
      <c r="BH367" s="364"/>
      <c r="BI367" s="364"/>
      <c r="BJ367" s="364"/>
      <c r="BK367" s="364"/>
      <c r="BL367" s="364"/>
      <c r="BM367" s="364"/>
      <c r="BN367" s="364"/>
      <c r="BO367" s="364"/>
      <c r="BP367" s="364"/>
      <c r="BQ367" s="364"/>
      <c r="BR367" s="364"/>
      <c r="BS367" s="364"/>
      <c r="BT367" s="364"/>
      <c r="BU367" s="364"/>
      <c r="BV367" s="364"/>
      <c r="BW367" s="364"/>
      <c r="BX367" s="364"/>
      <c r="BY367" s="36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16" customFormat="true" ht="15" customHeight="true" x14ac:dyDescent="0.2">
      <c r="B368" s="318"/>
      <c r="AX368" s="344"/>
      <c r="AY368" s="344"/>
      <c r="AZ368" s="344"/>
      <c r="BA368" s="364"/>
      <c r="BB368" s="320"/>
      <c r="BC368" s="364"/>
      <c r="BD368" s="364"/>
      <c r="BE368" s="364"/>
      <c r="BF368" s="364"/>
      <c r="BG368" s="364"/>
      <c r="BH368" s="364"/>
      <c r="BI368" s="364"/>
      <c r="BJ368" s="364"/>
      <c r="BK368" s="364"/>
      <c r="BL368" s="364"/>
      <c r="BM368" s="364"/>
      <c r="BN368" s="364"/>
      <c r="BO368" s="364"/>
      <c r="BP368" s="364"/>
      <c r="BQ368" s="364"/>
      <c r="BR368" s="364"/>
      <c r="BS368" s="364"/>
      <c r="BT368" s="364"/>
      <c r="BU368" s="364"/>
      <c r="BV368" s="364"/>
      <c r="BW368" s="364"/>
      <c r="BX368" s="364"/>
      <c r="BY368" s="36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16" customFormat="true" ht="15" customHeight="true" x14ac:dyDescent="0.2">
      <c r="B369" s="318"/>
      <c r="AX369" s="344"/>
      <c r="AY369" s="344"/>
      <c r="AZ369" s="344"/>
      <c r="BA369" s="364"/>
      <c r="BB369" s="320"/>
      <c r="BC369" s="364"/>
      <c r="BD369" s="364"/>
      <c r="BE369" s="364"/>
      <c r="BF369" s="364"/>
      <c r="BG369" s="364"/>
      <c r="BH369" s="364"/>
      <c r="BI369" s="364"/>
      <c r="BJ369" s="364"/>
      <c r="BK369" s="364"/>
      <c r="BL369" s="364"/>
      <c r="BM369" s="364"/>
      <c r="BN369" s="364"/>
      <c r="BO369" s="364"/>
      <c r="BP369" s="364"/>
      <c r="BQ369" s="364"/>
      <c r="BR369" s="364"/>
      <c r="BS369" s="364"/>
      <c r="BT369" s="364"/>
      <c r="BU369" s="364"/>
      <c r="BV369" s="364"/>
      <c r="BW369" s="364"/>
      <c r="BX369" s="364"/>
      <c r="BY369" s="36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16" customFormat="true" ht="15" customHeight="true" x14ac:dyDescent="0.2">
      <c r="B370" s="318"/>
      <c r="AX370" s="344"/>
      <c r="AY370" s="344"/>
      <c r="AZ370" s="344"/>
      <c r="BA370" s="364"/>
      <c r="BB370" s="320"/>
      <c r="BC370" s="364"/>
      <c r="BD370" s="364"/>
      <c r="BE370" s="364"/>
      <c r="BF370" s="364"/>
      <c r="BG370" s="364"/>
      <c r="BH370" s="364"/>
      <c r="BI370" s="364"/>
      <c r="BJ370" s="364"/>
      <c r="BK370" s="364"/>
      <c r="BL370" s="364"/>
      <c r="BM370" s="364"/>
      <c r="BN370" s="364"/>
      <c r="BO370" s="364"/>
      <c r="BP370" s="364"/>
      <c r="BQ370" s="364"/>
      <c r="BR370" s="364"/>
      <c r="BS370" s="364"/>
      <c r="BT370" s="364"/>
      <c r="BU370" s="364"/>
      <c r="BV370" s="364"/>
      <c r="BW370" s="364"/>
      <c r="BX370" s="364"/>
      <c r="BY370" s="36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16" customFormat="true" ht="15" customHeight="true" x14ac:dyDescent="0.2">
      <c r="B371" s="318"/>
      <c r="AX371" s="344"/>
      <c r="AY371" s="344"/>
      <c r="AZ371" s="344"/>
      <c r="BA371" s="364"/>
      <c r="BB371" s="320"/>
      <c r="BC371" s="364"/>
      <c r="BD371" s="364"/>
      <c r="BE371" s="364"/>
      <c r="BF371" s="364"/>
      <c r="BG371" s="364"/>
      <c r="BH371" s="364"/>
      <c r="BI371" s="364"/>
      <c r="BJ371" s="364"/>
      <c r="BK371" s="364"/>
      <c r="BL371" s="364"/>
      <c r="BM371" s="364"/>
      <c r="BN371" s="364"/>
      <c r="BO371" s="364"/>
      <c r="BP371" s="364"/>
      <c r="BQ371" s="364"/>
      <c r="BR371" s="364"/>
      <c r="BS371" s="364"/>
      <c r="BT371" s="364"/>
      <c r="BU371" s="364"/>
      <c r="BV371" s="364"/>
      <c r="BW371" s="364"/>
      <c r="BX371" s="364"/>
      <c r="BY371" s="36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16" customFormat="true" ht="15" customHeight="true" x14ac:dyDescent="0.2">
      <c r="B372" s="318"/>
      <c r="AX372" s="344"/>
      <c r="AY372" s="344"/>
      <c r="AZ372" s="344"/>
      <c r="BA372" s="364"/>
      <c r="BB372" s="320"/>
      <c r="BC372" s="364"/>
      <c r="BD372" s="364"/>
      <c r="BE372" s="364"/>
      <c r="BF372" s="364"/>
      <c r="BG372" s="364"/>
      <c r="BH372" s="364"/>
      <c r="BI372" s="364"/>
      <c r="BJ372" s="364"/>
      <c r="BK372" s="364"/>
      <c r="BL372" s="364"/>
      <c r="BM372" s="364"/>
      <c r="BN372" s="364"/>
      <c r="BO372" s="364"/>
      <c r="BP372" s="364"/>
      <c r="BQ372" s="364"/>
      <c r="BR372" s="364"/>
      <c r="BS372" s="364"/>
      <c r="BT372" s="364"/>
      <c r="BU372" s="364"/>
      <c r="BV372" s="364"/>
      <c r="BW372" s="364"/>
      <c r="BX372" s="364"/>
      <c r="BY372" s="36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16" customFormat="true" ht="15" customHeight="true" x14ac:dyDescent="0.2">
      <c r="B373" s="318"/>
      <c r="AX373" s="344"/>
      <c r="AY373" s="344"/>
      <c r="AZ373" s="344"/>
      <c r="BA373" s="364"/>
      <c r="BB373" s="320"/>
      <c r="BC373" s="364"/>
      <c r="BD373" s="364"/>
      <c r="BE373" s="364"/>
      <c r="BF373" s="364"/>
      <c r="BG373" s="364"/>
      <c r="BH373" s="364"/>
      <c r="BI373" s="364"/>
      <c r="BJ373" s="364"/>
      <c r="BK373" s="364"/>
      <c r="BL373" s="364"/>
      <c r="BM373" s="364"/>
      <c r="BN373" s="364"/>
      <c r="BO373" s="364"/>
      <c r="BP373" s="364"/>
      <c r="BQ373" s="364"/>
      <c r="BR373" s="364"/>
      <c r="BS373" s="364"/>
      <c r="BT373" s="364"/>
      <c r="BU373" s="364"/>
      <c r="BV373" s="364"/>
      <c r="BW373" s="364"/>
      <c r="BX373" s="364"/>
      <c r="BY373" s="36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16" customFormat="true" ht="15" customHeight="true" x14ac:dyDescent="0.2">
      <c r="B374" s="318"/>
      <c r="AX374" s="344"/>
      <c r="AY374" s="344"/>
      <c r="AZ374" s="344"/>
      <c r="BA374" s="364"/>
      <c r="BB374" s="320"/>
      <c r="BC374" s="364"/>
      <c r="BD374" s="364"/>
      <c r="BE374" s="364"/>
      <c r="BF374" s="364"/>
      <c r="BG374" s="364"/>
      <c r="BH374" s="364"/>
      <c r="BI374" s="364"/>
      <c r="BJ374" s="364"/>
      <c r="BK374" s="364"/>
      <c r="BL374" s="364"/>
      <c r="BM374" s="364"/>
      <c r="BN374" s="364"/>
      <c r="BO374" s="364"/>
      <c r="BP374" s="364"/>
      <c r="BQ374" s="364"/>
      <c r="BR374" s="364"/>
      <c r="BS374" s="364"/>
      <c r="BT374" s="364"/>
      <c r="BU374" s="364"/>
      <c r="BV374" s="364"/>
      <c r="BW374" s="364"/>
      <c r="BX374" s="364"/>
      <c r="BY374" s="36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16" customFormat="true" ht="15" customHeight="true" x14ac:dyDescent="0.2">
      <c r="B375" s="318"/>
      <c r="AX375" s="344"/>
      <c r="AY375" s="344"/>
      <c r="AZ375" s="344"/>
      <c r="BA375" s="317"/>
      <c r="BB375" s="315"/>
      <c r="BC375" s="315"/>
      <c r="BD375" s="315"/>
      <c r="BE375" s="315"/>
      <c r="BF375" s="315"/>
      <c r="BG375" s="315"/>
      <c r="BH375" s="315"/>
      <c r="BI375" s="315"/>
      <c r="BJ375" s="315"/>
      <c r="BK375" s="315"/>
      <c r="BL375" s="315"/>
      <c r="BM375" s="315"/>
      <c r="BN375" s="315"/>
      <c r="BO375" s="315"/>
      <c r="BP375" s="315"/>
      <c r="BQ375" s="315"/>
      <c r="BR375" s="315"/>
      <c r="BS375" s="315"/>
      <c r="BT375" s="315"/>
      <c r="BU375" s="315"/>
      <c r="BV375" s="315"/>
      <c r="BW375" s="315"/>
      <c r="BX375" s="315"/>
      <c r="BY375" s="317"/>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16" customFormat="true" ht="15" customHeight="true" x14ac:dyDescent="0.2">
      <c r="B376" s="318"/>
      <c r="AX376" s="344"/>
      <c r="AY376" s="344"/>
      <c r="AZ376" s="344"/>
      <c r="BA376" s="317"/>
      <c r="BB376" s="315"/>
      <c r="BC376" s="315"/>
      <c r="BD376" s="315"/>
      <c r="BE376" s="315"/>
      <c r="BF376" s="315"/>
      <c r="BG376" s="315"/>
      <c r="BH376" s="315"/>
      <c r="BI376" s="315"/>
      <c r="BJ376" s="315"/>
      <c r="BK376" s="315"/>
      <c r="BL376" s="315"/>
      <c r="BM376" s="315"/>
      <c r="BN376" s="315"/>
      <c r="BO376" s="315"/>
      <c r="BP376" s="315"/>
      <c r="BQ376" s="315"/>
      <c r="BR376" s="315"/>
      <c r="BS376" s="315"/>
      <c r="BT376" s="315"/>
      <c r="BU376" s="315"/>
      <c r="BV376" s="315"/>
      <c r="BW376" s="315"/>
      <c r="BX376" s="315"/>
      <c r="BY376" s="317"/>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16" customFormat="true" ht="15" customHeight="true" x14ac:dyDescent="0.2">
      <c r="B377" s="318"/>
      <c r="AX377" s="344"/>
      <c r="AY377" s="344"/>
      <c r="AZ377" s="344"/>
      <c r="BA377" s="317"/>
      <c r="BB377" s="315"/>
      <c r="BC377" s="315"/>
      <c r="BD377" s="315"/>
      <c r="BE377" s="315"/>
      <c r="BF377" s="315"/>
      <c r="BG377" s="315"/>
      <c r="BH377" s="315"/>
      <c r="BI377" s="315"/>
      <c r="BJ377" s="315"/>
      <c r="BK377" s="315"/>
      <c r="BL377" s="315"/>
      <c r="BM377" s="315"/>
      <c r="BN377" s="315"/>
      <c r="BO377" s="315"/>
      <c r="BP377" s="315"/>
      <c r="BQ377" s="315"/>
      <c r="BR377" s="315"/>
      <c r="BS377" s="315"/>
      <c r="BT377" s="315"/>
      <c r="BU377" s="315"/>
      <c r="BV377" s="315"/>
      <c r="BW377" s="315"/>
      <c r="BX377" s="315"/>
      <c r="BY377" s="317"/>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16" customFormat="true" ht="15" customHeight="true" x14ac:dyDescent="0.2">
      <c r="B378" s="318"/>
      <c r="AX378" s="344"/>
      <c r="AY378" s="344"/>
      <c r="AZ378" s="344"/>
      <c r="BA378" s="317"/>
      <c r="BB378" s="315"/>
      <c r="BC378" s="315"/>
      <c r="BD378" s="315"/>
      <c r="BE378" s="315"/>
      <c r="BF378" s="315"/>
      <c r="BG378" s="315"/>
      <c r="BH378" s="315"/>
      <c r="BI378" s="315"/>
      <c r="BJ378" s="315"/>
      <c r="BK378" s="315"/>
      <c r="BL378" s="315"/>
      <c r="BM378" s="315"/>
      <c r="BN378" s="315"/>
      <c r="BO378" s="315"/>
      <c r="BP378" s="315"/>
      <c r="BQ378" s="315"/>
      <c r="BR378" s="315"/>
      <c r="BS378" s="315"/>
      <c r="BT378" s="315"/>
      <c r="BU378" s="315"/>
      <c r="BV378" s="315"/>
      <c r="BW378" s="315"/>
      <c r="BX378" s="315"/>
      <c r="BY378" s="317"/>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16" customFormat="true" ht="15" customHeight="true" x14ac:dyDescent="0.2">
      <c r="B379" s="318"/>
      <c r="AX379" s="344"/>
      <c r="AY379" s="344"/>
      <c r="AZ379" s="344"/>
      <c r="BA379" s="317"/>
      <c r="BB379" s="315"/>
      <c r="BC379" s="315"/>
      <c r="BD379" s="315"/>
      <c r="BE379" s="315"/>
      <c r="BF379" s="315"/>
      <c r="BG379" s="315"/>
      <c r="BH379" s="315"/>
      <c r="BI379" s="315"/>
      <c r="BJ379" s="315"/>
      <c r="BK379" s="315"/>
      <c r="BL379" s="315"/>
      <c r="BM379" s="315"/>
      <c r="BN379" s="315"/>
      <c r="BO379" s="315"/>
      <c r="BP379" s="315"/>
      <c r="BQ379" s="315"/>
      <c r="BR379" s="315"/>
      <c r="BS379" s="315"/>
      <c r="BT379" s="315"/>
      <c r="BU379" s="315"/>
      <c r="BV379" s="315"/>
      <c r="BW379" s="315"/>
      <c r="BX379" s="315"/>
      <c r="BY379" s="317"/>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16" customFormat="true" ht="15" customHeight="true" x14ac:dyDescent="0.2">
      <c r="B380" s="318"/>
      <c r="AX380" s="344"/>
      <c r="AY380" s="344"/>
      <c r="AZ380" s="344"/>
      <c r="BA380" s="317"/>
      <c r="BB380" s="315"/>
      <c r="BC380" s="315"/>
      <c r="BD380" s="315"/>
      <c r="BE380" s="315"/>
      <c r="BF380" s="315"/>
      <c r="BG380" s="315"/>
      <c r="BH380" s="315"/>
      <c r="BI380" s="315"/>
      <c r="BJ380" s="315"/>
      <c r="BK380" s="315"/>
      <c r="BL380" s="315"/>
      <c r="BM380" s="315"/>
      <c r="BN380" s="315"/>
      <c r="BO380" s="315"/>
      <c r="BP380" s="315"/>
      <c r="BQ380" s="315"/>
      <c r="BR380" s="315"/>
      <c r="BS380" s="315"/>
      <c r="BT380" s="315"/>
      <c r="BU380" s="315"/>
      <c r="BV380" s="315"/>
      <c r="BW380" s="315"/>
      <c r="BX380" s="315"/>
      <c r="BY380" s="317"/>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16" customFormat="true" ht="15" customHeight="true" x14ac:dyDescent="0.2">
      <c r="B381" s="318"/>
      <c r="AX381" s="344"/>
      <c r="AY381" s="344"/>
      <c r="AZ381" s="344"/>
      <c r="BA381" s="317"/>
      <c r="BB381" s="315"/>
      <c r="BC381" s="315"/>
      <c r="BD381" s="315"/>
      <c r="BE381" s="315"/>
      <c r="BF381" s="315"/>
      <c r="BG381" s="315"/>
      <c r="BH381" s="315"/>
      <c r="BI381" s="315"/>
      <c r="BJ381" s="315"/>
      <c r="BK381" s="315"/>
      <c r="BL381" s="315"/>
      <c r="BM381" s="315"/>
      <c r="BN381" s="315"/>
      <c r="BO381" s="315"/>
      <c r="BP381" s="315"/>
      <c r="BQ381" s="315"/>
      <c r="BR381" s="315"/>
      <c r="BS381" s="315"/>
      <c r="BT381" s="315"/>
      <c r="BU381" s="315"/>
      <c r="BV381" s="315"/>
      <c r="BW381" s="315"/>
      <c r="BX381" s="315"/>
      <c r="BY381" s="317"/>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16" customFormat="true" ht="15" customHeight="true" x14ac:dyDescent="0.2">
      <c r="B382" s="318"/>
      <c r="AX382" s="344"/>
      <c r="AY382" s="344"/>
      <c r="AZ382" s="344"/>
      <c r="BA382" s="317"/>
      <c r="BB382" s="315"/>
      <c r="BC382" s="315"/>
      <c r="BD382" s="315"/>
      <c r="BE382" s="315"/>
      <c r="BF382" s="315"/>
      <c r="BG382" s="315"/>
      <c r="BH382" s="315"/>
      <c r="BI382" s="315"/>
      <c r="BJ382" s="315"/>
      <c r="BK382" s="315"/>
      <c r="BL382" s="315"/>
      <c r="BM382" s="315"/>
      <c r="BN382" s="315"/>
      <c r="BO382" s="315"/>
      <c r="BP382" s="315"/>
      <c r="BQ382" s="315"/>
      <c r="BR382" s="315"/>
      <c r="BS382" s="315"/>
      <c r="BT382" s="315"/>
      <c r="BU382" s="315"/>
      <c r="BV382" s="315"/>
      <c r="BW382" s="315"/>
      <c r="BX382" s="315"/>
      <c r="BY382" s="317"/>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16" customFormat="true" ht="15" customHeight="true" x14ac:dyDescent="0.2">
      <c r="B383" s="318"/>
      <c r="AX383" s="344"/>
      <c r="AY383" s="344"/>
      <c r="AZ383" s="344"/>
      <c r="BA383" s="317"/>
      <c r="BB383" s="315"/>
      <c r="BC383" s="315"/>
      <c r="BD383" s="315"/>
      <c r="BE383" s="315"/>
      <c r="BF383" s="315"/>
      <c r="BG383" s="315"/>
      <c r="BH383" s="315"/>
      <c r="BI383" s="315"/>
      <c r="BJ383" s="315"/>
      <c r="BK383" s="315"/>
      <c r="BL383" s="315"/>
      <c r="BM383" s="315"/>
      <c r="BN383" s="315"/>
      <c r="BO383" s="315"/>
      <c r="BP383" s="315"/>
      <c r="BQ383" s="315"/>
      <c r="BR383" s="315"/>
      <c r="BS383" s="315"/>
      <c r="BT383" s="315"/>
      <c r="BU383" s="315"/>
      <c r="BV383" s="315"/>
      <c r="BW383" s="315"/>
      <c r="BX383" s="315"/>
      <c r="BY383" s="317"/>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16" customFormat="true" ht="15" customHeight="true" x14ac:dyDescent="0.2">
      <c r="B384" s="318"/>
      <c r="AX384" s="344"/>
      <c r="AY384" s="344"/>
      <c r="AZ384" s="344"/>
      <c r="BA384" s="317"/>
      <c r="BB384" s="315"/>
      <c r="BC384" s="315"/>
      <c r="BD384" s="315"/>
      <c r="BE384" s="315"/>
      <c r="BF384" s="315"/>
      <c r="BG384" s="315"/>
      <c r="BH384" s="315"/>
      <c r="BI384" s="315"/>
      <c r="BJ384" s="315"/>
      <c r="BK384" s="315"/>
      <c r="BL384" s="315"/>
      <c r="BM384" s="315"/>
      <c r="BN384" s="315"/>
      <c r="BO384" s="315"/>
      <c r="BP384" s="315"/>
      <c r="BQ384" s="315"/>
      <c r="BR384" s="315"/>
      <c r="BS384" s="315"/>
      <c r="BT384" s="315"/>
      <c r="BU384" s="315"/>
      <c r="BV384" s="315"/>
      <c r="BW384" s="315"/>
      <c r="BX384" s="315"/>
      <c r="BY384" s="317"/>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16" customFormat="true" ht="15" customHeight="true" x14ac:dyDescent="0.2">
      <c r="B385" s="318"/>
      <c r="AX385" s="344"/>
      <c r="AY385" s="344"/>
      <c r="AZ385" s="344"/>
      <c r="BA385" s="317"/>
      <c r="BB385" s="315"/>
      <c r="BC385" s="315"/>
      <c r="BD385" s="315"/>
      <c r="BE385" s="315"/>
      <c r="BF385" s="315"/>
      <c r="BG385" s="315"/>
      <c r="BH385" s="315"/>
      <c r="BI385" s="315"/>
      <c r="BJ385" s="315"/>
      <c r="BK385" s="315"/>
      <c r="BL385" s="315"/>
      <c r="BM385" s="315"/>
      <c r="BN385" s="315"/>
      <c r="BO385" s="315"/>
      <c r="BP385" s="315"/>
      <c r="BQ385" s="315"/>
      <c r="BR385" s="315"/>
      <c r="BS385" s="315"/>
      <c r="BT385" s="315"/>
      <c r="BU385" s="315"/>
      <c r="BV385" s="315"/>
      <c r="BW385" s="315"/>
      <c r="BX385" s="315"/>
      <c r="BY385" s="317"/>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16" customFormat="true" ht="15" customHeight="true" x14ac:dyDescent="0.2">
      <c r="B386" s="318"/>
      <c r="AX386" s="344"/>
      <c r="AY386" s="344"/>
      <c r="AZ386" s="344"/>
      <c r="BA386" s="317"/>
      <c r="BB386" s="315"/>
      <c r="BC386" s="315"/>
      <c r="BD386" s="315"/>
      <c r="BE386" s="315"/>
      <c r="BF386" s="315"/>
      <c r="BG386" s="315"/>
      <c r="BH386" s="315"/>
      <c r="BI386" s="315"/>
      <c r="BJ386" s="315"/>
      <c r="BK386" s="315"/>
      <c r="BL386" s="315"/>
      <c r="BM386" s="315"/>
      <c r="BN386" s="315"/>
      <c r="BO386" s="315"/>
      <c r="BP386" s="315"/>
      <c r="BQ386" s="315"/>
      <c r="BR386" s="315"/>
      <c r="BS386" s="315"/>
      <c r="BT386" s="315"/>
      <c r="BU386" s="315"/>
      <c r="BV386" s="315"/>
      <c r="BW386" s="315"/>
      <c r="BX386" s="315"/>
      <c r="BY386" s="317"/>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16" customFormat="true" ht="15" customHeight="true" x14ac:dyDescent="0.2">
      <c r="B387" s="318"/>
      <c r="AX387" s="344"/>
      <c r="AY387" s="344"/>
      <c r="AZ387" s="344"/>
      <c r="BA387" s="317"/>
      <c r="BB387" s="315"/>
      <c r="BC387" s="315"/>
      <c r="BD387" s="315"/>
      <c r="BE387" s="315"/>
      <c r="BF387" s="315"/>
      <c r="BG387" s="315"/>
      <c r="BH387" s="315"/>
      <c r="BI387" s="315"/>
      <c r="BJ387" s="315"/>
      <c r="BK387" s="315"/>
      <c r="BL387" s="315"/>
      <c r="BM387" s="315"/>
      <c r="BN387" s="315"/>
      <c r="BO387" s="315"/>
      <c r="BP387" s="315"/>
      <c r="BQ387" s="315"/>
      <c r="BR387" s="315"/>
      <c r="BS387" s="315"/>
      <c r="BT387" s="315"/>
      <c r="BU387" s="315"/>
      <c r="BV387" s="315"/>
      <c r="BW387" s="315"/>
      <c r="BX387" s="315"/>
      <c r="BY387" s="317"/>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16" customFormat="true" ht="15" customHeight="true" x14ac:dyDescent="0.2">
      <c r="B388" s="318"/>
      <c r="AX388" s="344"/>
      <c r="AY388" s="344"/>
      <c r="AZ388" s="344"/>
      <c r="BA388" s="317"/>
      <c r="BB388" s="315"/>
      <c r="BC388" s="315"/>
      <c r="BD388" s="315"/>
      <c r="BE388" s="315"/>
      <c r="BF388" s="315"/>
      <c r="BG388" s="315"/>
      <c r="BH388" s="315"/>
      <c r="BI388" s="315"/>
      <c r="BJ388" s="315"/>
      <c r="BK388" s="315"/>
      <c r="BL388" s="315"/>
      <c r="BM388" s="315"/>
      <c r="BN388" s="315"/>
      <c r="BO388" s="315"/>
      <c r="BP388" s="315"/>
      <c r="BQ388" s="315"/>
      <c r="BR388" s="315"/>
      <c r="BS388" s="315"/>
      <c r="BT388" s="315"/>
      <c r="BU388" s="315"/>
      <c r="BV388" s="315"/>
      <c r="BW388" s="315"/>
      <c r="BX388" s="315"/>
      <c r="BY388" s="317"/>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16" customFormat="true" ht="15" customHeight="true" x14ac:dyDescent="0.2">
      <c r="B389" s="318"/>
      <c r="AX389" s="344"/>
      <c r="AY389" s="344"/>
      <c r="AZ389" s="344"/>
      <c r="BA389" s="317"/>
      <c r="BB389" s="315"/>
      <c r="BC389" s="315"/>
      <c r="BD389" s="315"/>
      <c r="BE389" s="315"/>
      <c r="BF389" s="315"/>
      <c r="BG389" s="315"/>
      <c r="BH389" s="315"/>
      <c r="BI389" s="315"/>
      <c r="BJ389" s="315"/>
      <c r="BK389" s="315"/>
      <c r="BL389" s="315"/>
      <c r="BM389" s="315"/>
      <c r="BN389" s="315"/>
      <c r="BO389" s="315"/>
      <c r="BP389" s="315"/>
      <c r="BQ389" s="315"/>
      <c r="BR389" s="315"/>
      <c r="BS389" s="315"/>
      <c r="BT389" s="315"/>
      <c r="BU389" s="315"/>
      <c r="BV389" s="315"/>
      <c r="BW389" s="315"/>
      <c r="BX389" s="315"/>
      <c r="BY389" s="317"/>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489" customFormat="true" ht="15" customHeight="true" x14ac:dyDescent="0.2">
      <c r="B390" s="488"/>
      <c r="AX390" s="344"/>
      <c r="AY390" s="344"/>
      <c r="AZ390" s="344"/>
      <c r="BA390" s="317"/>
      <c r="BB390" s="315"/>
      <c r="BC390" s="315"/>
      <c r="BD390" s="315"/>
      <c r="BE390" s="315"/>
      <c r="BF390" s="315"/>
      <c r="BG390" s="315"/>
      <c r="BH390" s="315"/>
      <c r="BI390" s="315"/>
      <c r="BJ390" s="315"/>
      <c r="BK390" s="315"/>
      <c r="BL390" s="315"/>
      <c r="BM390" s="315"/>
      <c r="BN390" s="315"/>
      <c r="BO390" s="315"/>
      <c r="BP390" s="315"/>
      <c r="BQ390" s="315"/>
      <c r="BR390" s="315"/>
      <c r="BS390" s="315"/>
      <c r="BT390" s="315"/>
      <c r="BU390" s="315"/>
      <c r="BV390" s="315"/>
      <c r="BW390" s="315"/>
      <c r="BX390" s="315"/>
      <c r="BY390" s="317"/>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489" customFormat="true" ht="15" customHeight="true" x14ac:dyDescent="0.2">
      <c r="B391" s="488"/>
      <c r="AX391" s="344"/>
      <c r="AY391" s="344"/>
      <c r="AZ391" s="344"/>
      <c r="BA391" s="317"/>
      <c r="BB391" s="315"/>
      <c r="BC391" s="315"/>
      <c r="BD391" s="315"/>
      <c r="BE391" s="315"/>
      <c r="BF391" s="315"/>
      <c r="BG391" s="315"/>
      <c r="BH391" s="315"/>
      <c r="BI391" s="315"/>
      <c r="BJ391" s="315"/>
      <c r="BK391" s="315"/>
      <c r="BL391" s="315"/>
      <c r="BM391" s="315"/>
      <c r="BN391" s="315"/>
      <c r="BO391" s="315"/>
      <c r="BP391" s="315"/>
      <c r="BQ391" s="315"/>
      <c r="BR391" s="315"/>
      <c r="BS391" s="315"/>
      <c r="BT391" s="315"/>
      <c r="BU391" s="315"/>
      <c r="BV391" s="315"/>
      <c r="BW391" s="315"/>
      <c r="BX391" s="315"/>
      <c r="BY391" s="317"/>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489" customFormat="true" ht="15" customHeight="true" x14ac:dyDescent="0.2">
      <c r="AX392" s="344"/>
      <c r="AY392" s="344"/>
      <c r="AZ392" s="344"/>
      <c r="BA392" s="317"/>
      <c r="BB392" s="315"/>
      <c r="BC392" s="315"/>
      <c r="BD392" s="315"/>
      <c r="BE392" s="315"/>
      <c r="BF392" s="315"/>
      <c r="BG392" s="315"/>
      <c r="BH392" s="315"/>
      <c r="BI392" s="315"/>
      <c r="BJ392" s="315"/>
      <c r="BK392" s="315"/>
      <c r="BL392" s="315"/>
      <c r="BM392" s="315"/>
      <c r="BN392" s="315"/>
      <c r="BO392" s="315"/>
      <c r="BP392" s="315"/>
      <c r="BQ392" s="315"/>
      <c r="BR392" s="315"/>
      <c r="BS392" s="315"/>
      <c r="BT392" s="315"/>
      <c r="BU392" s="315"/>
      <c r="BV392" s="315"/>
      <c r="BW392" s="315"/>
      <c r="BX392" s="315"/>
      <c r="BY392" s="317"/>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489" customFormat="true" ht="15" customHeight="true" x14ac:dyDescent="0.2">
      <c r="AX393" s="344"/>
      <c r="AY393" s="344"/>
      <c r="AZ393" s="344"/>
      <c r="BA393" s="317"/>
      <c r="BB393" s="315"/>
      <c r="BC393" s="315"/>
      <c r="BD393" s="315"/>
      <c r="BE393" s="315"/>
      <c r="BF393" s="315"/>
      <c r="BG393" s="315"/>
      <c r="BH393" s="315"/>
      <c r="BI393" s="315"/>
      <c r="BJ393" s="315"/>
      <c r="BK393" s="315"/>
      <c r="BL393" s="315"/>
      <c r="BM393" s="315"/>
      <c r="BN393" s="315"/>
      <c r="BO393" s="315"/>
      <c r="BP393" s="315"/>
      <c r="BQ393" s="315"/>
      <c r="BR393" s="315"/>
      <c r="BS393" s="315"/>
      <c r="BT393" s="315"/>
      <c r="BU393" s="315"/>
      <c r="BV393" s="315"/>
      <c r="BW393" s="315"/>
      <c r="BX393" s="315"/>
      <c r="BY393" s="317"/>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489" customFormat="true" ht="15" customHeight="true" x14ac:dyDescent="0.2">
      <c r="AX394" s="344"/>
      <c r="AY394" s="344"/>
      <c r="AZ394" s="344"/>
      <c r="BA394" s="317"/>
      <c r="BB394" s="315"/>
      <c r="BC394" s="315"/>
      <c r="BD394" s="315"/>
      <c r="BE394" s="315"/>
      <c r="BF394" s="315"/>
      <c r="BG394" s="315"/>
      <c r="BH394" s="315"/>
      <c r="BI394" s="315"/>
      <c r="BJ394" s="315"/>
      <c r="BK394" s="315"/>
      <c r="BL394" s="315"/>
      <c r="BM394" s="315"/>
      <c r="BN394" s="315"/>
      <c r="BO394" s="315"/>
      <c r="BP394" s="315"/>
      <c r="BQ394" s="315"/>
      <c r="BR394" s="315"/>
      <c r="BS394" s="315"/>
      <c r="BT394" s="315"/>
      <c r="BU394" s="315"/>
      <c r="BV394" s="315"/>
      <c r="BW394" s="315"/>
      <c r="BX394" s="315"/>
      <c r="BY394" s="317"/>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489" customFormat="true" ht="15" customHeight="true" x14ac:dyDescent="0.2">
      <c r="AX395" s="344"/>
      <c r="AY395" s="344"/>
      <c r="AZ395" s="344"/>
      <c r="BA395" s="317"/>
      <c r="BB395" s="315"/>
      <c r="BC395" s="315"/>
      <c r="BD395" s="315"/>
      <c r="BE395" s="315"/>
      <c r="BF395" s="315"/>
      <c r="BG395" s="315"/>
      <c r="BH395" s="315"/>
      <c r="BI395" s="315"/>
      <c r="BJ395" s="315"/>
      <c r="BK395" s="315"/>
      <c r="BL395" s="315"/>
      <c r="BM395" s="315"/>
      <c r="BN395" s="315"/>
      <c r="BO395" s="315"/>
      <c r="BP395" s="315"/>
      <c r="BQ395" s="315"/>
      <c r="BR395" s="315"/>
      <c r="BS395" s="315"/>
      <c r="BT395" s="315"/>
      <c r="BU395" s="315"/>
      <c r="BV395" s="315"/>
      <c r="BW395" s="315"/>
      <c r="BX395" s="315"/>
      <c r="BY395" s="317"/>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489" customFormat="true" ht="15" customHeight="true" x14ac:dyDescent="0.2">
      <c r="AX396" s="344"/>
      <c r="AY396" s="344"/>
      <c r="AZ396" s="344"/>
      <c r="BA396" s="317"/>
      <c r="BB396" s="315"/>
      <c r="BC396" s="315"/>
      <c r="BD396" s="315"/>
      <c r="BE396" s="315"/>
      <c r="BF396" s="315"/>
      <c r="BG396" s="315"/>
      <c r="BH396" s="315"/>
      <c r="BI396" s="315"/>
      <c r="BJ396" s="315"/>
      <c r="BK396" s="315"/>
      <c r="BL396" s="315"/>
      <c r="BM396" s="315"/>
      <c r="BN396" s="315"/>
      <c r="BO396" s="315"/>
      <c r="BP396" s="315"/>
      <c r="BQ396" s="315"/>
      <c r="BR396" s="315"/>
      <c r="BS396" s="315"/>
      <c r="BT396" s="315"/>
      <c r="BU396" s="315"/>
      <c r="BV396" s="315"/>
      <c r="BW396" s="315"/>
      <c r="BX396" s="315"/>
      <c r="BY396" s="317"/>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489" customFormat="true" ht="15" customHeight="true" x14ac:dyDescent="0.2">
      <c r="AX397" s="344"/>
      <c r="AY397" s="344"/>
      <c r="AZ397" s="344"/>
      <c r="BA397" s="317"/>
      <c r="BB397" s="315"/>
      <c r="BC397" s="315"/>
      <c r="BD397" s="315"/>
      <c r="BE397" s="315"/>
      <c r="BF397" s="315"/>
      <c r="BG397" s="315"/>
      <c r="BH397" s="315"/>
      <c r="BI397" s="315"/>
      <c r="BJ397" s="315"/>
      <c r="BK397" s="315"/>
      <c r="BL397" s="315"/>
      <c r="BM397" s="315"/>
      <c r="BN397" s="315"/>
      <c r="BO397" s="315"/>
      <c r="BP397" s="315"/>
      <c r="BQ397" s="315"/>
      <c r="BR397" s="315"/>
      <c r="BS397" s="315"/>
      <c r="BT397" s="315"/>
      <c r="BU397" s="315"/>
      <c r="BV397" s="315"/>
      <c r="BW397" s="315"/>
      <c r="BX397" s="315"/>
      <c r="BY397" s="317"/>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489" customFormat="true" ht="15" customHeight="true" x14ac:dyDescent="0.2">
      <c r="AX398" s="344"/>
      <c r="AY398" s="344"/>
      <c r="AZ398" s="344"/>
      <c r="BA398" s="317"/>
      <c r="BB398" s="315"/>
      <c r="BC398" s="315"/>
      <c r="BD398" s="315"/>
      <c r="BE398" s="315"/>
      <c r="BF398" s="315"/>
      <c r="BG398" s="315"/>
      <c r="BH398" s="315"/>
      <c r="BI398" s="315"/>
      <c r="BJ398" s="315"/>
      <c r="BK398" s="315"/>
      <c r="BL398" s="315"/>
      <c r="BM398" s="315"/>
      <c r="BN398" s="315"/>
      <c r="BO398" s="315"/>
      <c r="BP398" s="315"/>
      <c r="BQ398" s="315"/>
      <c r="BR398" s="315"/>
      <c r="BS398" s="315"/>
      <c r="BT398" s="315"/>
      <c r="BU398" s="315"/>
      <c r="BV398" s="315"/>
      <c r="BW398" s="315"/>
      <c r="BX398" s="315"/>
      <c r="BY398" s="317"/>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451" customFormat="true" ht="15" customHeight="true" x14ac:dyDescent="0.25">
      <c r="A399" s="321"/>
      <c r="B399" s="321"/>
      <c r="C399" s="1000" t="s">
        <v>129</v>
      </c>
      <c r="D399" s="1001"/>
      <c r="E399" s="1001"/>
      <c r="F399" s="1001"/>
      <c r="G399" s="321"/>
      <c r="H399" s="1003" t="s">
        <v>130</v>
      </c>
      <c r="I399" s="1004"/>
      <c r="J399" s="1004"/>
      <c r="K399" s="1004"/>
      <c r="M399" s="1003" t="s">
        <v>131</v>
      </c>
      <c r="N399" s="1004"/>
      <c r="O399" s="1004"/>
      <c r="P399" s="1004"/>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21"/>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24" customHeight="true" x14ac:dyDescent="0.2">
      <c r="C400" s="1010" t="s">
        <v>197</v>
      </c>
      <c r="D400" s="882"/>
      <c r="E400" s="882"/>
      <c r="H400" s="1010" t="s">
        <v>197</v>
      </c>
      <c r="I400" s="882"/>
      <c r="J400" s="882"/>
      <c r="M400" s="1010" t="s">
        <v>197</v>
      </c>
      <c r="N400" s="882"/>
      <c r="O400" s="882"/>
      <c r="AX400" s="339"/>
      <c r="AY400" s="339"/>
      <c r="AZ400" s="339"/>
      <c r="BA400" s="451"/>
      <c r="BB400" s="321"/>
      <c r="BC400" s="451"/>
      <c r="BD400" s="451"/>
      <c r="BE400" s="451"/>
      <c r="BF400" s="451"/>
      <c r="BG400" s="451"/>
      <c r="BH400" s="451"/>
      <c r="BI400" s="451"/>
      <c r="BJ400" s="451"/>
      <c r="BK400" s="451"/>
      <c r="BL400" s="451"/>
      <c r="BM400" s="451"/>
      <c r="BN400" s="451"/>
      <c r="BO400" s="451"/>
      <c r="BP400" s="451"/>
      <c r="BQ400" s="451"/>
      <c r="BR400" s="451"/>
      <c r="BS400" s="451"/>
      <c r="BT400" s="451"/>
      <c r="BU400" s="451"/>
      <c r="BV400" s="451"/>
      <c r="BW400" s="451"/>
      <c r="BX400" s="451"/>
      <c r="BY400" s="451"/>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05"/>
      <c r="D401" s="882"/>
      <c r="E401" s="500" t="s">
        <v>198</v>
      </c>
      <c r="H401" s="1005"/>
      <c r="I401" s="882"/>
      <c r="J401" s="501" t="s">
        <v>198</v>
      </c>
      <c r="M401" s="1005"/>
      <c r="N401" s="882"/>
      <c r="O401" s="502" t="s">
        <v>198</v>
      </c>
      <c r="AX401" s="339"/>
      <c r="AY401" s="339"/>
      <c r="AZ401" s="339"/>
      <c r="BA401" s="451"/>
      <c r="BB401" s="321"/>
      <c r="BC401" s="451"/>
      <c r="BD401" s="451"/>
      <c r="BE401" s="451"/>
      <c r="BF401" s="451"/>
      <c r="BG401" s="451"/>
      <c r="BH401" s="451"/>
      <c r="BI401" s="451"/>
      <c r="BJ401" s="451"/>
      <c r="BK401" s="451"/>
      <c r="BL401" s="451"/>
      <c r="BM401" s="451"/>
      <c r="BN401" s="451"/>
      <c r="BO401" s="451"/>
      <c r="BP401" s="451"/>
      <c r="BQ401" s="451"/>
      <c r="BR401" s="451"/>
      <c r="BS401" s="451"/>
      <c r="BT401" s="451"/>
      <c r="BU401" s="451"/>
      <c r="BV401" s="451"/>
      <c r="BW401" s="451"/>
      <c r="BX401" s="451"/>
      <c r="BY401" s="451"/>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2" t="s">
        <v>136</v>
      </c>
      <c r="C402" s="882"/>
      <c r="D402" s="882"/>
      <c r="E402" s="503" t="s">
        <v>199</v>
      </c>
      <c r="H402" s="882"/>
      <c r="I402" s="882"/>
      <c r="J402" s="504" t="s">
        <v>199</v>
      </c>
      <c r="M402" s="882"/>
      <c r="N402" s="882"/>
      <c r="O402" s="505" t="s">
        <v>199</v>
      </c>
      <c r="AX402" s="339"/>
      <c r="AY402" s="339"/>
      <c r="AZ402" s="339"/>
      <c r="BA402" s="451"/>
      <c r="BB402" s="321"/>
      <c r="BC402" s="451"/>
      <c r="BD402" s="451"/>
      <c r="BE402" s="451"/>
      <c r="BF402" s="451"/>
      <c r="BG402" s="451"/>
      <c r="BH402" s="451"/>
      <c r="BI402" s="451"/>
      <c r="BJ402" s="451"/>
      <c r="BK402" s="451"/>
      <c r="BL402" s="451"/>
      <c r="BM402" s="451"/>
      <c r="BN402" s="451"/>
      <c r="BO402" s="451"/>
      <c r="BP402" s="451"/>
      <c r="BQ402" s="451"/>
      <c r="BR402" s="451"/>
      <c r="BS402" s="451"/>
      <c r="BT402" s="451"/>
      <c r="BU402" s="451"/>
      <c r="BV402" s="451"/>
      <c r="BW402" s="451"/>
      <c r="BX402" s="451"/>
      <c r="BY402" s="451"/>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882"/>
      <c r="C403" s="1011" t="s">
        <v>455</v>
      </c>
      <c r="D403" s="995"/>
      <c r="E403" s="702">
        <v>0.67382221550530108</v>
      </c>
      <c r="F403" s="570"/>
      <c r="G403" s="570"/>
      <c r="H403" s="1011" t="s">
        <v>456</v>
      </c>
      <c r="I403" s="995"/>
      <c r="J403" s="703">
        <v>0.63606070212686983</v>
      </c>
      <c r="K403" s="570"/>
      <c r="L403" s="570"/>
      <c r="M403" s="1011" t="s">
        <v>455</v>
      </c>
      <c r="N403" s="995"/>
      <c r="O403" s="704">
        <v>0.70062360520955924</v>
      </c>
      <c r="P403" s="570"/>
      <c r="Q403" s="570"/>
      <c r="AX403" s="339"/>
      <c r="AY403" s="339"/>
      <c r="AZ403" s="339"/>
      <c r="BA403" s="341"/>
      <c r="BB403" s="391"/>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1"/>
      <c r="BX403" s="341"/>
      <c r="BY403" s="341"/>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882"/>
      <c r="C404" s="1011" t="s">
        <v>457</v>
      </c>
      <c r="D404" s="995"/>
      <c r="E404" s="705">
        <v>0.6464755961485863</v>
      </c>
      <c r="F404" s="570"/>
      <c r="G404" s="570"/>
      <c r="H404" s="1011" t="s">
        <v>458</v>
      </c>
      <c r="I404" s="995"/>
      <c r="J404" s="706">
        <v>0.62757894185240037</v>
      </c>
      <c r="K404" s="570"/>
      <c r="L404" s="570"/>
      <c r="M404" s="1011" t="s">
        <v>459</v>
      </c>
      <c r="N404" s="995"/>
      <c r="O404" s="707">
        <v>0.69751041659291146</v>
      </c>
      <c r="P404" s="570"/>
      <c r="Q404" s="570"/>
      <c r="AX404" s="339"/>
      <c r="AY404" s="339"/>
      <c r="AZ404" s="339"/>
      <c r="BA404" s="341"/>
      <c r="BB404" s="391"/>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1"/>
      <c r="BX404" s="341"/>
      <c r="BY404" s="341"/>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882"/>
      <c r="C405" s="1011" t="s">
        <v>458</v>
      </c>
      <c r="D405" s="995"/>
      <c r="E405" s="705">
        <v>0.63733884328646417</v>
      </c>
      <c r="F405" s="570"/>
      <c r="G405" s="570"/>
      <c r="H405" s="1011" t="s">
        <v>460</v>
      </c>
      <c r="I405" s="995"/>
      <c r="J405" s="706">
        <v>-0.62402378192840269</v>
      </c>
      <c r="K405" s="570"/>
      <c r="L405" s="570"/>
      <c r="M405" s="1011" t="s">
        <v>457</v>
      </c>
      <c r="N405" s="995"/>
      <c r="O405" s="707">
        <v>0.69573772121573008</v>
      </c>
      <c r="P405" s="570"/>
      <c r="Q405" s="570"/>
      <c r="AX405" s="339"/>
      <c r="AY405" s="339"/>
      <c r="AZ405" s="339"/>
      <c r="BA405" s="341"/>
      <c r="BB405" s="391"/>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1"/>
      <c r="BX405" s="341"/>
      <c r="BY405" s="341"/>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882"/>
      <c r="C406" s="1011" t="s">
        <v>461</v>
      </c>
      <c r="D406" s="995"/>
      <c r="E406" s="705">
        <v>0.62407585948235467</v>
      </c>
      <c r="F406" s="570"/>
      <c r="G406" s="570"/>
      <c r="H406" s="1011" t="s">
        <v>462</v>
      </c>
      <c r="I406" s="995"/>
      <c r="J406" s="706">
        <v>0.61823845303719682</v>
      </c>
      <c r="K406" s="570"/>
      <c r="L406" s="570"/>
      <c r="M406" s="1011" t="s">
        <v>461</v>
      </c>
      <c r="N406" s="995"/>
      <c r="O406" s="707">
        <v>0.67000042530482629</v>
      </c>
      <c r="P406" s="570"/>
      <c r="Q406" s="570"/>
      <c r="AX406" s="339"/>
      <c r="AY406" s="339"/>
      <c r="AZ406" s="339"/>
      <c r="BA406" s="341"/>
      <c r="BB406" s="391"/>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1"/>
      <c r="BX406" s="341"/>
      <c r="BY406" s="341"/>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882"/>
      <c r="C407" s="1011" t="s">
        <v>459</v>
      </c>
      <c r="D407" s="995"/>
      <c r="E407" s="705">
        <v>0.62095095953610291</v>
      </c>
      <c r="F407" s="570"/>
      <c r="G407" s="570"/>
      <c r="H407" s="1011" t="s">
        <v>455</v>
      </c>
      <c r="I407" s="995"/>
      <c r="J407" s="706">
        <v>0.60425171651245657</v>
      </c>
      <c r="K407" s="570"/>
      <c r="L407" s="570"/>
      <c r="M407" s="1011" t="s">
        <v>463</v>
      </c>
      <c r="N407" s="995"/>
      <c r="O407" s="707">
        <v>0.66265295848893024</v>
      </c>
      <c r="P407" s="570"/>
      <c r="Q407" s="570"/>
      <c r="AX407" s="339"/>
      <c r="AY407" s="339"/>
      <c r="AZ407" s="339"/>
      <c r="BA407" s="341"/>
      <c r="BB407" s="391"/>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1"/>
      <c r="BX407" s="341"/>
      <c r="BY407" s="341"/>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882"/>
      <c r="C408" s="1011" t="s">
        <v>464</v>
      </c>
      <c r="D408" s="995"/>
      <c r="E408" s="705">
        <v>0.62042798485613671</v>
      </c>
      <c r="F408" s="570"/>
      <c r="G408" s="570"/>
      <c r="H408" s="1011" t="s">
        <v>465</v>
      </c>
      <c r="I408" s="995"/>
      <c r="J408" s="706">
        <v>0.55596763002892768</v>
      </c>
      <c r="K408" s="570"/>
      <c r="L408" s="570"/>
      <c r="M408" s="1011" t="s">
        <v>464</v>
      </c>
      <c r="N408" s="995"/>
      <c r="O408" s="707">
        <v>0.64754300681487265</v>
      </c>
      <c r="P408" s="570"/>
      <c r="Q408" s="570"/>
      <c r="AX408" s="339"/>
      <c r="AY408" s="339"/>
      <c r="AZ408" s="339"/>
      <c r="BA408" s="341"/>
      <c r="BB408" s="391"/>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1"/>
      <c r="BX408" s="341"/>
      <c r="BY408" s="341"/>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882"/>
      <c r="C409" s="1011" t="s">
        <v>456</v>
      </c>
      <c r="D409" s="995"/>
      <c r="E409" s="705">
        <v>0.60590924526629852</v>
      </c>
      <c r="F409" s="570"/>
      <c r="G409" s="570"/>
      <c r="H409" s="1011" t="s">
        <v>461</v>
      </c>
      <c r="I409" s="995"/>
      <c r="J409" s="706">
        <v>0.55475313435180917</v>
      </c>
      <c r="K409" s="570"/>
      <c r="L409" s="570"/>
      <c r="M409" s="1011" t="s">
        <v>465</v>
      </c>
      <c r="N409" s="995"/>
      <c r="O409" s="707">
        <v>0.56398532926783096</v>
      </c>
      <c r="P409" s="570"/>
      <c r="Q409" s="570"/>
      <c r="AX409" s="339"/>
      <c r="AY409" s="339"/>
      <c r="AZ409" s="339"/>
      <c r="BA409" s="341"/>
      <c r="BB409" s="391"/>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1"/>
      <c r="BX409" s="341"/>
      <c r="BY409" s="341"/>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882"/>
      <c r="C410" s="1011" t="s">
        <v>462</v>
      </c>
      <c r="D410" s="995"/>
      <c r="E410" s="705">
        <v>0.5905532376343624</v>
      </c>
      <c r="F410" s="570"/>
      <c r="G410" s="570"/>
      <c r="H410" s="1011" t="s">
        <v>466</v>
      </c>
      <c r="I410" s="995"/>
      <c r="J410" s="706">
        <v>0.54993439181661452</v>
      </c>
      <c r="K410" s="570"/>
      <c r="L410" s="570"/>
      <c r="M410" s="1011" t="s">
        <v>467</v>
      </c>
      <c r="N410" s="995"/>
      <c r="O410" s="707">
        <v>0.56297640602610266</v>
      </c>
      <c r="P410" s="570"/>
      <c r="Q410" s="570"/>
      <c r="AX410" s="339"/>
      <c r="AY410" s="339"/>
      <c r="AZ410" s="339"/>
      <c r="BA410" s="341"/>
      <c r="BB410" s="391"/>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1"/>
      <c r="BX410" s="341"/>
      <c r="BY410" s="341"/>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882"/>
      <c r="C411" s="1011" t="s">
        <v>465</v>
      </c>
      <c r="D411" s="995"/>
      <c r="E411" s="705">
        <v>0.58460874723295975</v>
      </c>
      <c r="F411" s="570"/>
      <c r="G411" s="570"/>
      <c r="H411" s="1011" t="s">
        <v>457</v>
      </c>
      <c r="I411" s="995"/>
      <c r="J411" s="706">
        <v>0.54966841866182325</v>
      </c>
      <c r="K411" s="570"/>
      <c r="L411" s="570"/>
      <c r="M411" s="1011" t="s">
        <v>458</v>
      </c>
      <c r="N411" s="995"/>
      <c r="O411" s="707">
        <v>0.56053503553431039</v>
      </c>
      <c r="P411" s="570"/>
      <c r="Q411" s="570"/>
      <c r="AX411" s="339"/>
      <c r="AY411" s="339"/>
      <c r="AZ411" s="339"/>
      <c r="BA411" s="341"/>
      <c r="BB411" s="391"/>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1"/>
      <c r="BX411" s="341"/>
      <c r="BY411" s="341"/>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882"/>
      <c r="C412" s="1011" t="s">
        <v>463</v>
      </c>
      <c r="D412" s="995"/>
      <c r="E412" s="705">
        <v>0.5706497707835344</v>
      </c>
      <c r="F412" s="570"/>
      <c r="G412" s="570"/>
      <c r="H412" s="1011" t="s">
        <v>468</v>
      </c>
      <c r="I412" s="995"/>
      <c r="J412" s="706">
        <v>0.54856977510454308</v>
      </c>
      <c r="K412" s="570"/>
      <c r="L412" s="570"/>
      <c r="M412" s="1011" t="s">
        <v>469</v>
      </c>
      <c r="N412" s="995"/>
      <c r="O412" s="707">
        <v>0.55958970619960691</v>
      </c>
      <c r="P412" s="570"/>
      <c r="Q412" s="570"/>
      <c r="AX412" s="339"/>
      <c r="AY412" s="339"/>
      <c r="AZ412" s="339"/>
      <c r="BA412" s="341"/>
      <c r="BB412" s="391"/>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1"/>
      <c r="BX412" s="341"/>
      <c r="BY412" s="341"/>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882"/>
      <c r="C413" s="1011" t="s">
        <v>466</v>
      </c>
      <c r="D413" s="995"/>
      <c r="E413" s="705">
        <v>0.57027196793493706</v>
      </c>
      <c r="F413" s="570"/>
      <c r="G413" s="570"/>
      <c r="H413" s="1011" t="s">
        <v>470</v>
      </c>
      <c r="I413" s="995"/>
      <c r="J413" s="706">
        <v>0.54780133115023755</v>
      </c>
      <c r="K413" s="570"/>
      <c r="L413" s="570"/>
      <c r="M413" s="1011" t="s">
        <v>471</v>
      </c>
      <c r="N413" s="995"/>
      <c r="O413" s="707">
        <v>0.55196572510819908</v>
      </c>
      <c r="P413" s="570"/>
      <c r="Q413" s="570"/>
      <c r="AX413" s="339"/>
      <c r="AY413" s="339"/>
      <c r="AZ413" s="339"/>
      <c r="BA413" s="341"/>
      <c r="BB413" s="391"/>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1"/>
      <c r="BX413" s="341"/>
      <c r="BY413" s="341"/>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882"/>
      <c r="C414" s="1011" t="s">
        <v>460</v>
      </c>
      <c r="D414" s="995"/>
      <c r="E414" s="705">
        <v>-0.56259459405025258</v>
      </c>
      <c r="F414" s="570"/>
      <c r="G414" s="570"/>
      <c r="H414" s="1011" t="s">
        <v>472</v>
      </c>
      <c r="I414" s="995"/>
      <c r="J414" s="706">
        <v>0.54266617841419706</v>
      </c>
      <c r="K414" s="570"/>
      <c r="L414" s="570"/>
      <c r="M414" s="1011" t="s">
        <v>473</v>
      </c>
      <c r="N414" s="995"/>
      <c r="O414" s="707">
        <v>-0.54388780400028436</v>
      </c>
      <c r="P414" s="570"/>
      <c r="Q414" s="570"/>
      <c r="AX414" s="339"/>
      <c r="AY414" s="339"/>
      <c r="AZ414" s="339"/>
      <c r="BA414" s="341"/>
      <c r="BB414" s="391"/>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1"/>
      <c r="BX414" s="341"/>
      <c r="BY414" s="341"/>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882"/>
      <c r="C415" s="1011" t="s">
        <v>470</v>
      </c>
      <c r="D415" s="995"/>
      <c r="E415" s="705">
        <v>0.53442416835790141</v>
      </c>
      <c r="F415" s="570"/>
      <c r="G415" s="570"/>
      <c r="H415" s="1011" t="s">
        <v>474</v>
      </c>
      <c r="I415" s="995"/>
      <c r="J415" s="706">
        <v>0.53123360350315052</v>
      </c>
      <c r="K415" s="570"/>
      <c r="L415" s="570"/>
      <c r="M415" s="1011" t="s">
        <v>475</v>
      </c>
      <c r="N415" s="995"/>
      <c r="O415" s="707">
        <v>0.52726923364436973</v>
      </c>
      <c r="P415" s="570"/>
      <c r="Q415" s="570"/>
      <c r="AX415" s="339"/>
      <c r="AY415" s="339"/>
      <c r="AZ415" s="339"/>
      <c r="BA415" s="341"/>
      <c r="BB415" s="391"/>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1"/>
      <c r="BX415" s="341"/>
      <c r="BY415" s="341"/>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882"/>
      <c r="C416" s="1011" t="s">
        <v>471</v>
      </c>
      <c r="D416" s="995"/>
      <c r="E416" s="705">
        <v>0.5273306394090973</v>
      </c>
      <c r="F416" s="570"/>
      <c r="G416" s="570"/>
      <c r="H416" s="1011" t="s">
        <v>476</v>
      </c>
      <c r="I416" s="995"/>
      <c r="J416" s="706">
        <v>0.53008089439139794</v>
      </c>
      <c r="K416" s="570"/>
      <c r="L416" s="570"/>
      <c r="M416" s="1011" t="s">
        <v>477</v>
      </c>
      <c r="N416" s="995"/>
      <c r="O416" s="707">
        <v>0.45565012824320794</v>
      </c>
      <c r="P416" s="570"/>
      <c r="Q416" s="570"/>
      <c r="AX416" s="339"/>
      <c r="AY416" s="339"/>
      <c r="AZ416" s="339"/>
      <c r="BA416" s="341"/>
      <c r="BB416" s="391"/>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1"/>
      <c r="BX416" s="341"/>
      <c r="BY416" s="341"/>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882"/>
      <c r="C417" s="1011" t="s">
        <v>477</v>
      </c>
      <c r="D417" s="995"/>
      <c r="E417" s="705">
        <v>0.51938584377937935</v>
      </c>
      <c r="F417" s="570"/>
      <c r="G417" s="570"/>
      <c r="H417" s="1011" t="s">
        <v>478</v>
      </c>
      <c r="I417" s="995"/>
      <c r="J417" s="706">
        <v>0.5205012977769321</v>
      </c>
      <c r="K417" s="570"/>
      <c r="L417" s="570"/>
      <c r="M417" s="1011" t="s">
        <v>470</v>
      </c>
      <c r="N417" s="995"/>
      <c r="O417" s="707">
        <v>0.45384349747420877</v>
      </c>
      <c r="P417" s="570"/>
      <c r="Q417" s="570"/>
      <c r="AX417" s="339"/>
      <c r="AY417" s="339"/>
      <c r="AZ417" s="339"/>
      <c r="BA417" s="341"/>
      <c r="BB417" s="391"/>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1"/>
      <c r="BX417" s="341"/>
      <c r="BY417" s="341"/>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882"/>
      <c r="C418" s="1011" t="s">
        <v>472</v>
      </c>
      <c r="D418" s="995"/>
      <c r="E418" s="705">
        <v>0.50961993070893308</v>
      </c>
      <c r="F418" s="570"/>
      <c r="G418" s="570"/>
      <c r="H418" s="1011" t="s">
        <v>479</v>
      </c>
      <c r="I418" s="995"/>
      <c r="J418" s="706">
        <v>0.5133412279555033</v>
      </c>
      <c r="K418" s="570"/>
      <c r="L418" s="570"/>
      <c r="M418" s="1011" t="s">
        <v>472</v>
      </c>
      <c r="N418" s="995"/>
      <c r="O418" s="707">
        <v>0.44001680144572008</v>
      </c>
      <c r="P418" s="570"/>
      <c r="Q418" s="570"/>
      <c r="AX418" s="339"/>
      <c r="AY418" s="339"/>
      <c r="AZ418" s="339"/>
      <c r="BA418" s="341"/>
      <c r="BB418" s="391"/>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1"/>
      <c r="BX418" s="341"/>
      <c r="BY418" s="341"/>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882"/>
      <c r="C419" s="1011" t="s">
        <v>480</v>
      </c>
      <c r="D419" s="995"/>
      <c r="E419" s="705">
        <v>0.50595067220702095</v>
      </c>
      <c r="F419" s="570"/>
      <c r="G419" s="570"/>
      <c r="H419" s="1011" t="s">
        <v>477</v>
      </c>
      <c r="I419" s="995"/>
      <c r="J419" s="706">
        <v>0.51013364772949277</v>
      </c>
      <c r="K419" s="570"/>
      <c r="L419" s="570"/>
      <c r="M419" s="1011" t="s">
        <v>481</v>
      </c>
      <c r="N419" s="995"/>
      <c r="O419" s="707">
        <v>-0.43781284214567351</v>
      </c>
      <c r="P419" s="570"/>
      <c r="Q419" s="570"/>
      <c r="AX419" s="339"/>
      <c r="AY419" s="339"/>
      <c r="AZ419" s="339"/>
      <c r="BA419" s="341"/>
      <c r="BB419" s="391"/>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1"/>
      <c r="BX419" s="341"/>
      <c r="BY419" s="341"/>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882"/>
      <c r="C420" s="1011" t="s">
        <v>479</v>
      </c>
      <c r="D420" s="995"/>
      <c r="E420" s="705">
        <v>0.5009765909729903</v>
      </c>
      <c r="F420" s="570"/>
      <c r="G420" s="570"/>
      <c r="H420" s="1011" t="s">
        <v>464</v>
      </c>
      <c r="I420" s="995"/>
      <c r="J420" s="706">
        <v>0.49925101217957296</v>
      </c>
      <c r="K420" s="570"/>
      <c r="L420" s="570"/>
      <c r="M420" s="1011" t="s">
        <v>476</v>
      </c>
      <c r="N420" s="995"/>
      <c r="O420" s="707">
        <v>0.4300526396361104</v>
      </c>
      <c r="P420" s="570"/>
      <c r="Q420" s="570"/>
      <c r="AX420" s="339"/>
      <c r="AY420" s="339"/>
      <c r="AZ420" s="339"/>
      <c r="BA420" s="341"/>
      <c r="BB420" s="391"/>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1"/>
      <c r="BX420" s="341"/>
      <c r="BY420" s="341"/>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882"/>
      <c r="C421" s="1011" t="s">
        <v>468</v>
      </c>
      <c r="D421" s="995"/>
      <c r="E421" s="705">
        <v>0.50086473453191627</v>
      </c>
      <c r="F421" s="570"/>
      <c r="G421" s="570"/>
      <c r="H421" s="1011" t="s">
        <v>482</v>
      </c>
      <c r="I421" s="995"/>
      <c r="J421" s="706">
        <v>0.47802230447293759</v>
      </c>
      <c r="K421" s="570"/>
      <c r="L421" s="570"/>
      <c r="M421" s="1011" t="s">
        <v>468</v>
      </c>
      <c r="N421" s="995"/>
      <c r="O421" s="707">
        <v>0.40815954764370477</v>
      </c>
      <c r="P421" s="570"/>
      <c r="Q421" s="570"/>
      <c r="AX421" s="339"/>
      <c r="AY421" s="339"/>
      <c r="AZ421" s="339"/>
      <c r="BA421" s="341"/>
      <c r="BB421" s="391"/>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1"/>
      <c r="BX421" s="341"/>
      <c r="BY421" s="341"/>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882"/>
      <c r="C422" s="1011" t="s">
        <v>476</v>
      </c>
      <c r="D422" s="995"/>
      <c r="E422" s="705">
        <v>0.49874815094775454</v>
      </c>
      <c r="F422" s="570"/>
      <c r="G422" s="570"/>
      <c r="H422" s="1011" t="s">
        <v>459</v>
      </c>
      <c r="I422" s="995"/>
      <c r="J422" s="706">
        <v>0.4754208675997193</v>
      </c>
      <c r="K422" s="570"/>
      <c r="L422" s="570"/>
      <c r="M422" s="1011" t="s">
        <v>462</v>
      </c>
      <c r="N422" s="995"/>
      <c r="O422" s="707">
        <v>0.40801685605315241</v>
      </c>
      <c r="P422" s="570"/>
      <c r="Q422" s="570"/>
      <c r="AX422" s="339"/>
      <c r="AY422" s="339"/>
      <c r="AZ422" s="339"/>
      <c r="BA422" s="341"/>
      <c r="BB422" s="391"/>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1"/>
      <c r="BX422" s="341"/>
      <c r="BY422" s="341"/>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882"/>
      <c r="C423" s="1011" t="s">
        <v>475</v>
      </c>
      <c r="D423" s="995"/>
      <c r="E423" s="705">
        <v>0.48635065501825769</v>
      </c>
      <c r="F423" s="570"/>
      <c r="G423" s="570"/>
      <c r="H423" s="1011" t="s">
        <v>483</v>
      </c>
      <c r="I423" s="995"/>
      <c r="J423" s="706">
        <v>0.47255407951430517</v>
      </c>
      <c r="K423" s="570"/>
      <c r="L423" s="570"/>
      <c r="M423" s="1011" t="s">
        <v>479</v>
      </c>
      <c r="N423" s="995"/>
      <c r="O423" s="707">
        <v>0.40652470288236364</v>
      </c>
      <c r="P423" s="570"/>
      <c r="Q423" s="570"/>
      <c r="AX423" s="339"/>
      <c r="AY423" s="339"/>
      <c r="AZ423" s="339"/>
      <c r="BA423" s="341"/>
      <c r="BB423" s="391"/>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1"/>
      <c r="BX423" s="341"/>
      <c r="BY423" s="341"/>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882"/>
      <c r="C424" s="1011" t="s">
        <v>478</v>
      </c>
      <c r="D424" s="995"/>
      <c r="E424" s="705">
        <v>0.483753659751047</v>
      </c>
      <c r="F424" s="570"/>
      <c r="G424" s="570"/>
      <c r="H424" s="1011" t="s">
        <v>475</v>
      </c>
      <c r="I424" s="995"/>
      <c r="J424" s="706">
        <v>0.46602278306498446</v>
      </c>
      <c r="K424" s="570"/>
      <c r="L424" s="570"/>
      <c r="M424" s="1011" t="s">
        <v>456</v>
      </c>
      <c r="N424" s="995"/>
      <c r="O424" s="707">
        <v>0.39754779313268723</v>
      </c>
      <c r="P424" s="570"/>
      <c r="Q424" s="570"/>
      <c r="AX424" s="339"/>
      <c r="AY424" s="339"/>
      <c r="AZ424" s="339"/>
      <c r="BA424" s="341"/>
      <c r="BB424" s="391"/>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1"/>
      <c r="BX424" s="341"/>
      <c r="BY424" s="341"/>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882"/>
      <c r="C425" s="1011" t="s">
        <v>474</v>
      </c>
      <c r="D425" s="995"/>
      <c r="E425" s="705">
        <v>0.48285643603988987</v>
      </c>
      <c r="F425" s="570"/>
      <c r="G425" s="570"/>
      <c r="H425" s="1011" t="s">
        <v>484</v>
      </c>
      <c r="I425" s="995"/>
      <c r="J425" s="706">
        <v>0.46177631464952451</v>
      </c>
      <c r="K425" s="570"/>
      <c r="L425" s="570"/>
      <c r="M425" s="1011" t="s">
        <v>485</v>
      </c>
      <c r="N425" s="995"/>
      <c r="O425" s="707">
        <v>0.39047160800866176</v>
      </c>
      <c r="P425" s="570"/>
      <c r="Q425" s="570"/>
      <c r="AX425" s="339"/>
      <c r="AY425" s="339"/>
      <c r="AZ425" s="339"/>
      <c r="BA425" s="341"/>
      <c r="BB425" s="391"/>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1"/>
      <c r="BX425" s="341"/>
      <c r="BY425" s="341"/>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882"/>
      <c r="C426" s="1011" t="s">
        <v>473</v>
      </c>
      <c r="D426" s="995"/>
      <c r="E426" s="705">
        <v>-0.48008627424068567</v>
      </c>
      <c r="F426" s="570"/>
      <c r="G426" s="570"/>
      <c r="H426" s="1011" t="s">
        <v>486</v>
      </c>
      <c r="I426" s="995"/>
      <c r="J426" s="706">
        <v>0.46110523185956243</v>
      </c>
      <c r="K426" s="570"/>
      <c r="L426" s="570"/>
      <c r="M426" s="1011" t="s">
        <v>487</v>
      </c>
      <c r="N426" s="995"/>
      <c r="O426" s="707">
        <v>0.38847310340241636</v>
      </c>
      <c r="P426" s="570"/>
      <c r="Q426" s="570"/>
      <c r="AX426" s="339"/>
      <c r="AY426" s="339"/>
      <c r="AZ426" s="339"/>
      <c r="BA426" s="341"/>
      <c r="BB426" s="391"/>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1"/>
      <c r="BX426" s="341"/>
      <c r="BY426" s="341"/>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882"/>
      <c r="C427" s="1011" t="s">
        <v>482</v>
      </c>
      <c r="D427" s="995"/>
      <c r="E427" s="705">
        <v>0.44756915318636581</v>
      </c>
      <c r="F427" s="570"/>
      <c r="G427" s="570"/>
      <c r="H427" s="1011" t="s">
        <v>487</v>
      </c>
      <c r="I427" s="995"/>
      <c r="J427" s="706">
        <v>0.45822584559834795</v>
      </c>
      <c r="K427" s="570"/>
      <c r="L427" s="570"/>
      <c r="M427" s="1011" t="s">
        <v>480</v>
      </c>
      <c r="N427" s="995"/>
      <c r="O427" s="707">
        <v>0.38778773680987116</v>
      </c>
      <c r="P427" s="570"/>
      <c r="Q427" s="570"/>
      <c r="AX427" s="339"/>
      <c r="AY427" s="339"/>
      <c r="AZ427" s="339"/>
      <c r="BA427" s="341"/>
      <c r="BB427" s="391"/>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1"/>
      <c r="BX427" s="341"/>
      <c r="BY427" s="341"/>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882"/>
      <c r="C428" s="1011" t="s">
        <v>469</v>
      </c>
      <c r="D428" s="995"/>
      <c r="E428" s="705">
        <v>0.44450335934095797</v>
      </c>
      <c r="F428" s="570"/>
      <c r="G428" s="570"/>
      <c r="H428" s="1011" t="s">
        <v>463</v>
      </c>
      <c r="I428" s="995"/>
      <c r="J428" s="706">
        <v>0.44816793119010684</v>
      </c>
      <c r="K428" s="570"/>
      <c r="L428" s="570"/>
      <c r="M428" s="1011" t="s">
        <v>466</v>
      </c>
      <c r="N428" s="995"/>
      <c r="O428" s="707">
        <v>0.38585508638940175</v>
      </c>
      <c r="P428" s="570"/>
      <c r="Q428" s="570"/>
      <c r="AX428" s="339"/>
      <c r="AY428" s="339"/>
      <c r="AZ428" s="339"/>
      <c r="BA428" s="341"/>
      <c r="BB428" s="391"/>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1"/>
      <c r="BX428" s="341"/>
      <c r="BY428" s="341"/>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882"/>
      <c r="C429" s="1011" t="s">
        <v>467</v>
      </c>
      <c r="D429" s="995"/>
      <c r="E429" s="705">
        <v>0.4433265571578982</v>
      </c>
      <c r="F429" s="570"/>
      <c r="G429" s="570"/>
      <c r="H429" s="1011" t="s">
        <v>471</v>
      </c>
      <c r="I429" s="995"/>
      <c r="J429" s="706">
        <v>0.44179384865716426</v>
      </c>
      <c r="K429" s="570"/>
      <c r="L429" s="570"/>
      <c r="M429" s="1011" t="s">
        <v>478</v>
      </c>
      <c r="N429" s="995"/>
      <c r="O429" s="707">
        <v>0.34337852057200974</v>
      </c>
      <c r="P429" s="570"/>
      <c r="Q429" s="570"/>
      <c r="AX429" s="339"/>
      <c r="AY429" s="339"/>
      <c r="AZ429" s="339"/>
      <c r="BA429" s="341"/>
      <c r="BB429" s="391"/>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1"/>
      <c r="BX429" s="341"/>
      <c r="BY429" s="341"/>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882"/>
      <c r="C430" s="1011" t="s">
        <v>486</v>
      </c>
      <c r="D430" s="995"/>
      <c r="E430" s="705">
        <v>0.41811236044396261</v>
      </c>
      <c r="F430" s="570"/>
      <c r="G430" s="570"/>
      <c r="H430" s="1011" t="s">
        <v>488</v>
      </c>
      <c r="I430" s="995"/>
      <c r="J430" s="706">
        <v>0.40958321737188047</v>
      </c>
      <c r="K430" s="570"/>
      <c r="L430" s="570"/>
      <c r="M430" s="1011" t="s">
        <v>474</v>
      </c>
      <c r="N430" s="995"/>
      <c r="O430" s="707">
        <v>0.3293782198930536</v>
      </c>
      <c r="P430" s="570"/>
      <c r="Q430" s="570"/>
      <c r="AX430" s="339"/>
      <c r="AY430" s="339"/>
      <c r="AZ430" s="339"/>
      <c r="BA430" s="341"/>
      <c r="BB430" s="391"/>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1"/>
      <c r="BX430" s="341"/>
      <c r="BY430" s="341"/>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882"/>
      <c r="C431" s="1011" t="s">
        <v>483</v>
      </c>
      <c r="D431" s="995"/>
      <c r="E431" s="705">
        <v>0.41781988698490125</v>
      </c>
      <c r="F431" s="570"/>
      <c r="G431" s="570"/>
      <c r="H431" s="1011" t="s">
        <v>489</v>
      </c>
      <c r="I431" s="995"/>
      <c r="J431" s="706">
        <v>-0.39674107320810775</v>
      </c>
      <c r="K431" s="570"/>
      <c r="L431" s="570"/>
      <c r="M431" s="1011" t="s">
        <v>482</v>
      </c>
      <c r="N431" s="995"/>
      <c r="O431" s="707">
        <v>0.32146439283370953</v>
      </c>
      <c r="P431" s="570"/>
      <c r="Q431" s="570"/>
      <c r="AX431" s="339"/>
      <c r="AY431" s="339"/>
      <c r="AZ431" s="339"/>
      <c r="BA431" s="341"/>
      <c r="BB431" s="391"/>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1"/>
      <c r="BX431" s="341"/>
      <c r="BY431" s="341"/>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882"/>
      <c r="C432" s="1011" t="s">
        <v>487</v>
      </c>
      <c r="D432" s="995"/>
      <c r="E432" s="705">
        <v>0.41266482189741632</v>
      </c>
      <c r="F432" s="570"/>
      <c r="G432" s="570"/>
      <c r="H432" s="1011" t="s">
        <v>485</v>
      </c>
      <c r="I432" s="995"/>
      <c r="J432" s="706">
        <v>0.35009665507606669</v>
      </c>
      <c r="K432" s="570"/>
      <c r="L432" s="570"/>
      <c r="M432" s="1011" t="s">
        <v>483</v>
      </c>
      <c r="N432" s="995"/>
      <c r="O432" s="707">
        <v>0.29949561831766547</v>
      </c>
      <c r="P432" s="570"/>
      <c r="Q432" s="570"/>
      <c r="AX432" s="339"/>
      <c r="AY432" s="339"/>
      <c r="AZ432" s="339"/>
      <c r="BA432" s="341"/>
      <c r="BB432" s="391"/>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1"/>
      <c r="BX432" s="341"/>
      <c r="BY432" s="341"/>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882"/>
      <c r="C433" s="1011" t="s">
        <v>484</v>
      </c>
      <c r="D433" s="995"/>
      <c r="E433" s="705">
        <v>0.40236345269596085</v>
      </c>
      <c r="F433" s="570"/>
      <c r="G433" s="570"/>
      <c r="H433" s="1011" t="s">
        <v>319</v>
      </c>
      <c r="I433" s="995"/>
      <c r="J433" s="706">
        <v>-0.33342114725468169</v>
      </c>
      <c r="K433" s="570"/>
      <c r="L433" s="570"/>
      <c r="M433" s="1011" t="s">
        <v>460</v>
      </c>
      <c r="N433" s="995"/>
      <c r="O433" s="707">
        <v>-0.2993312350162235</v>
      </c>
      <c r="P433" s="570"/>
      <c r="Q433" s="570"/>
      <c r="AX433" s="339"/>
      <c r="AY433" s="339"/>
      <c r="AZ433" s="339"/>
      <c r="BA433" s="341"/>
      <c r="BB433" s="391"/>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1"/>
      <c r="BX433" s="341"/>
      <c r="BY433" s="341"/>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882"/>
      <c r="C434" s="1011" t="s">
        <v>489</v>
      </c>
      <c r="D434" s="995"/>
      <c r="E434" s="705">
        <v>-0.39691751157614835</v>
      </c>
      <c r="F434" s="570"/>
      <c r="G434" s="570"/>
      <c r="H434" s="1011" t="s">
        <v>490</v>
      </c>
      <c r="I434" s="995"/>
      <c r="J434" s="706">
        <v>-0.33018820921439546</v>
      </c>
      <c r="K434" s="570"/>
      <c r="L434" s="570"/>
      <c r="M434" s="1011" t="s">
        <v>486</v>
      </c>
      <c r="N434" s="995"/>
      <c r="O434" s="707">
        <v>0.29592374136051197</v>
      </c>
      <c r="P434" s="570"/>
      <c r="Q434" s="570"/>
      <c r="AX434" s="339"/>
      <c r="AY434" s="339"/>
      <c r="AZ434" s="339"/>
      <c r="BA434" s="341"/>
      <c r="BB434" s="391"/>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1"/>
      <c r="BX434" s="341"/>
      <c r="BY434" s="341"/>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882"/>
      <c r="C435" s="1011" t="s">
        <v>491</v>
      </c>
      <c r="D435" s="995"/>
      <c r="E435" s="705">
        <v>-0.38233065405579303</v>
      </c>
      <c r="F435" s="570"/>
      <c r="G435" s="570"/>
      <c r="H435" s="1011" t="s">
        <v>492</v>
      </c>
      <c r="I435" s="995"/>
      <c r="J435" s="706">
        <v>-0.32763211122131869</v>
      </c>
      <c r="K435" s="570"/>
      <c r="L435" s="570"/>
      <c r="M435" s="1011" t="s">
        <v>489</v>
      </c>
      <c r="N435" s="995"/>
      <c r="O435" s="707">
        <v>-0.28151636049154916</v>
      </c>
      <c r="P435" s="570"/>
      <c r="Q435" s="570"/>
      <c r="AX435" s="339"/>
      <c r="AY435" s="339"/>
      <c r="AZ435" s="339"/>
      <c r="BA435" s="341"/>
      <c r="BB435" s="391"/>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1"/>
      <c r="BX435" s="341"/>
      <c r="BY435" s="341"/>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882"/>
      <c r="C436" s="1011" t="s">
        <v>488</v>
      </c>
      <c r="D436" s="995"/>
      <c r="E436" s="705">
        <v>0.35126723479073191</v>
      </c>
      <c r="F436" s="570"/>
      <c r="G436" s="570"/>
      <c r="H436" s="1011" t="s">
        <v>493</v>
      </c>
      <c r="I436" s="995"/>
      <c r="J436" s="706">
        <v>0.31112479057622866</v>
      </c>
      <c r="K436" s="570"/>
      <c r="L436" s="570"/>
      <c r="M436" s="1011" t="s">
        <v>494</v>
      </c>
      <c r="N436" s="995"/>
      <c r="O436" s="707">
        <v>0.27974753772888855</v>
      </c>
      <c r="P436" s="570"/>
      <c r="Q436" s="570"/>
      <c r="AX436" s="339"/>
      <c r="AY436" s="339"/>
      <c r="AZ436" s="339"/>
      <c r="BA436" s="341"/>
      <c r="BB436" s="391"/>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1"/>
      <c r="BX436" s="341"/>
      <c r="BY436" s="341"/>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882"/>
      <c r="C437" s="1011" t="s">
        <v>485</v>
      </c>
      <c r="D437" s="995"/>
      <c r="E437" s="705">
        <v>0.34393867279820239</v>
      </c>
      <c r="F437" s="570"/>
      <c r="G437" s="570"/>
      <c r="H437" s="1011" t="s">
        <v>480</v>
      </c>
      <c r="I437" s="995"/>
      <c r="J437" s="706">
        <v>0.28810083938721032</v>
      </c>
      <c r="K437" s="570"/>
      <c r="L437" s="570"/>
      <c r="M437" s="1011" t="s">
        <v>490</v>
      </c>
      <c r="N437" s="995"/>
      <c r="O437" s="707">
        <v>0.25067223837869096</v>
      </c>
      <c r="P437" s="570"/>
      <c r="Q437" s="570"/>
      <c r="AX437" s="339"/>
      <c r="AY437" s="339"/>
      <c r="AZ437" s="339"/>
      <c r="BA437" s="341"/>
      <c r="BB437" s="391"/>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1"/>
      <c r="BX437" s="341"/>
      <c r="BY437" s="341"/>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882"/>
      <c r="C438" s="1011" t="s">
        <v>481</v>
      </c>
      <c r="D438" s="995"/>
      <c r="E438" s="705">
        <v>-0.34349512666489718</v>
      </c>
      <c r="F438" s="570"/>
      <c r="G438" s="570"/>
      <c r="H438" s="1011" t="s">
        <v>495</v>
      </c>
      <c r="I438" s="995"/>
      <c r="J438" s="706">
        <v>-0.27560310320837955</v>
      </c>
      <c r="K438" s="570"/>
      <c r="L438" s="570"/>
      <c r="M438" s="1011" t="s">
        <v>319</v>
      </c>
      <c r="N438" s="995"/>
      <c r="O438" s="707">
        <v>-0.2375285414684398</v>
      </c>
      <c r="P438" s="570"/>
      <c r="Q438" s="570"/>
      <c r="AX438" s="339"/>
      <c r="AY438" s="339"/>
      <c r="AZ438" s="339"/>
      <c r="BA438" s="341"/>
      <c r="BB438" s="391"/>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1"/>
      <c r="BX438" s="341"/>
      <c r="BY438" s="341"/>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882"/>
      <c r="C439" s="1011" t="s">
        <v>493</v>
      </c>
      <c r="D439" s="995"/>
      <c r="E439" s="705">
        <v>0.30785152319606796</v>
      </c>
      <c r="F439" s="570"/>
      <c r="G439" s="570"/>
      <c r="H439" s="1011" t="s">
        <v>496</v>
      </c>
      <c r="I439" s="995"/>
      <c r="J439" s="706">
        <v>-0.26639023477508905</v>
      </c>
      <c r="K439" s="570"/>
      <c r="L439" s="570"/>
      <c r="M439" s="1011" t="s">
        <v>497</v>
      </c>
      <c r="N439" s="995"/>
      <c r="O439" s="707">
        <v>-0.22606381465347611</v>
      </c>
      <c r="P439" s="570"/>
      <c r="Q439" s="570"/>
      <c r="AX439" s="339"/>
      <c r="AY439" s="339"/>
      <c r="AZ439" s="339"/>
      <c r="BA439" s="341"/>
      <c r="BB439" s="391"/>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1"/>
      <c r="BX439" s="341"/>
      <c r="BY439" s="341"/>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882"/>
      <c r="C440" s="1011" t="s">
        <v>319</v>
      </c>
      <c r="D440" s="995"/>
      <c r="E440" s="705">
        <v>-0.28011298918015365</v>
      </c>
      <c r="F440" s="570"/>
      <c r="G440" s="570"/>
      <c r="H440" s="1011" t="s">
        <v>473</v>
      </c>
      <c r="I440" s="995"/>
      <c r="J440" s="706">
        <v>-0.25418076700921083</v>
      </c>
      <c r="K440" s="570"/>
      <c r="L440" s="570"/>
      <c r="M440" s="1011" t="s">
        <v>488</v>
      </c>
      <c r="N440" s="995"/>
      <c r="O440" s="707">
        <v>0.22429197740554543</v>
      </c>
      <c r="P440" s="570"/>
      <c r="Q440" s="570"/>
      <c r="AX440" s="339"/>
      <c r="AY440" s="339"/>
      <c r="AZ440" s="339"/>
      <c r="BA440" s="341"/>
      <c r="BB440" s="391"/>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1"/>
      <c r="BX440" s="341"/>
      <c r="BY440" s="341"/>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882"/>
      <c r="C441" s="1011" t="s">
        <v>495</v>
      </c>
      <c r="D441" s="995"/>
      <c r="E441" s="705">
        <v>-0.24232023859031263</v>
      </c>
      <c r="F441" s="570"/>
      <c r="G441" s="570"/>
      <c r="H441" s="1011" t="s">
        <v>491</v>
      </c>
      <c r="I441" s="995"/>
      <c r="J441" s="706">
        <v>-0.24652586448807343</v>
      </c>
      <c r="K441" s="570"/>
      <c r="L441" s="570"/>
      <c r="M441" s="1011" t="s">
        <v>484</v>
      </c>
      <c r="N441" s="995"/>
      <c r="O441" s="707">
        <v>0.21882673942327049</v>
      </c>
      <c r="P441" s="570"/>
      <c r="Q441" s="570"/>
      <c r="AX441" s="339"/>
      <c r="AY441" s="339"/>
      <c r="AZ441" s="339"/>
      <c r="BA441" s="341"/>
      <c r="BB441" s="391"/>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1"/>
      <c r="BX441" s="341"/>
      <c r="BY441" s="341"/>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882"/>
      <c r="C442" s="1011" t="s">
        <v>497</v>
      </c>
      <c r="D442" s="995"/>
      <c r="E442" s="705">
        <v>-0.23917172207363241</v>
      </c>
      <c r="F442" s="570"/>
      <c r="G442" s="570"/>
      <c r="H442" s="1011" t="s">
        <v>498</v>
      </c>
      <c r="I442" s="995"/>
      <c r="J442" s="706">
        <v>-0.2242458313682725</v>
      </c>
      <c r="K442" s="570"/>
      <c r="L442" s="570"/>
      <c r="M442" s="1011" t="s">
        <v>495</v>
      </c>
      <c r="N442" s="995"/>
      <c r="O442" s="707">
        <v>-0.21787792411829346</v>
      </c>
      <c r="P442" s="570"/>
      <c r="Q442" s="570"/>
      <c r="AX442" s="339"/>
      <c r="AY442" s="339"/>
      <c r="AZ442" s="339"/>
      <c r="BA442" s="341"/>
      <c r="BB442" s="391"/>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1"/>
      <c r="BX442" s="341"/>
      <c r="BY442" s="341"/>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882"/>
      <c r="C443" s="1011" t="s">
        <v>496</v>
      </c>
      <c r="D443" s="995"/>
      <c r="E443" s="705">
        <v>-0.21849395002005811</v>
      </c>
      <c r="F443" s="570"/>
      <c r="G443" s="570"/>
      <c r="H443" s="1011" t="s">
        <v>499</v>
      </c>
      <c r="I443" s="995"/>
      <c r="J443" s="706">
        <v>-0.22151129520801677</v>
      </c>
      <c r="K443" s="570"/>
      <c r="L443" s="570"/>
      <c r="M443" s="1011" t="s">
        <v>496</v>
      </c>
      <c r="N443" s="995"/>
      <c r="O443" s="707">
        <v>-0.20043421896658314</v>
      </c>
      <c r="P443" s="570"/>
      <c r="Q443" s="570"/>
      <c r="AX443" s="339"/>
      <c r="AY443" s="339"/>
      <c r="AZ443" s="339"/>
      <c r="BA443" s="341"/>
      <c r="BB443" s="391"/>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1"/>
      <c r="BX443" s="341"/>
      <c r="BY443" s="341"/>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882"/>
      <c r="C444" s="1011" t="s">
        <v>500</v>
      </c>
      <c r="D444" s="995"/>
      <c r="E444" s="705">
        <v>-0.209613801483647</v>
      </c>
      <c r="F444" s="570"/>
      <c r="G444" s="570"/>
      <c r="H444" s="1011" t="s">
        <v>481</v>
      </c>
      <c r="I444" s="995"/>
      <c r="J444" s="706">
        <v>-0.19690532221488427</v>
      </c>
      <c r="K444" s="570"/>
      <c r="L444" s="570"/>
      <c r="M444" s="1011" t="s">
        <v>501</v>
      </c>
      <c r="N444" s="995"/>
      <c r="O444" s="707">
        <v>-0.17709359543295014</v>
      </c>
      <c r="P444" s="570"/>
      <c r="Q444" s="570"/>
      <c r="AX444" s="339"/>
      <c r="AY444" s="339"/>
      <c r="AZ444" s="339"/>
      <c r="BA444" s="341"/>
      <c r="BB444" s="391"/>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1"/>
      <c r="BX444" s="341"/>
      <c r="BY444" s="341"/>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882"/>
      <c r="C445" s="1011" t="s">
        <v>502</v>
      </c>
      <c r="D445" s="995"/>
      <c r="E445" s="705">
        <v>-0.18667646302978366</v>
      </c>
      <c r="F445" s="570"/>
      <c r="G445" s="570"/>
      <c r="H445" s="1011" t="s">
        <v>469</v>
      </c>
      <c r="I445" s="995"/>
      <c r="J445" s="706">
        <v>0.17181622048505266</v>
      </c>
      <c r="K445" s="570"/>
      <c r="L445" s="570"/>
      <c r="M445" s="1011" t="s">
        <v>500</v>
      </c>
      <c r="N445" s="995"/>
      <c r="O445" s="707">
        <v>-0.17453215967967575</v>
      </c>
      <c r="P445" s="570"/>
      <c r="Q445" s="570"/>
      <c r="AX445" s="339"/>
      <c r="AY445" s="339"/>
      <c r="AZ445" s="339"/>
      <c r="BA445" s="341"/>
      <c r="BB445" s="391"/>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1"/>
      <c r="BX445" s="341"/>
      <c r="BY445" s="341"/>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1011" t="s">
        <v>503</v>
      </c>
      <c r="D446" s="995"/>
      <c r="E446" s="705">
        <v>-0.17678126074949085</v>
      </c>
      <c r="F446" s="570"/>
      <c r="G446" s="570"/>
      <c r="H446" s="1011" t="s">
        <v>467</v>
      </c>
      <c r="I446" s="995"/>
      <c r="J446" s="706">
        <v>0.16795580927989112</v>
      </c>
      <c r="K446" s="570"/>
      <c r="L446" s="570"/>
      <c r="M446" s="1011" t="s">
        <v>504</v>
      </c>
      <c r="N446" s="995"/>
      <c r="O446" s="707">
        <v>-0.17408902801494286</v>
      </c>
      <c r="P446" s="570"/>
      <c r="Q446" s="570"/>
      <c r="AX446" s="339"/>
      <c r="AY446" s="339"/>
      <c r="AZ446" s="339"/>
      <c r="BA446" s="341"/>
      <c r="BB446" s="391"/>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1"/>
      <c r="BX446" s="341"/>
      <c r="BY446" s="341"/>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1011" t="s">
        <v>505</v>
      </c>
      <c r="D447" s="995"/>
      <c r="E447" s="705">
        <v>-0.16255570837245478</v>
      </c>
      <c r="F447" s="570"/>
      <c r="G447" s="570"/>
      <c r="H447" s="1011" t="s">
        <v>506</v>
      </c>
      <c r="I447" s="995"/>
      <c r="J447" s="706">
        <v>-0.16073439245649346</v>
      </c>
      <c r="K447" s="570"/>
      <c r="L447" s="570"/>
      <c r="M447" s="1011" t="s">
        <v>491</v>
      </c>
      <c r="N447" s="995"/>
      <c r="O447" s="707">
        <v>-0.1708656962334576</v>
      </c>
      <c r="P447" s="570"/>
      <c r="Q447" s="570"/>
      <c r="AX447" s="339"/>
      <c r="AY447" s="339"/>
      <c r="AZ447" s="339"/>
      <c r="BA447" s="341"/>
      <c r="BB447" s="391"/>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1"/>
      <c r="BX447" s="341"/>
      <c r="BY447" s="341"/>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1011" t="s">
        <v>492</v>
      </c>
      <c r="D448" s="995"/>
      <c r="E448" s="705">
        <v>-0.16212930547470103</v>
      </c>
      <c r="F448" s="570"/>
      <c r="G448" s="570"/>
      <c r="H448" s="1011" t="s">
        <v>502</v>
      </c>
      <c r="I448" s="995"/>
      <c r="J448" s="706">
        <v>-0.14342268360397875</v>
      </c>
      <c r="K448" s="570"/>
      <c r="L448" s="570"/>
      <c r="M448" s="1011" t="s">
        <v>507</v>
      </c>
      <c r="N448" s="995"/>
      <c r="O448" s="707">
        <v>-0.16487947925787674</v>
      </c>
      <c r="P448" s="570"/>
      <c r="Q448" s="570"/>
      <c r="AX448" s="339"/>
      <c r="AY448" s="339"/>
      <c r="AZ448" s="339"/>
      <c r="BA448" s="341"/>
      <c r="BB448" s="391"/>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1"/>
      <c r="BX448" s="341"/>
      <c r="BY448" s="341"/>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1011" t="s">
        <v>498</v>
      </c>
      <c r="D449" s="995"/>
      <c r="E449" s="705">
        <v>-0.14893532781813523</v>
      </c>
      <c r="F449" s="570"/>
      <c r="G449" s="570"/>
      <c r="H449" s="1011" t="s">
        <v>500</v>
      </c>
      <c r="I449" s="995"/>
      <c r="J449" s="706">
        <v>-0.14282846014852771</v>
      </c>
      <c r="K449" s="570"/>
      <c r="L449" s="570"/>
      <c r="M449" s="1011" t="s">
        <v>508</v>
      </c>
      <c r="N449" s="995"/>
      <c r="O449" s="707">
        <v>0.1595992765759415</v>
      </c>
      <c r="P449" s="570"/>
      <c r="Q449" s="570"/>
      <c r="AX449" s="339"/>
      <c r="AY449" s="339"/>
      <c r="AZ449" s="339"/>
      <c r="BA449" s="341"/>
      <c r="BB449" s="391"/>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1"/>
      <c r="BX449" s="341"/>
      <c r="BY449" s="341"/>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1011" t="s">
        <v>504</v>
      </c>
      <c r="D450" s="995"/>
      <c r="E450" s="705">
        <v>-0.13048484337533814</v>
      </c>
      <c r="F450" s="570"/>
      <c r="G450" s="570"/>
      <c r="H450" s="1011" t="s">
        <v>503</v>
      </c>
      <c r="I450" s="995"/>
      <c r="J450" s="706">
        <v>-0.14166953107457075</v>
      </c>
      <c r="K450" s="570"/>
      <c r="L450" s="570"/>
      <c r="M450" s="1011" t="s">
        <v>498</v>
      </c>
      <c r="N450" s="995"/>
      <c r="O450" s="707">
        <v>0.15570978208149369</v>
      </c>
      <c r="P450" s="570"/>
      <c r="Q450" s="570"/>
      <c r="AX450" s="339"/>
      <c r="AY450" s="339"/>
      <c r="AZ450" s="339"/>
      <c r="BA450" s="341"/>
      <c r="BB450" s="391"/>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1"/>
      <c r="BX450" s="341"/>
      <c r="BY450" s="341"/>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1011" t="s">
        <v>509</v>
      </c>
      <c r="D451" s="995"/>
      <c r="E451" s="705">
        <v>-0.12776483824302548</v>
      </c>
      <c r="F451" s="570"/>
      <c r="G451" s="570"/>
      <c r="H451" s="1011" t="s">
        <v>497</v>
      </c>
      <c r="I451" s="995"/>
      <c r="J451" s="706">
        <v>-0.13308661933579746</v>
      </c>
      <c r="K451" s="570"/>
      <c r="L451" s="570"/>
      <c r="M451" s="1011" t="s">
        <v>510</v>
      </c>
      <c r="N451" s="995"/>
      <c r="O451" s="707">
        <v>-0.15032675526675446</v>
      </c>
      <c r="P451" s="570"/>
      <c r="Q451" s="570"/>
      <c r="AX451" s="339"/>
      <c r="AY451" s="339"/>
      <c r="AZ451" s="339"/>
      <c r="BA451" s="341"/>
      <c r="BB451" s="391"/>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1"/>
      <c r="BX451" s="341"/>
      <c r="BY451" s="341"/>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1011" t="s">
        <v>507</v>
      </c>
      <c r="D452" s="995"/>
      <c r="E452" s="705">
        <v>-0.11937258661901524</v>
      </c>
      <c r="F452" s="570"/>
      <c r="G452" s="570"/>
      <c r="H452" s="1011" t="s">
        <v>511</v>
      </c>
      <c r="I452" s="995"/>
      <c r="J452" s="706">
        <v>0.12960058330088553</v>
      </c>
      <c r="K452" s="570"/>
      <c r="L452" s="570"/>
      <c r="M452" s="1011" t="s">
        <v>505</v>
      </c>
      <c r="N452" s="995"/>
      <c r="O452" s="707">
        <v>-0.14526033748097456</v>
      </c>
      <c r="P452" s="570"/>
      <c r="Q452" s="570"/>
      <c r="AX452" s="339"/>
      <c r="AY452" s="339"/>
      <c r="AZ452" s="339"/>
      <c r="BA452" s="341"/>
      <c r="BB452" s="391"/>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1"/>
      <c r="BX452" s="341"/>
      <c r="BY452" s="341"/>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1011" t="s">
        <v>510</v>
      </c>
      <c r="D453" s="995"/>
      <c r="E453" s="705">
        <v>-0.1191375822715201</v>
      </c>
      <c r="F453" s="570"/>
      <c r="G453" s="570"/>
      <c r="H453" s="1011" t="s">
        <v>512</v>
      </c>
      <c r="I453" s="995"/>
      <c r="J453" s="706">
        <v>0.12543494996317844</v>
      </c>
      <c r="K453" s="570"/>
      <c r="L453" s="570"/>
      <c r="M453" s="1011" t="s">
        <v>502</v>
      </c>
      <c r="N453" s="995"/>
      <c r="O453" s="707">
        <v>-0.13156769924024314</v>
      </c>
      <c r="P453" s="570"/>
      <c r="Q453" s="570"/>
      <c r="AX453" s="339"/>
      <c r="AY453" s="339"/>
      <c r="AZ453" s="339"/>
      <c r="BA453" s="341"/>
      <c r="BB453" s="391"/>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1"/>
      <c r="BX453" s="341"/>
      <c r="BY453" s="341"/>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1011" t="s">
        <v>494</v>
      </c>
      <c r="D454" s="995"/>
      <c r="E454" s="705">
        <v>0.11546200121847813</v>
      </c>
      <c r="F454" s="570"/>
      <c r="G454" s="570"/>
      <c r="H454" s="1011" t="s">
        <v>513</v>
      </c>
      <c r="I454" s="995"/>
      <c r="J454" s="706">
        <v>-0.11501686165923032</v>
      </c>
      <c r="K454" s="570"/>
      <c r="L454" s="570"/>
      <c r="M454" s="1011" t="s">
        <v>503</v>
      </c>
      <c r="N454" s="995"/>
      <c r="O454" s="707">
        <v>-0.13068723720231457</v>
      </c>
      <c r="P454" s="570"/>
      <c r="Q454" s="570"/>
      <c r="AX454" s="339"/>
      <c r="AY454" s="339"/>
      <c r="AZ454" s="339"/>
      <c r="BA454" s="341"/>
      <c r="BB454" s="391"/>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1"/>
      <c r="BX454" s="341"/>
      <c r="BY454" s="341"/>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1011" t="s">
        <v>499</v>
      </c>
      <c r="D455" s="995"/>
      <c r="E455" s="705">
        <v>-0.11470657845854899</v>
      </c>
      <c r="F455" s="570"/>
      <c r="G455" s="570"/>
      <c r="H455" s="1011" t="s">
        <v>505</v>
      </c>
      <c r="I455" s="995"/>
      <c r="J455" s="706">
        <v>-0.11019980725110499</v>
      </c>
      <c r="K455" s="570"/>
      <c r="L455" s="570"/>
      <c r="M455" s="1011" t="s">
        <v>514</v>
      </c>
      <c r="N455" s="995"/>
      <c r="O455" s="707">
        <v>0.12995196707609752</v>
      </c>
      <c r="P455" s="570"/>
      <c r="Q455" s="570"/>
      <c r="AX455" s="339"/>
      <c r="AY455" s="339"/>
      <c r="AZ455" s="339"/>
      <c r="BA455" s="341"/>
      <c r="BB455" s="391"/>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1"/>
      <c r="BX455" s="341"/>
      <c r="BY455" s="341"/>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1011" t="s">
        <v>513</v>
      </c>
      <c r="D456" s="995"/>
      <c r="E456" s="705">
        <v>-0.11246137935304688</v>
      </c>
      <c r="F456" s="570"/>
      <c r="G456" s="570"/>
      <c r="H456" s="1011" t="s">
        <v>515</v>
      </c>
      <c r="I456" s="995"/>
      <c r="J456" s="706">
        <v>0.10833683551348508</v>
      </c>
      <c r="K456" s="570"/>
      <c r="L456" s="570"/>
      <c r="M456" s="1011" t="s">
        <v>506</v>
      </c>
      <c r="N456" s="995"/>
      <c r="O456" s="707">
        <v>0.12637042573903318</v>
      </c>
      <c r="P456" s="570"/>
      <c r="Q456" s="570"/>
      <c r="AX456" s="339"/>
      <c r="AY456" s="339"/>
      <c r="AZ456" s="339"/>
      <c r="BA456" s="341"/>
      <c r="BB456" s="391"/>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1"/>
      <c r="BX456" s="341"/>
      <c r="BY456" s="341"/>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1011" t="s">
        <v>515</v>
      </c>
      <c r="D457" s="995"/>
      <c r="E457" s="705">
        <v>0.10209730767948448</v>
      </c>
      <c r="F457" s="570"/>
      <c r="G457" s="570"/>
      <c r="H457" s="1011" t="s">
        <v>516</v>
      </c>
      <c r="I457" s="995"/>
      <c r="J457" s="706">
        <v>-9.7003305852680161E-2</v>
      </c>
      <c r="K457" s="570"/>
      <c r="L457" s="570"/>
      <c r="M457" s="1011" t="s">
        <v>511</v>
      </c>
      <c r="N457" s="995"/>
      <c r="O457" s="707">
        <v>0.11930247315292193</v>
      </c>
      <c r="P457" s="570"/>
      <c r="Q457" s="570"/>
      <c r="AX457" s="339"/>
      <c r="AY457" s="339"/>
      <c r="AZ457" s="339"/>
      <c r="BA457" s="341"/>
      <c r="BB457" s="391"/>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1"/>
      <c r="BX457" s="341"/>
      <c r="BY457" s="341"/>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1011" t="s">
        <v>511</v>
      </c>
      <c r="D458" s="995"/>
      <c r="E458" s="705">
        <v>9.8564468295247024E-2</v>
      </c>
      <c r="F458" s="570"/>
      <c r="G458" s="570"/>
      <c r="H458" s="1011" t="s">
        <v>517</v>
      </c>
      <c r="I458" s="995"/>
      <c r="J458" s="706">
        <v>8.8071442445120884E-2</v>
      </c>
      <c r="K458" s="570"/>
      <c r="L458" s="570"/>
      <c r="M458" s="1011" t="s">
        <v>518</v>
      </c>
      <c r="N458" s="995"/>
      <c r="O458" s="707">
        <v>-0.11868232072072937</v>
      </c>
      <c r="P458" s="570"/>
      <c r="Q458" s="570"/>
      <c r="AX458" s="339"/>
      <c r="AY458" s="339"/>
      <c r="AZ458" s="339"/>
      <c r="BA458" s="341"/>
      <c r="BB458" s="391"/>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1"/>
      <c r="BX458" s="341"/>
      <c r="BY458" s="341"/>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1011" t="s">
        <v>512</v>
      </c>
      <c r="D459" s="995"/>
      <c r="E459" s="705">
        <v>9.8306444516472136E-2</v>
      </c>
      <c r="F459" s="570"/>
      <c r="G459" s="570"/>
      <c r="H459" s="1011" t="s">
        <v>519</v>
      </c>
      <c r="I459" s="995"/>
      <c r="J459" s="706">
        <v>-8.6328025664538927E-2</v>
      </c>
      <c r="K459" s="570"/>
      <c r="L459" s="570"/>
      <c r="M459" s="1011" t="s">
        <v>493</v>
      </c>
      <c r="N459" s="995"/>
      <c r="O459" s="707">
        <v>0.11650726698505816</v>
      </c>
      <c r="P459" s="570"/>
      <c r="Q459" s="570"/>
      <c r="AX459" s="339"/>
      <c r="AY459" s="339"/>
      <c r="AZ459" s="339"/>
      <c r="BA459" s="341"/>
      <c r="BB459" s="391"/>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1"/>
      <c r="BX459" s="341"/>
      <c r="BY459" s="341"/>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1011" t="s">
        <v>490</v>
      </c>
      <c r="D460" s="995"/>
      <c r="E460" s="705">
        <v>-7.6413040512466418E-2</v>
      </c>
      <c r="F460" s="570"/>
      <c r="G460" s="570"/>
      <c r="H460" s="1011" t="s">
        <v>510</v>
      </c>
      <c r="I460" s="995"/>
      <c r="J460" s="706">
        <v>-8.2409188183215243E-2</v>
      </c>
      <c r="K460" s="570"/>
      <c r="L460" s="570"/>
      <c r="M460" s="1011" t="s">
        <v>499</v>
      </c>
      <c r="N460" s="995"/>
      <c r="O460" s="707">
        <v>-0.10273862201121546</v>
      </c>
      <c r="P460" s="570"/>
      <c r="Q460" s="570"/>
      <c r="AX460" s="339"/>
      <c r="AY460" s="339"/>
      <c r="AZ460" s="339"/>
      <c r="BA460" s="341"/>
      <c r="BB460" s="391"/>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1"/>
      <c r="BX460" s="341"/>
      <c r="BY460" s="341"/>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1011" t="s">
        <v>520</v>
      </c>
      <c r="D461" s="995"/>
      <c r="E461" s="705">
        <v>-7.4582561049387888E-2</v>
      </c>
      <c r="F461" s="570"/>
      <c r="G461" s="570"/>
      <c r="H461" s="1011" t="s">
        <v>521</v>
      </c>
      <c r="I461" s="995"/>
      <c r="J461" s="706">
        <v>8.1290283493805585E-2</v>
      </c>
      <c r="K461" s="570"/>
      <c r="L461" s="570"/>
      <c r="M461" s="1011" t="s">
        <v>513</v>
      </c>
      <c r="N461" s="995"/>
      <c r="O461" s="707">
        <v>-9.6235049886219268E-2</v>
      </c>
      <c r="P461" s="570"/>
      <c r="Q461" s="570"/>
      <c r="AX461" s="339"/>
      <c r="AY461" s="339"/>
      <c r="AZ461" s="339"/>
      <c r="BA461" s="341"/>
      <c r="BB461" s="391"/>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1"/>
      <c r="BX461" s="341"/>
      <c r="BY461" s="341"/>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1011" t="s">
        <v>519</v>
      </c>
      <c r="D462" s="995"/>
      <c r="E462" s="705">
        <v>-6.3048341841735661E-2</v>
      </c>
      <c r="F462" s="570"/>
      <c r="G462" s="570"/>
      <c r="H462" s="1011" t="s">
        <v>501</v>
      </c>
      <c r="I462" s="995"/>
      <c r="J462" s="706">
        <v>-7.8772831366128324E-2</v>
      </c>
      <c r="K462" s="570"/>
      <c r="L462" s="570"/>
      <c r="M462" s="1011" t="s">
        <v>509</v>
      </c>
      <c r="N462" s="995"/>
      <c r="O462" s="707">
        <v>-9.56008678171483E-2</v>
      </c>
      <c r="P462" s="570"/>
      <c r="Q462" s="570"/>
      <c r="AX462" s="339"/>
      <c r="AY462" s="339"/>
      <c r="AZ462" s="339"/>
      <c r="BA462" s="341"/>
      <c r="BB462" s="391"/>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1"/>
      <c r="BX462" s="341"/>
      <c r="BY462" s="341"/>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1011" t="s">
        <v>522</v>
      </c>
      <c r="D463" s="995"/>
      <c r="E463" s="705">
        <v>6.2999919695403278E-2</v>
      </c>
      <c r="F463" s="570"/>
      <c r="G463" s="570"/>
      <c r="H463" s="1011" t="s">
        <v>514</v>
      </c>
      <c r="I463" s="995"/>
      <c r="J463" s="706">
        <v>7.5620580700435425E-2</v>
      </c>
      <c r="K463" s="570"/>
      <c r="L463" s="570"/>
      <c r="M463" s="1011" t="s">
        <v>516</v>
      </c>
      <c r="N463" s="995"/>
      <c r="O463" s="707">
        <v>-9.448448576474712E-2</v>
      </c>
      <c r="P463" s="570"/>
      <c r="Q463" s="570"/>
      <c r="AX463" s="339"/>
      <c r="AY463" s="339"/>
      <c r="AZ463" s="339"/>
      <c r="BA463" s="341"/>
      <c r="BB463" s="391"/>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1"/>
      <c r="BX463" s="341"/>
      <c r="BY463" s="341"/>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1011" t="s">
        <v>523</v>
      </c>
      <c r="D464" s="995"/>
      <c r="E464" s="705">
        <v>-5.9195129630175196E-2</v>
      </c>
      <c r="F464" s="570"/>
      <c r="G464" s="570"/>
      <c r="H464" s="1011" t="s">
        <v>518</v>
      </c>
      <c r="I464" s="995"/>
      <c r="J464" s="706">
        <v>-6.7681373187075747E-2</v>
      </c>
      <c r="K464" s="570"/>
      <c r="L464" s="570"/>
      <c r="M464" s="1011" t="s">
        <v>512</v>
      </c>
      <c r="N464" s="995"/>
      <c r="O464" s="707">
        <v>9.02989886031383E-2</v>
      </c>
      <c r="P464" s="570"/>
      <c r="Q464" s="570"/>
      <c r="AX464" s="339"/>
      <c r="AY464" s="339"/>
      <c r="AZ464" s="339"/>
      <c r="BA464" s="341"/>
      <c r="BB464" s="391"/>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1"/>
      <c r="BX464" s="341"/>
      <c r="BY464" s="341"/>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1011" t="s">
        <v>524</v>
      </c>
      <c r="D465" s="995"/>
      <c r="E465" s="705">
        <v>-5.6120494001292071E-2</v>
      </c>
      <c r="F465" s="570"/>
      <c r="G465" s="570"/>
      <c r="H465" s="1011" t="s">
        <v>525</v>
      </c>
      <c r="I465" s="995"/>
      <c r="J465" s="706">
        <v>6.6859799660603639E-2</v>
      </c>
      <c r="K465" s="570"/>
      <c r="L465" s="570"/>
      <c r="M465" s="1011" t="s">
        <v>526</v>
      </c>
      <c r="N465" s="995"/>
      <c r="O465" s="707">
        <v>-8.2666392583062701E-2</v>
      </c>
      <c r="P465" s="570"/>
      <c r="Q465" s="570"/>
      <c r="AX465" s="339"/>
      <c r="AY465" s="339"/>
      <c r="AZ465" s="339"/>
      <c r="BA465" s="341"/>
      <c r="BB465" s="391"/>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1"/>
      <c r="BX465" s="341"/>
      <c r="BY465" s="341"/>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1011" t="s">
        <v>516</v>
      </c>
      <c r="D466" s="995"/>
      <c r="E466" s="705">
        <v>-5.3665607970905034E-2</v>
      </c>
      <c r="F466" s="570"/>
      <c r="G466" s="570"/>
      <c r="H466" s="1011" t="s">
        <v>527</v>
      </c>
      <c r="I466" s="995"/>
      <c r="J466" s="706">
        <v>6.2881317757912572E-2</v>
      </c>
      <c r="K466" s="570"/>
      <c r="L466" s="570"/>
      <c r="M466" s="1011" t="s">
        <v>524</v>
      </c>
      <c r="N466" s="995"/>
      <c r="O466" s="707">
        <v>-7.8972779521144315E-2</v>
      </c>
      <c r="P466" s="570"/>
      <c r="Q466" s="570"/>
      <c r="AX466" s="339"/>
      <c r="AY466" s="339"/>
      <c r="AZ466" s="339"/>
      <c r="BA466" s="341"/>
      <c r="BB466" s="391"/>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1"/>
      <c r="BX466" s="341"/>
      <c r="BY466" s="341"/>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1011" t="s">
        <v>526</v>
      </c>
      <c r="D467" s="995"/>
      <c r="E467" s="705">
        <v>-5.0528217343032339E-2</v>
      </c>
      <c r="F467" s="570"/>
      <c r="G467" s="570"/>
      <c r="H467" s="1011" t="s">
        <v>528</v>
      </c>
      <c r="I467" s="995"/>
      <c r="J467" s="706">
        <v>6.0636101417122674E-2</v>
      </c>
      <c r="K467" s="570"/>
      <c r="L467" s="570"/>
      <c r="M467" s="1011" t="s">
        <v>522</v>
      </c>
      <c r="N467" s="995"/>
      <c r="O467" s="707">
        <v>7.7156856484318054E-2</v>
      </c>
      <c r="P467" s="570"/>
      <c r="Q467" s="570"/>
      <c r="AX467" s="339"/>
      <c r="AY467" s="339"/>
      <c r="AZ467" s="339"/>
      <c r="BA467" s="341"/>
      <c r="BB467" s="391"/>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1"/>
      <c r="BX467" s="341"/>
      <c r="BY467" s="341"/>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1011" t="s">
        <v>529</v>
      </c>
      <c r="D468" s="995"/>
      <c r="E468" s="705">
        <v>-4.927393699827446E-2</v>
      </c>
      <c r="F468" s="570"/>
      <c r="G468" s="570"/>
      <c r="H468" s="1011" t="s">
        <v>522</v>
      </c>
      <c r="I468" s="995"/>
      <c r="J468" s="706">
        <v>5.7058776593594367E-2</v>
      </c>
      <c r="K468" s="570"/>
      <c r="L468" s="570"/>
      <c r="M468" s="1011" t="s">
        <v>530</v>
      </c>
      <c r="N468" s="995"/>
      <c r="O468" s="707">
        <v>-7.0711063978976682E-2</v>
      </c>
      <c r="P468" s="570"/>
      <c r="Q468" s="570"/>
      <c r="AX468" s="339"/>
      <c r="AY468" s="339"/>
      <c r="AZ468" s="339"/>
      <c r="BA468" s="341"/>
      <c r="BB468" s="391"/>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1"/>
      <c r="BX468" s="341"/>
      <c r="BY468" s="341"/>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1011" t="s">
        <v>508</v>
      </c>
      <c r="D469" s="995"/>
      <c r="E469" s="705">
        <v>-4.9257402180888685E-2</v>
      </c>
      <c r="F469" s="570"/>
      <c r="G469" s="570"/>
      <c r="H469" s="1011" t="s">
        <v>529</v>
      </c>
      <c r="I469" s="995"/>
      <c r="J469" s="706">
        <v>-5.6714865201534619E-2</v>
      </c>
      <c r="K469" s="570"/>
      <c r="L469" s="570"/>
      <c r="M469" s="1011" t="s">
        <v>523</v>
      </c>
      <c r="N469" s="995"/>
      <c r="O469" s="707">
        <v>-7.0005762326711726E-2</v>
      </c>
      <c r="P469" s="570"/>
      <c r="Q469" s="570"/>
      <c r="AX469" s="339"/>
      <c r="AY469" s="339"/>
      <c r="AZ469" s="339"/>
      <c r="BA469" s="341"/>
      <c r="BB469" s="391"/>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1"/>
      <c r="BX469" s="341"/>
      <c r="BY469" s="341"/>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1011" t="s">
        <v>530</v>
      </c>
      <c r="D470" s="995"/>
      <c r="E470" s="705">
        <v>-4.7408466608951969E-2</v>
      </c>
      <c r="F470" s="570"/>
      <c r="G470" s="570"/>
      <c r="H470" s="1011" t="s">
        <v>494</v>
      </c>
      <c r="I470" s="995"/>
      <c r="J470" s="706">
        <v>5.4880711998846123E-2</v>
      </c>
      <c r="K470" s="570"/>
      <c r="L470" s="570"/>
      <c r="M470" s="1011" t="s">
        <v>531</v>
      </c>
      <c r="N470" s="995"/>
      <c r="O470" s="707">
        <v>-6.9261131095849152E-2</v>
      </c>
      <c r="P470" s="570"/>
      <c r="Q470" s="570"/>
      <c r="AX470" s="339"/>
      <c r="AY470" s="339"/>
      <c r="AZ470" s="339"/>
      <c r="BA470" s="341"/>
      <c r="BB470" s="391"/>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1"/>
      <c r="BX470" s="341"/>
      <c r="BY470" s="341"/>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1011" t="s">
        <v>532</v>
      </c>
      <c r="D471" s="995"/>
      <c r="E471" s="705">
        <v>-2.9737537092784781E-2</v>
      </c>
      <c r="F471" s="570"/>
      <c r="G471" s="570"/>
      <c r="H471" s="1011" t="s">
        <v>520</v>
      </c>
      <c r="I471" s="995"/>
      <c r="J471" s="706">
        <v>-5.3903263281615349E-2</v>
      </c>
      <c r="K471" s="570"/>
      <c r="L471" s="570"/>
      <c r="M471" s="1011" t="s">
        <v>520</v>
      </c>
      <c r="N471" s="995"/>
      <c r="O471" s="707">
        <v>-6.8593699350988011E-2</v>
      </c>
      <c r="P471" s="570"/>
      <c r="Q471" s="570"/>
      <c r="AX471" s="339"/>
      <c r="AY471" s="339"/>
      <c r="AZ471" s="339"/>
      <c r="BA471" s="341"/>
      <c r="BB471" s="391"/>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1"/>
      <c r="BX471" s="341"/>
      <c r="BY471" s="341"/>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1011" t="s">
        <v>533</v>
      </c>
      <c r="D472" s="995"/>
      <c r="E472" s="705">
        <v>-2.9721117883797023E-2</v>
      </c>
      <c r="F472" s="570"/>
      <c r="G472" s="570"/>
      <c r="H472" s="1011" t="s">
        <v>504</v>
      </c>
      <c r="I472" s="995"/>
      <c r="J472" s="706">
        <v>-5.3235951788516978E-2</v>
      </c>
      <c r="K472" s="570"/>
      <c r="L472" s="570"/>
      <c r="M472" s="1011" t="s">
        <v>515</v>
      </c>
      <c r="N472" s="995"/>
      <c r="O472" s="707">
        <v>6.7360194598825168E-2</v>
      </c>
      <c r="P472" s="570"/>
      <c r="Q472" s="570"/>
      <c r="AX472" s="339"/>
      <c r="AY472" s="339"/>
      <c r="AZ472" s="339"/>
      <c r="BA472" s="341"/>
      <c r="BB472" s="391"/>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1"/>
      <c r="BX472" s="341"/>
      <c r="BY472" s="341"/>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1011" t="s">
        <v>534</v>
      </c>
      <c r="D473" s="995"/>
      <c r="E473" s="705">
        <v>2.6670958418381359E-2</v>
      </c>
      <c r="F473" s="570"/>
      <c r="G473" s="570"/>
      <c r="H473" s="1011" t="s">
        <v>509</v>
      </c>
      <c r="I473" s="995"/>
      <c r="J473" s="706">
        <v>4.9199848383780685E-2</v>
      </c>
      <c r="K473" s="570"/>
      <c r="L473" s="570"/>
      <c r="M473" s="1011" t="s">
        <v>519</v>
      </c>
      <c r="N473" s="995"/>
      <c r="O473" s="707">
        <v>-6.0196282445351509E-2</v>
      </c>
      <c r="P473" s="570"/>
      <c r="Q473" s="570"/>
      <c r="AX473" s="339"/>
      <c r="AY473" s="339"/>
      <c r="AZ473" s="339"/>
      <c r="BA473" s="341"/>
      <c r="BB473" s="391"/>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1"/>
      <c r="BX473" s="341"/>
      <c r="BY473" s="341"/>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1011" t="s">
        <v>535</v>
      </c>
      <c r="D474" s="995"/>
      <c r="E474" s="705">
        <v>2.6069450412386067E-2</v>
      </c>
      <c r="F474" s="570"/>
      <c r="G474" s="570"/>
      <c r="H474" s="1011" t="s">
        <v>507</v>
      </c>
      <c r="I474" s="995"/>
      <c r="J474" s="706">
        <v>-4.7208117416251069E-2</v>
      </c>
      <c r="K474" s="570"/>
      <c r="L474" s="570"/>
      <c r="M474" s="1011" t="s">
        <v>517</v>
      </c>
      <c r="N474" s="995"/>
      <c r="O474" s="707">
        <v>5.5196579336189051E-2</v>
      </c>
      <c r="P474" s="570"/>
      <c r="Q474" s="570"/>
      <c r="AX474" s="339"/>
      <c r="AY474" s="339"/>
      <c r="AZ474" s="339"/>
      <c r="BA474" s="341"/>
      <c r="BB474" s="391"/>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1"/>
      <c r="BX474" s="341"/>
      <c r="BY474" s="341"/>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1011" t="s">
        <v>536</v>
      </c>
      <c r="D475" s="995"/>
      <c r="E475" s="705">
        <v>-1.3225531196868343E-2</v>
      </c>
      <c r="F475" s="570"/>
      <c r="G475" s="570"/>
      <c r="H475" s="1011" t="s">
        <v>537</v>
      </c>
      <c r="I475" s="995"/>
      <c r="J475" s="706">
        <v>-4.6494514230915031E-2</v>
      </c>
      <c r="K475" s="570"/>
      <c r="L475" s="570"/>
      <c r="M475" s="1011" t="s">
        <v>527</v>
      </c>
      <c r="N475" s="995"/>
      <c r="O475" s="707">
        <v>4.5489996180759766E-2</v>
      </c>
      <c r="P475" s="570"/>
      <c r="Q475" s="570"/>
      <c r="AX475" s="339"/>
      <c r="AY475" s="339"/>
      <c r="AZ475" s="339"/>
      <c r="BA475" s="341"/>
      <c r="BB475" s="391"/>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1"/>
      <c r="BX475" s="341"/>
      <c r="BY475" s="341"/>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1011" t="s">
        <v>538</v>
      </c>
      <c r="D476" s="995"/>
      <c r="E476" s="705">
        <v>-1.0894008897135385E-2</v>
      </c>
      <c r="F476" s="570"/>
      <c r="G476" s="570"/>
      <c r="H476" s="1011" t="s">
        <v>539</v>
      </c>
      <c r="I476" s="995"/>
      <c r="J476" s="706">
        <v>4.5313653225585275E-2</v>
      </c>
      <c r="K476" s="570"/>
      <c r="L476" s="570"/>
      <c r="M476" s="1011" t="s">
        <v>532</v>
      </c>
      <c r="N476" s="995"/>
      <c r="O476" s="707">
        <v>-4.4262646859871371E-2</v>
      </c>
      <c r="P476" s="570"/>
      <c r="Q476" s="570"/>
      <c r="AX476" s="339"/>
      <c r="AY476" s="339"/>
      <c r="AZ476" s="339"/>
      <c r="BA476" s="341"/>
      <c r="BB476" s="391"/>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1"/>
      <c r="BX476" s="341"/>
      <c r="BY476" s="341"/>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1011" t="s">
        <v>540</v>
      </c>
      <c r="D477" s="995"/>
      <c r="E477" s="705">
        <v>-9.7438841186312519E-3</v>
      </c>
      <c r="F477" s="570"/>
      <c r="G477" s="570"/>
      <c r="H477" s="1011" t="s">
        <v>531</v>
      </c>
      <c r="I477" s="995"/>
      <c r="J477" s="706">
        <v>3.2737738659929315E-2</v>
      </c>
      <c r="K477" s="570"/>
      <c r="L477" s="570"/>
      <c r="M477" s="1011" t="s">
        <v>529</v>
      </c>
      <c r="N477" s="995"/>
      <c r="O477" s="707">
        <v>-4.327383725296071E-2</v>
      </c>
      <c r="P477" s="570"/>
      <c r="Q477" s="570"/>
      <c r="AX477" s="339"/>
      <c r="AY477" s="339"/>
      <c r="AZ477" s="339"/>
      <c r="BA477" s="341"/>
      <c r="BB477" s="391"/>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1"/>
      <c r="BX477" s="341"/>
      <c r="BY477" s="341"/>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1011" t="s">
        <v>541</v>
      </c>
      <c r="D478" s="995"/>
      <c r="E478" s="705">
        <v>-9.6467044400000649E-3</v>
      </c>
      <c r="F478" s="570"/>
      <c r="G478" s="570"/>
      <c r="H478" s="1011" t="s">
        <v>542</v>
      </c>
      <c r="I478" s="995"/>
      <c r="J478" s="706">
        <v>3.1359153730562021E-2</v>
      </c>
      <c r="K478" s="570"/>
      <c r="L478" s="570"/>
      <c r="M478" s="1011" t="s">
        <v>535</v>
      </c>
      <c r="N478" s="995"/>
      <c r="O478" s="707">
        <v>4.0292480936837217E-2</v>
      </c>
      <c r="P478" s="570"/>
      <c r="Q478" s="570"/>
      <c r="AX478" s="339"/>
      <c r="AY478" s="339"/>
      <c r="AZ478" s="339"/>
      <c r="BA478" s="341"/>
      <c r="BB478" s="391"/>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1"/>
      <c r="BX478" s="341"/>
      <c r="BY478" s="341"/>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1011" t="s">
        <v>543</v>
      </c>
      <c r="D479" s="995"/>
      <c r="E479" s="705">
        <v>-7.2009456359681144E-3</v>
      </c>
      <c r="F479" s="570"/>
      <c r="G479" s="570"/>
      <c r="H479" s="1011" t="s">
        <v>534</v>
      </c>
      <c r="I479" s="995"/>
      <c r="J479" s="706">
        <v>2.5659384519273073E-2</v>
      </c>
      <c r="K479" s="570"/>
      <c r="L479" s="570"/>
      <c r="M479" s="1011" t="s">
        <v>544</v>
      </c>
      <c r="N479" s="995"/>
      <c r="O479" s="707">
        <v>3.6433303958737541E-2</v>
      </c>
      <c r="P479" s="570"/>
      <c r="Q479" s="570"/>
      <c r="AX479" s="339"/>
      <c r="AY479" s="339"/>
      <c r="AZ479" s="339"/>
      <c r="BA479" s="341"/>
      <c r="BB479" s="391"/>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1"/>
      <c r="BX479" s="341"/>
      <c r="BY479" s="341"/>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1011" t="s">
        <v>506</v>
      </c>
      <c r="D480" s="995"/>
      <c r="E480" s="705">
        <v>-2.7894297600836019E-3</v>
      </c>
      <c r="F480" s="570"/>
      <c r="G480" s="570"/>
      <c r="H480" s="1011" t="s">
        <v>530</v>
      </c>
      <c r="I480" s="995"/>
      <c r="J480" s="706">
        <v>-2.2383111456323199E-2</v>
      </c>
      <c r="K480" s="570"/>
      <c r="L480" s="570"/>
      <c r="M480" s="1011" t="s">
        <v>542</v>
      </c>
      <c r="N480" s="995"/>
      <c r="O480" s="707">
        <v>-2.906821298606365E-2</v>
      </c>
      <c r="P480" s="570"/>
      <c r="Q480" s="570"/>
      <c r="AX480" s="339"/>
      <c r="AY480" s="339"/>
      <c r="AZ480" s="339"/>
      <c r="BA480" s="341"/>
      <c r="BB480" s="391"/>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1"/>
      <c r="BX480" s="341"/>
      <c r="BY480" s="341"/>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1011" t="s">
        <v>545</v>
      </c>
      <c r="D481" s="995"/>
      <c r="E481" s="705">
        <v>-2.5889602070756942E-3</v>
      </c>
      <c r="F481" s="570"/>
      <c r="G481" s="570"/>
      <c r="H481" s="1011" t="s">
        <v>538</v>
      </c>
      <c r="I481" s="995"/>
      <c r="J481" s="706">
        <v>-2.1585691625741876E-2</v>
      </c>
      <c r="K481" s="570"/>
      <c r="L481" s="570"/>
      <c r="M481" s="1011" t="s">
        <v>533</v>
      </c>
      <c r="N481" s="995"/>
      <c r="O481" s="707">
        <v>-2.7754927346396022E-2</v>
      </c>
      <c r="P481" s="570"/>
      <c r="Q481" s="570"/>
      <c r="AX481" s="339"/>
      <c r="AY481" s="339"/>
      <c r="AZ481" s="339"/>
      <c r="BA481" s="341"/>
      <c r="BB481" s="391"/>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1"/>
      <c r="BX481" s="341"/>
      <c r="BY481" s="341"/>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1011" t="s">
        <v>546</v>
      </c>
      <c r="D482" s="995"/>
      <c r="E482" s="708">
        <v>8.8879103334111296E-4</v>
      </c>
      <c r="F482" s="570"/>
      <c r="G482" s="570"/>
      <c r="H482" s="1011" t="s">
        <v>523</v>
      </c>
      <c r="I482" s="995"/>
      <c r="J482" s="706">
        <v>-2.0910639227094935E-2</v>
      </c>
      <c r="K482" s="570"/>
      <c r="L482" s="570"/>
      <c r="M482" s="1011" t="s">
        <v>534</v>
      </c>
      <c r="N482" s="995"/>
      <c r="O482" s="707">
        <v>2.5496113747984876E-2</v>
      </c>
      <c r="P482" s="570"/>
      <c r="Q482" s="570"/>
      <c r="AX482" s="339"/>
      <c r="AY482" s="339"/>
      <c r="AZ482" s="339"/>
      <c r="BA482" s="341"/>
      <c r="BB482" s="391"/>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1"/>
      <c r="BX482" s="341"/>
      <c r="BY482" s="341"/>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996"/>
      <c r="D483" s="995"/>
      <c r="E483" s="571"/>
      <c r="F483" s="570"/>
      <c r="G483" s="570"/>
      <c r="H483" s="1011" t="s">
        <v>544</v>
      </c>
      <c r="I483" s="995"/>
      <c r="J483" s="706">
        <v>1.9863749379503481E-2</v>
      </c>
      <c r="K483" s="570"/>
      <c r="L483" s="570"/>
      <c r="M483" s="1011" t="s">
        <v>543</v>
      </c>
      <c r="N483" s="995"/>
      <c r="O483" s="707">
        <v>-2.1862363266238215E-2</v>
      </c>
      <c r="P483" s="570"/>
      <c r="Q483" s="570"/>
      <c r="AX483" s="339"/>
      <c r="AY483" s="339"/>
      <c r="AZ483" s="339"/>
      <c r="BA483" s="341"/>
      <c r="BB483" s="391"/>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1"/>
      <c r="BX483" s="341"/>
      <c r="BY483" s="341"/>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996"/>
      <c r="D484" s="995"/>
      <c r="E484" s="571"/>
      <c r="F484" s="570"/>
      <c r="G484" s="570"/>
      <c r="H484" s="1011" t="s">
        <v>540</v>
      </c>
      <c r="I484" s="995"/>
      <c r="J484" s="706">
        <v>-1.922009265399326E-2</v>
      </c>
      <c r="K484" s="570"/>
      <c r="L484" s="570"/>
      <c r="M484" s="1011" t="s">
        <v>528</v>
      </c>
      <c r="N484" s="995"/>
      <c r="O484" s="707">
        <v>2.1183644345781176E-2</v>
      </c>
      <c r="P484" s="570"/>
      <c r="Q484" s="570"/>
      <c r="AX484" s="339"/>
      <c r="AY484" s="339"/>
      <c r="AZ484" s="339"/>
      <c r="BA484" s="341"/>
      <c r="BB484" s="391"/>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1"/>
      <c r="BX484" s="341"/>
      <c r="BY484" s="341"/>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996"/>
      <c r="D485" s="995"/>
      <c r="E485" s="570"/>
      <c r="F485" s="570"/>
      <c r="G485" s="570"/>
      <c r="H485" s="1011" t="s">
        <v>533</v>
      </c>
      <c r="I485" s="995"/>
      <c r="J485" s="706">
        <v>-1.7972050347011912E-2</v>
      </c>
      <c r="K485" s="570"/>
      <c r="L485" s="570"/>
      <c r="M485" s="1011" t="s">
        <v>521</v>
      </c>
      <c r="N485" s="995"/>
      <c r="O485" s="707">
        <v>-1.9493977882402851E-2</v>
      </c>
      <c r="P485" s="570"/>
      <c r="Q485" s="570"/>
      <c r="AX485" s="339"/>
      <c r="AY485" s="339"/>
      <c r="AZ485" s="339"/>
      <c r="BA485" s="341"/>
      <c r="BB485" s="391"/>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1"/>
      <c r="BX485" s="341"/>
      <c r="BY485" s="341"/>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1012" t="s">
        <v>236</v>
      </c>
      <c r="D486" s="995"/>
      <c r="E486" s="995"/>
      <c r="F486" s="570"/>
      <c r="G486" s="570"/>
      <c r="H486" s="1011" t="s">
        <v>524</v>
      </c>
      <c r="I486" s="995"/>
      <c r="J486" s="706">
        <v>-1.4348875354175962E-2</v>
      </c>
      <c r="K486" s="570"/>
      <c r="L486" s="570"/>
      <c r="M486" s="1011" t="s">
        <v>541</v>
      </c>
      <c r="N486" s="995"/>
      <c r="O486" s="707">
        <v>-1.6579017546320907E-2</v>
      </c>
      <c r="P486" s="570"/>
      <c r="Q486" s="570"/>
      <c r="AX486" s="339"/>
      <c r="AY486" s="339"/>
      <c r="AZ486" s="339"/>
      <c r="BA486" s="341"/>
      <c r="BB486" s="391"/>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1"/>
      <c r="BX486" s="341"/>
      <c r="BY486" s="341"/>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996"/>
      <c r="D487" s="995"/>
      <c r="E487" s="685" t="s">
        <v>237</v>
      </c>
      <c r="F487" s="570"/>
      <c r="G487" s="570"/>
      <c r="H487" s="1011" t="s">
        <v>543</v>
      </c>
      <c r="I487" s="995"/>
      <c r="J487" s="706">
        <v>-1.3645284089967137E-2</v>
      </c>
      <c r="K487" s="570"/>
      <c r="L487" s="570"/>
      <c r="M487" s="1011" t="s">
        <v>546</v>
      </c>
      <c r="N487" s="995"/>
      <c r="O487" s="707">
        <v>9.3548225954135783E-3</v>
      </c>
      <c r="P487" s="570"/>
      <c r="Q487" s="570"/>
      <c r="AX487" s="339"/>
      <c r="AY487" s="339"/>
      <c r="AZ487" s="339"/>
      <c r="BA487" s="341"/>
      <c r="BB487" s="391"/>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1"/>
      <c r="BX487" s="341"/>
      <c r="BY487" s="341"/>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1011" t="s">
        <v>467</v>
      </c>
      <c r="D488" s="995"/>
      <c r="E488" s="702">
        <v>0.19653843628147519</v>
      </c>
      <c r="F488" s="570"/>
      <c r="G488" s="570"/>
      <c r="H488" s="1011" t="s">
        <v>547</v>
      </c>
      <c r="I488" s="995"/>
      <c r="J488" s="706">
        <v>-1.3616944907173438E-2</v>
      </c>
      <c r="K488" s="570"/>
      <c r="L488" s="570"/>
      <c r="M488" s="1011" t="s">
        <v>537</v>
      </c>
      <c r="N488" s="995"/>
      <c r="O488" s="707">
        <v>8.8416225250172731E-3</v>
      </c>
      <c r="P488" s="570"/>
      <c r="Q488" s="570"/>
      <c r="AX488" s="339"/>
      <c r="AY488" s="339"/>
      <c r="AZ488" s="339"/>
      <c r="BA488" s="341"/>
      <c r="BB488" s="391"/>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1"/>
      <c r="BX488" s="341"/>
      <c r="BY488" s="341"/>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1011" t="s">
        <v>511</v>
      </c>
      <c r="D489" s="995"/>
      <c r="E489" s="705">
        <v>9.7149544103247564E-3</v>
      </c>
      <c r="F489" s="570"/>
      <c r="G489" s="570"/>
      <c r="H489" s="1011" t="s">
        <v>536</v>
      </c>
      <c r="I489" s="995"/>
      <c r="J489" s="706">
        <v>-1.2768418592648254E-2</v>
      </c>
      <c r="K489" s="570"/>
      <c r="L489" s="570"/>
      <c r="M489" s="1011" t="s">
        <v>545</v>
      </c>
      <c r="N489" s="995"/>
      <c r="O489" s="707">
        <v>8.3611018051098426E-3</v>
      </c>
      <c r="P489" s="570"/>
      <c r="Q489" s="570"/>
      <c r="AX489" s="339"/>
      <c r="AY489" s="339"/>
      <c r="AZ489" s="339"/>
      <c r="BA489" s="341"/>
      <c r="BB489" s="391"/>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1"/>
      <c r="BX489" s="341"/>
      <c r="BY489" s="341"/>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1011" t="s">
        <v>457</v>
      </c>
      <c r="D490" s="995"/>
      <c r="E490" s="705">
        <v>0.41793069641567004</v>
      </c>
      <c r="F490" s="570"/>
      <c r="G490" s="570"/>
      <c r="H490" s="1011" t="s">
        <v>532</v>
      </c>
      <c r="I490" s="995"/>
      <c r="J490" s="706">
        <v>-1.2417394525342634E-2</v>
      </c>
      <c r="K490" s="570"/>
      <c r="L490" s="570"/>
      <c r="M490" s="1011" t="s">
        <v>547</v>
      </c>
      <c r="N490" s="995"/>
      <c r="O490" s="707">
        <v>-8.108530328512914E-3</v>
      </c>
      <c r="P490" s="570"/>
      <c r="Q490" s="570"/>
      <c r="AX490" s="339"/>
      <c r="AY490" s="339"/>
      <c r="AZ490" s="339"/>
      <c r="BA490" s="341"/>
      <c r="BB490" s="391"/>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1"/>
      <c r="BX490" s="341"/>
      <c r="BY490" s="341"/>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1011" t="s">
        <v>455</v>
      </c>
      <c r="D491" s="995"/>
      <c r="E491" s="705">
        <v>0.45403637810847242</v>
      </c>
      <c r="F491" s="570"/>
      <c r="G491" s="570"/>
      <c r="H491" s="1011" t="s">
        <v>546</v>
      </c>
      <c r="I491" s="995"/>
      <c r="J491" s="706">
        <v>-6.1824474230977771E-3</v>
      </c>
      <c r="K491" s="570"/>
      <c r="L491" s="570"/>
      <c r="M491" s="1011" t="s">
        <v>538</v>
      </c>
      <c r="N491" s="995"/>
      <c r="O491" s="707">
        <v>-7.6751983769279284E-3</v>
      </c>
      <c r="P491" s="570"/>
      <c r="Q491" s="570"/>
      <c r="AX491" s="339"/>
      <c r="AY491" s="339"/>
      <c r="AZ491" s="339"/>
      <c r="BA491" s="341"/>
      <c r="BB491" s="391"/>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1"/>
      <c r="BX491" s="341"/>
      <c r="BY491" s="341"/>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1011" t="s">
        <v>522</v>
      </c>
      <c r="D492" s="995"/>
      <c r="E492" s="705">
        <v>3.9689898816272617E-3</v>
      </c>
      <c r="F492" s="570"/>
      <c r="G492" s="570"/>
      <c r="H492" s="1011" t="s">
        <v>508</v>
      </c>
      <c r="I492" s="995"/>
      <c r="J492" s="706">
        <v>-5.9648643284991093E-3</v>
      </c>
      <c r="K492" s="570"/>
      <c r="L492" s="570"/>
      <c r="M492" s="1011" t="s">
        <v>525</v>
      </c>
      <c r="N492" s="995"/>
      <c r="O492" s="707">
        <v>7.2510395541607684E-3</v>
      </c>
      <c r="P492" s="570"/>
      <c r="Q492" s="570"/>
      <c r="AX492" s="339"/>
      <c r="AY492" s="339"/>
      <c r="AZ492" s="339"/>
      <c r="BA492" s="341"/>
      <c r="BB492" s="391"/>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1"/>
      <c r="BX492" s="341"/>
      <c r="BY492" s="341"/>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1011" t="s">
        <v>494</v>
      </c>
      <c r="D493" s="995"/>
      <c r="E493" s="705">
        <v>1.3331473725375846E-2</v>
      </c>
      <c r="F493" s="570"/>
      <c r="G493" s="570"/>
      <c r="H493" s="1011" t="s">
        <v>526</v>
      </c>
      <c r="I493" s="995"/>
      <c r="J493" s="706">
        <v>-5.7622168175214903E-3</v>
      </c>
      <c r="K493" s="570"/>
      <c r="L493" s="570"/>
      <c r="M493" s="1011" t="s">
        <v>536</v>
      </c>
      <c r="N493" s="995"/>
      <c r="O493" s="707">
        <v>-6.0911875416270892E-3</v>
      </c>
      <c r="P493" s="570"/>
      <c r="Q493" s="570"/>
      <c r="AX493" s="339"/>
      <c r="AY493" s="339"/>
      <c r="AZ493" s="339"/>
      <c r="BA493" s="341"/>
      <c r="BB493" s="391"/>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1"/>
      <c r="BX493" s="341"/>
      <c r="BY493" s="341"/>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1011" t="s">
        <v>468</v>
      </c>
      <c r="D494" s="995"/>
      <c r="E494" s="705">
        <v>0.25086548229772698</v>
      </c>
      <c r="F494" s="570"/>
      <c r="G494" s="570"/>
      <c r="H494" s="1011" t="s">
        <v>541</v>
      </c>
      <c r="I494" s="995"/>
      <c r="J494" s="706">
        <v>-4.7077736174631329E-3</v>
      </c>
      <c r="K494" s="570"/>
      <c r="L494" s="570"/>
      <c r="M494" s="1011" t="s">
        <v>540</v>
      </c>
      <c r="N494" s="995"/>
      <c r="O494" s="707">
        <v>-5.004391533125597E-3</v>
      </c>
      <c r="P494" s="570"/>
      <c r="Q494" s="570"/>
      <c r="AX494" s="339"/>
      <c r="AY494" s="339"/>
      <c r="AZ494" s="339"/>
      <c r="BA494" s="341"/>
      <c r="BB494" s="391"/>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1"/>
      <c r="BX494" s="341"/>
      <c r="BY494" s="341"/>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1011" t="s">
        <v>462</v>
      </c>
      <c r="D495" s="995"/>
      <c r="E495" s="705">
        <v>0.34875312648042772</v>
      </c>
      <c r="F495" s="570"/>
      <c r="G495" s="570"/>
      <c r="H495" s="1011" t="s">
        <v>545</v>
      </c>
      <c r="I495" s="995"/>
      <c r="J495" s="706">
        <v>-3.1896413530132115E-3</v>
      </c>
      <c r="K495" s="570"/>
      <c r="L495" s="570"/>
      <c r="M495" s="1011" t="s">
        <v>539</v>
      </c>
      <c r="N495" s="995"/>
      <c r="O495" s="707">
        <v>1.7561677755950763E-3</v>
      </c>
      <c r="P495" s="570"/>
      <c r="Q495" s="570"/>
      <c r="AX495" s="339"/>
      <c r="AY495" s="339"/>
      <c r="AZ495" s="339"/>
      <c r="BA495" s="341"/>
      <c r="BB495" s="391"/>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1"/>
      <c r="BX495" s="341"/>
      <c r="BY495" s="341"/>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1011" t="s">
        <v>471</v>
      </c>
      <c r="D496" s="995"/>
      <c r="E496" s="705">
        <v>0.2780776032596074</v>
      </c>
      <c r="F496" s="570"/>
      <c r="G496" s="570"/>
      <c r="H496" s="1011" t="s">
        <v>535</v>
      </c>
      <c r="I496" s="995"/>
      <c r="J496" s="709">
        <v>1.0612456828346568E-4</v>
      </c>
      <c r="K496" s="570"/>
      <c r="L496" s="570"/>
      <c r="M496" s="1011" t="s">
        <v>492</v>
      </c>
      <c r="N496" s="995"/>
      <c r="O496" s="710">
        <v>-9.1280839482288509E-4</v>
      </c>
      <c r="P496" s="570"/>
      <c r="Q496" s="570"/>
      <c r="AX496" s="339"/>
      <c r="AY496" s="339"/>
      <c r="AZ496" s="339"/>
      <c r="BA496" s="341"/>
      <c r="BB496" s="391"/>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1"/>
      <c r="BX496" s="341"/>
      <c r="BY496" s="341"/>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1011" t="s">
        <v>509</v>
      </c>
      <c r="D497" s="995"/>
      <c r="E497" s="705">
        <v>1.6323853891266466E-2</v>
      </c>
      <c r="F497" s="570"/>
      <c r="G497" s="570"/>
      <c r="H497" s="996"/>
      <c r="I497" s="995"/>
      <c r="J497" s="571"/>
      <c r="K497" s="570"/>
      <c r="L497" s="570"/>
      <c r="M497" s="996"/>
      <c r="N497" s="995"/>
      <c r="O497" s="571"/>
      <c r="P497" s="570"/>
      <c r="Q497" s="570"/>
      <c r="AX497" s="339"/>
      <c r="AY497" s="339"/>
      <c r="AZ497" s="339"/>
      <c r="BA497" s="341"/>
      <c r="BB497" s="391"/>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1"/>
      <c r="BX497" s="341"/>
      <c r="BY497" s="341"/>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1011" t="s">
        <v>479</v>
      </c>
      <c r="D498" s="995"/>
      <c r="E498" s="705">
        <v>0.25097754470291883</v>
      </c>
      <c r="F498" s="570"/>
      <c r="G498" s="570"/>
      <c r="H498" s="996"/>
      <c r="I498" s="995"/>
      <c r="J498" s="571"/>
      <c r="K498" s="570"/>
      <c r="L498" s="570"/>
      <c r="M498" s="996"/>
      <c r="N498" s="995"/>
      <c r="O498" s="571"/>
      <c r="P498" s="570"/>
      <c r="Q498" s="570"/>
      <c r="AX498" s="339"/>
      <c r="AY498" s="339"/>
      <c r="AZ498" s="339"/>
      <c r="BA498" s="341"/>
      <c r="BB498" s="391"/>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1"/>
      <c r="BX498" s="341"/>
      <c r="BY498" s="341"/>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1011" t="s">
        <v>469</v>
      </c>
      <c r="D499" s="995"/>
      <c r="E499" s="705">
        <v>0.1975832364653968</v>
      </c>
      <c r="F499" s="570"/>
      <c r="G499" s="570"/>
      <c r="H499" s="996"/>
      <c r="I499" s="995"/>
      <c r="J499" s="570"/>
      <c r="K499" s="570"/>
      <c r="L499" s="570"/>
      <c r="M499" s="996"/>
      <c r="N499" s="995"/>
      <c r="O499" s="570"/>
      <c r="P499" s="570"/>
      <c r="Q499" s="570"/>
      <c r="AX499" s="339"/>
      <c r="AY499" s="339"/>
      <c r="AZ499" s="339"/>
      <c r="BA499" s="341"/>
      <c r="BB499" s="391"/>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1"/>
      <c r="BX499" s="341"/>
      <c r="BY499" s="341"/>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1011" t="s">
        <v>512</v>
      </c>
      <c r="D500" s="995"/>
      <c r="E500" s="705">
        <v>9.6641570334702141E-3</v>
      </c>
      <c r="F500" s="570"/>
      <c r="G500" s="570"/>
      <c r="H500" s="1012" t="s">
        <v>236</v>
      </c>
      <c r="I500" s="995"/>
      <c r="J500" s="995"/>
      <c r="K500" s="570"/>
      <c r="L500" s="570"/>
      <c r="M500" s="1012" t="s">
        <v>236</v>
      </c>
      <c r="N500" s="995"/>
      <c r="O500" s="995"/>
      <c r="P500" s="570"/>
      <c r="Q500" s="570"/>
      <c r="AX500" s="339"/>
      <c r="AY500" s="339"/>
      <c r="AZ500" s="339"/>
      <c r="BA500" s="341"/>
      <c r="BB500" s="391"/>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1"/>
      <c r="BX500" s="341"/>
      <c r="BY500" s="341"/>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1011" t="s">
        <v>520</v>
      </c>
      <c r="D501" s="995"/>
      <c r="E501" s="705">
        <v>5.5625584126856717E-3</v>
      </c>
      <c r="F501" s="570"/>
      <c r="G501" s="570"/>
      <c r="H501" s="996"/>
      <c r="I501" s="995"/>
      <c r="J501" s="686" t="s">
        <v>237</v>
      </c>
      <c r="K501" s="570"/>
      <c r="L501" s="570"/>
      <c r="M501" s="996"/>
      <c r="N501" s="995"/>
      <c r="O501" s="687" t="s">
        <v>237</v>
      </c>
      <c r="P501" s="570"/>
      <c r="Q501" s="570"/>
      <c r="AX501" s="339"/>
      <c r="AY501" s="339"/>
      <c r="AZ501" s="339"/>
      <c r="BA501" s="341"/>
      <c r="BB501" s="391"/>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1"/>
      <c r="BX501" s="341"/>
      <c r="BY501" s="341"/>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1011" t="s">
        <v>505</v>
      </c>
      <c r="D502" s="995"/>
      <c r="E502" s="705">
        <v>2.6424358324470567E-2</v>
      </c>
      <c r="F502" s="570"/>
      <c r="G502" s="570"/>
      <c r="H502" s="1011" t="s">
        <v>467</v>
      </c>
      <c r="I502" s="995"/>
      <c r="J502" s="703">
        <v>2.820915387086316E-2</v>
      </c>
      <c r="K502" s="570"/>
      <c r="L502" s="570"/>
      <c r="M502" s="1011" t="s">
        <v>467</v>
      </c>
      <c r="N502" s="995"/>
      <c r="O502" s="704">
        <v>0.31694243374206721</v>
      </c>
      <c r="P502" s="570"/>
      <c r="Q502" s="570"/>
      <c r="AX502" s="339"/>
      <c r="AY502" s="339"/>
      <c r="AZ502" s="339"/>
      <c r="BA502" s="341"/>
      <c r="BB502" s="391"/>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1"/>
      <c r="BX502" s="341"/>
      <c r="BY502" s="341"/>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1011" t="s">
        <v>472</v>
      </c>
      <c r="D503" s="995"/>
      <c r="E503" s="705">
        <v>0.25971247377577777</v>
      </c>
      <c r="F503" s="570"/>
      <c r="G503" s="570"/>
      <c r="H503" s="1011" t="s">
        <v>511</v>
      </c>
      <c r="I503" s="995"/>
      <c r="J503" s="706">
        <v>1.6796311191929768E-2</v>
      </c>
      <c r="K503" s="570"/>
      <c r="L503" s="570"/>
      <c r="M503" s="1011" t="s">
        <v>511</v>
      </c>
      <c r="N503" s="995"/>
      <c r="O503" s="707">
        <v>1.4233080100403658E-2</v>
      </c>
      <c r="P503" s="570"/>
      <c r="Q503" s="570"/>
      <c r="AX503" s="339"/>
      <c r="AY503" s="339"/>
      <c r="AZ503" s="339"/>
      <c r="BA503" s="341"/>
      <c r="BB503" s="391"/>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1"/>
      <c r="BX503" s="341"/>
      <c r="BY503" s="341"/>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1011" t="s">
        <v>492</v>
      </c>
      <c r="D504" s="995"/>
      <c r="E504" s="705">
        <v>2.6285911693708922E-2</v>
      </c>
      <c r="F504" s="570"/>
      <c r="G504" s="570"/>
      <c r="H504" s="1011" t="s">
        <v>457</v>
      </c>
      <c r="I504" s="995"/>
      <c r="J504" s="706">
        <v>0.30213537047418942</v>
      </c>
      <c r="K504" s="570"/>
      <c r="L504" s="570"/>
      <c r="M504" s="1011" t="s">
        <v>457</v>
      </c>
      <c r="N504" s="995"/>
      <c r="O504" s="707">
        <v>0.48405097672245695</v>
      </c>
      <c r="P504" s="570"/>
      <c r="Q504" s="570"/>
      <c r="AX504" s="339"/>
      <c r="AY504" s="339"/>
      <c r="AZ504" s="339"/>
      <c r="BA504" s="341"/>
      <c r="BB504" s="391"/>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1"/>
      <c r="BX504" s="341"/>
      <c r="BY504" s="341"/>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1011" t="s">
        <v>526</v>
      </c>
      <c r="D505" s="995"/>
      <c r="E505" s="705">
        <v>2.5531007478647142E-3</v>
      </c>
      <c r="F505" s="570"/>
      <c r="G505" s="570"/>
      <c r="H505" s="1011" t="s">
        <v>455</v>
      </c>
      <c r="I505" s="995"/>
      <c r="J505" s="706">
        <v>0.36512013690825018</v>
      </c>
      <c r="K505" s="570"/>
      <c r="L505" s="570"/>
      <c r="M505" s="1011" t="s">
        <v>455</v>
      </c>
      <c r="N505" s="995"/>
      <c r="O505" s="707">
        <v>0.49087343617684032</v>
      </c>
      <c r="P505" s="570"/>
      <c r="Q505" s="570"/>
      <c r="AX505" s="339"/>
      <c r="AY505" s="339"/>
      <c r="AZ505" s="339"/>
      <c r="BA505" s="341"/>
      <c r="BB505" s="391"/>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1"/>
      <c r="BX505" s="341"/>
      <c r="BY505" s="341"/>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1011" t="s">
        <v>502</v>
      </c>
      <c r="D506" s="995"/>
      <c r="E506" s="705">
        <v>3.4848101849310184E-2</v>
      </c>
      <c r="F506" s="570"/>
      <c r="G506" s="570"/>
      <c r="H506" s="1011" t="s">
        <v>522</v>
      </c>
      <c r="I506" s="995"/>
      <c r="J506" s="706">
        <v>3.2557039863577125E-3</v>
      </c>
      <c r="K506" s="570"/>
      <c r="L506" s="570"/>
      <c r="M506" s="1011" t="s">
        <v>522</v>
      </c>
      <c r="N506" s="995"/>
      <c r="O506" s="707">
        <v>5.953180502541653E-3</v>
      </c>
      <c r="P506" s="570"/>
      <c r="Q506" s="570"/>
      <c r="AX506" s="339"/>
      <c r="AY506" s="339"/>
      <c r="AZ506" s="339"/>
      <c r="BA506" s="341"/>
      <c r="BB506" s="391"/>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1"/>
      <c r="BX506" s="341"/>
      <c r="BY506" s="341"/>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1011" t="s">
        <v>506</v>
      </c>
      <c r="D507" s="995"/>
      <c r="E507" s="711">
        <v>7.7809183864400606E-6</v>
      </c>
      <c r="F507" s="570"/>
      <c r="G507" s="570"/>
      <c r="H507" s="1011" t="s">
        <v>494</v>
      </c>
      <c r="I507" s="995"/>
      <c r="J507" s="706">
        <v>3.0118925495002929E-3</v>
      </c>
      <c r="K507" s="570"/>
      <c r="L507" s="570"/>
      <c r="M507" s="1011" t="s">
        <v>494</v>
      </c>
      <c r="N507" s="995"/>
      <c r="O507" s="707">
        <v>7.8258684865375919E-2</v>
      </c>
      <c r="P507" s="570"/>
      <c r="Q507" s="570"/>
      <c r="AX507" s="339"/>
      <c r="AY507" s="339"/>
      <c r="AZ507" s="339"/>
      <c r="BA507" s="341"/>
      <c r="BB507" s="391"/>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1"/>
      <c r="BX507" s="341"/>
      <c r="BY507" s="341"/>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1011" t="s">
        <v>498</v>
      </c>
      <c r="D508" s="995"/>
      <c r="E508" s="705">
        <v>2.2181731872295406E-2</v>
      </c>
      <c r="F508" s="570"/>
      <c r="G508" s="570"/>
      <c r="H508" s="1011" t="s">
        <v>468</v>
      </c>
      <c r="I508" s="995"/>
      <c r="J508" s="706">
        <v>0.30092879815824897</v>
      </c>
      <c r="K508" s="570"/>
      <c r="L508" s="570"/>
      <c r="M508" s="1011" t="s">
        <v>468</v>
      </c>
      <c r="N508" s="995"/>
      <c r="O508" s="707">
        <v>0.16659421633271371</v>
      </c>
      <c r="P508" s="570"/>
      <c r="Q508" s="570"/>
      <c r="AX508" s="339"/>
      <c r="AY508" s="339"/>
      <c r="AZ508" s="339"/>
      <c r="BA508" s="341"/>
      <c r="BB508" s="391"/>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1"/>
      <c r="BX508" s="341"/>
      <c r="BY508" s="341"/>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1011" t="s">
        <v>515</v>
      </c>
      <c r="D509" s="995"/>
      <c r="E509" s="705">
        <v>1.042386023539932E-2</v>
      </c>
      <c r="F509" s="570"/>
      <c r="G509" s="570"/>
      <c r="H509" s="1011" t="s">
        <v>462</v>
      </c>
      <c r="I509" s="995"/>
      <c r="J509" s="706">
        <v>0.38221878481382621</v>
      </c>
      <c r="K509" s="570"/>
      <c r="L509" s="570"/>
      <c r="M509" s="1011" t="s">
        <v>462</v>
      </c>
      <c r="N509" s="995"/>
      <c r="O509" s="707">
        <v>0.16647775482349889</v>
      </c>
      <c r="P509" s="570"/>
      <c r="Q509" s="570"/>
      <c r="AX509" s="339"/>
      <c r="AY509" s="339"/>
      <c r="AZ509" s="339"/>
      <c r="BA509" s="341"/>
      <c r="BB509" s="391"/>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1"/>
      <c r="BX509" s="341"/>
      <c r="BY509" s="341"/>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1011" t="s">
        <v>477</v>
      </c>
      <c r="D510" s="995"/>
      <c r="E510" s="705">
        <v>0.26976165471841784</v>
      </c>
      <c r="F510" s="570"/>
      <c r="G510" s="570"/>
      <c r="H510" s="1011" t="s">
        <v>471</v>
      </c>
      <c r="I510" s="995"/>
      <c r="J510" s="706">
        <v>0.19518180471130936</v>
      </c>
      <c r="K510" s="570"/>
      <c r="L510" s="570"/>
      <c r="M510" s="1011" t="s">
        <v>471</v>
      </c>
      <c r="N510" s="995"/>
      <c r="O510" s="707">
        <v>0.30466616169422001</v>
      </c>
      <c r="P510" s="570"/>
      <c r="Q510" s="570"/>
      <c r="AX510" s="339"/>
      <c r="AY510" s="339"/>
      <c r="AZ510" s="339"/>
      <c r="BA510" s="341"/>
      <c r="BB510" s="391"/>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1"/>
      <c r="BX510" s="341"/>
      <c r="BY510" s="341"/>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1011" t="s">
        <v>503</v>
      </c>
      <c r="D511" s="995"/>
      <c r="E511" s="705">
        <v>3.1251614152179474E-2</v>
      </c>
      <c r="F511" s="570"/>
      <c r="G511" s="570"/>
      <c r="H511" s="1011" t="s">
        <v>509</v>
      </c>
      <c r="I511" s="995"/>
      <c r="J511" s="706">
        <v>2.4206250809870071E-3</v>
      </c>
      <c r="K511" s="570"/>
      <c r="L511" s="570"/>
      <c r="M511" s="1011" t="s">
        <v>509</v>
      </c>
      <c r="N511" s="995"/>
      <c r="O511" s="707">
        <v>9.139525927392143E-3</v>
      </c>
      <c r="P511" s="570"/>
      <c r="Q511" s="570"/>
      <c r="AX511" s="339"/>
      <c r="AY511" s="339"/>
      <c r="AZ511" s="339"/>
      <c r="BA511" s="341"/>
      <c r="BB511" s="391"/>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1"/>
      <c r="BX511" s="341"/>
      <c r="BY511" s="341"/>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1011" t="s">
        <v>470</v>
      </c>
      <c r="D512" s="995"/>
      <c r="E512" s="705">
        <v>0.28560919172503457</v>
      </c>
      <c r="F512" s="570"/>
      <c r="G512" s="570"/>
      <c r="H512" s="1011" t="s">
        <v>479</v>
      </c>
      <c r="I512" s="995"/>
      <c r="J512" s="706">
        <v>0.26351921631886399</v>
      </c>
      <c r="K512" s="570"/>
      <c r="L512" s="570"/>
      <c r="M512" s="1011" t="s">
        <v>479</v>
      </c>
      <c r="N512" s="995"/>
      <c r="O512" s="707">
        <v>0.16526233405359403</v>
      </c>
      <c r="P512" s="570"/>
      <c r="Q512" s="570"/>
      <c r="AX512" s="339"/>
      <c r="AY512" s="339"/>
      <c r="AZ512" s="339"/>
      <c r="BA512" s="341"/>
      <c r="BB512" s="391"/>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1"/>
      <c r="BX512" s="341"/>
      <c r="BY512" s="341"/>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1011" t="s">
        <v>466</v>
      </c>
      <c r="D513" s="995"/>
      <c r="E513" s="705">
        <v>0.32521011741238587</v>
      </c>
      <c r="F513" s="570"/>
      <c r="G513" s="570"/>
      <c r="H513" s="1011" t="s">
        <v>469</v>
      </c>
      <c r="I513" s="995"/>
      <c r="J513" s="706">
        <v>2.9520813621768227E-2</v>
      </c>
      <c r="K513" s="570"/>
      <c r="L513" s="570"/>
      <c r="M513" s="1011" t="s">
        <v>469</v>
      </c>
      <c r="N513" s="995"/>
      <c r="O513" s="707">
        <v>0.31314063928456237</v>
      </c>
      <c r="P513" s="570"/>
      <c r="Q513" s="570"/>
      <c r="AX513" s="339"/>
      <c r="AY513" s="339"/>
      <c r="AZ513" s="339"/>
      <c r="BA513" s="341"/>
      <c r="BB513" s="391"/>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1"/>
      <c r="BX513" s="341"/>
      <c r="BY513" s="341"/>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1011" t="s">
        <v>464</v>
      </c>
      <c r="D514" s="995"/>
      <c r="E514" s="705">
        <v>0.38493088439264661</v>
      </c>
      <c r="F514" s="570"/>
      <c r="G514" s="570"/>
      <c r="H514" s="1011" t="s">
        <v>512</v>
      </c>
      <c r="I514" s="995"/>
      <c r="J514" s="706">
        <v>1.5733926672265079E-2</v>
      </c>
      <c r="K514" s="570"/>
      <c r="L514" s="570"/>
      <c r="M514" s="1011" t="s">
        <v>512</v>
      </c>
      <c r="N514" s="995"/>
      <c r="O514" s="707">
        <v>8.1539073427497003E-3</v>
      </c>
      <c r="P514" s="570"/>
      <c r="Q514" s="570"/>
      <c r="AX514" s="339"/>
      <c r="AY514" s="339"/>
      <c r="AZ514" s="339"/>
      <c r="BA514" s="341"/>
      <c r="BB514" s="391"/>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1"/>
      <c r="BX514" s="341"/>
      <c r="BY514" s="341"/>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1011" t="s">
        <v>463</v>
      </c>
      <c r="D515" s="995"/>
      <c r="E515" s="705">
        <v>0.32564116089530037</v>
      </c>
      <c r="F515" s="570"/>
      <c r="G515" s="570"/>
      <c r="H515" s="1011" t="s">
        <v>520</v>
      </c>
      <c r="I515" s="995"/>
      <c r="J515" s="706">
        <v>2.9055617924071417E-3</v>
      </c>
      <c r="K515" s="570"/>
      <c r="L515" s="570"/>
      <c r="M515" s="1011" t="s">
        <v>520</v>
      </c>
      <c r="N515" s="995"/>
      <c r="O515" s="707">
        <v>4.7050955906537328E-3</v>
      </c>
      <c r="P515" s="570"/>
      <c r="Q515" s="570"/>
      <c r="AX515" s="339"/>
      <c r="AY515" s="339"/>
      <c r="AZ515" s="339"/>
      <c r="BA515" s="341"/>
      <c r="BB515" s="391"/>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1"/>
      <c r="BX515" s="341"/>
      <c r="BY515" s="341"/>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1011" t="s">
        <v>474</v>
      </c>
      <c r="D516" s="995"/>
      <c r="E516" s="705">
        <v>0.23315033782514424</v>
      </c>
      <c r="F516" s="570"/>
      <c r="G516" s="570"/>
      <c r="H516" s="1011" t="s">
        <v>505</v>
      </c>
      <c r="I516" s="995"/>
      <c r="J516" s="706">
        <v>1.2143997518180693E-2</v>
      </c>
      <c r="K516" s="570"/>
      <c r="L516" s="570"/>
      <c r="M516" s="1011" t="s">
        <v>505</v>
      </c>
      <c r="N516" s="995"/>
      <c r="O516" s="707">
        <v>2.1100565645086621E-2</v>
      </c>
      <c r="P516" s="570"/>
      <c r="Q516" s="570"/>
      <c r="AX516" s="339"/>
      <c r="AY516" s="339"/>
      <c r="AZ516" s="339"/>
      <c r="BA516" s="341"/>
      <c r="BB516" s="391"/>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1"/>
      <c r="BX516" s="341"/>
      <c r="BY516" s="341"/>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1011" t="s">
        <v>461</v>
      </c>
      <c r="D517" s="995"/>
      <c r="E517" s="705">
        <v>0.38947067838863969</v>
      </c>
      <c r="F517" s="570"/>
      <c r="G517" s="570"/>
      <c r="H517" s="1011" t="s">
        <v>472</v>
      </c>
      <c r="I517" s="995"/>
      <c r="J517" s="706">
        <v>0.29448658119466914</v>
      </c>
      <c r="K517" s="570"/>
      <c r="L517" s="570"/>
      <c r="M517" s="1011" t="s">
        <v>472</v>
      </c>
      <c r="N517" s="995"/>
      <c r="O517" s="707">
        <v>0.19361478555452225</v>
      </c>
      <c r="P517" s="570"/>
      <c r="Q517" s="570"/>
      <c r="AX517" s="339"/>
      <c r="AY517" s="339"/>
      <c r="AZ517" s="339"/>
      <c r="BA517" s="341"/>
      <c r="BB517" s="391"/>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1"/>
      <c r="BX517" s="341"/>
      <c r="BY517" s="341"/>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1011" t="s">
        <v>488</v>
      </c>
      <c r="D518" s="995"/>
      <c r="E518" s="705">
        <v>0.12338867023752717</v>
      </c>
      <c r="F518" s="570"/>
      <c r="G518" s="570"/>
      <c r="H518" s="1011" t="s">
        <v>492</v>
      </c>
      <c r="I518" s="995"/>
      <c r="J518" s="706">
        <v>0.10734280030333854</v>
      </c>
      <c r="K518" s="570"/>
      <c r="L518" s="570"/>
      <c r="M518" s="1011" t="s">
        <v>492</v>
      </c>
      <c r="N518" s="995"/>
      <c r="O518" s="712">
        <v>8.3321916565913201E-7</v>
      </c>
      <c r="P518" s="570"/>
      <c r="Q518" s="570"/>
      <c r="AX518" s="339"/>
      <c r="AY518" s="339"/>
      <c r="AZ518" s="339"/>
      <c r="BA518" s="341"/>
      <c r="BB518" s="391"/>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1"/>
      <c r="BX518" s="341"/>
      <c r="BY518" s="341"/>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1011" t="s">
        <v>483</v>
      </c>
      <c r="D519" s="995"/>
      <c r="E519" s="705">
        <v>0.17457345796007565</v>
      </c>
      <c r="F519" s="570"/>
      <c r="G519" s="570"/>
      <c r="H519" s="1011" t="s">
        <v>526</v>
      </c>
      <c r="I519" s="995"/>
      <c r="J519" s="713">
        <v>3.320314265212749E-5</v>
      </c>
      <c r="K519" s="570"/>
      <c r="L519" s="570"/>
      <c r="M519" s="1011" t="s">
        <v>526</v>
      </c>
      <c r="N519" s="995"/>
      <c r="O519" s="707">
        <v>6.8337324626970442E-3</v>
      </c>
      <c r="P519" s="570"/>
      <c r="Q519" s="570"/>
      <c r="AX519" s="339"/>
      <c r="AY519" s="339"/>
      <c r="AZ519" s="339"/>
      <c r="BA519" s="341"/>
      <c r="BB519" s="391"/>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1"/>
      <c r="BX519" s="341"/>
      <c r="BY519" s="341"/>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1011" t="s">
        <v>478</v>
      </c>
      <c r="D520" s="995"/>
      <c r="E520" s="705">
        <v>0.23401760332253174</v>
      </c>
      <c r="F520" s="570"/>
      <c r="G520" s="570"/>
      <c r="H520" s="1011" t="s">
        <v>502</v>
      </c>
      <c r="I520" s="995"/>
      <c r="J520" s="706">
        <v>2.0570066172166994E-2</v>
      </c>
      <c r="K520" s="570"/>
      <c r="L520" s="570"/>
      <c r="M520" s="1011" t="s">
        <v>502</v>
      </c>
      <c r="N520" s="995"/>
      <c r="O520" s="707">
        <v>1.7310059483371075E-2</v>
      </c>
      <c r="P520" s="570"/>
      <c r="Q520" s="570"/>
      <c r="AX520" s="339"/>
      <c r="AY520" s="339"/>
      <c r="AZ520" s="339"/>
      <c r="BA520" s="341"/>
      <c r="BB520" s="391"/>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1"/>
      <c r="BX520" s="341"/>
      <c r="BY520" s="341"/>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1011" t="s">
        <v>484</v>
      </c>
      <c r="D521" s="995"/>
      <c r="E521" s="705">
        <v>0.16189634806541472</v>
      </c>
      <c r="F521" s="570"/>
      <c r="G521" s="570"/>
      <c r="H521" s="1011" t="s">
        <v>506</v>
      </c>
      <c r="I521" s="995"/>
      <c r="J521" s="706">
        <v>2.5835544918358062E-2</v>
      </c>
      <c r="K521" s="570"/>
      <c r="L521" s="570"/>
      <c r="M521" s="1011" t="s">
        <v>506</v>
      </c>
      <c r="N521" s="995"/>
      <c r="O521" s="707">
        <v>1.5969484501464497E-2</v>
      </c>
      <c r="P521" s="570"/>
      <c r="Q521" s="570"/>
      <c r="AX521" s="339"/>
      <c r="AY521" s="339"/>
      <c r="AZ521" s="339"/>
      <c r="BA521" s="341"/>
      <c r="BB521" s="391"/>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1"/>
      <c r="BX521" s="341"/>
      <c r="BY521" s="341"/>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1011" t="s">
        <v>482</v>
      </c>
      <c r="D522" s="995"/>
      <c r="E522" s="705">
        <v>0.20031814688396057</v>
      </c>
      <c r="F522" s="570"/>
      <c r="G522" s="570"/>
      <c r="H522" s="1011" t="s">
        <v>498</v>
      </c>
      <c r="I522" s="995"/>
      <c r="J522" s="706">
        <v>5.0286192886047708E-2</v>
      </c>
      <c r="K522" s="570"/>
      <c r="L522" s="570"/>
      <c r="M522" s="1011" t="s">
        <v>498</v>
      </c>
      <c r="N522" s="995"/>
      <c r="O522" s="707">
        <v>2.4245536235866255E-2</v>
      </c>
      <c r="P522" s="570"/>
      <c r="Q522" s="570"/>
      <c r="AX522" s="339"/>
      <c r="AY522" s="339"/>
      <c r="AZ522" s="339"/>
      <c r="BA522" s="341"/>
      <c r="BB522" s="391"/>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1"/>
      <c r="BX522" s="341"/>
      <c r="BY522" s="341"/>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1011" t="s">
        <v>476</v>
      </c>
      <c r="D523" s="995"/>
      <c r="E523" s="705">
        <v>0.24874971807380414</v>
      </c>
      <c r="F523" s="570"/>
      <c r="G523" s="570"/>
      <c r="H523" s="1011" t="s">
        <v>515</v>
      </c>
      <c r="I523" s="995"/>
      <c r="J523" s="706">
        <v>1.1736869929075923E-2</v>
      </c>
      <c r="K523" s="570"/>
      <c r="L523" s="570"/>
      <c r="M523" s="1011" t="s">
        <v>515</v>
      </c>
      <c r="N523" s="995"/>
      <c r="O523" s="707">
        <v>4.5373958163915954E-3</v>
      </c>
      <c r="P523" s="570"/>
      <c r="Q523" s="570"/>
      <c r="AX523" s="339"/>
      <c r="AY523" s="339"/>
      <c r="AZ523" s="339"/>
      <c r="BA523" s="341"/>
      <c r="BB523" s="391"/>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1"/>
      <c r="BX523" s="341"/>
      <c r="BY523" s="341"/>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1011" t="s">
        <v>465</v>
      </c>
      <c r="D524" s="995"/>
      <c r="E524" s="705">
        <v>0.34176738734129064</v>
      </c>
      <c r="F524" s="570"/>
      <c r="G524" s="570"/>
      <c r="H524" s="1011" t="s">
        <v>477</v>
      </c>
      <c r="I524" s="995"/>
      <c r="J524" s="706">
        <v>0.2602363385457982</v>
      </c>
      <c r="K524" s="570"/>
      <c r="L524" s="570"/>
      <c r="M524" s="1011" t="s">
        <v>477</v>
      </c>
      <c r="N524" s="995"/>
      <c r="O524" s="707">
        <v>0.20761703936805184</v>
      </c>
      <c r="P524" s="570"/>
      <c r="Q524" s="570"/>
      <c r="AX524" s="339"/>
      <c r="AY524" s="339"/>
      <c r="AZ524" s="339"/>
      <c r="BA524" s="341"/>
      <c r="BB524" s="391"/>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1"/>
      <c r="BX524" s="341"/>
      <c r="BY524" s="341"/>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1011" t="s">
        <v>485</v>
      </c>
      <c r="D525" s="995"/>
      <c r="E525" s="705">
        <v>0.11829381064618892</v>
      </c>
      <c r="F525" s="570"/>
      <c r="G525" s="570"/>
      <c r="H525" s="1011" t="s">
        <v>503</v>
      </c>
      <c r="I525" s="995"/>
      <c r="J525" s="706">
        <v>2.0070256034888767E-2</v>
      </c>
      <c r="K525" s="570"/>
      <c r="L525" s="570"/>
      <c r="M525" s="1011" t="s">
        <v>503</v>
      </c>
      <c r="N525" s="995"/>
      <c r="O525" s="707">
        <v>1.7079153967574031E-2</v>
      </c>
      <c r="P525" s="570"/>
      <c r="Q525" s="570"/>
      <c r="AX525" s="339"/>
      <c r="AY525" s="339"/>
      <c r="AZ525" s="339"/>
      <c r="BA525" s="341"/>
      <c r="BB525" s="391"/>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1"/>
      <c r="BX525" s="341"/>
      <c r="BY525" s="341"/>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1011" t="s">
        <v>475</v>
      </c>
      <c r="D526" s="995"/>
      <c r="E526" s="705">
        <v>0.2365369596366883</v>
      </c>
      <c r="F526" s="570"/>
      <c r="G526" s="570"/>
      <c r="H526" s="1011" t="s">
        <v>470</v>
      </c>
      <c r="I526" s="995"/>
      <c r="J526" s="706">
        <v>0.3000862984099722</v>
      </c>
      <c r="K526" s="570"/>
      <c r="L526" s="570"/>
      <c r="M526" s="1011" t="s">
        <v>470</v>
      </c>
      <c r="N526" s="995"/>
      <c r="O526" s="707">
        <v>0.20597392019962213</v>
      </c>
      <c r="P526" s="570"/>
      <c r="Q526" s="570"/>
      <c r="AX526" s="339"/>
      <c r="AY526" s="339"/>
      <c r="AZ526" s="339"/>
      <c r="BA526" s="341"/>
      <c r="BB526" s="391"/>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1"/>
      <c r="BX526" s="341"/>
      <c r="BY526" s="341"/>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1011" t="s">
        <v>487</v>
      </c>
      <c r="D527" s="995"/>
      <c r="E527" s="705">
        <v>0.17029225523162633</v>
      </c>
      <c r="F527" s="570"/>
      <c r="G527" s="570"/>
      <c r="H527" s="1011" t="s">
        <v>466</v>
      </c>
      <c r="I527" s="995"/>
      <c r="J527" s="706">
        <v>0.30242783530270972</v>
      </c>
      <c r="K527" s="570"/>
      <c r="L527" s="570"/>
      <c r="M527" s="1011" t="s">
        <v>466</v>
      </c>
      <c r="N527" s="995"/>
      <c r="O527" s="707">
        <v>0.14888414769257269</v>
      </c>
      <c r="P527" s="570"/>
      <c r="Q527" s="570"/>
      <c r="AX527" s="339"/>
      <c r="AY527" s="339"/>
      <c r="AZ527" s="339"/>
      <c r="BA527" s="341"/>
      <c r="BB527" s="391"/>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1"/>
      <c r="BX527" s="341"/>
      <c r="BY527" s="341"/>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1011" t="s">
        <v>458</v>
      </c>
      <c r="D528" s="995"/>
      <c r="E528" s="705">
        <v>0.40620080116172813</v>
      </c>
      <c r="F528" s="570"/>
      <c r="G528" s="570"/>
      <c r="H528" s="1011" t="s">
        <v>464</v>
      </c>
      <c r="I528" s="995"/>
      <c r="J528" s="706">
        <v>0.2492515731623281</v>
      </c>
      <c r="K528" s="570"/>
      <c r="L528" s="570"/>
      <c r="M528" s="1011" t="s">
        <v>464</v>
      </c>
      <c r="N528" s="995"/>
      <c r="O528" s="707">
        <v>0.4193119456748462</v>
      </c>
      <c r="P528" s="570"/>
      <c r="Q528" s="570"/>
      <c r="AX528" s="339"/>
      <c r="AY528" s="339"/>
      <c r="AZ528" s="339"/>
      <c r="BA528" s="341"/>
      <c r="BB528" s="391"/>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1"/>
      <c r="BX528" s="341"/>
      <c r="BY528" s="341"/>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1011" t="s">
        <v>319</v>
      </c>
      <c r="D529" s="995"/>
      <c r="E529" s="705">
        <v>7.8463286707440877E-2</v>
      </c>
      <c r="F529" s="570"/>
      <c r="G529" s="570"/>
      <c r="H529" s="1011" t="s">
        <v>463</v>
      </c>
      <c r="I529" s="995"/>
      <c r="J529" s="706">
        <v>0.20085449454722035</v>
      </c>
      <c r="K529" s="570"/>
      <c r="L529" s="570"/>
      <c r="M529" s="1011" t="s">
        <v>463</v>
      </c>
      <c r="N529" s="995"/>
      <c r="O529" s="707">
        <v>0.43910894339413192</v>
      </c>
      <c r="P529" s="570"/>
      <c r="Q529" s="570"/>
      <c r="AX529" s="339"/>
      <c r="AY529" s="339"/>
      <c r="AZ529" s="339"/>
      <c r="BA529" s="341"/>
      <c r="BB529" s="391"/>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1"/>
      <c r="BX529" s="341"/>
      <c r="BY529" s="341"/>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1011" t="s">
        <v>481</v>
      </c>
      <c r="D530" s="995"/>
      <c r="E530" s="705">
        <v>0.11798890204253376</v>
      </c>
      <c r="F530" s="570"/>
      <c r="G530" s="570"/>
      <c r="H530" s="1011" t="s">
        <v>474</v>
      </c>
      <c r="I530" s="995"/>
      <c r="J530" s="706">
        <v>0.28220914149094256</v>
      </c>
      <c r="K530" s="570"/>
      <c r="L530" s="570"/>
      <c r="M530" s="1011" t="s">
        <v>474</v>
      </c>
      <c r="N530" s="995"/>
      <c r="O530" s="707">
        <v>0.10849001173991678</v>
      </c>
      <c r="P530" s="570"/>
      <c r="Q530" s="570"/>
      <c r="AX530" s="339"/>
      <c r="AY530" s="339"/>
      <c r="AZ530" s="339"/>
      <c r="BA530" s="341"/>
      <c r="BB530" s="391"/>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1"/>
      <c r="BX530" s="341"/>
      <c r="BY530" s="341"/>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1011" t="s">
        <v>523</v>
      </c>
      <c r="D531" s="995"/>
      <c r="E531" s="705">
        <v>3.5040633719332455E-3</v>
      </c>
      <c r="F531" s="570"/>
      <c r="G531" s="570"/>
      <c r="H531" s="1011" t="s">
        <v>461</v>
      </c>
      <c r="I531" s="995"/>
      <c r="J531" s="706">
        <v>0.30775104007315646</v>
      </c>
      <c r="K531" s="570"/>
      <c r="L531" s="570"/>
      <c r="M531" s="1011" t="s">
        <v>461</v>
      </c>
      <c r="N531" s="995"/>
      <c r="O531" s="707">
        <v>0.44890056990864813</v>
      </c>
      <c r="P531" s="570"/>
      <c r="Q531" s="570"/>
      <c r="AX531" s="339"/>
      <c r="AY531" s="339"/>
      <c r="AZ531" s="339"/>
      <c r="BA531" s="341"/>
      <c r="BB531" s="391"/>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1"/>
      <c r="BX531" s="341"/>
      <c r="BY531" s="341"/>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1011" t="s">
        <v>490</v>
      </c>
      <c r="D532" s="995"/>
      <c r="E532" s="705">
        <v>5.8389527603598338E-3</v>
      </c>
      <c r="F532" s="570"/>
      <c r="G532" s="570"/>
      <c r="H532" s="1011" t="s">
        <v>488</v>
      </c>
      <c r="I532" s="995"/>
      <c r="J532" s="706">
        <v>0.16775841195270108</v>
      </c>
      <c r="K532" s="570"/>
      <c r="L532" s="570"/>
      <c r="M532" s="1011" t="s">
        <v>488</v>
      </c>
      <c r="N532" s="995"/>
      <c r="O532" s="707">
        <v>5.0306891128489704E-2</v>
      </c>
      <c r="P532" s="570"/>
      <c r="Q532" s="570"/>
      <c r="AX532" s="339"/>
      <c r="AY532" s="339"/>
      <c r="AZ532" s="339"/>
      <c r="BA532" s="341"/>
      <c r="BB532" s="391"/>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1"/>
      <c r="BX532" s="341"/>
      <c r="BY532" s="341"/>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1011" t="s">
        <v>486</v>
      </c>
      <c r="D533" s="995"/>
      <c r="E533" s="705">
        <v>0.1748179459560221</v>
      </c>
      <c r="F533" s="570"/>
      <c r="G533" s="570"/>
      <c r="H533" s="1011" t="s">
        <v>483</v>
      </c>
      <c r="I533" s="995"/>
      <c r="J533" s="706">
        <v>0.22330735806561225</v>
      </c>
      <c r="K533" s="570"/>
      <c r="L533" s="570"/>
      <c r="M533" s="1011" t="s">
        <v>483</v>
      </c>
      <c r="N533" s="995"/>
      <c r="O533" s="707">
        <v>8.9697625391480754E-2</v>
      </c>
      <c r="P533" s="570"/>
      <c r="Q533" s="570"/>
      <c r="AX533" s="339"/>
      <c r="AY533" s="339"/>
      <c r="AZ533" s="339"/>
      <c r="BA533" s="341"/>
      <c r="BB533" s="391"/>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1"/>
      <c r="BX533" s="341"/>
      <c r="BY533" s="341"/>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1011" t="s">
        <v>546</v>
      </c>
      <c r="D534" s="995"/>
      <c r="E534" s="711">
        <v>7.8994950094756341E-7</v>
      </c>
      <c r="F534" s="570"/>
      <c r="G534" s="570"/>
      <c r="H534" s="1011" t="s">
        <v>478</v>
      </c>
      <c r="I534" s="995"/>
      <c r="J534" s="706">
        <v>0.27092160098747053</v>
      </c>
      <c r="K534" s="570"/>
      <c r="L534" s="570"/>
      <c r="M534" s="1011" t="s">
        <v>478</v>
      </c>
      <c r="N534" s="995"/>
      <c r="O534" s="707">
        <v>0.11790880839022211</v>
      </c>
      <c r="P534" s="570"/>
      <c r="Q534" s="570"/>
      <c r="AX534" s="339"/>
      <c r="AY534" s="339"/>
      <c r="AZ534" s="339"/>
      <c r="BA534" s="341"/>
      <c r="BB534" s="391"/>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1"/>
      <c r="BX534" s="341"/>
      <c r="BY534" s="341"/>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1011" t="s">
        <v>500</v>
      </c>
      <c r="D535" s="995"/>
      <c r="E535" s="705">
        <v>4.3937945772425775E-2</v>
      </c>
      <c r="F535" s="570"/>
      <c r="G535" s="570"/>
      <c r="H535" s="1011" t="s">
        <v>484</v>
      </c>
      <c r="I535" s="995"/>
      <c r="J535" s="706">
        <v>0.21323736477129668</v>
      </c>
      <c r="K535" s="570"/>
      <c r="L535" s="570"/>
      <c r="M535" s="1011" t="s">
        <v>484</v>
      </c>
      <c r="N535" s="995"/>
      <c r="O535" s="707">
        <v>4.7885141886619922E-2</v>
      </c>
      <c r="P535" s="570"/>
      <c r="Q535" s="570"/>
      <c r="AX535" s="339"/>
      <c r="AY535" s="339"/>
      <c r="AZ535" s="339"/>
      <c r="BA535" s="341"/>
      <c r="BB535" s="391"/>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1"/>
      <c r="BX535" s="341"/>
      <c r="BY535" s="341"/>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1011" t="s">
        <v>507</v>
      </c>
      <c r="D536" s="995"/>
      <c r="E536" s="705">
        <v>1.4249814436114297E-2</v>
      </c>
      <c r="F536" s="570"/>
      <c r="G536" s="570"/>
      <c r="H536" s="1011" t="s">
        <v>482</v>
      </c>
      <c r="I536" s="995"/>
      <c r="J536" s="706">
        <v>0.22850532357361786</v>
      </c>
      <c r="K536" s="570"/>
      <c r="L536" s="570"/>
      <c r="M536" s="1011" t="s">
        <v>482</v>
      </c>
      <c r="N536" s="995"/>
      <c r="O536" s="707">
        <v>0.10333935585994553</v>
      </c>
      <c r="P536" s="570"/>
      <c r="Q536" s="570"/>
      <c r="AX536" s="339"/>
      <c r="AY536" s="339"/>
      <c r="AZ536" s="339"/>
      <c r="BA536" s="341"/>
      <c r="BB536" s="391"/>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1"/>
      <c r="BX536" s="341"/>
      <c r="BY536" s="341"/>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1011" t="s">
        <v>524</v>
      </c>
      <c r="D537" s="995"/>
      <c r="E537" s="705">
        <v>3.1495098469490595E-3</v>
      </c>
      <c r="F537" s="570"/>
      <c r="G537" s="570"/>
      <c r="H537" s="1011" t="s">
        <v>476</v>
      </c>
      <c r="I537" s="995"/>
      <c r="J537" s="706">
        <v>0.28098575459878439</v>
      </c>
      <c r="K537" s="570"/>
      <c r="L537" s="570"/>
      <c r="M537" s="1011" t="s">
        <v>476</v>
      </c>
      <c r="N537" s="995"/>
      <c r="O537" s="707">
        <v>0.18494527285798623</v>
      </c>
      <c r="P537" s="570"/>
      <c r="Q537" s="570"/>
      <c r="AX537" s="339"/>
      <c r="AY537" s="339"/>
      <c r="AZ537" s="339"/>
      <c r="BA537" s="341"/>
      <c r="BB537" s="391"/>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1"/>
      <c r="BX537" s="341"/>
      <c r="BY537" s="341"/>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1011" t="s">
        <v>519</v>
      </c>
      <c r="D538" s="995"/>
      <c r="E538" s="705">
        <v>3.9750934089923555E-3</v>
      </c>
      <c r="F538" s="570"/>
      <c r="G538" s="570"/>
      <c r="H538" s="1011" t="s">
        <v>465</v>
      </c>
      <c r="I538" s="995"/>
      <c r="J538" s="706">
        <v>0.30910000563998263</v>
      </c>
      <c r="K538" s="570"/>
      <c r="L538" s="570"/>
      <c r="M538" s="1011" t="s">
        <v>465</v>
      </c>
      <c r="N538" s="995"/>
      <c r="O538" s="707">
        <v>0.3180794516293437</v>
      </c>
      <c r="P538" s="570"/>
      <c r="Q538" s="570"/>
      <c r="AX538" s="339"/>
      <c r="AY538" s="339"/>
      <c r="AZ538" s="339"/>
      <c r="BA538" s="341"/>
      <c r="BB538" s="391"/>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1"/>
      <c r="BX538" s="341"/>
      <c r="BY538" s="341"/>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1011" t="s">
        <v>489</v>
      </c>
      <c r="D539" s="995"/>
      <c r="E539" s="705">
        <v>0.15754351099580186</v>
      </c>
      <c r="F539" s="570"/>
      <c r="G539" s="570"/>
      <c r="H539" s="1011" t="s">
        <v>485</v>
      </c>
      <c r="I539" s="995"/>
      <c r="J539" s="706">
        <v>0.12256766789545041</v>
      </c>
      <c r="K539" s="570"/>
      <c r="L539" s="570"/>
      <c r="M539" s="1011" t="s">
        <v>485</v>
      </c>
      <c r="N539" s="995"/>
      <c r="O539" s="707">
        <v>0.15246807666087001</v>
      </c>
      <c r="P539" s="570"/>
      <c r="Q539" s="570"/>
      <c r="AX539" s="339"/>
      <c r="AY539" s="339"/>
      <c r="AZ539" s="339"/>
      <c r="BA539" s="341"/>
      <c r="BB539" s="391"/>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1"/>
      <c r="BX539" s="341"/>
      <c r="BY539" s="341"/>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1011" t="s">
        <v>541</v>
      </c>
      <c r="D540" s="995"/>
      <c r="E540" s="711">
        <v>9.3058906552716971E-5</v>
      </c>
      <c r="F540" s="570"/>
      <c r="G540" s="570"/>
      <c r="H540" s="1011" t="s">
        <v>475</v>
      </c>
      <c r="I540" s="995"/>
      <c r="J540" s="706">
        <v>0.21717723433563357</v>
      </c>
      <c r="K540" s="570"/>
      <c r="L540" s="570"/>
      <c r="M540" s="1011" t="s">
        <v>475</v>
      </c>
      <c r="N540" s="995"/>
      <c r="O540" s="707">
        <v>0.27801284474792093</v>
      </c>
      <c r="P540" s="570"/>
      <c r="Q540" s="570"/>
      <c r="AX540" s="339"/>
      <c r="AY540" s="339"/>
      <c r="AZ540" s="339"/>
      <c r="BA540" s="341"/>
      <c r="BB540" s="391"/>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1"/>
      <c r="BX540" s="341"/>
      <c r="BY540" s="341"/>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1011" t="s">
        <v>529</v>
      </c>
      <c r="D541" s="995"/>
      <c r="E541" s="705">
        <v>2.4279208673099206E-3</v>
      </c>
      <c r="F541" s="570"/>
      <c r="G541" s="570"/>
      <c r="H541" s="1011" t="s">
        <v>487</v>
      </c>
      <c r="I541" s="995"/>
      <c r="J541" s="706">
        <v>0.20997092557432101</v>
      </c>
      <c r="K541" s="570"/>
      <c r="L541" s="570"/>
      <c r="M541" s="1011" t="s">
        <v>487</v>
      </c>
      <c r="N541" s="995"/>
      <c r="O541" s="707">
        <v>0.15091135206710449</v>
      </c>
      <c r="P541" s="570"/>
      <c r="Q541" s="570"/>
      <c r="AX541" s="339"/>
      <c r="AY541" s="339"/>
      <c r="AZ541" s="339"/>
      <c r="BA541" s="341"/>
      <c r="BB541" s="391"/>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1"/>
      <c r="BX541" s="341"/>
      <c r="BY541" s="341"/>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1011" t="s">
        <v>504</v>
      </c>
      <c r="D542" s="995"/>
      <c r="E542" s="705">
        <v>1.7026294350686526E-2</v>
      </c>
      <c r="F542" s="570"/>
      <c r="G542" s="570"/>
      <c r="H542" s="1011" t="s">
        <v>458</v>
      </c>
      <c r="I542" s="995"/>
      <c r="J542" s="706">
        <v>0.39385532825657854</v>
      </c>
      <c r="K542" s="570"/>
      <c r="L542" s="570"/>
      <c r="M542" s="1011" t="s">
        <v>458</v>
      </c>
      <c r="N542" s="995"/>
      <c r="O542" s="707">
        <v>0.31419952606145063</v>
      </c>
      <c r="P542" s="570"/>
      <c r="Q542" s="570"/>
      <c r="AX542" s="339"/>
      <c r="AY542" s="339"/>
      <c r="AZ542" s="339"/>
      <c r="BA542" s="341"/>
      <c r="BB542" s="391"/>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1"/>
      <c r="BX542" s="341"/>
      <c r="BY542" s="341"/>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1011" t="s">
        <v>460</v>
      </c>
      <c r="D543" s="995"/>
      <c r="E543" s="705">
        <v>0.3165126772545685</v>
      </c>
      <c r="F543" s="570"/>
      <c r="G543" s="570"/>
      <c r="H543" s="1011" t="s">
        <v>319</v>
      </c>
      <c r="I543" s="995"/>
      <c r="J543" s="706">
        <v>0.11116966143662814</v>
      </c>
      <c r="K543" s="570"/>
      <c r="L543" s="570"/>
      <c r="M543" s="1011" t="s">
        <v>319</v>
      </c>
      <c r="N543" s="995"/>
      <c r="O543" s="707">
        <v>5.6419808012124324E-2</v>
      </c>
      <c r="P543" s="570"/>
      <c r="Q543" s="570"/>
      <c r="AX543" s="339"/>
      <c r="AY543" s="339"/>
      <c r="AZ543" s="339"/>
      <c r="BA543" s="341"/>
      <c r="BB543" s="391"/>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1"/>
      <c r="BX543" s="341"/>
      <c r="BY543" s="341"/>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1011" t="s">
        <v>536</v>
      </c>
      <c r="D544" s="995"/>
      <c r="E544" s="705">
        <v>1.7491467543933779E-4</v>
      </c>
      <c r="F544" s="570"/>
      <c r="G544" s="570"/>
      <c r="H544" s="1011" t="s">
        <v>481</v>
      </c>
      <c r="I544" s="995"/>
      <c r="J544" s="706">
        <v>3.8771705916547397E-2</v>
      </c>
      <c r="K544" s="570"/>
      <c r="L544" s="570"/>
      <c r="M544" s="1011" t="s">
        <v>481</v>
      </c>
      <c r="N544" s="995"/>
      <c r="O544" s="707">
        <v>0.19168008474767242</v>
      </c>
      <c r="P544" s="570"/>
      <c r="Q544" s="570"/>
      <c r="AX544" s="339"/>
      <c r="AY544" s="339"/>
      <c r="AZ544" s="339"/>
      <c r="BA544" s="341"/>
      <c r="BB544" s="391"/>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1"/>
      <c r="BX544" s="341"/>
      <c r="BY544" s="341"/>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1011" t="s">
        <v>545</v>
      </c>
      <c r="D545" s="995"/>
      <c r="E545" s="711">
        <v>6.7027149538214218E-6</v>
      </c>
      <c r="F545" s="570"/>
      <c r="G545" s="570"/>
      <c r="H545" s="1011" t="s">
        <v>523</v>
      </c>
      <c r="I545" s="995"/>
      <c r="J545" s="706">
        <v>4.3725483288572148E-4</v>
      </c>
      <c r="K545" s="570"/>
      <c r="L545" s="570"/>
      <c r="M545" s="1011" t="s">
        <v>523</v>
      </c>
      <c r="N545" s="995"/>
      <c r="O545" s="707">
        <v>4.9008067589440506E-3</v>
      </c>
      <c r="P545" s="570"/>
      <c r="Q545" s="570"/>
      <c r="AX545" s="339"/>
      <c r="AY545" s="339"/>
      <c r="AZ545" s="339"/>
      <c r="BA545" s="341"/>
      <c r="BB545" s="391"/>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1"/>
      <c r="BX545" s="341"/>
      <c r="BY545" s="341"/>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1011" t="s">
        <v>456</v>
      </c>
      <c r="D546" s="995"/>
      <c r="E546" s="705">
        <v>0.36712601349917551</v>
      </c>
      <c r="F546" s="570"/>
      <c r="G546" s="570"/>
      <c r="H546" s="1011" t="s">
        <v>490</v>
      </c>
      <c r="I546" s="995"/>
      <c r="J546" s="706">
        <v>0.10902425350420938</v>
      </c>
      <c r="K546" s="570"/>
      <c r="L546" s="570"/>
      <c r="M546" s="1011" t="s">
        <v>490</v>
      </c>
      <c r="N546" s="995"/>
      <c r="O546" s="707">
        <v>6.2836571093783267E-2</v>
      </c>
      <c r="P546" s="570"/>
      <c r="Q546" s="570"/>
      <c r="AX546" s="339"/>
      <c r="AY546" s="339"/>
      <c r="AZ546" s="339"/>
      <c r="BA546" s="341"/>
      <c r="BB546" s="391"/>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1"/>
      <c r="BX546" s="341"/>
      <c r="BY546" s="341"/>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1011" t="s">
        <v>538</v>
      </c>
      <c r="D547" s="995"/>
      <c r="E547" s="705">
        <v>1.1867942985086494E-4</v>
      </c>
      <c r="F547" s="570"/>
      <c r="G547" s="570"/>
      <c r="H547" s="1011" t="s">
        <v>486</v>
      </c>
      <c r="I547" s="995"/>
      <c r="J547" s="706">
        <v>0.21261803484826083</v>
      </c>
      <c r="K547" s="570"/>
      <c r="L547" s="570"/>
      <c r="M547" s="1011" t="s">
        <v>486</v>
      </c>
      <c r="N547" s="995"/>
      <c r="O547" s="707">
        <v>8.757086070080318E-2</v>
      </c>
      <c r="P547" s="570"/>
      <c r="Q547" s="570"/>
      <c r="AX547" s="339"/>
      <c r="AY547" s="339"/>
      <c r="AZ547" s="339"/>
      <c r="BA547" s="341"/>
      <c r="BB547" s="391"/>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1"/>
      <c r="BX547" s="341"/>
      <c r="BY547" s="341"/>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1011" t="s">
        <v>532</v>
      </c>
      <c r="D548" s="995"/>
      <c r="E548" s="705">
        <v>8.8432111234475078E-4</v>
      </c>
      <c r="F548" s="570"/>
      <c r="G548" s="570"/>
      <c r="H548" s="1011" t="s">
        <v>546</v>
      </c>
      <c r="I548" s="995"/>
      <c r="J548" s="713">
        <v>3.8222656139368344E-5</v>
      </c>
      <c r="K548" s="570"/>
      <c r="L548" s="570"/>
      <c r="M548" s="1011" t="s">
        <v>546</v>
      </c>
      <c r="N548" s="995"/>
      <c r="O548" s="712">
        <v>8.7512705791660439E-5</v>
      </c>
      <c r="P548" s="570"/>
      <c r="Q548" s="570"/>
      <c r="AX548" s="339"/>
      <c r="AY548" s="339"/>
      <c r="AZ548" s="339"/>
      <c r="BA548" s="341"/>
      <c r="BB548" s="391"/>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1"/>
      <c r="BX548" s="341"/>
      <c r="BY548" s="341"/>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1011" t="s">
        <v>530</v>
      </c>
      <c r="D549" s="995"/>
      <c r="E549" s="705">
        <v>2.2475627062121138E-3</v>
      </c>
      <c r="F549" s="570"/>
      <c r="G549" s="570"/>
      <c r="H549" s="1011" t="s">
        <v>500</v>
      </c>
      <c r="I549" s="995"/>
      <c r="J549" s="706">
        <v>2.0399969028399568E-2</v>
      </c>
      <c r="K549" s="570"/>
      <c r="L549" s="570"/>
      <c r="M549" s="1011" t="s">
        <v>500</v>
      </c>
      <c r="N549" s="995"/>
      <c r="O549" s="707">
        <v>3.0461474762451833E-2</v>
      </c>
      <c r="P549" s="570"/>
      <c r="Q549" s="570"/>
      <c r="AX549" s="339"/>
      <c r="AY549" s="339"/>
      <c r="AZ549" s="339"/>
      <c r="BA549" s="341"/>
      <c r="BB549" s="391"/>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1"/>
      <c r="BX549" s="341"/>
      <c r="BY549" s="341"/>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1011" t="s">
        <v>533</v>
      </c>
      <c r="D550" s="995"/>
      <c r="E550" s="705">
        <v>8.8334484826255925E-4</v>
      </c>
      <c r="F550" s="570"/>
      <c r="G550" s="570"/>
      <c r="H550" s="1011" t="s">
        <v>507</v>
      </c>
      <c r="I550" s="995"/>
      <c r="J550" s="706">
        <v>2.2286063499865477E-3</v>
      </c>
      <c r="K550" s="570"/>
      <c r="L550" s="570"/>
      <c r="M550" s="1011" t="s">
        <v>507</v>
      </c>
      <c r="N550" s="995"/>
      <c r="O550" s="707">
        <v>2.7185242680348606E-2</v>
      </c>
      <c r="P550" s="570"/>
      <c r="Q550" s="570"/>
      <c r="AX550" s="339"/>
      <c r="AY550" s="339"/>
      <c r="AZ550" s="339"/>
      <c r="BA550" s="341"/>
      <c r="BB550" s="391"/>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1"/>
      <c r="BX550" s="341"/>
      <c r="BY550" s="341"/>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1011" t="s">
        <v>459</v>
      </c>
      <c r="D551" s="995"/>
      <c r="E551" s="705">
        <v>0.3855800941488069</v>
      </c>
      <c r="F551" s="570"/>
      <c r="G551" s="570"/>
      <c r="H551" s="1011" t="s">
        <v>524</v>
      </c>
      <c r="I551" s="995"/>
      <c r="J551" s="706">
        <v>2.0589022392967832E-4</v>
      </c>
      <c r="K551" s="570"/>
      <c r="L551" s="570"/>
      <c r="M551" s="1011" t="s">
        <v>524</v>
      </c>
      <c r="N551" s="995"/>
      <c r="O551" s="707">
        <v>6.2366999052952711E-3</v>
      </c>
      <c r="P551" s="570"/>
      <c r="Q551" s="570"/>
      <c r="AX551" s="339"/>
      <c r="AY551" s="339"/>
      <c r="AZ551" s="339"/>
      <c r="BA551" s="341"/>
      <c r="BB551" s="391"/>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1"/>
      <c r="BX551" s="341"/>
      <c r="BY551" s="341"/>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1011" t="s">
        <v>495</v>
      </c>
      <c r="D552" s="995"/>
      <c r="E552" s="705">
        <v>5.8719098030466037E-2</v>
      </c>
      <c r="F552" s="570"/>
      <c r="G552" s="570"/>
      <c r="H552" s="1011" t="s">
        <v>519</v>
      </c>
      <c r="I552" s="995"/>
      <c r="J552" s="706">
        <v>7.4525280151372915E-3</v>
      </c>
      <c r="K552" s="570"/>
      <c r="L552" s="570"/>
      <c r="M552" s="1011" t="s">
        <v>519</v>
      </c>
      <c r="N552" s="995"/>
      <c r="O552" s="707">
        <v>3.6235924202405343E-3</v>
      </c>
      <c r="P552" s="570"/>
      <c r="Q552" s="570"/>
      <c r="AX552" s="339"/>
      <c r="AY552" s="339"/>
      <c r="AZ552" s="339"/>
      <c r="BA552" s="341"/>
      <c r="BB552" s="391"/>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1"/>
      <c r="BX552" s="341"/>
      <c r="BY552" s="341"/>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1011" t="s">
        <v>473</v>
      </c>
      <c r="D553" s="995"/>
      <c r="E553" s="705">
        <v>0.23048283071430284</v>
      </c>
      <c r="F553" s="570"/>
      <c r="G553" s="570"/>
      <c r="H553" s="1011" t="s">
        <v>489</v>
      </c>
      <c r="I553" s="995"/>
      <c r="J553" s="706">
        <v>0.1574034791703211</v>
      </c>
      <c r="K553" s="570"/>
      <c r="L553" s="570"/>
      <c r="M553" s="1011" t="s">
        <v>489</v>
      </c>
      <c r="N553" s="995"/>
      <c r="O553" s="707">
        <v>7.9251461224407863E-2</v>
      </c>
      <c r="P553" s="570"/>
      <c r="Q553" s="570"/>
      <c r="AX553" s="339"/>
      <c r="AY553" s="339"/>
      <c r="AZ553" s="339"/>
      <c r="BA553" s="341"/>
      <c r="BB553" s="391"/>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1"/>
      <c r="BX553" s="341"/>
      <c r="BY553" s="341"/>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1011" t="s">
        <v>496</v>
      </c>
      <c r="D554" s="995"/>
      <c r="E554" s="705">
        <v>4.7739606195367656E-2</v>
      </c>
      <c r="F554" s="570"/>
      <c r="G554" s="570"/>
      <c r="H554" s="1011" t="s">
        <v>541</v>
      </c>
      <c r="I554" s="995"/>
      <c r="J554" s="713">
        <v>2.2163132433281912E-5</v>
      </c>
      <c r="K554" s="570"/>
      <c r="L554" s="570"/>
      <c r="M554" s="1011" t="s">
        <v>541</v>
      </c>
      <c r="N554" s="995"/>
      <c r="O554" s="707">
        <v>2.7486382280121651E-4</v>
      </c>
      <c r="P554" s="570"/>
      <c r="Q554" s="570"/>
      <c r="AX554" s="339"/>
      <c r="AY554" s="339"/>
      <c r="AZ554" s="339"/>
      <c r="BA554" s="341"/>
      <c r="BB554" s="391"/>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1"/>
      <c r="BX554" s="341"/>
      <c r="BY554" s="341"/>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1011" t="s">
        <v>508</v>
      </c>
      <c r="D555" s="995"/>
      <c r="E555" s="705">
        <v>2.4262916696098174E-3</v>
      </c>
      <c r="F555" s="570"/>
      <c r="G555" s="570"/>
      <c r="H555" s="1011" t="s">
        <v>529</v>
      </c>
      <c r="I555" s="995"/>
      <c r="J555" s="706">
        <v>3.2165759348282423E-3</v>
      </c>
      <c r="K555" s="570"/>
      <c r="L555" s="570"/>
      <c r="M555" s="1011" t="s">
        <v>529</v>
      </c>
      <c r="N555" s="995"/>
      <c r="O555" s="707">
        <v>1.8726249905957303E-3</v>
      </c>
      <c r="P555" s="570"/>
      <c r="Q555" s="570"/>
      <c r="AX555" s="339"/>
      <c r="AY555" s="339"/>
      <c r="AZ555" s="339"/>
      <c r="BA555" s="341"/>
      <c r="BB555" s="391"/>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1"/>
      <c r="BX555" s="341"/>
      <c r="BY555" s="341"/>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1011" t="s">
        <v>493</v>
      </c>
      <c r="D556" s="995"/>
      <c r="E556" s="705">
        <v>9.4772560334139166E-2</v>
      </c>
      <c r="F556" s="570"/>
      <c r="G556" s="570"/>
      <c r="H556" s="1011" t="s">
        <v>504</v>
      </c>
      <c r="I556" s="995"/>
      <c r="J556" s="706">
        <v>2.8340665628293041E-3</v>
      </c>
      <c r="K556" s="570"/>
      <c r="L556" s="570"/>
      <c r="M556" s="1011" t="s">
        <v>504</v>
      </c>
      <c r="N556" s="995"/>
      <c r="O556" s="707">
        <v>3.0306989675187558E-2</v>
      </c>
      <c r="P556" s="570"/>
      <c r="Q556" s="570"/>
      <c r="AX556" s="339"/>
      <c r="AY556" s="339"/>
      <c r="AZ556" s="339"/>
      <c r="BA556" s="341"/>
      <c r="BB556" s="391"/>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1"/>
      <c r="BX556" s="341"/>
      <c r="BY556" s="341"/>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1011" t="s">
        <v>516</v>
      </c>
      <c r="D557" s="995"/>
      <c r="E557" s="705">
        <v>2.879997478886866E-3</v>
      </c>
      <c r="F557" s="570"/>
      <c r="G557" s="570"/>
      <c r="H557" s="1011" t="s">
        <v>460</v>
      </c>
      <c r="I557" s="995"/>
      <c r="J557" s="706">
        <v>0.38940568041222667</v>
      </c>
      <c r="K557" s="570"/>
      <c r="L557" s="570"/>
      <c r="M557" s="1011" t="s">
        <v>460</v>
      </c>
      <c r="N557" s="995"/>
      <c r="O557" s="707">
        <v>8.9599188256337628E-2</v>
      </c>
      <c r="P557" s="570"/>
      <c r="Q557" s="570"/>
      <c r="AX557" s="339"/>
      <c r="AY557" s="339"/>
      <c r="AZ557" s="339"/>
      <c r="BA557" s="341"/>
      <c r="BB557" s="391"/>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1"/>
      <c r="BX557" s="341"/>
      <c r="BY557" s="341"/>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1011" t="s">
        <v>510</v>
      </c>
      <c r="D558" s="995"/>
      <c r="E558" s="705">
        <v>1.4193763509503221E-2</v>
      </c>
      <c r="F558" s="570"/>
      <c r="G558" s="570"/>
      <c r="H558" s="1011" t="s">
        <v>536</v>
      </c>
      <c r="I558" s="995"/>
      <c r="J558" s="706">
        <v>1.6303251335708559E-4</v>
      </c>
      <c r="K558" s="570"/>
      <c r="L558" s="570"/>
      <c r="M558" s="1011" t="s">
        <v>536</v>
      </c>
      <c r="N558" s="995"/>
      <c r="O558" s="712">
        <v>3.7102565667273064E-5</v>
      </c>
      <c r="P558" s="570"/>
      <c r="Q558" s="570"/>
      <c r="AX558" s="339"/>
      <c r="AY558" s="339"/>
      <c r="AZ558" s="339"/>
      <c r="BA558" s="341"/>
      <c r="BB558" s="391"/>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1"/>
      <c r="BX558" s="341"/>
      <c r="BY558" s="341"/>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1011" t="s">
        <v>499</v>
      </c>
      <c r="D559" s="995"/>
      <c r="E559" s="705">
        <v>1.3157599141667257E-2</v>
      </c>
      <c r="F559" s="570"/>
      <c r="G559" s="570"/>
      <c r="H559" s="1011" t="s">
        <v>545</v>
      </c>
      <c r="I559" s="995"/>
      <c r="J559" s="713">
        <v>1.017381196085195E-5</v>
      </c>
      <c r="K559" s="570"/>
      <c r="L559" s="570"/>
      <c r="M559" s="1011" t="s">
        <v>545</v>
      </c>
      <c r="N559" s="995"/>
      <c r="O559" s="712">
        <v>6.9908023395411065E-5</v>
      </c>
      <c r="P559" s="570"/>
      <c r="Q559" s="570"/>
      <c r="AX559" s="339"/>
      <c r="AY559" s="339"/>
      <c r="AZ559" s="339"/>
      <c r="BA559" s="341"/>
      <c r="BB559" s="391"/>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1"/>
      <c r="BX559" s="341"/>
      <c r="BY559" s="341"/>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1011" t="s">
        <v>543</v>
      </c>
      <c r="D560" s="995"/>
      <c r="E560" s="711">
        <v>5.1853618052168234E-5</v>
      </c>
      <c r="F560" s="570"/>
      <c r="G560" s="570"/>
      <c r="H560" s="1011" t="s">
        <v>456</v>
      </c>
      <c r="I560" s="995"/>
      <c r="J560" s="706">
        <v>0.40457321679012664</v>
      </c>
      <c r="K560" s="570"/>
      <c r="L560" s="570"/>
      <c r="M560" s="1011" t="s">
        <v>456</v>
      </c>
      <c r="N560" s="995"/>
      <c r="O560" s="707">
        <v>0.15804424782466989</v>
      </c>
      <c r="P560" s="570"/>
      <c r="Q560" s="570"/>
      <c r="AX560" s="339"/>
      <c r="AY560" s="339"/>
      <c r="AZ560" s="339"/>
      <c r="BA560" s="341"/>
      <c r="BB560" s="391"/>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1"/>
      <c r="BX560" s="341"/>
      <c r="BY560" s="341"/>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1011" t="s">
        <v>480</v>
      </c>
      <c r="D561" s="995"/>
      <c r="E561" s="705">
        <v>0.25598608270673634</v>
      </c>
      <c r="F561" s="570"/>
      <c r="G561" s="570"/>
      <c r="H561" s="1011" t="s">
        <v>538</v>
      </c>
      <c r="I561" s="995"/>
      <c r="J561" s="706">
        <v>4.6594208296162293E-4</v>
      </c>
      <c r="K561" s="570"/>
      <c r="L561" s="570"/>
      <c r="M561" s="1011" t="s">
        <v>538</v>
      </c>
      <c r="N561" s="995"/>
      <c r="O561" s="712">
        <v>5.8908670125197106E-5</v>
      </c>
      <c r="P561" s="570"/>
      <c r="Q561" s="570"/>
      <c r="AX561" s="339"/>
      <c r="AY561" s="339"/>
      <c r="AZ561" s="339"/>
      <c r="BA561" s="341"/>
      <c r="BB561" s="391"/>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1"/>
      <c r="BX561" s="341"/>
      <c r="BY561" s="341"/>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1011" t="s">
        <v>535</v>
      </c>
      <c r="D562" s="995"/>
      <c r="E562" s="705">
        <v>6.7961624480385608E-4</v>
      </c>
      <c r="F562" s="570"/>
      <c r="G562" s="570"/>
      <c r="H562" s="1011" t="s">
        <v>532</v>
      </c>
      <c r="I562" s="995"/>
      <c r="J562" s="706">
        <v>1.5419168679800923E-4</v>
      </c>
      <c r="K562" s="570"/>
      <c r="L562" s="570"/>
      <c r="M562" s="1011" t="s">
        <v>532</v>
      </c>
      <c r="N562" s="995"/>
      <c r="O562" s="707">
        <v>1.9591819070416809E-3</v>
      </c>
      <c r="P562" s="570"/>
      <c r="Q562" s="570"/>
      <c r="AX562" s="339"/>
      <c r="AY562" s="339"/>
      <c r="AZ562" s="339"/>
      <c r="BA562" s="341"/>
      <c r="BB562" s="391"/>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1"/>
      <c r="BX562" s="341"/>
      <c r="BY562" s="341"/>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1011" t="s">
        <v>534</v>
      </c>
      <c r="D563" s="995"/>
      <c r="E563" s="705">
        <v>7.113400229550275E-4</v>
      </c>
      <c r="F563" s="570"/>
      <c r="G563" s="570"/>
      <c r="H563" s="1011" t="s">
        <v>530</v>
      </c>
      <c r="I563" s="995"/>
      <c r="J563" s="706">
        <v>5.0100367846618685E-4</v>
      </c>
      <c r="K563" s="570"/>
      <c r="L563" s="570"/>
      <c r="M563" s="1011" t="s">
        <v>530</v>
      </c>
      <c r="N563" s="995"/>
      <c r="O563" s="707">
        <v>5.0000545690389335E-3</v>
      </c>
      <c r="P563" s="570"/>
      <c r="Q563" s="570"/>
      <c r="AX563" s="339"/>
      <c r="AY563" s="339"/>
      <c r="AZ563" s="339"/>
      <c r="BA563" s="341"/>
      <c r="BB563" s="391"/>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1"/>
      <c r="BX563" s="341"/>
      <c r="BY563" s="341"/>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1011" t="s">
        <v>491</v>
      </c>
      <c r="D564" s="995"/>
      <c r="E564" s="705">
        <v>0.14617672903073048</v>
      </c>
      <c r="F564" s="570"/>
      <c r="G564" s="570"/>
      <c r="H564" s="1011" t="s">
        <v>533</v>
      </c>
      <c r="I564" s="995"/>
      <c r="J564" s="706">
        <v>3.2299459367553099E-4</v>
      </c>
      <c r="K564" s="570"/>
      <c r="L564" s="570"/>
      <c r="M564" s="1011" t="s">
        <v>533</v>
      </c>
      <c r="N564" s="995"/>
      <c r="O564" s="707">
        <v>7.7033599200372171E-4</v>
      </c>
      <c r="P564" s="570"/>
      <c r="Q564" s="570"/>
      <c r="AX564" s="339"/>
      <c r="AY564" s="339"/>
      <c r="AZ564" s="339"/>
      <c r="BA564" s="341"/>
      <c r="BB564" s="391"/>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1"/>
      <c r="BX564" s="341"/>
      <c r="BY564" s="341"/>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1011" t="s">
        <v>497</v>
      </c>
      <c r="D565" s="995"/>
      <c r="E565" s="705">
        <v>5.7203112639666862E-2</v>
      </c>
      <c r="F565" s="570"/>
      <c r="G565" s="570"/>
      <c r="H565" s="1011" t="s">
        <v>459</v>
      </c>
      <c r="I565" s="995"/>
      <c r="J565" s="706">
        <v>0.22602500134926984</v>
      </c>
      <c r="K565" s="570"/>
      <c r="L565" s="570"/>
      <c r="M565" s="1011" t="s">
        <v>459</v>
      </c>
      <c r="N565" s="995"/>
      <c r="O565" s="707">
        <v>0.48652078125561687</v>
      </c>
      <c r="P565" s="570"/>
      <c r="Q565" s="570"/>
      <c r="AX565" s="339"/>
      <c r="AY565" s="339"/>
      <c r="AZ565" s="339"/>
      <c r="BA565" s="341"/>
      <c r="BB565" s="391"/>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1"/>
      <c r="BX565" s="341"/>
      <c r="BY565" s="341"/>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1011" t="s">
        <v>513</v>
      </c>
      <c r="D566" s="995"/>
      <c r="E566" s="705">
        <v>1.264756184598992E-2</v>
      </c>
      <c r="F566" s="570"/>
      <c r="G566" s="570"/>
      <c r="H566" s="1011" t="s">
        <v>495</v>
      </c>
      <c r="I566" s="995"/>
      <c r="J566" s="706">
        <v>7.5957070498088711E-2</v>
      </c>
      <c r="K566" s="570"/>
      <c r="L566" s="570"/>
      <c r="M566" s="1011" t="s">
        <v>495</v>
      </c>
      <c r="N566" s="995"/>
      <c r="O566" s="707">
        <v>4.747078981809684E-2</v>
      </c>
      <c r="P566" s="570"/>
      <c r="Q566" s="570"/>
      <c r="AX566" s="339"/>
      <c r="AY566" s="339"/>
      <c r="AZ566" s="339"/>
      <c r="BA566" s="341"/>
      <c r="BB566" s="391"/>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1"/>
      <c r="BX566" s="341"/>
      <c r="BY566" s="341"/>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1011" t="s">
        <v>540</v>
      </c>
      <c r="D567" s="995"/>
      <c r="E567" s="714">
        <v>9.494327771731433E-5</v>
      </c>
      <c r="F567" s="570"/>
      <c r="G567" s="570"/>
      <c r="H567" s="1011" t="s">
        <v>473</v>
      </c>
      <c r="I567" s="995"/>
      <c r="J567" s="706">
        <v>6.4607862317390713E-2</v>
      </c>
      <c r="K567" s="570"/>
      <c r="L567" s="570"/>
      <c r="M567" s="1011" t="s">
        <v>473</v>
      </c>
      <c r="N567" s="995"/>
      <c r="O567" s="707">
        <v>0.29581394334025174</v>
      </c>
      <c r="P567" s="570"/>
      <c r="Q567" s="570"/>
      <c r="AX567" s="339"/>
      <c r="AY567" s="339"/>
      <c r="AZ567" s="339"/>
      <c r="BA567" s="341"/>
      <c r="BB567" s="391"/>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1"/>
      <c r="BX567" s="341"/>
      <c r="BY567" s="341"/>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996"/>
      <c r="D568" s="995"/>
      <c r="E568" s="571"/>
      <c r="F568" s="570"/>
      <c r="G568" s="570"/>
      <c r="H568" s="1011" t="s">
        <v>496</v>
      </c>
      <c r="I568" s="995"/>
      <c r="J568" s="706">
        <v>7.0963757183527071E-2</v>
      </c>
      <c r="K568" s="570"/>
      <c r="L568" s="570"/>
      <c r="M568" s="1011" t="s">
        <v>496</v>
      </c>
      <c r="N568" s="995"/>
      <c r="O568" s="707">
        <v>4.0173876132744195E-2</v>
      </c>
      <c r="P568" s="570"/>
      <c r="Q568" s="570"/>
      <c r="AX568" s="339"/>
      <c r="AY568" s="339"/>
      <c r="AZ568" s="339"/>
      <c r="BA568" s="341"/>
      <c r="BB568" s="391"/>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1"/>
      <c r="BX568" s="341"/>
      <c r="BY568" s="341"/>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996"/>
      <c r="D569" s="995"/>
      <c r="E569" s="570"/>
      <c r="F569" s="570"/>
      <c r="G569" s="570"/>
      <c r="H569" s="1011" t="s">
        <v>508</v>
      </c>
      <c r="I569" s="995"/>
      <c r="J569" s="713">
        <v>3.5579606457401129E-5</v>
      </c>
      <c r="K569" s="570"/>
      <c r="L569" s="570"/>
      <c r="M569" s="1011" t="s">
        <v>508</v>
      </c>
      <c r="N569" s="995"/>
      <c r="O569" s="707">
        <v>2.5471929083563868E-2</v>
      </c>
      <c r="P569" s="570"/>
      <c r="Q569" s="570"/>
      <c r="AX569" s="339"/>
      <c r="AY569" s="339"/>
      <c r="AZ569" s="339"/>
      <c r="BA569" s="341"/>
      <c r="BB569" s="391"/>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1"/>
      <c r="BX569" s="341"/>
      <c r="BY569" s="341"/>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1012" t="s">
        <v>238</v>
      </c>
      <c r="D570" s="995"/>
      <c r="E570" s="995"/>
      <c r="F570" s="995"/>
      <c r="G570" s="995"/>
      <c r="H570" s="1011" t="s">
        <v>493</v>
      </c>
      <c r="I570" s="995"/>
      <c r="J570" s="706">
        <v>9.6798635311102138E-2</v>
      </c>
      <c r="K570" s="570"/>
      <c r="L570" s="570"/>
      <c r="M570" s="1011" t="s">
        <v>493</v>
      </c>
      <c r="N570" s="995"/>
      <c r="O570" s="707">
        <v>1.3573943260327622E-2</v>
      </c>
      <c r="P570" s="570"/>
      <c r="Q570" s="570"/>
      <c r="AX570" s="339"/>
      <c r="AY570" s="339"/>
      <c r="AZ570" s="339"/>
      <c r="BA570" s="341"/>
      <c r="BB570" s="391"/>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1"/>
      <c r="BX570" s="341"/>
      <c r="BY570" s="341"/>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1007" t="s">
        <v>198</v>
      </c>
      <c r="D571" s="995"/>
      <c r="E571" s="1007" t="s">
        <v>239</v>
      </c>
      <c r="F571" s="1008"/>
      <c r="G571" s="1009"/>
      <c r="H571" s="1011" t="s">
        <v>516</v>
      </c>
      <c r="I571" s="995"/>
      <c r="J571" s="706">
        <v>9.4096413463486128E-3</v>
      </c>
      <c r="K571" s="570"/>
      <c r="L571" s="570"/>
      <c r="M571" s="1011" t="s">
        <v>516</v>
      </c>
      <c r="N571" s="995"/>
      <c r="O571" s="707">
        <v>8.9273180502287015E-3</v>
      </c>
      <c r="P571" s="570"/>
      <c r="Q571" s="570"/>
      <c r="AX571" s="339"/>
      <c r="AY571" s="339"/>
      <c r="AZ571" s="339"/>
      <c r="BA571" s="341"/>
      <c r="BB571" s="391"/>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1"/>
      <c r="BX571" s="341"/>
      <c r="BY571" s="341"/>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995"/>
      <c r="D572" s="995"/>
      <c r="E572" s="688" t="s">
        <v>182</v>
      </c>
      <c r="F572" s="689" t="s">
        <v>240</v>
      </c>
      <c r="G572" s="690" t="s">
        <v>241</v>
      </c>
      <c r="H572" s="1011" t="s">
        <v>510</v>
      </c>
      <c r="I572" s="995"/>
      <c r="J572" s="706">
        <v>6.7912742970165831E-3</v>
      </c>
      <c r="K572" s="570"/>
      <c r="L572" s="570"/>
      <c r="M572" s="1011" t="s">
        <v>510</v>
      </c>
      <c r="N572" s="995"/>
      <c r="O572" s="707">
        <v>2.2598133349030689E-2</v>
      </c>
      <c r="P572" s="570"/>
      <c r="Q572" s="570"/>
      <c r="AX572" s="339"/>
      <c r="AY572" s="339"/>
      <c r="AZ572" s="339"/>
      <c r="BA572" s="341"/>
      <c r="BB572" s="391"/>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1"/>
      <c r="BX572" s="341"/>
      <c r="BY572" s="341"/>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1011" t="s">
        <v>199</v>
      </c>
      <c r="D573" s="995"/>
      <c r="E573" s="715">
        <v>10.131300995077076</v>
      </c>
      <c r="F573" s="716">
        <v>12.664126243846347</v>
      </c>
      <c r="G573" s="717">
        <v>12.664126243846347</v>
      </c>
      <c r="H573" s="1011" t="s">
        <v>499</v>
      </c>
      <c r="I573" s="995"/>
      <c r="J573" s="706">
        <v>4.9067253904733155E-2</v>
      </c>
      <c r="K573" s="570"/>
      <c r="L573" s="570"/>
      <c r="M573" s="1011" t="s">
        <v>499</v>
      </c>
      <c r="N573" s="995"/>
      <c r="O573" s="707">
        <v>1.0555224452763407E-2</v>
      </c>
      <c r="P573" s="570"/>
      <c r="Q573" s="570"/>
      <c r="AX573" s="339"/>
      <c r="AY573" s="339"/>
      <c r="AZ573" s="339"/>
      <c r="BA573" s="341"/>
      <c r="BB573" s="391"/>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1"/>
      <c r="BX573" s="341"/>
      <c r="BY573" s="341"/>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996"/>
      <c r="D574" s="995"/>
      <c r="E574" s="571"/>
      <c r="F574" s="571"/>
      <c r="G574" s="571"/>
      <c r="H574" s="1011" t="s">
        <v>543</v>
      </c>
      <c r="I574" s="995"/>
      <c r="J574" s="706">
        <v>1.8619377789591028E-4</v>
      </c>
      <c r="K574" s="570"/>
      <c r="L574" s="570"/>
      <c r="M574" s="1011" t="s">
        <v>543</v>
      </c>
      <c r="N574" s="995"/>
      <c r="O574" s="707">
        <v>4.7796292758496204E-4</v>
      </c>
      <c r="P574" s="570"/>
      <c r="Q574" s="570"/>
      <c r="AX574" s="339"/>
      <c r="AY574" s="339"/>
      <c r="AZ574" s="339"/>
      <c r="BA574" s="341"/>
      <c r="BB574" s="391"/>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1"/>
      <c r="BX574" s="341"/>
      <c r="BY574" s="341"/>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996"/>
      <c r="D575" s="995"/>
      <c r="E575" s="570"/>
      <c r="F575" s="570"/>
      <c r="G575" s="570"/>
      <c r="H575" s="1011" t="s">
        <v>537</v>
      </c>
      <c r="I575" s="995"/>
      <c r="J575" s="706">
        <v>2.1617398535687601E-3</v>
      </c>
      <c r="K575" s="570"/>
      <c r="L575" s="570"/>
      <c r="M575" s="1011" t="s">
        <v>537</v>
      </c>
      <c r="N575" s="995"/>
      <c r="O575" s="712">
        <v>7.8174288874892825E-5</v>
      </c>
      <c r="P575" s="570"/>
      <c r="Q575" s="570"/>
      <c r="AX575" s="339"/>
      <c r="AY575" s="339"/>
      <c r="AZ575" s="339"/>
      <c r="BA575" s="341"/>
      <c r="BB575" s="391"/>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1"/>
      <c r="BX575" s="341"/>
      <c r="BY575" s="341"/>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1012" t="s">
        <v>242</v>
      </c>
      <c r="D576" s="995"/>
      <c r="E576" s="995"/>
      <c r="F576" s="570"/>
      <c r="G576" s="570"/>
      <c r="H576" s="1011" t="s">
        <v>514</v>
      </c>
      <c r="I576" s="995"/>
      <c r="J576" s="706">
        <v>5.7184722254710668E-3</v>
      </c>
      <c r="K576" s="570"/>
      <c r="L576" s="570"/>
      <c r="M576" s="1011" t="s">
        <v>514</v>
      </c>
      <c r="N576" s="995"/>
      <c r="O576" s="707">
        <v>1.6887513746947132E-2</v>
      </c>
      <c r="P576" s="570"/>
      <c r="Q576" s="570"/>
      <c r="AX576" s="339"/>
      <c r="AY576" s="339"/>
      <c r="AZ576" s="339"/>
      <c r="BA576" s="341"/>
      <c r="BB576" s="391"/>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1"/>
      <c r="BX576" s="341"/>
      <c r="BY576" s="341"/>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996"/>
      <c r="D577" s="995"/>
      <c r="E577" s="691" t="s">
        <v>198</v>
      </c>
      <c r="F577" s="570"/>
      <c r="G577" s="570"/>
      <c r="H577" s="1011" t="s">
        <v>525</v>
      </c>
      <c r="I577" s="995"/>
      <c r="J577" s="706">
        <v>4.4702328106560546E-3</v>
      </c>
      <c r="K577" s="570"/>
      <c r="L577" s="570"/>
      <c r="M577" s="1011" t="s">
        <v>525</v>
      </c>
      <c r="N577" s="995"/>
      <c r="O577" s="712">
        <v>5.2577574616003998E-5</v>
      </c>
      <c r="P577" s="570"/>
      <c r="Q577" s="570"/>
      <c r="AX577" s="339"/>
      <c r="AY577" s="339"/>
      <c r="AZ577" s="339"/>
      <c r="BA577" s="341"/>
      <c r="BB577" s="391"/>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1"/>
      <c r="BX577" s="341"/>
      <c r="BY577" s="341"/>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995"/>
      <c r="D578" s="995"/>
      <c r="E578" s="718" t="s">
        <v>199</v>
      </c>
      <c r="F578" s="570"/>
      <c r="G578" s="570"/>
      <c r="H578" s="1011" t="s">
        <v>501</v>
      </c>
      <c r="I578" s="995"/>
      <c r="J578" s="706">
        <v>6.20515896143649E-3</v>
      </c>
      <c r="K578" s="570"/>
      <c r="L578" s="570"/>
      <c r="M578" s="1011" t="s">
        <v>501</v>
      </c>
      <c r="N578" s="995"/>
      <c r="O578" s="707">
        <v>3.1362141543369422E-2</v>
      </c>
      <c r="P578" s="570"/>
      <c r="Q578" s="570"/>
      <c r="AX578" s="339"/>
      <c r="AY578" s="339"/>
      <c r="AZ578" s="339"/>
      <c r="BA578" s="341"/>
      <c r="BB578" s="391"/>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1"/>
      <c r="BX578" s="341"/>
      <c r="BY578" s="341"/>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1011" t="s">
        <v>467</v>
      </c>
      <c r="D579" s="995"/>
      <c r="E579" s="702">
        <v>4.3758107411211666E-2</v>
      </c>
      <c r="F579" s="570"/>
      <c r="G579" s="570"/>
      <c r="H579" s="1011" t="s">
        <v>547</v>
      </c>
      <c r="I579" s="995"/>
      <c r="J579" s="706">
        <v>1.8542118860499662E-4</v>
      </c>
      <c r="K579" s="570"/>
      <c r="L579" s="570"/>
      <c r="M579" s="1011" t="s">
        <v>547</v>
      </c>
      <c r="N579" s="995"/>
      <c r="O579" s="712">
        <v>6.5748264088413743E-5</v>
      </c>
      <c r="P579" s="570"/>
      <c r="Q579" s="570"/>
      <c r="AX579" s="339"/>
      <c r="AY579" s="339"/>
      <c r="AZ579" s="339"/>
      <c r="BA579" s="341"/>
      <c r="BB579" s="391"/>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1"/>
      <c r="BX579" s="341"/>
      <c r="BY579" s="341"/>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1011" t="s">
        <v>511</v>
      </c>
      <c r="D580" s="995"/>
      <c r="E580" s="705">
        <v>9.7287079263700428E-3</v>
      </c>
      <c r="F580" s="570"/>
      <c r="G580" s="570"/>
      <c r="H580" s="1011" t="s">
        <v>480</v>
      </c>
      <c r="I580" s="995"/>
      <c r="J580" s="706">
        <v>8.3002093655615158E-2</v>
      </c>
      <c r="K580" s="570"/>
      <c r="L580" s="570"/>
      <c r="M580" s="1011" t="s">
        <v>480</v>
      </c>
      <c r="N580" s="995"/>
      <c r="O580" s="707">
        <v>0.15037932882012189</v>
      </c>
      <c r="P580" s="570"/>
      <c r="Q580" s="570"/>
      <c r="AX580" s="339"/>
      <c r="AY580" s="339"/>
      <c r="AZ580" s="339"/>
      <c r="BA580" s="341"/>
      <c r="BB580" s="391"/>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1"/>
      <c r="BX580" s="341"/>
      <c r="BY580" s="341"/>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1011" t="s">
        <v>457</v>
      </c>
      <c r="D581" s="995"/>
      <c r="E581" s="705">
        <v>6.3809731490824029E-2</v>
      </c>
      <c r="F581" s="570"/>
      <c r="G581" s="570"/>
      <c r="H581" s="1011" t="s">
        <v>535</v>
      </c>
      <c r="I581" s="995"/>
      <c r="J581" s="713">
        <v>1.1262423993351971E-8</v>
      </c>
      <c r="K581" s="570"/>
      <c r="L581" s="570"/>
      <c r="M581" s="1011" t="s">
        <v>535</v>
      </c>
      <c r="N581" s="995"/>
      <c r="O581" s="707">
        <v>1.6234840200453906E-3</v>
      </c>
      <c r="P581" s="570"/>
      <c r="Q581" s="570"/>
      <c r="AX581" s="339"/>
      <c r="AY581" s="339"/>
      <c r="AZ581" s="339"/>
      <c r="BA581" s="341"/>
      <c r="BB581" s="391"/>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1"/>
      <c r="BX581" s="341"/>
      <c r="BY581" s="341"/>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1011" t="s">
        <v>455</v>
      </c>
      <c r="D582" s="995"/>
      <c r="E582" s="705">
        <v>6.6508952387528492E-2</v>
      </c>
      <c r="F582" s="570"/>
      <c r="G582" s="570"/>
      <c r="H582" s="1011" t="s">
        <v>534</v>
      </c>
      <c r="I582" s="995"/>
      <c r="J582" s="706">
        <v>6.5840401390791065E-4</v>
      </c>
      <c r="K582" s="570"/>
      <c r="L582" s="570"/>
      <c r="M582" s="1011" t="s">
        <v>534</v>
      </c>
      <c r="N582" s="995"/>
      <c r="O582" s="707">
        <v>6.5005181625018345E-4</v>
      </c>
      <c r="P582" s="570"/>
      <c r="Q582" s="570"/>
      <c r="AX582" s="339"/>
      <c r="AY582" s="339"/>
      <c r="AZ582" s="339"/>
      <c r="BA582" s="341"/>
      <c r="BB582" s="391"/>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1"/>
      <c r="BX582" s="341"/>
      <c r="BY582" s="341"/>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1011" t="s">
        <v>522</v>
      </c>
      <c r="D583" s="995"/>
      <c r="E583" s="705">
        <v>6.2183444876443544E-3</v>
      </c>
      <c r="F583" s="570"/>
      <c r="G583" s="570"/>
      <c r="H583" s="1011" t="s">
        <v>491</v>
      </c>
      <c r="I583" s="995"/>
      <c r="J583" s="706">
        <v>6.0775001861591946E-2</v>
      </c>
      <c r="K583" s="570"/>
      <c r="L583" s="570"/>
      <c r="M583" s="1011" t="s">
        <v>491</v>
      </c>
      <c r="N583" s="995"/>
      <c r="O583" s="707">
        <v>2.9195086149344206E-2</v>
      </c>
      <c r="P583" s="570"/>
      <c r="Q583" s="570"/>
      <c r="AX583" s="339"/>
      <c r="AY583" s="339"/>
      <c r="AZ583" s="339"/>
      <c r="BA583" s="341"/>
      <c r="BB583" s="391"/>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1"/>
      <c r="BX583" s="341"/>
      <c r="BY583" s="341"/>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1011" t="s">
        <v>494</v>
      </c>
      <c r="D584" s="995"/>
      <c r="E584" s="705">
        <v>1.1396562127073569E-2</v>
      </c>
      <c r="F584" s="570"/>
      <c r="G584" s="570"/>
      <c r="H584" s="1011" t="s">
        <v>497</v>
      </c>
      <c r="I584" s="995"/>
      <c r="J584" s="706">
        <v>1.771204824623146E-2</v>
      </c>
      <c r="K584" s="570"/>
      <c r="L584" s="570"/>
      <c r="M584" s="1011" t="s">
        <v>497</v>
      </c>
      <c r="N584" s="995"/>
      <c r="O584" s="707">
        <v>5.1104848295681196E-2</v>
      </c>
      <c r="P584" s="570"/>
      <c r="Q584" s="570"/>
      <c r="AX584" s="339"/>
      <c r="AY584" s="339"/>
      <c r="AZ584" s="339"/>
      <c r="BA584" s="341"/>
      <c r="BB584" s="391"/>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1"/>
      <c r="BX584" s="341"/>
      <c r="BY584" s="341"/>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1011" t="s">
        <v>468</v>
      </c>
      <c r="D585" s="995"/>
      <c r="E585" s="705">
        <v>4.9437356048871985E-2</v>
      </c>
      <c r="F585" s="570"/>
      <c r="G585" s="570"/>
      <c r="H585" s="1011" t="s">
        <v>513</v>
      </c>
      <c r="I585" s="995"/>
      <c r="J585" s="706">
        <v>1.3228878465938525E-2</v>
      </c>
      <c r="K585" s="570"/>
      <c r="L585" s="570"/>
      <c r="M585" s="1011" t="s">
        <v>513</v>
      </c>
      <c r="N585" s="995"/>
      <c r="O585" s="707">
        <v>9.261184826603111E-3</v>
      </c>
      <c r="P585" s="570"/>
      <c r="Q585" s="570"/>
      <c r="AX585" s="339"/>
      <c r="AY585" s="339"/>
      <c r="AZ585" s="339"/>
      <c r="BA585" s="341"/>
      <c r="BB585" s="391"/>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1"/>
      <c r="BX585" s="341"/>
      <c r="BY585" s="341"/>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1011" t="s">
        <v>462</v>
      </c>
      <c r="D586" s="995"/>
      <c r="E586" s="705">
        <v>5.8289970648519839E-2</v>
      </c>
      <c r="F586" s="570"/>
      <c r="G586" s="570"/>
      <c r="H586" s="1011" t="s">
        <v>540</v>
      </c>
      <c r="I586" s="995"/>
      <c r="J586" s="706">
        <v>3.6941196162808569E-4</v>
      </c>
      <c r="K586" s="570"/>
      <c r="L586" s="570"/>
      <c r="M586" s="1011" t="s">
        <v>540</v>
      </c>
      <c r="N586" s="995"/>
      <c r="O586" s="712">
        <v>2.5043934616819162E-5</v>
      </c>
      <c r="P586" s="570"/>
      <c r="Q586" s="570"/>
      <c r="AX586" s="339"/>
      <c r="AY586" s="339"/>
      <c r="AZ586" s="339"/>
      <c r="BA586" s="341"/>
      <c r="BB586" s="391"/>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1"/>
      <c r="BX586" s="341"/>
      <c r="BY586" s="341"/>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1011" t="s">
        <v>471</v>
      </c>
      <c r="D587" s="995"/>
      <c r="E587" s="705">
        <v>5.2049646897800582E-2</v>
      </c>
      <c r="F587" s="570"/>
      <c r="G587" s="570"/>
      <c r="H587" s="1011" t="s">
        <v>521</v>
      </c>
      <c r="I587" s="995"/>
      <c r="J587" s="706">
        <v>6.6081101905032811E-3</v>
      </c>
      <c r="K587" s="570"/>
      <c r="L587" s="570"/>
      <c r="M587" s="1011" t="s">
        <v>521</v>
      </c>
      <c r="N587" s="995"/>
      <c r="O587" s="707">
        <v>3.8001517367961153E-4</v>
      </c>
      <c r="P587" s="570"/>
      <c r="Q587" s="570"/>
      <c r="AX587" s="339"/>
      <c r="AY587" s="339"/>
      <c r="AZ587" s="339"/>
      <c r="BA587" s="341"/>
      <c r="BB587" s="391"/>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1"/>
      <c r="BX587" s="341"/>
      <c r="BY587" s="341"/>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1011" t="s">
        <v>509</v>
      </c>
      <c r="D588" s="995"/>
      <c r="E588" s="705">
        <v>-1.2610901433597523E-2</v>
      </c>
      <c r="F588" s="570"/>
      <c r="G588" s="570"/>
      <c r="H588" s="1011" t="s">
        <v>518</v>
      </c>
      <c r="I588" s="995"/>
      <c r="J588" s="706">
        <v>4.5807682764882158E-3</v>
      </c>
      <c r="K588" s="570"/>
      <c r="L588" s="570"/>
      <c r="M588" s="1011" t="s">
        <v>518</v>
      </c>
      <c r="N588" s="995"/>
      <c r="O588" s="707">
        <v>1.4085493251658069E-2</v>
      </c>
      <c r="P588" s="570"/>
      <c r="Q588" s="570"/>
      <c r="AX588" s="339"/>
      <c r="AY588" s="339"/>
      <c r="AZ588" s="339"/>
      <c r="BA588" s="341"/>
      <c r="BB588" s="391"/>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1"/>
      <c r="BX588" s="341"/>
      <c r="BY588" s="341"/>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1011" t="s">
        <v>479</v>
      </c>
      <c r="D589" s="995"/>
      <c r="E589" s="705">
        <v>4.9448396727766859E-2</v>
      </c>
      <c r="F589" s="570"/>
      <c r="G589" s="570"/>
      <c r="H589" s="1011" t="s">
        <v>527</v>
      </c>
      <c r="I589" s="995"/>
      <c r="J589" s="706">
        <v>3.954060122971571E-3</v>
      </c>
      <c r="K589" s="570"/>
      <c r="L589" s="570"/>
      <c r="M589" s="1011" t="s">
        <v>527</v>
      </c>
      <c r="N589" s="995"/>
      <c r="O589" s="707">
        <v>2.0693397525255383E-3</v>
      </c>
      <c r="P589" s="570"/>
      <c r="Q589" s="570"/>
      <c r="AX589" s="339"/>
      <c r="AY589" s="339"/>
      <c r="AZ589" s="339"/>
      <c r="BA589" s="341"/>
      <c r="BB589" s="391"/>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1"/>
      <c r="BX589" s="341"/>
      <c r="BY589" s="341"/>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1011" t="s">
        <v>469</v>
      </c>
      <c r="D590" s="995"/>
      <c r="E590" s="705">
        <v>4.3874262501622227E-2</v>
      </c>
      <c r="F590" s="570"/>
      <c r="G590" s="570"/>
      <c r="H590" s="1011" t="s">
        <v>517</v>
      </c>
      <c r="I590" s="995"/>
      <c r="J590" s="706">
        <v>7.7565789743642404E-3</v>
      </c>
      <c r="K590" s="570"/>
      <c r="L590" s="570"/>
      <c r="M590" s="1011" t="s">
        <v>517</v>
      </c>
      <c r="N590" s="995"/>
      <c r="O590" s="707">
        <v>3.0466623704162124E-3</v>
      </c>
      <c r="P590" s="570"/>
      <c r="Q590" s="570"/>
      <c r="AX590" s="339"/>
      <c r="AY590" s="339"/>
      <c r="AZ590" s="339"/>
      <c r="BA590" s="341"/>
      <c r="BB590" s="391"/>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1"/>
      <c r="BX590" s="341"/>
      <c r="BY590" s="341"/>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1011" t="s">
        <v>512</v>
      </c>
      <c r="D591" s="995"/>
      <c r="E591" s="705">
        <v>9.7032399456141397E-3</v>
      </c>
      <c r="F591" s="570"/>
      <c r="G591" s="570"/>
      <c r="H591" s="1011" t="s">
        <v>531</v>
      </c>
      <c r="I591" s="995"/>
      <c r="J591" s="706">
        <v>1.0717595325658304E-3</v>
      </c>
      <c r="K591" s="570"/>
      <c r="L591" s="570"/>
      <c r="M591" s="1011" t="s">
        <v>531</v>
      </c>
      <c r="N591" s="995"/>
      <c r="O591" s="707">
        <v>4.7971042806764022E-3</v>
      </c>
      <c r="P591" s="570"/>
      <c r="Q591" s="570"/>
      <c r="AX591" s="339"/>
      <c r="AY591" s="339"/>
      <c r="AZ591" s="339"/>
      <c r="BA591" s="341"/>
      <c r="BB591" s="391"/>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1"/>
      <c r="BX591" s="341"/>
      <c r="BY591" s="341"/>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1011" t="s">
        <v>520</v>
      </c>
      <c r="D592" s="995"/>
      <c r="E592" s="705">
        <v>-7.3615975959680294E-3</v>
      </c>
      <c r="F592" s="570"/>
      <c r="G592" s="570"/>
      <c r="H592" s="1011" t="s">
        <v>539</v>
      </c>
      <c r="I592" s="995"/>
      <c r="J592" s="706">
        <v>2.0533271686485948E-3</v>
      </c>
      <c r="K592" s="570"/>
      <c r="L592" s="570"/>
      <c r="M592" s="1011" t="s">
        <v>539</v>
      </c>
      <c r="N592" s="995"/>
      <c r="O592" s="712">
        <v>3.0841252560385582E-6</v>
      </c>
      <c r="P592" s="570"/>
      <c r="Q592" s="570"/>
      <c r="AX592" s="339"/>
      <c r="AY592" s="339"/>
      <c r="AZ592" s="339"/>
      <c r="BA592" s="341"/>
      <c r="BB592" s="391"/>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1"/>
      <c r="BX592" s="341"/>
      <c r="BY592" s="341"/>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1011" t="s">
        <v>505</v>
      </c>
      <c r="D593" s="995"/>
      <c r="E593" s="705">
        <v>-1.6044899707494887E-2</v>
      </c>
      <c r="F593" s="570"/>
      <c r="G593" s="570"/>
      <c r="H593" s="1011" t="s">
        <v>542</v>
      </c>
      <c r="I593" s="995"/>
      <c r="J593" s="706">
        <v>9.8339652269702205E-4</v>
      </c>
      <c r="K593" s="570"/>
      <c r="L593" s="570"/>
      <c r="M593" s="1011" t="s">
        <v>542</v>
      </c>
      <c r="N593" s="995"/>
      <c r="O593" s="707">
        <v>8.4496100620315949E-4</v>
      </c>
      <c r="P593" s="570"/>
      <c r="Q593" s="570"/>
      <c r="AX593" s="339"/>
      <c r="AY593" s="339"/>
      <c r="AZ593" s="339"/>
      <c r="BA593" s="341"/>
      <c r="BB593" s="391"/>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1"/>
      <c r="BX593" s="341"/>
      <c r="BY593" s="341"/>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1011" t="s">
        <v>472</v>
      </c>
      <c r="D594" s="995"/>
      <c r="E594" s="705">
        <v>5.0301528989866534E-2</v>
      </c>
      <c r="F594" s="570"/>
      <c r="G594" s="570"/>
      <c r="H594" s="1011" t="s">
        <v>528</v>
      </c>
      <c r="I594" s="995"/>
      <c r="J594" s="706">
        <v>3.6767367950675863E-3</v>
      </c>
      <c r="K594" s="570"/>
      <c r="L594" s="570"/>
      <c r="M594" s="1011" t="s">
        <v>528</v>
      </c>
      <c r="N594" s="995"/>
      <c r="O594" s="707">
        <v>4.4874678776854677E-4</v>
      </c>
      <c r="P594" s="570"/>
      <c r="Q594" s="570"/>
      <c r="AX594" s="339"/>
      <c r="AY594" s="339"/>
      <c r="AZ594" s="339"/>
      <c r="BA594" s="341"/>
      <c r="BB594" s="391"/>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1"/>
      <c r="BX594" s="341"/>
      <c r="BY594" s="341"/>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1011" t="s">
        <v>492</v>
      </c>
      <c r="D595" s="995"/>
      <c r="E595" s="705">
        <v>-1.6002812033072723E-2</v>
      </c>
      <c r="F595" s="570"/>
      <c r="G595" s="570"/>
      <c r="H595" s="1011" t="s">
        <v>544</v>
      </c>
      <c r="I595" s="995"/>
      <c r="J595" s="709">
        <v>3.945685394117249E-4</v>
      </c>
      <c r="K595" s="570"/>
      <c r="L595" s="570"/>
      <c r="M595" s="1011" t="s">
        <v>544</v>
      </c>
      <c r="N595" s="995"/>
      <c r="O595" s="710">
        <v>1.3273856373497606E-3</v>
      </c>
      <c r="P595" s="570"/>
      <c r="Q595" s="570"/>
      <c r="AX595" s="339"/>
      <c r="AY595" s="339"/>
      <c r="AZ595" s="339"/>
      <c r="BA595" s="341"/>
      <c r="BB595" s="391"/>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1"/>
      <c r="BX595" s="341"/>
      <c r="BY595" s="341"/>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1011" t="s">
        <v>526</v>
      </c>
      <c r="D596" s="995"/>
      <c r="E596" s="705">
        <v>-4.9873374966931333E-3</v>
      </c>
      <c r="F596" s="570"/>
      <c r="G596" s="570"/>
      <c r="H596" s="996"/>
      <c r="I596" s="995"/>
      <c r="J596" s="571"/>
      <c r="K596" s="570"/>
      <c r="L596" s="570"/>
      <c r="M596" s="996"/>
      <c r="N596" s="995"/>
      <c r="O596" s="571"/>
      <c r="P596" s="570"/>
      <c r="Q596" s="570"/>
      <c r="AX596" s="339"/>
      <c r="AY596" s="339"/>
      <c r="AZ596" s="339"/>
      <c r="BA596" s="341"/>
      <c r="BB596" s="391"/>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1"/>
      <c r="BX596" s="341"/>
      <c r="BY596" s="341"/>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1011" t="s">
        <v>502</v>
      </c>
      <c r="D597" s="995"/>
      <c r="E597" s="705">
        <v>-1.8425714833711099E-2</v>
      </c>
      <c r="F597" s="570"/>
      <c r="G597" s="570"/>
      <c r="H597" s="996"/>
      <c r="I597" s="995"/>
      <c r="J597" s="570"/>
      <c r="K597" s="570"/>
      <c r="L597" s="570"/>
      <c r="M597" s="996"/>
      <c r="N597" s="995"/>
      <c r="O597" s="570"/>
      <c r="P597" s="570"/>
      <c r="Q597" s="570"/>
      <c r="AX597" s="339"/>
      <c r="AY597" s="339"/>
      <c r="AZ597" s="339"/>
      <c r="BA597" s="341"/>
      <c r="BB597" s="391"/>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1"/>
      <c r="BX597" s="341"/>
      <c r="BY597" s="341"/>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1011" t="s">
        <v>506</v>
      </c>
      <c r="D598" s="995"/>
      <c r="E598" s="705">
        <v>-2.7532789337114959E-4</v>
      </c>
      <c r="F598" s="570"/>
      <c r="G598" s="570"/>
      <c r="H598" s="1012" t="s">
        <v>238</v>
      </c>
      <c r="I598" s="995"/>
      <c r="J598" s="995"/>
      <c r="K598" s="995"/>
      <c r="L598" s="995"/>
      <c r="M598" s="1012" t="s">
        <v>238</v>
      </c>
      <c r="N598" s="995"/>
      <c r="O598" s="995"/>
      <c r="P598" s="995"/>
      <c r="Q598" s="995"/>
      <c r="AX598" s="339"/>
      <c r="AY598" s="339"/>
      <c r="AZ598" s="339"/>
      <c r="BA598" s="341"/>
      <c r="BB598" s="391"/>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1"/>
      <c r="BX598" s="341"/>
      <c r="BY598" s="341"/>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1011" t="s">
        <v>498</v>
      </c>
      <c r="D599" s="995"/>
      <c r="E599" s="705">
        <v>-1.470051357574953E-2</v>
      </c>
      <c r="F599" s="570"/>
      <c r="G599" s="570"/>
      <c r="H599" s="1007" t="s">
        <v>198</v>
      </c>
      <c r="I599" s="995"/>
      <c r="J599" s="1007" t="s">
        <v>239</v>
      </c>
      <c r="K599" s="1008"/>
      <c r="L599" s="1009"/>
      <c r="M599" s="1007" t="s">
        <v>198</v>
      </c>
      <c r="N599" s="995"/>
      <c r="O599" s="1007" t="s">
        <v>239</v>
      </c>
      <c r="P599" s="1008"/>
      <c r="Q599" s="1009"/>
      <c r="AX599" s="339"/>
      <c r="AY599" s="339"/>
      <c r="AZ599" s="339"/>
      <c r="BA599" s="341"/>
      <c r="BB599" s="391"/>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1"/>
      <c r="BX599" s="341"/>
      <c r="BY599" s="341"/>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1011" t="s">
        <v>515</v>
      </c>
      <c r="D600" s="995"/>
      <c r="E600" s="705">
        <v>1.0077413328169289E-2</v>
      </c>
      <c r="F600" s="570"/>
      <c r="G600" s="570"/>
      <c r="H600" s="995"/>
      <c r="I600" s="995"/>
      <c r="J600" s="692" t="s">
        <v>182</v>
      </c>
      <c r="K600" s="693" t="s">
        <v>240</v>
      </c>
      <c r="L600" s="694" t="s">
        <v>241</v>
      </c>
      <c r="M600" s="995"/>
      <c r="N600" s="995"/>
      <c r="O600" s="695" t="s">
        <v>182</v>
      </c>
      <c r="P600" s="696" t="s">
        <v>240</v>
      </c>
      <c r="Q600" s="697" t="s">
        <v>241</v>
      </c>
      <c r="AX600" s="339"/>
      <c r="AY600" s="339"/>
      <c r="AZ600" s="339"/>
      <c r="BA600" s="341"/>
      <c r="BB600" s="391"/>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1"/>
      <c r="BX600" s="341"/>
      <c r="BY600" s="341"/>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1011" t="s">
        <v>477</v>
      </c>
      <c r="D601" s="995"/>
      <c r="E601" s="705">
        <v>5.1265463737752481E-2</v>
      </c>
      <c r="F601" s="570"/>
      <c r="G601" s="570"/>
      <c r="H601" s="1011" t="s">
        <v>199</v>
      </c>
      <c r="I601" s="995"/>
      <c r="J601" s="719">
        <v>9.2829150319184368</v>
      </c>
      <c r="K601" s="720">
        <v>9.7714895072825652</v>
      </c>
      <c r="L601" s="721">
        <v>9.7714895072825652</v>
      </c>
      <c r="M601" s="1011" t="s">
        <v>199</v>
      </c>
      <c r="N601" s="995"/>
      <c r="O601" s="722">
        <v>8.7318428232768515</v>
      </c>
      <c r="P601" s="723">
        <v>9.1914134981861597</v>
      </c>
      <c r="Q601" s="724">
        <v>9.1914134981861597</v>
      </c>
      <c r="AX601" s="339"/>
      <c r="AY601" s="339"/>
      <c r="AZ601" s="339"/>
      <c r="BA601" s="341"/>
      <c r="BB601" s="391"/>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1"/>
      <c r="BX601" s="341"/>
      <c r="BY601" s="341"/>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1011" t="s">
        <v>503</v>
      </c>
      <c r="D602" s="995"/>
      <c r="E602" s="705">
        <v>-1.7449018722806783E-2</v>
      </c>
      <c r="F602" s="570"/>
      <c r="G602" s="570"/>
      <c r="H602" s="996"/>
      <c r="I602" s="995"/>
      <c r="J602" s="571"/>
      <c r="K602" s="571"/>
      <c r="L602" s="571"/>
      <c r="M602" s="996"/>
      <c r="N602" s="995"/>
      <c r="O602" s="571"/>
      <c r="P602" s="571"/>
      <c r="Q602" s="571"/>
      <c r="AX602" s="339"/>
      <c r="AY602" s="339"/>
      <c r="AZ602" s="339"/>
      <c r="BA602" s="341"/>
      <c r="BB602" s="391"/>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1"/>
      <c r="BX602" s="341"/>
      <c r="BY602" s="341"/>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1011" t="s">
        <v>470</v>
      </c>
      <c r="D603" s="995"/>
      <c r="E603" s="705">
        <v>5.2749806625781312E-2</v>
      </c>
      <c r="F603" s="570"/>
      <c r="G603" s="570"/>
      <c r="H603" s="996"/>
      <c r="I603" s="995"/>
      <c r="J603" s="570"/>
      <c r="K603" s="570"/>
      <c r="L603" s="570"/>
      <c r="M603" s="996"/>
      <c r="N603" s="995"/>
      <c r="O603" s="570"/>
      <c r="P603" s="570"/>
      <c r="Q603" s="570"/>
      <c r="AX603" s="339"/>
      <c r="AY603" s="339"/>
      <c r="AZ603" s="339"/>
      <c r="BA603" s="341"/>
      <c r="BB603" s="391"/>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1"/>
      <c r="BX603" s="341"/>
      <c r="BY603" s="341"/>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1011" t="s">
        <v>466</v>
      </c>
      <c r="D604" s="995"/>
      <c r="E604" s="705">
        <v>5.6288128070821251E-2</v>
      </c>
      <c r="F604" s="570"/>
      <c r="G604" s="570"/>
      <c r="H604" s="1012" t="s">
        <v>242</v>
      </c>
      <c r="I604" s="995"/>
      <c r="J604" s="995"/>
      <c r="K604" s="570"/>
      <c r="L604" s="570"/>
      <c r="M604" s="1012" t="s">
        <v>242</v>
      </c>
      <c r="N604" s="995"/>
      <c r="O604" s="995"/>
      <c r="P604" s="570"/>
      <c r="Q604" s="570"/>
      <c r="AX604" s="339"/>
      <c r="AY604" s="339"/>
      <c r="AZ604" s="339"/>
      <c r="BA604" s="342"/>
      <c r="BB604" s="392"/>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1011" t="s">
        <v>464</v>
      </c>
      <c r="D605" s="995"/>
      <c r="E605" s="705">
        <v>6.1238727894631743E-2</v>
      </c>
      <c r="F605" s="570"/>
      <c r="G605" s="570"/>
      <c r="H605" s="996"/>
      <c r="I605" s="995"/>
      <c r="J605" s="698" t="s">
        <v>198</v>
      </c>
      <c r="K605" s="570"/>
      <c r="L605" s="570"/>
      <c r="M605" s="996"/>
      <c r="N605" s="995"/>
      <c r="O605" s="699" t="s">
        <v>198</v>
      </c>
      <c r="P605" s="570"/>
      <c r="Q605" s="570"/>
      <c r="AX605" s="339"/>
      <c r="AY605" s="339"/>
      <c r="AZ605" s="339"/>
      <c r="BA605" s="342"/>
      <c r="BB605" s="392"/>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1011" t="s">
        <v>463</v>
      </c>
      <c r="D606" s="995"/>
      <c r="E606" s="705">
        <v>5.6325418725672087E-2</v>
      </c>
      <c r="F606" s="570"/>
      <c r="G606" s="570"/>
      <c r="H606" s="995"/>
      <c r="I606" s="995"/>
      <c r="J606" s="725" t="s">
        <v>199</v>
      </c>
      <c r="K606" s="570"/>
      <c r="L606" s="570"/>
      <c r="M606" s="995"/>
      <c r="N606" s="995"/>
      <c r="O606" s="726" t="s">
        <v>199</v>
      </c>
      <c r="P606" s="570"/>
      <c r="Q606" s="570"/>
      <c r="AX606" s="339"/>
      <c r="AY606" s="339"/>
      <c r="AZ606" s="339"/>
      <c r="BA606" s="342"/>
      <c r="BB606" s="392"/>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1011" t="s">
        <v>474</v>
      </c>
      <c r="D607" s="995"/>
      <c r="E607" s="705">
        <v>4.7659864836166244E-2</v>
      </c>
      <c r="F607" s="570"/>
      <c r="G607" s="570"/>
      <c r="H607" s="1011" t="s">
        <v>467</v>
      </c>
      <c r="I607" s="995"/>
      <c r="J607" s="703">
        <v>1.8093002974000169E-2</v>
      </c>
      <c r="K607" s="570"/>
      <c r="L607" s="570"/>
      <c r="M607" s="1011" t="s">
        <v>467</v>
      </c>
      <c r="N607" s="995"/>
      <c r="O607" s="704">
        <v>6.447395096546539E-2</v>
      </c>
      <c r="P607" s="570"/>
      <c r="Q607" s="570"/>
      <c r="AX607" s="339"/>
      <c r="AY607" s="339"/>
      <c r="AZ607" s="339"/>
      <c r="BA607" s="342"/>
      <c r="BB607" s="392"/>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1011" t="s">
        <v>461</v>
      </c>
      <c r="D608" s="995"/>
      <c r="E608" s="705">
        <v>6.1598787735711438E-2</v>
      </c>
      <c r="F608" s="570"/>
      <c r="G608" s="570"/>
      <c r="H608" s="1011" t="s">
        <v>511</v>
      </c>
      <c r="I608" s="995"/>
      <c r="J608" s="706">
        <v>1.3961194609157365E-2</v>
      </c>
      <c r="K608" s="570"/>
      <c r="L608" s="570"/>
      <c r="M608" s="1011" t="s">
        <v>511</v>
      </c>
      <c r="N608" s="995"/>
      <c r="O608" s="707">
        <v>1.3662920367152298E-2</v>
      </c>
      <c r="P608" s="570"/>
      <c r="Q608" s="570"/>
      <c r="AX608" s="339"/>
      <c r="AY608" s="339"/>
      <c r="AZ608" s="339"/>
      <c r="BA608" s="342"/>
      <c r="BB608" s="392"/>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1011" t="s">
        <v>488</v>
      </c>
      <c r="D609" s="995"/>
      <c r="E609" s="705">
        <v>3.467148345127808E-2</v>
      </c>
      <c r="F609" s="570"/>
      <c r="G609" s="570"/>
      <c r="H609" s="1011" t="s">
        <v>457</v>
      </c>
      <c r="I609" s="995"/>
      <c r="J609" s="706">
        <v>5.9212910682887837E-2</v>
      </c>
      <c r="K609" s="570"/>
      <c r="L609" s="570"/>
      <c r="M609" s="1011" t="s">
        <v>457</v>
      </c>
      <c r="N609" s="995"/>
      <c r="O609" s="707">
        <v>7.9678223176563812E-2</v>
      </c>
      <c r="P609" s="570"/>
      <c r="Q609" s="570"/>
      <c r="AX609" s="339"/>
      <c r="AY609" s="339"/>
      <c r="AZ609" s="339"/>
      <c r="BA609" s="342"/>
      <c r="BB609" s="392"/>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1011" t="s">
        <v>483</v>
      </c>
      <c r="D610" s="995"/>
      <c r="E610" s="705">
        <v>4.1240496870828848E-2</v>
      </c>
      <c r="F610" s="570"/>
      <c r="G610" s="570"/>
      <c r="H610" s="1011" t="s">
        <v>455</v>
      </c>
      <c r="I610" s="995"/>
      <c r="J610" s="706">
        <v>6.5092884555637262E-2</v>
      </c>
      <c r="K610" s="570"/>
      <c r="L610" s="570"/>
      <c r="M610" s="1011" t="s">
        <v>455</v>
      </c>
      <c r="N610" s="995"/>
      <c r="O610" s="707">
        <v>8.023777103979432E-2</v>
      </c>
      <c r="P610" s="570"/>
      <c r="Q610" s="570"/>
      <c r="AX610" s="339"/>
      <c r="AY610" s="339"/>
      <c r="AZ610" s="339"/>
      <c r="BA610" s="342"/>
      <c r="BB610" s="392"/>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1011" t="s">
        <v>478</v>
      </c>
      <c r="D611" s="995"/>
      <c r="E611" s="705">
        <v>4.7748424411248762E-2</v>
      </c>
      <c r="F611" s="570"/>
      <c r="G611" s="570"/>
      <c r="H611" s="1011" t="s">
        <v>522</v>
      </c>
      <c r="I611" s="995"/>
      <c r="J611" s="706">
        <v>6.1466442811770978E-3</v>
      </c>
      <c r="K611" s="570"/>
      <c r="L611" s="570"/>
      <c r="M611" s="1011" t="s">
        <v>522</v>
      </c>
      <c r="N611" s="995"/>
      <c r="O611" s="707">
        <v>8.8362626361800367E-3</v>
      </c>
      <c r="P611" s="570"/>
      <c r="Q611" s="570"/>
      <c r="AX611" s="339"/>
      <c r="AY611" s="339"/>
      <c r="AZ611" s="339"/>
      <c r="BA611" s="342"/>
      <c r="BB611" s="392"/>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1011" t="s">
        <v>484</v>
      </c>
      <c r="D612" s="995"/>
      <c r="E612" s="705">
        <v>3.9714884879195111E-2</v>
      </c>
      <c r="F612" s="570"/>
      <c r="G612" s="570"/>
      <c r="H612" s="1011" t="s">
        <v>494</v>
      </c>
      <c r="I612" s="995"/>
      <c r="J612" s="706">
        <v>5.9120127470890255E-3</v>
      </c>
      <c r="K612" s="570"/>
      <c r="L612" s="570"/>
      <c r="M612" s="1011" t="s">
        <v>494</v>
      </c>
      <c r="N612" s="995"/>
      <c r="O612" s="707">
        <v>3.2037628641591376E-2</v>
      </c>
      <c r="P612" s="570"/>
      <c r="Q612" s="570"/>
      <c r="AX612" s="339"/>
      <c r="AY612" s="339"/>
      <c r="AZ612" s="339"/>
      <c r="BA612" s="342"/>
      <c r="BB612" s="392"/>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1011" t="s">
        <v>482</v>
      </c>
      <c r="D613" s="995"/>
      <c r="E613" s="705">
        <v>4.417686863748746E-2</v>
      </c>
      <c r="F613" s="570"/>
      <c r="G613" s="570"/>
      <c r="H613" s="1011" t="s">
        <v>468</v>
      </c>
      <c r="I613" s="995"/>
      <c r="J613" s="706">
        <v>5.9094559544963753E-2</v>
      </c>
      <c r="K613" s="570"/>
      <c r="L613" s="570"/>
      <c r="M613" s="1011" t="s">
        <v>468</v>
      </c>
      <c r="N613" s="995"/>
      <c r="O613" s="707">
        <v>4.6743803788549212E-2</v>
      </c>
      <c r="P613" s="570"/>
      <c r="Q613" s="570"/>
      <c r="AX613" s="339"/>
      <c r="AY613" s="339"/>
      <c r="AZ613" s="339"/>
      <c r="BA613" s="342"/>
      <c r="BB613" s="392"/>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1011" t="s">
        <v>476</v>
      </c>
      <c r="D614" s="995"/>
      <c r="E614" s="705">
        <v>4.9228440768870903E-2</v>
      </c>
      <c r="F614" s="570"/>
      <c r="G614" s="570"/>
      <c r="H614" s="1011" t="s">
        <v>462</v>
      </c>
      <c r="I614" s="995"/>
      <c r="J614" s="706">
        <v>6.6599602701461952E-2</v>
      </c>
      <c r="K614" s="570"/>
      <c r="L614" s="570"/>
      <c r="M614" s="1011" t="s">
        <v>462</v>
      </c>
      <c r="N614" s="995"/>
      <c r="O614" s="707">
        <v>4.6727462267814095E-2</v>
      </c>
      <c r="P614" s="570"/>
      <c r="Q614" s="570"/>
      <c r="AX614" s="339"/>
      <c r="AY614" s="339"/>
      <c r="AZ614" s="339"/>
      <c r="BA614" s="342"/>
      <c r="BB614" s="392"/>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1011" t="s">
        <v>465</v>
      </c>
      <c r="D615" s="995"/>
      <c r="E615" s="705">
        <v>5.7703225628873187E-2</v>
      </c>
      <c r="F615" s="570"/>
      <c r="G615" s="570"/>
      <c r="H615" s="1011" t="s">
        <v>471</v>
      </c>
      <c r="I615" s="995"/>
      <c r="J615" s="706">
        <v>4.7592146124153613E-2</v>
      </c>
      <c r="K615" s="570"/>
      <c r="L615" s="570"/>
      <c r="M615" s="1011" t="s">
        <v>471</v>
      </c>
      <c r="N615" s="995"/>
      <c r="O615" s="707">
        <v>6.32129707645218E-2</v>
      </c>
      <c r="P615" s="570"/>
      <c r="Q615" s="570"/>
      <c r="AX615" s="339"/>
      <c r="AY615" s="339"/>
      <c r="AZ615" s="339"/>
      <c r="BA615" s="342"/>
      <c r="BB615" s="392"/>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1011" t="s">
        <v>485</v>
      </c>
      <c r="D616" s="995"/>
      <c r="E616" s="705">
        <v>3.3948125020204861E-2</v>
      </c>
      <c r="F616" s="570"/>
      <c r="G616" s="570"/>
      <c r="H616" s="1011" t="s">
        <v>509</v>
      </c>
      <c r="I616" s="995"/>
      <c r="J616" s="706">
        <v>5.3000429514448427E-3</v>
      </c>
      <c r="K616" s="570"/>
      <c r="L616" s="570"/>
      <c r="M616" s="1011" t="s">
        <v>509</v>
      </c>
      <c r="N616" s="995"/>
      <c r="O616" s="707">
        <v>-1.0948532830011827E-2</v>
      </c>
      <c r="P616" s="570"/>
      <c r="Q616" s="570"/>
      <c r="AX616" s="339"/>
      <c r="AY616" s="339"/>
      <c r="AZ616" s="339"/>
      <c r="BA616" s="342"/>
      <c r="BB616" s="392"/>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1011" t="s">
        <v>475</v>
      </c>
      <c r="D617" s="995"/>
      <c r="E617" s="705">
        <v>4.8004758249170727E-2</v>
      </c>
      <c r="F617" s="570"/>
      <c r="G617" s="570"/>
      <c r="H617" s="1011" t="s">
        <v>479</v>
      </c>
      <c r="I617" s="995"/>
      <c r="J617" s="706">
        <v>5.5299571976090214E-2</v>
      </c>
      <c r="K617" s="570"/>
      <c r="L617" s="570"/>
      <c r="M617" s="1011" t="s">
        <v>479</v>
      </c>
      <c r="N617" s="995"/>
      <c r="O617" s="707">
        <v>4.6556575869491502E-2</v>
      </c>
      <c r="P617" s="570"/>
      <c r="Q617" s="570"/>
      <c r="AX617" s="339"/>
      <c r="AY617" s="339"/>
      <c r="AZ617" s="339"/>
      <c r="BA617" s="342"/>
      <c r="BB617" s="392"/>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1011" t="s">
        <v>487</v>
      </c>
      <c r="D618" s="995"/>
      <c r="E618" s="705">
        <v>4.0731671292555158E-2</v>
      </c>
      <c r="F618" s="570"/>
      <c r="G618" s="570"/>
      <c r="H618" s="1011" t="s">
        <v>469</v>
      </c>
      <c r="I618" s="995"/>
      <c r="J618" s="706">
        <v>1.8508864930280915E-2</v>
      </c>
      <c r="K618" s="570"/>
      <c r="L618" s="570"/>
      <c r="M618" s="1011" t="s">
        <v>469</v>
      </c>
      <c r="N618" s="995"/>
      <c r="O618" s="707">
        <v>6.408609471392275E-2</v>
      </c>
      <c r="P618" s="570"/>
      <c r="Q618" s="570"/>
      <c r="AX618" s="339"/>
      <c r="AY618" s="339"/>
      <c r="AZ618" s="339"/>
      <c r="BA618" s="342"/>
      <c r="BB618" s="392"/>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1011" t="s">
        <v>458</v>
      </c>
      <c r="D619" s="995"/>
      <c r="E619" s="705">
        <v>6.2907897376275279E-2</v>
      </c>
      <c r="F619" s="570"/>
      <c r="G619" s="570"/>
      <c r="H619" s="1011" t="s">
        <v>512</v>
      </c>
      <c r="I619" s="995"/>
      <c r="J619" s="706">
        <v>1.351245266512535E-2</v>
      </c>
      <c r="K619" s="570"/>
      <c r="L619" s="570"/>
      <c r="M619" s="1011" t="s">
        <v>512</v>
      </c>
      <c r="N619" s="995"/>
      <c r="O619" s="707">
        <v>1.0341343795427052E-2</v>
      </c>
      <c r="P619" s="570"/>
      <c r="Q619" s="570"/>
      <c r="AX619" s="339"/>
      <c r="AY619" s="339"/>
      <c r="AZ619" s="339"/>
      <c r="BA619" s="342"/>
      <c r="BB619" s="392"/>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1011" t="s">
        <v>319</v>
      </c>
      <c r="D620" s="995"/>
      <c r="E620" s="705">
        <v>-2.7648274324912871E-2</v>
      </c>
      <c r="F620" s="570"/>
      <c r="G620" s="570"/>
      <c r="H620" s="1011" t="s">
        <v>520</v>
      </c>
      <c r="I620" s="995"/>
      <c r="J620" s="706">
        <v>-5.8067172969130942E-3</v>
      </c>
      <c r="K620" s="570"/>
      <c r="L620" s="570"/>
      <c r="M620" s="1011" t="s">
        <v>520</v>
      </c>
      <c r="N620" s="995"/>
      <c r="O620" s="707">
        <v>-7.8555810885801575E-3</v>
      </c>
      <c r="P620" s="570"/>
      <c r="Q620" s="570"/>
      <c r="AX620" s="339"/>
      <c r="AY620" s="339"/>
      <c r="AZ620" s="339"/>
      <c r="BA620" s="342"/>
      <c r="BB620" s="392"/>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1011" t="s">
        <v>481</v>
      </c>
      <c r="D621" s="995"/>
      <c r="E621" s="705">
        <v>-3.3904345239748161E-2</v>
      </c>
      <c r="F621" s="570"/>
      <c r="G621" s="570"/>
      <c r="H621" s="1011" t="s">
        <v>505</v>
      </c>
      <c r="I621" s="995"/>
      <c r="J621" s="706">
        <v>-1.1871250234672327E-2</v>
      </c>
      <c r="K621" s="570"/>
      <c r="L621" s="570"/>
      <c r="M621" s="1011" t="s">
        <v>505</v>
      </c>
      <c r="N621" s="995"/>
      <c r="O621" s="707">
        <v>-1.6635702270515886E-2</v>
      </c>
      <c r="P621" s="570"/>
      <c r="Q621" s="570"/>
      <c r="AX621" s="339"/>
      <c r="AY621" s="339"/>
      <c r="AZ621" s="339"/>
      <c r="BA621" s="342"/>
      <c r="BB621" s="392"/>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1011" t="s">
        <v>523</v>
      </c>
      <c r="D622" s="995"/>
      <c r="E622" s="705">
        <v>-5.8427964640413756E-3</v>
      </c>
      <c r="F622" s="570"/>
      <c r="G622" s="570"/>
      <c r="H622" s="1011" t="s">
        <v>472</v>
      </c>
      <c r="I622" s="995"/>
      <c r="J622" s="706">
        <v>5.8458595877296099E-2</v>
      </c>
      <c r="K622" s="570"/>
      <c r="L622" s="570"/>
      <c r="M622" s="1011" t="s">
        <v>472</v>
      </c>
      <c r="N622" s="995"/>
      <c r="O622" s="707">
        <v>5.03922036105309E-2</v>
      </c>
      <c r="P622" s="570"/>
      <c r="Q622" s="570"/>
      <c r="AX622" s="339"/>
      <c r="AY622" s="339"/>
      <c r="AZ622" s="339"/>
      <c r="BA622" s="342"/>
      <c r="BB622" s="392"/>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1011" t="s">
        <v>490</v>
      </c>
      <c r="D623" s="995"/>
      <c r="E623" s="705">
        <v>-7.5422732529214637E-3</v>
      </c>
      <c r="F623" s="570"/>
      <c r="G623" s="570"/>
      <c r="H623" s="1011" t="s">
        <v>492</v>
      </c>
      <c r="I623" s="995"/>
      <c r="J623" s="706">
        <v>-3.5294097823236163E-2</v>
      </c>
      <c r="K623" s="570"/>
      <c r="L623" s="570"/>
      <c r="M623" s="1011" t="s">
        <v>492</v>
      </c>
      <c r="N623" s="995"/>
      <c r="O623" s="707">
        <v>-1.0453788659474862E-4</v>
      </c>
      <c r="P623" s="570"/>
      <c r="Q623" s="570"/>
      <c r="AX623" s="339"/>
      <c r="AY623" s="339"/>
      <c r="AZ623" s="339"/>
      <c r="BA623" s="342"/>
      <c r="BB623" s="392"/>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1011" t="s">
        <v>486</v>
      </c>
      <c r="D624" s="995"/>
      <c r="E624" s="705">
        <v>4.126936517305415E-2</v>
      </c>
      <c r="F624" s="570"/>
      <c r="G624" s="570"/>
      <c r="H624" s="1011" t="s">
        <v>526</v>
      </c>
      <c r="I624" s="995"/>
      <c r="J624" s="706">
        <v>-6.207335516600816E-4</v>
      </c>
      <c r="K624" s="570"/>
      <c r="L624" s="570"/>
      <c r="M624" s="1011" t="s">
        <v>526</v>
      </c>
      <c r="N624" s="995"/>
      <c r="O624" s="707">
        <v>-9.4672332354283004E-3</v>
      </c>
      <c r="P624" s="570"/>
      <c r="Q624" s="570"/>
      <c r="AX624" s="339"/>
      <c r="AY624" s="339"/>
      <c r="AZ624" s="339"/>
      <c r="BA624" s="342"/>
      <c r="BB624" s="392"/>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1011" t="s">
        <v>546</v>
      </c>
      <c r="D625" s="995"/>
      <c r="E625" s="705">
        <v>8.7727235995948378E-5</v>
      </c>
      <c r="F625" s="570"/>
      <c r="G625" s="570"/>
      <c r="H625" s="1011" t="s">
        <v>502</v>
      </c>
      <c r="I625" s="995"/>
      <c r="J625" s="706">
        <v>-1.5450177353862796E-2</v>
      </c>
      <c r="K625" s="570"/>
      <c r="L625" s="570"/>
      <c r="M625" s="1011" t="s">
        <v>502</v>
      </c>
      <c r="N625" s="995"/>
      <c r="O625" s="707">
        <v>-1.506757529917023E-2</v>
      </c>
      <c r="P625" s="570"/>
      <c r="Q625" s="570"/>
      <c r="AX625" s="339"/>
      <c r="AY625" s="339"/>
      <c r="AZ625" s="339"/>
      <c r="BA625" s="342"/>
      <c r="BB625" s="392"/>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1011" t="s">
        <v>500</v>
      </c>
      <c r="D626" s="995"/>
      <c r="E626" s="705">
        <v>-2.0689722039203159E-2</v>
      </c>
      <c r="F626" s="570"/>
      <c r="G626" s="570"/>
      <c r="H626" s="1011" t="s">
        <v>506</v>
      </c>
      <c r="I626" s="995"/>
      <c r="J626" s="706">
        <v>-1.7315077419519976E-2</v>
      </c>
      <c r="K626" s="570"/>
      <c r="L626" s="570"/>
      <c r="M626" s="1011" t="s">
        <v>506</v>
      </c>
      <c r="N626" s="995"/>
      <c r="O626" s="707">
        <v>1.4472366062540895E-2</v>
      </c>
      <c r="P626" s="570"/>
      <c r="Q626" s="570"/>
      <c r="AX626" s="339"/>
      <c r="AY626" s="339"/>
      <c r="AZ626" s="339"/>
      <c r="BA626" s="342"/>
      <c r="BB626" s="392"/>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1011" t="s">
        <v>507</v>
      </c>
      <c r="D627" s="995"/>
      <c r="E627" s="705">
        <v>-1.1782552574148166E-2</v>
      </c>
      <c r="F627" s="570"/>
      <c r="G627" s="570"/>
      <c r="H627" s="1011" t="s">
        <v>498</v>
      </c>
      <c r="I627" s="995"/>
      <c r="J627" s="706">
        <v>-2.4156833343537475E-2</v>
      </c>
      <c r="K627" s="570"/>
      <c r="L627" s="570"/>
      <c r="M627" s="1011" t="s">
        <v>498</v>
      </c>
      <c r="N627" s="995"/>
      <c r="O627" s="707">
        <v>1.7832407801296121E-2</v>
      </c>
      <c r="P627" s="570"/>
      <c r="Q627" s="570"/>
      <c r="AX627" s="339"/>
      <c r="AY627" s="339"/>
      <c r="AZ627" s="339"/>
      <c r="BA627" s="342"/>
      <c r="BB627" s="392"/>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1011" t="s">
        <v>524</v>
      </c>
      <c r="D628" s="995"/>
      <c r="E628" s="705">
        <v>-5.5393176087218934E-3</v>
      </c>
      <c r="F628" s="570"/>
      <c r="G628" s="570"/>
      <c r="H628" s="1011" t="s">
        <v>515</v>
      </c>
      <c r="I628" s="995"/>
      <c r="J628" s="706">
        <v>1.1670562009991366E-2</v>
      </c>
      <c r="K628" s="570"/>
      <c r="L628" s="570"/>
      <c r="M628" s="1011" t="s">
        <v>515</v>
      </c>
      <c r="N628" s="995"/>
      <c r="O628" s="707">
        <v>7.7143159768359752E-3</v>
      </c>
      <c r="P628" s="570"/>
      <c r="Q628" s="570"/>
      <c r="AX628" s="339"/>
      <c r="AY628" s="339"/>
      <c r="AZ628" s="339"/>
      <c r="BA628" s="342"/>
      <c r="BB628" s="392"/>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1011" t="s">
        <v>519</v>
      </c>
      <c r="D629" s="995"/>
      <c r="E629" s="705">
        <v>-6.2231239474941713E-3</v>
      </c>
      <c r="F629" s="570"/>
      <c r="G629" s="570"/>
      <c r="H629" s="1011" t="s">
        <v>477</v>
      </c>
      <c r="I629" s="995"/>
      <c r="J629" s="706">
        <v>5.4954036094852304E-2</v>
      </c>
      <c r="K629" s="570"/>
      <c r="L629" s="570"/>
      <c r="M629" s="1011" t="s">
        <v>477</v>
      </c>
      <c r="N629" s="995"/>
      <c r="O629" s="707">
        <v>5.2182584760751952E-2</v>
      </c>
      <c r="P629" s="570"/>
      <c r="Q629" s="570"/>
      <c r="AX629" s="339"/>
      <c r="AY629" s="339"/>
      <c r="AZ629" s="339"/>
      <c r="BA629" s="342"/>
      <c r="BB629" s="392"/>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1011" t="s">
        <v>489</v>
      </c>
      <c r="D630" s="995"/>
      <c r="E630" s="705">
        <v>-3.9177348671114949E-2</v>
      </c>
      <c r="F630" s="570"/>
      <c r="G630" s="570"/>
      <c r="H630" s="1011" t="s">
        <v>503</v>
      </c>
      <c r="I630" s="995"/>
      <c r="J630" s="706">
        <v>-1.5261319379467906E-2</v>
      </c>
      <c r="K630" s="570"/>
      <c r="L630" s="570"/>
      <c r="M630" s="1011" t="s">
        <v>503</v>
      </c>
      <c r="N630" s="995"/>
      <c r="O630" s="707">
        <v>-1.4966741826128149E-2</v>
      </c>
      <c r="P630" s="570"/>
      <c r="Q630" s="570"/>
      <c r="AX630" s="339"/>
      <c r="AY630" s="339"/>
      <c r="AZ630" s="339"/>
      <c r="BA630" s="342"/>
      <c r="BB630" s="392"/>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1011" t="s">
        <v>541</v>
      </c>
      <c r="D631" s="995"/>
      <c r="E631" s="705">
        <v>-9.5216837844295816E-4</v>
      </c>
      <c r="F631" s="570"/>
      <c r="G631" s="570"/>
      <c r="H631" s="1011" t="s">
        <v>470</v>
      </c>
      <c r="I631" s="995"/>
      <c r="J631" s="706">
        <v>5.9011779087352827E-2</v>
      </c>
      <c r="K631" s="570"/>
      <c r="L631" s="570"/>
      <c r="M631" s="1011" t="s">
        <v>470</v>
      </c>
      <c r="N631" s="995"/>
      <c r="O631" s="707">
        <v>5.1975683330485349E-2</v>
      </c>
      <c r="P631" s="570"/>
      <c r="Q631" s="570"/>
      <c r="AX631" s="339"/>
      <c r="AY631" s="339"/>
      <c r="AZ631" s="339"/>
      <c r="BA631" s="342"/>
      <c r="BB631" s="392"/>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1011" t="s">
        <v>529</v>
      </c>
      <c r="D632" s="995"/>
      <c r="E632" s="705">
        <v>-4.8635350013011445E-3</v>
      </c>
      <c r="F632" s="570"/>
      <c r="G632" s="570"/>
      <c r="H632" s="1011" t="s">
        <v>466</v>
      </c>
      <c r="I632" s="995"/>
      <c r="J632" s="706">
        <v>5.9241562583058932E-2</v>
      </c>
      <c r="K632" s="570"/>
      <c r="L632" s="570"/>
      <c r="M632" s="1011" t="s">
        <v>466</v>
      </c>
      <c r="N632" s="995"/>
      <c r="O632" s="707">
        <v>4.4189421889364651E-2</v>
      </c>
      <c r="P632" s="570"/>
      <c r="Q632" s="570"/>
      <c r="AX632" s="339"/>
      <c r="AY632" s="339"/>
      <c r="AZ632" s="339"/>
      <c r="BA632" s="342"/>
      <c r="BB632" s="392"/>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1011" t="s">
        <v>504</v>
      </c>
      <c r="D633" s="995"/>
      <c r="E633" s="705">
        <v>-1.2879376838052918E-2</v>
      </c>
      <c r="F633" s="570"/>
      <c r="G633" s="570"/>
      <c r="H633" s="1011" t="s">
        <v>464</v>
      </c>
      <c r="I633" s="995"/>
      <c r="J633" s="706">
        <v>5.3781706550468794E-2</v>
      </c>
      <c r="K633" s="570"/>
      <c r="L633" s="570"/>
      <c r="M633" s="1011" t="s">
        <v>464</v>
      </c>
      <c r="N633" s="995"/>
      <c r="O633" s="707">
        <v>7.4158802433856141E-2</v>
      </c>
      <c r="P633" s="570"/>
      <c r="Q633" s="570"/>
      <c r="AX633" s="339"/>
      <c r="AY633" s="339"/>
      <c r="AZ633" s="339"/>
      <c r="BA633" s="342"/>
      <c r="BB633" s="392"/>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1011" t="s">
        <v>460</v>
      </c>
      <c r="D634" s="995"/>
      <c r="E634" s="705">
        <v>-5.553034050845241E-2</v>
      </c>
      <c r="F634" s="570"/>
      <c r="G634" s="570"/>
      <c r="H634" s="1011" t="s">
        <v>463</v>
      </c>
      <c r="I634" s="995"/>
      <c r="J634" s="706">
        <v>4.8278792776743434E-2</v>
      </c>
      <c r="K634" s="570"/>
      <c r="L634" s="570"/>
      <c r="M634" s="1011" t="s">
        <v>463</v>
      </c>
      <c r="N634" s="995"/>
      <c r="O634" s="707">
        <v>7.588924490514963E-2</v>
      </c>
      <c r="P634" s="570"/>
      <c r="Q634" s="570"/>
      <c r="AX634" s="339"/>
      <c r="AY634" s="339"/>
      <c r="AZ634" s="339"/>
      <c r="BA634" s="342"/>
      <c r="BB634" s="392"/>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1011" t="s">
        <v>536</v>
      </c>
      <c r="D635" s="995"/>
      <c r="E635" s="705">
        <v>-1.3054129181725817E-3</v>
      </c>
      <c r="F635" s="570"/>
      <c r="G635" s="570"/>
      <c r="H635" s="1011" t="s">
        <v>474</v>
      </c>
      <c r="I635" s="995"/>
      <c r="J635" s="706">
        <v>5.7227024235011678E-2</v>
      </c>
      <c r="K635" s="570"/>
      <c r="L635" s="570"/>
      <c r="M635" s="1011" t="s">
        <v>474</v>
      </c>
      <c r="N635" s="995"/>
      <c r="O635" s="707">
        <v>3.772150124083954E-2</v>
      </c>
      <c r="P635" s="570"/>
      <c r="Q635" s="570"/>
      <c r="AX635" s="339"/>
      <c r="AY635" s="339"/>
      <c r="AZ635" s="339"/>
      <c r="BA635" s="342"/>
      <c r="BB635" s="392"/>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1011" t="s">
        <v>545</v>
      </c>
      <c r="D636" s="995"/>
      <c r="E636" s="705">
        <v>-2.555407452935909E-4</v>
      </c>
      <c r="F636" s="570"/>
      <c r="G636" s="570"/>
      <c r="H636" s="1011" t="s">
        <v>461</v>
      </c>
      <c r="I636" s="995"/>
      <c r="J636" s="706">
        <v>5.9760660573143498E-2</v>
      </c>
      <c r="K636" s="570"/>
      <c r="L636" s="570"/>
      <c r="M636" s="1011" t="s">
        <v>461</v>
      </c>
      <c r="N636" s="995"/>
      <c r="O636" s="707">
        <v>7.6730701509969593E-2</v>
      </c>
      <c r="P636" s="570"/>
      <c r="Q636" s="570"/>
      <c r="AX636" s="339"/>
      <c r="AY636" s="339"/>
      <c r="AZ636" s="339"/>
      <c r="BA636" s="342"/>
      <c r="BB636" s="392"/>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1011" t="s">
        <v>456</v>
      </c>
      <c r="D637" s="995"/>
      <c r="E637" s="705">
        <v>5.980567012674063E-2</v>
      </c>
      <c r="F637" s="570"/>
      <c r="G637" s="570"/>
      <c r="H637" s="1011" t="s">
        <v>488</v>
      </c>
      <c r="I637" s="995"/>
      <c r="J637" s="706">
        <v>4.4122262884402894E-2</v>
      </c>
      <c r="K637" s="570"/>
      <c r="L637" s="570"/>
      <c r="M637" s="1011" t="s">
        <v>488</v>
      </c>
      <c r="N637" s="995"/>
      <c r="O637" s="707">
        <v>2.568667141003049E-2</v>
      </c>
      <c r="P637" s="570"/>
      <c r="Q637" s="570"/>
      <c r="AX637" s="339"/>
      <c r="AY637" s="339"/>
      <c r="AZ637" s="339"/>
      <c r="BA637" s="342"/>
      <c r="BB637" s="392"/>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1011" t="s">
        <v>538</v>
      </c>
      <c r="D638" s="995"/>
      <c r="E638" s="705">
        <v>-1.0752823257772048E-3</v>
      </c>
      <c r="F638" s="570"/>
      <c r="G638" s="570"/>
      <c r="H638" s="1011" t="s">
        <v>483</v>
      </c>
      <c r="I638" s="995"/>
      <c r="J638" s="706">
        <v>5.0905785293678993E-2</v>
      </c>
      <c r="K638" s="570"/>
      <c r="L638" s="570"/>
      <c r="M638" s="1011" t="s">
        <v>483</v>
      </c>
      <c r="N638" s="995"/>
      <c r="O638" s="707">
        <v>3.4299245231406025E-2</v>
      </c>
      <c r="P638" s="570"/>
      <c r="Q638" s="570"/>
      <c r="AX638" s="339"/>
      <c r="AY638" s="339"/>
      <c r="AZ638" s="339"/>
      <c r="BA638" s="342"/>
      <c r="BB638" s="392"/>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1011" t="s">
        <v>532</v>
      </c>
      <c r="D639" s="995"/>
      <c r="E639" s="705">
        <v>-2.9352140566383947E-3</v>
      </c>
      <c r="F639" s="570"/>
      <c r="G639" s="570"/>
      <c r="H639" s="1011" t="s">
        <v>478</v>
      </c>
      <c r="I639" s="995"/>
      <c r="J639" s="706">
        <v>5.6070888938144652E-2</v>
      </c>
      <c r="K639" s="570"/>
      <c r="L639" s="570"/>
      <c r="M639" s="1011" t="s">
        <v>478</v>
      </c>
      <c r="N639" s="995"/>
      <c r="O639" s="707">
        <v>3.9324862749092408E-2</v>
      </c>
      <c r="P639" s="570"/>
      <c r="Q639" s="570"/>
      <c r="AX639" s="339"/>
      <c r="AY639" s="339"/>
      <c r="AZ639" s="339"/>
      <c r="BA639" s="342"/>
      <c r="BB639" s="392"/>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1011" t="s">
        <v>530</v>
      </c>
      <c r="D640" s="995"/>
      <c r="E640" s="705">
        <v>-4.6794055997337698E-3</v>
      </c>
      <c r="F640" s="570"/>
      <c r="G640" s="570"/>
      <c r="H640" s="1011" t="s">
        <v>484</v>
      </c>
      <c r="I640" s="995"/>
      <c r="J640" s="706">
        <v>4.9744752921011319E-2</v>
      </c>
      <c r="K640" s="570"/>
      <c r="L640" s="570"/>
      <c r="M640" s="1011" t="s">
        <v>484</v>
      </c>
      <c r="N640" s="995"/>
      <c r="O640" s="707">
        <v>2.506077398002797E-2</v>
      </c>
      <c r="P640" s="570"/>
      <c r="Q640" s="570"/>
      <c r="AX640" s="339"/>
      <c r="AY640" s="339"/>
      <c r="AZ640" s="339"/>
      <c r="BA640" s="342"/>
      <c r="BB640" s="392"/>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1011" t="s">
        <v>533</v>
      </c>
      <c r="D641" s="995"/>
      <c r="E641" s="705">
        <v>-2.9335934149265618E-3</v>
      </c>
      <c r="F641" s="570"/>
      <c r="G641" s="570"/>
      <c r="H641" s="1011" t="s">
        <v>482</v>
      </c>
      <c r="I641" s="995"/>
      <c r="J641" s="706">
        <v>5.1494848636371507E-2</v>
      </c>
      <c r="K641" s="570"/>
      <c r="L641" s="570"/>
      <c r="M641" s="1011" t="s">
        <v>482</v>
      </c>
      <c r="N641" s="995"/>
      <c r="O641" s="707">
        <v>3.6815183156614771E-2</v>
      </c>
      <c r="P641" s="570"/>
      <c r="Q641" s="570"/>
      <c r="AX641" s="339"/>
      <c r="AY641" s="339"/>
      <c r="AZ641" s="339"/>
      <c r="BA641" s="342"/>
      <c r="BB641" s="392"/>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1011" t="s">
        <v>459</v>
      </c>
      <c r="D642" s="995"/>
      <c r="E642" s="705">
        <v>6.1290347590880069E-2</v>
      </c>
      <c r="F642" s="570"/>
      <c r="G642" s="570"/>
      <c r="H642" s="1011" t="s">
        <v>476</v>
      </c>
      <c r="I642" s="995"/>
      <c r="J642" s="706">
        <v>5.7102848897007494E-2</v>
      </c>
      <c r="K642" s="570"/>
      <c r="L642" s="570"/>
      <c r="M642" s="1011" t="s">
        <v>476</v>
      </c>
      <c r="N642" s="995"/>
      <c r="O642" s="707">
        <v>4.9251074296676578E-2</v>
      </c>
      <c r="P642" s="570"/>
      <c r="Q642" s="570"/>
      <c r="AX642" s="339"/>
      <c r="AY642" s="339"/>
      <c r="AZ642" s="339"/>
      <c r="BA642" s="342"/>
      <c r="BB642" s="392"/>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1011" t="s">
        <v>495</v>
      </c>
      <c r="D643" s="995"/>
      <c r="E643" s="705">
        <v>-2.3917978422322964E-2</v>
      </c>
      <c r="F643" s="570"/>
      <c r="G643" s="570"/>
      <c r="H643" s="1011" t="s">
        <v>465</v>
      </c>
      <c r="I643" s="995"/>
      <c r="J643" s="706">
        <v>5.9891491855444651E-2</v>
      </c>
      <c r="K643" s="570"/>
      <c r="L643" s="570"/>
      <c r="M643" s="1011" t="s">
        <v>465</v>
      </c>
      <c r="N643" s="995"/>
      <c r="O643" s="707">
        <v>6.4589496247503542E-2</v>
      </c>
      <c r="P643" s="570"/>
      <c r="Q643" s="570"/>
      <c r="AX643" s="339"/>
      <c r="AY643" s="339"/>
      <c r="AZ643" s="339"/>
      <c r="BA643" s="342"/>
      <c r="BB643" s="392"/>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1011" t="s">
        <v>473</v>
      </c>
      <c r="D644" s="995"/>
      <c r="E644" s="705">
        <v>-4.738643876773236E-2</v>
      </c>
      <c r="F644" s="570"/>
      <c r="G644" s="570"/>
      <c r="H644" s="1011" t="s">
        <v>485</v>
      </c>
      <c r="I644" s="995"/>
      <c r="J644" s="706">
        <v>3.7714085917224499E-2</v>
      </c>
      <c r="K644" s="570"/>
      <c r="L644" s="570"/>
      <c r="M644" s="1011" t="s">
        <v>485</v>
      </c>
      <c r="N644" s="995"/>
      <c r="O644" s="707">
        <v>4.4718121467757603E-2</v>
      </c>
      <c r="P644" s="570"/>
      <c r="Q644" s="570"/>
      <c r="AX644" s="339"/>
      <c r="AY644" s="339"/>
      <c r="AZ644" s="339"/>
      <c r="BA644" s="342"/>
      <c r="BB644" s="392"/>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1011" t="s">
        <v>496</v>
      </c>
      <c r="D645" s="995"/>
      <c r="E645" s="705">
        <v>-2.1566228278700542E-2</v>
      </c>
      <c r="F645" s="570"/>
      <c r="G645" s="570"/>
      <c r="H645" s="1011" t="s">
        <v>475</v>
      </c>
      <c r="I645" s="995"/>
      <c r="J645" s="706">
        <v>5.020220280618843E-2</v>
      </c>
      <c r="K645" s="570"/>
      <c r="L645" s="570"/>
      <c r="M645" s="1011" t="s">
        <v>475</v>
      </c>
      <c r="N645" s="995"/>
      <c r="O645" s="707">
        <v>6.0384645522799069E-2</v>
      </c>
      <c r="P645" s="570"/>
      <c r="Q645" s="570"/>
      <c r="AX645" s="339"/>
      <c r="AY645" s="339"/>
      <c r="AZ645" s="339"/>
      <c r="BA645" s="342"/>
      <c r="BB645" s="392"/>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1011" t="s">
        <v>508</v>
      </c>
      <c r="D646" s="995"/>
      <c r="E646" s="705">
        <v>-4.8619029485772337E-3</v>
      </c>
      <c r="F646" s="570"/>
      <c r="G646" s="570"/>
      <c r="H646" s="1011" t="s">
        <v>487</v>
      </c>
      <c r="I646" s="995"/>
      <c r="J646" s="706">
        <v>4.9362279415763391E-2</v>
      </c>
      <c r="K646" s="570"/>
      <c r="L646" s="570"/>
      <c r="M646" s="1011" t="s">
        <v>487</v>
      </c>
      <c r="N646" s="995"/>
      <c r="O646" s="707">
        <v>4.448924600049451E-2</v>
      </c>
      <c r="P646" s="570"/>
      <c r="Q646" s="570"/>
      <c r="AX646" s="339"/>
      <c r="AY646" s="339"/>
      <c r="AZ646" s="339"/>
      <c r="BA646" s="342"/>
      <c r="BB646" s="392"/>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1011" t="s">
        <v>493</v>
      </c>
      <c r="D647" s="995"/>
      <c r="E647" s="705">
        <v>3.0386178768714588E-2</v>
      </c>
      <c r="F647" s="570"/>
      <c r="G647" s="570"/>
      <c r="H647" s="1011" t="s">
        <v>458</v>
      </c>
      <c r="I647" s="995"/>
      <c r="J647" s="706">
        <v>6.7605804824726806E-2</v>
      </c>
      <c r="K647" s="570"/>
      <c r="L647" s="570"/>
      <c r="M647" s="1011" t="s">
        <v>458</v>
      </c>
      <c r="N647" s="995"/>
      <c r="O647" s="707">
        <v>6.4194357007900771E-2</v>
      </c>
      <c r="P647" s="570"/>
      <c r="Q647" s="570"/>
      <c r="AX647" s="339"/>
      <c r="AY647" s="339"/>
      <c r="AZ647" s="339"/>
      <c r="BA647" s="342"/>
      <c r="BB647" s="392"/>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1011" t="s">
        <v>516</v>
      </c>
      <c r="D648" s="995"/>
      <c r="E648" s="705">
        <v>-5.2970105218453018E-3</v>
      </c>
      <c r="F648" s="570"/>
      <c r="G648" s="570"/>
      <c r="H648" s="1011" t="s">
        <v>319</v>
      </c>
      <c r="I648" s="995"/>
      <c r="J648" s="706">
        <v>-3.5917720469081559E-2</v>
      </c>
      <c r="K648" s="570"/>
      <c r="L648" s="570"/>
      <c r="M648" s="1011" t="s">
        <v>319</v>
      </c>
      <c r="N648" s="995"/>
      <c r="O648" s="707">
        <v>-2.7202567233030085E-2</v>
      </c>
      <c r="P648" s="570"/>
      <c r="Q648" s="570"/>
      <c r="AX648" s="339"/>
      <c r="AY648" s="339"/>
      <c r="AZ648" s="339"/>
      <c r="BA648" s="342"/>
      <c r="BB648" s="392"/>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1011" t="s">
        <v>510</v>
      </c>
      <c r="D649" s="995"/>
      <c r="E649" s="705">
        <v>-1.175935670348858E-2</v>
      </c>
      <c r="F649" s="570"/>
      <c r="G649" s="570"/>
      <c r="H649" s="1011" t="s">
        <v>481</v>
      </c>
      <c r="I649" s="995"/>
      <c r="J649" s="706">
        <v>-2.1211582949735481E-2</v>
      </c>
      <c r="K649" s="570"/>
      <c r="L649" s="570"/>
      <c r="M649" s="1011" t="s">
        <v>481</v>
      </c>
      <c r="N649" s="995"/>
      <c r="O649" s="707">
        <v>-5.0139798780914478E-2</v>
      </c>
      <c r="P649" s="570"/>
      <c r="Q649" s="570"/>
      <c r="AX649" s="339"/>
      <c r="AY649" s="339"/>
      <c r="AZ649" s="339"/>
      <c r="BA649" s="342"/>
      <c r="BB649" s="392"/>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1011" t="s">
        <v>499</v>
      </c>
      <c r="D650" s="995"/>
      <c r="E650" s="705">
        <v>-1.1321998874012959E-2</v>
      </c>
      <c r="F650" s="570"/>
      <c r="G650" s="570"/>
      <c r="H650" s="1011" t="s">
        <v>523</v>
      </c>
      <c r="I650" s="995"/>
      <c r="J650" s="706">
        <v>-2.2525940564139236E-3</v>
      </c>
      <c r="K650" s="570"/>
      <c r="L650" s="570"/>
      <c r="M650" s="1011" t="s">
        <v>523</v>
      </c>
      <c r="N650" s="995"/>
      <c r="O650" s="707">
        <v>-8.0172952884692717E-3</v>
      </c>
      <c r="P650" s="570"/>
      <c r="Q650" s="570"/>
      <c r="AX650" s="339"/>
      <c r="AY650" s="339"/>
      <c r="AZ650" s="339"/>
      <c r="BA650" s="342"/>
      <c r="BB650" s="392"/>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1011" t="s">
        <v>543</v>
      </c>
      <c r="D651" s="995"/>
      <c r="E651" s="705">
        <v>-7.1076218537650243E-4</v>
      </c>
      <c r="F651" s="570"/>
      <c r="G651" s="570"/>
      <c r="H651" s="1011" t="s">
        <v>490</v>
      </c>
      <c r="I651" s="995"/>
      <c r="J651" s="706">
        <v>-3.5569452922823722E-2</v>
      </c>
      <c r="K651" s="570"/>
      <c r="L651" s="570"/>
      <c r="M651" s="1011" t="s">
        <v>490</v>
      </c>
      <c r="N651" s="995"/>
      <c r="O651" s="707">
        <v>2.870782759745321E-2</v>
      </c>
      <c r="P651" s="570"/>
      <c r="Q651" s="570"/>
      <c r="AX651" s="339"/>
      <c r="AY651" s="339"/>
      <c r="AZ651" s="339"/>
      <c r="BA651" s="342"/>
      <c r="BB651" s="392"/>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1011" t="s">
        <v>480</v>
      </c>
      <c r="D652" s="995"/>
      <c r="E652" s="705">
        <v>4.9939358474579795E-2</v>
      </c>
      <c r="F652" s="570"/>
      <c r="G652" s="570"/>
      <c r="H652" s="1011" t="s">
        <v>486</v>
      </c>
      <c r="I652" s="995"/>
      <c r="J652" s="706">
        <v>4.9672460673624089E-2</v>
      </c>
      <c r="K652" s="570"/>
      <c r="L652" s="570"/>
      <c r="M652" s="1011" t="s">
        <v>486</v>
      </c>
      <c r="N652" s="995"/>
      <c r="O652" s="707">
        <v>3.3890181872222348E-2</v>
      </c>
      <c r="P652" s="570"/>
      <c r="Q652" s="570"/>
      <c r="AX652" s="339"/>
      <c r="AY652" s="339"/>
      <c r="AZ652" s="339"/>
      <c r="BA652" s="342"/>
      <c r="BB652" s="392"/>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1011" t="s">
        <v>535</v>
      </c>
      <c r="D653" s="995"/>
      <c r="E653" s="705">
        <v>2.5731592048300156E-3</v>
      </c>
      <c r="F653" s="570"/>
      <c r="G653" s="570"/>
      <c r="H653" s="1011" t="s">
        <v>546</v>
      </c>
      <c r="I653" s="995"/>
      <c r="J653" s="706">
        <v>-6.6600280211980933E-4</v>
      </c>
      <c r="K653" s="570"/>
      <c r="L653" s="570"/>
      <c r="M653" s="1011" t="s">
        <v>546</v>
      </c>
      <c r="N653" s="995"/>
      <c r="O653" s="707">
        <v>1.0713457382072913E-3</v>
      </c>
      <c r="P653" s="570"/>
      <c r="Q653" s="570"/>
      <c r="AX653" s="339"/>
      <c r="AY653" s="339"/>
      <c r="AZ653" s="339"/>
      <c r="BA653" s="342"/>
      <c r="BB653" s="392"/>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1011" t="s">
        <v>534</v>
      </c>
      <c r="D654" s="995"/>
      <c r="E654" s="705">
        <v>2.6325304550068262E-3</v>
      </c>
      <c r="F654" s="570"/>
      <c r="G654" s="570"/>
      <c r="H654" s="1011" t="s">
        <v>500</v>
      </c>
      <c r="I654" s="995"/>
      <c r="J654" s="706">
        <v>-1.538616476154585E-2</v>
      </c>
      <c r="K654" s="570"/>
      <c r="L654" s="570"/>
      <c r="M654" s="1011" t="s">
        <v>500</v>
      </c>
      <c r="N654" s="995"/>
      <c r="O654" s="707">
        <v>-1.9988009772051531E-2</v>
      </c>
      <c r="P654" s="570"/>
      <c r="Q654" s="570"/>
      <c r="AX654" s="339"/>
      <c r="AY654" s="339"/>
      <c r="AZ654" s="339"/>
      <c r="BA654" s="342"/>
      <c r="BB654" s="392"/>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1011" t="s">
        <v>491</v>
      </c>
      <c r="D655" s="995"/>
      <c r="E655" s="705">
        <v>-3.7737567390562408E-2</v>
      </c>
      <c r="F655" s="570"/>
      <c r="G655" s="570"/>
      <c r="H655" s="1011" t="s">
        <v>507</v>
      </c>
      <c r="I655" s="995"/>
      <c r="J655" s="706">
        <v>-5.0854841667655444E-3</v>
      </c>
      <c r="K655" s="570"/>
      <c r="L655" s="570"/>
      <c r="M655" s="1011" t="s">
        <v>507</v>
      </c>
      <c r="N655" s="995"/>
      <c r="O655" s="707">
        <v>-1.8882552354051813E-2</v>
      </c>
      <c r="P655" s="570"/>
      <c r="Q655" s="570"/>
      <c r="AX655" s="339"/>
      <c r="AY655" s="339"/>
      <c r="AZ655" s="339"/>
      <c r="BA655" s="342"/>
      <c r="BB655" s="392"/>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1011" t="s">
        <v>497</v>
      </c>
      <c r="D656" s="995"/>
      <c r="E656" s="705">
        <v>-2.360720722736882E-2</v>
      </c>
      <c r="F656" s="570"/>
      <c r="G656" s="570"/>
      <c r="H656" s="1011" t="s">
        <v>524</v>
      </c>
      <c r="I656" s="995"/>
      <c r="J656" s="706">
        <v>-1.5457294723520247E-3</v>
      </c>
      <c r="K656" s="570"/>
      <c r="L656" s="570"/>
      <c r="M656" s="1011" t="s">
        <v>524</v>
      </c>
      <c r="N656" s="995"/>
      <c r="O656" s="707">
        <v>-9.0442282482024478E-3</v>
      </c>
      <c r="P656" s="570"/>
      <c r="Q656" s="570"/>
      <c r="AX656" s="339"/>
      <c r="AY656" s="339"/>
      <c r="AZ656" s="339"/>
      <c r="BA656" s="342"/>
      <c r="BB656" s="392"/>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1011" t="s">
        <v>513</v>
      </c>
      <c r="D657" s="995"/>
      <c r="E657" s="705">
        <v>-1.1100388726748251E-2</v>
      </c>
      <c r="F657" s="570"/>
      <c r="G657" s="570"/>
      <c r="H657" s="1011" t="s">
        <v>519</v>
      </c>
      <c r="I657" s="995"/>
      <c r="J657" s="706">
        <v>-9.2996677625194323E-3</v>
      </c>
      <c r="K657" s="570"/>
      <c r="L657" s="570"/>
      <c r="M657" s="1011" t="s">
        <v>519</v>
      </c>
      <c r="N657" s="995"/>
      <c r="O657" s="707">
        <v>-6.8938806691393566E-3</v>
      </c>
      <c r="P657" s="570"/>
      <c r="Q657" s="570"/>
      <c r="AX657" s="339"/>
      <c r="AY657" s="339"/>
      <c r="AZ657" s="339"/>
      <c r="BA657" s="342"/>
      <c r="BB657" s="392"/>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1011" t="s">
        <v>540</v>
      </c>
      <c r="D658" s="995"/>
      <c r="E658" s="708">
        <v>-9.6176040208122615E-4</v>
      </c>
      <c r="F658" s="570"/>
      <c r="G658" s="570"/>
      <c r="H658" s="1011" t="s">
        <v>489</v>
      </c>
      <c r="I658" s="995"/>
      <c r="J658" s="706">
        <v>-4.2738845701371889E-2</v>
      </c>
      <c r="K658" s="570"/>
      <c r="L658" s="570"/>
      <c r="M658" s="1011" t="s">
        <v>489</v>
      </c>
      <c r="N658" s="995"/>
      <c r="O658" s="707">
        <v>-3.2240200171846749E-2</v>
      </c>
      <c r="P658" s="570"/>
      <c r="Q658" s="570"/>
      <c r="AX658" s="339"/>
      <c r="AY658" s="339"/>
      <c r="AZ658" s="339"/>
      <c r="BA658" s="342"/>
      <c r="BB658" s="392"/>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996"/>
      <c r="D659" s="995"/>
      <c r="E659" s="571"/>
      <c r="F659" s="570"/>
      <c r="G659" s="570"/>
      <c r="H659" s="1011" t="s">
        <v>541</v>
      </c>
      <c r="I659" s="995"/>
      <c r="J659" s="706">
        <v>-5.0714388759090154E-4</v>
      </c>
      <c r="K659" s="570"/>
      <c r="L659" s="570"/>
      <c r="M659" s="1011" t="s">
        <v>541</v>
      </c>
      <c r="N659" s="995"/>
      <c r="O659" s="707">
        <v>-1.8986848345604094E-3</v>
      </c>
      <c r="P659" s="570"/>
      <c r="Q659" s="570"/>
      <c r="AX659" s="339"/>
      <c r="AY659" s="339"/>
      <c r="AZ659" s="339"/>
      <c r="BA659" s="342"/>
      <c r="BB659" s="392"/>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996"/>
      <c r="D660" s="995"/>
      <c r="E660" s="570"/>
      <c r="F660" s="570"/>
      <c r="G660" s="570"/>
      <c r="H660" s="1011" t="s">
        <v>529</v>
      </c>
      <c r="I660" s="995"/>
      <c r="J660" s="706">
        <v>-6.1095965013711591E-3</v>
      </c>
      <c r="K660" s="570"/>
      <c r="L660" s="570"/>
      <c r="M660" s="1011" t="s">
        <v>529</v>
      </c>
      <c r="N660" s="995"/>
      <c r="O660" s="707">
        <v>-4.9558653458126583E-3</v>
      </c>
      <c r="P660" s="570"/>
      <c r="Q660" s="570"/>
      <c r="AX660" s="339"/>
      <c r="AY660" s="339"/>
      <c r="AZ660" s="339"/>
      <c r="BA660" s="342"/>
      <c r="BB660" s="392"/>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1012" t="s">
        <v>243</v>
      </c>
      <c r="D661" s="995"/>
      <c r="E661" s="995"/>
      <c r="F661" s="570"/>
      <c r="G661" s="570"/>
      <c r="H661" s="1011" t="s">
        <v>504</v>
      </c>
      <c r="I661" s="995"/>
      <c r="J661" s="706">
        <v>-5.7348313116591214E-3</v>
      </c>
      <c r="K661" s="570"/>
      <c r="L661" s="570"/>
      <c r="M661" s="1011" t="s">
        <v>504</v>
      </c>
      <c r="N661" s="995"/>
      <c r="O661" s="707">
        <v>-1.9937260843823964E-2</v>
      </c>
      <c r="P661" s="570"/>
      <c r="Q661" s="570"/>
      <c r="AX661" s="339"/>
      <c r="AY661" s="339"/>
      <c r="AZ661" s="339"/>
      <c r="BA661" s="342"/>
      <c r="BB661" s="392"/>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1007" t="s">
        <v>198</v>
      </c>
      <c r="D662" s="995"/>
      <c r="E662" s="727" t="s">
        <v>199</v>
      </c>
      <c r="F662" s="570"/>
      <c r="G662" s="570"/>
      <c r="H662" s="1011" t="s">
        <v>460</v>
      </c>
      <c r="I662" s="995"/>
      <c r="J662" s="706">
        <v>-6.7222825996225893E-2</v>
      </c>
      <c r="K662" s="570"/>
      <c r="L662" s="570"/>
      <c r="M662" s="1011" t="s">
        <v>460</v>
      </c>
      <c r="N662" s="995"/>
      <c r="O662" s="707">
        <v>-3.4280419503003791E-2</v>
      </c>
      <c r="P662" s="570"/>
      <c r="Q662" s="570"/>
      <c r="AX662" s="339"/>
      <c r="AY662" s="339"/>
      <c r="AZ662" s="339"/>
      <c r="BA662" s="342"/>
      <c r="BB662" s="392"/>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1011" t="s">
        <v>199</v>
      </c>
      <c r="D663" s="995"/>
      <c r="E663" s="728">
        <v>1.0000000000000002</v>
      </c>
      <c r="F663" s="570"/>
      <c r="G663" s="570"/>
      <c r="H663" s="1011" t="s">
        <v>536</v>
      </c>
      <c r="I663" s="995"/>
      <c r="J663" s="706">
        <v>-1.3754751119390018E-3</v>
      </c>
      <c r="K663" s="570"/>
      <c r="L663" s="570"/>
      <c r="M663" s="1011" t="s">
        <v>536</v>
      </c>
      <c r="N663" s="995"/>
      <c r="O663" s="707">
        <v>-6.9758327822731152E-4</v>
      </c>
      <c r="P663" s="570"/>
      <c r="Q663" s="570"/>
      <c r="AX663" s="339"/>
      <c r="AY663" s="339"/>
      <c r="AZ663" s="339"/>
      <c r="BA663" s="342"/>
      <c r="BB663" s="392"/>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996"/>
      <c r="D664" s="995"/>
      <c r="E664" s="571"/>
      <c r="F664" s="570"/>
      <c r="G664" s="570"/>
      <c r="H664" s="1011" t="s">
        <v>545</v>
      </c>
      <c r="I664" s="995"/>
      <c r="J664" s="706">
        <v>-3.4360342005134462E-4</v>
      </c>
      <c r="K664" s="570"/>
      <c r="L664" s="570"/>
      <c r="M664" s="1011" t="s">
        <v>545</v>
      </c>
      <c r="N664" s="995"/>
      <c r="O664" s="707">
        <v>9.5754149202288566E-4</v>
      </c>
      <c r="P664" s="570"/>
      <c r="Q664" s="570"/>
      <c r="AX664" s="339"/>
      <c r="AY664" s="339"/>
      <c r="AZ664" s="339"/>
      <c r="BA664" s="342"/>
      <c r="BB664" s="392"/>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996"/>
      <c r="D665" s="995"/>
      <c r="E665" s="570"/>
      <c r="F665" s="570"/>
      <c r="G665" s="570"/>
      <c r="H665" s="1011" t="s">
        <v>456</v>
      </c>
      <c r="I665" s="995"/>
      <c r="J665" s="706">
        <v>6.8519500602971642E-2</v>
      </c>
      <c r="K665" s="570"/>
      <c r="L665" s="570"/>
      <c r="M665" s="1011" t="s">
        <v>456</v>
      </c>
      <c r="N665" s="995"/>
      <c r="O665" s="707">
        <v>4.5528509981069158E-2</v>
      </c>
      <c r="P665" s="570"/>
      <c r="Q665" s="570"/>
      <c r="AX665" s="339"/>
      <c r="AY665" s="339"/>
      <c r="AZ665" s="339"/>
      <c r="BA665" s="342"/>
      <c r="BB665" s="392"/>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996"/>
      <c r="D666" s="995"/>
      <c r="E666" s="570"/>
      <c r="F666" s="570"/>
      <c r="G666" s="570"/>
      <c r="H666" s="1011" t="s">
        <v>538</v>
      </c>
      <c r="I666" s="995"/>
      <c r="J666" s="706">
        <v>-2.3253139290321514E-3</v>
      </c>
      <c r="K666" s="570"/>
      <c r="L666" s="570"/>
      <c r="M666" s="1011" t="s">
        <v>538</v>
      </c>
      <c r="N666" s="995"/>
      <c r="O666" s="707">
        <v>-8.7898952515130249E-4</v>
      </c>
      <c r="P666" s="570"/>
      <c r="Q666" s="570"/>
      <c r="AX666" s="339"/>
      <c r="AY666" s="339"/>
      <c r="AZ666" s="339"/>
      <c r="BA666" s="342"/>
      <c r="BB666" s="392"/>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996"/>
      <c r="D667" s="995"/>
      <c r="E667" s="570"/>
      <c r="F667" s="570"/>
      <c r="G667" s="570"/>
      <c r="H667" s="1011" t="s">
        <v>532</v>
      </c>
      <c r="I667" s="995"/>
      <c r="J667" s="706">
        <v>-1.3376611207413386E-3</v>
      </c>
      <c r="K667" s="570"/>
      <c r="L667" s="570"/>
      <c r="M667" s="1011" t="s">
        <v>532</v>
      </c>
      <c r="N667" s="995"/>
      <c r="O667" s="707">
        <v>-5.0691071467615654E-3</v>
      </c>
      <c r="P667" s="570"/>
      <c r="Q667" s="570"/>
      <c r="AX667" s="339"/>
      <c r="AY667" s="339"/>
      <c r="AZ667" s="339"/>
      <c r="BA667" s="342"/>
      <c r="BB667" s="392"/>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996"/>
      <c r="D668" s="995"/>
      <c r="E668" s="570"/>
      <c r="F668" s="570"/>
      <c r="G668" s="570"/>
      <c r="H668" s="1011" t="s">
        <v>530</v>
      </c>
      <c r="I668" s="995"/>
      <c r="J668" s="706">
        <v>-2.4112158066039559E-3</v>
      </c>
      <c r="K668" s="570"/>
      <c r="L668" s="570"/>
      <c r="M668" s="1011" t="s">
        <v>530</v>
      </c>
      <c r="N668" s="995"/>
      <c r="O668" s="707">
        <v>-8.0980688051872779E-3</v>
      </c>
      <c r="P668" s="570"/>
      <c r="Q668" s="570"/>
      <c r="AX668" s="339"/>
      <c r="AY668" s="339"/>
      <c r="AZ668" s="339"/>
      <c r="BA668" s="342"/>
      <c r="BB668" s="392"/>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996"/>
      <c r="D669" s="995"/>
      <c r="E669" s="570"/>
      <c r="F669" s="570"/>
      <c r="G669" s="570"/>
      <c r="H669" s="1011" t="s">
        <v>533</v>
      </c>
      <c r="I669" s="995"/>
      <c r="J669" s="706">
        <v>-1.936035209329903E-3</v>
      </c>
      <c r="K669" s="570"/>
      <c r="L669" s="570"/>
      <c r="M669" s="1011" t="s">
        <v>533</v>
      </c>
      <c r="N669" s="995"/>
      <c r="O669" s="707">
        <v>-3.1785876026545631E-3</v>
      </c>
      <c r="P669" s="570"/>
      <c r="Q669" s="570"/>
      <c r="AX669" s="339"/>
      <c r="AY669" s="339"/>
      <c r="AZ669" s="339"/>
      <c r="BA669" s="342"/>
      <c r="BB669" s="392"/>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996"/>
      <c r="D670" s="995"/>
      <c r="E670" s="570"/>
      <c r="F670" s="570"/>
      <c r="G670" s="570"/>
      <c r="H670" s="1011" t="s">
        <v>459</v>
      </c>
      <c r="I670" s="995"/>
      <c r="J670" s="706">
        <v>5.1214609415795476E-2</v>
      </c>
      <c r="K670" s="570"/>
      <c r="L670" s="570"/>
      <c r="M670" s="1011" t="s">
        <v>459</v>
      </c>
      <c r="N670" s="995"/>
      <c r="O670" s="707">
        <v>7.9881238211655353E-2</v>
      </c>
      <c r="P670" s="570"/>
      <c r="Q670" s="570"/>
      <c r="AX670" s="339"/>
      <c r="AY670" s="339"/>
      <c r="AZ670" s="339"/>
      <c r="BA670" s="342"/>
      <c r="BB670" s="392"/>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996"/>
      <c r="D671" s="995"/>
      <c r="E671" s="570"/>
      <c r="F671" s="570"/>
      <c r="G671" s="570"/>
      <c r="H671" s="1011" t="s">
        <v>495</v>
      </c>
      <c r="I671" s="995"/>
      <c r="J671" s="706">
        <v>-2.968928426692952E-2</v>
      </c>
      <c r="K671" s="570"/>
      <c r="L671" s="570"/>
      <c r="M671" s="1011" t="s">
        <v>495</v>
      </c>
      <c r="N671" s="995"/>
      <c r="O671" s="707">
        <v>-2.4952112461013021E-2</v>
      </c>
      <c r="P671" s="570"/>
      <c r="Q671" s="570"/>
      <c r="AX671" s="339"/>
      <c r="AY671" s="339"/>
      <c r="AZ671" s="339"/>
      <c r="BA671" s="342"/>
      <c r="BB671" s="392"/>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996"/>
      <c r="D672" s="995"/>
      <c r="E672" s="570"/>
      <c r="F672" s="570"/>
      <c r="G672" s="570"/>
      <c r="H672" s="1011" t="s">
        <v>473</v>
      </c>
      <c r="I672" s="995"/>
      <c r="J672" s="706">
        <v>-2.7381567765646247E-2</v>
      </c>
      <c r="K672" s="570"/>
      <c r="L672" s="570"/>
      <c r="M672" s="1011" t="s">
        <v>473</v>
      </c>
      <c r="N672" s="995"/>
      <c r="O672" s="707">
        <v>-6.2287860078106203E-2</v>
      </c>
      <c r="P672" s="570"/>
      <c r="Q672" s="570"/>
      <c r="AX672" s="339"/>
      <c r="AY672" s="339"/>
      <c r="AZ672" s="339"/>
      <c r="BA672" s="342"/>
      <c r="BB672" s="392"/>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996"/>
      <c r="D673" s="995"/>
      <c r="E673" s="570"/>
      <c r="F673" s="570"/>
      <c r="G673" s="570"/>
      <c r="H673" s="1011" t="s">
        <v>496</v>
      </c>
      <c r="I673" s="995"/>
      <c r="J673" s="706">
        <v>-2.8696830021510605E-2</v>
      </c>
      <c r="K673" s="570"/>
      <c r="L673" s="570"/>
      <c r="M673" s="1011" t="s">
        <v>496</v>
      </c>
      <c r="N673" s="995"/>
      <c r="O673" s="707">
        <v>-2.2954400694464742E-2</v>
      </c>
      <c r="P673" s="570"/>
      <c r="Q673" s="570"/>
      <c r="AX673" s="339"/>
      <c r="AY673" s="339"/>
      <c r="AZ673" s="339"/>
      <c r="BA673" s="342"/>
      <c r="BB673" s="392"/>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996"/>
      <c r="D674" s="995"/>
      <c r="E674" s="570"/>
      <c r="F674" s="570"/>
      <c r="G674" s="570"/>
      <c r="H674" s="1011" t="s">
        <v>508</v>
      </c>
      <c r="I674" s="995"/>
      <c r="J674" s="706">
        <v>-6.4256371064363733E-4</v>
      </c>
      <c r="K674" s="570"/>
      <c r="L674" s="570"/>
      <c r="M674" s="1011" t="s">
        <v>508</v>
      </c>
      <c r="N674" s="995"/>
      <c r="O674" s="707">
        <v>1.8277845788805404E-2</v>
      </c>
      <c r="P674" s="570"/>
      <c r="Q674" s="570"/>
      <c r="AX674" s="339"/>
      <c r="AY674" s="339"/>
      <c r="AZ674" s="339"/>
      <c r="BA674" s="342"/>
      <c r="BB674" s="392"/>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996"/>
      <c r="D675" s="995"/>
      <c r="E675" s="570"/>
      <c r="F675" s="570"/>
      <c r="G675" s="570"/>
      <c r="H675" s="1011" t="s">
        <v>493</v>
      </c>
      <c r="I675" s="995"/>
      <c r="J675" s="706">
        <v>3.3515850302028527E-2</v>
      </c>
      <c r="K675" s="570"/>
      <c r="L675" s="570"/>
      <c r="M675" s="1011" t="s">
        <v>493</v>
      </c>
      <c r="N675" s="995"/>
      <c r="O675" s="707">
        <v>1.3342803958229722E-2</v>
      </c>
      <c r="P675" s="570"/>
      <c r="Q675" s="570"/>
      <c r="AX675" s="339"/>
      <c r="AY675" s="339"/>
      <c r="AZ675" s="339"/>
      <c r="BA675" s="342"/>
      <c r="BB675" s="392"/>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996"/>
      <c r="D676" s="995"/>
      <c r="E676" s="570"/>
      <c r="F676" s="570"/>
      <c r="G676" s="570"/>
      <c r="H676" s="1011" t="s">
        <v>516</v>
      </c>
      <c r="I676" s="995"/>
      <c r="J676" s="706">
        <v>-1.0449659995717224E-2</v>
      </c>
      <c r="K676" s="570"/>
      <c r="L676" s="570"/>
      <c r="M676" s="1011" t="s">
        <v>516</v>
      </c>
      <c r="N676" s="995"/>
      <c r="O676" s="707">
        <v>-1.0820681003656608E-2</v>
      </c>
      <c r="P676" s="570"/>
      <c r="Q676" s="570"/>
      <c r="AX676" s="339"/>
      <c r="AY676" s="339"/>
      <c r="AZ676" s="339"/>
      <c r="BA676" s="342"/>
      <c r="BB676" s="392"/>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996"/>
      <c r="D677" s="995"/>
      <c r="E677" s="570"/>
      <c r="F677" s="570"/>
      <c r="G677" s="570"/>
      <c r="H677" s="1011" t="s">
        <v>510</v>
      </c>
      <c r="I677" s="995"/>
      <c r="J677" s="706">
        <v>-8.8775118483643278E-3</v>
      </c>
      <c r="K677" s="570"/>
      <c r="L677" s="570"/>
      <c r="M677" s="1011" t="s">
        <v>510</v>
      </c>
      <c r="N677" s="995"/>
      <c r="O677" s="707">
        <v>-1.7215925470625962E-2</v>
      </c>
      <c r="P677" s="570"/>
      <c r="Q677" s="570"/>
      <c r="AX677" s="339"/>
      <c r="AY677" s="339"/>
      <c r="AZ677" s="339"/>
      <c r="BA677" s="342"/>
      <c r="BB677" s="392"/>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996"/>
      <c r="D678" s="995"/>
      <c r="E678" s="570"/>
      <c r="F678" s="570"/>
      <c r="G678" s="570"/>
      <c r="H678" s="1011" t="s">
        <v>499</v>
      </c>
      <c r="I678" s="995"/>
      <c r="J678" s="706">
        <v>-2.3862256031254286E-2</v>
      </c>
      <c r="K678" s="570"/>
      <c r="L678" s="570"/>
      <c r="M678" s="1011" t="s">
        <v>499</v>
      </c>
      <c r="N678" s="995"/>
      <c r="O678" s="707">
        <v>-1.1765972440243732E-2</v>
      </c>
      <c r="P678" s="570"/>
      <c r="Q678" s="570"/>
      <c r="AX678" s="339"/>
      <c r="AY678" s="339"/>
      <c r="AZ678" s="339"/>
      <c r="BA678" s="342"/>
      <c r="BB678" s="392"/>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996"/>
      <c r="D679" s="995"/>
      <c r="E679" s="570"/>
      <c r="F679" s="570"/>
      <c r="G679" s="570"/>
      <c r="H679" s="1011" t="s">
        <v>543</v>
      </c>
      <c r="I679" s="995"/>
      <c r="J679" s="706">
        <v>-1.469935256656891E-3</v>
      </c>
      <c r="K679" s="570"/>
      <c r="L679" s="570"/>
      <c r="M679" s="1011" t="s">
        <v>543</v>
      </c>
      <c r="N679" s="995"/>
      <c r="O679" s="707">
        <v>-2.503751351084649E-3</v>
      </c>
      <c r="P679" s="570"/>
      <c r="Q679" s="570"/>
      <c r="AX679" s="339"/>
      <c r="AY679" s="339"/>
      <c r="AZ679" s="339"/>
      <c r="BA679" s="342"/>
      <c r="BB679" s="392"/>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996"/>
      <c r="D680" s="995"/>
      <c r="E680" s="570"/>
      <c r="F680" s="570"/>
      <c r="G680" s="570"/>
      <c r="H680" s="1011" t="s">
        <v>537</v>
      </c>
      <c r="I680" s="995"/>
      <c r="J680" s="706">
        <v>-5.0086114190475714E-3</v>
      </c>
      <c r="K680" s="570"/>
      <c r="L680" s="570"/>
      <c r="M680" s="1011" t="s">
        <v>537</v>
      </c>
      <c r="N680" s="995"/>
      <c r="O680" s="707">
        <v>1.0125723405657024E-3</v>
      </c>
      <c r="P680" s="570"/>
      <c r="Q680" s="570"/>
      <c r="AX680" s="339"/>
      <c r="AY680" s="339"/>
      <c r="AZ680" s="339"/>
      <c r="BA680" s="342"/>
      <c r="BB680" s="392"/>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996"/>
      <c r="D681" s="995"/>
      <c r="E681" s="570"/>
      <c r="F681" s="570"/>
      <c r="G681" s="570"/>
      <c r="H681" s="1011" t="s">
        <v>514</v>
      </c>
      <c r="I681" s="995"/>
      <c r="J681" s="706">
        <v>8.1462105858365746E-3</v>
      </c>
      <c r="K681" s="570"/>
      <c r="L681" s="570"/>
      <c r="M681" s="1011" t="s">
        <v>514</v>
      </c>
      <c r="N681" s="995"/>
      <c r="O681" s="707">
        <v>1.4882536219007394E-2</v>
      </c>
      <c r="P681" s="570"/>
      <c r="Q681" s="570"/>
      <c r="AX681" s="339"/>
      <c r="AY681" s="339"/>
      <c r="AZ681" s="339"/>
      <c r="BA681" s="342"/>
      <c r="BB681" s="392"/>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996"/>
      <c r="D682" s="995"/>
      <c r="E682" s="570"/>
      <c r="F682" s="570"/>
      <c r="G682" s="570"/>
      <c r="H682" s="1011" t="s">
        <v>525</v>
      </c>
      <c r="I682" s="995"/>
      <c r="J682" s="706">
        <v>7.2024573564136336E-3</v>
      </c>
      <c r="K682" s="570"/>
      <c r="L682" s="570"/>
      <c r="M682" s="1011" t="s">
        <v>525</v>
      </c>
      <c r="N682" s="995"/>
      <c r="O682" s="707">
        <v>8.3041343057978071E-4</v>
      </c>
      <c r="P682" s="570"/>
      <c r="Q682" s="570"/>
      <c r="AX682" s="339"/>
      <c r="AY682" s="339"/>
      <c r="AZ682" s="339"/>
      <c r="BA682" s="342"/>
      <c r="BB682" s="392"/>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996"/>
      <c r="D683" s="995"/>
      <c r="E683" s="570"/>
      <c r="F683" s="570"/>
      <c r="G683" s="570"/>
      <c r="H683" s="1011" t="s">
        <v>501</v>
      </c>
      <c r="I683" s="995"/>
      <c r="J683" s="706">
        <v>-8.4857861022400085E-3</v>
      </c>
      <c r="K683" s="570"/>
      <c r="L683" s="570"/>
      <c r="M683" s="1011" t="s">
        <v>501</v>
      </c>
      <c r="N683" s="995"/>
      <c r="O683" s="707">
        <v>-2.0281354007067567E-2</v>
      </c>
      <c r="P683" s="570"/>
      <c r="Q683" s="570"/>
      <c r="AX683" s="339"/>
      <c r="AY683" s="339"/>
      <c r="AZ683" s="339"/>
      <c r="BA683" s="342"/>
      <c r="BB683" s="392"/>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996"/>
      <c r="D684" s="995"/>
      <c r="E684" s="570"/>
      <c r="F684" s="570"/>
      <c r="G684" s="570"/>
      <c r="H684" s="1011" t="s">
        <v>547</v>
      </c>
      <c r="I684" s="995"/>
      <c r="J684" s="706">
        <v>-1.466882424362697E-3</v>
      </c>
      <c r="K684" s="570"/>
      <c r="L684" s="570"/>
      <c r="M684" s="1011" t="s">
        <v>547</v>
      </c>
      <c r="N684" s="995"/>
      <c r="O684" s="707">
        <v>-9.2861615727869642E-4</v>
      </c>
      <c r="P684" s="570"/>
      <c r="Q684" s="570"/>
      <c r="AX684" s="339"/>
      <c r="AY684" s="339"/>
      <c r="AZ684" s="339"/>
      <c r="BA684" s="342"/>
      <c r="BB684" s="392"/>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996"/>
      <c r="D685" s="995"/>
      <c r="E685" s="570"/>
      <c r="F685" s="570"/>
      <c r="G685" s="570"/>
      <c r="H685" s="1011" t="s">
        <v>480</v>
      </c>
      <c r="I685" s="995"/>
      <c r="J685" s="706">
        <v>3.1035600174794502E-2</v>
      </c>
      <c r="K685" s="570"/>
      <c r="L685" s="570"/>
      <c r="M685" s="1011" t="s">
        <v>480</v>
      </c>
      <c r="N685" s="995"/>
      <c r="O685" s="707">
        <v>4.4410755513845095E-2</v>
      </c>
      <c r="P685" s="570"/>
      <c r="Q685" s="570"/>
      <c r="AX685" s="339"/>
      <c r="AY685" s="339"/>
      <c r="AZ685" s="339"/>
      <c r="BA685" s="342"/>
      <c r="BB685" s="392"/>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996"/>
      <c r="D686" s="995"/>
      <c r="E686" s="570"/>
      <c r="F686" s="570"/>
      <c r="G686" s="570"/>
      <c r="H686" s="1011" t="s">
        <v>535</v>
      </c>
      <c r="I686" s="995"/>
      <c r="J686" s="706">
        <v>1.1432246004468022E-5</v>
      </c>
      <c r="K686" s="570"/>
      <c r="L686" s="570"/>
      <c r="M686" s="1011" t="s">
        <v>535</v>
      </c>
      <c r="N686" s="995"/>
      <c r="O686" s="707">
        <v>4.6144303960016101E-3</v>
      </c>
      <c r="P686" s="570"/>
      <c r="Q686" s="570"/>
      <c r="AX686" s="339"/>
      <c r="AY686" s="339"/>
      <c r="AZ686" s="339"/>
      <c r="BA686" s="342"/>
      <c r="BB686" s="392"/>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996"/>
      <c r="D687" s="995"/>
      <c r="E687" s="570"/>
      <c r="F687" s="570"/>
      <c r="G687" s="570"/>
      <c r="H687" s="1011" t="s">
        <v>534</v>
      </c>
      <c r="I687" s="995"/>
      <c r="J687" s="706">
        <v>2.7641516087398925E-3</v>
      </c>
      <c r="K687" s="570"/>
      <c r="L687" s="570"/>
      <c r="M687" s="1011" t="s">
        <v>534</v>
      </c>
      <c r="N687" s="995"/>
      <c r="O687" s="707">
        <v>2.9199006743477769E-3</v>
      </c>
      <c r="P687" s="570"/>
      <c r="Q687" s="570"/>
      <c r="AX687" s="339"/>
      <c r="AY687" s="339"/>
      <c r="AZ687" s="339"/>
      <c r="BA687" s="342"/>
      <c r="BB687" s="392"/>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996"/>
      <c r="D688" s="995"/>
      <c r="E688" s="570"/>
      <c r="F688" s="570"/>
      <c r="G688" s="570"/>
      <c r="H688" s="1011" t="s">
        <v>491</v>
      </c>
      <c r="I688" s="995"/>
      <c r="J688" s="706">
        <v>-2.6556945058789968E-2</v>
      </c>
      <c r="K688" s="570"/>
      <c r="L688" s="570"/>
      <c r="M688" s="1011" t="s">
        <v>491</v>
      </c>
      <c r="N688" s="995"/>
      <c r="O688" s="707">
        <v>-1.9568114050103318E-2</v>
      </c>
      <c r="P688" s="570"/>
      <c r="Q688" s="570"/>
      <c r="AX688" s="339"/>
      <c r="AY688" s="339"/>
      <c r="AZ688" s="339"/>
      <c r="BA688" s="342"/>
      <c r="BB688" s="392"/>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996"/>
      <c r="D689" s="995"/>
      <c r="E689" s="570"/>
      <c r="F689" s="570"/>
      <c r="G689" s="570"/>
      <c r="H689" s="1011" t="s">
        <v>497</v>
      </c>
      <c r="I689" s="995"/>
      <c r="J689" s="706">
        <v>-1.4336727081761662E-2</v>
      </c>
      <c r="K689" s="570"/>
      <c r="L689" s="570"/>
      <c r="M689" s="1011" t="s">
        <v>497</v>
      </c>
      <c r="N689" s="995"/>
      <c r="O689" s="707">
        <v>-2.5889588169274877E-2</v>
      </c>
      <c r="P689" s="570"/>
      <c r="Q689" s="570"/>
      <c r="AX689" s="339"/>
      <c r="AY689" s="339"/>
      <c r="AZ689" s="339"/>
      <c r="BA689" s="342"/>
      <c r="BB689" s="392"/>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996"/>
      <c r="D690" s="995"/>
      <c r="E690" s="570"/>
      <c r="F690" s="570"/>
      <c r="G690" s="570"/>
      <c r="H690" s="1011" t="s">
        <v>513</v>
      </c>
      <c r="I690" s="995"/>
      <c r="J690" s="706">
        <v>-1.2390166371636022E-2</v>
      </c>
      <c r="K690" s="570"/>
      <c r="L690" s="570"/>
      <c r="M690" s="1011" t="s">
        <v>513</v>
      </c>
      <c r="N690" s="995"/>
      <c r="O690" s="707">
        <v>-1.1021161492930373E-2</v>
      </c>
      <c r="P690" s="570"/>
      <c r="Q690" s="570"/>
      <c r="AX690" s="339"/>
      <c r="AY690" s="339"/>
      <c r="AZ690" s="339"/>
      <c r="BA690" s="342"/>
      <c r="BB690" s="392"/>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996"/>
      <c r="D691" s="995"/>
      <c r="E691" s="570"/>
      <c r="F691" s="570"/>
      <c r="G691" s="570"/>
      <c r="H691" s="1011" t="s">
        <v>540</v>
      </c>
      <c r="I691" s="995"/>
      <c r="J691" s="706">
        <v>-2.0704802950265912E-3</v>
      </c>
      <c r="K691" s="570"/>
      <c r="L691" s="570"/>
      <c r="M691" s="1011" t="s">
        <v>540</v>
      </c>
      <c r="N691" s="995"/>
      <c r="O691" s="707">
        <v>-5.7311974509953087E-4</v>
      </c>
      <c r="P691" s="570"/>
      <c r="Q691" s="570"/>
      <c r="AX691" s="339"/>
      <c r="AY691" s="339"/>
      <c r="AZ691" s="339"/>
      <c r="BA691" s="342"/>
      <c r="BB691" s="392"/>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996"/>
      <c r="D692" s="995"/>
      <c r="E692" s="570"/>
      <c r="F692" s="570"/>
      <c r="G692" s="570"/>
      <c r="H692" s="1011" t="s">
        <v>521</v>
      </c>
      <c r="I692" s="995"/>
      <c r="J692" s="706">
        <v>8.7569780843944536E-3</v>
      </c>
      <c r="K692" s="570"/>
      <c r="L692" s="570"/>
      <c r="M692" s="1011" t="s">
        <v>521</v>
      </c>
      <c r="N692" s="995"/>
      <c r="O692" s="707">
        <v>-2.2325158934877881E-3</v>
      </c>
      <c r="P692" s="570"/>
      <c r="Q692" s="570"/>
      <c r="AX692" s="339"/>
      <c r="AY692" s="339"/>
      <c r="AZ692" s="339"/>
      <c r="BA692" s="342"/>
      <c r="BB692" s="392"/>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996"/>
      <c r="D693" s="995"/>
      <c r="E693" s="570"/>
      <c r="F693" s="570"/>
      <c r="G693" s="570"/>
      <c r="H693" s="1011" t="s">
        <v>518</v>
      </c>
      <c r="I693" s="995"/>
      <c r="J693" s="706">
        <v>-7.2909611856146125E-3</v>
      </c>
      <c r="K693" s="570"/>
      <c r="L693" s="570"/>
      <c r="M693" s="1011" t="s">
        <v>518</v>
      </c>
      <c r="N693" s="995"/>
      <c r="O693" s="707">
        <v>-1.3591898425422039E-2</v>
      </c>
      <c r="P693" s="570"/>
      <c r="Q693" s="570"/>
      <c r="AX693" s="339"/>
      <c r="AY693" s="339"/>
      <c r="AZ693" s="339"/>
      <c r="BA693" s="342"/>
      <c r="BB693" s="392"/>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996"/>
      <c r="D694" s="995"/>
      <c r="E694" s="570"/>
      <c r="F694" s="570"/>
      <c r="G694" s="570"/>
      <c r="H694" s="1011" t="s">
        <v>527</v>
      </c>
      <c r="I694" s="995"/>
      <c r="J694" s="706">
        <v>6.7738762599572483E-3</v>
      </c>
      <c r="K694" s="570"/>
      <c r="L694" s="570"/>
      <c r="M694" s="1011" t="s">
        <v>527</v>
      </c>
      <c r="N694" s="995"/>
      <c r="O694" s="707">
        <v>5.2096673178192252E-3</v>
      </c>
      <c r="P694" s="570"/>
      <c r="Q694" s="570"/>
      <c r="AX694" s="339"/>
      <c r="AY694" s="339"/>
      <c r="AZ694" s="339"/>
      <c r="BA694" s="342"/>
      <c r="BB694" s="392"/>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996"/>
      <c r="D695" s="995"/>
      <c r="E695" s="570"/>
      <c r="F695" s="570"/>
      <c r="G695" s="570"/>
      <c r="H695" s="1011" t="s">
        <v>517</v>
      </c>
      <c r="I695" s="995"/>
      <c r="J695" s="706">
        <v>9.4874769554924784E-3</v>
      </c>
      <c r="K695" s="570"/>
      <c r="L695" s="570"/>
      <c r="M695" s="1011" t="s">
        <v>517</v>
      </c>
      <c r="N695" s="995"/>
      <c r="O695" s="707">
        <v>6.3212978581164035E-3</v>
      </c>
      <c r="P695" s="570"/>
      <c r="Q695" s="570"/>
      <c r="AX695" s="339"/>
      <c r="AY695" s="339"/>
      <c r="AZ695" s="339"/>
      <c r="BA695" s="342"/>
      <c r="BB695" s="392"/>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996"/>
      <c r="D696" s="995"/>
      <c r="E696" s="570"/>
      <c r="F696" s="570"/>
      <c r="G696" s="570"/>
      <c r="H696" s="1011" t="s">
        <v>531</v>
      </c>
      <c r="I696" s="995"/>
      <c r="J696" s="706">
        <v>3.526665766880733E-3</v>
      </c>
      <c r="K696" s="570"/>
      <c r="L696" s="570"/>
      <c r="M696" s="1011" t="s">
        <v>531</v>
      </c>
      <c r="N696" s="995"/>
      <c r="O696" s="707">
        <v>-7.9320176161688065E-3</v>
      </c>
      <c r="P696" s="570"/>
      <c r="Q696" s="570"/>
      <c r="AX696" s="339"/>
      <c r="AY696" s="339"/>
      <c r="AZ696" s="339"/>
      <c r="BA696" s="342"/>
      <c r="BB696" s="392"/>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996"/>
      <c r="D697" s="995"/>
      <c r="E697" s="570"/>
      <c r="F697" s="570"/>
      <c r="G697" s="570"/>
      <c r="H697" s="1011" t="s">
        <v>539</v>
      </c>
      <c r="I697" s="995"/>
      <c r="J697" s="706">
        <v>4.881403424439254E-3</v>
      </c>
      <c r="K697" s="570"/>
      <c r="L697" s="570"/>
      <c r="M697" s="1011" t="s">
        <v>539</v>
      </c>
      <c r="N697" s="995"/>
      <c r="O697" s="707">
        <v>2.0112223858560345E-4</v>
      </c>
      <c r="P697" s="570"/>
      <c r="Q697" s="570"/>
      <c r="AX697" s="339"/>
      <c r="AY697" s="339"/>
      <c r="AZ697" s="339"/>
      <c r="BA697" s="342"/>
      <c r="BB697" s="392"/>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996"/>
      <c r="D698" s="995"/>
      <c r="E698" s="570"/>
      <c r="F698" s="570"/>
      <c r="G698" s="570"/>
      <c r="H698" s="1011" t="s">
        <v>542</v>
      </c>
      <c r="I698" s="995"/>
      <c r="J698" s="706">
        <v>3.378158005619625E-3</v>
      </c>
      <c r="K698" s="570"/>
      <c r="L698" s="570"/>
      <c r="M698" s="1011" t="s">
        <v>542</v>
      </c>
      <c r="N698" s="995"/>
      <c r="O698" s="707">
        <v>-3.3289894898904109E-3</v>
      </c>
      <c r="P698" s="570"/>
      <c r="Q698" s="570"/>
      <c r="AX698" s="339"/>
      <c r="AY698" s="339"/>
      <c r="AZ698" s="339"/>
      <c r="BA698" s="342"/>
      <c r="BB698" s="392"/>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996"/>
      <c r="D699" s="995"/>
      <c r="E699" s="570"/>
      <c r="F699" s="570"/>
      <c r="G699" s="570"/>
      <c r="H699" s="1011" t="s">
        <v>528</v>
      </c>
      <c r="I699" s="995"/>
      <c r="J699" s="706">
        <v>6.5320108186524501E-3</v>
      </c>
      <c r="K699" s="570"/>
      <c r="L699" s="570"/>
      <c r="M699" s="1011" t="s">
        <v>528</v>
      </c>
      <c r="N699" s="995"/>
      <c r="O699" s="707">
        <v>2.4260221781948498E-3</v>
      </c>
      <c r="P699" s="570"/>
      <c r="Q699" s="570"/>
      <c r="AX699" s="339"/>
      <c r="AY699" s="339"/>
      <c r="AZ699" s="339"/>
      <c r="BA699" s="342"/>
      <c r="BB699" s="392"/>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570"/>
      <c r="D700" s="570"/>
      <c r="E700" s="570"/>
      <c r="F700" s="570"/>
      <c r="G700" s="570"/>
      <c r="H700" s="570"/>
      <c r="I700" s="683" t="s">
        <v>544</v>
      </c>
      <c r="J700" s="709">
        <v>2.1398180755941246E-3</v>
      </c>
      <c r="K700" s="570"/>
      <c r="L700" s="570"/>
      <c r="M700" s="570"/>
      <c r="N700" s="684" t="s">
        <v>544</v>
      </c>
      <c r="O700" s="710">
        <v>4.1724644724038902E-3</v>
      </c>
      <c r="P700" s="570"/>
      <c r="Q700" s="570"/>
      <c r="AX700" s="339"/>
      <c r="AY700" s="339"/>
      <c r="AZ700" s="339"/>
      <c r="BA700" s="342"/>
      <c r="BB700" s="392"/>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571"/>
      <c r="D701" s="571"/>
      <c r="E701" s="571"/>
      <c r="F701" s="571"/>
      <c r="G701" s="571"/>
      <c r="H701" s="571"/>
      <c r="I701" s="571"/>
      <c r="J701" s="571"/>
      <c r="K701" s="571"/>
      <c r="L701" s="571"/>
      <c r="M701" s="571"/>
      <c r="N701" s="571"/>
      <c r="O701" s="571"/>
      <c r="P701" s="571"/>
      <c r="Q701" s="571"/>
      <c r="BA701" s="342"/>
      <c r="BB701" s="392"/>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571"/>
      <c r="D702" s="571"/>
      <c r="E702" s="571"/>
      <c r="F702" s="571"/>
      <c r="G702" s="571"/>
      <c r="H702" s="571"/>
      <c r="I702" s="571"/>
      <c r="J702" s="571"/>
      <c r="K702" s="571"/>
      <c r="L702" s="571"/>
      <c r="M702" s="571"/>
      <c r="N702" s="571"/>
      <c r="O702" s="571"/>
      <c r="P702" s="571"/>
      <c r="Q702" s="571"/>
      <c r="BA702" s="342"/>
      <c r="BB702" s="392"/>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571"/>
      <c r="D703" s="571"/>
      <c r="E703" s="571"/>
      <c r="F703" s="571"/>
      <c r="G703" s="571"/>
      <c r="H703" s="571"/>
      <c r="I703" s="1012" t="s">
        <v>243</v>
      </c>
      <c r="J703" s="1012"/>
      <c r="K703" s="571"/>
      <c r="L703" s="571"/>
      <c r="M703" s="571"/>
      <c r="N703" s="1012" t="s">
        <v>243</v>
      </c>
      <c r="O703" s="1012"/>
      <c r="P703" s="571"/>
      <c r="Q703" s="571"/>
      <c r="BA703" s="342"/>
      <c r="BB703" s="392"/>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571"/>
      <c r="D704" s="571"/>
      <c r="E704" s="571"/>
      <c r="F704" s="571"/>
      <c r="G704" s="571"/>
      <c r="H704" s="571"/>
      <c r="I704" s="700" t="s">
        <v>198</v>
      </c>
      <c r="J704" s="729" t="s">
        <v>199</v>
      </c>
      <c r="K704" s="571"/>
      <c r="L704" s="571"/>
      <c r="M704" s="571"/>
      <c r="N704" s="701" t="s">
        <v>198</v>
      </c>
      <c r="O704" s="730" t="s">
        <v>199</v>
      </c>
      <c r="P704" s="571"/>
      <c r="Q704" s="571"/>
      <c r="BA704" s="342"/>
      <c r="BB704" s="392"/>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571"/>
      <c r="D705" s="571"/>
      <c r="E705" s="571"/>
      <c r="F705" s="571"/>
      <c r="G705" s="571"/>
      <c r="H705" s="571"/>
      <c r="I705" s="731" t="s">
        <v>199</v>
      </c>
      <c r="J705" s="732">
        <v>1.0000000000000002</v>
      </c>
      <c r="K705" s="571"/>
      <c r="L705" s="571"/>
      <c r="M705" s="571"/>
      <c r="N705" s="733" t="s">
        <v>199</v>
      </c>
      <c r="O705" s="734">
        <v>1.0000000000000002</v>
      </c>
      <c r="P705" s="571"/>
      <c r="Q705" s="571"/>
      <c r="BA705" s="342"/>
      <c r="BB705" s="392"/>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571"/>
      <c r="D706" s="571"/>
      <c r="E706" s="571"/>
      <c r="F706" s="571"/>
      <c r="G706" s="571"/>
      <c r="H706" s="571"/>
      <c r="I706" s="571"/>
      <c r="J706" s="571"/>
      <c r="K706" s="571"/>
      <c r="L706" s="571"/>
      <c r="M706" s="571"/>
      <c r="N706" s="571"/>
      <c r="O706" s="571"/>
      <c r="P706" s="571"/>
      <c r="Q706" s="571"/>
      <c r="BA706" s="342"/>
      <c r="BB706" s="392"/>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571"/>
      <c r="D707" s="571"/>
      <c r="E707" s="571"/>
      <c r="F707" s="571"/>
      <c r="G707" s="571"/>
      <c r="H707" s="571"/>
      <c r="I707" s="571"/>
      <c r="J707" s="571"/>
      <c r="K707" s="571"/>
      <c r="L707" s="571"/>
      <c r="M707" s="571"/>
      <c r="N707" s="571"/>
      <c r="O707" s="571"/>
      <c r="P707" s="571"/>
      <c r="Q707" s="571"/>
      <c r="BA707" s="342"/>
      <c r="BB707" s="392"/>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571"/>
      <c r="D708" s="571"/>
      <c r="E708" s="571"/>
      <c r="F708" s="571"/>
      <c r="G708" s="571"/>
      <c r="H708" s="571"/>
      <c r="I708" s="571"/>
      <c r="J708" s="571"/>
      <c r="K708" s="571"/>
      <c r="L708" s="571"/>
      <c r="M708" s="571"/>
      <c r="N708" s="571"/>
      <c r="O708" s="571"/>
      <c r="P708" s="571"/>
      <c r="Q708" s="571"/>
      <c r="BA708" s="342"/>
      <c r="BB708" s="392"/>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571"/>
      <c r="D709" s="571"/>
      <c r="E709" s="571"/>
      <c r="F709" s="571"/>
      <c r="G709" s="571"/>
      <c r="H709" s="571"/>
      <c r="I709" s="571"/>
      <c r="J709" s="571"/>
      <c r="K709" s="571"/>
      <c r="L709" s="571"/>
      <c r="M709" s="571"/>
      <c r="N709" s="571"/>
      <c r="O709" s="571"/>
      <c r="P709" s="571"/>
      <c r="Q709" s="571"/>
      <c r="BA709" s="342"/>
      <c r="BB709" s="392"/>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571"/>
      <c r="D710" s="571"/>
      <c r="E710" s="571"/>
      <c r="F710" s="571"/>
      <c r="G710" s="571"/>
      <c r="H710" s="571"/>
      <c r="I710" s="571"/>
      <c r="J710" s="571"/>
      <c r="K710" s="571"/>
      <c r="L710" s="571"/>
      <c r="M710" s="571"/>
      <c r="N710" s="571"/>
      <c r="O710" s="571"/>
      <c r="P710" s="571"/>
      <c r="Q710" s="571"/>
      <c r="BA710" s="342"/>
      <c r="BB710" s="392"/>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571"/>
      <c r="D711" s="571"/>
      <c r="E711" s="571"/>
      <c r="F711" s="571"/>
      <c r="G711" s="571"/>
      <c r="H711" s="571"/>
      <c r="I711" s="571"/>
      <c r="J711" s="571"/>
      <c r="K711" s="571"/>
      <c r="L711" s="571"/>
      <c r="M711" s="571"/>
      <c r="N711" s="571"/>
      <c r="O711" s="571"/>
      <c r="P711" s="571"/>
      <c r="Q711" s="571"/>
      <c r="BA711" s="342"/>
      <c r="BB711" s="392"/>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571"/>
      <c r="D712" s="571"/>
      <c r="E712" s="571"/>
      <c r="F712" s="571"/>
      <c r="G712" s="571"/>
      <c r="H712" s="571"/>
      <c r="I712" s="571"/>
      <c r="J712" s="571"/>
      <c r="K712" s="571"/>
      <c r="L712" s="571"/>
      <c r="M712" s="571"/>
      <c r="N712" s="571"/>
      <c r="O712" s="571"/>
      <c r="P712" s="571"/>
      <c r="Q712" s="571"/>
      <c r="BA712" s="342"/>
      <c r="BB712" s="392"/>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571"/>
      <c r="D713" s="571"/>
      <c r="E713" s="571"/>
      <c r="F713" s="571"/>
      <c r="G713" s="571"/>
      <c r="H713" s="571"/>
      <c r="I713" s="571"/>
      <c r="J713" s="571"/>
      <c r="K713" s="571"/>
      <c r="L713" s="571"/>
      <c r="M713" s="571"/>
      <c r="N713" s="571"/>
      <c r="O713" s="571"/>
      <c r="P713" s="571"/>
      <c r="Q713" s="571"/>
      <c r="BA713" s="342"/>
      <c r="BB713" s="392"/>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571"/>
      <c r="D714" s="571"/>
      <c r="E714" s="571"/>
      <c r="F714" s="571"/>
      <c r="G714" s="571"/>
      <c r="H714" s="571"/>
      <c r="I714" s="571"/>
      <c r="J714" s="571"/>
      <c r="K714" s="571"/>
      <c r="L714" s="571"/>
      <c r="M714" s="571"/>
      <c r="N714" s="571"/>
      <c r="O714" s="571"/>
      <c r="P714" s="571"/>
      <c r="Q714" s="571"/>
      <c r="BA714" s="342"/>
      <c r="BB714" s="392"/>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571"/>
      <c r="D715" s="571"/>
      <c r="E715" s="571"/>
      <c r="F715" s="571"/>
      <c r="G715" s="571"/>
      <c r="H715" s="571"/>
      <c r="I715" s="571"/>
      <c r="J715" s="571"/>
      <c r="K715" s="571"/>
      <c r="L715" s="571"/>
      <c r="M715" s="571"/>
      <c r="N715" s="571"/>
      <c r="O715" s="571"/>
      <c r="P715" s="571"/>
      <c r="Q715" s="571"/>
      <c r="BA715" s="342"/>
      <c r="BB715" s="392"/>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571"/>
      <c r="D716" s="571"/>
      <c r="E716" s="571"/>
      <c r="F716" s="571"/>
      <c r="G716" s="571"/>
      <c r="H716" s="571"/>
      <c r="I716" s="571"/>
      <c r="J716" s="571"/>
      <c r="K716" s="571"/>
      <c r="L716" s="571"/>
      <c r="M716" s="571"/>
      <c r="N716" s="571"/>
      <c r="O716" s="571"/>
      <c r="P716" s="571"/>
      <c r="Q716" s="571"/>
      <c r="BA716" s="342"/>
      <c r="BB716" s="392"/>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571"/>
      <c r="D717" s="571"/>
      <c r="E717" s="571"/>
      <c r="F717" s="571"/>
      <c r="G717" s="571"/>
      <c r="H717" s="571"/>
      <c r="I717" s="571"/>
      <c r="J717" s="571"/>
      <c r="K717" s="571"/>
      <c r="L717" s="571"/>
      <c r="M717" s="571"/>
      <c r="N717" s="571"/>
      <c r="O717" s="571"/>
      <c r="P717" s="571"/>
      <c r="Q717" s="571"/>
      <c r="BA717" s="342"/>
      <c r="BB717" s="392"/>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571"/>
      <c r="D718" s="571"/>
      <c r="E718" s="571"/>
      <c r="F718" s="571"/>
      <c r="G718" s="571"/>
      <c r="H718" s="571"/>
      <c r="I718" s="571"/>
      <c r="J718" s="571"/>
      <c r="K718" s="571"/>
      <c r="L718" s="571"/>
      <c r="M718" s="571"/>
      <c r="N718" s="571"/>
      <c r="O718" s="571"/>
      <c r="P718" s="571"/>
      <c r="Q718" s="571"/>
      <c r="BA718" s="342"/>
      <c r="BB718" s="392"/>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571"/>
      <c r="D719" s="571"/>
      <c r="E719" s="571"/>
      <c r="F719" s="571"/>
      <c r="G719" s="571"/>
      <c r="H719" s="571"/>
      <c r="I719" s="571"/>
      <c r="J719" s="571"/>
      <c r="K719" s="571"/>
      <c r="L719" s="571"/>
      <c r="M719" s="571"/>
      <c r="N719" s="571"/>
      <c r="O719" s="571"/>
      <c r="P719" s="571"/>
      <c r="Q719" s="571"/>
      <c r="BA719" s="342"/>
      <c r="BB719" s="392"/>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571"/>
      <c r="D720" s="571"/>
      <c r="E720" s="571"/>
      <c r="F720" s="571"/>
      <c r="G720" s="571"/>
      <c r="H720" s="571"/>
      <c r="I720" s="571"/>
      <c r="J720" s="571"/>
      <c r="K720" s="571"/>
      <c r="L720" s="571"/>
      <c r="M720" s="571"/>
      <c r="N720" s="571"/>
      <c r="O720" s="571"/>
      <c r="P720" s="571"/>
      <c r="Q720" s="571"/>
      <c r="BA720" s="342"/>
      <c r="BB720" s="392"/>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571"/>
      <c r="D721" s="571"/>
      <c r="E721" s="571"/>
      <c r="F721" s="571"/>
      <c r="G721" s="571"/>
      <c r="H721" s="571"/>
      <c r="I721" s="571"/>
      <c r="J721" s="571"/>
      <c r="K721" s="571"/>
      <c r="L721" s="571"/>
      <c r="M721" s="571"/>
      <c r="N721" s="571"/>
      <c r="O721" s="571"/>
      <c r="P721" s="571"/>
      <c r="Q721" s="571"/>
      <c r="BA721" s="342"/>
      <c r="BB721" s="392"/>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571"/>
      <c r="D722" s="571"/>
      <c r="E722" s="571"/>
      <c r="F722" s="571"/>
      <c r="G722" s="571"/>
      <c r="H722" s="571"/>
      <c r="I722" s="571"/>
      <c r="J722" s="571"/>
      <c r="K722" s="571"/>
      <c r="L722" s="571"/>
      <c r="M722" s="571"/>
      <c r="N722" s="571"/>
      <c r="O722" s="571"/>
      <c r="P722" s="571"/>
      <c r="Q722" s="571"/>
      <c r="BA722" s="342"/>
      <c r="BB722" s="392"/>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571"/>
      <c r="D723" s="571"/>
      <c r="E723" s="571"/>
      <c r="F723" s="571"/>
      <c r="G723" s="571"/>
      <c r="H723" s="571"/>
      <c r="I723" s="571"/>
      <c r="J723" s="571"/>
      <c r="K723" s="571"/>
      <c r="L723" s="571"/>
      <c r="M723" s="571"/>
      <c r="N723" s="571"/>
      <c r="O723" s="571"/>
      <c r="P723" s="571"/>
      <c r="Q723" s="571"/>
      <c r="BA723" s="342"/>
      <c r="BB723" s="392"/>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571"/>
      <c r="D724" s="571"/>
      <c r="E724" s="571"/>
      <c r="F724" s="571"/>
      <c r="G724" s="571"/>
      <c r="H724" s="571"/>
      <c r="I724" s="571"/>
      <c r="J724" s="571"/>
      <c r="K724" s="571"/>
      <c r="L724" s="571"/>
      <c r="M724" s="571"/>
      <c r="N724" s="571"/>
      <c r="O724" s="571"/>
      <c r="P724" s="571"/>
      <c r="Q724" s="571"/>
      <c r="BA724" s="342"/>
      <c r="BB724" s="392"/>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571"/>
      <c r="D725" s="571"/>
      <c r="E725" s="571"/>
      <c r="F725" s="571"/>
      <c r="G725" s="571"/>
      <c r="H725" s="571"/>
      <c r="I725" s="571"/>
      <c r="J725" s="571"/>
      <c r="K725" s="571"/>
      <c r="L725" s="571"/>
      <c r="M725" s="571"/>
      <c r="N725" s="571"/>
      <c r="O725" s="571"/>
      <c r="P725" s="571"/>
      <c r="Q725" s="571"/>
      <c r="BA725" s="342"/>
      <c r="BB725" s="392"/>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571"/>
      <c r="D726" s="571"/>
      <c r="E726" s="571"/>
      <c r="F726" s="571"/>
      <c r="G726" s="571"/>
      <c r="H726" s="571"/>
      <c r="I726" s="571"/>
      <c r="J726" s="571"/>
      <c r="K726" s="571"/>
      <c r="L726" s="571"/>
      <c r="M726" s="571"/>
      <c r="N726" s="571"/>
      <c r="O726" s="571"/>
      <c r="P726" s="571"/>
      <c r="Q726" s="571"/>
      <c r="BA726" s="342"/>
      <c r="BB726" s="392"/>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571"/>
      <c r="D727" s="571"/>
      <c r="E727" s="571"/>
      <c r="F727" s="571"/>
      <c r="G727" s="571"/>
      <c r="H727" s="571"/>
      <c r="I727" s="571"/>
      <c r="J727" s="571"/>
      <c r="K727" s="571"/>
      <c r="L727" s="571"/>
      <c r="M727" s="571"/>
      <c r="N727" s="571"/>
      <c r="O727" s="571"/>
      <c r="P727" s="571"/>
      <c r="Q727" s="571"/>
      <c r="BA727" s="342"/>
      <c r="BB727" s="392"/>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571"/>
      <c r="D728" s="571"/>
      <c r="E728" s="571"/>
      <c r="F728" s="571"/>
      <c r="G728" s="571"/>
      <c r="H728" s="571"/>
      <c r="I728" s="571"/>
      <c r="J728" s="571"/>
      <c r="K728" s="571"/>
      <c r="L728" s="571"/>
      <c r="M728" s="571"/>
      <c r="N728" s="571"/>
      <c r="O728" s="571"/>
      <c r="P728" s="571"/>
      <c r="Q728" s="571"/>
      <c r="BA728" s="342"/>
      <c r="BB728" s="392"/>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571"/>
      <c r="D729" s="571"/>
      <c r="E729" s="571"/>
      <c r="F729" s="571"/>
      <c r="G729" s="571"/>
      <c r="H729" s="571"/>
      <c r="I729" s="571"/>
      <c r="J729" s="571"/>
      <c r="K729" s="571"/>
      <c r="L729" s="571"/>
      <c r="M729" s="571"/>
      <c r="N729" s="571"/>
      <c r="O729" s="571"/>
      <c r="P729" s="571"/>
      <c r="Q729" s="571"/>
      <c r="BA729" s="342"/>
      <c r="BB729" s="392"/>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571"/>
      <c r="D730" s="571"/>
      <c r="E730" s="571"/>
      <c r="F730" s="571"/>
      <c r="G730" s="571"/>
      <c r="H730" s="571"/>
      <c r="I730" s="571"/>
      <c r="J730" s="571"/>
      <c r="K730" s="571"/>
      <c r="L730" s="571"/>
      <c r="M730" s="571"/>
      <c r="N730" s="571"/>
      <c r="O730" s="571"/>
      <c r="P730" s="571"/>
      <c r="Q730" s="571"/>
      <c r="BA730" s="342"/>
      <c r="BB730" s="392"/>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571"/>
      <c r="D731" s="571"/>
      <c r="E731" s="571"/>
      <c r="F731" s="571"/>
      <c r="G731" s="571"/>
      <c r="H731" s="571"/>
      <c r="I731" s="571"/>
      <c r="J731" s="571"/>
      <c r="K731" s="571"/>
      <c r="L731" s="571"/>
      <c r="M731" s="571"/>
      <c r="N731" s="571"/>
      <c r="O731" s="571"/>
      <c r="P731" s="571"/>
      <c r="Q731" s="571"/>
      <c r="BA731" s="342"/>
      <c r="BB731" s="392"/>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571"/>
      <c r="D732" s="571"/>
      <c r="E732" s="571"/>
      <c r="F732" s="571"/>
      <c r="G732" s="571"/>
      <c r="H732" s="571"/>
      <c r="I732" s="571"/>
      <c r="J732" s="571"/>
      <c r="K732" s="571"/>
      <c r="L732" s="571"/>
      <c r="M732" s="571"/>
      <c r="N732" s="571"/>
      <c r="O732" s="571"/>
      <c r="P732" s="571"/>
      <c r="Q732" s="571"/>
      <c r="BA732" s="342"/>
      <c r="BB732" s="392"/>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571"/>
      <c r="D733" s="571"/>
      <c r="E733" s="571"/>
      <c r="F733" s="571"/>
      <c r="G733" s="571"/>
      <c r="H733" s="571"/>
      <c r="I733" s="571"/>
      <c r="J733" s="571"/>
      <c r="K733" s="571"/>
      <c r="L733" s="571"/>
      <c r="M733" s="571"/>
      <c r="N733" s="571"/>
      <c r="O733" s="571"/>
      <c r="P733" s="571"/>
      <c r="Q733" s="571"/>
      <c r="BA733" s="342"/>
      <c r="BB733" s="392"/>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571"/>
      <c r="D734" s="571"/>
      <c r="E734" s="571"/>
      <c r="F734" s="571"/>
      <c r="G734" s="571"/>
      <c r="H734" s="571"/>
      <c r="I734" s="571"/>
      <c r="J734" s="571"/>
      <c r="K734" s="571"/>
      <c r="L734" s="571"/>
      <c r="M734" s="571"/>
      <c r="N734" s="571"/>
      <c r="O734" s="571"/>
      <c r="P734" s="571"/>
      <c r="Q734" s="571"/>
      <c r="BA734" s="342"/>
      <c r="BB734" s="392"/>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571"/>
      <c r="D735" s="571"/>
      <c r="E735" s="571"/>
      <c r="F735" s="571"/>
      <c r="G735" s="571"/>
      <c r="H735" s="571"/>
      <c r="I735" s="571"/>
      <c r="J735" s="571"/>
      <c r="K735" s="571"/>
      <c r="L735" s="571"/>
      <c r="M735" s="571"/>
      <c r="N735" s="571"/>
      <c r="O735" s="571"/>
      <c r="P735" s="571"/>
      <c r="Q735" s="571"/>
      <c r="BA735" s="342"/>
      <c r="BB735" s="392"/>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571"/>
      <c r="D736" s="571"/>
      <c r="E736" s="571"/>
      <c r="F736" s="571"/>
      <c r="G736" s="571"/>
      <c r="H736" s="571"/>
      <c r="I736" s="571"/>
      <c r="J736" s="571"/>
      <c r="K736" s="571"/>
      <c r="L736" s="571"/>
      <c r="M736" s="571"/>
      <c r="N736" s="571"/>
      <c r="O736" s="571"/>
      <c r="P736" s="571"/>
      <c r="Q736" s="571"/>
      <c r="BA736" s="342"/>
      <c r="BB736" s="392"/>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571"/>
      <c r="D737" s="571"/>
      <c r="E737" s="571"/>
      <c r="F737" s="571"/>
      <c r="G737" s="571"/>
      <c r="H737" s="571"/>
      <c r="I737" s="571"/>
      <c r="J737" s="571"/>
      <c r="K737" s="571"/>
      <c r="L737" s="571"/>
      <c r="M737" s="571"/>
      <c r="N737" s="571"/>
      <c r="O737" s="571"/>
      <c r="P737" s="571"/>
      <c r="Q737" s="571"/>
      <c r="BA737" s="342"/>
      <c r="BB737" s="392"/>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571"/>
      <c r="D738" s="571"/>
      <c r="E738" s="571"/>
      <c r="F738" s="571"/>
      <c r="G738" s="571"/>
      <c r="H738" s="571"/>
      <c r="I738" s="571"/>
      <c r="J738" s="571"/>
      <c r="K738" s="571"/>
      <c r="L738" s="571"/>
      <c r="M738" s="571"/>
      <c r="N738" s="571"/>
      <c r="O738" s="571"/>
      <c r="P738" s="571"/>
      <c r="Q738" s="571"/>
      <c r="BA738" s="342"/>
      <c r="BB738" s="392"/>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571"/>
      <c r="D739" s="571"/>
      <c r="E739" s="571"/>
      <c r="F739" s="571"/>
      <c r="G739" s="571"/>
      <c r="H739" s="571"/>
      <c r="I739" s="571"/>
      <c r="J739" s="571"/>
      <c r="K739" s="571"/>
      <c r="L739" s="571"/>
      <c r="M739" s="571"/>
      <c r="N739" s="571"/>
      <c r="O739" s="571"/>
      <c r="P739" s="571"/>
      <c r="Q739" s="571"/>
      <c r="BA739" s="342"/>
      <c r="BB739" s="392"/>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571"/>
      <c r="D740" s="571"/>
      <c r="E740" s="571"/>
      <c r="F740" s="571"/>
      <c r="G740" s="571"/>
      <c r="H740" s="571"/>
      <c r="I740" s="571"/>
      <c r="J740" s="571"/>
      <c r="K740" s="571"/>
      <c r="L740" s="571"/>
      <c r="M740" s="571"/>
      <c r="N740" s="571"/>
      <c r="O740" s="571"/>
      <c r="P740" s="571"/>
      <c r="Q740" s="571"/>
      <c r="BA740" s="342"/>
      <c r="BB740" s="392"/>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571"/>
      <c r="D741" s="571"/>
      <c r="E741" s="571"/>
      <c r="F741" s="571"/>
      <c r="G741" s="571"/>
      <c r="H741" s="571"/>
      <c r="I741" s="571"/>
      <c r="J741" s="571"/>
      <c r="K741" s="571"/>
      <c r="L741" s="571"/>
      <c r="M741" s="571"/>
      <c r="N741" s="571"/>
      <c r="O741" s="571"/>
      <c r="P741" s="571"/>
      <c r="Q741" s="571"/>
      <c r="BA741" s="342"/>
      <c r="BB741" s="392"/>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571"/>
      <c r="D742" s="571"/>
      <c r="E742" s="571"/>
      <c r="F742" s="571"/>
      <c r="G742" s="571"/>
      <c r="H742" s="571"/>
      <c r="I742" s="571"/>
      <c r="J742" s="571"/>
      <c r="K742" s="571"/>
      <c r="L742" s="571"/>
      <c r="M742" s="571"/>
      <c r="N742" s="571"/>
      <c r="O742" s="571"/>
      <c r="P742" s="571"/>
      <c r="Q742" s="571"/>
      <c r="BA742" s="342"/>
      <c r="BB742" s="392"/>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571"/>
      <c r="D743" s="571"/>
      <c r="E743" s="571"/>
      <c r="F743" s="571"/>
      <c r="G743" s="571"/>
      <c r="H743" s="571"/>
      <c r="I743" s="571"/>
      <c r="J743" s="571"/>
      <c r="K743" s="571"/>
      <c r="L743" s="571"/>
      <c r="M743" s="571"/>
      <c r="N743" s="571"/>
      <c r="O743" s="571"/>
      <c r="P743" s="571"/>
      <c r="Q743" s="571"/>
      <c r="BA743" s="342"/>
      <c r="BB743" s="392"/>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571"/>
      <c r="D744" s="571"/>
      <c r="E744" s="571"/>
      <c r="F744" s="571"/>
      <c r="G744" s="571"/>
      <c r="H744" s="571"/>
      <c r="I744" s="571"/>
      <c r="J744" s="571"/>
      <c r="K744" s="571"/>
      <c r="L744" s="571"/>
      <c r="M744" s="571"/>
      <c r="N744" s="571"/>
      <c r="O744" s="571"/>
      <c r="P744" s="571"/>
      <c r="Q744" s="571"/>
      <c r="BA744" s="342"/>
      <c r="BB744" s="392"/>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571"/>
      <c r="D745" s="571"/>
      <c r="E745" s="571"/>
      <c r="F745" s="571"/>
      <c r="G745" s="571"/>
      <c r="H745" s="571"/>
      <c r="I745" s="571"/>
      <c r="J745" s="571"/>
      <c r="K745" s="571"/>
      <c r="L745" s="571"/>
      <c r="M745" s="571"/>
      <c r="N745" s="571"/>
      <c r="O745" s="571"/>
      <c r="P745" s="571"/>
      <c r="Q745" s="571"/>
      <c r="BA745" s="342"/>
      <c r="BB745" s="392"/>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571"/>
      <c r="D746" s="571"/>
      <c r="E746" s="571"/>
      <c r="F746" s="571"/>
      <c r="G746" s="571"/>
      <c r="H746" s="571"/>
      <c r="I746" s="571"/>
      <c r="J746" s="571"/>
      <c r="K746" s="571"/>
      <c r="L746" s="571"/>
      <c r="M746" s="571"/>
      <c r="N746" s="571"/>
      <c r="O746" s="571"/>
      <c r="P746" s="571"/>
      <c r="Q746" s="571"/>
      <c r="BA746" s="342"/>
      <c r="BB746" s="392"/>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571"/>
      <c r="D747" s="571"/>
      <c r="E747" s="571"/>
      <c r="F747" s="571"/>
      <c r="G747" s="571"/>
      <c r="H747" s="571"/>
      <c r="I747" s="571"/>
      <c r="J747" s="571"/>
      <c r="K747" s="571"/>
      <c r="L747" s="571"/>
      <c r="M747" s="571"/>
      <c r="N747" s="571"/>
      <c r="O747" s="571"/>
      <c r="P747" s="571"/>
      <c r="Q747" s="571"/>
      <c r="BA747" s="342"/>
      <c r="BB747" s="392"/>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571"/>
      <c r="D748" s="571"/>
      <c r="E748" s="571"/>
      <c r="F748" s="571"/>
      <c r="G748" s="571"/>
      <c r="H748" s="571"/>
      <c r="I748" s="571"/>
      <c r="J748" s="571"/>
      <c r="K748" s="571"/>
      <c r="L748" s="571"/>
      <c r="M748" s="571"/>
      <c r="N748" s="571"/>
      <c r="O748" s="571"/>
      <c r="P748" s="571"/>
      <c r="Q748" s="571"/>
      <c r="BA748" s="342"/>
      <c r="BB748" s="392"/>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571"/>
      <c r="D749" s="571"/>
      <c r="E749" s="571"/>
      <c r="F749" s="571"/>
      <c r="G749" s="571"/>
      <c r="H749" s="571"/>
      <c r="I749" s="571"/>
      <c r="J749" s="571"/>
      <c r="K749" s="571"/>
      <c r="L749" s="571"/>
      <c r="M749" s="571"/>
      <c r="N749" s="571"/>
      <c r="O749" s="571"/>
      <c r="P749" s="571"/>
      <c r="Q749" s="571"/>
      <c r="BA749" s="342"/>
      <c r="BB749" s="392"/>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571"/>
      <c r="D750" s="571"/>
      <c r="E750" s="571"/>
      <c r="F750" s="571"/>
      <c r="G750" s="571"/>
      <c r="H750" s="571"/>
      <c r="I750" s="571"/>
      <c r="J750" s="571"/>
      <c r="K750" s="571"/>
      <c r="L750" s="571"/>
      <c r="M750" s="571"/>
      <c r="N750" s="571"/>
      <c r="O750" s="571"/>
      <c r="P750" s="571"/>
      <c r="Q750" s="571"/>
      <c r="BA750" s="342"/>
      <c r="BB750" s="392"/>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571"/>
      <c r="D751" s="571"/>
      <c r="E751" s="571"/>
      <c r="F751" s="571"/>
      <c r="G751" s="571"/>
      <c r="H751" s="571"/>
      <c r="I751" s="571"/>
      <c r="J751" s="571"/>
      <c r="K751" s="571"/>
      <c r="L751" s="571"/>
      <c r="M751" s="571"/>
      <c r="N751" s="571"/>
      <c r="O751" s="571"/>
      <c r="P751" s="571"/>
      <c r="Q751" s="571"/>
      <c r="BA751" s="342"/>
      <c r="BB751" s="392"/>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571"/>
      <c r="D752" s="571"/>
      <c r="E752" s="571"/>
      <c r="F752" s="571"/>
      <c r="G752" s="571"/>
      <c r="H752" s="571"/>
      <c r="I752" s="571"/>
      <c r="J752" s="571"/>
      <c r="K752" s="571"/>
      <c r="L752" s="571"/>
      <c r="M752" s="571"/>
      <c r="N752" s="571"/>
      <c r="O752" s="571"/>
      <c r="P752" s="571"/>
      <c r="Q752" s="571"/>
      <c r="BA752" s="342"/>
      <c r="BB752" s="392"/>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571"/>
      <c r="D753" s="571"/>
      <c r="E753" s="571"/>
      <c r="F753" s="571"/>
      <c r="G753" s="571"/>
      <c r="H753" s="571"/>
      <c r="I753" s="571"/>
      <c r="J753" s="571"/>
      <c r="K753" s="571"/>
      <c r="L753" s="571"/>
      <c r="M753" s="571"/>
      <c r="N753" s="571"/>
      <c r="O753" s="571"/>
      <c r="P753" s="571"/>
      <c r="Q753" s="571"/>
      <c r="BA753" s="342"/>
      <c r="BB753" s="392"/>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571"/>
      <c r="D754" s="571"/>
      <c r="E754" s="571"/>
      <c r="F754" s="571"/>
      <c r="G754" s="571"/>
      <c r="H754" s="571"/>
      <c r="I754" s="571"/>
      <c r="J754" s="571"/>
      <c r="K754" s="571"/>
      <c r="L754" s="571"/>
      <c r="M754" s="571"/>
      <c r="N754" s="571"/>
      <c r="O754" s="571"/>
      <c r="P754" s="571"/>
      <c r="Q754" s="571"/>
      <c r="BA754" s="342"/>
      <c r="BB754" s="392"/>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571"/>
      <c r="D755" s="571"/>
      <c r="E755" s="571"/>
      <c r="F755" s="571"/>
      <c r="G755" s="571"/>
      <c r="H755" s="571"/>
      <c r="I755" s="571"/>
      <c r="J755" s="571"/>
      <c r="K755" s="571"/>
      <c r="L755" s="571"/>
      <c r="M755" s="571"/>
      <c r="N755" s="571"/>
      <c r="O755" s="571"/>
      <c r="P755" s="571"/>
      <c r="Q755" s="571"/>
      <c r="BA755" s="342"/>
      <c r="BB755" s="392"/>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571"/>
      <c r="D756" s="571"/>
      <c r="E756" s="571"/>
      <c r="F756" s="571"/>
      <c r="G756" s="571"/>
      <c r="H756" s="571"/>
      <c r="I756" s="571"/>
      <c r="J756" s="571"/>
      <c r="K756" s="571"/>
      <c r="L756" s="571"/>
      <c r="M756" s="571"/>
      <c r="N756" s="571"/>
      <c r="O756" s="571"/>
      <c r="P756" s="571"/>
      <c r="Q756" s="571"/>
      <c r="BA756" s="342"/>
      <c r="BB756" s="392"/>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571"/>
      <c r="D757" s="571"/>
      <c r="E757" s="571"/>
      <c r="F757" s="571"/>
      <c r="G757" s="571"/>
      <c r="H757" s="571"/>
      <c r="I757" s="571"/>
      <c r="J757" s="571"/>
      <c r="K757" s="571"/>
      <c r="L757" s="571"/>
      <c r="M757" s="571"/>
      <c r="N757" s="571"/>
      <c r="O757" s="571"/>
      <c r="P757" s="571"/>
      <c r="Q757" s="571"/>
      <c r="BA757" s="342"/>
      <c r="BB757" s="392"/>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571"/>
      <c r="D758" s="571"/>
      <c r="E758" s="571"/>
      <c r="F758" s="571"/>
      <c r="G758" s="571"/>
      <c r="H758" s="571"/>
      <c r="I758" s="571"/>
      <c r="J758" s="571"/>
      <c r="K758" s="571"/>
      <c r="L758" s="571"/>
      <c r="M758" s="571"/>
      <c r="N758" s="571"/>
      <c r="O758" s="571"/>
      <c r="P758" s="571"/>
      <c r="Q758" s="571"/>
      <c r="BA758" s="342"/>
      <c r="BB758" s="392"/>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571"/>
      <c r="D759" s="571"/>
      <c r="E759" s="571"/>
      <c r="F759" s="571"/>
      <c r="G759" s="571"/>
      <c r="H759" s="571"/>
      <c r="I759" s="571"/>
      <c r="J759" s="571"/>
      <c r="K759" s="571"/>
      <c r="L759" s="571"/>
      <c r="M759" s="571"/>
      <c r="N759" s="571"/>
      <c r="O759" s="571"/>
      <c r="P759" s="571"/>
      <c r="Q759" s="571"/>
      <c r="BA759" s="342"/>
      <c r="BB759" s="392"/>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571"/>
      <c r="D760" s="571"/>
      <c r="E760" s="571"/>
      <c r="F760" s="571"/>
      <c r="G760" s="571"/>
      <c r="H760" s="571"/>
      <c r="I760" s="571"/>
      <c r="J760" s="571"/>
      <c r="K760" s="571"/>
      <c r="L760" s="571"/>
      <c r="M760" s="571"/>
      <c r="N760" s="571"/>
      <c r="O760" s="571"/>
      <c r="P760" s="571"/>
      <c r="Q760" s="571"/>
      <c r="BA760" s="342"/>
      <c r="BB760" s="392"/>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571"/>
      <c r="D761" s="571"/>
      <c r="E761" s="571"/>
      <c r="F761" s="571"/>
      <c r="G761" s="571"/>
      <c r="H761" s="571"/>
      <c r="I761" s="571"/>
      <c r="J761" s="571"/>
      <c r="K761" s="571"/>
      <c r="L761" s="571"/>
      <c r="M761" s="571"/>
      <c r="N761" s="571"/>
      <c r="O761" s="571"/>
      <c r="P761" s="571"/>
      <c r="Q761" s="571"/>
      <c r="BA761" s="342"/>
      <c r="BB761" s="392"/>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571"/>
      <c r="D762" s="571"/>
      <c r="E762" s="571"/>
      <c r="F762" s="571"/>
      <c r="G762" s="571"/>
      <c r="H762" s="571"/>
      <c r="I762" s="571"/>
      <c r="J762" s="571"/>
      <c r="K762" s="571"/>
      <c r="L762" s="571"/>
      <c r="M762" s="571"/>
      <c r="N762" s="571"/>
      <c r="O762" s="571"/>
      <c r="P762" s="571"/>
      <c r="Q762" s="571"/>
      <c r="BA762" s="342"/>
      <c r="BB762" s="392"/>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571"/>
      <c r="D763" s="571"/>
      <c r="E763" s="571"/>
      <c r="F763" s="571"/>
      <c r="G763" s="571"/>
      <c r="H763" s="571"/>
      <c r="I763" s="571"/>
      <c r="J763" s="571"/>
      <c r="K763" s="571"/>
      <c r="L763" s="571"/>
      <c r="M763" s="571"/>
      <c r="N763" s="571"/>
      <c r="O763" s="571"/>
      <c r="P763" s="571"/>
      <c r="Q763" s="571"/>
      <c r="BA763" s="342"/>
      <c r="BB763" s="392"/>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571"/>
      <c r="D764" s="571"/>
      <c r="E764" s="571"/>
      <c r="F764" s="571"/>
      <c r="G764" s="571"/>
      <c r="H764" s="571"/>
      <c r="I764" s="571"/>
      <c r="J764" s="571"/>
      <c r="K764" s="571"/>
      <c r="L764" s="571"/>
      <c r="M764" s="571"/>
      <c r="N764" s="571"/>
      <c r="O764" s="571"/>
      <c r="P764" s="571"/>
      <c r="Q764" s="571"/>
      <c r="BA764" s="342"/>
      <c r="BB764" s="392"/>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571"/>
      <c r="D765" s="571"/>
      <c r="E765" s="571"/>
      <c r="F765" s="571"/>
      <c r="G765" s="571"/>
      <c r="H765" s="571"/>
      <c r="I765" s="571"/>
      <c r="J765" s="571"/>
      <c r="K765" s="571"/>
      <c r="L765" s="571"/>
      <c r="M765" s="571"/>
      <c r="N765" s="571"/>
      <c r="O765" s="571"/>
      <c r="P765" s="571"/>
      <c r="Q765" s="571"/>
      <c r="BA765" s="342"/>
      <c r="BB765" s="392"/>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571"/>
      <c r="D766" s="571"/>
      <c r="E766" s="571"/>
      <c r="F766" s="571"/>
      <c r="G766" s="571"/>
      <c r="H766" s="571"/>
      <c r="I766" s="571"/>
      <c r="J766" s="571"/>
      <c r="K766" s="571"/>
      <c r="L766" s="571"/>
      <c r="M766" s="571"/>
      <c r="N766" s="571"/>
      <c r="O766" s="571"/>
      <c r="P766" s="571"/>
      <c r="Q766" s="571"/>
      <c r="BA766" s="342"/>
      <c r="BB766" s="392"/>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571"/>
      <c r="D767" s="571"/>
      <c r="E767" s="571"/>
      <c r="F767" s="571"/>
      <c r="G767" s="571"/>
      <c r="H767" s="571"/>
      <c r="I767" s="571"/>
      <c r="J767" s="571"/>
      <c r="K767" s="571"/>
      <c r="L767" s="571"/>
      <c r="M767" s="571"/>
      <c r="N767" s="571"/>
      <c r="O767" s="571"/>
      <c r="P767" s="571"/>
      <c r="Q767" s="571"/>
      <c r="BA767" s="342"/>
      <c r="BB767" s="392"/>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571"/>
      <c r="D768" s="571"/>
      <c r="E768" s="571"/>
      <c r="F768" s="571"/>
      <c r="G768" s="571"/>
      <c r="H768" s="571"/>
      <c r="I768" s="571"/>
      <c r="J768" s="571"/>
      <c r="K768" s="571"/>
      <c r="L768" s="571"/>
      <c r="M768" s="571"/>
      <c r="N768" s="571"/>
      <c r="O768" s="571"/>
      <c r="P768" s="571"/>
      <c r="Q768" s="571"/>
      <c r="BA768" s="340"/>
      <c r="BB768" s="393"/>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571"/>
      <c r="D769" s="571"/>
      <c r="E769" s="571"/>
      <c r="F769" s="571"/>
      <c r="G769" s="571"/>
      <c r="H769" s="571"/>
      <c r="I769" s="571"/>
      <c r="J769" s="571"/>
      <c r="K769" s="571"/>
      <c r="L769" s="571"/>
      <c r="M769" s="571"/>
      <c r="N769" s="571"/>
      <c r="O769" s="571"/>
      <c r="P769" s="571"/>
      <c r="Q769" s="571"/>
      <c r="BA769" s="340"/>
      <c r="BB769" s="393"/>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571"/>
      <c r="D770" s="571"/>
      <c r="E770" s="571"/>
      <c r="F770" s="571"/>
      <c r="G770" s="571"/>
      <c r="H770" s="571"/>
      <c r="I770" s="571"/>
      <c r="J770" s="571"/>
      <c r="K770" s="571"/>
      <c r="L770" s="571"/>
      <c r="M770" s="571"/>
      <c r="N770" s="571"/>
      <c r="O770" s="571"/>
      <c r="P770" s="571"/>
      <c r="Q770" s="571"/>
      <c r="BA770" s="340"/>
      <c r="BB770" s="393"/>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571"/>
      <c r="D771" s="571"/>
      <c r="E771" s="571"/>
      <c r="F771" s="571"/>
      <c r="G771" s="571"/>
      <c r="H771" s="571"/>
      <c r="I771" s="571"/>
      <c r="J771" s="571"/>
      <c r="K771" s="571"/>
      <c r="L771" s="571"/>
      <c r="M771" s="571"/>
      <c r="N771" s="571"/>
      <c r="O771" s="571"/>
      <c r="P771" s="571"/>
      <c r="Q771" s="571"/>
      <c r="BA771" s="340"/>
      <c r="BB771" s="393"/>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571"/>
      <c r="D772" s="571"/>
      <c r="E772" s="571"/>
      <c r="F772" s="571"/>
      <c r="G772" s="571"/>
      <c r="H772" s="571"/>
      <c r="I772" s="571"/>
      <c r="J772" s="571"/>
      <c r="K772" s="571"/>
      <c r="L772" s="571"/>
      <c r="M772" s="571"/>
      <c r="N772" s="571"/>
      <c r="O772" s="571"/>
      <c r="P772" s="571"/>
      <c r="Q772" s="571"/>
      <c r="BA772" s="340"/>
      <c r="BB772" s="393"/>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571"/>
      <c r="D773" s="571"/>
      <c r="E773" s="571"/>
      <c r="F773" s="571"/>
      <c r="G773" s="571"/>
      <c r="H773" s="571"/>
      <c r="I773" s="571"/>
      <c r="J773" s="571"/>
      <c r="K773" s="571"/>
      <c r="L773" s="571"/>
      <c r="M773" s="571"/>
      <c r="N773" s="571"/>
      <c r="O773" s="571"/>
      <c r="P773" s="571"/>
      <c r="Q773" s="571"/>
      <c r="BA773" s="340"/>
      <c r="BB773" s="393"/>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571"/>
      <c r="D774" s="571"/>
      <c r="E774" s="571"/>
      <c r="F774" s="571"/>
      <c r="G774" s="571"/>
      <c r="H774" s="571"/>
      <c r="I774" s="571"/>
      <c r="J774" s="571"/>
      <c r="K774" s="571"/>
      <c r="L774" s="571"/>
      <c r="M774" s="571"/>
      <c r="N774" s="571"/>
      <c r="O774" s="571"/>
      <c r="P774" s="571"/>
      <c r="Q774" s="571"/>
      <c r="BA774" s="340"/>
      <c r="BB774" s="393"/>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571"/>
      <c r="D775" s="571"/>
      <c r="E775" s="571"/>
      <c r="F775" s="571"/>
      <c r="G775" s="571"/>
      <c r="H775" s="571"/>
      <c r="I775" s="571"/>
      <c r="J775" s="571"/>
      <c r="K775" s="571"/>
      <c r="L775" s="571"/>
      <c r="M775" s="571"/>
      <c r="N775" s="571"/>
      <c r="O775" s="571"/>
      <c r="P775" s="571"/>
      <c r="Q775" s="571"/>
      <c r="BA775" s="340"/>
      <c r="BB775" s="393"/>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571"/>
      <c r="D776" s="571"/>
      <c r="E776" s="571"/>
      <c r="F776" s="571"/>
      <c r="G776" s="571"/>
      <c r="H776" s="571"/>
      <c r="I776" s="571"/>
      <c r="J776" s="571"/>
      <c r="K776" s="571"/>
      <c r="L776" s="571"/>
      <c r="M776" s="571"/>
      <c r="N776" s="571"/>
      <c r="O776" s="571"/>
      <c r="P776" s="571"/>
      <c r="Q776" s="571"/>
      <c r="BA776" s="340"/>
      <c r="BB776" s="393"/>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571"/>
      <c r="D777" s="571"/>
      <c r="E777" s="571"/>
      <c r="F777" s="571"/>
      <c r="G777" s="571"/>
      <c r="H777" s="571"/>
      <c r="I777" s="571"/>
      <c r="J777" s="571"/>
      <c r="K777" s="571"/>
      <c r="L777" s="571"/>
      <c r="M777" s="571"/>
      <c r="N777" s="571"/>
      <c r="O777" s="571"/>
      <c r="P777" s="571"/>
      <c r="Q777" s="571"/>
      <c r="BA777" s="340"/>
      <c r="BB777" s="393"/>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571"/>
      <c r="D778" s="571"/>
      <c r="E778" s="571"/>
      <c r="F778" s="571"/>
      <c r="G778" s="571"/>
      <c r="H778" s="571"/>
      <c r="I778" s="571"/>
      <c r="J778" s="571"/>
      <c r="K778" s="571"/>
      <c r="L778" s="571"/>
      <c r="M778" s="571"/>
      <c r="N778" s="571"/>
      <c r="O778" s="571"/>
      <c r="P778" s="571"/>
      <c r="Q778" s="571"/>
      <c r="BA778" s="340"/>
      <c r="BB778" s="393"/>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571"/>
      <c r="D779" s="571"/>
      <c r="E779" s="571"/>
      <c r="F779" s="571"/>
      <c r="G779" s="571"/>
      <c r="H779" s="571"/>
      <c r="I779" s="571"/>
      <c r="J779" s="571"/>
      <c r="K779" s="571"/>
      <c r="L779" s="571"/>
      <c r="M779" s="571"/>
      <c r="N779" s="571"/>
      <c r="O779" s="571"/>
      <c r="P779" s="571"/>
      <c r="Q779" s="571"/>
      <c r="BA779" s="340"/>
      <c r="BB779" s="393"/>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571"/>
      <c r="D780" s="571"/>
      <c r="E780" s="571"/>
      <c r="F780" s="571"/>
      <c r="G780" s="571"/>
      <c r="H780" s="571"/>
      <c r="I780" s="571"/>
      <c r="J780" s="571"/>
      <c r="K780" s="571"/>
      <c r="L780" s="571"/>
      <c r="M780" s="571"/>
      <c r="N780" s="571"/>
      <c r="O780" s="571"/>
      <c r="P780" s="571"/>
      <c r="Q780" s="571"/>
      <c r="BA780" s="340"/>
      <c r="BB780" s="393"/>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571"/>
      <c r="D781" s="571"/>
      <c r="E781" s="571"/>
      <c r="F781" s="571"/>
      <c r="G781" s="571"/>
      <c r="H781" s="571"/>
      <c r="I781" s="571"/>
      <c r="J781" s="571"/>
      <c r="K781" s="571"/>
      <c r="L781" s="571"/>
      <c r="M781" s="571"/>
      <c r="N781" s="571"/>
      <c r="O781" s="571"/>
      <c r="P781" s="571"/>
      <c r="Q781" s="571"/>
      <c r="BA781" s="340"/>
      <c r="BB781" s="393"/>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571"/>
      <c r="D782" s="571"/>
      <c r="E782" s="571"/>
      <c r="F782" s="571"/>
      <c r="G782" s="571"/>
      <c r="H782" s="571"/>
      <c r="I782" s="571"/>
      <c r="J782" s="571"/>
      <c r="K782" s="571"/>
      <c r="L782" s="571"/>
      <c r="M782" s="571"/>
      <c r="N782" s="571"/>
      <c r="O782" s="571"/>
      <c r="P782" s="571"/>
      <c r="Q782" s="571"/>
      <c r="BA782" s="340"/>
      <c r="BB782" s="393"/>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571"/>
      <c r="D783" s="571"/>
      <c r="E783" s="571"/>
      <c r="F783" s="571"/>
      <c r="G783" s="571"/>
      <c r="H783" s="571"/>
      <c r="I783" s="571"/>
      <c r="J783" s="571"/>
      <c r="K783" s="571"/>
      <c r="L783" s="571"/>
      <c r="M783" s="571"/>
      <c r="N783" s="571"/>
      <c r="O783" s="571"/>
      <c r="P783" s="571"/>
      <c r="Q783" s="571"/>
      <c r="BA783" s="340"/>
      <c r="BB783" s="393"/>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571"/>
      <c r="D784" s="571"/>
      <c r="E784" s="571"/>
      <c r="F784" s="571"/>
      <c r="G784" s="571"/>
      <c r="H784" s="571"/>
      <c r="I784" s="571"/>
      <c r="J784" s="571"/>
      <c r="K784" s="571"/>
      <c r="L784" s="571"/>
      <c r="M784" s="571"/>
      <c r="N784" s="571"/>
      <c r="O784" s="571"/>
      <c r="P784" s="571"/>
      <c r="Q784" s="571"/>
      <c r="BA784" s="340"/>
      <c r="BB784" s="393"/>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571"/>
      <c r="D785" s="571"/>
      <c r="E785" s="571"/>
      <c r="F785" s="571"/>
      <c r="G785" s="571"/>
      <c r="H785" s="571"/>
      <c r="I785" s="571"/>
      <c r="J785" s="571"/>
      <c r="K785" s="571"/>
      <c r="L785" s="571"/>
      <c r="M785" s="571"/>
      <c r="N785" s="571"/>
      <c r="O785" s="571"/>
      <c r="P785" s="571"/>
      <c r="Q785" s="571"/>
      <c r="BA785" s="340"/>
      <c r="BB785" s="393"/>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571"/>
      <c r="D786" s="571"/>
      <c r="E786" s="571"/>
      <c r="F786" s="571"/>
      <c r="G786" s="571"/>
      <c r="H786" s="571"/>
      <c r="I786" s="571"/>
      <c r="J786" s="571"/>
      <c r="K786" s="571"/>
      <c r="L786" s="571"/>
      <c r="M786" s="571"/>
      <c r="N786" s="571"/>
      <c r="O786" s="571"/>
      <c r="P786" s="571"/>
      <c r="Q786" s="571"/>
      <c r="BA786" s="340"/>
      <c r="BB786" s="393"/>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571"/>
      <c r="D787" s="571"/>
      <c r="E787" s="571"/>
      <c r="F787" s="571"/>
      <c r="G787" s="571"/>
      <c r="H787" s="571"/>
      <c r="I787" s="571"/>
      <c r="J787" s="571"/>
      <c r="K787" s="571"/>
      <c r="L787" s="571"/>
      <c r="M787" s="571"/>
      <c r="N787" s="571"/>
      <c r="O787" s="571"/>
      <c r="P787" s="571"/>
      <c r="Q787" s="571"/>
      <c r="BA787" s="340"/>
      <c r="BB787" s="393"/>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571"/>
      <c r="D788" s="571"/>
      <c r="E788" s="571"/>
      <c r="F788" s="571"/>
      <c r="G788" s="571"/>
      <c r="H788" s="571"/>
      <c r="I788" s="571"/>
      <c r="J788" s="571"/>
      <c r="K788" s="571"/>
      <c r="L788" s="571"/>
      <c r="M788" s="571"/>
      <c r="N788" s="571"/>
      <c r="O788" s="571"/>
      <c r="P788" s="571"/>
      <c r="Q788" s="571"/>
      <c r="BA788" s="340"/>
      <c r="BB788" s="393"/>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571"/>
      <c r="D789" s="571"/>
      <c r="E789" s="571"/>
      <c r="F789" s="571"/>
      <c r="G789" s="571"/>
      <c r="H789" s="571"/>
      <c r="I789" s="571"/>
      <c r="J789" s="571"/>
      <c r="K789" s="571"/>
      <c r="L789" s="571"/>
      <c r="M789" s="571"/>
      <c r="N789" s="571"/>
      <c r="O789" s="571"/>
      <c r="P789" s="571"/>
      <c r="Q789" s="571"/>
      <c r="BA789" s="340"/>
      <c r="BB789" s="393"/>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571"/>
      <c r="D790" s="571"/>
      <c r="E790" s="571"/>
      <c r="F790" s="571"/>
      <c r="G790" s="571"/>
      <c r="H790" s="571"/>
      <c r="I790" s="571"/>
      <c r="J790" s="571"/>
      <c r="K790" s="571"/>
      <c r="L790" s="571"/>
      <c r="M790" s="571"/>
      <c r="N790" s="571"/>
      <c r="O790" s="571"/>
      <c r="P790" s="571"/>
      <c r="Q790" s="571"/>
      <c r="BA790" s="340"/>
      <c r="BB790" s="393"/>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571"/>
      <c r="D791" s="571"/>
      <c r="E791" s="571"/>
      <c r="F791" s="571"/>
      <c r="G791" s="571"/>
      <c r="H791" s="571"/>
      <c r="I791" s="571"/>
      <c r="J791" s="571"/>
      <c r="K791" s="571"/>
      <c r="L791" s="571"/>
      <c r="M791" s="571"/>
      <c r="N791" s="571"/>
      <c r="O791" s="571"/>
      <c r="P791" s="571"/>
      <c r="Q791" s="571"/>
      <c r="BA791" s="340"/>
      <c r="BB791" s="393"/>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571"/>
      <c r="D792" s="571"/>
      <c r="E792" s="571"/>
      <c r="F792" s="571"/>
      <c r="G792" s="571"/>
      <c r="H792" s="571"/>
      <c r="I792" s="571"/>
      <c r="J792" s="571"/>
      <c r="K792" s="571"/>
      <c r="L792" s="571"/>
      <c r="M792" s="571"/>
      <c r="N792" s="571"/>
      <c r="O792" s="571"/>
      <c r="P792" s="571"/>
      <c r="Q792" s="571"/>
      <c r="BA792" s="340"/>
      <c r="BB792" s="393"/>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571"/>
      <c r="D793" s="571"/>
      <c r="E793" s="571"/>
      <c r="F793" s="571"/>
      <c r="G793" s="571"/>
      <c r="H793" s="571"/>
      <c r="I793" s="571"/>
      <c r="J793" s="571"/>
      <c r="K793" s="571"/>
      <c r="L793" s="571"/>
      <c r="M793" s="571"/>
      <c r="N793" s="571"/>
      <c r="O793" s="571"/>
      <c r="P793" s="571"/>
      <c r="Q793" s="571"/>
      <c r="BA793" s="340"/>
      <c r="BB793" s="393"/>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571"/>
      <c r="D794" s="571"/>
      <c r="E794" s="571"/>
      <c r="F794" s="571"/>
      <c r="G794" s="571"/>
      <c r="H794" s="571"/>
      <c r="I794" s="571"/>
      <c r="J794" s="571"/>
      <c r="K794" s="571"/>
      <c r="L794" s="571"/>
      <c r="M794" s="571"/>
      <c r="N794" s="571"/>
      <c r="O794" s="571"/>
      <c r="P794" s="571"/>
      <c r="Q794" s="571"/>
      <c r="BA794" s="340"/>
      <c r="BB794" s="393"/>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571"/>
      <c r="D795" s="571"/>
      <c r="E795" s="571"/>
      <c r="F795" s="571"/>
      <c r="G795" s="571"/>
      <c r="H795" s="571"/>
      <c r="I795" s="571"/>
      <c r="J795" s="571"/>
      <c r="K795" s="571"/>
      <c r="L795" s="571"/>
      <c r="M795" s="571"/>
      <c r="N795" s="571"/>
      <c r="O795" s="571"/>
      <c r="P795" s="571"/>
      <c r="Q795" s="571"/>
      <c r="BA795" s="340"/>
      <c r="BB795" s="393"/>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571"/>
      <c r="D796" s="571"/>
      <c r="E796" s="571"/>
      <c r="F796" s="571"/>
      <c r="G796" s="571"/>
      <c r="H796" s="571"/>
      <c r="I796" s="571"/>
      <c r="J796" s="571"/>
      <c r="K796" s="571"/>
      <c r="L796" s="571"/>
      <c r="M796" s="571"/>
      <c r="N796" s="571"/>
      <c r="O796" s="571"/>
      <c r="P796" s="571"/>
      <c r="Q796" s="571"/>
      <c r="BA796" s="340"/>
      <c r="BB796" s="393"/>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571"/>
      <c r="D797" s="571"/>
      <c r="E797" s="571"/>
      <c r="F797" s="571"/>
      <c r="G797" s="571"/>
      <c r="H797" s="571"/>
      <c r="I797" s="571"/>
      <c r="J797" s="571"/>
      <c r="K797" s="571"/>
      <c r="L797" s="571"/>
      <c r="M797" s="571"/>
      <c r="N797" s="571"/>
      <c r="O797" s="571"/>
      <c r="P797" s="571"/>
      <c r="Q797" s="571"/>
      <c r="BA797" s="340"/>
      <c r="BB797" s="393"/>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571"/>
      <c r="D798" s="571"/>
      <c r="E798" s="571"/>
      <c r="F798" s="571"/>
      <c r="G798" s="571"/>
      <c r="H798" s="571"/>
      <c r="I798" s="571"/>
      <c r="J798" s="571"/>
      <c r="K798" s="571"/>
      <c r="L798" s="571"/>
      <c r="M798" s="571"/>
      <c r="N798" s="571"/>
      <c r="O798" s="571"/>
      <c r="P798" s="571"/>
      <c r="Q798" s="571"/>
      <c r="BA798" s="340"/>
      <c r="BB798" s="393"/>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571"/>
      <c r="D799" s="571"/>
      <c r="E799" s="571"/>
      <c r="F799" s="571"/>
      <c r="G799" s="571"/>
      <c r="H799" s="571"/>
      <c r="I799" s="571"/>
      <c r="J799" s="571"/>
      <c r="K799" s="571"/>
      <c r="L799" s="571"/>
      <c r="M799" s="571"/>
      <c r="N799" s="571"/>
      <c r="O799" s="571"/>
      <c r="P799" s="571"/>
      <c r="Q799" s="571"/>
      <c r="BA799" s="340"/>
      <c r="BB799" s="393"/>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571"/>
      <c r="D800" s="571"/>
      <c r="E800" s="571"/>
      <c r="F800" s="571"/>
      <c r="G800" s="571"/>
      <c r="H800" s="571"/>
      <c r="I800" s="571"/>
      <c r="J800" s="571"/>
      <c r="K800" s="571"/>
      <c r="L800" s="571"/>
      <c r="M800" s="571"/>
      <c r="N800" s="571"/>
      <c r="O800" s="571"/>
      <c r="P800" s="571"/>
      <c r="Q800" s="571"/>
      <c r="BA800" s="340"/>
      <c r="BB800" s="393"/>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571"/>
      <c r="D801" s="571"/>
      <c r="E801" s="571"/>
      <c r="F801" s="571"/>
      <c r="G801" s="571"/>
      <c r="H801" s="571"/>
      <c r="I801" s="571"/>
      <c r="J801" s="571"/>
      <c r="K801" s="571"/>
      <c r="L801" s="571"/>
      <c r="M801" s="571"/>
      <c r="N801" s="571"/>
      <c r="O801" s="571"/>
      <c r="P801" s="571"/>
      <c r="Q801" s="571"/>
    </row>
    <row r="802" ht="25.15" customHeight="true" x14ac:dyDescent="0.2">
      <c r="C802" s="571"/>
      <c r="D802" s="571"/>
      <c r="E802" s="571"/>
      <c r="F802" s="571"/>
      <c r="G802" s="571"/>
      <c r="H802" s="571"/>
      <c r="I802" s="571"/>
      <c r="J802" s="571"/>
      <c r="K802" s="571"/>
      <c r="L802" s="571"/>
      <c r="M802" s="571"/>
      <c r="N802" s="571"/>
      <c r="O802" s="571"/>
      <c r="P802" s="571"/>
      <c r="Q802" s="571"/>
    </row>
    <row r="803" ht="25.15" customHeight="true" x14ac:dyDescent="0.2">
      <c r="C803" s="571"/>
      <c r="D803" s="571"/>
      <c r="E803" s="571"/>
      <c r="F803" s="571"/>
      <c r="G803" s="571"/>
      <c r="H803" s="571"/>
      <c r="I803" s="571"/>
      <c r="J803" s="571"/>
      <c r="K803" s="571"/>
      <c r="L803" s="571"/>
      <c r="M803" s="571"/>
      <c r="N803" s="571"/>
      <c r="O803" s="571"/>
      <c r="P803" s="571"/>
      <c r="Q803" s="571"/>
    </row>
    <row r="804" ht="25.15" customHeight="true" x14ac:dyDescent="0.2">
      <c r="C804" s="571"/>
      <c r="D804" s="571"/>
      <c r="E804" s="571"/>
      <c r="F804" s="571"/>
      <c r="G804" s="571"/>
      <c r="H804" s="571"/>
      <c r="I804" s="571"/>
      <c r="J804" s="571"/>
      <c r="K804" s="571"/>
      <c r="L804" s="571"/>
      <c r="M804" s="571"/>
      <c r="N804" s="571"/>
      <c r="O804" s="571"/>
      <c r="P804" s="571"/>
      <c r="Q804" s="571"/>
    </row>
    <row r="805" ht="25.15" customHeight="true" x14ac:dyDescent="0.2">
      <c r="C805" s="571"/>
      <c r="D805" s="571"/>
      <c r="E805" s="571"/>
      <c r="F805" s="571"/>
      <c r="G805" s="571"/>
      <c r="H805" s="571"/>
      <c r="I805" s="571"/>
      <c r="J805" s="571"/>
      <c r="K805" s="571"/>
      <c r="L805" s="571"/>
      <c r="M805" s="571"/>
      <c r="N805" s="571"/>
      <c r="O805" s="571"/>
      <c r="P805" s="571"/>
      <c r="Q805" s="571"/>
    </row>
    <row r="806" ht="25.15" customHeight="true" x14ac:dyDescent="0.2">
      <c r="C806" s="571"/>
      <c r="D806" s="571"/>
      <c r="E806" s="571"/>
      <c r="F806" s="571"/>
      <c r="G806" s="571"/>
      <c r="H806" s="571"/>
      <c r="I806" s="571"/>
      <c r="J806" s="571"/>
      <c r="K806" s="571"/>
      <c r="L806" s="571"/>
      <c r="M806" s="571"/>
      <c r="N806" s="571"/>
      <c r="O806" s="571"/>
      <c r="P806" s="571"/>
      <c r="Q806" s="571"/>
    </row>
    <row r="807" ht="25.15" customHeight="true" x14ac:dyDescent="0.2">
      <c r="C807" s="571"/>
      <c r="D807" s="571"/>
      <c r="E807" s="571"/>
      <c r="F807" s="571"/>
      <c r="G807" s="571"/>
      <c r="H807" s="571"/>
      <c r="I807" s="571"/>
      <c r="J807" s="571"/>
      <c r="K807" s="571"/>
      <c r="L807" s="571"/>
      <c r="M807" s="571"/>
      <c r="N807" s="571"/>
      <c r="O807" s="571"/>
      <c r="P807" s="571"/>
      <c r="Q807" s="571"/>
    </row>
    <row r="808" ht="25.15" customHeight="true" x14ac:dyDescent="0.2">
      <c r="C808" s="571"/>
      <c r="D808" s="571"/>
      <c r="E808" s="571"/>
      <c r="F808" s="571"/>
      <c r="G808" s="571"/>
      <c r="H808" s="571"/>
      <c r="I808" s="571"/>
      <c r="J808" s="571"/>
      <c r="K808" s="571"/>
      <c r="L808" s="571"/>
      <c r="M808" s="571"/>
      <c r="N808" s="571"/>
      <c r="O808" s="571"/>
      <c r="P808" s="571"/>
      <c r="Q808" s="571"/>
    </row>
    <row r="809" ht="25.15" customHeight="true" x14ac:dyDescent="0.2">
      <c r="C809" s="571"/>
      <c r="D809" s="571"/>
      <c r="E809" s="571"/>
      <c r="F809" s="571"/>
      <c r="G809" s="571"/>
      <c r="H809" s="571"/>
      <c r="I809" s="571"/>
      <c r="J809" s="571"/>
      <c r="K809" s="571"/>
      <c r="L809" s="571"/>
      <c r="M809" s="571"/>
      <c r="N809" s="571"/>
      <c r="O809" s="571"/>
      <c r="P809" s="571"/>
      <c r="Q809" s="571"/>
    </row>
    <row r="810" ht="25.15" customHeight="true" x14ac:dyDescent="0.2">
      <c r="C810" s="571"/>
      <c r="D810" s="571"/>
      <c r="E810" s="571"/>
      <c r="F810" s="571"/>
      <c r="G810" s="571"/>
      <c r="H810" s="571"/>
      <c r="I810" s="571"/>
      <c r="J810" s="571"/>
      <c r="K810" s="571"/>
      <c r="L810" s="571"/>
      <c r="M810" s="571"/>
      <c r="N810" s="571"/>
      <c r="O810" s="571"/>
      <c r="P810" s="571"/>
      <c r="Q810" s="571"/>
    </row>
    <row r="811" ht="25.15" customHeight="true" x14ac:dyDescent="0.2">
      <c r="C811" s="571"/>
      <c r="D811" s="571"/>
      <c r="E811" s="571"/>
      <c r="F811" s="571"/>
      <c r="G811" s="571"/>
      <c r="H811" s="571"/>
      <c r="I811" s="571"/>
      <c r="J811" s="571"/>
      <c r="K811" s="571"/>
      <c r="L811" s="571"/>
      <c r="M811" s="571"/>
      <c r="N811" s="571"/>
      <c r="O811" s="571"/>
      <c r="P811" s="571"/>
      <c r="Q811" s="571"/>
    </row>
    <row r="812" ht="25.15" customHeight="true" x14ac:dyDescent="0.2">
      <c r="C812" s="571"/>
      <c r="D812" s="571"/>
      <c r="E812" s="571"/>
      <c r="F812" s="571"/>
      <c r="G812" s="571"/>
      <c r="H812" s="571"/>
      <c r="I812" s="571"/>
      <c r="J812" s="571"/>
      <c r="K812" s="571"/>
      <c r="L812" s="571"/>
      <c r="M812" s="571"/>
      <c r="N812" s="571"/>
      <c r="O812" s="571"/>
      <c r="P812" s="571"/>
      <c r="Q812" s="571"/>
    </row>
    <row r="813" ht="25.15" customHeight="true" x14ac:dyDescent="0.2">
      <c r="C813" s="571"/>
      <c r="D813" s="571"/>
      <c r="E813" s="571"/>
      <c r="F813" s="571"/>
      <c r="G813" s="571"/>
      <c r="H813" s="571"/>
      <c r="I813" s="571"/>
      <c r="J813" s="571"/>
      <c r="K813" s="571"/>
      <c r="L813" s="571"/>
      <c r="M813" s="571"/>
      <c r="N813" s="571"/>
      <c r="O813" s="571"/>
      <c r="P813" s="571"/>
      <c r="Q813" s="571"/>
    </row>
    <row r="814" ht="25.15" customHeight="true" x14ac:dyDescent="0.2">
      <c r="C814" s="571"/>
      <c r="D814" s="571"/>
      <c r="E814" s="571"/>
      <c r="F814" s="571"/>
      <c r="G814" s="571"/>
      <c r="H814" s="571"/>
      <c r="I814" s="571"/>
      <c r="J814" s="571"/>
      <c r="K814" s="571"/>
      <c r="L814" s="571"/>
      <c r="M814" s="571"/>
      <c r="N814" s="571"/>
      <c r="O814" s="571"/>
      <c r="P814" s="571"/>
      <c r="Q814" s="571"/>
    </row>
    <row r="815" ht="25.15" customHeight="true" x14ac:dyDescent="0.2">
      <c r="C815" s="571"/>
      <c r="D815" s="571"/>
      <c r="E815" s="571"/>
      <c r="F815" s="571"/>
      <c r="G815" s="571"/>
      <c r="H815" s="571"/>
      <c r="I815" s="571"/>
      <c r="J815" s="571"/>
      <c r="K815" s="571"/>
      <c r="L815" s="571"/>
      <c r="M815" s="571"/>
      <c r="N815" s="571"/>
      <c r="O815" s="571"/>
      <c r="P815" s="571"/>
      <c r="Q815" s="571"/>
    </row>
    <row r="816" ht="25.15" customHeight="true" x14ac:dyDescent="0.2">
      <c r="C816" s="571"/>
      <c r="D816" s="571"/>
      <c r="E816" s="571"/>
      <c r="F816" s="571"/>
      <c r="G816" s="571"/>
      <c r="H816" s="571"/>
      <c r="I816" s="571"/>
      <c r="J816" s="571"/>
      <c r="K816" s="571"/>
      <c r="L816" s="571"/>
      <c r="M816" s="571"/>
      <c r="N816" s="571"/>
      <c r="O816" s="571"/>
      <c r="P816" s="571"/>
      <c r="Q816" s="571"/>
    </row>
    <row r="817" ht="25.15" customHeight="true" x14ac:dyDescent="0.2">
      <c r="C817" s="571"/>
      <c r="D817" s="571"/>
      <c r="E817" s="571"/>
      <c r="F817" s="571"/>
      <c r="G817" s="571"/>
      <c r="H817" s="571"/>
      <c r="I817" s="571"/>
      <c r="J817" s="571"/>
      <c r="K817" s="571"/>
      <c r="L817" s="571"/>
      <c r="M817" s="571"/>
      <c r="N817" s="571"/>
      <c r="O817" s="571"/>
      <c r="P817" s="571"/>
      <c r="Q817" s="571"/>
    </row>
    <row r="818" ht="25.15" customHeight="true" x14ac:dyDescent="0.2">
      <c r="C818" s="571"/>
      <c r="D818" s="571"/>
      <c r="E818" s="571"/>
      <c r="F818" s="571"/>
      <c r="G818" s="571"/>
      <c r="H818" s="571"/>
      <c r="I818" s="571"/>
      <c r="J818" s="571"/>
      <c r="K818" s="571"/>
      <c r="L818" s="571"/>
      <c r="M818" s="571"/>
      <c r="N818" s="571"/>
      <c r="O818" s="571"/>
      <c r="P818" s="571"/>
      <c r="Q818" s="571"/>
    </row>
    <row r="819" ht="25.15" customHeight="true" x14ac:dyDescent="0.2">
      <c r="C819" s="571"/>
      <c r="D819" s="571"/>
      <c r="E819" s="571"/>
      <c r="F819" s="571"/>
      <c r="G819" s="571"/>
      <c r="H819" s="571"/>
      <c r="I819" s="571"/>
      <c r="J819" s="571"/>
      <c r="K819" s="571"/>
      <c r="L819" s="571"/>
      <c r="M819" s="571"/>
      <c r="N819" s="571"/>
      <c r="O819" s="571"/>
      <c r="P819" s="571"/>
      <c r="Q819" s="571"/>
    </row>
    <row r="820" ht="25.15" customHeight="true" x14ac:dyDescent="0.2">
      <c r="C820" s="571"/>
      <c r="D820" s="571"/>
      <c r="E820" s="571"/>
      <c r="F820" s="571"/>
      <c r="G820" s="571"/>
      <c r="H820" s="571"/>
      <c r="I820" s="571"/>
      <c r="J820" s="571"/>
      <c r="K820" s="571"/>
      <c r="L820" s="571"/>
      <c r="M820" s="571"/>
      <c r="N820" s="571"/>
      <c r="O820" s="571"/>
      <c r="P820" s="571"/>
      <c r="Q820" s="571"/>
    </row>
    <row r="821" ht="25.15" customHeight="true" x14ac:dyDescent="0.2">
      <c r="C821" s="571"/>
      <c r="D821" s="571"/>
      <c r="E821" s="571"/>
      <c r="F821" s="571"/>
      <c r="G821" s="571"/>
      <c r="H821" s="571"/>
      <c r="I821" s="571"/>
      <c r="J821" s="571"/>
      <c r="K821" s="571"/>
      <c r="L821" s="571"/>
      <c r="M821" s="571"/>
      <c r="N821" s="571"/>
      <c r="O821" s="571"/>
      <c r="P821" s="571"/>
      <c r="Q821" s="571"/>
    </row>
    <row r="822" ht="25.15" customHeight="true" x14ac:dyDescent="0.2">
      <c r="C822" s="571"/>
      <c r="D822" s="571"/>
      <c r="E822" s="571"/>
      <c r="F822" s="571"/>
      <c r="G822" s="571"/>
      <c r="H822" s="571"/>
      <c r="I822" s="571"/>
      <c r="J822" s="571"/>
      <c r="K822" s="571"/>
      <c r="L822" s="571"/>
      <c r="M822" s="571"/>
      <c r="N822" s="571"/>
      <c r="O822" s="571"/>
      <c r="P822" s="571"/>
      <c r="Q822" s="571"/>
    </row>
    <row r="823" ht="25.15" customHeight="true" x14ac:dyDescent="0.2">
      <c r="C823" s="571"/>
      <c r="D823" s="571"/>
      <c r="E823" s="571"/>
      <c r="F823" s="571"/>
      <c r="G823" s="571"/>
      <c r="H823" s="571"/>
      <c r="I823" s="571"/>
      <c r="J823" s="571"/>
      <c r="K823" s="571"/>
      <c r="L823" s="571"/>
      <c r="M823" s="571"/>
      <c r="N823" s="571"/>
      <c r="O823" s="571"/>
      <c r="P823" s="571"/>
      <c r="Q823" s="571"/>
    </row>
    <row r="824" ht="25.15" customHeight="true" x14ac:dyDescent="0.2">
      <c r="C824" s="571"/>
      <c r="D824" s="571"/>
      <c r="E824" s="571"/>
      <c r="F824" s="571"/>
      <c r="G824" s="571"/>
      <c r="H824" s="571"/>
      <c r="I824" s="571"/>
      <c r="J824" s="571"/>
      <c r="K824" s="571"/>
      <c r="L824" s="571"/>
      <c r="M824" s="571"/>
      <c r="N824" s="571"/>
      <c r="O824" s="571"/>
      <c r="P824" s="571"/>
      <c r="Q824" s="571"/>
    </row>
    <row r="825" ht="25.15" customHeight="true" x14ac:dyDescent="0.2">
      <c r="C825" s="571"/>
      <c r="D825" s="571"/>
      <c r="E825" s="571"/>
      <c r="F825" s="571"/>
      <c r="G825" s="571"/>
      <c r="H825" s="571"/>
      <c r="I825" s="571"/>
      <c r="J825" s="571"/>
      <c r="K825" s="571"/>
      <c r="L825" s="571"/>
      <c r="M825" s="571"/>
      <c r="N825" s="571"/>
      <c r="O825" s="571"/>
      <c r="P825" s="571"/>
      <c r="Q825" s="571"/>
    </row>
    <row r="826" ht="25.15" customHeight="true" x14ac:dyDescent="0.2">
      <c r="C826" s="571"/>
      <c r="D826" s="571"/>
      <c r="E826" s="571"/>
      <c r="F826" s="571"/>
      <c r="G826" s="571"/>
      <c r="H826" s="571"/>
      <c r="I826" s="571"/>
      <c r="J826" s="571"/>
      <c r="K826" s="571"/>
      <c r="L826" s="571"/>
      <c r="M826" s="571"/>
      <c r="N826" s="571"/>
      <c r="O826" s="571"/>
      <c r="P826" s="571"/>
      <c r="Q826" s="571"/>
    </row>
    <row r="827" ht="25.15" customHeight="true" x14ac:dyDescent="0.2">
      <c r="C827" s="571"/>
      <c r="D827" s="571"/>
      <c r="E827" s="571"/>
      <c r="F827" s="571"/>
      <c r="G827" s="571"/>
      <c r="H827" s="571"/>
      <c r="I827" s="571"/>
      <c r="J827" s="571"/>
      <c r="K827" s="571"/>
      <c r="L827" s="571"/>
      <c r="M827" s="571"/>
      <c r="N827" s="571"/>
      <c r="O827" s="571"/>
      <c r="P827" s="571"/>
      <c r="Q827" s="571"/>
    </row>
    <row r="828" ht="25.15" customHeight="true" x14ac:dyDescent="0.2">
      <c r="C828" s="571"/>
      <c r="D828" s="571"/>
      <c r="E828" s="571"/>
      <c r="F828" s="571"/>
      <c r="G828" s="571"/>
      <c r="H828" s="571"/>
      <c r="I828" s="571"/>
      <c r="J828" s="571"/>
      <c r="K828" s="571"/>
      <c r="L828" s="571"/>
      <c r="M828" s="571"/>
      <c r="N828" s="571"/>
      <c r="O828" s="571"/>
      <c r="P828" s="571"/>
      <c r="Q828" s="571"/>
    </row>
    <row r="829" ht="25.15" customHeight="true" x14ac:dyDescent="0.2">
      <c r="C829" s="571"/>
      <c r="D829" s="571"/>
      <c r="E829" s="571"/>
      <c r="F829" s="571"/>
      <c r="G829" s="571"/>
      <c r="H829" s="571"/>
      <c r="I829" s="571"/>
      <c r="J829" s="571"/>
      <c r="K829" s="571"/>
      <c r="L829" s="571"/>
      <c r="M829" s="571"/>
      <c r="N829" s="571"/>
      <c r="O829" s="571"/>
      <c r="P829" s="571"/>
      <c r="Q829" s="571"/>
    </row>
    <row r="830" ht="25.15" customHeight="true" x14ac:dyDescent="0.2">
      <c r="C830" s="571"/>
      <c r="D830" s="571"/>
      <c r="E830" s="571"/>
      <c r="F830" s="571"/>
      <c r="G830" s="571"/>
      <c r="H830" s="571"/>
      <c r="I830" s="571"/>
      <c r="J830" s="571"/>
      <c r="K830" s="571"/>
      <c r="L830" s="571"/>
      <c r="M830" s="571"/>
      <c r="N830" s="571"/>
      <c r="O830" s="571"/>
      <c r="P830" s="571"/>
      <c r="Q830" s="571"/>
    </row>
    <row r="831" ht="25.15" customHeight="true" x14ac:dyDescent="0.2">
      <c r="C831" s="571"/>
      <c r="D831" s="571"/>
      <c r="E831" s="571"/>
      <c r="F831" s="571"/>
      <c r="G831" s="571"/>
      <c r="H831" s="571"/>
      <c r="I831" s="571"/>
      <c r="J831" s="571"/>
      <c r="K831" s="571"/>
      <c r="L831" s="571"/>
      <c r="M831" s="571"/>
      <c r="N831" s="571"/>
      <c r="O831" s="571"/>
      <c r="P831" s="571"/>
      <c r="Q831" s="571"/>
    </row>
    <row r="832" ht="25.15" customHeight="true" x14ac:dyDescent="0.2">
      <c r="C832" s="571"/>
      <c r="D832" s="571"/>
      <c r="E832" s="571"/>
      <c r="F832" s="571"/>
      <c r="G832" s="571"/>
      <c r="H832" s="571"/>
      <c r="I832" s="571"/>
      <c r="J832" s="571"/>
      <c r="K832" s="571"/>
      <c r="L832" s="571"/>
      <c r="M832" s="571"/>
      <c r="N832" s="571"/>
      <c r="O832" s="571"/>
      <c r="P832" s="571"/>
      <c r="Q832" s="571"/>
    </row>
    <row r="833" ht="25.15" customHeight="true" x14ac:dyDescent="0.2">
      <c r="C833" s="571"/>
      <c r="D833" s="571"/>
      <c r="E833" s="571"/>
      <c r="F833" s="571"/>
      <c r="G833" s="571"/>
      <c r="H833" s="571"/>
      <c r="I833" s="571"/>
      <c r="J833" s="571"/>
      <c r="K833" s="571"/>
      <c r="L833" s="571"/>
      <c r="M833" s="571"/>
      <c r="N833" s="571"/>
      <c r="O833" s="571"/>
      <c r="P833" s="571"/>
      <c r="Q833" s="571"/>
    </row>
    <row r="834" ht="25.15" customHeight="true" x14ac:dyDescent="0.2">
      <c r="C834" s="571"/>
      <c r="D834" s="571"/>
      <c r="E834" s="571"/>
      <c r="F834" s="571"/>
      <c r="G834" s="571"/>
      <c r="H834" s="571"/>
      <c r="I834" s="571"/>
      <c r="J834" s="571"/>
      <c r="K834" s="571"/>
      <c r="L834" s="571"/>
      <c r="M834" s="571"/>
      <c r="N834" s="571"/>
      <c r="O834" s="571"/>
      <c r="P834" s="571"/>
      <c r="Q834" s="571"/>
    </row>
    <row r="835" ht="25.15" customHeight="true" x14ac:dyDescent="0.2">
      <c r="C835" s="571"/>
      <c r="D835" s="571"/>
      <c r="E835" s="571"/>
      <c r="F835" s="571"/>
      <c r="G835" s="571"/>
      <c r="H835" s="571"/>
      <c r="I835" s="571"/>
      <c r="J835" s="571"/>
      <c r="K835" s="571"/>
      <c r="L835" s="571"/>
      <c r="M835" s="571"/>
      <c r="N835" s="571"/>
      <c r="O835" s="571"/>
      <c r="P835" s="571"/>
      <c r="Q835" s="571"/>
    </row>
    <row r="836" ht="25.15" customHeight="true" x14ac:dyDescent="0.2">
      <c r="C836" s="571"/>
      <c r="D836" s="571"/>
      <c r="E836" s="571"/>
      <c r="F836" s="571"/>
      <c r="G836" s="571"/>
      <c r="H836" s="571"/>
      <c r="I836" s="571"/>
      <c r="J836" s="571"/>
      <c r="K836" s="571"/>
      <c r="L836" s="571"/>
      <c r="M836" s="571"/>
      <c r="N836" s="571"/>
      <c r="O836" s="571"/>
      <c r="P836" s="571"/>
      <c r="Q836" s="571"/>
    </row>
    <row r="837" ht="25.15" customHeight="true" x14ac:dyDescent="0.2">
      <c r="C837" s="571"/>
      <c r="D837" s="571"/>
      <c r="E837" s="571"/>
      <c r="F837" s="571"/>
      <c r="G837" s="571"/>
      <c r="H837" s="571"/>
      <c r="I837" s="571"/>
      <c r="J837" s="571"/>
      <c r="K837" s="571"/>
      <c r="L837" s="571"/>
      <c r="M837" s="571"/>
      <c r="N837" s="571"/>
      <c r="O837" s="571"/>
      <c r="P837" s="571"/>
      <c r="Q837" s="571"/>
    </row>
    <row r="838" ht="25.15" customHeight="true" x14ac:dyDescent="0.2">
      <c r="C838" s="571"/>
      <c r="D838" s="571"/>
      <c r="E838" s="571"/>
      <c r="F838" s="571"/>
      <c r="G838" s="571"/>
      <c r="H838" s="571"/>
      <c r="I838" s="571"/>
      <c r="J838" s="571"/>
      <c r="K838" s="571"/>
      <c r="L838" s="571"/>
      <c r="M838" s="571"/>
      <c r="N838" s="571"/>
      <c r="O838" s="571"/>
      <c r="P838" s="571"/>
      <c r="Q838" s="571"/>
    </row>
    <row r="839" ht="25.15" customHeight="true" x14ac:dyDescent="0.2">
      <c r="C839" s="571"/>
      <c r="D839" s="571"/>
      <c r="E839" s="571"/>
      <c r="F839" s="571"/>
      <c r="G839" s="571"/>
      <c r="H839" s="571"/>
      <c r="I839" s="571"/>
      <c r="J839" s="571"/>
      <c r="K839" s="571"/>
      <c r="L839" s="571"/>
      <c r="M839" s="571"/>
      <c r="N839" s="571"/>
      <c r="O839" s="571"/>
      <c r="P839" s="571"/>
      <c r="Q839" s="571"/>
    </row>
    <row r="840" ht="25.15" customHeight="true" x14ac:dyDescent="0.2">
      <c r="C840" s="571"/>
      <c r="D840" s="571"/>
      <c r="E840" s="571"/>
      <c r="F840" s="571"/>
      <c r="G840" s="571"/>
      <c r="H840" s="571"/>
      <c r="I840" s="571"/>
      <c r="J840" s="571"/>
      <c r="K840" s="571"/>
      <c r="L840" s="571"/>
      <c r="M840" s="571"/>
      <c r="N840" s="571"/>
      <c r="O840" s="571"/>
      <c r="P840" s="571"/>
      <c r="Q840" s="571"/>
    </row>
    <row r="841" ht="25.15" customHeight="true" x14ac:dyDescent="0.2">
      <c r="C841" s="571"/>
      <c r="D841" s="571"/>
      <c r="E841" s="571"/>
      <c r="F841" s="571"/>
      <c r="G841" s="571"/>
      <c r="H841" s="571"/>
      <c r="I841" s="571"/>
      <c r="J841" s="571"/>
      <c r="K841" s="571"/>
      <c r="L841" s="571"/>
      <c r="M841" s="571"/>
      <c r="N841" s="571"/>
      <c r="O841" s="571"/>
      <c r="P841" s="571"/>
      <c r="Q841" s="571"/>
    </row>
    <row r="842" ht="25.15" customHeight="true" x14ac:dyDescent="0.2">
      <c r="C842" s="571"/>
      <c r="D842" s="571"/>
      <c r="E842" s="571"/>
      <c r="F842" s="571"/>
      <c r="G842" s="571"/>
      <c r="H842" s="571"/>
      <c r="I842" s="571"/>
      <c r="J842" s="571"/>
      <c r="K842" s="571"/>
      <c r="L842" s="571"/>
      <c r="M842" s="571"/>
      <c r="N842" s="571"/>
      <c r="O842" s="571"/>
      <c r="P842" s="571"/>
      <c r="Q842" s="571"/>
    </row>
    <row r="843" ht="25.15" customHeight="true" x14ac:dyDescent="0.2">
      <c r="C843" s="571"/>
      <c r="D843" s="571"/>
      <c r="E843" s="571"/>
      <c r="F843" s="571"/>
      <c r="G843" s="571"/>
      <c r="H843" s="571"/>
      <c r="I843" s="571"/>
      <c r="J843" s="571"/>
      <c r="K843" s="571"/>
      <c r="L843" s="571"/>
      <c r="M843" s="571"/>
      <c r="N843" s="571"/>
      <c r="O843" s="571"/>
      <c r="P843" s="571"/>
      <c r="Q843" s="571"/>
    </row>
    <row r="844" ht="25.15" customHeight="true" x14ac:dyDescent="0.2">
      <c r="C844" s="571"/>
      <c r="D844" s="571"/>
      <c r="E844" s="571"/>
      <c r="F844" s="571"/>
      <c r="G844" s="571"/>
      <c r="H844" s="571"/>
      <c r="I844" s="571"/>
      <c r="J844" s="571"/>
      <c r="K844" s="571"/>
      <c r="L844" s="571"/>
      <c r="M844" s="571"/>
      <c r="N844" s="571"/>
      <c r="O844" s="571"/>
      <c r="P844" s="571"/>
      <c r="Q844" s="571"/>
    </row>
    <row r="845" ht="25.15" customHeight="true" x14ac:dyDescent="0.2">
      <c r="C845" s="571"/>
      <c r="D845" s="571"/>
      <c r="E845" s="571"/>
      <c r="F845" s="571"/>
      <c r="G845" s="571"/>
      <c r="H845" s="571"/>
      <c r="I845" s="571"/>
      <c r="J845" s="571"/>
      <c r="K845" s="571"/>
      <c r="L845" s="571"/>
      <c r="M845" s="571"/>
      <c r="N845" s="571"/>
      <c r="O845" s="571"/>
      <c r="P845" s="571"/>
      <c r="Q845" s="571"/>
    </row>
    <row r="846" ht="25.15" customHeight="true" x14ac:dyDescent="0.2">
      <c r="C846" s="571"/>
      <c r="D846" s="571"/>
      <c r="E846" s="571"/>
      <c r="F846" s="571"/>
      <c r="G846" s="571"/>
      <c r="H846" s="571"/>
      <c r="I846" s="571"/>
      <c r="J846" s="571"/>
      <c r="K846" s="571"/>
      <c r="L846" s="571"/>
      <c r="M846" s="571"/>
      <c r="N846" s="571"/>
      <c r="O846" s="571"/>
      <c r="P846" s="571"/>
      <c r="Q846" s="571"/>
    </row>
    <row r="847" ht="25.15" customHeight="true" x14ac:dyDescent="0.2">
      <c r="C847" s="571"/>
      <c r="D847" s="571"/>
      <c r="E847" s="571"/>
      <c r="F847" s="571"/>
      <c r="G847" s="571"/>
      <c r="H847" s="571"/>
      <c r="I847" s="571"/>
      <c r="J847" s="571"/>
      <c r="K847" s="571"/>
      <c r="L847" s="571"/>
      <c r="M847" s="571"/>
      <c r="N847" s="571"/>
      <c r="O847" s="571"/>
      <c r="P847" s="571"/>
      <c r="Q847" s="571"/>
    </row>
    <row r="848" ht="25.15" customHeight="true" x14ac:dyDescent="0.2">
      <c r="C848" s="571"/>
      <c r="D848" s="571"/>
      <c r="E848" s="571"/>
      <c r="F848" s="571"/>
      <c r="G848" s="571"/>
      <c r="H848" s="571"/>
      <c r="I848" s="571"/>
      <c r="J848" s="571"/>
      <c r="K848" s="571"/>
      <c r="L848" s="571"/>
      <c r="M848" s="571"/>
      <c r="N848" s="571"/>
      <c r="O848" s="571"/>
      <c r="P848" s="571"/>
      <c r="Q848" s="571"/>
    </row>
    <row r="849" ht="25.15" customHeight="true" x14ac:dyDescent="0.2">
      <c r="C849" s="571"/>
      <c r="D849" s="571"/>
      <c r="E849" s="571"/>
      <c r="F849" s="571"/>
      <c r="G849" s="571"/>
      <c r="H849" s="571"/>
      <c r="I849" s="571"/>
      <c r="J849" s="571"/>
      <c r="K849" s="571"/>
      <c r="L849" s="571"/>
      <c r="M849" s="571"/>
      <c r="N849" s="571"/>
      <c r="O849" s="571"/>
      <c r="P849" s="571"/>
      <c r="Q849" s="571"/>
    </row>
    <row r="850" ht="25.15" customHeight="true" x14ac:dyDescent="0.2">
      <c r="C850" s="571"/>
      <c r="D850" s="571"/>
      <c r="E850" s="571"/>
      <c r="F850" s="571"/>
      <c r="G850" s="571"/>
      <c r="H850" s="571"/>
      <c r="I850" s="571"/>
      <c r="J850" s="571"/>
      <c r="K850" s="571"/>
      <c r="L850" s="571"/>
      <c r="M850" s="571"/>
      <c r="N850" s="571"/>
      <c r="O850" s="571"/>
      <c r="P850" s="571"/>
      <c r="Q850" s="571"/>
    </row>
    <row r="851" ht="25.15" customHeight="true" x14ac:dyDescent="0.2">
      <c r="C851" s="571"/>
      <c r="D851" s="571"/>
      <c r="E851" s="571"/>
      <c r="F851" s="571"/>
      <c r="G851" s="571"/>
      <c r="H851" s="571"/>
      <c r="I851" s="571"/>
      <c r="J851" s="571"/>
      <c r="K851" s="571"/>
      <c r="L851" s="571"/>
      <c r="M851" s="571"/>
      <c r="N851" s="571"/>
      <c r="O851" s="571"/>
      <c r="P851" s="571"/>
      <c r="Q851" s="571"/>
    </row>
    <row r="852" ht="25.15" customHeight="true" x14ac:dyDescent="0.2">
      <c r="C852" s="571"/>
      <c r="D852" s="571"/>
      <c r="E852" s="571"/>
      <c r="F852" s="571"/>
      <c r="G852" s="571"/>
      <c r="H852" s="571"/>
      <c r="I852" s="571"/>
      <c r="J852" s="571"/>
      <c r="K852" s="571"/>
      <c r="L852" s="571"/>
      <c r="M852" s="571"/>
      <c r="N852" s="571"/>
      <c r="O852" s="571"/>
      <c r="P852" s="571"/>
      <c r="Q852" s="571"/>
    </row>
    <row r="853" ht="25.15" customHeight="true" x14ac:dyDescent="0.2">
      <c r="C853" s="571"/>
      <c r="D853" s="571"/>
      <c r="E853" s="571"/>
      <c r="F853" s="571"/>
      <c r="G853" s="571"/>
      <c r="H853" s="571"/>
      <c r="I853" s="571"/>
      <c r="J853" s="571"/>
      <c r="K853" s="571"/>
      <c r="L853" s="571"/>
      <c r="M853" s="571"/>
      <c r="N853" s="571"/>
      <c r="O853" s="571"/>
      <c r="P853" s="571"/>
      <c r="Q853" s="571"/>
    </row>
    <row r="854" ht="25.15" customHeight="true" x14ac:dyDescent="0.2">
      <c r="C854" s="571"/>
      <c r="D854" s="571"/>
      <c r="E854" s="571"/>
      <c r="F854" s="571"/>
      <c r="G854" s="571"/>
      <c r="H854" s="571"/>
      <c r="I854" s="571"/>
      <c r="J854" s="571"/>
      <c r="K854" s="571"/>
      <c r="L854" s="571"/>
      <c r="M854" s="571"/>
      <c r="N854" s="571"/>
      <c r="O854" s="571"/>
      <c r="P854" s="571"/>
      <c r="Q854" s="571"/>
    </row>
    <row r="855" ht="25.15" customHeight="true" x14ac:dyDescent="0.2">
      <c r="C855" s="571"/>
      <c r="D855" s="571"/>
      <c r="E855" s="571"/>
      <c r="F855" s="571"/>
      <c r="G855" s="571"/>
      <c r="H855" s="571"/>
      <c r="I855" s="571"/>
      <c r="J855" s="571"/>
      <c r="K855" s="571"/>
      <c r="L855" s="571"/>
      <c r="M855" s="571"/>
      <c r="N855" s="571"/>
      <c r="O855" s="571"/>
      <c r="P855" s="571"/>
      <c r="Q855" s="571"/>
    </row>
    <row r="856" ht="25.15" customHeight="true" x14ac:dyDescent="0.2">
      <c r="C856" s="571"/>
      <c r="D856" s="571"/>
      <c r="E856" s="571"/>
      <c r="F856" s="571"/>
      <c r="G856" s="571"/>
      <c r="H856" s="571"/>
      <c r="I856" s="571"/>
      <c r="J856" s="571"/>
      <c r="K856" s="571"/>
      <c r="L856" s="571"/>
      <c r="M856" s="571"/>
      <c r="N856" s="571"/>
      <c r="O856" s="571"/>
      <c r="P856" s="571"/>
      <c r="Q856" s="571"/>
    </row>
    <row r="857" ht="25.15" customHeight="true" x14ac:dyDescent="0.2">
      <c r="C857" s="571"/>
      <c r="D857" s="571"/>
      <c r="E857" s="571"/>
      <c r="F857" s="571"/>
      <c r="G857" s="571"/>
      <c r="H857" s="571"/>
      <c r="I857" s="571"/>
      <c r="J857" s="571"/>
      <c r="K857" s="571"/>
      <c r="L857" s="571"/>
      <c r="M857" s="571"/>
      <c r="N857" s="571"/>
      <c r="O857" s="571"/>
      <c r="P857" s="571"/>
      <c r="Q857" s="571"/>
    </row>
    <row r="858" ht="25.15" customHeight="true" x14ac:dyDescent="0.2">
      <c r="C858" s="571"/>
      <c r="D858" s="571"/>
      <c r="E858" s="571"/>
      <c r="F858" s="571"/>
      <c r="G858" s="571"/>
      <c r="H858" s="571"/>
      <c r="I858" s="571"/>
      <c r="J858" s="571"/>
      <c r="K858" s="571"/>
      <c r="L858" s="571"/>
      <c r="M858" s="571"/>
      <c r="N858" s="571"/>
      <c r="O858" s="571"/>
      <c r="P858" s="571"/>
      <c r="Q858" s="571"/>
    </row>
    <row r="859" ht="25.15" customHeight="true" x14ac:dyDescent="0.2">
      <c r="C859" s="571"/>
      <c r="D859" s="571"/>
      <c r="E859" s="571"/>
      <c r="F859" s="571"/>
      <c r="G859" s="571"/>
      <c r="H859" s="571"/>
      <c r="I859" s="571"/>
      <c r="J859" s="571"/>
      <c r="K859" s="571"/>
      <c r="L859" s="571"/>
      <c r="M859" s="571"/>
      <c r="N859" s="571"/>
      <c r="O859" s="571"/>
      <c r="P859" s="571"/>
      <c r="Q859" s="571"/>
    </row>
    <row r="860" ht="25.15" customHeight="true" x14ac:dyDescent="0.2">
      <c r="C860" s="571"/>
      <c r="D860" s="571"/>
      <c r="E860" s="571"/>
      <c r="F860" s="571"/>
      <c r="G860" s="571"/>
      <c r="H860" s="571"/>
      <c r="I860" s="571"/>
      <c r="J860" s="571"/>
      <c r="K860" s="571"/>
      <c r="L860" s="571"/>
      <c r="M860" s="571"/>
      <c r="N860" s="571"/>
      <c r="O860" s="571"/>
      <c r="P860" s="571"/>
      <c r="Q860" s="571"/>
    </row>
    <row r="861" ht="25.15" customHeight="true" x14ac:dyDescent="0.2">
      <c r="C861" s="571"/>
      <c r="D861" s="571"/>
      <c r="E861" s="571"/>
      <c r="F861" s="571"/>
      <c r="G861" s="571"/>
      <c r="H861" s="571"/>
      <c r="I861" s="571"/>
      <c r="J861" s="571"/>
      <c r="K861" s="571"/>
      <c r="L861" s="571"/>
      <c r="M861" s="571"/>
      <c r="N861" s="571"/>
      <c r="O861" s="571"/>
      <c r="P861" s="571"/>
      <c r="Q861" s="571"/>
    </row>
    <row r="862" ht="25.15" customHeight="true" x14ac:dyDescent="0.2">
      <c r="C862" s="571"/>
      <c r="D862" s="571"/>
      <c r="E862" s="571"/>
      <c r="F862" s="571"/>
      <c r="G862" s="571"/>
      <c r="H862" s="571"/>
      <c r="I862" s="571"/>
      <c r="J862" s="571"/>
      <c r="K862" s="571"/>
      <c r="L862" s="571"/>
      <c r="M862" s="571"/>
      <c r="N862" s="571"/>
      <c r="O862" s="571"/>
      <c r="P862" s="571"/>
      <c r="Q862" s="571"/>
    </row>
    <row r="863" ht="25.15" customHeight="true" x14ac:dyDescent="0.2">
      <c r="C863" s="571"/>
      <c r="D863" s="571"/>
      <c r="E863" s="571"/>
      <c r="F863" s="571"/>
      <c r="G863" s="571"/>
      <c r="H863" s="571"/>
      <c r="I863" s="571"/>
      <c r="J863" s="571"/>
      <c r="K863" s="571"/>
      <c r="L863" s="571"/>
      <c r="M863" s="571"/>
      <c r="N863" s="571"/>
      <c r="O863" s="571"/>
      <c r="P863" s="571"/>
      <c r="Q863" s="571"/>
    </row>
    <row r="864" ht="25.15" customHeight="true" x14ac:dyDescent="0.2">
      <c r="C864" s="571"/>
      <c r="D864" s="571"/>
      <c r="E864" s="571"/>
      <c r="F864" s="571"/>
      <c r="G864" s="571"/>
      <c r="H864" s="571"/>
      <c r="I864" s="571"/>
      <c r="J864" s="571"/>
      <c r="K864" s="571"/>
      <c r="L864" s="571"/>
      <c r="M864" s="571"/>
      <c r="N864" s="571"/>
      <c r="O864" s="571"/>
      <c r="P864" s="571"/>
      <c r="Q864" s="571"/>
    </row>
    <row r="865" ht="25.15" customHeight="true" x14ac:dyDescent="0.2">
      <c r="C865" s="571"/>
      <c r="D865" s="571"/>
      <c r="E865" s="571"/>
      <c r="F865" s="571"/>
      <c r="G865" s="571"/>
      <c r="H865" s="571"/>
      <c r="I865" s="571"/>
      <c r="J865" s="571"/>
      <c r="K865" s="571"/>
      <c r="L865" s="571"/>
      <c r="M865" s="571"/>
      <c r="N865" s="571"/>
      <c r="O865" s="571"/>
      <c r="P865" s="571"/>
      <c r="Q865" s="571"/>
    </row>
    <row r="866" ht="25.15" customHeight="true" x14ac:dyDescent="0.2">
      <c r="C866" s="571"/>
      <c r="D866" s="571"/>
      <c r="E866" s="571"/>
      <c r="F866" s="571"/>
      <c r="G866" s="571"/>
      <c r="H866" s="571"/>
      <c r="I866" s="571"/>
      <c r="J866" s="571"/>
      <c r="K866" s="571"/>
      <c r="L866" s="571"/>
      <c r="M866" s="571"/>
      <c r="N866" s="571"/>
      <c r="O866" s="571"/>
      <c r="P866" s="571"/>
      <c r="Q866" s="571"/>
    </row>
    <row r="867" ht="25.15" customHeight="true" x14ac:dyDescent="0.2">
      <c r="C867" s="571"/>
      <c r="D867" s="571"/>
      <c r="E867" s="571"/>
      <c r="F867" s="571"/>
      <c r="G867" s="571"/>
      <c r="H867" s="571"/>
      <c r="I867" s="571"/>
      <c r="J867" s="571"/>
      <c r="K867" s="571"/>
      <c r="L867" s="571"/>
      <c r="M867" s="571"/>
      <c r="N867" s="571"/>
      <c r="O867" s="571"/>
      <c r="P867" s="571"/>
      <c r="Q867" s="571"/>
    </row>
    <row r="868" ht="25.15" customHeight="true" x14ac:dyDescent="0.2">
      <c r="C868" s="571"/>
      <c r="D868" s="571"/>
      <c r="E868" s="571"/>
      <c r="F868" s="571"/>
      <c r="G868" s="571"/>
      <c r="H868" s="571"/>
      <c r="I868" s="571"/>
      <c r="J868" s="571"/>
      <c r="K868" s="571"/>
      <c r="L868" s="571"/>
      <c r="M868" s="571"/>
      <c r="N868" s="571"/>
      <c r="O868" s="571"/>
      <c r="P868" s="571"/>
      <c r="Q868" s="571"/>
    </row>
    <row r="869" ht="25.15" customHeight="true" x14ac:dyDescent="0.2">
      <c r="C869" s="571"/>
      <c r="D869" s="571"/>
      <c r="E869" s="571"/>
      <c r="F869" s="571"/>
      <c r="G869" s="571"/>
      <c r="H869" s="571"/>
      <c r="I869" s="571"/>
      <c r="J869" s="571"/>
      <c r="K869" s="571"/>
      <c r="L869" s="571"/>
      <c r="M869" s="571"/>
      <c r="N869" s="571"/>
      <c r="O869" s="571"/>
      <c r="P869" s="571"/>
      <c r="Q869" s="571"/>
    </row>
    <row r="870" ht="25.15" customHeight="true" x14ac:dyDescent="0.2">
      <c r="C870" s="571"/>
      <c r="D870" s="571"/>
      <c r="E870" s="571"/>
      <c r="F870" s="571"/>
      <c r="G870" s="571"/>
      <c r="H870" s="571"/>
      <c r="I870" s="571"/>
      <c r="J870" s="571"/>
      <c r="K870" s="571"/>
      <c r="L870" s="571"/>
      <c r="M870" s="571"/>
      <c r="N870" s="571"/>
      <c r="O870" s="571"/>
      <c r="P870" s="571"/>
      <c r="Q870" s="571"/>
    </row>
    <row r="871" ht="25.15" customHeight="true" x14ac:dyDescent="0.2">
      <c r="C871" s="571"/>
      <c r="D871" s="571"/>
      <c r="E871" s="571"/>
      <c r="F871" s="571"/>
      <c r="G871" s="571"/>
      <c r="H871" s="571"/>
      <c r="I871" s="571"/>
      <c r="J871" s="571"/>
      <c r="K871" s="571"/>
      <c r="L871" s="571"/>
      <c r="M871" s="571"/>
      <c r="N871" s="571"/>
      <c r="O871" s="571"/>
      <c r="P871" s="571"/>
      <c r="Q871" s="571"/>
    </row>
    <row r="872" ht="25.15" customHeight="true" x14ac:dyDescent="0.2">
      <c r="C872" s="571"/>
      <c r="D872" s="571"/>
      <c r="E872" s="571"/>
      <c r="F872" s="571"/>
      <c r="G872" s="571"/>
      <c r="H872" s="571"/>
      <c r="I872" s="571"/>
      <c r="J872" s="571"/>
      <c r="K872" s="571"/>
      <c r="L872" s="571"/>
      <c r="M872" s="571"/>
      <c r="N872" s="571"/>
      <c r="O872" s="571"/>
      <c r="P872" s="571"/>
      <c r="Q872" s="571"/>
    </row>
    <row r="873" ht="25.15" customHeight="true" x14ac:dyDescent="0.2">
      <c r="C873" s="571"/>
      <c r="D873" s="571"/>
      <c r="E873" s="571"/>
      <c r="F873" s="571"/>
      <c r="G873" s="571"/>
      <c r="H873" s="571"/>
      <c r="I873" s="571"/>
      <c r="J873" s="571"/>
      <c r="K873" s="571"/>
      <c r="L873" s="571"/>
      <c r="M873" s="571"/>
      <c r="N873" s="571"/>
      <c r="O873" s="571"/>
      <c r="P873" s="571"/>
      <c r="Q873" s="571"/>
    </row>
    <row r="874" ht="25.15" customHeight="true" x14ac:dyDescent="0.2">
      <c r="C874" s="571"/>
      <c r="D874" s="571"/>
      <c r="E874" s="571"/>
      <c r="F874" s="571"/>
      <c r="G874" s="571"/>
      <c r="H874" s="571"/>
      <c r="I874" s="571"/>
      <c r="J874" s="571"/>
      <c r="K874" s="571"/>
      <c r="L874" s="571"/>
      <c r="M874" s="571"/>
      <c r="N874" s="571"/>
      <c r="O874" s="571"/>
      <c r="P874" s="571"/>
      <c r="Q874" s="571"/>
    </row>
    <row r="875" ht="25.15" customHeight="true" x14ac:dyDescent="0.2">
      <c r="C875" s="571"/>
      <c r="D875" s="571"/>
      <c r="E875" s="571"/>
      <c r="F875" s="571"/>
      <c r="G875" s="571"/>
      <c r="H875" s="571"/>
      <c r="I875" s="571"/>
      <c r="J875" s="571"/>
      <c r="K875" s="571"/>
      <c r="L875" s="571"/>
      <c r="M875" s="571"/>
      <c r="N875" s="571"/>
      <c r="O875" s="571"/>
      <c r="P875" s="571"/>
      <c r="Q875" s="571"/>
    </row>
    <row r="876" ht="25.15" customHeight="true" x14ac:dyDescent="0.2">
      <c r="C876" s="571"/>
      <c r="D876" s="571"/>
      <c r="E876" s="571"/>
      <c r="F876" s="571"/>
      <c r="G876" s="571"/>
      <c r="H876" s="571"/>
      <c r="I876" s="571"/>
      <c r="J876" s="571"/>
      <c r="K876" s="571"/>
      <c r="L876" s="571"/>
      <c r="M876" s="571"/>
      <c r="N876" s="571"/>
      <c r="O876" s="571"/>
      <c r="P876" s="571"/>
      <c r="Q876" s="571"/>
    </row>
    <row r="877" ht="25.15" customHeight="true" x14ac:dyDescent="0.2">
      <c r="C877" s="571"/>
      <c r="D877" s="571"/>
      <c r="E877" s="571"/>
      <c r="F877" s="571"/>
      <c r="G877" s="571"/>
      <c r="H877" s="571"/>
      <c r="I877" s="571"/>
      <c r="J877" s="571"/>
      <c r="K877" s="571"/>
      <c r="L877" s="571"/>
      <c r="M877" s="571"/>
      <c r="N877" s="571"/>
      <c r="O877" s="571"/>
      <c r="P877" s="571"/>
      <c r="Q877" s="571"/>
    </row>
    <row r="878" ht="25.15" customHeight="true" x14ac:dyDescent="0.2">
      <c r="C878" s="571"/>
      <c r="D878" s="571"/>
      <c r="E878" s="571"/>
      <c r="F878" s="571"/>
      <c r="G878" s="571"/>
      <c r="H878" s="571"/>
      <c r="I878" s="571"/>
      <c r="J878" s="571"/>
      <c r="K878" s="571"/>
      <c r="L878" s="571"/>
      <c r="M878" s="571"/>
      <c r="N878" s="571"/>
      <c r="O878" s="571"/>
      <c r="P878" s="571"/>
      <c r="Q878" s="571"/>
    </row>
    <row r="879" ht="25.15" customHeight="true" x14ac:dyDescent="0.2">
      <c r="C879" s="571"/>
      <c r="D879" s="571"/>
      <c r="E879" s="571"/>
      <c r="F879" s="571"/>
      <c r="G879" s="571"/>
      <c r="H879" s="571"/>
      <c r="I879" s="571"/>
      <c r="J879" s="571"/>
      <c r="K879" s="571"/>
      <c r="L879" s="571"/>
      <c r="M879" s="571"/>
      <c r="N879" s="571"/>
      <c r="O879" s="571"/>
      <c r="P879" s="571"/>
      <c r="Q879" s="571"/>
    </row>
    <row r="880" ht="25.15" customHeight="true" x14ac:dyDescent="0.2">
      <c r="C880" s="571"/>
      <c r="D880" s="571"/>
      <c r="E880" s="571"/>
      <c r="F880" s="571"/>
      <c r="G880" s="571"/>
      <c r="H880" s="571"/>
      <c r="I880" s="571"/>
      <c r="J880" s="571"/>
      <c r="K880" s="571"/>
      <c r="L880" s="571"/>
      <c r="M880" s="571"/>
      <c r="N880" s="571"/>
      <c r="O880" s="571"/>
      <c r="P880" s="571"/>
      <c r="Q880" s="571"/>
    </row>
    <row r="881" ht="25.15" customHeight="true" x14ac:dyDescent="0.2">
      <c r="C881" s="571"/>
      <c r="D881" s="571"/>
      <c r="E881" s="571"/>
      <c r="F881" s="571"/>
      <c r="G881" s="571"/>
      <c r="H881" s="571"/>
      <c r="I881" s="571"/>
      <c r="J881" s="571"/>
      <c r="K881" s="571"/>
      <c r="L881" s="571"/>
      <c r="M881" s="571"/>
      <c r="N881" s="571"/>
      <c r="O881" s="571"/>
      <c r="P881" s="571"/>
      <c r="Q881" s="571"/>
    </row>
    <row r="882" ht="25.15" customHeight="true" x14ac:dyDescent="0.2">
      <c r="C882" s="571"/>
      <c r="D882" s="571"/>
      <c r="E882" s="571"/>
      <c r="F882" s="571"/>
      <c r="G882" s="571"/>
      <c r="H882" s="571"/>
      <c r="I882" s="571"/>
      <c r="J882" s="571"/>
      <c r="K882" s="571"/>
      <c r="L882" s="571"/>
      <c r="M882" s="571"/>
      <c r="N882" s="571"/>
      <c r="O882" s="571"/>
      <c r="P882" s="571"/>
      <c r="Q882" s="571"/>
    </row>
    <row r="883" ht="25.15" customHeight="true" x14ac:dyDescent="0.2">
      <c r="C883" s="571"/>
      <c r="D883" s="571"/>
      <c r="E883" s="571"/>
      <c r="F883" s="571"/>
      <c r="G883" s="571"/>
      <c r="H883" s="571"/>
      <c r="I883" s="571"/>
      <c r="J883" s="571"/>
      <c r="K883" s="571"/>
      <c r="L883" s="571"/>
      <c r="M883" s="571"/>
      <c r="N883" s="571"/>
      <c r="O883" s="571"/>
      <c r="P883" s="571"/>
      <c r="Q883" s="571"/>
    </row>
    <row r="884" ht="25.15" customHeight="true" x14ac:dyDescent="0.2">
      <c r="C884" s="571"/>
      <c r="D884" s="571"/>
      <c r="E884" s="571"/>
      <c r="F884" s="571"/>
      <c r="G884" s="571"/>
      <c r="H884" s="571"/>
      <c r="I884" s="571"/>
      <c r="J884" s="571"/>
      <c r="K884" s="571"/>
      <c r="L884" s="571"/>
      <c r="M884" s="571"/>
      <c r="N884" s="571"/>
      <c r="O884" s="571"/>
      <c r="P884" s="571"/>
      <c r="Q884" s="571"/>
    </row>
    <row r="885" ht="25.15" customHeight="true" x14ac:dyDescent="0.2">
      <c r="C885" s="571"/>
      <c r="D885" s="571"/>
      <c r="E885" s="571"/>
      <c r="F885" s="571"/>
      <c r="G885" s="571"/>
      <c r="H885" s="571"/>
      <c r="I885" s="571"/>
      <c r="J885" s="571"/>
      <c r="K885" s="571"/>
      <c r="L885" s="571"/>
      <c r="M885" s="571"/>
      <c r="N885" s="571"/>
      <c r="O885" s="571"/>
      <c r="P885" s="571"/>
      <c r="Q885" s="571"/>
    </row>
    <row r="886" ht="25.15" customHeight="true" x14ac:dyDescent="0.2">
      <c r="C886" s="571"/>
      <c r="D886" s="571"/>
      <c r="E886" s="571"/>
      <c r="F886" s="571"/>
      <c r="G886" s="571"/>
      <c r="H886" s="571"/>
      <c r="I886" s="571"/>
      <c r="J886" s="571"/>
      <c r="K886" s="571"/>
      <c r="L886" s="571"/>
      <c r="M886" s="571"/>
      <c r="N886" s="571"/>
      <c r="O886" s="571"/>
      <c r="P886" s="571"/>
      <c r="Q886" s="571"/>
    </row>
    <row r="887" ht="25.15" customHeight="true" x14ac:dyDescent="0.2">
      <c r="C887" s="571"/>
      <c r="D887" s="571"/>
      <c r="E887" s="571"/>
      <c r="F887" s="571"/>
      <c r="G887" s="571"/>
      <c r="H887" s="571"/>
      <c r="I887" s="571"/>
      <c r="J887" s="571"/>
      <c r="K887" s="571"/>
      <c r="L887" s="571"/>
      <c r="M887" s="571"/>
      <c r="N887" s="571"/>
      <c r="O887" s="571"/>
      <c r="P887" s="571"/>
      <c r="Q887" s="571"/>
    </row>
    <row r="888" ht="25.15" customHeight="true" x14ac:dyDescent="0.2">
      <c r="C888" s="571"/>
      <c r="D888" s="571"/>
      <c r="E888" s="571"/>
      <c r="F888" s="571"/>
      <c r="G888" s="571"/>
      <c r="H888" s="571"/>
      <c r="I888" s="571"/>
      <c r="J888" s="571"/>
      <c r="K888" s="571"/>
      <c r="L888" s="571"/>
      <c r="M888" s="571"/>
      <c r="N888" s="571"/>
      <c r="O888" s="571"/>
      <c r="P888" s="571"/>
      <c r="Q888" s="571"/>
    </row>
    <row r="889" ht="25.15" customHeight="true" x14ac:dyDescent="0.2">
      <c r="C889" s="571"/>
      <c r="D889" s="571"/>
      <c r="E889" s="571"/>
      <c r="F889" s="571"/>
      <c r="G889" s="571"/>
      <c r="H889" s="571"/>
      <c r="I889" s="571"/>
      <c r="J889" s="571"/>
      <c r="K889" s="571"/>
      <c r="L889" s="571"/>
      <c r="M889" s="571"/>
      <c r="N889" s="571"/>
      <c r="O889" s="571"/>
      <c r="P889" s="571"/>
      <c r="Q889" s="571"/>
    </row>
    <row r="890" ht="25.15" customHeight="true" x14ac:dyDescent="0.2">
      <c r="C890" s="571"/>
      <c r="D890" s="571"/>
      <c r="E890" s="571"/>
      <c r="F890" s="571"/>
      <c r="G890" s="571"/>
      <c r="H890" s="571"/>
      <c r="I890" s="571"/>
      <c r="J890" s="571"/>
      <c r="K890" s="571"/>
      <c r="L890" s="571"/>
      <c r="M890" s="571"/>
      <c r="N890" s="571"/>
      <c r="O890" s="571"/>
      <c r="P890" s="571"/>
      <c r="Q890" s="571"/>
    </row>
    <row r="891" ht="25.15" customHeight="true" x14ac:dyDescent="0.2">
      <c r="C891" s="571"/>
      <c r="D891" s="571"/>
      <c r="E891" s="571"/>
      <c r="F891" s="571"/>
      <c r="G891" s="571"/>
      <c r="H891" s="571"/>
      <c r="I891" s="571"/>
      <c r="J891" s="571"/>
      <c r="K891" s="571"/>
      <c r="L891" s="571"/>
      <c r="M891" s="571"/>
      <c r="N891" s="571"/>
      <c r="O891" s="571"/>
      <c r="P891" s="571"/>
      <c r="Q891" s="571"/>
    </row>
    <row r="892" ht="25.15" customHeight="true" x14ac:dyDescent="0.2">
      <c r="C892" s="571"/>
      <c r="D892" s="571"/>
      <c r="E892" s="571"/>
      <c r="F892" s="571"/>
      <c r="G892" s="571"/>
      <c r="H892" s="571"/>
      <c r="I892" s="571"/>
      <c r="J892" s="571"/>
      <c r="K892" s="571"/>
      <c r="L892" s="571"/>
      <c r="M892" s="571"/>
      <c r="N892" s="571"/>
      <c r="O892" s="571"/>
      <c r="P892" s="571"/>
      <c r="Q892" s="571"/>
    </row>
    <row r="893" ht="25.15" customHeight="true" x14ac:dyDescent="0.2">
      <c r="C893" s="571"/>
      <c r="D893" s="571"/>
      <c r="E893" s="571"/>
      <c r="F893" s="571"/>
      <c r="G893" s="571"/>
      <c r="H893" s="571"/>
      <c r="I893" s="571"/>
      <c r="J893" s="571"/>
      <c r="K893" s="571"/>
      <c r="L893" s="571"/>
      <c r="M893" s="571"/>
      <c r="N893" s="571"/>
      <c r="O893" s="571"/>
      <c r="P893" s="571"/>
      <c r="Q893" s="571"/>
    </row>
    <row r="894" ht="25.15" customHeight="true" x14ac:dyDescent="0.2">
      <c r="C894" s="571"/>
      <c r="D894" s="571"/>
      <c r="E894" s="571"/>
      <c r="F894" s="571"/>
      <c r="G894" s="571"/>
      <c r="H894" s="571"/>
      <c r="I894" s="571"/>
      <c r="J894" s="571"/>
      <c r="K894" s="571"/>
      <c r="L894" s="571"/>
      <c r="M894" s="571"/>
      <c r="N894" s="571"/>
      <c r="O894" s="571"/>
      <c r="P894" s="571"/>
      <c r="Q894" s="571"/>
    </row>
    <row r="895" ht="25.15" customHeight="true" x14ac:dyDescent="0.2">
      <c r="C895" s="571"/>
      <c r="D895" s="571"/>
      <c r="E895" s="571"/>
      <c r="F895" s="571"/>
      <c r="G895" s="571"/>
      <c r="H895" s="571"/>
      <c r="I895" s="571"/>
      <c r="J895" s="571"/>
      <c r="K895" s="571"/>
      <c r="L895" s="571"/>
      <c r="M895" s="571"/>
      <c r="N895" s="571"/>
      <c r="O895" s="571"/>
      <c r="P895" s="571"/>
      <c r="Q895" s="571"/>
    </row>
    <row r="896" ht="25.15" customHeight="true" x14ac:dyDescent="0.2">
      <c r="C896" s="571"/>
      <c r="D896" s="571"/>
      <c r="E896" s="571"/>
      <c r="F896" s="571"/>
      <c r="G896" s="571"/>
      <c r="H896" s="571"/>
      <c r="I896" s="571"/>
      <c r="J896" s="571"/>
      <c r="K896" s="571"/>
      <c r="L896" s="571"/>
      <c r="M896" s="571"/>
      <c r="N896" s="571"/>
      <c r="O896" s="571"/>
      <c r="P896" s="571"/>
      <c r="Q896" s="571"/>
    </row>
    <row r="897" ht="25.15" customHeight="true" x14ac:dyDescent="0.2">
      <c r="C897" s="571"/>
      <c r="D897" s="571"/>
      <c r="E897" s="571"/>
      <c r="F897" s="571"/>
      <c r="G897" s="571"/>
      <c r="H897" s="571"/>
      <c r="I897" s="571"/>
      <c r="J897" s="571"/>
      <c r="K897" s="571"/>
      <c r="L897" s="571"/>
      <c r="M897" s="571"/>
      <c r="N897" s="571"/>
      <c r="O897" s="571"/>
      <c r="P897" s="571"/>
      <c r="Q897" s="571"/>
    </row>
    <row r="898" ht="25.15" customHeight="true" x14ac:dyDescent="0.2">
      <c r="C898" s="571"/>
      <c r="D898" s="571"/>
      <c r="E898" s="571"/>
      <c r="F898" s="571"/>
      <c r="G898" s="571"/>
      <c r="H898" s="571"/>
      <c r="I898" s="571"/>
      <c r="J898" s="571"/>
      <c r="K898" s="571"/>
      <c r="L898" s="571"/>
      <c r="M898" s="571"/>
      <c r="N898" s="571"/>
      <c r="O898" s="571"/>
      <c r="P898" s="571"/>
      <c r="Q898" s="571"/>
    </row>
    <row r="899" ht="25.15" customHeight="true" x14ac:dyDescent="0.2">
      <c r="C899" s="571"/>
      <c r="D899" s="571"/>
      <c r="E899" s="571"/>
      <c r="F899" s="571"/>
      <c r="G899" s="571"/>
      <c r="H899" s="571"/>
      <c r="I899" s="571"/>
      <c r="J899" s="571"/>
      <c r="K899" s="571"/>
      <c r="L899" s="571"/>
      <c r="M899" s="571"/>
      <c r="N899" s="571"/>
      <c r="O899" s="571"/>
      <c r="P899" s="571"/>
      <c r="Q899" s="571"/>
    </row>
    <row r="900" ht="25.15" customHeight="true" x14ac:dyDescent="0.2">
      <c r="C900" s="571"/>
      <c r="D900" s="571"/>
      <c r="E900" s="571"/>
      <c r="F900" s="571"/>
      <c r="G900" s="571"/>
      <c r="H900" s="571"/>
      <c r="I900" s="571"/>
      <c r="J900" s="571"/>
      <c r="K900" s="571"/>
      <c r="L900" s="571"/>
      <c r="M900" s="571"/>
      <c r="N900" s="571"/>
      <c r="O900" s="571"/>
      <c r="P900" s="571"/>
      <c r="Q900" s="571"/>
    </row>
    <row r="901" ht="25.15" customHeight="true" x14ac:dyDescent="0.2">
      <c r="C901" s="571"/>
      <c r="D901" s="571"/>
      <c r="E901" s="571"/>
      <c r="F901" s="571"/>
      <c r="G901" s="571"/>
      <c r="H901" s="571"/>
      <c r="I901" s="571"/>
      <c r="J901" s="571"/>
      <c r="K901" s="571"/>
      <c r="L901" s="571"/>
      <c r="M901" s="571"/>
      <c r="N901" s="571"/>
      <c r="O901" s="571"/>
      <c r="P901" s="571"/>
      <c r="Q901" s="571"/>
    </row>
    <row r="902" ht="25.15" customHeight="true" x14ac:dyDescent="0.2">
      <c r="C902" s="571"/>
      <c r="D902" s="571"/>
      <c r="E902" s="571"/>
      <c r="F902" s="571"/>
      <c r="G902" s="571"/>
      <c r="H902" s="571"/>
      <c r="I902" s="571"/>
      <c r="J902" s="571"/>
      <c r="K902" s="571"/>
      <c r="L902" s="571"/>
      <c r="M902" s="571"/>
      <c r="N902" s="571"/>
      <c r="O902" s="571"/>
      <c r="P902" s="571"/>
      <c r="Q902" s="571"/>
    </row>
    <row r="903" ht="25.15" customHeight="true" x14ac:dyDescent="0.2">
      <c r="C903" s="571"/>
      <c r="D903" s="571"/>
      <c r="E903" s="571"/>
      <c r="F903" s="571"/>
      <c r="G903" s="571"/>
      <c r="H903" s="571"/>
      <c r="I903" s="571"/>
      <c r="J903" s="571"/>
      <c r="K903" s="571"/>
      <c r="L903" s="571"/>
      <c r="M903" s="571"/>
      <c r="N903" s="571"/>
      <c r="O903" s="571"/>
      <c r="P903" s="571"/>
      <c r="Q903" s="571"/>
    </row>
    <row r="904" ht="25.15" customHeight="true" x14ac:dyDescent="0.2">
      <c r="C904" s="571"/>
      <c r="D904" s="571"/>
      <c r="E904" s="571"/>
      <c r="F904" s="571"/>
      <c r="G904" s="571"/>
      <c r="H904" s="571"/>
      <c r="I904" s="571"/>
      <c r="J904" s="571"/>
      <c r="K904" s="571"/>
      <c r="L904" s="571"/>
      <c r="M904" s="571"/>
      <c r="N904" s="571"/>
      <c r="O904" s="571"/>
      <c r="P904" s="571"/>
      <c r="Q904" s="571"/>
    </row>
    <row r="905" ht="25.15" customHeight="true" x14ac:dyDescent="0.2">
      <c r="C905" s="571"/>
      <c r="D905" s="571"/>
      <c r="E905" s="571"/>
      <c r="F905" s="571"/>
      <c r="G905" s="571"/>
      <c r="H905" s="571"/>
      <c r="I905" s="571"/>
      <c r="J905" s="571"/>
      <c r="K905" s="571"/>
      <c r="L905" s="571"/>
      <c r="M905" s="571"/>
      <c r="N905" s="571"/>
      <c r="O905" s="571"/>
      <c r="P905" s="571"/>
      <c r="Q905" s="571"/>
    </row>
    <row r="906" ht="25.15" customHeight="true" x14ac:dyDescent="0.2">
      <c r="C906" s="571"/>
      <c r="D906" s="571"/>
      <c r="E906" s="571"/>
      <c r="F906" s="571"/>
      <c r="G906" s="571"/>
      <c r="H906" s="571"/>
      <c r="I906" s="571"/>
      <c r="J906" s="571"/>
      <c r="K906" s="571"/>
      <c r="L906" s="571"/>
      <c r="M906" s="571"/>
      <c r="N906" s="571"/>
      <c r="O906" s="571"/>
      <c r="P906" s="571"/>
      <c r="Q906" s="571"/>
    </row>
    <row r="907" ht="25.15" customHeight="true" x14ac:dyDescent="0.2">
      <c r="C907" s="571"/>
      <c r="D907" s="571"/>
      <c r="E907" s="571"/>
      <c r="F907" s="571"/>
      <c r="G907" s="571"/>
      <c r="H907" s="571"/>
      <c r="I907" s="571"/>
      <c r="J907" s="571"/>
      <c r="K907" s="571"/>
      <c r="L907" s="571"/>
      <c r="M907" s="571"/>
      <c r="N907" s="571"/>
      <c r="O907" s="571"/>
      <c r="P907" s="571"/>
      <c r="Q907" s="571"/>
    </row>
    <row r="908" ht="25.15" customHeight="true" x14ac:dyDescent="0.2">
      <c r="C908" s="571"/>
      <c r="D908" s="571"/>
      <c r="E908" s="571"/>
      <c r="F908" s="571"/>
      <c r="G908" s="571"/>
      <c r="H908" s="571"/>
      <c r="I908" s="571"/>
      <c r="J908" s="571"/>
      <c r="K908" s="571"/>
      <c r="L908" s="571"/>
      <c r="M908" s="571"/>
      <c r="N908" s="571"/>
      <c r="O908" s="571"/>
      <c r="P908" s="571"/>
      <c r="Q908" s="571"/>
    </row>
    <row r="909" ht="25.15" customHeight="true" x14ac:dyDescent="0.2">
      <c r="C909" s="571"/>
      <c r="D909" s="571"/>
      <c r="E909" s="571"/>
      <c r="F909" s="571"/>
      <c r="G909" s="571"/>
      <c r="H909" s="571"/>
      <c r="I909" s="571"/>
      <c r="J909" s="571"/>
      <c r="K909" s="571"/>
      <c r="L909" s="571"/>
      <c r="M909" s="571"/>
      <c r="N909" s="571"/>
      <c r="O909" s="571"/>
      <c r="P909" s="571"/>
      <c r="Q909" s="571"/>
    </row>
    <row r="910" ht="25.15" customHeight="true" x14ac:dyDescent="0.2">
      <c r="C910" s="571"/>
      <c r="D910" s="571"/>
      <c r="E910" s="571"/>
      <c r="F910" s="571"/>
      <c r="G910" s="571"/>
      <c r="H910" s="571"/>
      <c r="I910" s="571"/>
      <c r="J910" s="571"/>
      <c r="K910" s="571"/>
      <c r="L910" s="571"/>
      <c r="M910" s="571"/>
      <c r="N910" s="571"/>
      <c r="O910" s="571"/>
      <c r="P910" s="571"/>
      <c r="Q910" s="571"/>
    </row>
    <row r="911" ht="25.15" customHeight="true" x14ac:dyDescent="0.2">
      <c r="C911" s="571"/>
      <c r="D911" s="571"/>
      <c r="E911" s="571"/>
      <c r="F911" s="571"/>
      <c r="G911" s="571"/>
      <c r="H911" s="571"/>
      <c r="I911" s="571"/>
      <c r="J911" s="571"/>
      <c r="K911" s="571"/>
      <c r="L911" s="571"/>
      <c r="M911" s="571"/>
      <c r="N911" s="571"/>
      <c r="O911" s="571"/>
      <c r="P911" s="571"/>
      <c r="Q911" s="571"/>
    </row>
    <row r="912" ht="25.15" customHeight="true" x14ac:dyDescent="0.2">
      <c r="C912" s="571"/>
      <c r="D912" s="571"/>
      <c r="E912" s="571"/>
      <c r="F912" s="571"/>
      <c r="G912" s="571"/>
      <c r="H912" s="571"/>
      <c r="I912" s="571"/>
      <c r="J912" s="571"/>
      <c r="K912" s="571"/>
      <c r="L912" s="571"/>
      <c r="M912" s="571"/>
      <c r="N912" s="571"/>
      <c r="O912" s="571"/>
      <c r="P912" s="571"/>
      <c r="Q912" s="571"/>
    </row>
    <row r="913" ht="25.15" customHeight="true" x14ac:dyDescent="0.2">
      <c r="C913" s="571"/>
      <c r="D913" s="571"/>
      <c r="E913" s="571"/>
      <c r="F913" s="571"/>
      <c r="G913" s="571"/>
      <c r="H913" s="571"/>
      <c r="I913" s="571"/>
      <c r="J913" s="571"/>
      <c r="K913" s="571"/>
      <c r="L913" s="571"/>
      <c r="M913" s="571"/>
      <c r="N913" s="571"/>
      <c r="O913" s="571"/>
      <c r="P913" s="571"/>
      <c r="Q913" s="571"/>
    </row>
    <row r="914" ht="25.15" customHeight="true" x14ac:dyDescent="0.2">
      <c r="C914" s="571"/>
      <c r="D914" s="571"/>
      <c r="E914" s="571"/>
      <c r="F914" s="571"/>
      <c r="G914" s="571"/>
      <c r="H914" s="571"/>
      <c r="I914" s="571"/>
      <c r="J914" s="571"/>
      <c r="K914" s="571"/>
      <c r="L914" s="571"/>
      <c r="M914" s="571"/>
      <c r="N914" s="571"/>
      <c r="O914" s="571"/>
      <c r="P914" s="571"/>
      <c r="Q914" s="571"/>
    </row>
    <row r="915" ht="25.15" customHeight="true" x14ac:dyDescent="0.2">
      <c r="C915" s="571"/>
      <c r="D915" s="571"/>
      <c r="E915" s="571"/>
      <c r="F915" s="571"/>
      <c r="G915" s="571"/>
      <c r="H915" s="571"/>
      <c r="I915" s="571"/>
      <c r="J915" s="571"/>
      <c r="K915" s="571"/>
      <c r="L915" s="571"/>
      <c r="M915" s="571"/>
      <c r="N915" s="571"/>
      <c r="O915" s="571"/>
      <c r="P915" s="571"/>
      <c r="Q915" s="571"/>
    </row>
    <row r="916" ht="25.15" customHeight="true" x14ac:dyDescent="0.2">
      <c r="C916" s="571"/>
      <c r="D916" s="571"/>
      <c r="E916" s="571"/>
      <c r="F916" s="571"/>
      <c r="G916" s="571"/>
      <c r="H916" s="571"/>
      <c r="I916" s="571"/>
      <c r="J916" s="571"/>
      <c r="K916" s="571"/>
      <c r="L916" s="571"/>
      <c r="M916" s="571"/>
      <c r="N916" s="571"/>
      <c r="O916" s="571"/>
      <c r="P916" s="571"/>
      <c r="Q916" s="571"/>
    </row>
    <row r="917" ht="25.15" customHeight="true" x14ac:dyDescent="0.2">
      <c r="C917" s="571"/>
      <c r="D917" s="571"/>
      <c r="E917" s="571"/>
      <c r="F917" s="571"/>
      <c r="G917" s="571"/>
      <c r="H917" s="571"/>
      <c r="I917" s="571"/>
      <c r="J917" s="571"/>
      <c r="K917" s="571"/>
      <c r="L917" s="571"/>
      <c r="M917" s="571"/>
      <c r="N917" s="571"/>
      <c r="O917" s="571"/>
      <c r="P917" s="571"/>
      <c r="Q917" s="571"/>
    </row>
    <row r="918" ht="25.15" customHeight="true" x14ac:dyDescent="0.2">
      <c r="C918" s="571"/>
      <c r="D918" s="571"/>
      <c r="E918" s="571"/>
      <c r="F918" s="571"/>
      <c r="G918" s="571"/>
      <c r="H918" s="571"/>
      <c r="I918" s="571"/>
      <c r="J918" s="571"/>
      <c r="K918" s="571"/>
      <c r="L918" s="571"/>
      <c r="M918" s="571"/>
      <c r="N918" s="571"/>
      <c r="O918" s="571"/>
      <c r="P918" s="571"/>
      <c r="Q918" s="571"/>
    </row>
    <row r="919" ht="25.15" customHeight="true" x14ac:dyDescent="0.2">
      <c r="C919" s="571"/>
      <c r="D919" s="571"/>
      <c r="E919" s="571"/>
      <c r="F919" s="571"/>
      <c r="G919" s="571"/>
      <c r="H919" s="571"/>
      <c r="I919" s="571"/>
      <c r="J919" s="571"/>
      <c r="K919" s="571"/>
      <c r="L919" s="571"/>
      <c r="M919" s="571"/>
      <c r="N919" s="571"/>
      <c r="O919" s="571"/>
      <c r="P919" s="571"/>
      <c r="Q919" s="571"/>
    </row>
    <row r="920" ht="25.15" customHeight="true" x14ac:dyDescent="0.2">
      <c r="C920" s="571"/>
      <c r="D920" s="571"/>
      <c r="E920" s="571"/>
      <c r="F920" s="571"/>
      <c r="G920" s="571"/>
      <c r="H920" s="571"/>
      <c r="I920" s="571"/>
      <c r="J920" s="571"/>
      <c r="K920" s="571"/>
      <c r="L920" s="571"/>
      <c r="M920" s="571"/>
      <c r="N920" s="571"/>
      <c r="O920" s="571"/>
      <c r="P920" s="571"/>
      <c r="Q920" s="571"/>
    </row>
    <row r="921" ht="25.15" customHeight="true" x14ac:dyDescent="0.2">
      <c r="C921" s="571"/>
      <c r="D921" s="571"/>
      <c r="E921" s="571"/>
      <c r="F921" s="571"/>
      <c r="G921" s="571"/>
      <c r="H921" s="571"/>
      <c r="I921" s="571"/>
      <c r="J921" s="571"/>
      <c r="K921" s="571"/>
      <c r="L921" s="571"/>
      <c r="M921" s="571"/>
      <c r="N921" s="571"/>
      <c r="O921" s="571"/>
      <c r="P921" s="571"/>
      <c r="Q921" s="571"/>
    </row>
    <row r="922" ht="25.15" customHeight="true" x14ac:dyDescent="0.2">
      <c r="C922" s="571"/>
      <c r="D922" s="571"/>
      <c r="E922" s="571"/>
      <c r="F922" s="571"/>
      <c r="G922" s="571"/>
      <c r="H922" s="571"/>
      <c r="I922" s="571"/>
      <c r="J922" s="571"/>
      <c r="K922" s="571"/>
      <c r="L922" s="571"/>
      <c r="M922" s="571"/>
      <c r="N922" s="571"/>
      <c r="O922" s="571"/>
      <c r="P922" s="571"/>
      <c r="Q922" s="571"/>
    </row>
    <row r="923" ht="25.15" customHeight="true" x14ac:dyDescent="0.2">
      <c r="C923" s="571"/>
      <c r="D923" s="571"/>
      <c r="E923" s="571"/>
      <c r="F923" s="571"/>
      <c r="G923" s="571"/>
      <c r="H923" s="571"/>
      <c r="I923" s="571"/>
      <c r="J923" s="571"/>
      <c r="K923" s="571"/>
      <c r="L923" s="571"/>
      <c r="M923" s="571"/>
      <c r="N923" s="571"/>
      <c r="O923" s="571"/>
      <c r="P923" s="571"/>
      <c r="Q923" s="571"/>
    </row>
    <row r="924" ht="25.15" customHeight="true" x14ac:dyDescent="0.2">
      <c r="C924" s="571"/>
      <c r="D924" s="571"/>
      <c r="E924" s="571"/>
      <c r="F924" s="571"/>
      <c r="G924" s="571"/>
      <c r="H924" s="571"/>
      <c r="I924" s="571"/>
      <c r="J924" s="571"/>
      <c r="K924" s="571"/>
      <c r="L924" s="571"/>
      <c r="M924" s="571"/>
      <c r="N924" s="571"/>
      <c r="O924" s="571"/>
      <c r="P924" s="571"/>
      <c r="Q924" s="571"/>
    </row>
    <row r="925" ht="25.15" customHeight="true" x14ac:dyDescent="0.2">
      <c r="C925" s="571"/>
      <c r="D925" s="571"/>
      <c r="E925" s="571"/>
      <c r="F925" s="571"/>
      <c r="G925" s="571"/>
      <c r="H925" s="571"/>
      <c r="I925" s="571"/>
      <c r="J925" s="571"/>
      <c r="K925" s="571"/>
      <c r="L925" s="571"/>
      <c r="M925" s="571"/>
      <c r="N925" s="571"/>
      <c r="O925" s="571"/>
      <c r="P925" s="571"/>
      <c r="Q925" s="571"/>
    </row>
    <row r="926" ht="25.15" customHeight="true" x14ac:dyDescent="0.2">
      <c r="C926" s="571"/>
      <c r="D926" s="571"/>
      <c r="E926" s="571"/>
      <c r="F926" s="571"/>
      <c r="G926" s="571"/>
      <c r="H926" s="571"/>
      <c r="I926" s="571"/>
      <c r="J926" s="571"/>
      <c r="K926" s="571"/>
      <c r="L926" s="571"/>
      <c r="M926" s="571"/>
      <c r="N926" s="571"/>
      <c r="O926" s="571"/>
      <c r="P926" s="571"/>
      <c r="Q926" s="571"/>
    </row>
    <row r="927" ht="25.15" customHeight="true" x14ac:dyDescent="0.2">
      <c r="C927" s="571"/>
      <c r="D927" s="571"/>
      <c r="E927" s="571"/>
      <c r="F927" s="571"/>
      <c r="G927" s="571"/>
      <c r="H927" s="571"/>
      <c r="I927" s="571"/>
      <c r="J927" s="571"/>
      <c r="K927" s="571"/>
      <c r="L927" s="571"/>
      <c r="M927" s="571"/>
      <c r="N927" s="571"/>
      <c r="O927" s="571"/>
      <c r="P927" s="571"/>
      <c r="Q927" s="571"/>
    </row>
    <row r="928" ht="25.15" customHeight="true" x14ac:dyDescent="0.2">
      <c r="C928" s="571"/>
      <c r="D928" s="571"/>
      <c r="E928" s="571"/>
      <c r="F928" s="571"/>
      <c r="G928" s="571"/>
      <c r="H928" s="571"/>
      <c r="I928" s="571"/>
      <c r="J928" s="571"/>
      <c r="K928" s="571"/>
      <c r="L928" s="571"/>
      <c r="M928" s="571"/>
      <c r="N928" s="571"/>
      <c r="O928" s="571"/>
      <c r="P928" s="571"/>
      <c r="Q928" s="571"/>
    </row>
    <row r="929" ht="25.15" customHeight="true" x14ac:dyDescent="0.2">
      <c r="C929" s="571"/>
      <c r="D929" s="571"/>
      <c r="E929" s="571"/>
      <c r="F929" s="571"/>
      <c r="G929" s="571"/>
      <c r="H929" s="571"/>
      <c r="I929" s="571"/>
      <c r="J929" s="571"/>
      <c r="K929" s="571"/>
      <c r="L929" s="571"/>
      <c r="M929" s="571"/>
      <c r="N929" s="571"/>
      <c r="O929" s="571"/>
      <c r="P929" s="571"/>
      <c r="Q929" s="571"/>
    </row>
    <row r="930" ht="25.15" customHeight="true" x14ac:dyDescent="0.2">
      <c r="C930" s="571"/>
      <c r="D930" s="571"/>
      <c r="E930" s="571"/>
      <c r="F930" s="571"/>
      <c r="G930" s="571"/>
      <c r="H930" s="571"/>
      <c r="I930" s="571"/>
      <c r="J930" s="571"/>
      <c r="K930" s="571"/>
      <c r="L930" s="571"/>
      <c r="M930" s="571"/>
      <c r="N930" s="571"/>
      <c r="O930" s="571"/>
      <c r="P930" s="571"/>
      <c r="Q930" s="571"/>
    </row>
    <row r="931" ht="25.15" customHeight="true" x14ac:dyDescent="0.2">
      <c r="C931" s="571"/>
      <c r="D931" s="571"/>
      <c r="E931" s="571"/>
      <c r="F931" s="571"/>
      <c r="G931" s="571"/>
      <c r="H931" s="571"/>
      <c r="I931" s="571"/>
      <c r="J931" s="571"/>
      <c r="K931" s="571"/>
      <c r="L931" s="571"/>
      <c r="M931" s="571"/>
      <c r="N931" s="571"/>
      <c r="O931" s="571"/>
      <c r="P931" s="571"/>
      <c r="Q931" s="571"/>
    </row>
    <row r="932" ht="25.15" customHeight="true" x14ac:dyDescent="0.2">
      <c r="C932" s="571"/>
      <c r="D932" s="571"/>
      <c r="E932" s="571"/>
      <c r="F932" s="571"/>
      <c r="G932" s="571"/>
      <c r="H932" s="571"/>
      <c r="I932" s="571"/>
      <c r="J932" s="571"/>
      <c r="K932" s="571"/>
      <c r="L932" s="571"/>
      <c r="M932" s="571"/>
      <c r="N932" s="571"/>
      <c r="O932" s="571"/>
      <c r="P932" s="571"/>
      <c r="Q932" s="571"/>
    </row>
    <row r="933" ht="25.15" customHeight="true" x14ac:dyDescent="0.2">
      <c r="C933" s="571"/>
      <c r="D933" s="571"/>
      <c r="E933" s="571"/>
      <c r="F933" s="571"/>
      <c r="G933" s="571"/>
      <c r="H933" s="571"/>
      <c r="I933" s="571"/>
      <c r="J933" s="571"/>
      <c r="K933" s="571"/>
      <c r="L933" s="571"/>
      <c r="M933" s="571"/>
      <c r="N933" s="571"/>
      <c r="O933" s="571"/>
      <c r="P933" s="571"/>
      <c r="Q933" s="571"/>
    </row>
    <row r="934" ht="25.15" customHeight="true" x14ac:dyDescent="0.2">
      <c r="C934" s="571"/>
      <c r="D934" s="571"/>
      <c r="E934" s="571"/>
      <c r="F934" s="571"/>
      <c r="G934" s="571"/>
      <c r="H934" s="571"/>
      <c r="I934" s="571"/>
      <c r="J934" s="571"/>
      <c r="K934" s="571"/>
      <c r="L934" s="571"/>
      <c r="M934" s="571"/>
      <c r="N934" s="571"/>
      <c r="O934" s="571"/>
      <c r="P934" s="571"/>
      <c r="Q934" s="571"/>
    </row>
    <row r="935" ht="25.15" customHeight="true" x14ac:dyDescent="0.2">
      <c r="C935" s="571"/>
      <c r="D935" s="571"/>
      <c r="E935" s="571"/>
      <c r="F935" s="571"/>
      <c r="G935" s="571"/>
      <c r="H935" s="571"/>
      <c r="I935" s="571"/>
      <c r="J935" s="571"/>
      <c r="K935" s="571"/>
      <c r="L935" s="571"/>
      <c r="M935" s="571"/>
      <c r="N935" s="571"/>
      <c r="O935" s="571"/>
      <c r="P935" s="571"/>
      <c r="Q935" s="571"/>
    </row>
    <row r="936" ht="25.15" customHeight="true" x14ac:dyDescent="0.2">
      <c r="C936" s="571"/>
      <c r="D936" s="571"/>
      <c r="E936" s="571"/>
      <c r="F936" s="571"/>
      <c r="G936" s="571"/>
      <c r="H936" s="571"/>
      <c r="I936" s="571"/>
      <c r="J936" s="571"/>
      <c r="K936" s="571"/>
      <c r="L936" s="571"/>
      <c r="M936" s="571"/>
      <c r="N936" s="571"/>
      <c r="O936" s="571"/>
      <c r="P936" s="571"/>
      <c r="Q936" s="571"/>
    </row>
    <row r="937" ht="25.15" customHeight="true" x14ac:dyDescent="0.2">
      <c r="C937" s="571"/>
      <c r="D937" s="571"/>
      <c r="E937" s="571"/>
      <c r="F937" s="571"/>
      <c r="G937" s="571"/>
      <c r="H937" s="571"/>
      <c r="I937" s="571"/>
      <c r="J937" s="571"/>
      <c r="K937" s="571"/>
      <c r="L937" s="571"/>
      <c r="M937" s="571"/>
      <c r="N937" s="571"/>
      <c r="O937" s="571"/>
      <c r="P937" s="571"/>
      <c r="Q937" s="571"/>
    </row>
    <row r="938" ht="25.15" customHeight="true" x14ac:dyDescent="0.2">
      <c r="C938" s="571"/>
      <c r="D938" s="571"/>
      <c r="E938" s="571"/>
      <c r="F938" s="571"/>
      <c r="G938" s="571"/>
      <c r="H938" s="571"/>
      <c r="I938" s="571"/>
      <c r="J938" s="571"/>
      <c r="K938" s="571"/>
      <c r="L938" s="571"/>
      <c r="M938" s="571"/>
      <c r="N938" s="571"/>
      <c r="O938" s="571"/>
      <c r="P938" s="571"/>
      <c r="Q938" s="571"/>
    </row>
    <row r="939" ht="25.15" customHeight="true" x14ac:dyDescent="0.2">
      <c r="C939" s="571"/>
      <c r="D939" s="571"/>
      <c r="E939" s="571"/>
      <c r="F939" s="571"/>
      <c r="G939" s="571"/>
      <c r="H939" s="571"/>
      <c r="I939" s="571"/>
      <c r="J939" s="571"/>
      <c r="K939" s="571"/>
      <c r="L939" s="571"/>
      <c r="M939" s="571"/>
      <c r="N939" s="571"/>
      <c r="O939" s="571"/>
      <c r="P939" s="571"/>
      <c r="Q939" s="571"/>
    </row>
    <row r="940" ht="25.15" customHeight="true" x14ac:dyDescent="0.2">
      <c r="C940" s="571"/>
      <c r="D940" s="571"/>
      <c r="E940" s="571"/>
      <c r="F940" s="571"/>
      <c r="G940" s="571"/>
      <c r="H940" s="571"/>
      <c r="I940" s="571"/>
      <c r="J940" s="571"/>
      <c r="K940" s="571"/>
      <c r="L940" s="571"/>
      <c r="M940" s="571"/>
      <c r="N940" s="571"/>
      <c r="O940" s="571"/>
      <c r="P940" s="571"/>
      <c r="Q940" s="571"/>
    </row>
    <row r="941" ht="25.15" customHeight="true" x14ac:dyDescent="0.2">
      <c r="C941" s="571"/>
      <c r="D941" s="571"/>
      <c r="E941" s="571"/>
      <c r="F941" s="571"/>
      <c r="G941" s="571"/>
      <c r="H941" s="571"/>
      <c r="I941" s="571"/>
      <c r="J941" s="571"/>
      <c r="K941" s="571"/>
      <c r="L941" s="571"/>
      <c r="M941" s="571"/>
      <c r="N941" s="571"/>
      <c r="O941" s="571"/>
      <c r="P941" s="571"/>
      <c r="Q941" s="571"/>
    </row>
    <row r="942" ht="25.15" customHeight="true" x14ac:dyDescent="0.2">
      <c r="C942" s="571"/>
      <c r="D942" s="571"/>
      <c r="E942" s="571"/>
      <c r="F942" s="571"/>
      <c r="G942" s="571"/>
      <c r="H942" s="571"/>
      <c r="I942" s="571"/>
      <c r="J942" s="571"/>
      <c r="K942" s="571"/>
      <c r="L942" s="571"/>
      <c r="M942" s="571"/>
      <c r="N942" s="571"/>
      <c r="O942" s="571"/>
      <c r="P942" s="571"/>
      <c r="Q942" s="571"/>
    </row>
    <row r="943" ht="25.15" customHeight="true" x14ac:dyDescent="0.2">
      <c r="C943" s="571"/>
      <c r="D943" s="571"/>
      <c r="E943" s="571"/>
      <c r="F943" s="571"/>
      <c r="G943" s="571"/>
      <c r="H943" s="571"/>
      <c r="I943" s="571"/>
      <c r="J943" s="571"/>
      <c r="K943" s="571"/>
      <c r="L943" s="571"/>
      <c r="M943" s="571"/>
      <c r="N943" s="571"/>
      <c r="O943" s="571"/>
      <c r="P943" s="571"/>
      <c r="Q943" s="571"/>
    </row>
    <row r="944" ht="25.15" customHeight="true" x14ac:dyDescent="0.2">
      <c r="C944" s="571"/>
      <c r="D944" s="571"/>
      <c r="E944" s="571"/>
      <c r="F944" s="571"/>
      <c r="G944" s="571"/>
      <c r="H944" s="571"/>
      <c r="I944" s="571"/>
      <c r="J944" s="571"/>
      <c r="K944" s="571"/>
      <c r="L944" s="571"/>
      <c r="M944" s="571"/>
      <c r="N944" s="571"/>
      <c r="O944" s="571"/>
      <c r="P944" s="571"/>
      <c r="Q944" s="571"/>
    </row>
    <row r="945" ht="25.15" customHeight="true" x14ac:dyDescent="0.2">
      <c r="C945" s="571"/>
      <c r="D945" s="571"/>
      <c r="E945" s="571"/>
      <c r="F945" s="571"/>
      <c r="G945" s="571"/>
      <c r="H945" s="571"/>
      <c r="I945" s="571"/>
      <c r="J945" s="571"/>
      <c r="K945" s="571"/>
      <c r="L945" s="571"/>
      <c r="M945" s="571"/>
      <c r="N945" s="571"/>
      <c r="O945" s="571"/>
      <c r="P945" s="571"/>
      <c r="Q945" s="571"/>
    </row>
    <row r="946" ht="25.15" customHeight="true" x14ac:dyDescent="0.2">
      <c r="C946" s="571"/>
      <c r="D946" s="571"/>
      <c r="E946" s="571"/>
      <c r="F946" s="571"/>
      <c r="G946" s="571"/>
      <c r="H946" s="571"/>
      <c r="I946" s="571"/>
      <c r="J946" s="571"/>
      <c r="K946" s="571"/>
      <c r="L946" s="571"/>
      <c r="M946" s="571"/>
      <c r="N946" s="571"/>
      <c r="O946" s="571"/>
      <c r="P946" s="571"/>
      <c r="Q946" s="571"/>
    </row>
    <row r="947" ht="25.15" customHeight="true" x14ac:dyDescent="0.2">
      <c r="C947" s="571"/>
      <c r="D947" s="571"/>
      <c r="E947" s="571"/>
      <c r="F947" s="571"/>
      <c r="G947" s="571"/>
      <c r="H947" s="571"/>
      <c r="I947" s="571"/>
      <c r="J947" s="571"/>
      <c r="K947" s="571"/>
      <c r="L947" s="571"/>
      <c r="M947" s="571"/>
      <c r="N947" s="571"/>
      <c r="O947" s="571"/>
      <c r="P947" s="571"/>
      <c r="Q947" s="571"/>
    </row>
    <row r="948" ht="25.15" customHeight="true" x14ac:dyDescent="0.2">
      <c r="C948" s="571"/>
      <c r="D948" s="571"/>
      <c r="E948" s="571"/>
      <c r="F948" s="571"/>
      <c r="G948" s="571"/>
      <c r="H948" s="571"/>
      <c r="I948" s="571"/>
      <c r="J948" s="571"/>
      <c r="K948" s="571"/>
      <c r="L948" s="571"/>
      <c r="M948" s="571"/>
      <c r="N948" s="571"/>
      <c r="O948" s="571"/>
      <c r="P948" s="571"/>
      <c r="Q948" s="571"/>
    </row>
    <row r="949" ht="25.15" customHeight="true" x14ac:dyDescent="0.2">
      <c r="C949" s="571"/>
      <c r="D949" s="571"/>
      <c r="E949" s="571"/>
      <c r="F949" s="571"/>
      <c r="G949" s="571"/>
      <c r="H949" s="571"/>
      <c r="I949" s="571"/>
      <c r="J949" s="571"/>
      <c r="K949" s="571"/>
      <c r="L949" s="571"/>
      <c r="M949" s="571"/>
      <c r="N949" s="571"/>
      <c r="O949" s="571"/>
      <c r="P949" s="571"/>
      <c r="Q949" s="571"/>
    </row>
    <row r="950" ht="25.15" customHeight="true" x14ac:dyDescent="0.2">
      <c r="C950" s="571"/>
      <c r="D950" s="571"/>
      <c r="E950" s="571"/>
      <c r="F950" s="571"/>
      <c r="G950" s="571"/>
      <c r="H950" s="571"/>
      <c r="I950" s="571"/>
      <c r="J950" s="571"/>
      <c r="K950" s="571"/>
      <c r="L950" s="571"/>
      <c r="M950" s="571"/>
      <c r="N950" s="571"/>
      <c r="O950" s="571"/>
      <c r="P950" s="571"/>
      <c r="Q950" s="571"/>
    </row>
    <row r="951" ht="25.15" customHeight="true" x14ac:dyDescent="0.2">
      <c r="C951" s="571"/>
      <c r="D951" s="571"/>
      <c r="E951" s="571"/>
      <c r="F951" s="571"/>
      <c r="G951" s="571"/>
      <c r="H951" s="571"/>
      <c r="I951" s="571"/>
      <c r="J951" s="571"/>
      <c r="K951" s="571"/>
      <c r="L951" s="571"/>
      <c r="M951" s="571"/>
      <c r="N951" s="571"/>
      <c r="O951" s="571"/>
      <c r="P951" s="571"/>
      <c r="Q951" s="571"/>
    </row>
    <row r="952" ht="25.15" customHeight="true" x14ac:dyDescent="0.2">
      <c r="C952" s="571"/>
      <c r="D952" s="571"/>
      <c r="E952" s="571"/>
      <c r="F952" s="571"/>
      <c r="G952" s="571"/>
      <c r="H952" s="571"/>
      <c r="I952" s="571"/>
      <c r="J952" s="571"/>
      <c r="K952" s="571"/>
      <c r="L952" s="571"/>
      <c r="M952" s="571"/>
      <c r="N952" s="571"/>
      <c r="O952" s="571"/>
      <c r="P952" s="571"/>
      <c r="Q952" s="571"/>
    </row>
    <row r="953" ht="25.15" customHeight="true" x14ac:dyDescent="0.2">
      <c r="C953" s="571"/>
      <c r="D953" s="571"/>
      <c r="E953" s="571"/>
      <c r="F953" s="571"/>
      <c r="G953" s="571"/>
      <c r="H953" s="571"/>
      <c r="I953" s="571"/>
      <c r="J953" s="571"/>
      <c r="K953" s="571"/>
      <c r="L953" s="571"/>
      <c r="M953" s="571"/>
      <c r="N953" s="571"/>
      <c r="O953" s="571"/>
      <c r="P953" s="571"/>
      <c r="Q953" s="571"/>
    </row>
    <row r="954" ht="25.15" customHeight="true" x14ac:dyDescent="0.2">
      <c r="C954" s="571"/>
      <c r="D954" s="571"/>
      <c r="E954" s="571"/>
      <c r="F954" s="571"/>
      <c r="G954" s="571"/>
      <c r="H954" s="571"/>
      <c r="I954" s="571"/>
      <c r="J954" s="571"/>
      <c r="K954" s="571"/>
      <c r="L954" s="571"/>
      <c r="M954" s="571"/>
      <c r="N954" s="571"/>
      <c r="O954" s="571"/>
      <c r="P954" s="571"/>
      <c r="Q954" s="571"/>
    </row>
    <row r="955" ht="25.15" customHeight="true" x14ac:dyDescent="0.2">
      <c r="C955" s="571"/>
      <c r="D955" s="571"/>
      <c r="E955" s="571"/>
      <c r="F955" s="571"/>
      <c r="G955" s="571"/>
      <c r="H955" s="571"/>
      <c r="I955" s="571"/>
      <c r="J955" s="571"/>
      <c r="K955" s="571"/>
      <c r="L955" s="571"/>
      <c r="M955" s="571"/>
      <c r="N955" s="571"/>
      <c r="O955" s="571"/>
      <c r="P955" s="571"/>
      <c r="Q955" s="571"/>
    </row>
    <row r="956" ht="25.15" customHeight="true" x14ac:dyDescent="0.2">
      <c r="C956" s="571"/>
      <c r="D956" s="571"/>
      <c r="E956" s="571"/>
      <c r="F956" s="571"/>
      <c r="G956" s="571"/>
      <c r="H956" s="571"/>
      <c r="I956" s="571"/>
      <c r="J956" s="571"/>
      <c r="K956" s="571"/>
      <c r="L956" s="571"/>
      <c r="M956" s="571"/>
      <c r="N956" s="571"/>
      <c r="O956" s="571"/>
      <c r="P956" s="571"/>
      <c r="Q956" s="571"/>
    </row>
    <row r="957" ht="25.15" customHeight="true" x14ac:dyDescent="0.2">
      <c r="C957" s="571"/>
      <c r="D957" s="571"/>
      <c r="E957" s="571"/>
      <c r="F957" s="571"/>
      <c r="G957" s="571"/>
      <c r="H957" s="571"/>
      <c r="I957" s="571"/>
      <c r="J957" s="571"/>
      <c r="K957" s="571"/>
      <c r="L957" s="571"/>
      <c r="M957" s="571"/>
      <c r="N957" s="571"/>
      <c r="O957" s="571"/>
      <c r="P957" s="571"/>
      <c r="Q957" s="571"/>
    </row>
    <row r="958" ht="25.15" customHeight="true" x14ac:dyDescent="0.2">
      <c r="C958" s="571"/>
      <c r="D958" s="571"/>
      <c r="E958" s="571"/>
      <c r="F958" s="571"/>
      <c r="G958" s="571"/>
      <c r="H958" s="571"/>
      <c r="I958" s="571"/>
      <c r="J958" s="571"/>
      <c r="K958" s="571"/>
      <c r="L958" s="571"/>
      <c r="M958" s="571"/>
      <c r="N958" s="571"/>
      <c r="O958" s="571"/>
      <c r="P958" s="571"/>
      <c r="Q958" s="571"/>
    </row>
    <row r="959" ht="25.15" customHeight="true" x14ac:dyDescent="0.2">
      <c r="C959" s="571"/>
      <c r="D959" s="571"/>
      <c r="E959" s="571"/>
      <c r="F959" s="571"/>
      <c r="G959" s="571"/>
      <c r="H959" s="571"/>
      <c r="I959" s="571"/>
      <c r="J959" s="571"/>
      <c r="K959" s="571"/>
      <c r="L959" s="571"/>
      <c r="M959" s="571"/>
      <c r="N959" s="571"/>
      <c r="O959" s="571"/>
      <c r="P959" s="571"/>
      <c r="Q959" s="571"/>
    </row>
    <row r="960" ht="25.15" customHeight="true" x14ac:dyDescent="0.2">
      <c r="C960" s="571"/>
      <c r="D960" s="571"/>
      <c r="E960" s="571"/>
      <c r="F960" s="571"/>
      <c r="G960" s="571"/>
      <c r="H960" s="571"/>
      <c r="I960" s="571"/>
      <c r="J960" s="571"/>
      <c r="K960" s="571"/>
      <c r="L960" s="571"/>
      <c r="M960" s="571"/>
      <c r="N960" s="571"/>
      <c r="O960" s="571"/>
      <c r="P960" s="571"/>
      <c r="Q960" s="571"/>
    </row>
    <row r="961" ht="25.15" customHeight="true" x14ac:dyDescent="0.2">
      <c r="C961" s="571"/>
      <c r="D961" s="571"/>
      <c r="E961" s="571"/>
      <c r="F961" s="571"/>
      <c r="G961" s="571"/>
      <c r="H961" s="571"/>
      <c r="I961" s="571"/>
      <c r="J961" s="571"/>
      <c r="K961" s="571"/>
      <c r="L961" s="571"/>
      <c r="M961" s="571"/>
      <c r="N961" s="571"/>
      <c r="O961" s="571"/>
      <c r="P961" s="571"/>
      <c r="Q961" s="571"/>
    </row>
    <row r="962" ht="25.15" customHeight="true" x14ac:dyDescent="0.2">
      <c r="C962" s="571"/>
      <c r="D962" s="571"/>
      <c r="E962" s="571"/>
      <c r="F962" s="571"/>
      <c r="G962" s="571"/>
      <c r="H962" s="571"/>
      <c r="I962" s="571"/>
      <c r="J962" s="571"/>
      <c r="K962" s="571"/>
      <c r="L962" s="571"/>
      <c r="M962" s="571"/>
      <c r="N962" s="571"/>
      <c r="O962" s="571"/>
      <c r="P962" s="571"/>
      <c r="Q962" s="571"/>
    </row>
    <row r="963" ht="25.15" customHeight="true" x14ac:dyDescent="0.2">
      <c r="C963" s="571"/>
      <c r="D963" s="571"/>
      <c r="E963" s="571"/>
      <c r="F963" s="571"/>
      <c r="G963" s="571"/>
      <c r="H963" s="571"/>
      <c r="I963" s="571"/>
      <c r="J963" s="571"/>
      <c r="K963" s="571"/>
      <c r="L963" s="571"/>
      <c r="M963" s="571"/>
      <c r="N963" s="571"/>
      <c r="O963" s="571"/>
      <c r="P963" s="571"/>
      <c r="Q963" s="571"/>
    </row>
    <row r="964" ht="25.15" customHeight="true" x14ac:dyDescent="0.2">
      <c r="C964" s="571"/>
      <c r="D964" s="571"/>
      <c r="E964" s="571"/>
      <c r="F964" s="571"/>
      <c r="G964" s="571"/>
      <c r="H964" s="571"/>
      <c r="I964" s="571"/>
      <c r="J964" s="571"/>
      <c r="K964" s="571"/>
      <c r="L964" s="571"/>
      <c r="M964" s="571"/>
      <c r="N964" s="571"/>
      <c r="O964" s="571"/>
      <c r="P964" s="571"/>
      <c r="Q964" s="571"/>
    </row>
    <row r="965" ht="25.15" customHeight="true" x14ac:dyDescent="0.2">
      <c r="C965" s="571"/>
      <c r="D965" s="571"/>
      <c r="E965" s="571"/>
      <c r="F965" s="571"/>
      <c r="G965" s="571"/>
      <c r="H965" s="571"/>
      <c r="I965" s="571"/>
      <c r="J965" s="571"/>
      <c r="K965" s="571"/>
      <c r="L965" s="571"/>
      <c r="M965" s="571"/>
      <c r="N965" s="571"/>
      <c r="O965" s="571"/>
      <c r="P965" s="571"/>
      <c r="Q965" s="571"/>
    </row>
    <row r="966" ht="25.15" customHeight="true" x14ac:dyDescent="0.2">
      <c r="C966" s="571"/>
      <c r="D966" s="571"/>
      <c r="E966" s="571"/>
      <c r="F966" s="571"/>
      <c r="G966" s="571"/>
      <c r="H966" s="571"/>
      <c r="I966" s="571"/>
      <c r="J966" s="571"/>
      <c r="K966" s="571"/>
      <c r="L966" s="571"/>
      <c r="M966" s="571"/>
      <c r="N966" s="571"/>
      <c r="O966" s="571"/>
      <c r="P966" s="571"/>
      <c r="Q966" s="571"/>
    </row>
    <row r="967" ht="25.15" customHeight="true" x14ac:dyDescent="0.2">
      <c r="C967" s="571"/>
      <c r="D967" s="571"/>
      <c r="E967" s="571"/>
      <c r="F967" s="571"/>
      <c r="G967" s="571"/>
      <c r="H967" s="571"/>
      <c r="I967" s="571"/>
      <c r="J967" s="571"/>
      <c r="K967" s="571"/>
      <c r="L967" s="571"/>
      <c r="M967" s="571"/>
      <c r="N967" s="571"/>
      <c r="O967" s="571"/>
      <c r="P967" s="571"/>
      <c r="Q967" s="571"/>
    </row>
    <row r="968" ht="25.15" customHeight="true" x14ac:dyDescent="0.2">
      <c r="C968" s="571"/>
      <c r="D968" s="571"/>
      <c r="E968" s="571"/>
      <c r="F968" s="571"/>
      <c r="G968" s="571"/>
      <c r="H968" s="571"/>
      <c r="I968" s="571"/>
      <c r="J968" s="571"/>
      <c r="K968" s="571"/>
      <c r="L968" s="571"/>
      <c r="M968" s="571"/>
      <c r="N968" s="571"/>
      <c r="O968" s="571"/>
      <c r="P968" s="571"/>
      <c r="Q968" s="571"/>
    </row>
    <row r="969" ht="25.15" customHeight="true" x14ac:dyDescent="0.2">
      <c r="C969" s="571"/>
      <c r="D969" s="571"/>
      <c r="E969" s="571"/>
      <c r="F969" s="571"/>
      <c r="G969" s="571"/>
      <c r="H969" s="571"/>
      <c r="I969" s="571"/>
      <c r="J969" s="571"/>
      <c r="K969" s="571"/>
      <c r="L969" s="571"/>
      <c r="M969" s="571"/>
      <c r="N969" s="571"/>
      <c r="O969" s="571"/>
      <c r="P969" s="571"/>
      <c r="Q969" s="571"/>
    </row>
    <row r="970" ht="25.15" customHeight="true" x14ac:dyDescent="0.2">
      <c r="C970" s="571"/>
      <c r="D970" s="571"/>
      <c r="E970" s="571"/>
      <c r="F970" s="571"/>
      <c r="G970" s="571"/>
      <c r="H970" s="571"/>
      <c r="I970" s="571"/>
      <c r="J970" s="571"/>
      <c r="K970" s="571"/>
      <c r="L970" s="571"/>
      <c r="M970" s="571"/>
      <c r="N970" s="571"/>
      <c r="O970" s="571"/>
      <c r="P970" s="571"/>
      <c r="Q970" s="571"/>
    </row>
    <row r="971" ht="25.15" customHeight="true" x14ac:dyDescent="0.2">
      <c r="C971" s="571"/>
      <c r="D971" s="571"/>
      <c r="E971" s="571"/>
      <c r="F971" s="571"/>
      <c r="G971" s="571"/>
      <c r="H971" s="571"/>
      <c r="I971" s="571"/>
      <c r="J971" s="571"/>
      <c r="K971" s="571"/>
      <c r="L971" s="571"/>
      <c r="M971" s="571"/>
      <c r="N971" s="571"/>
      <c r="O971" s="571"/>
      <c r="P971" s="571"/>
      <c r="Q971" s="571"/>
    </row>
    <row r="972" ht="25.15" customHeight="true" x14ac:dyDescent="0.2">
      <c r="C972" s="571"/>
      <c r="D972" s="571"/>
      <c r="E972" s="571"/>
      <c r="F972" s="571"/>
      <c r="G972" s="571"/>
      <c r="H972" s="571"/>
      <c r="I972" s="571"/>
      <c r="J972" s="571"/>
      <c r="K972" s="571"/>
      <c r="L972" s="571"/>
      <c r="M972" s="571"/>
      <c r="N972" s="571"/>
      <c r="O972" s="571"/>
      <c r="P972" s="571"/>
      <c r="Q972" s="571"/>
    </row>
    <row r="973" ht="25.15" customHeight="true" x14ac:dyDescent="0.2">
      <c r="C973" s="571"/>
      <c r="D973" s="571"/>
      <c r="E973" s="571"/>
      <c r="F973" s="571"/>
      <c r="G973" s="571"/>
      <c r="H973" s="571"/>
      <c r="I973" s="571"/>
      <c r="J973" s="571"/>
      <c r="K973" s="571"/>
      <c r="L973" s="571"/>
      <c r="M973" s="571"/>
      <c r="N973" s="571"/>
      <c r="O973" s="571"/>
      <c r="P973" s="571"/>
      <c r="Q973" s="571"/>
    </row>
    <row r="974" ht="25.15" customHeight="true" x14ac:dyDescent="0.2">
      <c r="C974" s="571"/>
      <c r="D974" s="571"/>
      <c r="E974" s="571"/>
      <c r="F974" s="571"/>
      <c r="G974" s="571"/>
      <c r="H974" s="571"/>
      <c r="I974" s="571"/>
      <c r="J974" s="571"/>
      <c r="K974" s="571"/>
      <c r="L974" s="571"/>
      <c r="M974" s="571"/>
      <c r="N974" s="571"/>
      <c r="O974" s="571"/>
      <c r="P974" s="571"/>
      <c r="Q974" s="571"/>
    </row>
    <row r="975" ht="25.15" customHeight="true" x14ac:dyDescent="0.2">
      <c r="C975" s="571"/>
      <c r="D975" s="571"/>
      <c r="E975" s="571"/>
      <c r="F975" s="571"/>
      <c r="G975" s="571"/>
      <c r="H975" s="571"/>
      <c r="I975" s="571"/>
      <c r="J975" s="571"/>
      <c r="K975" s="571"/>
      <c r="L975" s="571"/>
      <c r="M975" s="571"/>
      <c r="N975" s="571"/>
      <c r="O975" s="571"/>
      <c r="P975" s="571"/>
      <c r="Q975" s="571"/>
    </row>
    <row r="976" ht="25.15" customHeight="true" x14ac:dyDescent="0.2">
      <c r="C976" s="571"/>
      <c r="D976" s="571"/>
      <c r="E976" s="571"/>
      <c r="F976" s="571"/>
      <c r="G976" s="571"/>
      <c r="H976" s="571"/>
      <c r="I976" s="571"/>
      <c r="J976" s="571"/>
      <c r="K976" s="571"/>
      <c r="L976" s="571"/>
      <c r="M976" s="571"/>
      <c r="N976" s="571"/>
      <c r="O976" s="571"/>
      <c r="P976" s="571"/>
      <c r="Q976" s="571"/>
    </row>
    <row r="977" ht="25.15" customHeight="true" x14ac:dyDescent="0.2">
      <c r="C977" s="571"/>
      <c r="D977" s="571"/>
      <c r="E977" s="571"/>
      <c r="F977" s="571"/>
      <c r="G977" s="571"/>
      <c r="H977" s="571"/>
      <c r="I977" s="571"/>
      <c r="J977" s="571"/>
      <c r="K977" s="571"/>
      <c r="L977" s="571"/>
      <c r="M977" s="571"/>
      <c r="N977" s="571"/>
      <c r="O977" s="571"/>
      <c r="P977" s="571"/>
      <c r="Q977" s="571"/>
    </row>
    <row r="978" ht="25.15" customHeight="true" x14ac:dyDescent="0.2">
      <c r="C978" s="571"/>
      <c r="D978" s="571"/>
      <c r="E978" s="571"/>
      <c r="F978" s="571"/>
      <c r="G978" s="571"/>
      <c r="H978" s="571"/>
      <c r="I978" s="571"/>
      <c r="J978" s="571"/>
      <c r="K978" s="571"/>
      <c r="L978" s="571"/>
      <c r="M978" s="571"/>
      <c r="N978" s="571"/>
      <c r="O978" s="571"/>
      <c r="P978" s="571"/>
      <c r="Q978" s="571"/>
    </row>
    <row r="979" ht="25.15" customHeight="true" x14ac:dyDescent="0.2">
      <c r="C979" s="571"/>
      <c r="D979" s="571"/>
      <c r="E979" s="571"/>
      <c r="F979" s="571"/>
      <c r="G979" s="571"/>
      <c r="H979" s="571"/>
      <c r="I979" s="571"/>
      <c r="J979" s="571"/>
      <c r="K979" s="571"/>
      <c r="L979" s="571"/>
      <c r="M979" s="571"/>
      <c r="N979" s="571"/>
      <c r="O979" s="571"/>
      <c r="P979" s="571"/>
      <c r="Q979" s="571"/>
    </row>
    <row r="980" ht="25.15" customHeight="true" x14ac:dyDescent="0.2">
      <c r="C980" s="571"/>
      <c r="D980" s="571"/>
      <c r="E980" s="571"/>
      <c r="F980" s="571"/>
      <c r="G980" s="571"/>
      <c r="H980" s="571"/>
      <c r="I980" s="571"/>
      <c r="J980" s="571"/>
      <c r="K980" s="571"/>
      <c r="L980" s="571"/>
      <c r="M980" s="571"/>
      <c r="N980" s="571"/>
      <c r="O980" s="571"/>
      <c r="P980" s="571"/>
      <c r="Q980" s="571"/>
    </row>
    <row r="981" ht="25.15" customHeight="true" x14ac:dyDescent="0.2">
      <c r="C981" s="571"/>
      <c r="D981" s="571"/>
      <c r="E981" s="571"/>
      <c r="F981" s="571"/>
      <c r="G981" s="571"/>
      <c r="H981" s="571"/>
      <c r="I981" s="571"/>
      <c r="J981" s="571"/>
      <c r="K981" s="571"/>
      <c r="L981" s="571"/>
      <c r="M981" s="571"/>
      <c r="N981" s="571"/>
      <c r="O981" s="571"/>
      <c r="P981" s="571"/>
      <c r="Q981" s="571"/>
    </row>
    <row r="982" ht="25.15" customHeight="true" x14ac:dyDescent="0.2">
      <c r="C982" s="571"/>
      <c r="D982" s="571"/>
      <c r="E982" s="571"/>
      <c r="F982" s="571"/>
      <c r="G982" s="571"/>
      <c r="H982" s="571"/>
      <c r="I982" s="571"/>
      <c r="J982" s="571"/>
      <c r="K982" s="571"/>
      <c r="L982" s="571"/>
      <c r="M982" s="571"/>
      <c r="N982" s="571"/>
      <c r="O982" s="571"/>
      <c r="P982" s="571"/>
      <c r="Q982" s="571"/>
    </row>
    <row r="983" ht="25.15" customHeight="true" x14ac:dyDescent="0.2">
      <c r="C983" s="571"/>
      <c r="D983" s="571"/>
      <c r="E983" s="571"/>
      <c r="F983" s="571"/>
      <c r="G983" s="571"/>
      <c r="H983" s="571"/>
      <c r="I983" s="571"/>
      <c r="J983" s="571"/>
      <c r="K983" s="571"/>
      <c r="L983" s="571"/>
      <c r="M983" s="571"/>
      <c r="N983" s="571"/>
      <c r="O983" s="571"/>
      <c r="P983" s="571"/>
      <c r="Q983" s="571"/>
    </row>
    <row r="984" ht="25.15" customHeight="true" x14ac:dyDescent="0.2">
      <c r="C984" s="571"/>
      <c r="D984" s="571"/>
      <c r="E984" s="571"/>
      <c r="F984" s="571"/>
      <c r="G984" s="571"/>
      <c r="H984" s="571"/>
      <c r="I984" s="571"/>
      <c r="J984" s="571"/>
      <c r="K984" s="571"/>
      <c r="L984" s="571"/>
      <c r="M984" s="571"/>
      <c r="N984" s="571"/>
      <c r="O984" s="571"/>
      <c r="P984" s="571"/>
      <c r="Q984" s="571"/>
    </row>
    <row r="985" ht="25.15" customHeight="true" x14ac:dyDescent="0.2">
      <c r="C985" s="571"/>
      <c r="D985" s="571"/>
      <c r="E985" s="571"/>
      <c r="F985" s="571"/>
      <c r="G985" s="571"/>
      <c r="H985" s="571"/>
      <c r="I985" s="571"/>
      <c r="J985" s="571"/>
      <c r="K985" s="571"/>
      <c r="L985" s="571"/>
      <c r="M985" s="571"/>
      <c r="N985" s="571"/>
      <c r="O985" s="571"/>
      <c r="P985" s="571"/>
      <c r="Q985" s="571"/>
    </row>
    <row r="986" ht="25.15" customHeight="true" x14ac:dyDescent="0.2">
      <c r="C986" s="571"/>
      <c r="D986" s="571"/>
      <c r="E986" s="571"/>
      <c r="F986" s="571"/>
      <c r="G986" s="571"/>
      <c r="H986" s="571"/>
      <c r="I986" s="571"/>
      <c r="J986" s="571"/>
      <c r="K986" s="571"/>
      <c r="L986" s="571"/>
      <c r="M986" s="571"/>
      <c r="N986" s="571"/>
      <c r="O986" s="571"/>
      <c r="P986" s="571"/>
      <c r="Q986" s="571"/>
    </row>
    <row r="987" ht="25.15" customHeight="true" x14ac:dyDescent="0.2">
      <c r="C987" s="571"/>
      <c r="D987" s="571"/>
      <c r="E987" s="571"/>
      <c r="F987" s="571"/>
      <c r="G987" s="571"/>
      <c r="H987" s="571"/>
      <c r="I987" s="571"/>
      <c r="J987" s="571"/>
      <c r="K987" s="571"/>
      <c r="L987" s="571"/>
      <c r="M987" s="571"/>
      <c r="N987" s="571"/>
      <c r="O987" s="571"/>
      <c r="P987" s="571"/>
      <c r="Q987" s="571"/>
    </row>
    <row r="988" ht="25.15" customHeight="true" x14ac:dyDescent="0.2">
      <c r="C988" s="571"/>
      <c r="D988" s="571"/>
      <c r="E988" s="571"/>
      <c r="F988" s="571"/>
      <c r="G988" s="571"/>
      <c r="H988" s="571"/>
      <c r="I988" s="571"/>
      <c r="J988" s="571"/>
      <c r="K988" s="571"/>
      <c r="L988" s="571"/>
      <c r="M988" s="571"/>
      <c r="N988" s="571"/>
      <c r="O988" s="571"/>
      <c r="P988" s="571"/>
      <c r="Q988" s="571"/>
    </row>
    <row r="989" ht="25.15" customHeight="true" x14ac:dyDescent="0.2">
      <c r="C989" s="571"/>
      <c r="D989" s="571"/>
      <c r="E989" s="571"/>
      <c r="F989" s="571"/>
      <c r="G989" s="571"/>
      <c r="H989" s="571"/>
      <c r="I989" s="571"/>
      <c r="J989" s="571"/>
      <c r="K989" s="571"/>
      <c r="L989" s="571"/>
      <c r="M989" s="571"/>
      <c r="N989" s="571"/>
      <c r="O989" s="571"/>
      <c r="P989" s="571"/>
      <c r="Q989" s="571"/>
    </row>
    <row r="990" ht="25.15" customHeight="true" x14ac:dyDescent="0.2">
      <c r="C990" s="571"/>
      <c r="D990" s="571"/>
      <c r="E990" s="571"/>
      <c r="F990" s="571"/>
      <c r="G990" s="571"/>
      <c r="H990" s="571"/>
      <c r="I990" s="571"/>
      <c r="J990" s="571"/>
      <c r="K990" s="571"/>
      <c r="L990" s="571"/>
      <c r="M990" s="571"/>
      <c r="N990" s="571"/>
      <c r="O990" s="571"/>
      <c r="P990" s="571"/>
      <c r="Q990" s="571"/>
    </row>
    <row r="991" ht="25.15" customHeight="true" x14ac:dyDescent="0.2">
      <c r="C991" s="571"/>
      <c r="D991" s="571"/>
      <c r="E991" s="571"/>
      <c r="F991" s="571"/>
      <c r="G991" s="571"/>
      <c r="H991" s="571"/>
      <c r="I991" s="571"/>
      <c r="J991" s="571"/>
      <c r="K991" s="571"/>
      <c r="L991" s="571"/>
      <c r="M991" s="571"/>
      <c r="N991" s="571"/>
      <c r="O991" s="571"/>
      <c r="P991" s="571"/>
      <c r="Q991" s="571"/>
    </row>
    <row r="992" ht="25.15" customHeight="true" x14ac:dyDescent="0.2">
      <c r="C992" s="571"/>
      <c r="D992" s="571"/>
      <c r="E992" s="571"/>
      <c r="F992" s="571"/>
      <c r="G992" s="571"/>
      <c r="H992" s="571"/>
      <c r="I992" s="571"/>
      <c r="J992" s="571"/>
      <c r="K992" s="571"/>
      <c r="L992" s="571"/>
      <c r="M992" s="571"/>
      <c r="N992" s="571"/>
      <c r="O992" s="571"/>
      <c r="P992" s="571"/>
      <c r="Q992" s="571"/>
    </row>
    <row r="993" ht="25.15" customHeight="true" x14ac:dyDescent="0.2">
      <c r="C993" s="571"/>
      <c r="D993" s="571"/>
      <c r="E993" s="571"/>
      <c r="F993" s="571"/>
      <c r="G993" s="571"/>
      <c r="H993" s="571"/>
      <c r="I993" s="571"/>
      <c r="J993" s="571"/>
      <c r="K993" s="571"/>
      <c r="L993" s="571"/>
      <c r="M993" s="571"/>
      <c r="N993" s="571"/>
      <c r="O993" s="571"/>
      <c r="P993" s="571"/>
      <c r="Q993" s="571"/>
    </row>
    <row r="994" ht="25.15" customHeight="true" x14ac:dyDescent="0.2">
      <c r="C994" s="571"/>
      <c r="D994" s="571"/>
      <c r="E994" s="571"/>
      <c r="F994" s="571"/>
      <c r="G994" s="571"/>
      <c r="H994" s="571"/>
      <c r="I994" s="571"/>
      <c r="J994" s="571"/>
      <c r="K994" s="571"/>
      <c r="L994" s="571"/>
      <c r="M994" s="571"/>
      <c r="N994" s="571"/>
      <c r="O994" s="571"/>
      <c r="P994" s="571"/>
      <c r="Q994" s="571"/>
    </row>
    <row r="995" ht="25.15" customHeight="true" x14ac:dyDescent="0.2">
      <c r="C995" s="571"/>
      <c r="D995" s="571"/>
      <c r="E995" s="571"/>
      <c r="F995" s="571"/>
      <c r="G995" s="571"/>
      <c r="H995" s="571"/>
      <c r="I995" s="571"/>
      <c r="J995" s="571"/>
      <c r="K995" s="571"/>
      <c r="L995" s="571"/>
      <c r="M995" s="571"/>
      <c r="N995" s="571"/>
      <c r="O995" s="571"/>
      <c r="P995" s="571"/>
      <c r="Q995" s="571"/>
    </row>
    <row r="996" ht="25.15" customHeight="true" x14ac:dyDescent="0.2">
      <c r="C996" s="571"/>
      <c r="D996" s="571"/>
      <c r="E996" s="571"/>
      <c r="F996" s="571"/>
      <c r="G996" s="571"/>
      <c r="H996" s="571"/>
      <c r="I996" s="571"/>
      <c r="J996" s="571"/>
      <c r="K996" s="571"/>
      <c r="L996" s="571"/>
      <c r="M996" s="571"/>
      <c r="N996" s="571"/>
      <c r="O996" s="571"/>
      <c r="P996" s="571"/>
      <c r="Q996" s="571"/>
    </row>
    <row r="997" ht="25.15" customHeight="true" x14ac:dyDescent="0.2">
      <c r="C997" s="571"/>
      <c r="D997" s="571"/>
      <c r="E997" s="571"/>
      <c r="F997" s="571"/>
      <c r="G997" s="571"/>
      <c r="H997" s="571"/>
      <c r="I997" s="571"/>
      <c r="J997" s="571"/>
      <c r="K997" s="571"/>
      <c r="L997" s="571"/>
      <c r="M997" s="571"/>
      <c r="N997" s="571"/>
      <c r="O997" s="571"/>
      <c r="P997" s="571"/>
      <c r="Q997" s="571"/>
    </row>
    <row r="998" ht="25.15" customHeight="true" x14ac:dyDescent="0.2">
      <c r="C998" s="571"/>
      <c r="D998" s="571"/>
      <c r="E998" s="571"/>
      <c r="F998" s="571"/>
      <c r="G998" s="571"/>
      <c r="H998" s="571"/>
      <c r="I998" s="571"/>
      <c r="J998" s="571"/>
      <c r="K998" s="571"/>
      <c r="L998" s="571"/>
      <c r="M998" s="571"/>
      <c r="N998" s="571"/>
      <c r="O998" s="571"/>
      <c r="P998" s="571"/>
      <c r="Q998" s="571"/>
    </row>
    <row r="999" ht="25.15" customHeight="true" x14ac:dyDescent="0.2">
      <c r="C999" s="571"/>
      <c r="D999" s="571"/>
      <c r="E999" s="571"/>
      <c r="F999" s="571"/>
      <c r="G999" s="571"/>
      <c r="H999" s="571"/>
      <c r="I999" s="571"/>
      <c r="J999" s="571"/>
      <c r="K999" s="571"/>
      <c r="L999" s="571"/>
      <c r="M999" s="571"/>
      <c r="N999" s="571"/>
      <c r="O999" s="571"/>
      <c r="P999" s="571"/>
      <c r="Q999" s="571"/>
    </row>
    <row r="1000" ht="25.15" customHeight="true" x14ac:dyDescent="0.2">
      <c r="C1000" s="571"/>
      <c r="D1000" s="571"/>
      <c r="E1000" s="571"/>
      <c r="F1000" s="571"/>
      <c r="G1000" s="571"/>
      <c r="H1000" s="571"/>
      <c r="I1000" s="571"/>
      <c r="J1000" s="571"/>
      <c r="K1000" s="571"/>
      <c r="L1000" s="571"/>
      <c r="M1000" s="571"/>
      <c r="N1000" s="571"/>
      <c r="O1000" s="571"/>
      <c r="P1000" s="571"/>
      <c r="Q1000" s="571"/>
    </row>
    <row r="1001" ht="25.15" customHeight="true" x14ac:dyDescent="0.2">
      <c r="C1001" s="571"/>
      <c r="D1001" s="571"/>
      <c r="E1001" s="571"/>
      <c r="F1001" s="571"/>
      <c r="G1001" s="571"/>
      <c r="H1001" s="571"/>
      <c r="I1001" s="571"/>
      <c r="J1001" s="571"/>
      <c r="K1001" s="571"/>
      <c r="L1001" s="571"/>
      <c r="M1001" s="571"/>
      <c r="N1001" s="571"/>
      <c r="O1001" s="571"/>
      <c r="P1001" s="571"/>
      <c r="Q1001" s="571"/>
    </row>
    <row r="1002" ht="25.15" customHeight="true" x14ac:dyDescent="0.2">
      <c r="C1002" s="571"/>
      <c r="D1002" s="571"/>
      <c r="E1002" s="571"/>
      <c r="F1002" s="571"/>
      <c r="G1002" s="571"/>
      <c r="H1002" s="571"/>
      <c r="I1002" s="571"/>
      <c r="J1002" s="571"/>
      <c r="K1002" s="571"/>
      <c r="L1002" s="571"/>
      <c r="M1002" s="571"/>
      <c r="N1002" s="571"/>
      <c r="O1002" s="571"/>
      <c r="P1002" s="571"/>
      <c r="Q1002" s="571"/>
    </row>
    <row r="1003" ht="25.15" customHeight="true" x14ac:dyDescent="0.2">
      <c r="C1003" s="571"/>
      <c r="D1003" s="571"/>
      <c r="E1003" s="571"/>
      <c r="F1003" s="571"/>
      <c r="G1003" s="571"/>
      <c r="H1003" s="571"/>
      <c r="I1003" s="571"/>
      <c r="J1003" s="571"/>
      <c r="K1003" s="571"/>
      <c r="L1003" s="571"/>
      <c r="M1003" s="571"/>
      <c r="N1003" s="571"/>
      <c r="O1003" s="571"/>
      <c r="P1003" s="571"/>
      <c r="Q1003" s="571"/>
    </row>
    <row r="1004" ht="25.15" customHeight="true" x14ac:dyDescent="0.2">
      <c r="C1004" s="571"/>
      <c r="D1004" s="571"/>
      <c r="E1004" s="571"/>
      <c r="F1004" s="571"/>
      <c r="G1004" s="571"/>
      <c r="H1004" s="571"/>
      <c r="I1004" s="571"/>
      <c r="J1004" s="571"/>
      <c r="K1004" s="571"/>
      <c r="L1004" s="571"/>
      <c r="M1004" s="571"/>
      <c r="N1004" s="571"/>
      <c r="O1004" s="571"/>
      <c r="P1004" s="571"/>
      <c r="Q1004" s="571"/>
    </row>
    <row r="1005" ht="25.15" customHeight="true" x14ac:dyDescent="0.2">
      <c r="C1005" s="571"/>
      <c r="D1005" s="571"/>
      <c r="E1005" s="571"/>
      <c r="F1005" s="571"/>
      <c r="G1005" s="571"/>
      <c r="H1005" s="571"/>
      <c r="I1005" s="571"/>
      <c r="J1005" s="571"/>
      <c r="K1005" s="571"/>
      <c r="L1005" s="571"/>
      <c r="M1005" s="571"/>
      <c r="N1005" s="571"/>
      <c r="O1005" s="571"/>
      <c r="P1005" s="571"/>
      <c r="Q1005" s="571"/>
    </row>
    <row r="1006" ht="25.15" customHeight="true" x14ac:dyDescent="0.2">
      <c r="C1006" s="571"/>
      <c r="D1006" s="571"/>
      <c r="E1006" s="571"/>
      <c r="F1006" s="571"/>
      <c r="G1006" s="571"/>
      <c r="H1006" s="571"/>
      <c r="I1006" s="571"/>
      <c r="J1006" s="571"/>
      <c r="K1006" s="571"/>
      <c r="L1006" s="571"/>
      <c r="M1006" s="571"/>
      <c r="N1006" s="571"/>
      <c r="O1006" s="571"/>
      <c r="P1006" s="571"/>
      <c r="Q1006" s="571"/>
    </row>
    <row r="1007" ht="25.15" customHeight="true" x14ac:dyDescent="0.2">
      <c r="C1007" s="571"/>
      <c r="D1007" s="571"/>
      <c r="E1007" s="571"/>
      <c r="F1007" s="571"/>
      <c r="G1007" s="571"/>
      <c r="H1007" s="571"/>
      <c r="I1007" s="571"/>
      <c r="J1007" s="571"/>
      <c r="K1007" s="571"/>
      <c r="L1007" s="571"/>
      <c r="M1007" s="571"/>
      <c r="N1007" s="571"/>
      <c r="O1007" s="571"/>
      <c r="P1007" s="571"/>
      <c r="Q1007" s="571"/>
    </row>
    <row r="1008" ht="25.15" customHeight="true" x14ac:dyDescent="0.2">
      <c r="C1008" s="571"/>
      <c r="D1008" s="571"/>
      <c r="E1008" s="571"/>
      <c r="F1008" s="571"/>
      <c r="G1008" s="571"/>
      <c r="H1008" s="571"/>
      <c r="I1008" s="571"/>
      <c r="J1008" s="571"/>
      <c r="K1008" s="571"/>
      <c r="L1008" s="571"/>
      <c r="M1008" s="571"/>
      <c r="N1008" s="571"/>
      <c r="O1008" s="571"/>
      <c r="P1008" s="571"/>
      <c r="Q1008" s="571"/>
    </row>
    <row r="1009" ht="25.15" customHeight="true" x14ac:dyDescent="0.2">
      <c r="C1009" s="571"/>
      <c r="D1009" s="571"/>
      <c r="E1009" s="571"/>
      <c r="F1009" s="571"/>
      <c r="G1009" s="571"/>
      <c r="H1009" s="571"/>
      <c r="I1009" s="571"/>
      <c r="J1009" s="571"/>
      <c r="K1009" s="571"/>
      <c r="L1009" s="571"/>
      <c r="M1009" s="571"/>
      <c r="N1009" s="571"/>
      <c r="O1009" s="571"/>
      <c r="P1009" s="571"/>
      <c r="Q1009" s="571"/>
    </row>
    <row r="1010" ht="25.15" customHeight="true" x14ac:dyDescent="0.2">
      <c r="C1010" s="571"/>
      <c r="D1010" s="571"/>
      <c r="E1010" s="571"/>
      <c r="F1010" s="571"/>
      <c r="G1010" s="571"/>
      <c r="H1010" s="571"/>
      <c r="I1010" s="571"/>
      <c r="J1010" s="571"/>
      <c r="K1010" s="571"/>
      <c r="L1010" s="571"/>
      <c r="M1010" s="571"/>
      <c r="N1010" s="571"/>
      <c r="O1010" s="571"/>
      <c r="P1010" s="571"/>
      <c r="Q1010" s="571"/>
    </row>
    <row r="1011" ht="25.15" customHeight="true" x14ac:dyDescent="0.2">
      <c r="C1011" s="571"/>
      <c r="D1011" s="571"/>
      <c r="E1011" s="571"/>
      <c r="F1011" s="571"/>
      <c r="G1011" s="571"/>
      <c r="H1011" s="571"/>
      <c r="I1011" s="571"/>
      <c r="J1011" s="571"/>
      <c r="K1011" s="571"/>
      <c r="L1011" s="571"/>
      <c r="M1011" s="571"/>
      <c r="N1011" s="571"/>
      <c r="O1011" s="571"/>
      <c r="P1011" s="571"/>
      <c r="Q1011" s="571"/>
    </row>
    <row r="1012" ht="25.15" customHeight="true" x14ac:dyDescent="0.2">
      <c r="C1012" s="571"/>
      <c r="D1012" s="571"/>
      <c r="E1012" s="571"/>
      <c r="F1012" s="571"/>
      <c r="G1012" s="571"/>
      <c r="H1012" s="571"/>
      <c r="I1012" s="571"/>
      <c r="J1012" s="571"/>
      <c r="K1012" s="571"/>
      <c r="L1012" s="571"/>
      <c r="M1012" s="571"/>
      <c r="N1012" s="571"/>
      <c r="O1012" s="571"/>
      <c r="P1012" s="571"/>
      <c r="Q1012" s="571"/>
    </row>
    <row r="1013" ht="25.15" customHeight="true" x14ac:dyDescent="0.2">
      <c r="C1013" s="571"/>
      <c r="D1013" s="571"/>
      <c r="E1013" s="571"/>
      <c r="F1013" s="571"/>
      <c r="G1013" s="571"/>
      <c r="H1013" s="571"/>
      <c r="I1013" s="571"/>
      <c r="J1013" s="571"/>
      <c r="K1013" s="571"/>
      <c r="L1013" s="571"/>
      <c r="M1013" s="571"/>
      <c r="N1013" s="571"/>
      <c r="O1013" s="571"/>
      <c r="P1013" s="571"/>
      <c r="Q1013" s="571"/>
    </row>
    <row r="1014" ht="25.15" customHeight="true" x14ac:dyDescent="0.2">
      <c r="C1014" s="571"/>
      <c r="D1014" s="571"/>
      <c r="E1014" s="571"/>
      <c r="F1014" s="571"/>
      <c r="G1014" s="571"/>
      <c r="H1014" s="571"/>
      <c r="I1014" s="571"/>
      <c r="J1014" s="571"/>
      <c r="K1014" s="571"/>
      <c r="L1014" s="571"/>
      <c r="M1014" s="571"/>
      <c r="N1014" s="571"/>
      <c r="O1014" s="571"/>
      <c r="P1014" s="571"/>
      <c r="Q1014" s="571"/>
    </row>
    <row r="1015" ht="25.15" customHeight="true" x14ac:dyDescent="0.2">
      <c r="C1015" s="571"/>
      <c r="D1015" s="571"/>
      <c r="E1015" s="571"/>
      <c r="F1015" s="571"/>
      <c r="G1015" s="571"/>
      <c r="H1015" s="571"/>
      <c r="I1015" s="571"/>
      <c r="J1015" s="571"/>
      <c r="K1015" s="571"/>
      <c r="L1015" s="571"/>
      <c r="M1015" s="571"/>
      <c r="N1015" s="571"/>
      <c r="O1015" s="571"/>
      <c r="P1015" s="571"/>
      <c r="Q1015" s="571"/>
    </row>
    <row r="1016" ht="25.15" customHeight="true" x14ac:dyDescent="0.2">
      <c r="C1016" s="571"/>
      <c r="D1016" s="571"/>
      <c r="E1016" s="571"/>
      <c r="F1016" s="571"/>
      <c r="G1016" s="571"/>
      <c r="H1016" s="571"/>
      <c r="I1016" s="571"/>
      <c r="J1016" s="571"/>
      <c r="K1016" s="571"/>
      <c r="L1016" s="571"/>
      <c r="M1016" s="571"/>
      <c r="N1016" s="571"/>
      <c r="O1016" s="571"/>
      <c r="P1016" s="571"/>
      <c r="Q1016" s="571"/>
    </row>
    <row r="1017" ht="25.15" customHeight="true" x14ac:dyDescent="0.2">
      <c r="C1017" s="571"/>
      <c r="D1017" s="571"/>
      <c r="E1017" s="571"/>
      <c r="F1017" s="571"/>
      <c r="G1017" s="571"/>
      <c r="H1017" s="571"/>
      <c r="I1017" s="571"/>
      <c r="J1017" s="571"/>
      <c r="K1017" s="571"/>
      <c r="L1017" s="571"/>
      <c r="M1017" s="571"/>
      <c r="N1017" s="571"/>
      <c r="O1017" s="571"/>
      <c r="P1017" s="571"/>
      <c r="Q1017" s="571"/>
    </row>
    <row r="1018" ht="25.15" customHeight="true" x14ac:dyDescent="0.2">
      <c r="C1018" s="571"/>
      <c r="D1018" s="571"/>
      <c r="E1018" s="571"/>
      <c r="F1018" s="571"/>
      <c r="G1018" s="571"/>
      <c r="H1018" s="571"/>
      <c r="I1018" s="571"/>
      <c r="J1018" s="571"/>
      <c r="K1018" s="571"/>
      <c r="L1018" s="571"/>
      <c r="M1018" s="571"/>
      <c r="N1018" s="571"/>
      <c r="O1018" s="571"/>
      <c r="P1018" s="571"/>
      <c r="Q1018" s="571"/>
    </row>
    <row r="1019" ht="25.15" customHeight="true" x14ac:dyDescent="0.2">
      <c r="C1019" s="571"/>
      <c r="D1019" s="571"/>
      <c r="E1019" s="571"/>
      <c r="F1019" s="571"/>
      <c r="G1019" s="571"/>
      <c r="H1019" s="571"/>
      <c r="I1019" s="571"/>
      <c r="J1019" s="571"/>
      <c r="K1019" s="571"/>
      <c r="L1019" s="571"/>
      <c r="M1019" s="571"/>
      <c r="N1019" s="571"/>
      <c r="O1019" s="571"/>
      <c r="P1019" s="571"/>
      <c r="Q1019" s="571"/>
    </row>
    <row r="1020" ht="25.15" customHeight="true" x14ac:dyDescent="0.2">
      <c r="C1020" s="571"/>
      <c r="D1020" s="571"/>
      <c r="E1020" s="571"/>
      <c r="F1020" s="571"/>
      <c r="G1020" s="571"/>
      <c r="H1020" s="571"/>
      <c r="I1020" s="571"/>
      <c r="J1020" s="571"/>
      <c r="K1020" s="571"/>
      <c r="L1020" s="571"/>
      <c r="M1020" s="571"/>
      <c r="N1020" s="571"/>
      <c r="O1020" s="571"/>
      <c r="P1020" s="571"/>
      <c r="Q1020" s="571"/>
    </row>
    <row r="1021" ht="25.15" customHeight="true" x14ac:dyDescent="0.2">
      <c r="C1021" s="571"/>
      <c r="D1021" s="571"/>
      <c r="E1021" s="571"/>
      <c r="F1021" s="571"/>
      <c r="G1021" s="571"/>
      <c r="H1021" s="571"/>
      <c r="I1021" s="571"/>
      <c r="J1021" s="571"/>
      <c r="K1021" s="571"/>
      <c r="L1021" s="571"/>
      <c r="M1021" s="571"/>
      <c r="N1021" s="571"/>
      <c r="O1021" s="571"/>
      <c r="P1021" s="571"/>
      <c r="Q1021" s="571"/>
    </row>
    <row r="1022" ht="25.15" customHeight="true" x14ac:dyDescent="0.2">
      <c r="C1022" s="571"/>
      <c r="D1022" s="571"/>
      <c r="E1022" s="571"/>
      <c r="F1022" s="571"/>
      <c r="G1022" s="571"/>
      <c r="H1022" s="571"/>
      <c r="I1022" s="571"/>
      <c r="J1022" s="571"/>
      <c r="K1022" s="571"/>
      <c r="L1022" s="571"/>
      <c r="M1022" s="571"/>
      <c r="N1022" s="571"/>
      <c r="O1022" s="571"/>
      <c r="P1022" s="571"/>
      <c r="Q1022" s="571"/>
    </row>
    <row r="1023" ht="25.15" customHeight="true" x14ac:dyDescent="0.2">
      <c r="C1023" s="571"/>
      <c r="D1023" s="571"/>
      <c r="E1023" s="571"/>
      <c r="F1023" s="571"/>
      <c r="G1023" s="571"/>
      <c r="H1023" s="571"/>
      <c r="I1023" s="571"/>
      <c r="J1023" s="571"/>
      <c r="K1023" s="571"/>
      <c r="L1023" s="571"/>
      <c r="M1023" s="571"/>
      <c r="N1023" s="571"/>
      <c r="O1023" s="571"/>
      <c r="P1023" s="571"/>
      <c r="Q1023" s="571"/>
    </row>
    <row r="1024" ht="25.15" customHeight="true" x14ac:dyDescent="0.2">
      <c r="C1024" s="571"/>
      <c r="D1024" s="571"/>
      <c r="E1024" s="571"/>
      <c r="F1024" s="571"/>
      <c r="G1024" s="571"/>
      <c r="H1024" s="571"/>
      <c r="I1024" s="571"/>
      <c r="J1024" s="571"/>
      <c r="K1024" s="571"/>
      <c r="L1024" s="571"/>
      <c r="M1024" s="571"/>
      <c r="N1024" s="571"/>
      <c r="O1024" s="571"/>
      <c r="P1024" s="571"/>
      <c r="Q1024" s="571"/>
    </row>
    <row r="1025" s="346" customFormat="true" ht="21" customHeight="true" x14ac:dyDescent="0.2">
      <c r="A1025" s="1010" t="s">
        <v>346</v>
      </c>
      <c r="B1025" s="1010"/>
      <c r="C1025" s="1010"/>
      <c r="AX1025" s="339"/>
      <c r="AY1025" s="339"/>
      <c r="AZ1025" s="339"/>
      <c r="BA1025" s="351"/>
      <c r="BB1025" s="394"/>
      <c r="BC1025"/>
      <c r="BD1025"/>
      <c r="BE1025"/>
      <c r="BF1025"/>
      <c r="BG1025"/>
      <c r="BH1025"/>
      <c r="BI1025"/>
      <c r="BJ1025"/>
      <c r="BK1025"/>
      <c r="BL1025"/>
      <c r="BM1025"/>
      <c r="BN1025"/>
      <c r="BO1025"/>
      <c r="BP1025"/>
      <c r="BQ1025"/>
      <c r="BR1025"/>
      <c r="BS1025"/>
      <c r="BT1025"/>
      <c r="BU1025"/>
      <c r="BV1025"/>
      <c r="BW1025"/>
      <c r="BX1025"/>
      <c r="BY1025" s="351"/>
      <c r="BZ1025" s="352"/>
      <c r="CA1025" s="352"/>
      <c r="CB1025" s="352"/>
      <c r="CC1025" s="352"/>
      <c r="CD1025" s="352"/>
      <c r="CE1025" s="352"/>
      <c r="CF1025" s="352"/>
      <c r="CG1025" s="352"/>
      <c r="CH1025" s="352"/>
      <c r="CI1025" s="352"/>
      <c r="CJ1025" s="352"/>
      <c r="CK1025" s="352"/>
      <c r="CL1025" s="352"/>
      <c r="CM1025" s="352"/>
      <c r="CN1025" s="352"/>
      <c r="CO1025" s="352"/>
      <c r="CP1025" s="352"/>
      <c r="CQ1025" s="352"/>
      <c r="CR1025" s="352"/>
      <c r="CS1025" s="352"/>
      <c r="CT1025" s="352"/>
      <c r="CU1025" s="352"/>
      <c r="CV1025" s="352"/>
      <c r="CW1025" s="352"/>
      <c r="CX1025" s="352"/>
      <c r="CY1025" s="352"/>
      <c r="CZ1025" s="352"/>
    </row>
    <row r="1026" s="346" customFormat="true" ht="15.95" customHeight="true" x14ac:dyDescent="0.2">
      <c r="A1026" s="994" t="s">
        <v>183</v>
      </c>
      <c r="B1026" s="994"/>
      <c r="C1026" s="491" t="s">
        <v>184</v>
      </c>
      <c r="AX1026" s="339"/>
      <c r="AY1026" s="339"/>
      <c r="AZ1026" s="339"/>
      <c r="BA1026" s="351"/>
      <c r="BB1026" s="394"/>
      <c r="BC1026"/>
      <c r="BD1026"/>
      <c r="BE1026"/>
      <c r="BF1026"/>
      <c r="BG1026"/>
      <c r="BH1026"/>
      <c r="BI1026"/>
      <c r="BJ1026"/>
      <c r="BK1026"/>
      <c r="BL1026"/>
      <c r="BM1026"/>
      <c r="BN1026"/>
      <c r="BO1026"/>
      <c r="BP1026"/>
      <c r="BQ1026"/>
      <c r="BR1026"/>
      <c r="BS1026"/>
      <c r="BT1026"/>
      <c r="BU1026"/>
      <c r="BV1026"/>
      <c r="BW1026"/>
      <c r="BX1026"/>
      <c r="BY1026" s="351"/>
      <c r="BZ1026" s="352"/>
      <c r="CA1026" s="352"/>
      <c r="CB1026" s="352"/>
      <c r="CC1026" s="352"/>
      <c r="CD1026" s="352"/>
      <c r="CE1026" s="352"/>
      <c r="CF1026" s="352"/>
      <c r="CG1026" s="352"/>
      <c r="CH1026" s="352"/>
      <c r="CI1026" s="352"/>
      <c r="CJ1026" s="352"/>
      <c r="CK1026" s="352"/>
      <c r="CL1026" s="352"/>
      <c r="CM1026" s="352"/>
      <c r="CN1026" s="352"/>
      <c r="CO1026" s="352"/>
      <c r="CP1026" s="352"/>
      <c r="CQ1026" s="352"/>
      <c r="CR1026" s="352"/>
      <c r="CS1026" s="352"/>
      <c r="CT1026" s="352"/>
      <c r="CU1026" s="352"/>
      <c r="CV1026" s="352"/>
      <c r="CW1026" s="352"/>
      <c r="CX1026" s="352"/>
      <c r="CY1026" s="352"/>
      <c r="CZ1026" s="352"/>
    </row>
    <row r="1027" s="346" customFormat="true" ht="17.1" hidden="true" customHeight="true" x14ac:dyDescent="0.2">
      <c r="A1027" s="492" t="s">
        <v>185</v>
      </c>
      <c r="B1027" s="493" t="s">
        <v>186</v>
      </c>
      <c r="C1027" s="494">
        <v>32431</v>
      </c>
      <c r="AX1027" s="339"/>
      <c r="AY1027" s="339"/>
      <c r="AZ1027" s="339"/>
      <c r="BA1027" s="351"/>
      <c r="BB1027" s="394"/>
      <c r="BC1027"/>
      <c r="BD1027"/>
      <c r="BE1027"/>
      <c r="BF1027"/>
      <c r="BG1027"/>
      <c r="BH1027"/>
      <c r="BI1027"/>
      <c r="BJ1027"/>
      <c r="BK1027"/>
      <c r="BL1027"/>
      <c r="BM1027"/>
      <c r="BN1027"/>
      <c r="BO1027"/>
      <c r="BP1027"/>
      <c r="BQ1027"/>
      <c r="BR1027"/>
      <c r="BS1027"/>
      <c r="BT1027"/>
      <c r="BU1027"/>
      <c r="BV1027"/>
      <c r="BW1027"/>
      <c r="BX1027"/>
      <c r="BY1027" s="351"/>
      <c r="BZ1027" s="352"/>
      <c r="CA1027" s="352"/>
      <c r="CB1027" s="352"/>
      <c r="CC1027" s="352"/>
      <c r="CD1027" s="352"/>
      <c r="CE1027" s="352"/>
      <c r="CF1027" s="352"/>
      <c r="CG1027" s="352"/>
      <c r="CH1027" s="352"/>
      <c r="CI1027" s="352"/>
      <c r="CJ1027" s="352"/>
      <c r="CK1027" s="352"/>
      <c r="CL1027" s="352"/>
      <c r="CM1027" s="352"/>
      <c r="CN1027" s="352"/>
      <c r="CO1027" s="352"/>
      <c r="CP1027" s="352"/>
      <c r="CQ1027" s="352"/>
      <c r="CR1027" s="352"/>
      <c r="CS1027" s="352"/>
      <c r="CT1027" s="352"/>
      <c r="CU1027" s="352"/>
      <c r="CV1027" s="352"/>
      <c r="CW1027" s="352"/>
      <c r="CX1027" s="352"/>
      <c r="CY1027" s="352"/>
      <c r="CZ1027" s="352"/>
    </row>
    <row r="1028" s="346" customFormat="true" ht="17.1" hidden="true" customHeight="true" x14ac:dyDescent="0.2">
      <c r="A1028" s="495" t="s">
        <v>187</v>
      </c>
      <c r="B1028" s="496" t="s">
        <v>186</v>
      </c>
      <c r="C1028" s="497">
        <v>32431</v>
      </c>
      <c r="AX1028" s="339"/>
      <c r="AY1028" s="339"/>
      <c r="AZ1028" s="339"/>
      <c r="BA1028" s="351"/>
      <c r="BB1028" s="394"/>
      <c r="BC1028"/>
      <c r="BD1028"/>
      <c r="BE1028"/>
      <c r="BF1028"/>
      <c r="BG1028"/>
      <c r="BH1028"/>
      <c r="BI1028"/>
      <c r="BJ1028"/>
      <c r="BK1028"/>
      <c r="BL1028"/>
      <c r="BM1028"/>
      <c r="BN1028"/>
      <c r="BO1028"/>
      <c r="BP1028"/>
      <c r="BQ1028"/>
      <c r="BR1028"/>
      <c r="BS1028"/>
      <c r="BT1028"/>
      <c r="BU1028"/>
      <c r="BV1028"/>
      <c r="BW1028"/>
      <c r="BX1028"/>
      <c r="BY1028" s="351"/>
      <c r="BZ1028" s="352"/>
      <c r="CA1028" s="352"/>
      <c r="CB1028" s="352"/>
      <c r="CC1028" s="352"/>
      <c r="CD1028" s="352"/>
      <c r="CE1028" s="352"/>
      <c r="CF1028" s="352"/>
      <c r="CG1028" s="352"/>
      <c r="CH1028" s="352"/>
      <c r="CI1028" s="352"/>
      <c r="CJ1028" s="352"/>
      <c r="CK1028" s="352"/>
      <c r="CL1028" s="352"/>
      <c r="CM1028" s="352"/>
      <c r="CN1028" s="352"/>
      <c r="CO1028" s="352"/>
      <c r="CP1028" s="352"/>
      <c r="CQ1028" s="352"/>
      <c r="CR1028" s="352"/>
      <c r="CS1028" s="352"/>
      <c r="CT1028" s="352"/>
      <c r="CU1028" s="352"/>
      <c r="CV1028" s="352"/>
      <c r="CW1028" s="352"/>
      <c r="CX1028" s="352"/>
      <c r="CY1028" s="352"/>
      <c r="CZ1028" s="352"/>
    </row>
    <row r="1029" s="346" customFormat="true" ht="17.1" hidden="true" customHeight="true" x14ac:dyDescent="0.2">
      <c r="A1029" s="495" t="s">
        <v>188</v>
      </c>
      <c r="B1029" s="496" t="s">
        <v>189</v>
      </c>
      <c r="C1029" s="497">
        <v>32431</v>
      </c>
      <c r="AX1029" s="339"/>
      <c r="AY1029" s="339"/>
      <c r="AZ1029" s="339"/>
      <c r="BA1029" s="351"/>
      <c r="BB1029" s="394"/>
      <c r="BC1029"/>
      <c r="BD1029"/>
      <c r="BE1029"/>
      <c r="BF1029"/>
      <c r="BG1029"/>
      <c r="BH1029"/>
      <c r="BI1029"/>
      <c r="BJ1029"/>
      <c r="BK1029"/>
      <c r="BL1029"/>
      <c r="BM1029"/>
      <c r="BN1029"/>
      <c r="BO1029"/>
      <c r="BP1029"/>
      <c r="BQ1029"/>
      <c r="BR1029"/>
      <c r="BS1029"/>
      <c r="BT1029"/>
      <c r="BU1029"/>
      <c r="BV1029"/>
      <c r="BW1029"/>
      <c r="BX1029"/>
      <c r="BY1029" s="351"/>
      <c r="BZ1029" s="352"/>
      <c r="CA1029" s="352"/>
      <c r="CB1029" s="352"/>
      <c r="CC1029" s="352"/>
      <c r="CD1029" s="352"/>
      <c r="CE1029" s="352"/>
      <c r="CF1029" s="352"/>
      <c r="CG1029" s="352"/>
      <c r="CH1029" s="352"/>
      <c r="CI1029" s="352"/>
      <c r="CJ1029" s="352"/>
      <c r="CK1029" s="352"/>
      <c r="CL1029" s="352"/>
      <c r="CM1029" s="352"/>
      <c r="CN1029" s="352"/>
      <c r="CO1029" s="352"/>
      <c r="CP1029" s="352"/>
      <c r="CQ1029" s="352"/>
      <c r="CR1029" s="352"/>
      <c r="CS1029" s="352"/>
      <c r="CT1029" s="352"/>
      <c r="CU1029" s="352"/>
      <c r="CV1029" s="352"/>
      <c r="CW1029" s="352"/>
      <c r="CX1029" s="352"/>
      <c r="CY1029" s="352"/>
      <c r="CZ1029" s="352"/>
    </row>
    <row r="1030" s="346" customFormat="true" ht="17.1" hidden="true" customHeight="true" x14ac:dyDescent="0.2">
      <c r="A1030" s="495" t="s">
        <v>190</v>
      </c>
      <c r="B1030" s="496" t="s">
        <v>191</v>
      </c>
      <c r="C1030" s="497">
        <v>32431</v>
      </c>
      <c r="AX1030" s="339"/>
      <c r="AY1030" s="339"/>
      <c r="AZ1030" s="339"/>
      <c r="BA1030" s="351"/>
      <c r="BB1030" s="394"/>
      <c r="BC1030"/>
      <c r="BD1030"/>
      <c r="BE1030"/>
      <c r="BF1030"/>
      <c r="BG1030"/>
      <c r="BH1030"/>
      <c r="BI1030"/>
      <c r="BJ1030"/>
      <c r="BK1030"/>
      <c r="BL1030"/>
      <c r="BM1030"/>
      <c r="BN1030"/>
      <c r="BO1030"/>
      <c r="BP1030"/>
      <c r="BQ1030"/>
      <c r="BR1030"/>
      <c r="BS1030"/>
      <c r="BT1030"/>
      <c r="BU1030"/>
      <c r="BV1030"/>
      <c r="BW1030"/>
      <c r="BX1030"/>
      <c r="BY1030" s="351"/>
      <c r="BZ1030" s="352"/>
      <c r="CA1030" s="352"/>
      <c r="CB1030" s="352"/>
      <c r="CC1030" s="352"/>
      <c r="CD1030" s="352"/>
      <c r="CE1030" s="352"/>
      <c r="CF1030" s="352"/>
      <c r="CG1030" s="352"/>
      <c r="CH1030" s="352"/>
      <c r="CI1030" s="352"/>
      <c r="CJ1030" s="352"/>
      <c r="CK1030" s="352"/>
      <c r="CL1030" s="352"/>
      <c r="CM1030" s="352"/>
      <c r="CN1030" s="352"/>
      <c r="CO1030" s="352"/>
      <c r="CP1030" s="352"/>
      <c r="CQ1030" s="352"/>
      <c r="CR1030" s="352"/>
      <c r="CS1030" s="352"/>
      <c r="CT1030" s="352"/>
      <c r="CU1030" s="352"/>
      <c r="CV1030" s="352"/>
      <c r="CW1030" s="352"/>
      <c r="CX1030" s="352"/>
      <c r="CY1030" s="352"/>
      <c r="CZ1030" s="352"/>
    </row>
    <row r="1031" s="346" customFormat="true" ht="17.1" customHeight="true" x14ac:dyDescent="0.2">
      <c r="A1031" s="997" t="s">
        <v>192</v>
      </c>
      <c r="B1031" s="496" t="s">
        <v>193</v>
      </c>
      <c r="C1031" s="497">
        <v>18540</v>
      </c>
      <c r="AX1031" s="339"/>
      <c r="AY1031" s="339"/>
      <c r="AZ1031" s="339"/>
      <c r="BA1031" s="351"/>
      <c r="BB1031" s="394"/>
      <c r="BC1031"/>
      <c r="BD1031"/>
      <c r="BE1031"/>
      <c r="BF1031"/>
      <c r="BG1031"/>
      <c r="BH1031"/>
      <c r="BI1031"/>
      <c r="BJ1031"/>
      <c r="BK1031"/>
      <c r="BL1031"/>
      <c r="BM1031"/>
      <c r="BN1031"/>
      <c r="BO1031"/>
      <c r="BP1031"/>
      <c r="BQ1031"/>
      <c r="BR1031"/>
      <c r="BS1031"/>
      <c r="BT1031"/>
      <c r="BU1031"/>
      <c r="BV1031"/>
      <c r="BW1031"/>
      <c r="BX1031"/>
      <c r="BY1031" s="351"/>
      <c r="BZ1031" s="352"/>
      <c r="CA1031" s="352"/>
      <c r="CB1031" s="352"/>
      <c r="CC1031" s="352"/>
      <c r="CD1031" s="352"/>
      <c r="CE1031" s="352"/>
      <c r="CF1031" s="352"/>
      <c r="CG1031" s="352"/>
      <c r="CH1031" s="352"/>
      <c r="CI1031" s="352"/>
      <c r="CJ1031" s="352"/>
      <c r="CK1031" s="352"/>
      <c r="CL1031" s="352"/>
      <c r="CM1031" s="352"/>
      <c r="CN1031" s="352"/>
      <c r="CO1031" s="352"/>
      <c r="CP1031" s="352"/>
      <c r="CQ1031" s="352"/>
      <c r="CR1031" s="352"/>
      <c r="CS1031" s="352"/>
      <c r="CT1031" s="352"/>
      <c r="CU1031" s="352"/>
      <c r="CV1031" s="352"/>
      <c r="CW1031" s="352"/>
      <c r="CX1031" s="352"/>
      <c r="CY1031" s="352"/>
      <c r="CZ1031" s="352"/>
    </row>
    <row r="1032" s="346" customFormat="true" ht="17.1" customHeight="true" x14ac:dyDescent="0.2">
      <c r="A1032" s="997"/>
      <c r="B1032" s="496" t="s">
        <v>194</v>
      </c>
      <c r="C1032" s="497">
        <v>13891</v>
      </c>
      <c r="AX1032" s="339"/>
      <c r="AY1032" s="339"/>
      <c r="AZ1032" s="339"/>
      <c r="BA1032" s="351"/>
      <c r="BB1032" s="394"/>
      <c r="BC1032"/>
      <c r="BD1032"/>
      <c r="BE1032"/>
      <c r="BF1032"/>
      <c r="BG1032"/>
      <c r="BH1032"/>
      <c r="BI1032"/>
      <c r="BJ1032"/>
      <c r="BK1032"/>
      <c r="BL1032"/>
      <c r="BM1032"/>
      <c r="BN1032"/>
      <c r="BO1032"/>
      <c r="BP1032"/>
      <c r="BQ1032"/>
      <c r="BR1032"/>
      <c r="BS1032"/>
      <c r="BT1032"/>
      <c r="BU1032"/>
      <c r="BV1032"/>
      <c r="BW1032"/>
      <c r="BX1032"/>
      <c r="BY1032" s="351"/>
      <c r="BZ1032" s="352"/>
      <c r="CA1032" s="352"/>
      <c r="CB1032" s="352"/>
      <c r="CC1032" s="352"/>
      <c r="CD1032" s="352"/>
      <c r="CE1032" s="352"/>
      <c r="CF1032" s="352"/>
      <c r="CG1032" s="352"/>
      <c r="CH1032" s="352"/>
      <c r="CI1032" s="352"/>
      <c r="CJ1032" s="352"/>
      <c r="CK1032" s="352"/>
      <c r="CL1032" s="352"/>
      <c r="CM1032" s="352"/>
      <c r="CN1032" s="352"/>
      <c r="CO1032" s="352"/>
      <c r="CP1032" s="352"/>
      <c r="CQ1032" s="352"/>
      <c r="CR1032" s="352"/>
      <c r="CS1032" s="352"/>
      <c r="CT1032" s="352"/>
      <c r="CU1032" s="352"/>
      <c r="CV1032" s="352"/>
      <c r="CW1032" s="352"/>
      <c r="CX1032" s="352"/>
      <c r="CY1032" s="352"/>
      <c r="CZ1032" s="352"/>
    </row>
    <row r="1033" s="346" customFormat="true" ht="17.1" customHeight="true" x14ac:dyDescent="0.2">
      <c r="A1033" s="998"/>
      <c r="B1033" s="498" t="s">
        <v>195</v>
      </c>
      <c r="C1033" s="499">
        <v>0</v>
      </c>
      <c r="AX1033" s="339"/>
      <c r="AY1033" s="339"/>
      <c r="AZ1033" s="339"/>
      <c r="BA1033" s="451"/>
      <c r="BB1033" s="321"/>
      <c r="BC1033" s="451"/>
      <c r="BD1033" s="451"/>
      <c r="BE1033" s="451"/>
      <c r="BF1033" s="451"/>
      <c r="BG1033" s="451"/>
      <c r="BH1033" s="451"/>
      <c r="BI1033" s="451"/>
      <c r="BJ1033" s="451"/>
      <c r="BK1033" s="451"/>
      <c r="BL1033" s="451"/>
      <c r="BM1033" s="451"/>
      <c r="BN1033" s="451"/>
      <c r="BO1033" s="451"/>
      <c r="BP1033" s="451"/>
      <c r="BQ1033" s="451"/>
      <c r="BR1033" s="451"/>
      <c r="BS1033" s="451"/>
      <c r="BT1033" s="451"/>
      <c r="BU1033" s="451"/>
      <c r="BV1033" s="451"/>
      <c r="BW1033" s="451"/>
      <c r="BX1033" s="451"/>
      <c r="BY1033" s="451"/>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346" customFormat="true" ht="12.95" customHeight="true" x14ac:dyDescent="0.2">
      <c r="A1034" s="999" t="s">
        <v>454</v>
      </c>
      <c r="B1034" s="999"/>
      <c r="C1034" s="999"/>
      <c r="AX1034" s="339"/>
      <c r="AY1034" s="339"/>
      <c r="AZ1034" s="339"/>
      <c r="BA1034" s="351"/>
      <c r="BB1034" s="394"/>
      <c r="BC1034"/>
      <c r="BD1034"/>
      <c r="BE1034"/>
      <c r="BF1034"/>
      <c r="BG1034"/>
      <c r="BH1034"/>
      <c r="BI1034"/>
      <c r="BJ1034"/>
      <c r="BK1034"/>
      <c r="BL1034"/>
      <c r="BM1034"/>
      <c r="BN1034"/>
      <c r="BO1034"/>
      <c r="BP1034"/>
      <c r="BQ1034"/>
      <c r="BR1034"/>
      <c r="BS1034"/>
      <c r="BT1034"/>
      <c r="BU1034"/>
      <c r="BV1034"/>
      <c r="BW1034"/>
      <c r="BX1034"/>
      <c r="BY1034" s="351"/>
      <c r="BZ1034" s="352"/>
      <c r="CA1034" s="352"/>
      <c r="CB1034" s="352"/>
      <c r="CC1034" s="352"/>
      <c r="CD1034" s="352"/>
      <c r="CE1034" s="352"/>
      <c r="CF1034" s="352"/>
      <c r="CG1034" s="352"/>
      <c r="CH1034" s="352"/>
      <c r="CI1034" s="352"/>
      <c r="CJ1034" s="352"/>
      <c r="CK1034" s="352"/>
      <c r="CL1034" s="352"/>
      <c r="CM1034" s="352"/>
      <c r="CN1034" s="352"/>
      <c r="CO1034" s="352"/>
      <c r="CP1034" s="352"/>
      <c r="CQ1034" s="352"/>
      <c r="CR1034" s="352"/>
      <c r="CS1034" s="352"/>
      <c r="CT1034" s="352"/>
      <c r="CU1034" s="352"/>
      <c r="CV1034" s="352"/>
      <c r="CW1034" s="352"/>
      <c r="CX1034" s="352"/>
      <c r="CY1034" s="352"/>
      <c r="CZ1034" s="352"/>
    </row>
    <row r="1035" s="346" customFormat="true" ht="15" customHeight="true" x14ac:dyDescent="0.2">
      <c r="B1035" s="438"/>
      <c r="AX1035" s="339"/>
      <c r="AY1035" s="339"/>
      <c r="AZ1035" s="339"/>
      <c r="BA1035" s="436"/>
      <c r="BB1035" s="363"/>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395" t="s">
        <v>120</v>
      </c>
      <c r="B1036" s="303" t="s">
        <v>121</v>
      </c>
    </row>
    <row r="1037" ht="15" customHeight="true" x14ac:dyDescent="0.2">
      <c r="A1037" s="396" t="str">
        <f>R15</f>
        <v>Azua</v>
      </c>
      <c r="B1037" s="396" t="e">
        <f>BR122+BR123</f>
        <v>#VALUE!</v>
      </c>
    </row>
    <row r="1038" ht="15" customHeight="true" x14ac:dyDescent="0.2">
      <c r="A1038" s="396" t="str">
        <f>S15</f>
        <v>Bahoruco</v>
      </c>
      <c r="B1038" s="396" t="e">
        <f>BS122+BS123</f>
        <v>#VALUE!</v>
      </c>
    </row>
    <row r="1039" ht="15" customHeight="true" x14ac:dyDescent="0.2">
      <c r="A1039" s="396" t="str">
        <f>T15</f>
        <v>Barahona</v>
      </c>
      <c r="B1039" s="396" t="e">
        <f>BT122+BT123</f>
        <v>#VALUE!</v>
      </c>
    </row>
    <row r="1040" ht="15" customHeight="true" x14ac:dyDescent="0.2">
      <c r="A1040" s="396" t="str">
        <f>U15</f>
        <v>Dajabón</v>
      </c>
      <c r="B1040" s="396" t="e">
        <f>BU122+BU123</f>
        <v>#VALUE!</v>
      </c>
    </row>
    <row r="1041" ht="15" customHeight="true" x14ac:dyDescent="0.2">
      <c r="A1041" s="396" t="str">
        <f>V15</f>
        <v>Distrito Nacional</v>
      </c>
      <c r="B1041" s="396" t="e">
        <f>BV122+BV123</f>
        <v>#VALUE!</v>
      </c>
    </row>
    <row r="1042" ht="15" customHeight="true" x14ac:dyDescent="0.2">
      <c r="A1042" s="396" t="str">
        <f>W15</f>
        <v>Duarte</v>
      </c>
      <c r="B1042" s="396" t="e">
        <f>BW122+BW123</f>
        <v>#VALUE!</v>
      </c>
    </row>
    <row r="1043" ht="15" customHeight="true" x14ac:dyDescent="0.2">
      <c r="A1043" s="396" t="str">
        <f>X15</f>
        <v>El Seibo</v>
      </c>
      <c r="B1043" s="396" t="e">
        <f>BX122+XR123</f>
        <v>#VALUE!</v>
      </c>
    </row>
    <row r="1044" ht="15" customHeight="true" x14ac:dyDescent="0.2">
      <c r="A1044" s="396" t="str">
        <f>Y15</f>
        <v>Elías Piña</v>
      </c>
      <c r="B1044" s="396" t="e">
        <f>BY122+BY123</f>
        <v>#VALUE!</v>
      </c>
    </row>
    <row r="1045" ht="15" customHeight="true" x14ac:dyDescent="0.2">
      <c r="A1045" s="396" t="str">
        <f>Z15</f>
        <v>Espaillat</v>
      </c>
      <c r="B1045" s="396" t="e">
        <f>BZ122+BZ123</f>
        <v>#VALUE!</v>
      </c>
    </row>
    <row r="1046" ht="15" customHeight="true" x14ac:dyDescent="0.2">
      <c r="A1046" s="363" t="str">
        <f>AA15</f>
        <v>Hato Mayor</v>
      </c>
      <c r="B1046" s="396" t="e">
        <f>CA122+CA123</f>
        <v>#VALUE!</v>
      </c>
    </row>
    <row r="1047" ht="15" customHeight="true" x14ac:dyDescent="0.2">
      <c r="A1047" s="363" t="str">
        <f>AB15</f>
        <v>Independencia</v>
      </c>
      <c r="B1047" s="396" t="e">
        <f>CB122+CB123</f>
        <v>#VALUE!</v>
      </c>
    </row>
    <row r="1048" ht="15" customHeight="true" x14ac:dyDescent="0.2">
      <c r="A1048" s="363" t="str">
        <f>AC15</f>
        <v>La Altagracia</v>
      </c>
      <c r="B1048" s="396" t="e">
        <f>CC122+CC123</f>
        <v>#VALUE!</v>
      </c>
    </row>
    <row r="1049" ht="15" customHeight="true" x14ac:dyDescent="0.2">
      <c r="A1049" s="363" t="str">
        <f>AD15</f>
        <v>La Romana</v>
      </c>
      <c r="B1049" s="396" t="e">
        <f>CD122+CD123</f>
        <v>#VALUE!</v>
      </c>
    </row>
    <row r="1050" ht="15" customHeight="true" x14ac:dyDescent="0.2">
      <c r="A1050" s="363" t="str">
        <f>AE15</f>
        <v>La Vega</v>
      </c>
      <c r="B1050" s="396" t="e">
        <f>CE122+CE123</f>
        <v>#VALUE!</v>
      </c>
    </row>
    <row r="1051" ht="15" customHeight="true" x14ac:dyDescent="0.2">
      <c r="A1051" s="363" t="str">
        <f>AF15</f>
        <v>Maria Trinidad Sánchez</v>
      </c>
      <c r="B1051" s="396" t="e">
        <f>CF122+CF123</f>
        <v>#VALUE!</v>
      </c>
    </row>
    <row r="1052" ht="15" customHeight="true" x14ac:dyDescent="0.2">
      <c r="A1052" s="363" t="str">
        <f>AG15</f>
        <v>Monseñol Nouel</v>
      </c>
      <c r="B1052" s="396" t="e">
        <f>CG122+CG123</f>
        <v>#VALUE!</v>
      </c>
    </row>
    <row r="1053" ht="15" customHeight="true" x14ac:dyDescent="0.2">
      <c r="A1053" s="363" t="str">
        <f>AH15</f>
        <v>Monte Cristi</v>
      </c>
      <c r="B1053" s="396" t="e">
        <f>CH122+CH123</f>
        <v>#VALUE!</v>
      </c>
    </row>
    <row r="1054" ht="15" customHeight="true" x14ac:dyDescent="0.2">
      <c r="A1054" s="363" t="str">
        <f>AI15</f>
        <v>Monte Plata</v>
      </c>
      <c r="B1054" s="396" t="e">
        <f>CI122+CI123</f>
        <v>#VALUE!</v>
      </c>
    </row>
    <row r="1055" ht="15" customHeight="true" x14ac:dyDescent="0.2">
      <c r="A1055" s="363" t="str">
        <f>AJ15</f>
        <v>Pedernales</v>
      </c>
      <c r="B1055" s="396" t="e">
        <f>CJ122+CJ123</f>
        <v>#VALUE!</v>
      </c>
    </row>
    <row r="1056" ht="15" customHeight="true" x14ac:dyDescent="0.2">
      <c r="A1056" s="363" t="str">
        <f>AK15</f>
        <v>Peravia</v>
      </c>
      <c r="B1056" s="396" t="e">
        <f>CK122+CK123</f>
        <v>#VALUE!</v>
      </c>
    </row>
    <row r="1057" ht="15" customHeight="true" x14ac:dyDescent="0.2">
      <c r="A1057" s="363" t="str">
        <f>AL15</f>
        <v>Puerto Plata</v>
      </c>
      <c r="B1057" s="396" t="e">
        <f>CL122+CL123</f>
        <v>#VALUE!</v>
      </c>
    </row>
    <row r="1058" ht="15" customHeight="true" x14ac:dyDescent="0.2">
      <c r="A1058" s="363" t="str">
        <f>AM15</f>
        <v>Salcedo</v>
      </c>
      <c r="B1058" s="396" t="e">
        <f>CM122+CM123</f>
        <v>#VALUE!</v>
      </c>
    </row>
    <row r="1059" ht="15" customHeight="true" x14ac:dyDescent="0.2">
      <c r="A1059" s="363" t="str">
        <f>AN15</f>
        <v>Samaná</v>
      </c>
      <c r="B1059" s="396" t="e">
        <f>CN122+CN123</f>
        <v>#VALUE!</v>
      </c>
    </row>
    <row r="1060" ht="15" customHeight="true" x14ac:dyDescent="0.2">
      <c r="A1060" s="363" t="str">
        <f>AO15</f>
        <v>San Cristóbal</v>
      </c>
      <c r="B1060" s="396" t="e">
        <f>CO122+CO123</f>
        <v>#VALUE!</v>
      </c>
    </row>
    <row r="1061" ht="15" customHeight="true" x14ac:dyDescent="0.2">
      <c r="A1061" s="363" t="str">
        <f>AP15</f>
        <v>San José de Ocoa</v>
      </c>
      <c r="B1061" s="396" t="e">
        <f>CP122+CP123</f>
        <v>#VALUE!</v>
      </c>
    </row>
    <row r="1062" ht="15" customHeight="true" x14ac:dyDescent="0.2">
      <c r="A1062" s="363" t="str">
        <f>AQ15</f>
        <v>San Juan</v>
      </c>
      <c r="B1062" s="396" t="e">
        <f>CQ122+CQ123</f>
        <v>#VALUE!</v>
      </c>
    </row>
    <row r="1063" ht="15" customHeight="true" x14ac:dyDescent="0.2">
      <c r="A1063" s="363" t="str">
        <f>AR15</f>
        <v>San Pedro de Macorís</v>
      </c>
      <c r="B1063" s="396" t="e">
        <f>CR122+CR123</f>
        <v>#VALUE!</v>
      </c>
    </row>
    <row r="1064" ht="15" customHeight="true" x14ac:dyDescent="0.2">
      <c r="A1064" s="363" t="str">
        <f>AS15</f>
        <v>Sanchéz Ramírez</v>
      </c>
      <c r="B1064" s="396" t="e">
        <f>CS122+CS123</f>
        <v>#VALUE!</v>
      </c>
    </row>
    <row r="1065" ht="15" customHeight="true" x14ac:dyDescent="0.2">
      <c r="A1065" s="363" t="str">
        <f>AT15</f>
        <v>Santiago</v>
      </c>
      <c r="B1065" s="396" t="e">
        <f>CT122+CT123</f>
        <v>#VALUE!</v>
      </c>
    </row>
    <row r="1066" ht="15" customHeight="true" x14ac:dyDescent="0.2">
      <c r="A1066" s="363" t="str">
        <f>AU15</f>
        <v>Santiago Rodríguez</v>
      </c>
      <c r="B1066" s="396" t="e">
        <f>CU122+CU123</f>
        <v>#VALUE!</v>
      </c>
    </row>
    <row r="1067" ht="15" customHeight="true" x14ac:dyDescent="0.2">
      <c r="A1067" s="363" t="str">
        <f>AV15</f>
        <v>Santo Domingo</v>
      </c>
      <c r="B1067" s="396" t="e">
        <f>CV122+CV123</f>
        <v>#VALUE!</v>
      </c>
    </row>
    <row r="1068" ht="15" customHeight="true" x14ac:dyDescent="0.2">
      <c r="A1068" s="363" t="str">
        <f>AW15</f>
        <v>Valverde</v>
      </c>
      <c r="B1068" s="396" t="e">
        <f>CW122+CW123</f>
        <v>#VALUE!</v>
      </c>
    </row>
    <row r="1069" ht="15" customHeight="true" x14ac:dyDescent="0.2">
      <c r="A1069" s="363">
        <f>AX15</f>
        <v>0</v>
      </c>
      <c r="B1069" s="396">
        <f>CX122+CX123</f>
        <v>0</v>
      </c>
    </row>
    <row r="1070" ht="15" customHeight="true" x14ac:dyDescent="0.2">
      <c r="A1070" s="363">
        <f>AY15</f>
        <v>0</v>
      </c>
      <c r="B1070" s="396">
        <f>CY122+CY123</f>
        <v>0</v>
      </c>
    </row>
    <row r="1071" ht="15" customHeight="true" x14ac:dyDescent="0.2">
      <c r="A1071" s="363"/>
      <c r="B1071" s="396"/>
    </row>
    <row r="1072" ht="15" customHeight="true" x14ac:dyDescent="0.2">
      <c r="A1072" s="396">
        <f>34-COUNTIF(A1037:A1071,"0")</f>
        <v>32</v>
      </c>
      <c r="B1072" s="363" t="s">
        <v>137</v>
      </c>
    </row>
    <row r="1100" s="339" customFormat="true" ht="17.1" customHeight="true" x14ac:dyDescent="0.2">
      <c r="A1100" s="859"/>
      <c r="B1100" s="854"/>
      <c r="BA1100" s="436"/>
      <c r="BB1100" s="363"/>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row>
    <row r="1101" s="339" customFormat="true" ht="17.1" customHeight="true" x14ac:dyDescent="0.2">
      <c r="A1101" s="860"/>
      <c r="B1101" s="855"/>
      <c r="BA1101" s="436"/>
      <c r="BB1101" s="363"/>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row>
    <row r="1102" s="339" customFormat="true" ht="15" customHeight="true" x14ac:dyDescent="0.2">
      <c r="BA1102" s="436"/>
      <c r="BB1102" s="363"/>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39" customFormat="true" ht="15" customHeight="true" x14ac:dyDescent="0.2">
      <c r="BA1103" s="436"/>
      <c r="BB1103" s="363"/>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39" customFormat="true" ht="15" customHeight="true" x14ac:dyDescent="0.2">
      <c r="BA1104" s="436"/>
      <c r="BB1104" s="363"/>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39" customFormat="true" ht="15" customHeight="true" x14ac:dyDescent="0.2">
      <c r="BA1105" s="436"/>
      <c r="BB1105" s="363"/>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39" customFormat="true" ht="15" customHeight="true" x14ac:dyDescent="0.2">
      <c r="BA1106" s="436"/>
      <c r="BB1106" s="363"/>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39" customFormat="true" ht="15" customHeight="true" x14ac:dyDescent="0.2">
      <c r="BA1107" s="436"/>
      <c r="BB1107" s="363"/>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39" customFormat="true" ht="15" customHeight="true" x14ac:dyDescent="0.2">
      <c r="BA1108" s="436"/>
      <c r="BB1108" s="363"/>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39" customFormat="true" ht="15" customHeight="true" x14ac:dyDescent="0.2">
      <c r="BA1109" s="436"/>
      <c r="BB1109" s="363"/>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39" customFormat="true" ht="15" customHeight="true" x14ac:dyDescent="0.2">
      <c r="BA1110" s="436"/>
      <c r="BB1110" s="363"/>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39" customFormat="true" ht="15" customHeight="true" x14ac:dyDescent="0.2">
      <c r="BA1111" s="436"/>
      <c r="BB1111" s="363"/>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39" customFormat="true" ht="15" customHeight="true" x14ac:dyDescent="0.2">
      <c r="BA1112" s="436"/>
      <c r="BB1112" s="363"/>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39" customFormat="true" ht="15" customHeight="true" x14ac:dyDescent="0.2">
      <c r="BA1113" s="436"/>
      <c r="BB1113" s="363"/>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339" customFormat="true" ht="17.1" customHeight="true" x14ac:dyDescent="0.2">
      <c r="A1114" s="860"/>
      <c r="B1114" s="855"/>
      <c r="C1114" s="856"/>
      <c r="D1114" s="856"/>
      <c r="E1114" s="856"/>
      <c r="F1114" s="856"/>
      <c r="G1114" s="856"/>
      <c r="H1114" s="856"/>
      <c r="I1114" s="856"/>
      <c r="J1114" s="856"/>
      <c r="K1114" s="856"/>
      <c r="L1114" s="856"/>
      <c r="M1114" s="856"/>
      <c r="N1114" s="856"/>
      <c r="O1114" s="856"/>
      <c r="P1114" s="856"/>
      <c r="Q1114" s="856"/>
      <c r="R1114" s="856"/>
      <c r="S1114" s="856"/>
      <c r="T1114" s="856"/>
      <c r="U1114" s="856"/>
      <c r="V1114" s="856"/>
      <c r="W1114" s="856"/>
      <c r="X1114" s="856"/>
      <c r="Y1114" s="856"/>
      <c r="Z1114" s="856"/>
      <c r="AA1114" s="856"/>
      <c r="AB1114" s="856"/>
      <c r="AC1114" s="856"/>
      <c r="AD1114" s="856"/>
      <c r="AE1114" s="856"/>
      <c r="AF1114" s="856"/>
      <c r="AG1114" s="856"/>
      <c r="AH1114" s="856"/>
      <c r="AI1114" s="856"/>
      <c r="AJ1114" s="856"/>
      <c r="AK1114" s="856"/>
      <c r="AL1114" s="856"/>
      <c r="AM1114" s="856"/>
      <c r="AN1114" s="856"/>
      <c r="AO1114" s="856"/>
      <c r="AP1114" s="856"/>
      <c r="AQ1114" s="856"/>
      <c r="AR1114" s="856"/>
      <c r="AS1114" s="856"/>
      <c r="AT1114" s="856"/>
      <c r="AU1114" s="856"/>
      <c r="AV1114" s="856"/>
      <c r="AW1114" s="856"/>
      <c r="BA1114" s="436"/>
      <c r="BB1114" s="363"/>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row>
    <row r="1115" s="339" customFormat="true" ht="17.1" customHeight="true" x14ac:dyDescent="0.2">
      <c r="A1115" s="860"/>
      <c r="B1115" s="855"/>
      <c r="C1115" s="856"/>
      <c r="D1115" s="856"/>
      <c r="E1115" s="856"/>
      <c r="F1115" s="856"/>
      <c r="G1115" s="856"/>
      <c r="H1115" s="856"/>
      <c r="I1115" s="856"/>
      <c r="J1115" s="856"/>
      <c r="K1115" s="856"/>
      <c r="L1115" s="856"/>
      <c r="M1115" s="856"/>
      <c r="N1115" s="856"/>
      <c r="O1115" s="856"/>
      <c r="P1115" s="856"/>
      <c r="Q1115" s="856"/>
      <c r="R1115" s="856"/>
      <c r="S1115" s="856"/>
      <c r="T1115" s="856"/>
      <c r="U1115" s="856"/>
      <c r="V1115" s="856"/>
      <c r="W1115" s="856"/>
      <c r="X1115" s="856"/>
      <c r="Y1115" s="856"/>
      <c r="Z1115" s="856"/>
      <c r="AA1115" s="856"/>
      <c r="AB1115" s="856"/>
      <c r="AC1115" s="856"/>
      <c r="AD1115" s="856"/>
      <c r="AE1115" s="856"/>
      <c r="AF1115" s="856"/>
      <c r="AG1115" s="856"/>
      <c r="AH1115" s="856"/>
      <c r="AI1115" s="856"/>
      <c r="AJ1115" s="856"/>
      <c r="AK1115" s="856"/>
      <c r="AL1115" s="856"/>
      <c r="AM1115" s="856"/>
      <c r="AN1115" s="856"/>
      <c r="AO1115" s="856"/>
      <c r="AP1115" s="856"/>
      <c r="AQ1115" s="856"/>
      <c r="AR1115" s="856"/>
      <c r="AS1115" s="856"/>
      <c r="AT1115" s="856"/>
      <c r="AU1115" s="856"/>
      <c r="AV1115" s="856"/>
      <c r="AW1115" s="856"/>
      <c r="BA1115" s="436"/>
      <c r="BB1115" s="363"/>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row>
    <row r="1116" s="339" customFormat="true" ht="17.1" customHeight="true" x14ac:dyDescent="0.2">
      <c r="A1116" s="860"/>
      <c r="B1116" s="855"/>
      <c r="C1116" s="856"/>
      <c r="D1116" s="856"/>
      <c r="E1116" s="856"/>
      <c r="F1116" s="856"/>
      <c r="G1116" s="856"/>
      <c r="H1116" s="856"/>
      <c r="I1116" s="856"/>
      <c r="J1116" s="856"/>
      <c r="K1116" s="856"/>
      <c r="L1116" s="856"/>
      <c r="M1116" s="856"/>
      <c r="N1116" s="856"/>
      <c r="O1116" s="856"/>
      <c r="P1116" s="856"/>
      <c r="Q1116" s="856"/>
      <c r="R1116" s="856"/>
      <c r="S1116" s="856"/>
      <c r="T1116" s="856"/>
      <c r="U1116" s="856"/>
      <c r="V1116" s="856"/>
      <c r="W1116" s="856"/>
      <c r="X1116" s="856"/>
      <c r="Y1116" s="856"/>
      <c r="Z1116" s="856"/>
      <c r="AA1116" s="856"/>
      <c r="AB1116" s="856"/>
      <c r="AC1116" s="856"/>
      <c r="AD1116" s="856"/>
      <c r="AE1116" s="856"/>
      <c r="AF1116" s="856"/>
      <c r="AG1116" s="856"/>
      <c r="AH1116" s="856"/>
      <c r="AI1116" s="856"/>
      <c r="AJ1116" s="856"/>
      <c r="AK1116" s="856"/>
      <c r="AL1116" s="856"/>
      <c r="AM1116" s="856"/>
      <c r="AN1116" s="856"/>
      <c r="AO1116" s="856"/>
      <c r="AP1116" s="856"/>
      <c r="AQ1116" s="856"/>
      <c r="AR1116" s="856"/>
      <c r="AS1116" s="856"/>
      <c r="AT1116" s="856"/>
      <c r="AU1116" s="856"/>
      <c r="AV1116" s="856"/>
      <c r="AW1116" s="856"/>
      <c r="BA1116" s="436"/>
      <c r="BB1116" s="363"/>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row>
    <row r="1117" s="339" customFormat="true" ht="17.1" customHeight="true" x14ac:dyDescent="0.2">
      <c r="A1117" s="861"/>
      <c r="B1117" s="857"/>
      <c r="C1117" s="858"/>
      <c r="D1117" s="858"/>
      <c r="E1117" s="858"/>
      <c r="F1117" s="858"/>
      <c r="G1117" s="858"/>
      <c r="H1117" s="858"/>
      <c r="I1117" s="858"/>
      <c r="J1117" s="858"/>
      <c r="K1117" s="858"/>
      <c r="L1117" s="858"/>
      <c r="M1117" s="858"/>
      <c r="N1117" s="858"/>
      <c r="O1117" s="858"/>
      <c r="P1117" s="858"/>
      <c r="Q1117" s="858"/>
      <c r="R1117" s="858"/>
      <c r="S1117" s="858"/>
      <c r="T1117" s="858"/>
      <c r="U1117" s="858"/>
      <c r="V1117" s="858"/>
      <c r="W1117" s="858"/>
      <c r="X1117" s="858"/>
      <c r="Y1117" s="858"/>
      <c r="Z1117" s="858"/>
      <c r="AA1117" s="858"/>
      <c r="AB1117" s="858"/>
      <c r="AC1117" s="858"/>
      <c r="AD1117" s="858"/>
      <c r="AE1117" s="858"/>
      <c r="AF1117" s="858"/>
      <c r="AG1117" s="858"/>
      <c r="AH1117" s="858"/>
      <c r="AI1117" s="858"/>
      <c r="AJ1117" s="858"/>
      <c r="AK1117" s="858"/>
      <c r="AL1117" s="858"/>
      <c r="AM1117" s="858"/>
      <c r="AN1117" s="858"/>
      <c r="AO1117" s="858"/>
      <c r="AP1117" s="858"/>
      <c r="AQ1117" s="858"/>
      <c r="AR1117" s="858"/>
      <c r="AS1117" s="858"/>
      <c r="AT1117" s="858"/>
      <c r="AU1117" s="858"/>
      <c r="AV1117" s="858"/>
      <c r="AW1117" s="858"/>
      <c r="BA1117" s="436"/>
      <c r="BB1117" s="363"/>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row>
    <row r="1118" s="339" customFormat="true" ht="15" customHeight="true" x14ac:dyDescent="0.2">
      <c r="BA1118" s="436"/>
      <c r="BB1118" s="363"/>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39" customFormat="true" ht="15" customHeight="true" x14ac:dyDescent="0.2">
      <c r="BA1119" s="436"/>
      <c r="BB1119" s="363"/>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39" customFormat="true" ht="15" customHeight="true" x14ac:dyDescent="0.2">
      <c r="BA1120" s="436"/>
      <c r="BB1120" s="363"/>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39" customFormat="true" ht="15" customHeight="true" x14ac:dyDescent="0.2">
      <c r="BA1121" s="436"/>
      <c r="BB1121" s="363"/>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39" customFormat="true" ht="15" customHeight="true" x14ac:dyDescent="0.2">
      <c r="BA1122" s="436"/>
      <c r="BB1122" s="363"/>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39" customFormat="true" ht="15" customHeight="true" x14ac:dyDescent="0.2">
      <c r="BA1123" s="436"/>
      <c r="BB1123" s="363"/>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39" customFormat="true" ht="15" customHeight="true" x14ac:dyDescent="0.2">
      <c r="BA1124" s="436"/>
      <c r="BB1124" s="363"/>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39" customFormat="true" ht="15" customHeight="true" x14ac:dyDescent="0.2">
      <c r="BA1125" s="436"/>
      <c r="BB1125" s="363"/>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39" customFormat="true" ht="15" customHeight="true" x14ac:dyDescent="0.2">
      <c r="BA1126" s="436"/>
      <c r="BB1126" s="363"/>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39" customFormat="true" ht="15" customHeight="true" x14ac:dyDescent="0.2">
      <c r="BA1127" s="436"/>
      <c r="BB1127" s="363"/>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39" customFormat="true" ht="15" customHeight="true" x14ac:dyDescent="0.2">
      <c r="BA1128" s="436"/>
      <c r="BB1128" s="363"/>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39" customFormat="true" ht="15" customHeight="true" x14ac:dyDescent="0.2">
      <c r="BA1129" s="436"/>
      <c r="BB1129" s="363"/>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39" customFormat="true" ht="15" customHeight="true" x14ac:dyDescent="0.2">
      <c r="BA1130" s="436"/>
      <c r="BB1130" s="363"/>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39" customFormat="true" ht="15" customHeight="true" x14ac:dyDescent="0.2">
      <c r="BA1131" s="436"/>
      <c r="BB1131" s="363"/>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39" customFormat="true" ht="15" customHeight="true" x14ac:dyDescent="0.2">
      <c r="BA1132" s="436"/>
      <c r="BB1132" s="363"/>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39" customFormat="true" ht="15" customHeight="true" x14ac:dyDescent="0.2">
      <c r="BA1133" s="436"/>
      <c r="BB1133" s="363"/>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39" customFormat="true" ht="15" customHeight="true" x14ac:dyDescent="0.2">
      <c r="BA1134" s="436"/>
      <c r="BB1134" s="363"/>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39" customFormat="true" ht="15" customHeight="true" x14ac:dyDescent="0.2">
      <c r="BA1135" s="436"/>
      <c r="BB1135" s="363"/>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39" customFormat="true" ht="15" customHeight="true" x14ac:dyDescent="0.2">
      <c r="BA1136" s="436"/>
      <c r="BB1136" s="363"/>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39" customFormat="true" ht="15" customHeight="true" x14ac:dyDescent="0.2">
      <c r="BA1137" s="436"/>
      <c r="BB1137" s="363"/>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39" customFormat="true" ht="15" customHeight="true" x14ac:dyDescent="0.2">
      <c r="BA1138" s="436"/>
      <c r="BB1138" s="363"/>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39" customFormat="true" ht="15" customHeight="true" x14ac:dyDescent="0.2">
      <c r="BA1139" s="436"/>
      <c r="BB1139" s="363"/>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39" customFormat="true" ht="15" customHeight="true" x14ac:dyDescent="0.2">
      <c r="BA1140" s="436"/>
      <c r="BB1140" s="363"/>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39" customFormat="true" ht="15" customHeight="true" x14ac:dyDescent="0.2">
      <c r="BA1141" s="436"/>
      <c r="BB1141" s="363"/>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39" customFormat="true" ht="15" customHeight="true" x14ac:dyDescent="0.2">
      <c r="BA1142" s="436"/>
      <c r="BB1142" s="363"/>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39" customFormat="true" ht="15" customHeight="true" x14ac:dyDescent="0.2">
      <c r="BA1143" s="436"/>
      <c r="BB1143" s="363"/>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39" customFormat="true" ht="15" customHeight="true" x14ac:dyDescent="0.2">
      <c r="BA1144" s="436"/>
      <c r="BB1144" s="363"/>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39" customFormat="true" ht="15" customHeight="true" x14ac:dyDescent="0.2">
      <c r="BA1145" s="436"/>
      <c r="BB1145" s="363"/>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39" customFormat="true" ht="15" customHeight="true" x14ac:dyDescent="0.2">
      <c r="BA1146" s="436"/>
      <c r="BB1146" s="363"/>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39" customFormat="true" ht="15" customHeight="true" x14ac:dyDescent="0.2">
      <c r="BA1147" s="436"/>
      <c r="BB1147" s="363"/>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39" customFormat="true" ht="15" customHeight="true" x14ac:dyDescent="0.2">
      <c r="BA1148" s="436"/>
      <c r="BB1148" s="363"/>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39" customFormat="true" ht="15" customHeight="true" x14ac:dyDescent="0.2">
      <c r="BA1149" s="436"/>
      <c r="BB1149" s="363"/>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39" customFormat="true" ht="15" customHeight="true" x14ac:dyDescent="0.2">
      <c r="BA1150" s="436"/>
      <c r="BB1150" s="363"/>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39" customFormat="true" ht="15" customHeight="true" x14ac:dyDescent="0.2">
      <c r="BA1151" s="436"/>
      <c r="BB1151" s="363"/>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39" customFormat="true" ht="15" customHeight="true" x14ac:dyDescent="0.2">
      <c r="BA1152" s="436"/>
      <c r="BB1152" s="363"/>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39" customFormat="true" ht="15" customHeight="true" x14ac:dyDescent="0.2">
      <c r="BA1153" s="436"/>
      <c r="BB1153" s="363"/>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39" customFormat="true" ht="15" customHeight="true" x14ac:dyDescent="0.2">
      <c r="BA1154" s="436"/>
      <c r="BB1154" s="363"/>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39" customFormat="true" ht="15" customHeight="true" x14ac:dyDescent="0.2">
      <c r="BA1155" s="436"/>
      <c r="BB1155" s="363"/>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39" customFormat="true" ht="15" customHeight="true" x14ac:dyDescent="0.2">
      <c r="BA1156" s="436"/>
      <c r="BB1156" s="363"/>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39" customFormat="true" ht="15" customHeight="true" x14ac:dyDescent="0.2">
      <c r="BA1157" s="436"/>
      <c r="BB1157" s="363"/>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39" customFormat="true" ht="15" customHeight="true" x14ac:dyDescent="0.2">
      <c r="BA1158" s="436"/>
      <c r="BB1158" s="363"/>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39" customFormat="true" ht="15" customHeight="true" x14ac:dyDescent="0.2">
      <c r="BA1159" s="436"/>
      <c r="BB1159" s="363"/>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39" customFormat="true" ht="15" customHeight="true" x14ac:dyDescent="0.2">
      <c r="BA1160" s="436"/>
      <c r="BB1160" s="363"/>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39" customFormat="true" ht="15" customHeight="true" x14ac:dyDescent="0.2">
      <c r="BA1161" s="436"/>
      <c r="BB1161" s="363"/>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39" customFormat="true" ht="15" customHeight="true" x14ac:dyDescent="0.2">
      <c r="BA1162" s="436"/>
      <c r="BB1162" s="363"/>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39" customFormat="true" ht="15" customHeight="true" x14ac:dyDescent="0.2">
      <c r="BA1163" s="436"/>
      <c r="BB1163" s="363"/>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39" customFormat="true" ht="15" customHeight="true" x14ac:dyDescent="0.2">
      <c r="BA1164" s="436"/>
      <c r="BB1164" s="363"/>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39" customFormat="true" ht="15" customHeight="true" x14ac:dyDescent="0.2">
      <c r="BA1165" s="436"/>
      <c r="BB1165" s="363"/>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39" customFormat="true" ht="15" customHeight="true" x14ac:dyDescent="0.2">
      <c r="BA1166" s="436"/>
      <c r="BB1166" s="363"/>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39" customFormat="true" ht="15" customHeight="true" x14ac:dyDescent="0.2">
      <c r="BA1167" s="436"/>
      <c r="BB1167" s="363"/>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39" customFormat="true" ht="15" customHeight="true" x14ac:dyDescent="0.2">
      <c r="BA1168" s="436"/>
      <c r="BB1168" s="363"/>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39" customFormat="true" ht="15" customHeight="true" x14ac:dyDescent="0.2">
      <c r="BA1169" s="436"/>
      <c r="BB1169" s="363"/>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39" customFormat="true" ht="15" customHeight="true" x14ac:dyDescent="0.2">
      <c r="A1170" s="408"/>
      <c r="B1170" s="829"/>
      <c r="C1170" s="830"/>
      <c r="D1170" s="830"/>
      <c r="E1170" s="830"/>
      <c r="F1170" s="830"/>
      <c r="G1170" s="830"/>
      <c r="H1170" s="830"/>
      <c r="I1170" s="830"/>
      <c r="J1170" s="830"/>
      <c r="K1170" s="830"/>
      <c r="L1170" s="830"/>
      <c r="M1170" s="830"/>
      <c r="N1170" s="830"/>
      <c r="O1170" s="830"/>
      <c r="P1170" s="830"/>
      <c r="Q1170" s="830"/>
      <c r="R1170" s="830"/>
      <c r="S1170" s="830"/>
      <c r="T1170" s="830"/>
      <c r="U1170" s="830"/>
      <c r="V1170" s="830"/>
      <c r="W1170" s="830"/>
      <c r="X1170" s="830"/>
      <c r="Y1170" s="830"/>
      <c r="Z1170" s="830"/>
      <c r="AA1170" s="830"/>
      <c r="AB1170" s="830"/>
      <c r="BA1170" s="436"/>
      <c r="BB1170" s="363"/>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39" customFormat="true" ht="15" customHeight="true" x14ac:dyDescent="0.2">
      <c r="A1171" s="408"/>
      <c r="B1171" s="829"/>
      <c r="C1171" s="830"/>
      <c r="D1171" s="830"/>
      <c r="E1171" s="830"/>
      <c r="F1171" s="830"/>
      <c r="G1171" s="830"/>
      <c r="H1171" s="830"/>
      <c r="I1171" s="830"/>
      <c r="J1171" s="830"/>
      <c r="K1171" s="830"/>
      <c r="L1171" s="830"/>
      <c r="M1171" s="830"/>
      <c r="N1171" s="830"/>
      <c r="O1171" s="830"/>
      <c r="P1171" s="830"/>
      <c r="Q1171" s="830"/>
      <c r="R1171" s="830"/>
      <c r="S1171" s="830"/>
      <c r="T1171" s="830"/>
      <c r="U1171" s="830"/>
      <c r="V1171" s="830"/>
      <c r="W1171" s="830"/>
      <c r="X1171" s="830"/>
      <c r="Y1171" s="830"/>
      <c r="Z1171" s="830"/>
      <c r="AA1171" s="830"/>
      <c r="AB1171" s="830"/>
      <c r="BA1171" s="436"/>
      <c r="BB1171" s="363"/>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39" customFormat="true" ht="15" customHeight="true" x14ac:dyDescent="0.2">
      <c r="A1172" s="408"/>
      <c r="B1172" s="829"/>
      <c r="C1172" s="830"/>
      <c r="D1172" s="830"/>
      <c r="E1172" s="830"/>
      <c r="F1172" s="830"/>
      <c r="G1172" s="830"/>
      <c r="H1172" s="830"/>
      <c r="I1172" s="830"/>
      <c r="J1172" s="830"/>
      <c r="K1172" s="830"/>
      <c r="L1172" s="830"/>
      <c r="M1172" s="830"/>
      <c r="N1172" s="830"/>
      <c r="O1172" s="830"/>
      <c r="P1172" s="830"/>
      <c r="Q1172" s="830"/>
      <c r="R1172" s="830"/>
      <c r="S1172" s="830"/>
      <c r="T1172" s="830"/>
      <c r="U1172" s="830"/>
      <c r="V1172" s="830"/>
      <c r="W1172" s="830"/>
      <c r="X1172" s="830"/>
      <c r="Y1172" s="830"/>
      <c r="Z1172" s="830"/>
      <c r="AA1172" s="830"/>
      <c r="AB1172" s="830"/>
      <c r="BA1172" s="436"/>
      <c r="BB1172" s="363"/>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39" customFormat="true" ht="15" customHeight="true" x14ac:dyDescent="0.2">
      <c r="A1173" s="408"/>
      <c r="B1173" s="829"/>
      <c r="C1173" s="830"/>
      <c r="D1173" s="830"/>
      <c r="E1173" s="830"/>
      <c r="F1173" s="830"/>
      <c r="G1173" s="830"/>
      <c r="H1173" s="830"/>
      <c r="I1173" s="830"/>
      <c r="J1173" s="830"/>
      <c r="K1173" s="830"/>
      <c r="L1173" s="830"/>
      <c r="M1173" s="830"/>
      <c r="N1173" s="830"/>
      <c r="O1173" s="830"/>
      <c r="P1173" s="830"/>
      <c r="Q1173" s="830"/>
      <c r="R1173" s="830"/>
      <c r="S1173" s="830"/>
      <c r="T1173" s="830"/>
      <c r="U1173" s="830"/>
      <c r="V1173" s="830"/>
      <c r="W1173" s="830"/>
      <c r="X1173" s="830"/>
      <c r="Y1173" s="830"/>
      <c r="Z1173" s="830"/>
      <c r="AA1173" s="830"/>
      <c r="AB1173" s="830"/>
      <c r="BA1173" s="436"/>
      <c r="BB1173" s="363"/>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39" customFormat="true" ht="15" customHeight="true" x14ac:dyDescent="0.2">
      <c r="A1174" s="408"/>
      <c r="B1174" s="829"/>
      <c r="C1174" s="830"/>
      <c r="D1174" s="830"/>
      <c r="E1174" s="830"/>
      <c r="F1174" s="830"/>
      <c r="G1174" s="830"/>
      <c r="H1174" s="830"/>
      <c r="I1174" s="830"/>
      <c r="J1174" s="830"/>
      <c r="K1174" s="830"/>
      <c r="L1174" s="830"/>
      <c r="M1174" s="830"/>
      <c r="N1174" s="830"/>
      <c r="O1174" s="830"/>
      <c r="P1174" s="830"/>
      <c r="Q1174" s="830"/>
      <c r="R1174" s="830"/>
      <c r="S1174" s="830"/>
      <c r="T1174" s="830"/>
      <c r="U1174" s="830"/>
      <c r="V1174" s="830"/>
      <c r="W1174" s="830"/>
      <c r="X1174" s="830"/>
      <c r="Y1174" s="830"/>
      <c r="Z1174" s="830"/>
      <c r="AA1174" s="830"/>
      <c r="AB1174" s="830"/>
      <c r="BA1174" s="436"/>
      <c r="BB1174" s="363"/>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39" customFormat="true" ht="15" customHeight="true" x14ac:dyDescent="0.2">
      <c r="A1175" s="408"/>
      <c r="B1175" s="829"/>
      <c r="C1175" s="830"/>
      <c r="D1175" s="830"/>
      <c r="E1175" s="830"/>
      <c r="F1175" s="830"/>
      <c r="G1175" s="830"/>
      <c r="H1175" s="830"/>
      <c r="I1175" s="830"/>
      <c r="J1175" s="830"/>
      <c r="K1175" s="830"/>
      <c r="L1175" s="830"/>
      <c r="M1175" s="830"/>
      <c r="N1175" s="830"/>
      <c r="O1175" s="830"/>
      <c r="P1175" s="830"/>
      <c r="Q1175" s="830"/>
      <c r="R1175" s="830"/>
      <c r="S1175" s="830"/>
      <c r="T1175" s="830"/>
      <c r="U1175" s="830"/>
      <c r="V1175" s="830"/>
      <c r="W1175" s="830"/>
      <c r="X1175" s="830"/>
      <c r="Y1175" s="830"/>
      <c r="Z1175" s="830"/>
      <c r="AA1175" s="830"/>
      <c r="AB1175" s="830"/>
      <c r="BA1175" s="436"/>
      <c r="BB1175" s="363"/>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39" customFormat="true" ht="15" customHeight="true" x14ac:dyDescent="0.2">
      <c r="A1176" s="831"/>
      <c r="B1176" s="408"/>
      <c r="C1176" s="832"/>
      <c r="D1176" s="833"/>
      <c r="E1176" s="833"/>
      <c r="F1176" s="833"/>
      <c r="G1176" s="833"/>
      <c r="H1176" s="832"/>
      <c r="I1176" s="833"/>
      <c r="J1176" s="833"/>
      <c r="K1176" s="833"/>
      <c r="L1176" s="833"/>
      <c r="M1176" s="832"/>
      <c r="N1176" s="833"/>
      <c r="O1176" s="833"/>
      <c r="P1176" s="833"/>
      <c r="Q1176" s="833"/>
      <c r="R1176" s="832"/>
      <c r="S1176" s="833"/>
      <c r="T1176" s="833"/>
      <c r="U1176" s="833"/>
      <c r="BA1176" s="436"/>
      <c r="BB1176" s="363"/>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39" customFormat="true" ht="15" customHeight="true" x14ac:dyDescent="0.2">
      <c r="A1177" s="833"/>
      <c r="B1177" s="833"/>
      <c r="C1177" s="832"/>
      <c r="D1177" s="832"/>
      <c r="E1177" s="832"/>
      <c r="F1177" s="832"/>
      <c r="G1177" s="832"/>
      <c r="H1177" s="832"/>
      <c r="I1177" s="832"/>
      <c r="J1177" s="832"/>
      <c r="K1177" s="832"/>
      <c r="L1177" s="832"/>
      <c r="M1177" s="832"/>
      <c r="N1177" s="832"/>
      <c r="O1177" s="832"/>
      <c r="P1177" s="832"/>
      <c r="Q1177" s="832"/>
      <c r="R1177" s="832"/>
      <c r="S1177" s="832"/>
      <c r="T1177" s="832"/>
      <c r="U1177" s="832"/>
      <c r="BA1177" s="436"/>
      <c r="BB1177" s="363"/>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39" customFormat="true" ht="15" customHeight="true" x14ac:dyDescent="0.2">
      <c r="BA1178" s="436"/>
      <c r="BB1178" s="363"/>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39" customFormat="true" ht="15" customHeight="true" x14ac:dyDescent="0.2">
      <c r="BA1179" s="436"/>
      <c r="BB1179" s="363"/>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39" customFormat="true" ht="15" customHeight="true" x14ac:dyDescent="0.2">
      <c r="BA1180" s="436"/>
      <c r="BB1180" s="363"/>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39" customFormat="true" ht="15" customHeight="true" x14ac:dyDescent="0.2">
      <c r="BA1181" s="436"/>
      <c r="BB1181" s="363"/>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39" customFormat="true" ht="15" customHeight="true" x14ac:dyDescent="0.2">
      <c r="BA1182" s="436"/>
      <c r="BB1182" s="363"/>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39" customFormat="true" ht="15" customHeight="true" x14ac:dyDescent="0.2">
      <c r="BA1183" s="436"/>
      <c r="BB1183" s="363"/>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39" customFormat="true" ht="15" customHeight="true" x14ac:dyDescent="0.2">
      <c r="BA1184" s="436"/>
      <c r="BB1184" s="363"/>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39" customFormat="true" ht="15" customHeight="true" x14ac:dyDescent="0.2">
      <c r="BA1185" s="436"/>
      <c r="BB1185" s="363"/>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39" customFormat="true" ht="15" customHeight="true" x14ac:dyDescent="0.2">
      <c r="BA1186" s="436"/>
      <c r="BB1186" s="363"/>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39" customFormat="true" ht="15" customHeight="true" x14ac:dyDescent="0.2">
      <c r="BA1187" s="436"/>
      <c r="BB1187" s="363"/>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39" customFormat="true" ht="15" customHeight="true" x14ac:dyDescent="0.2">
      <c r="BA1188" s="436"/>
      <c r="BB1188" s="363"/>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39" customFormat="true" ht="15" customHeight="true" x14ac:dyDescent="0.2">
      <c r="BA1189" s="436"/>
      <c r="BB1189" s="363"/>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39" customFormat="true" ht="15" customHeight="true" x14ac:dyDescent="0.2">
      <c r="BA1190" s="436"/>
      <c r="BB1190" s="363"/>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39" customFormat="true" ht="15" customHeight="true" x14ac:dyDescent="0.2">
      <c r="BA1191" s="436"/>
      <c r="BB1191" s="363"/>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39" customFormat="true" ht="15" customHeight="true" x14ac:dyDescent="0.2">
      <c r="BA1192" s="436"/>
      <c r="BB1192" s="363"/>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39" customFormat="true" ht="15" customHeight="true" x14ac:dyDescent="0.2">
      <c r="BA1193" s="436"/>
      <c r="BB1193" s="363"/>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39" customFormat="true" ht="15" customHeight="true" x14ac:dyDescent="0.2">
      <c r="BA1194" s="436"/>
      <c r="BB1194" s="363"/>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39" customFormat="true" ht="15" customHeight="true" x14ac:dyDescent="0.2">
      <c r="BA1195" s="436"/>
      <c r="BB1195" s="363"/>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39" customFormat="true" ht="15" customHeight="true" x14ac:dyDescent="0.2">
      <c r="BA1196" s="436"/>
      <c r="BB1196" s="363"/>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39" customFormat="true" ht="15" customHeight="true" x14ac:dyDescent="0.2">
      <c r="BA1197" s="436"/>
      <c r="BB1197" s="363"/>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39" customFormat="true" ht="15" customHeight="true" x14ac:dyDescent="0.2">
      <c r="BA1198" s="436"/>
      <c r="BB1198" s="363"/>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39" customFormat="true" ht="15" customHeight="true" x14ac:dyDescent="0.2">
      <c r="BA1199" s="436"/>
      <c r="BB1199" s="363"/>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39" customFormat="true" ht="15" customHeight="true" x14ac:dyDescent="0.2">
      <c r="BA1200" s="436"/>
      <c r="BB1200" s="363"/>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1017">
    <mergeCell ref="C694:D694"/>
    <mergeCell ref="H694:I694"/>
    <mergeCell ref="M694:N694"/>
    <mergeCell ref="C695:D695"/>
    <mergeCell ref="H695:I695"/>
    <mergeCell ref="M695:N695"/>
    <mergeCell ref="C692:D692"/>
    <mergeCell ref="H692:I692"/>
    <mergeCell ref="M692:N692"/>
    <mergeCell ref="C693:D693"/>
    <mergeCell ref="H693:I693"/>
    <mergeCell ref="M693:N693"/>
    <mergeCell ref="I703:J703"/>
    <mergeCell ref="N703:O703"/>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62:D662"/>
    <mergeCell ref="H662:I662"/>
    <mergeCell ref="M662:N662"/>
    <mergeCell ref="C663:D663"/>
    <mergeCell ref="H663:I663"/>
    <mergeCell ref="M663:N663"/>
    <mergeCell ref="C660:D660"/>
    <mergeCell ref="H660:I660"/>
    <mergeCell ref="M660:N660"/>
    <mergeCell ref="C661:E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07:D607"/>
    <mergeCell ref="H607:I607"/>
    <mergeCell ref="M607:N607"/>
    <mergeCell ref="C603:D603"/>
    <mergeCell ref="H603:I603"/>
    <mergeCell ref="M603:N603"/>
    <mergeCell ref="C604:D604"/>
    <mergeCell ref="H604:J604"/>
    <mergeCell ref="M604:O604"/>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1:D601"/>
    <mergeCell ref="H601:I601"/>
    <mergeCell ref="M601:N601"/>
    <mergeCell ref="C602:D602"/>
    <mergeCell ref="H602:I602"/>
    <mergeCell ref="M602:N602"/>
    <mergeCell ref="C598:D598"/>
    <mergeCell ref="H598:L598"/>
    <mergeCell ref="M598:Q598"/>
    <mergeCell ref="C599:D599"/>
    <mergeCell ref="H599:I600"/>
    <mergeCell ref="J599:L599"/>
    <mergeCell ref="M599:N600"/>
    <mergeCell ref="O599:Q599"/>
    <mergeCell ref="C600:D600"/>
    <mergeCell ref="C605:D605"/>
    <mergeCell ref="H605:I606"/>
    <mergeCell ref="M605:N606"/>
    <mergeCell ref="C606:D606"/>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75:D575"/>
    <mergeCell ref="H575:I575"/>
    <mergeCell ref="M575:N575"/>
    <mergeCell ref="C576:E576"/>
    <mergeCell ref="H576:I576"/>
    <mergeCell ref="M576:N576"/>
    <mergeCell ref="C573:D573"/>
    <mergeCell ref="H573:I573"/>
    <mergeCell ref="M573:N573"/>
    <mergeCell ref="C574:D574"/>
    <mergeCell ref="H574:I574"/>
    <mergeCell ref="M574:N574"/>
    <mergeCell ref="C580:D580"/>
    <mergeCell ref="H580:I580"/>
    <mergeCell ref="M580:N580"/>
    <mergeCell ref="C581:D581"/>
    <mergeCell ref="H581:I581"/>
    <mergeCell ref="M581:N581"/>
    <mergeCell ref="C577:D578"/>
    <mergeCell ref="H577:I577"/>
    <mergeCell ref="M577:N577"/>
    <mergeCell ref="H578:I578"/>
    <mergeCell ref="M578:N578"/>
    <mergeCell ref="C579:D579"/>
    <mergeCell ref="H579:I579"/>
    <mergeCell ref="M579:N57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0:G570"/>
    <mergeCell ref="H570:I570"/>
    <mergeCell ref="M570:N570"/>
    <mergeCell ref="C571:D572"/>
    <mergeCell ref="E571:G571"/>
    <mergeCell ref="H571:I571"/>
    <mergeCell ref="M571:N571"/>
    <mergeCell ref="H572:I572"/>
    <mergeCell ref="M572:N572"/>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J500"/>
    <mergeCell ref="M500:O500"/>
    <mergeCell ref="C501:D501"/>
    <mergeCell ref="H501:I501"/>
    <mergeCell ref="M501:N501"/>
    <mergeCell ref="C498:D498"/>
    <mergeCell ref="H498:I498"/>
    <mergeCell ref="M498:N498"/>
    <mergeCell ref="C499:D499"/>
    <mergeCell ref="H499:I499"/>
    <mergeCell ref="M499:N499"/>
    <mergeCell ref="C488:D488"/>
    <mergeCell ref="H488:I488"/>
    <mergeCell ref="M488:N488"/>
    <mergeCell ref="C489:D489"/>
    <mergeCell ref="H489:I489"/>
    <mergeCell ref="M489:N489"/>
    <mergeCell ref="C486:E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A153:A160"/>
    <mergeCell ref="A202:A203"/>
    <mergeCell ref="C133:G133"/>
    <mergeCell ref="H133:L133"/>
    <mergeCell ref="M133:Q133"/>
    <mergeCell ref="A140:A143"/>
    <mergeCell ref="A208:B208"/>
    <mergeCell ref="C220:G220"/>
    <mergeCell ref="H220:L220"/>
    <mergeCell ref="M220:Q220"/>
    <mergeCell ref="A1025:C1025"/>
    <mergeCell ref="A1026:B1026"/>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A58:A66"/>
    <mergeCell ref="C56:G56"/>
    <mergeCell ref="H56:L56"/>
    <mergeCell ref="M56:Q56"/>
    <mergeCell ref="A135:A139"/>
    <mergeCell ref="M120:Q120"/>
    <mergeCell ref="A122:A123"/>
    <mergeCell ref="A124:A127"/>
    <mergeCell ref="A128:A129"/>
    <mergeCell ref="A130:A132"/>
    <mergeCell ref="A108:B108"/>
    <mergeCell ref="C120:G120"/>
    <mergeCell ref="H120:L120"/>
    <mergeCell ref="A53:A55"/>
    <mergeCell ref="BA53:BA55"/>
    <mergeCell ref="BA33:BA34"/>
    <mergeCell ref="BA35:BA36"/>
    <mergeCell ref="BA37:BA38"/>
    <mergeCell ref="A39:A40"/>
    <mergeCell ref="BA39:BA40"/>
    <mergeCell ref="BA135:BA139"/>
    <mergeCell ref="H14:L14"/>
    <mergeCell ref="A31:A32"/>
    <mergeCell ref="M27:Q27"/>
    <mergeCell ref="M14:Q14"/>
    <mergeCell ref="A16:A17"/>
    <mergeCell ref="A18:A21"/>
    <mergeCell ref="A22:A23"/>
    <mergeCell ref="A24:A26"/>
    <mergeCell ref="A33:A34"/>
    <mergeCell ref="A29:A30"/>
    <mergeCell ref="A35:A36"/>
    <mergeCell ref="A37:A38"/>
    <mergeCell ref="A41:A42"/>
    <mergeCell ref="A43:A44"/>
    <mergeCell ref="A45:A46"/>
    <mergeCell ref="C27:G27"/>
    <mergeCell ref="H27:L27"/>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C14:G14"/>
    <mergeCell ref="BA347:BA348"/>
    <mergeCell ref="BA349:BA350"/>
    <mergeCell ref="BA351:BA352"/>
    <mergeCell ref="BA353:BA354"/>
    <mergeCell ref="BA29:BA30"/>
    <mergeCell ref="BA31:BA32"/>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8" r:id="rId4" name="Button 18">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56020" r:id="rId5" name="Button 20">
              <controlPr defaultSize="0" autoFill="0" autoPict="0" macro="[0]!GoTo_MATRIX">
                <anchor moveWithCells="1">
                  <from>
                    <xdr:col>8</xdr:col>
                    <xdr:colOff>304800</xdr:colOff>
                    <xdr:row>206</xdr:row>
                    <xdr:rowOff>0</xdr:rowOff>
                  </from>
                  <to>
                    <xdr:col>10</xdr:col>
                    <xdr:colOff>485775</xdr:colOff>
                    <xdr:row>206</xdr:row>
                    <xdr:rowOff>209550</xdr:rowOff>
                  </to>
                </anchor>
              </controlPr>
            </control>
          </mc:Choice>
        </mc:AlternateContent>
        <mc:AlternateContent xmlns:mc="http://schemas.openxmlformats.org/markup-compatibility/2006">
          <mc:Choice Requires="x14">
            <control shapeId="256021" r:id="rId6"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22" r:id="rId7"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23" r:id="rId8"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4" r:id="rId9"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5" r:id="rId10"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6" r:id="rId11"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7" r:id="rId12"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8" r:id="rId13"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9" r:id="rId14"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30" r:id="rId15"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31" r:id="rId16"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32" r:id="rId17"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33" r:id="rId18"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4" r:id="rId19"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5" r:id="rId20"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6" r:id="rId21" name="B_Matrix">
              <controlPr defaultSize="0" print="0" autoFill="0" autoPict="0" macro="[0]!GoTo_WATER">
                <anchor moveWithCells="1">
                  <from>
                    <xdr:col>1</xdr:col>
                    <xdr:colOff>228600</xdr:colOff>
                    <xdr:row>398</xdr:row>
                    <xdr:rowOff>123825</xdr:rowOff>
                  </from>
                  <to>
                    <xdr:col>1</xdr:col>
                    <xdr:colOff>1704975</xdr:colOff>
                    <xdr:row>400</xdr:row>
                    <xdr:rowOff>9525</xdr:rowOff>
                  </to>
                </anchor>
              </controlPr>
            </control>
          </mc:Choice>
        </mc:AlternateContent>
        <mc:AlternateContent xmlns:mc="http://schemas.openxmlformats.org/markup-compatibility/2006">
          <mc:Choice Requires="x14">
            <control shapeId="256072" r:id="rId22" name="Button 7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73" r:id="rId23" name="Button 7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74" r:id="rId24" name="Button 7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75" r:id="rId25" name="Button 7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76" r:id="rId26" name="Button 7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77" r:id="rId27" name="Button 7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78" r:id="rId28" name="Button 7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79" r:id="rId29" name="Button 7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80" r:id="rId30" name="Button 8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81" r:id="rId31" name="Button 8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82" r:id="rId32" name="Button 8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83" r:id="rId33" name="Button 8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84" r:id="rId34" name="Button 84">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85" r:id="rId35" name="Button 85">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86" r:id="rId36" name="Button 86">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87" r:id="rId37" name="Button 87">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88" r:id="rId38" name="Button 88">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89" r:id="rId39" name="Button 89">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90" r:id="rId40" name="Button 90">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91" r:id="rId41" name="Button 91">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92" r:id="rId42" name="Button 92">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93" r:id="rId43" name="Button 93">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94" r:id="rId44" name="Button 94">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95" r:id="rId45" name="Button 95">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96" r:id="rId46" name="Button 96">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97" r:id="rId47" name="Button 97">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98" r:id="rId48" name="Button 98">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99" r:id="rId49" name="Button 99">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100" r:id="rId50" name="Button 100">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101" r:id="rId51" name="Button 101">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102" r:id="rId52" name="Button 102">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103" r:id="rId53" name="Button 103">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104" r:id="rId54" name="Button 104">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105" r:id="rId55" name="Button 105">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106" r:id="rId56" name="Button 106">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48318-A814-46CE-9F18-FFBC00CE9873}">
  <sheetPr codeName="Feuil4"/>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5" width="12.5703125" style="435" customWidth="true"/>
    <col min="26" max="52" width="12.5703125" style="339" customWidth="true"/>
    <col min="53" max="53" width="31.5703125" style="436" customWidth="true"/>
    <col min="54" max="54" width="41.5703125" style="363" customWidth="true"/>
    <col min="55" max="69" width="9.140625" style="436"/>
    <col min="70" max="77" width="12.5703125" style="436" customWidth="true"/>
    <col min="78" max="104" width="12.5703125" style="339" customWidth="true"/>
    <col min="105" max="16384" width="9.140625" style="435"/>
  </cols>
  <sheetData>
    <row r="1" s="296" customFormat="true" ht="18" customHeight="true" x14ac:dyDescent="0.2">
      <c r="Z1" s="339"/>
      <c r="AA1" s="339"/>
      <c r="AB1" s="339"/>
      <c r="AC1" s="339"/>
      <c r="AD1" s="339"/>
      <c r="AE1" s="339"/>
      <c r="AF1" s="339"/>
      <c r="AG1" s="339"/>
      <c r="AH1" s="339"/>
      <c r="AI1" s="339"/>
      <c r="AJ1" s="339"/>
      <c r="AK1" s="339"/>
      <c r="AL1" s="339"/>
      <c r="AM1" s="339"/>
      <c r="AN1" s="339"/>
      <c r="AO1" s="339"/>
      <c r="AP1" s="339"/>
      <c r="AQ1" s="339"/>
      <c r="AR1" s="339"/>
      <c r="AS1" s="339"/>
      <c r="AT1" s="339"/>
      <c r="AU1" s="339"/>
      <c r="AV1" s="339"/>
      <c r="AW1" s="339"/>
      <c r="AX1" s="339"/>
      <c r="AY1" s="339"/>
      <c r="AZ1" s="339"/>
      <c r="BB1" s="31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96" customFormat="true" ht="22.5" customHeight="true" x14ac:dyDescent="0.35">
      <c r="A2" s="353" t="str">
        <f>A1026</f>
        <v>Dominican Republic</v>
      </c>
      <c r="B2" s="354"/>
      <c r="Z2" s="339"/>
      <c r="AA2" s="339"/>
      <c r="AB2" s="339"/>
      <c r="AC2" s="339"/>
      <c r="AD2" s="339"/>
      <c r="AE2" s="339"/>
      <c r="AF2" s="339"/>
      <c r="AG2" s="339"/>
      <c r="AH2" s="339"/>
      <c r="AI2" s="339"/>
      <c r="AJ2" s="339"/>
      <c r="AK2" s="339"/>
      <c r="AL2" s="339"/>
      <c r="AM2" s="339"/>
      <c r="AN2" s="339"/>
      <c r="AO2" s="339"/>
      <c r="AP2" s="339"/>
      <c r="AQ2" s="339"/>
      <c r="AR2" s="339"/>
      <c r="AS2" s="339"/>
      <c r="AT2" s="339"/>
      <c r="AU2" s="339"/>
      <c r="AV2" s="339"/>
      <c r="AW2" s="339"/>
      <c r="AX2" s="339"/>
      <c r="AY2" s="339"/>
      <c r="AZ2" s="339"/>
      <c r="BB2" s="31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96" customFormat="true" ht="22.5" customHeight="true" x14ac:dyDescent="0.35">
      <c r="A3" s="323" t="str">
        <f>A1034</f>
        <v>2013</v>
      </c>
      <c r="B3" s="356"/>
      <c r="Z3" s="339"/>
      <c r="AA3" s="339"/>
      <c r="AB3" s="339"/>
      <c r="AC3" s="339"/>
      <c r="AD3" s="339"/>
      <c r="AE3" s="339"/>
      <c r="AF3" s="339"/>
      <c r="AG3" s="339"/>
      <c r="AH3" s="339"/>
      <c r="AI3" s="339"/>
      <c r="AJ3" s="339"/>
      <c r="AK3" s="339"/>
      <c r="AL3" s="339"/>
      <c r="AM3" s="339"/>
      <c r="AN3" s="339"/>
      <c r="AO3" s="339"/>
      <c r="AP3" s="339"/>
      <c r="AQ3" s="339"/>
      <c r="AR3" s="339"/>
      <c r="AS3" s="339"/>
      <c r="AT3" s="339"/>
      <c r="AU3" s="339"/>
      <c r="AV3" s="339"/>
      <c r="AW3" s="339"/>
      <c r="AX3" s="339"/>
      <c r="AY3" s="339"/>
      <c r="AZ3" s="339"/>
      <c r="BB3" s="31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96" customFormat="true" ht="22.5" customHeight="true" x14ac:dyDescent="0.35">
      <c r="A4" s="355" t="s">
        <v>95</v>
      </c>
      <c r="B4" s="356"/>
      <c r="Z4" s="339"/>
      <c r="AA4" s="339"/>
      <c r="AB4" s="339"/>
      <c r="AC4" s="339"/>
      <c r="AD4" s="339"/>
      <c r="AE4" s="339"/>
      <c r="AF4" s="339"/>
      <c r="AG4" s="339"/>
      <c r="AH4" s="339"/>
      <c r="AI4" s="339"/>
      <c r="AJ4" s="339"/>
      <c r="AK4" s="339"/>
      <c r="AL4" s="339"/>
      <c r="AM4" s="339"/>
      <c r="AN4" s="339"/>
      <c r="AO4" s="339"/>
      <c r="AP4" s="339"/>
      <c r="AQ4" s="339"/>
      <c r="AR4" s="339"/>
      <c r="AS4" s="339"/>
      <c r="AT4" s="339"/>
      <c r="AU4" s="339"/>
      <c r="AV4" s="339"/>
      <c r="AW4" s="339"/>
      <c r="AX4" s="339"/>
      <c r="AY4" s="339"/>
      <c r="AZ4" s="339"/>
      <c r="BB4" s="31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96" customFormat="true" ht="20.1" customHeight="true" x14ac:dyDescent="0.35">
      <c r="A5" s="355" t="s">
        <v>96</v>
      </c>
      <c r="B5" s="356"/>
      <c r="Z5" s="339"/>
      <c r="AA5" s="339"/>
      <c r="AB5" s="339"/>
      <c r="AC5" s="339"/>
      <c r="AD5" s="339"/>
      <c r="AE5" s="339"/>
      <c r="AF5" s="339"/>
      <c r="AG5" s="339"/>
      <c r="AH5" s="339"/>
      <c r="AI5" s="339"/>
      <c r="AJ5" s="339"/>
      <c r="AK5" s="339"/>
      <c r="AL5" s="339"/>
      <c r="AM5" s="339"/>
      <c r="AN5" s="339"/>
      <c r="AO5" s="339"/>
      <c r="AP5" s="339"/>
      <c r="AQ5" s="339"/>
      <c r="AR5" s="339"/>
      <c r="AS5" s="339"/>
      <c r="AT5" s="339"/>
      <c r="AU5" s="339"/>
      <c r="AV5" s="339"/>
      <c r="AW5" s="339"/>
      <c r="AX5" s="339"/>
      <c r="AY5" s="339"/>
      <c r="AZ5" s="339"/>
      <c r="BB5" s="31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96" customFormat="true" ht="15" customHeight="true" x14ac:dyDescent="0.2">
      <c r="A6" s="357" t="s">
        <v>97</v>
      </c>
      <c r="B6" s="358"/>
      <c r="Z6" s="339"/>
      <c r="AA6" s="339"/>
      <c r="AB6" s="339"/>
      <c r="AC6" s="339"/>
      <c r="AD6" s="339"/>
      <c r="AE6" s="339"/>
      <c r="AF6" s="339"/>
      <c r="AG6" s="339"/>
      <c r="AH6" s="339"/>
      <c r="AI6" s="339"/>
      <c r="AJ6" s="339"/>
      <c r="AK6" s="339"/>
      <c r="AL6" s="339"/>
      <c r="AM6" s="339"/>
      <c r="AN6" s="339"/>
      <c r="AO6" s="339"/>
      <c r="AP6" s="339"/>
      <c r="AQ6" s="339"/>
      <c r="AR6" s="339"/>
      <c r="AS6" s="339"/>
      <c r="AT6" s="339"/>
      <c r="AU6" s="339"/>
      <c r="AV6" s="339"/>
      <c r="AW6" s="339"/>
      <c r="AX6" s="339"/>
      <c r="AY6" s="339"/>
      <c r="AZ6" s="339"/>
      <c r="BB6" s="31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96" customFormat="true" ht="15" customHeight="true" x14ac:dyDescent="0.2">
      <c r="A7" s="359" t="s">
        <v>40</v>
      </c>
      <c r="B7" s="360"/>
      <c r="Z7" s="339"/>
      <c r="AA7" s="339"/>
      <c r="AB7" s="339"/>
      <c r="AC7" s="339"/>
      <c r="AD7" s="339"/>
      <c r="AE7" s="339"/>
      <c r="AF7" s="339"/>
      <c r="AG7" s="339"/>
      <c r="AH7" s="339"/>
      <c r="AI7" s="339"/>
      <c r="AJ7" s="339"/>
      <c r="AK7" s="339"/>
      <c r="AL7" s="339"/>
      <c r="AM7" s="339"/>
      <c r="AN7" s="339"/>
      <c r="AO7" s="339"/>
      <c r="AP7" s="339"/>
      <c r="AQ7" s="339"/>
      <c r="AR7" s="339"/>
      <c r="AS7" s="339"/>
      <c r="AT7" s="339"/>
      <c r="AU7" s="339"/>
      <c r="AV7" s="339"/>
      <c r="AW7" s="339"/>
      <c r="AX7" s="339"/>
      <c r="AY7" s="339"/>
      <c r="AZ7" s="339"/>
      <c r="BB7" s="31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96" customFormat="true" ht="15" customHeight="true" x14ac:dyDescent="0.2">
      <c r="A8" s="359" t="s">
        <v>39</v>
      </c>
      <c r="B8" s="360"/>
      <c r="Z8" s="339"/>
      <c r="AA8" s="339"/>
      <c r="AB8" s="339"/>
      <c r="AC8" s="339"/>
      <c r="AD8" s="339"/>
      <c r="AE8" s="339"/>
      <c r="AF8" s="339"/>
      <c r="AG8" s="339"/>
      <c r="AH8" s="339"/>
      <c r="AI8" s="339"/>
      <c r="AJ8" s="339"/>
      <c r="AK8" s="339"/>
      <c r="AL8" s="339"/>
      <c r="AM8" s="339"/>
      <c r="AN8" s="339"/>
      <c r="AO8" s="339"/>
      <c r="AP8" s="339"/>
      <c r="AQ8" s="339"/>
      <c r="AR8" s="339"/>
      <c r="AS8" s="339"/>
      <c r="AT8" s="339"/>
      <c r="AU8" s="339"/>
      <c r="AV8" s="339"/>
      <c r="AW8" s="339"/>
      <c r="AX8" s="339"/>
      <c r="AY8" s="339"/>
      <c r="AZ8" s="339"/>
      <c r="BB8" s="31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96" customFormat="true" ht="15" customHeight="true" x14ac:dyDescent="0.2">
      <c r="A9" s="359" t="s">
        <v>133</v>
      </c>
      <c r="B9" s="361" t="str">
        <f>A1025</f>
        <v>DHS13</v>
      </c>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B9" s="31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96" customFormat="true" ht="15" customHeight="true" x14ac:dyDescent="0.2">
      <c r="A10" s="185" t="str">
        <f>B1028</f>
        <v/>
      </c>
      <c r="B10" s="184"/>
      <c r="Z10" s="339"/>
      <c r="AA10" s="339"/>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AZ10" s="339"/>
      <c r="BB10" s="31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96" customFormat="true" ht="15" customHeight="true" x14ac:dyDescent="0.2">
      <c r="A11" s="185" t="str">
        <f>B1027</f>
        <v/>
      </c>
      <c r="B11" s="183"/>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39"/>
      <c r="BB11" s="31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96" customFormat="true" ht="18" customHeight="true" x14ac:dyDescent="0.2">
      <c r="A12" s="182"/>
      <c r="B12" s="184"/>
      <c r="Z12" s="339"/>
      <c r="AA12" s="339"/>
      <c r="AB12" s="339"/>
      <c r="AC12" s="339"/>
      <c r="AD12" s="339"/>
      <c r="AE12" s="339"/>
      <c r="AF12" s="339"/>
      <c r="AG12" s="339"/>
      <c r="AH12" s="339"/>
      <c r="AI12" s="339"/>
      <c r="AJ12" s="339"/>
      <c r="AK12" s="339"/>
      <c r="AL12" s="339"/>
      <c r="AM12" s="339"/>
      <c r="AN12" s="339"/>
      <c r="AO12" s="339"/>
      <c r="AP12" s="339"/>
      <c r="AQ12" s="339"/>
      <c r="AR12" s="339"/>
      <c r="AS12" s="339"/>
      <c r="AT12" s="339"/>
      <c r="AU12" s="339"/>
      <c r="AV12" s="339"/>
      <c r="AW12" s="339"/>
      <c r="AX12" s="339"/>
      <c r="AY12" s="339"/>
      <c r="AZ12" s="339"/>
      <c r="BB12" s="31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96" customFormat="true" ht="18" customHeight="true" x14ac:dyDescent="0.2">
      <c r="A13" s="181"/>
      <c r="B13" s="180"/>
      <c r="Z13" s="339"/>
      <c r="AA13" s="339"/>
      <c r="AB13" s="339"/>
      <c r="AC13" s="339"/>
      <c r="AD13" s="339"/>
      <c r="AE13" s="339"/>
      <c r="AF13" s="339"/>
      <c r="AG13" s="339"/>
      <c r="AH13" s="339"/>
      <c r="AI13" s="339"/>
      <c r="AJ13" s="339"/>
      <c r="AK13" s="339"/>
      <c r="AL13" s="339"/>
      <c r="AM13" s="339"/>
      <c r="AN13" s="339"/>
      <c r="AO13" s="339"/>
      <c r="AP13" s="339"/>
      <c r="AQ13" s="339"/>
      <c r="AR13" s="339"/>
      <c r="AS13" s="339"/>
      <c r="AT13" s="339"/>
      <c r="AU13" s="339"/>
      <c r="AV13" s="339"/>
      <c r="AW13" s="339"/>
      <c r="AX13" s="339"/>
      <c r="AY13" s="339"/>
      <c r="AZ13" s="339"/>
      <c r="BB13" s="31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488" customFormat="true" ht="15" customHeight="true" x14ac:dyDescent="0.2">
      <c r="A14" s="300" t="s">
        <v>95</v>
      </c>
      <c r="B14" s="336"/>
      <c r="C14" s="979" t="s">
        <v>114</v>
      </c>
      <c r="D14" s="980"/>
      <c r="E14" s="980"/>
      <c r="F14" s="980"/>
      <c r="G14" s="981"/>
      <c r="H14" s="982" t="s">
        <v>38</v>
      </c>
      <c r="I14" s="974"/>
      <c r="J14" s="974"/>
      <c r="K14" s="974"/>
      <c r="L14" s="976"/>
      <c r="M14" s="969" t="s">
        <v>37</v>
      </c>
      <c r="N14" s="970"/>
      <c r="O14" s="970"/>
      <c r="P14" s="970"/>
      <c r="Q14" s="972"/>
      <c r="R14" s="20" t="s">
        <v>138</v>
      </c>
      <c r="S14" s="398"/>
      <c r="T14" s="398"/>
      <c r="U14" s="398"/>
      <c r="V14" s="398"/>
      <c r="W14" s="398"/>
      <c r="X14" s="398"/>
      <c r="Y14" s="398"/>
      <c r="Z14" s="5"/>
      <c r="AA14" s="408"/>
      <c r="AB14" s="408"/>
      <c r="AC14" s="408"/>
      <c r="AD14" s="408"/>
      <c r="AE14" s="408"/>
      <c r="AF14" s="408"/>
      <c r="AG14" s="408"/>
      <c r="AH14" s="408"/>
      <c r="AI14" s="408"/>
      <c r="AJ14" s="408"/>
      <c r="AK14" s="408"/>
      <c r="AL14" s="408"/>
      <c r="AM14" s="408"/>
      <c r="AN14" s="408"/>
      <c r="AO14" s="408"/>
      <c r="AP14" s="408"/>
      <c r="AQ14" s="408"/>
      <c r="AR14" s="408"/>
      <c r="AS14" s="408"/>
      <c r="AT14" s="408"/>
      <c r="AU14" s="408"/>
      <c r="AV14" s="408"/>
      <c r="AW14" s="408"/>
      <c r="AX14" s="408"/>
      <c r="AY14" s="408"/>
      <c r="AZ14" s="875"/>
      <c r="BA14" s="345" t="s">
        <v>128</v>
      </c>
      <c r="BB14" s="300" t="s">
        <v>95</v>
      </c>
      <c r="BC14" s="969" t="s">
        <v>114</v>
      </c>
      <c r="BD14" s="970"/>
      <c r="BE14" s="970"/>
      <c r="BF14" s="970"/>
      <c r="BG14" s="971"/>
      <c r="BH14" s="969" t="s">
        <v>38</v>
      </c>
      <c r="BI14" s="970"/>
      <c r="BJ14" s="970"/>
      <c r="BK14" s="970"/>
      <c r="BL14" s="971"/>
      <c r="BM14" s="969" t="s">
        <v>37</v>
      </c>
      <c r="BN14" s="970"/>
      <c r="BO14" s="970"/>
      <c r="BP14" s="970"/>
      <c r="BQ14" s="972"/>
      <c r="BR14" s="19" t="s">
        <v>138</v>
      </c>
      <c r="BS14" s="398"/>
      <c r="BT14" s="398"/>
      <c r="BU14" s="398"/>
      <c r="BV14" s="398"/>
      <c r="BW14" s="398"/>
      <c r="BX14" s="398"/>
      <c r="BY14" s="398"/>
      <c r="BZ14" s="343"/>
      <c r="CA14" s="343"/>
      <c r="CB14" s="343"/>
      <c r="CC14" s="343"/>
      <c r="CD14" s="343"/>
      <c r="CE14" s="343"/>
      <c r="CF14" s="343"/>
      <c r="CG14" s="343"/>
      <c r="CH14" s="343"/>
      <c r="CI14" s="343"/>
      <c r="CJ14" s="343"/>
      <c r="CK14" s="343"/>
      <c r="CL14" s="343"/>
      <c r="CM14" s="343"/>
      <c r="CN14" s="343"/>
      <c r="CO14" s="343"/>
      <c r="CP14" s="343"/>
      <c r="CQ14" s="343"/>
      <c r="CR14" s="343"/>
      <c r="CS14" s="343"/>
      <c r="CT14" s="343"/>
      <c r="CU14" s="343"/>
      <c r="CV14" s="343"/>
      <c r="CW14" s="343"/>
      <c r="CX14" s="343"/>
      <c r="CY14" s="343"/>
      <c r="CZ14" s="343"/>
    </row>
    <row r="15" s="488" customFormat="true" ht="12.75" x14ac:dyDescent="0.2">
      <c r="A15" s="333" t="s">
        <v>87</v>
      </c>
      <c r="B15" s="367"/>
      <c r="C15" s="390" t="s">
        <v>0</v>
      </c>
      <c r="D15" s="545" t="s">
        <v>1</v>
      </c>
      <c r="E15" s="545" t="s">
        <v>2</v>
      </c>
      <c r="F15" s="545" t="s">
        <v>3</v>
      </c>
      <c r="G15" s="546" t="s">
        <v>4</v>
      </c>
      <c r="H15" s="372" t="s">
        <v>0</v>
      </c>
      <c r="I15" s="548" t="s">
        <v>1</v>
      </c>
      <c r="J15" s="548" t="s">
        <v>2</v>
      </c>
      <c r="K15" s="548" t="s">
        <v>3</v>
      </c>
      <c r="L15" s="549" t="s">
        <v>4</v>
      </c>
      <c r="M15" s="373" t="s">
        <v>0</v>
      </c>
      <c r="N15" s="548" t="s">
        <v>1</v>
      </c>
      <c r="O15" s="548" t="s">
        <v>2</v>
      </c>
      <c r="P15" s="548" t="s">
        <v>3</v>
      </c>
      <c r="Q15" s="544" t="s">
        <v>4</v>
      </c>
      <c r="R15" s="372" t="s">
        <v>548</v>
      </c>
      <c r="S15" s="548" t="s">
        <v>549</v>
      </c>
      <c r="T15" s="548" t="s">
        <v>550</v>
      </c>
      <c r="U15" s="548" t="s">
        <v>551</v>
      </c>
      <c r="V15" s="548" t="s">
        <v>552</v>
      </c>
      <c r="W15" s="548" t="s">
        <v>553</v>
      </c>
      <c r="X15" s="548" t="s">
        <v>554</v>
      </c>
      <c r="Y15" s="549" t="s">
        <v>555</v>
      </c>
      <c r="Z15" s="879"/>
      <c r="AA15" s="408"/>
      <c r="AB15" s="408"/>
      <c r="AC15" s="408"/>
      <c r="AD15" s="408"/>
      <c r="AE15" s="408"/>
      <c r="AF15" s="408"/>
      <c r="AG15" s="408"/>
      <c r="AH15" s="408"/>
      <c r="AI15" s="408"/>
      <c r="AJ15" s="408"/>
      <c r="AK15" s="408"/>
      <c r="AL15" s="408"/>
      <c r="AM15" s="408"/>
      <c r="AN15" s="408"/>
      <c r="AO15" s="408"/>
      <c r="AP15" s="408"/>
      <c r="AQ15" s="408"/>
      <c r="AR15" s="408"/>
      <c r="AS15" s="408"/>
      <c r="AT15" s="408"/>
      <c r="AU15" s="408"/>
      <c r="AV15" s="408"/>
      <c r="AW15" s="408"/>
      <c r="AX15" s="408"/>
      <c r="AY15" s="408"/>
      <c r="AZ15" s="875"/>
      <c r="BA15" s="333" t="s">
        <v>119</v>
      </c>
      <c r="BB15" s="332"/>
      <c r="BC15" s="422" t="s">
        <v>0</v>
      </c>
      <c r="BD15" s="521" t="s">
        <v>1</v>
      </c>
      <c r="BE15" s="521" t="s">
        <v>2</v>
      </c>
      <c r="BF15" s="521" t="s">
        <v>3</v>
      </c>
      <c r="BG15" s="423" t="s">
        <v>4</v>
      </c>
      <c r="BH15" s="422" t="s">
        <v>0</v>
      </c>
      <c r="BI15" s="521" t="s">
        <v>1</v>
      </c>
      <c r="BJ15" s="521" t="s">
        <v>2</v>
      </c>
      <c r="BK15" s="521" t="s">
        <v>3</v>
      </c>
      <c r="BL15" s="423" t="s">
        <v>4</v>
      </c>
      <c r="BM15" s="422" t="s">
        <v>0</v>
      </c>
      <c r="BN15" s="521" t="s">
        <v>1</v>
      </c>
      <c r="BO15" s="521" t="s">
        <v>2</v>
      </c>
      <c r="BP15" s="521" t="s">
        <v>3</v>
      </c>
      <c r="BQ15" s="423" t="s">
        <v>4</v>
      </c>
      <c r="BR15" s="422" t="s">
        <v>548</v>
      </c>
      <c r="BS15" s="521" t="s">
        <v>549</v>
      </c>
      <c r="BT15" s="521" t="s">
        <v>550</v>
      </c>
      <c r="BU15" s="521" t="s">
        <v>551</v>
      </c>
      <c r="BV15" s="521" t="s">
        <v>552</v>
      </c>
      <c r="BW15" s="521" t="s">
        <v>553</v>
      </c>
      <c r="BX15" s="521" t="s">
        <v>554</v>
      </c>
      <c r="BY15" s="522" t="s">
        <v>555</v>
      </c>
      <c r="BZ15" s="879"/>
      <c r="CA15" s="879"/>
      <c r="CB15" s="879"/>
      <c r="CC15" s="879"/>
      <c r="CD15" s="879"/>
      <c r="CE15" s="879"/>
      <c r="CF15" s="879"/>
      <c r="CG15" s="879"/>
      <c r="CH15" s="879"/>
      <c r="CI15" s="879"/>
      <c r="CJ15" s="879"/>
      <c r="CK15" s="879"/>
      <c r="CL15" s="879"/>
      <c r="CM15" s="879"/>
      <c r="CN15" s="879"/>
      <c r="CO15" s="879"/>
      <c r="CP15" s="879"/>
      <c r="CQ15" s="879"/>
      <c r="CR15" s="879"/>
      <c r="CS15" s="879"/>
      <c r="CT15" s="879"/>
      <c r="CU15" s="879"/>
      <c r="CV15" s="879"/>
      <c r="CW15" s="879"/>
      <c r="CX15" s="879"/>
      <c r="CY15" s="879"/>
      <c r="CZ15" s="879"/>
    </row>
    <row r="16" s="488" customFormat="true" ht="15" customHeight="true" x14ac:dyDescent="0.2">
      <c r="A16" s="983" t="s">
        <v>13</v>
      </c>
      <c r="B16" s="369" t="s">
        <v>14</v>
      </c>
      <c r="C16" s="132">
        <v>96.595195970439946</v>
      </c>
      <c r="D16" s="131">
        <v>99.109012018097417</v>
      </c>
      <c r="E16" s="131">
        <v>99.3247474374662</v>
      </c>
      <c r="F16" s="131">
        <v>99.051308931345744</v>
      </c>
      <c r="G16" s="130">
        <v>99.817298736017889</v>
      </c>
      <c r="H16" s="129">
        <v>98.238898247578064</v>
      </c>
      <c r="I16" s="131">
        <v>99.602497474796209</v>
      </c>
      <c r="J16" s="131">
        <v>99.112728259960875</v>
      </c>
      <c r="K16" s="131">
        <v>99.495991732378059</v>
      </c>
      <c r="L16" s="128">
        <v>99.752021628164272</v>
      </c>
      <c r="M16" s="132">
        <v>93.791592786063049</v>
      </c>
      <c r="N16" s="131">
        <v>96.832133267173077</v>
      </c>
      <c r="O16" s="131">
        <v>98.846980046676521</v>
      </c>
      <c r="P16" s="131">
        <v>98.334582603549819</v>
      </c>
      <c r="Q16" s="130">
        <v>99.646724108829829</v>
      </c>
      <c r="R16" s="129">
        <v>99.382425792749203</v>
      </c>
      <c r="S16" s="131">
        <v>98.342817804114873</v>
      </c>
      <c r="T16" s="131">
        <v>99.173193405944417</v>
      </c>
      <c r="U16" s="131">
        <v>99.131708119974988</v>
      </c>
      <c r="V16" s="131">
        <v>96.236292096290853</v>
      </c>
      <c r="W16" s="131">
        <v>99.393220405736585</v>
      </c>
      <c r="X16" s="131">
        <v>96.042186737681149</v>
      </c>
      <c r="Y16" s="128">
        <v>99.149600171738257</v>
      </c>
      <c r="Z16" s="4"/>
      <c r="AA16" s="408"/>
      <c r="AB16" s="408"/>
      <c r="AC16" s="408"/>
      <c r="AD16" s="408"/>
      <c r="AE16" s="408"/>
      <c r="AF16" s="408"/>
      <c r="AG16" s="408"/>
      <c r="AH16" s="408"/>
      <c r="AI16" s="408"/>
      <c r="AJ16" s="408"/>
      <c r="AK16" s="408"/>
      <c r="AL16" s="408"/>
      <c r="AM16" s="408"/>
      <c r="AN16" s="408"/>
      <c r="AO16" s="408"/>
      <c r="AP16" s="408"/>
      <c r="AQ16" s="408"/>
      <c r="AR16" s="408"/>
      <c r="AS16" s="408"/>
      <c r="AT16" s="408"/>
      <c r="AU16" s="408"/>
      <c r="AV16" s="408"/>
      <c r="AW16" s="408"/>
      <c r="AX16" s="408"/>
      <c r="AY16" s="408"/>
      <c r="AZ16" s="875"/>
      <c r="BA16" s="968" t="s">
        <v>13</v>
      </c>
      <c r="BB16" s="553" t="s">
        <v>14</v>
      </c>
      <c r="BC16" s="55" t="s">
        <v>35</v>
      </c>
      <c r="BD16" s="51" t="s">
        <v>35</v>
      </c>
      <c r="BE16" s="51" t="s">
        <v>35</v>
      </c>
      <c r="BF16" s="51" t="s">
        <v>35</v>
      </c>
      <c r="BG16" s="46" t="s">
        <v>35</v>
      </c>
      <c r="BH16" s="55" t="s">
        <v>35</v>
      </c>
      <c r="BI16" s="51" t="s">
        <v>35</v>
      </c>
      <c r="BJ16" s="51" t="s">
        <v>35</v>
      </c>
      <c r="BK16" s="51" t="s">
        <v>35</v>
      </c>
      <c r="BL16" s="46" t="s">
        <v>35</v>
      </c>
      <c r="BM16" s="55" t="s">
        <v>35</v>
      </c>
      <c r="BN16" s="51" t="s">
        <v>35</v>
      </c>
      <c r="BO16" s="51" t="s">
        <v>35</v>
      </c>
      <c r="BP16" s="51" t="s">
        <v>35</v>
      </c>
      <c r="BQ16" s="46" t="s">
        <v>35</v>
      </c>
      <c r="BR16" s="55" t="s">
        <v>35</v>
      </c>
      <c r="BS16" s="51" t="s">
        <v>35</v>
      </c>
      <c r="BT16" s="51" t="s">
        <v>35</v>
      </c>
      <c r="BU16" s="51" t="s">
        <v>35</v>
      </c>
      <c r="BV16" s="51" t="s">
        <v>35</v>
      </c>
      <c r="BW16" s="51" t="s">
        <v>35</v>
      </c>
      <c r="BX16" s="51" t="s">
        <v>35</v>
      </c>
      <c r="BY16" s="40" t="s">
        <v>35</v>
      </c>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row>
    <row r="17" s="488" customFormat="true" ht="15" customHeight="true" x14ac:dyDescent="0.2">
      <c r="A17" s="977"/>
      <c r="B17" s="370" t="s">
        <v>51</v>
      </c>
      <c r="C17" s="127">
        <v>3.4048040295601023</v>
      </c>
      <c r="D17" s="126">
        <v>0.89098798190257422</v>
      </c>
      <c r="E17" s="126">
        <v>0.6752525625337753</v>
      </c>
      <c r="F17" s="126">
        <v>0.94869106865425223</v>
      </c>
      <c r="G17" s="125">
        <v>0.18270126398210332</v>
      </c>
      <c r="H17" s="124">
        <v>1.761101752421939</v>
      </c>
      <c r="I17" s="126">
        <v>0.39750252520380236</v>
      </c>
      <c r="J17" s="126">
        <v>0.88727174003912901</v>
      </c>
      <c r="K17" s="126">
        <v>0.5040082676219616</v>
      </c>
      <c r="L17" s="123">
        <v>0.24797837183573812</v>
      </c>
      <c r="M17" s="127">
        <v>6.2084072139369519</v>
      </c>
      <c r="N17" s="126">
        <v>3.1678667328268211</v>
      </c>
      <c r="O17" s="126">
        <v>1.1530199533234793</v>
      </c>
      <c r="P17" s="126">
        <v>1.6654173964502281</v>
      </c>
      <c r="Q17" s="125">
        <v>0.35327589117018759</v>
      </c>
      <c r="R17" s="124">
        <v>0.6175742072507947</v>
      </c>
      <c r="S17" s="126">
        <v>1.6571821958850981</v>
      </c>
      <c r="T17" s="126">
        <v>0.82680659405558865</v>
      </c>
      <c r="U17" s="126">
        <v>0.86829188002500979</v>
      </c>
      <c r="V17" s="126">
        <v>3.7637079037090828</v>
      </c>
      <c r="W17" s="126">
        <v>0.60677959426344008</v>
      </c>
      <c r="X17" s="126">
        <v>3.9578132623189557</v>
      </c>
      <c r="Y17" s="123">
        <v>0.85039982826175164</v>
      </c>
      <c r="Z17" s="4"/>
      <c r="AA17" s="408"/>
      <c r="AB17" s="408"/>
      <c r="AC17" s="408"/>
      <c r="AD17" s="408"/>
      <c r="AE17" s="408"/>
      <c r="AF17" s="408"/>
      <c r="AG17" s="408"/>
      <c r="AH17" s="408"/>
      <c r="AI17" s="408"/>
      <c r="AJ17" s="408"/>
      <c r="AK17" s="408"/>
      <c r="AL17" s="408"/>
      <c r="AM17" s="408"/>
      <c r="AN17" s="408"/>
      <c r="AO17" s="408"/>
      <c r="AP17" s="408"/>
      <c r="AQ17" s="408"/>
      <c r="AR17" s="408"/>
      <c r="AS17" s="408"/>
      <c r="AT17" s="408"/>
      <c r="AU17" s="408"/>
      <c r="AV17" s="408"/>
      <c r="AW17" s="408"/>
      <c r="AX17" s="408"/>
      <c r="AY17" s="408"/>
      <c r="AZ17" s="875"/>
      <c r="BA17" s="965"/>
      <c r="BB17" s="552" t="s">
        <v>51</v>
      </c>
      <c r="BC17" s="54" t="s">
        <v>35</v>
      </c>
      <c r="BD17" s="50" t="s">
        <v>35</v>
      </c>
      <c r="BE17" s="50" t="s">
        <v>35</v>
      </c>
      <c r="BF17" s="50" t="s">
        <v>35</v>
      </c>
      <c r="BG17" s="45" t="s">
        <v>35</v>
      </c>
      <c r="BH17" s="54" t="s">
        <v>35</v>
      </c>
      <c r="BI17" s="50" t="s">
        <v>35</v>
      </c>
      <c r="BJ17" s="50" t="s">
        <v>35</v>
      </c>
      <c r="BK17" s="50" t="s">
        <v>35</v>
      </c>
      <c r="BL17" s="45" t="s">
        <v>35</v>
      </c>
      <c r="BM17" s="54" t="s">
        <v>35</v>
      </c>
      <c r="BN17" s="50" t="s">
        <v>35</v>
      </c>
      <c r="BO17" s="50" t="s">
        <v>35</v>
      </c>
      <c r="BP17" s="50" t="s">
        <v>35</v>
      </c>
      <c r="BQ17" s="45" t="s">
        <v>35</v>
      </c>
      <c r="BR17" s="54" t="s">
        <v>35</v>
      </c>
      <c r="BS17" s="50" t="s">
        <v>35</v>
      </c>
      <c r="BT17" s="50" t="s">
        <v>35</v>
      </c>
      <c r="BU17" s="50" t="s">
        <v>35</v>
      </c>
      <c r="BV17" s="50" t="s">
        <v>35</v>
      </c>
      <c r="BW17" s="50" t="s">
        <v>35</v>
      </c>
      <c r="BX17" s="50" t="s">
        <v>35</v>
      </c>
      <c r="BY17" s="39" t="s">
        <v>35</v>
      </c>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row>
    <row r="18" s="488" customFormat="true" ht="15" customHeight="true" x14ac:dyDescent="0.2">
      <c r="A18" s="977" t="s">
        <v>60</v>
      </c>
      <c r="B18" s="370" t="s">
        <v>15</v>
      </c>
      <c r="C18" s="127">
        <f>C16*C23/100</f>
        <v>95.83649351706994</v>
      </c>
      <c r="D18" s="126">
        <f>D16*D23/100</f>
        <v>98.312069950932184</v>
      </c>
      <c r="E18" s="126">
        <f t="shared" ref="E18:Y18" si="0">E16*E23/100</f>
        <v>99.15447027707782</v>
      </c>
      <c r="F18" s="126">
        <f t="shared" si="0"/>
        <v>98.175530728989486</v>
      </c>
      <c r="G18" s="125">
        <f t="shared" si="0"/>
        <v>99.521601411260434</v>
      </c>
      <c r="H18" s="124">
        <f t="shared" si="0"/>
        <v>97.901907646270871</v>
      </c>
      <c r="I18" s="126">
        <f t="shared" si="0"/>
        <v>99.425983641353525</v>
      </c>
      <c r="J18" s="126">
        <f t="shared" si="0"/>
        <v>98.55000384867715</v>
      </c>
      <c r="K18" s="126">
        <f t="shared" si="0"/>
        <v>98.934382354159766</v>
      </c>
      <c r="L18" s="123">
        <f t="shared" si="0"/>
        <v>99.351181042261771</v>
      </c>
      <c r="M18" s="127">
        <f t="shared" si="0"/>
        <v>92.296639049536793</v>
      </c>
      <c r="N18" s="126">
        <f t="shared" si="0"/>
        <v>95.959602289134324</v>
      </c>
      <c r="O18" s="126">
        <f t="shared" si="0"/>
        <v>96.737730455342245</v>
      </c>
      <c r="P18" s="126">
        <f t="shared" si="0"/>
        <v>97.5306888033288</v>
      </c>
      <c r="Q18" s="125">
        <f t="shared" si="0"/>
        <v>99.625516396617428</v>
      </c>
      <c r="R18" s="124">
        <f t="shared" si="0"/>
        <v>98.634820553159713</v>
      </c>
      <c r="S18" s="126">
        <f t="shared" si="0"/>
        <v>98.078820961656135</v>
      </c>
      <c r="T18" s="126">
        <f t="shared" si="0"/>
        <v>99.099958741036531</v>
      </c>
      <c r="U18" s="126">
        <f t="shared" si="0"/>
        <v>98.516769227166392</v>
      </c>
      <c r="V18" s="126">
        <f t="shared" si="0"/>
        <v>95.871383705549022</v>
      </c>
      <c r="W18" s="126">
        <f t="shared" si="0"/>
        <v>97.832955078293722</v>
      </c>
      <c r="X18" s="126">
        <f t="shared" si="0"/>
        <v>95.838629429620099</v>
      </c>
      <c r="Y18" s="123">
        <f t="shared" si="0"/>
        <v>98.991707067436522</v>
      </c>
      <c r="Z18" s="4"/>
      <c r="AA18" s="408"/>
      <c r="AB18" s="408"/>
      <c r="AC18" s="408"/>
      <c r="AD18" s="408"/>
      <c r="AE18" s="408"/>
      <c r="AF18" s="408"/>
      <c r="AG18" s="408"/>
      <c r="AH18" s="408"/>
      <c r="AI18" s="408"/>
      <c r="AJ18" s="408"/>
      <c r="AK18" s="408"/>
      <c r="AL18" s="408"/>
      <c r="AM18" s="408"/>
      <c r="AN18" s="408"/>
      <c r="AO18" s="408"/>
      <c r="AP18" s="408"/>
      <c r="AQ18" s="408"/>
      <c r="AR18" s="408"/>
      <c r="AS18" s="408"/>
      <c r="AT18" s="408"/>
      <c r="AU18" s="408"/>
      <c r="AV18" s="408"/>
      <c r="AW18" s="408"/>
      <c r="AX18" s="408"/>
      <c r="AY18" s="408"/>
      <c r="AZ18" s="875"/>
      <c r="BA18" s="965" t="s">
        <v>60</v>
      </c>
      <c r="BB18" s="552" t="s">
        <v>15</v>
      </c>
      <c r="BC18" s="54" t="s">
        <v>35</v>
      </c>
      <c r="BD18" s="50" t="s">
        <v>35</v>
      </c>
      <c r="BE18" s="50" t="s">
        <v>35</v>
      </c>
      <c r="BF18" s="50" t="s">
        <v>35</v>
      </c>
      <c r="BG18" s="45" t="s">
        <v>35</v>
      </c>
      <c r="BH18" s="54" t="s">
        <v>35</v>
      </c>
      <c r="BI18" s="50" t="s">
        <v>35</v>
      </c>
      <c r="BJ18" s="50" t="s">
        <v>35</v>
      </c>
      <c r="BK18" s="50" t="s">
        <v>35</v>
      </c>
      <c r="BL18" s="45" t="s">
        <v>35</v>
      </c>
      <c r="BM18" s="54" t="s">
        <v>35</v>
      </c>
      <c r="BN18" s="50" t="s">
        <v>35</v>
      </c>
      <c r="BO18" s="50" t="s">
        <v>35</v>
      </c>
      <c r="BP18" s="50" t="s">
        <v>35</v>
      </c>
      <c r="BQ18" s="45" t="s">
        <v>35</v>
      </c>
      <c r="BR18" s="54" t="s">
        <v>35</v>
      </c>
      <c r="BS18" s="50" t="s">
        <v>35</v>
      </c>
      <c r="BT18" s="50" t="s">
        <v>35</v>
      </c>
      <c r="BU18" s="50" t="s">
        <v>35</v>
      </c>
      <c r="BV18" s="50" t="s">
        <v>35</v>
      </c>
      <c r="BW18" s="50" t="s">
        <v>35</v>
      </c>
      <c r="BX18" s="50" t="s">
        <v>35</v>
      </c>
      <c r="BY18" s="39" t="s">
        <v>35</v>
      </c>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row>
    <row r="19" s="488" customFormat="true" ht="15" customHeight="true" x14ac:dyDescent="0.2">
      <c r="A19" s="977"/>
      <c r="B19" s="370" t="s">
        <v>16</v>
      </c>
      <c r="C19" s="127">
        <f>C16*C22/100</f>
        <v>0.75870245337003728</v>
      </c>
      <c r="D19" s="126">
        <f>D16*D22/100</f>
        <v>0.79694206716523752</v>
      </c>
      <c r="E19" s="126">
        <f t="shared" ref="E19:Y19" si="1">E16*E22/100</f>
        <v>0.17027716038840293</v>
      </c>
      <c r="F19" s="126">
        <f t="shared" si="1"/>
        <v>0.87577820235627579</v>
      </c>
      <c r="G19" s="125">
        <f t="shared" si="1"/>
        <v>0.29569732475744787</v>
      </c>
      <c r="H19" s="124">
        <f t="shared" si="1"/>
        <v>0.33699060130720015</v>
      </c>
      <c r="I19" s="126">
        <f t="shared" si="1"/>
        <v>0.17651383344268529</v>
      </c>
      <c r="J19" s="126">
        <f t="shared" si="1"/>
        <v>0.56272441128369377</v>
      </c>
      <c r="K19" s="126">
        <f t="shared" si="1"/>
        <v>0.56160937821825219</v>
      </c>
      <c r="L19" s="123">
        <f t="shared" si="1"/>
        <v>0.40084058590251415</v>
      </c>
      <c r="M19" s="127">
        <f t="shared" si="1"/>
        <v>1.4949537365262697</v>
      </c>
      <c r="N19" s="126">
        <f t="shared" si="1"/>
        <v>0.87253097803874324</v>
      </c>
      <c r="O19" s="126">
        <f t="shared" si="1"/>
        <v>2.1092495913342462</v>
      </c>
      <c r="P19" s="126">
        <f t="shared" si="1"/>
        <v>0.80389380022101331</v>
      </c>
      <c r="Q19" s="125">
        <f t="shared" si="1"/>
        <v>2.1207712212403793E-2</v>
      </c>
      <c r="R19" s="124">
        <f t="shared" si="1"/>
        <v>0.74760523958949121</v>
      </c>
      <c r="S19" s="126">
        <f t="shared" si="1"/>
        <v>0.26399684245872324</v>
      </c>
      <c r="T19" s="126">
        <f t="shared" si="1"/>
        <v>7.3234664907872907E-2</v>
      </c>
      <c r="U19" s="126">
        <f t="shared" si="1"/>
        <v>0.61493889280861225</v>
      </c>
      <c r="V19" s="126">
        <f t="shared" si="1"/>
        <v>0.36490839074184195</v>
      </c>
      <c r="W19" s="126">
        <f t="shared" si="1"/>
        <v>1.5602653274428493</v>
      </c>
      <c r="X19" s="126">
        <f t="shared" si="1"/>
        <v>0.20355730806107297</v>
      </c>
      <c r="Y19" s="123">
        <f t="shared" si="1"/>
        <v>0.15789310430173631</v>
      </c>
      <c r="Z19" s="4"/>
      <c r="AA19" s="408"/>
      <c r="AB19" s="408"/>
      <c r="AC19" s="408"/>
      <c r="AD19" s="408"/>
      <c r="AE19" s="408"/>
      <c r="AF19" s="408"/>
      <c r="AG19" s="408"/>
      <c r="AH19" s="408"/>
      <c r="AI19" s="408"/>
      <c r="AJ19" s="408"/>
      <c r="AK19" s="408"/>
      <c r="AL19" s="408"/>
      <c r="AM19" s="408"/>
      <c r="AN19" s="408"/>
      <c r="AO19" s="408"/>
      <c r="AP19" s="408"/>
      <c r="AQ19" s="408"/>
      <c r="AR19" s="408"/>
      <c r="AS19" s="408"/>
      <c r="AT19" s="408"/>
      <c r="AU19" s="408"/>
      <c r="AV19" s="408"/>
      <c r="AW19" s="408"/>
      <c r="AX19" s="408"/>
      <c r="AY19" s="408"/>
      <c r="AZ19" s="875"/>
      <c r="BA19" s="965"/>
      <c r="BB19" s="552" t="s">
        <v>16</v>
      </c>
      <c r="BC19" s="54" t="s">
        <v>35</v>
      </c>
      <c r="BD19" s="50" t="s">
        <v>35</v>
      </c>
      <c r="BE19" s="50" t="s">
        <v>35</v>
      </c>
      <c r="BF19" s="50" t="s">
        <v>35</v>
      </c>
      <c r="BG19" s="45" t="s">
        <v>35</v>
      </c>
      <c r="BH19" s="54" t="s">
        <v>35</v>
      </c>
      <c r="BI19" s="50" t="s">
        <v>35</v>
      </c>
      <c r="BJ19" s="50" t="s">
        <v>35</v>
      </c>
      <c r="BK19" s="50" t="s">
        <v>35</v>
      </c>
      <c r="BL19" s="45" t="s">
        <v>35</v>
      </c>
      <c r="BM19" s="54" t="s">
        <v>35</v>
      </c>
      <c r="BN19" s="50" t="s">
        <v>35</v>
      </c>
      <c r="BO19" s="50" t="s">
        <v>35</v>
      </c>
      <c r="BP19" s="50" t="s">
        <v>35</v>
      </c>
      <c r="BQ19" s="45" t="s">
        <v>35</v>
      </c>
      <c r="BR19" s="54" t="s">
        <v>35</v>
      </c>
      <c r="BS19" s="50" t="s">
        <v>35</v>
      </c>
      <c r="BT19" s="50" t="s">
        <v>35</v>
      </c>
      <c r="BU19" s="50" t="s">
        <v>35</v>
      </c>
      <c r="BV19" s="50" t="s">
        <v>35</v>
      </c>
      <c r="BW19" s="50" t="s">
        <v>35</v>
      </c>
      <c r="BX19" s="50" t="s">
        <v>35</v>
      </c>
      <c r="BY19" s="39" t="s">
        <v>35</v>
      </c>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row>
    <row r="20" s="488" customFormat="true" ht="15" customHeight="true" x14ac:dyDescent="0.2">
      <c r="A20" s="977"/>
      <c r="B20" s="370" t="s">
        <v>22</v>
      </c>
      <c r="C20" s="127">
        <f>100-C18-C19-C21</f>
        <v>1.0351046885898652</v>
      </c>
      <c r="D20" s="126">
        <f>100-D18-D19-D21</f>
        <v>0.18903132587103444</v>
      </c>
      <c r="E20" s="126">
        <f t="shared" ref="E20:Y20" si="2">100-E18-E19-E21</f>
        <v>0.33108918016028727</v>
      </c>
      <c r="F20" s="126">
        <f t="shared" si="2"/>
        <v>0.82778211186963857</v>
      </c>
      <c r="G20" s="125">
        <f t="shared" si="2"/>
        <v>0.182701263982118</v>
      </c>
      <c r="H20" s="124">
        <f t="shared" si="2"/>
        <v>0.90823891807656854</v>
      </c>
      <c r="I20" s="126">
        <f t="shared" si="2"/>
        <v>0.33656189317220875</v>
      </c>
      <c r="J20" s="126">
        <f t="shared" si="2"/>
        <v>0.79656423888916117</v>
      </c>
      <c r="K20" s="126">
        <f t="shared" si="2"/>
        <v>0.44704208926371125</v>
      </c>
      <c r="L20" s="123">
        <f t="shared" si="2"/>
        <v>0.24797837183571447</v>
      </c>
      <c r="M20" s="127">
        <f t="shared" si="2"/>
        <v>1.055899494607762</v>
      </c>
      <c r="N20" s="126">
        <f t="shared" si="2"/>
        <v>0.33502007200388695</v>
      </c>
      <c r="O20" s="126">
        <f t="shared" si="2"/>
        <v>2.9753977059954195E-14</v>
      </c>
      <c r="P20" s="126">
        <f t="shared" si="2"/>
        <v>0.44866747574539123</v>
      </c>
      <c r="Q20" s="125">
        <f t="shared" si="2"/>
        <v>0.25057185719079594</v>
      </c>
      <c r="R20" s="124">
        <f t="shared" si="2"/>
        <v>0.6175742072507957</v>
      </c>
      <c r="S20" s="126">
        <f t="shared" si="2"/>
        <v>0.3634608811239679</v>
      </c>
      <c r="T20" s="126">
        <f t="shared" si="2"/>
        <v>0.40865839748274496</v>
      </c>
      <c r="U20" s="126">
        <f t="shared" si="2"/>
        <v>-1.4432899320127035E-14</v>
      </c>
      <c r="V20" s="126">
        <f t="shared" si="2"/>
        <v>0.18556108152772754</v>
      </c>
      <c r="W20" s="126">
        <f t="shared" si="2"/>
        <v>0.54196026203034453</v>
      </c>
      <c r="X20" s="126">
        <f t="shared" si="2"/>
        <v>0.74050367737368372</v>
      </c>
      <c r="Y20" s="123">
        <f t="shared" si="2"/>
        <v>0.14427436754441303</v>
      </c>
      <c r="Z20" s="4"/>
      <c r="AA20" s="408"/>
      <c r="AB20" s="408"/>
      <c r="AC20" s="408"/>
      <c r="AD20" s="408"/>
      <c r="AE20" s="408"/>
      <c r="AF20" s="408"/>
      <c r="AG20" s="408"/>
      <c r="AH20" s="408"/>
      <c r="AI20" s="408"/>
      <c r="AJ20" s="408"/>
      <c r="AK20" s="408"/>
      <c r="AL20" s="408"/>
      <c r="AM20" s="408"/>
      <c r="AN20" s="408"/>
      <c r="AO20" s="408"/>
      <c r="AP20" s="408"/>
      <c r="AQ20" s="408"/>
      <c r="AR20" s="408"/>
      <c r="AS20" s="408"/>
      <c r="AT20" s="408"/>
      <c r="AU20" s="408"/>
      <c r="AV20" s="408"/>
      <c r="AW20" s="408"/>
      <c r="AX20" s="408"/>
      <c r="AY20" s="408"/>
      <c r="AZ20" s="875"/>
      <c r="BA20" s="965"/>
      <c r="BB20" s="552" t="s">
        <v>22</v>
      </c>
      <c r="BC20" s="54" t="s">
        <v>35</v>
      </c>
      <c r="BD20" s="50" t="s">
        <v>35</v>
      </c>
      <c r="BE20" s="50" t="s">
        <v>35</v>
      </c>
      <c r="BF20" s="50" t="s">
        <v>35</v>
      </c>
      <c r="BG20" s="45" t="s">
        <v>35</v>
      </c>
      <c r="BH20" s="54" t="s">
        <v>35</v>
      </c>
      <c r="BI20" s="50" t="s">
        <v>35</v>
      </c>
      <c r="BJ20" s="50" t="s">
        <v>35</v>
      </c>
      <c r="BK20" s="50" t="s">
        <v>35</v>
      </c>
      <c r="BL20" s="45" t="s">
        <v>35</v>
      </c>
      <c r="BM20" s="54" t="s">
        <v>35</v>
      </c>
      <c r="BN20" s="50" t="s">
        <v>35</v>
      </c>
      <c r="BO20" s="50" t="s">
        <v>35</v>
      </c>
      <c r="BP20" s="50" t="s">
        <v>35</v>
      </c>
      <c r="BQ20" s="45" t="s">
        <v>35</v>
      </c>
      <c r="BR20" s="54" t="s">
        <v>35</v>
      </c>
      <c r="BS20" s="50" t="s">
        <v>35</v>
      </c>
      <c r="BT20" s="50" t="s">
        <v>35</v>
      </c>
      <c r="BU20" s="50" t="s">
        <v>35</v>
      </c>
      <c r="BV20" s="50" t="s">
        <v>35</v>
      </c>
      <c r="BW20" s="50" t="s">
        <v>35</v>
      </c>
      <c r="BX20" s="50" t="s">
        <v>35</v>
      </c>
      <c r="BY20" s="39" t="s">
        <v>35</v>
      </c>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row>
    <row r="21" s="488" customFormat="true" ht="15" customHeight="true" x14ac:dyDescent="0.2">
      <c r="A21" s="977"/>
      <c r="B21" s="370" t="s">
        <v>17</v>
      </c>
      <c r="C21" s="127">
        <v>2.3696993409701581</v>
      </c>
      <c r="D21" s="126">
        <v>0.70195665603154422</v>
      </c>
      <c r="E21" s="126">
        <v>0.3441633823734897</v>
      </c>
      <c r="F21" s="126">
        <v>0.12090895678459981</v>
      </c>
      <c r="G21" s="125">
        <v>0</v>
      </c>
      <c r="H21" s="124">
        <v>0.85286283434536025</v>
      </c>
      <c r="I21" s="126">
        <v>6.0940632031580559E-2</v>
      </c>
      <c r="J21" s="126">
        <v>9.0707501149994943E-2</v>
      </c>
      <c r="K21" s="126">
        <v>5.6966178358270787E-2</v>
      </c>
      <c r="L21" s="123">
        <v>0</v>
      </c>
      <c r="M21" s="127">
        <v>5.1525077193291748</v>
      </c>
      <c r="N21" s="126">
        <v>2.832846660823046</v>
      </c>
      <c r="O21" s="126">
        <v>1.1530199533234793</v>
      </c>
      <c r="P21" s="126">
        <v>1.2167499207047949</v>
      </c>
      <c r="Q21" s="125">
        <v>0.10270403397937228</v>
      </c>
      <c r="R21" s="124">
        <v>0</v>
      </c>
      <c r="S21" s="126">
        <v>1.2937213147611741</v>
      </c>
      <c r="T21" s="126">
        <v>0.41814819657285135</v>
      </c>
      <c r="U21" s="126">
        <v>0.86829188002500979</v>
      </c>
      <c r="V21" s="126">
        <v>3.578146822181409</v>
      </c>
      <c r="W21" s="126">
        <v>6.4819332233084309E-2</v>
      </c>
      <c r="X21" s="126">
        <v>3.2173095849451445</v>
      </c>
      <c r="Y21" s="123">
        <v>0.70612546071732862</v>
      </c>
      <c r="Z21" s="4"/>
      <c r="AA21" s="408"/>
      <c r="AB21" s="408"/>
      <c r="AC21" s="408"/>
      <c r="AD21" s="408"/>
      <c r="AE21" s="408"/>
      <c r="AF21" s="408"/>
      <c r="AG21" s="408"/>
      <c r="AH21" s="408"/>
      <c r="AI21" s="408"/>
      <c r="AJ21" s="408"/>
      <c r="AK21" s="408"/>
      <c r="AL21" s="408"/>
      <c r="AM21" s="408"/>
      <c r="AN21" s="408"/>
      <c r="AO21" s="408"/>
      <c r="AP21" s="408"/>
      <c r="AQ21" s="408"/>
      <c r="AR21" s="408"/>
      <c r="AS21" s="408"/>
      <c r="AT21" s="408"/>
      <c r="AU21" s="408"/>
      <c r="AV21" s="408"/>
      <c r="AW21" s="408"/>
      <c r="AX21" s="408"/>
      <c r="AY21" s="408"/>
      <c r="AZ21" s="875"/>
      <c r="BA21" s="965"/>
      <c r="BB21" s="552" t="s">
        <v>17</v>
      </c>
      <c r="BC21" s="54" t="s">
        <v>35</v>
      </c>
      <c r="BD21" s="50" t="s">
        <v>35</v>
      </c>
      <c r="BE21" s="50" t="s">
        <v>35</v>
      </c>
      <c r="BF21" s="50" t="s">
        <v>35</v>
      </c>
      <c r="BG21" s="45" t="s">
        <v>35</v>
      </c>
      <c r="BH21" s="54" t="s">
        <v>35</v>
      </c>
      <c r="BI21" s="50" t="s">
        <v>35</v>
      </c>
      <c r="BJ21" s="50" t="s">
        <v>35</v>
      </c>
      <c r="BK21" s="50" t="s">
        <v>35</v>
      </c>
      <c r="BL21" s="45" t="s">
        <v>35</v>
      </c>
      <c r="BM21" s="54" t="s">
        <v>35</v>
      </c>
      <c r="BN21" s="50" t="s">
        <v>35</v>
      </c>
      <c r="BO21" s="50" t="s">
        <v>35</v>
      </c>
      <c r="BP21" s="50" t="s">
        <v>35</v>
      </c>
      <c r="BQ21" s="45" t="s">
        <v>35</v>
      </c>
      <c r="BR21" s="54" t="s">
        <v>35</v>
      </c>
      <c r="BS21" s="50" t="s">
        <v>35</v>
      </c>
      <c r="BT21" s="50" t="s">
        <v>35</v>
      </c>
      <c r="BU21" s="50" t="s">
        <v>35</v>
      </c>
      <c r="BV21" s="50" t="s">
        <v>35</v>
      </c>
      <c r="BW21" s="50" t="s">
        <v>35</v>
      </c>
      <c r="BX21" s="50" t="s">
        <v>35</v>
      </c>
      <c r="BY21" s="39" t="s">
        <v>35</v>
      </c>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row>
    <row r="22" s="488" customFormat="true" ht="15" customHeight="true" x14ac:dyDescent="0.2">
      <c r="A22" s="977" t="s">
        <v>54</v>
      </c>
      <c r="B22" s="370" t="s">
        <v>49</v>
      </c>
      <c r="C22" s="127">
        <v>0.78544532753183227</v>
      </c>
      <c r="D22" s="126">
        <v>0.80410655997631675</v>
      </c>
      <c r="E22" s="126">
        <v>0.17143477812073735</v>
      </c>
      <c r="F22" s="126">
        <v>0.88416620820558123</v>
      </c>
      <c r="G22" s="125">
        <v>0.29623855634429125</v>
      </c>
      <c r="H22" s="124">
        <v>0.34303173927900615</v>
      </c>
      <c r="I22" s="126">
        <v>0.17721828058312594</v>
      </c>
      <c r="J22" s="126">
        <v>0.56776200308777158</v>
      </c>
      <c r="K22" s="126">
        <v>0.5644542744283163</v>
      </c>
      <c r="L22" s="123">
        <v>0.40183705488865973</v>
      </c>
      <c r="M22" s="127">
        <v>1.5939101705376009</v>
      </c>
      <c r="N22" s="126">
        <v>0.90107586045978272</v>
      </c>
      <c r="O22" s="126">
        <v>2.1338533461904832</v>
      </c>
      <c r="P22" s="126">
        <v>0.81750873287582682</v>
      </c>
      <c r="Q22" s="125">
        <v>2.1282899565510705E-2</v>
      </c>
      <c r="R22" s="124">
        <v>0.75225094741452314</v>
      </c>
      <c r="S22" s="126">
        <v>0.26844547304366245</v>
      </c>
      <c r="T22" s="126">
        <v>7.384522207337052E-2</v>
      </c>
      <c r="U22" s="126">
        <v>0.6203251255031107</v>
      </c>
      <c r="V22" s="126">
        <v>0.37917960344599172</v>
      </c>
      <c r="W22" s="126">
        <v>1.5697904958443192</v>
      </c>
      <c r="X22" s="126">
        <v>0.21194572403588283</v>
      </c>
      <c r="Y22" s="123">
        <v>0.15924734343683455</v>
      </c>
      <c r="Z22" s="4"/>
      <c r="AA22" s="408"/>
      <c r="AB22" s="408"/>
      <c r="AC22" s="408"/>
      <c r="AD22" s="408"/>
      <c r="AE22" s="408"/>
      <c r="AF22" s="408"/>
      <c r="AG22" s="408"/>
      <c r="AH22" s="408"/>
      <c r="AI22" s="408"/>
      <c r="AJ22" s="408"/>
      <c r="AK22" s="408"/>
      <c r="AL22" s="408"/>
      <c r="AM22" s="408"/>
      <c r="AN22" s="408"/>
      <c r="AO22" s="408"/>
      <c r="AP22" s="408"/>
      <c r="AQ22" s="408"/>
      <c r="AR22" s="408"/>
      <c r="AS22" s="408"/>
      <c r="AT22" s="408"/>
      <c r="AU22" s="408"/>
      <c r="AV22" s="408"/>
      <c r="AW22" s="408"/>
      <c r="AX22" s="408"/>
      <c r="AY22" s="408"/>
      <c r="AZ22" s="875"/>
      <c r="BA22" s="965" t="s">
        <v>54</v>
      </c>
      <c r="BB22" s="552" t="s">
        <v>49</v>
      </c>
      <c r="BC22" s="54" t="s">
        <v>35</v>
      </c>
      <c r="BD22" s="50" t="s">
        <v>35</v>
      </c>
      <c r="BE22" s="50" t="s">
        <v>35</v>
      </c>
      <c r="BF22" s="50" t="s">
        <v>35</v>
      </c>
      <c r="BG22" s="45" t="s">
        <v>35</v>
      </c>
      <c r="BH22" s="54" t="s">
        <v>35</v>
      </c>
      <c r="BI22" s="50" t="s">
        <v>35</v>
      </c>
      <c r="BJ22" s="50" t="s">
        <v>35</v>
      </c>
      <c r="BK22" s="50" t="s">
        <v>35</v>
      </c>
      <c r="BL22" s="45" t="s">
        <v>35</v>
      </c>
      <c r="BM22" s="54" t="s">
        <v>35</v>
      </c>
      <c r="BN22" s="50" t="s">
        <v>35</v>
      </c>
      <c r="BO22" s="50" t="s">
        <v>35</v>
      </c>
      <c r="BP22" s="50" t="s">
        <v>35</v>
      </c>
      <c r="BQ22" s="45" t="s">
        <v>35</v>
      </c>
      <c r="BR22" s="54" t="s">
        <v>35</v>
      </c>
      <c r="BS22" s="50" t="s">
        <v>35</v>
      </c>
      <c r="BT22" s="50" t="s">
        <v>35</v>
      </c>
      <c r="BU22" s="50" t="s">
        <v>35</v>
      </c>
      <c r="BV22" s="50" t="s">
        <v>35</v>
      </c>
      <c r="BW22" s="50" t="s">
        <v>35</v>
      </c>
      <c r="BX22" s="50" t="s">
        <v>35</v>
      </c>
      <c r="BY22" s="39" t="s">
        <v>35</v>
      </c>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row>
    <row r="23" s="488" customFormat="true" ht="15" customHeight="true" x14ac:dyDescent="0.2">
      <c r="A23" s="978"/>
      <c r="B23" s="371" t="s">
        <v>48</v>
      </c>
      <c r="C23" s="122">
        <v>99.214554672468196</v>
      </c>
      <c r="D23" s="121">
        <v>99.195893440023681</v>
      </c>
      <c r="E23" s="121">
        <v>99.828565221879273</v>
      </c>
      <c r="F23" s="121">
        <v>99.115833791794444</v>
      </c>
      <c r="G23" s="120">
        <v>99.703761443655708</v>
      </c>
      <c r="H23" s="119">
        <v>99.656968260720987</v>
      </c>
      <c r="I23" s="121">
        <v>99.822781719416881</v>
      </c>
      <c r="J23" s="121">
        <v>99.432237996912207</v>
      </c>
      <c r="K23" s="121">
        <v>99.435545725571643</v>
      </c>
      <c r="L23" s="118">
        <v>99.598162945111355</v>
      </c>
      <c r="M23" s="122">
        <v>98.406089829462402</v>
      </c>
      <c r="N23" s="121">
        <v>99.098924139540216</v>
      </c>
      <c r="O23" s="121">
        <v>97.86614665380948</v>
      </c>
      <c r="P23" s="121">
        <v>99.182491267124163</v>
      </c>
      <c r="Q23" s="120">
        <v>99.978717100434494</v>
      </c>
      <c r="R23" s="119">
        <v>99.24774905258549</v>
      </c>
      <c r="S23" s="121">
        <v>99.731554526956316</v>
      </c>
      <c r="T23" s="121">
        <v>99.926154777926612</v>
      </c>
      <c r="U23" s="121">
        <v>99.379674874496899</v>
      </c>
      <c r="V23" s="121">
        <v>99.620820396554009</v>
      </c>
      <c r="W23" s="121">
        <v>98.43020950415567</v>
      </c>
      <c r="X23" s="121">
        <v>99.788054275964143</v>
      </c>
      <c r="Y23" s="118">
        <v>99.840752656563168</v>
      </c>
      <c r="Z23" s="4"/>
      <c r="AA23" s="408"/>
      <c r="AB23" s="408"/>
      <c r="AC23" s="408"/>
      <c r="AD23" s="408"/>
      <c r="AE23" s="408"/>
      <c r="AF23" s="408"/>
      <c r="AG23" s="408"/>
      <c r="AH23" s="408"/>
      <c r="AI23" s="408"/>
      <c r="AJ23" s="408"/>
      <c r="AK23" s="408"/>
      <c r="AL23" s="408"/>
      <c r="AM23" s="408"/>
      <c r="AN23" s="408"/>
      <c r="AO23" s="408"/>
      <c r="AP23" s="408"/>
      <c r="AQ23" s="408"/>
      <c r="AR23" s="408"/>
      <c r="AS23" s="408"/>
      <c r="AT23" s="408"/>
      <c r="AU23" s="408"/>
      <c r="AV23" s="408"/>
      <c r="AW23" s="408"/>
      <c r="AX23" s="408"/>
      <c r="AY23" s="408"/>
      <c r="AZ23" s="875"/>
      <c r="BA23" s="967"/>
      <c r="BB23" s="554" t="s">
        <v>48</v>
      </c>
      <c r="BC23" s="53" t="s">
        <v>35</v>
      </c>
      <c r="BD23" s="49" t="s">
        <v>35</v>
      </c>
      <c r="BE23" s="49" t="s">
        <v>35</v>
      </c>
      <c r="BF23" s="49" t="s">
        <v>35</v>
      </c>
      <c r="BG23" s="44" t="s">
        <v>35</v>
      </c>
      <c r="BH23" s="53" t="s">
        <v>35</v>
      </c>
      <c r="BI23" s="49" t="s">
        <v>35</v>
      </c>
      <c r="BJ23" s="49" t="s">
        <v>35</v>
      </c>
      <c r="BK23" s="49" t="s">
        <v>35</v>
      </c>
      <c r="BL23" s="44" t="s">
        <v>35</v>
      </c>
      <c r="BM23" s="53" t="s">
        <v>35</v>
      </c>
      <c r="BN23" s="49" t="s">
        <v>35</v>
      </c>
      <c r="BO23" s="49" t="s">
        <v>35</v>
      </c>
      <c r="BP23" s="49" t="s">
        <v>35</v>
      </c>
      <c r="BQ23" s="44" t="s">
        <v>35</v>
      </c>
      <c r="BR23" s="53" t="s">
        <v>35</v>
      </c>
      <c r="BS23" s="49" t="s">
        <v>35</v>
      </c>
      <c r="BT23" s="49" t="s">
        <v>35</v>
      </c>
      <c r="BU23" s="49" t="s">
        <v>35</v>
      </c>
      <c r="BV23" s="49" t="s">
        <v>35</v>
      </c>
      <c r="BW23" s="49" t="s">
        <v>35</v>
      </c>
      <c r="BX23" s="49" t="s">
        <v>35</v>
      </c>
      <c r="BY23" s="38" t="s">
        <v>35</v>
      </c>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row>
    <row r="24" s="316" customFormat="true" ht="15" hidden="true" customHeight="true" x14ac:dyDescent="0.2">
      <c r="A24" s="987" t="s">
        <v>47</v>
      </c>
      <c r="B24" s="368" t="s">
        <v>59</v>
      </c>
      <c r="C24" s="374"/>
      <c r="D24" s="375"/>
      <c r="E24" s="375"/>
      <c r="F24" s="375"/>
      <c r="G24" s="376"/>
      <c r="H24" s="377"/>
      <c r="I24" s="375"/>
      <c r="J24" s="375"/>
      <c r="K24" s="375"/>
      <c r="L24" s="378"/>
      <c r="M24" s="374"/>
      <c r="N24" s="375"/>
      <c r="O24" s="375"/>
      <c r="P24" s="375"/>
      <c r="Q24" s="376"/>
      <c r="R24" s="377"/>
      <c r="S24" s="375"/>
      <c r="T24" s="375"/>
      <c r="U24" s="375"/>
      <c r="V24" s="375"/>
      <c r="W24" s="375"/>
      <c r="X24" s="375"/>
      <c r="Y24" s="378"/>
      <c r="Z24" s="3"/>
      <c r="AA24" s="833"/>
      <c r="AB24" s="833"/>
      <c r="AC24" s="833"/>
      <c r="AD24" s="833"/>
      <c r="AE24" s="833"/>
      <c r="AF24" s="833"/>
      <c r="AG24" s="833"/>
      <c r="AH24" s="833"/>
      <c r="AI24" s="833"/>
      <c r="AJ24" s="833"/>
      <c r="AK24" s="833"/>
      <c r="AL24" s="833"/>
      <c r="AM24" s="833"/>
      <c r="AN24" s="833"/>
      <c r="AO24" s="833"/>
      <c r="AP24" s="833"/>
      <c r="AQ24" s="833"/>
      <c r="AR24" s="833"/>
      <c r="AS24" s="833"/>
      <c r="AT24" s="833"/>
      <c r="AU24" s="833"/>
      <c r="AV24" s="833"/>
      <c r="AW24" s="833"/>
      <c r="AX24" s="833"/>
      <c r="AY24" s="833"/>
      <c r="AZ24" s="344"/>
      <c r="BB24" s="318"/>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16" customFormat="true" ht="15" hidden="true" customHeight="true" x14ac:dyDescent="0.2">
      <c r="A25" s="988"/>
      <c r="B25" s="365" t="s">
        <v>58</v>
      </c>
      <c r="C25" s="379"/>
      <c r="D25" s="380"/>
      <c r="E25" s="380"/>
      <c r="F25" s="380"/>
      <c r="G25" s="381"/>
      <c r="H25" s="382"/>
      <c r="I25" s="380"/>
      <c r="J25" s="380"/>
      <c r="K25" s="380"/>
      <c r="L25" s="383"/>
      <c r="M25" s="379"/>
      <c r="N25" s="380"/>
      <c r="O25" s="380"/>
      <c r="P25" s="380"/>
      <c r="Q25" s="381"/>
      <c r="R25" s="382"/>
      <c r="S25" s="380"/>
      <c r="T25" s="380"/>
      <c r="U25" s="380"/>
      <c r="V25" s="380"/>
      <c r="W25" s="380"/>
      <c r="X25" s="380"/>
      <c r="Y25" s="383"/>
      <c r="Z25" s="3"/>
      <c r="AA25" s="833"/>
      <c r="AB25" s="833"/>
      <c r="AC25" s="833"/>
      <c r="AD25" s="833"/>
      <c r="AE25" s="833"/>
      <c r="AF25" s="833"/>
      <c r="AG25" s="833"/>
      <c r="AH25" s="833"/>
      <c r="AI25" s="833"/>
      <c r="AJ25" s="833"/>
      <c r="AK25" s="833"/>
      <c r="AL25" s="833"/>
      <c r="AM25" s="833"/>
      <c r="AN25" s="833"/>
      <c r="AO25" s="833"/>
      <c r="AP25" s="833"/>
      <c r="AQ25" s="833"/>
      <c r="AR25" s="833"/>
      <c r="AS25" s="833"/>
      <c r="AT25" s="833"/>
      <c r="AU25" s="833"/>
      <c r="AV25" s="833"/>
      <c r="AW25" s="833"/>
      <c r="AX25" s="833"/>
      <c r="AY25" s="833"/>
      <c r="AZ25" s="344"/>
      <c r="BB25" s="318"/>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16" customFormat="true" ht="15" hidden="true" customHeight="true" x14ac:dyDescent="0.2">
      <c r="A26" s="989"/>
      <c r="B26" s="366" t="s">
        <v>46</v>
      </c>
      <c r="C26" s="384"/>
      <c r="D26" s="385"/>
      <c r="E26" s="385"/>
      <c r="F26" s="385"/>
      <c r="G26" s="386"/>
      <c r="H26" s="387"/>
      <c r="I26" s="385"/>
      <c r="J26" s="385"/>
      <c r="K26" s="385"/>
      <c r="L26" s="388"/>
      <c r="M26" s="384"/>
      <c r="N26" s="385"/>
      <c r="O26" s="385"/>
      <c r="P26" s="385"/>
      <c r="Q26" s="386"/>
      <c r="R26" s="18"/>
      <c r="S26" s="17"/>
      <c r="T26" s="17"/>
      <c r="U26" s="17"/>
      <c r="V26" s="17"/>
      <c r="W26" s="17"/>
      <c r="X26" s="17"/>
      <c r="Y26" s="12"/>
      <c r="Z26" s="3"/>
      <c r="AA26" s="833"/>
      <c r="AB26" s="833"/>
      <c r="AC26" s="833"/>
      <c r="AD26" s="833"/>
      <c r="AE26" s="833"/>
      <c r="AF26" s="833"/>
      <c r="AG26" s="833"/>
      <c r="AH26" s="833"/>
      <c r="AI26" s="833"/>
      <c r="AJ26" s="833"/>
      <c r="AK26" s="833"/>
      <c r="AL26" s="833"/>
      <c r="AM26" s="833"/>
      <c r="AN26" s="833"/>
      <c r="AO26" s="833"/>
      <c r="AP26" s="833"/>
      <c r="AQ26" s="833"/>
      <c r="AR26" s="833"/>
      <c r="AS26" s="833"/>
      <c r="AT26" s="833"/>
      <c r="AU26" s="833"/>
      <c r="AV26" s="833"/>
      <c r="AW26" s="833"/>
      <c r="AX26" s="833"/>
      <c r="AY26" s="833"/>
      <c r="AZ26" s="344"/>
      <c r="BB26" s="318"/>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489" customFormat="true" ht="15" customHeight="true" x14ac:dyDescent="0.2">
      <c r="A27" s="315"/>
      <c r="B27" s="367"/>
      <c r="C27" s="984" t="s">
        <v>114</v>
      </c>
      <c r="D27" s="985"/>
      <c r="E27" s="985"/>
      <c r="F27" s="985"/>
      <c r="G27" s="986"/>
      <c r="H27" s="982" t="s">
        <v>38</v>
      </c>
      <c r="I27" s="974"/>
      <c r="J27" s="974"/>
      <c r="K27" s="974"/>
      <c r="L27" s="976"/>
      <c r="M27" s="973" t="s">
        <v>37</v>
      </c>
      <c r="N27" s="974"/>
      <c r="O27" s="974"/>
      <c r="P27" s="974"/>
      <c r="Q27" s="976"/>
      <c r="R27" s="20" t="s">
        <v>138</v>
      </c>
      <c r="S27" s="398"/>
      <c r="T27" s="398"/>
      <c r="U27" s="398"/>
      <c r="V27" s="398"/>
      <c r="W27" s="398"/>
      <c r="X27" s="398"/>
      <c r="Y27" s="398"/>
      <c r="Z27" s="5"/>
      <c r="AA27" s="833"/>
      <c r="AB27" s="833"/>
      <c r="AC27" s="833"/>
      <c r="AD27" s="833"/>
      <c r="AE27" s="833"/>
      <c r="AF27" s="833"/>
      <c r="AG27" s="833"/>
      <c r="AH27" s="833"/>
      <c r="AI27" s="833"/>
      <c r="AJ27" s="833"/>
      <c r="AK27" s="833"/>
      <c r="AL27" s="833"/>
      <c r="AM27" s="833"/>
      <c r="AN27" s="833"/>
      <c r="AO27" s="833"/>
      <c r="AP27" s="833"/>
      <c r="AQ27" s="833"/>
      <c r="AR27" s="833"/>
      <c r="AS27" s="833"/>
      <c r="AT27" s="833"/>
      <c r="AU27" s="833"/>
      <c r="AV27" s="833"/>
      <c r="AW27" s="833"/>
      <c r="AX27" s="833"/>
      <c r="AY27" s="833"/>
      <c r="AZ27" s="344"/>
      <c r="BA27" s="345" t="s">
        <v>128</v>
      </c>
      <c r="BB27" s="300" t="s">
        <v>95</v>
      </c>
      <c r="BC27" s="969" t="s">
        <v>114</v>
      </c>
      <c r="BD27" s="970"/>
      <c r="BE27" s="970"/>
      <c r="BF27" s="970"/>
      <c r="BG27" s="971"/>
      <c r="BH27" s="969" t="s">
        <v>38</v>
      </c>
      <c r="BI27" s="970"/>
      <c r="BJ27" s="970"/>
      <c r="BK27" s="970"/>
      <c r="BL27" s="971"/>
      <c r="BM27" s="969" t="s">
        <v>37</v>
      </c>
      <c r="BN27" s="970"/>
      <c r="BO27" s="970"/>
      <c r="BP27" s="970"/>
      <c r="BQ27" s="972"/>
      <c r="BR27" s="19" t="s">
        <v>138</v>
      </c>
      <c r="BS27" s="398"/>
      <c r="BT27" s="398"/>
      <c r="BU27" s="398"/>
      <c r="BV27" s="398"/>
      <c r="BW27" s="398"/>
      <c r="BX27" s="398"/>
      <c r="BY27" s="398"/>
      <c r="BZ27" s="343"/>
      <c r="CA27" s="343"/>
      <c r="CB27" s="343"/>
      <c r="CC27" s="343"/>
      <c r="CD27" s="343"/>
      <c r="CE27" s="343"/>
      <c r="CF27" s="343"/>
      <c r="CG27" s="343"/>
      <c r="CH27" s="343"/>
      <c r="CI27" s="343"/>
      <c r="CJ27" s="343"/>
      <c r="CK27" s="343"/>
      <c r="CL27" s="343"/>
      <c r="CM27" s="343"/>
      <c r="CN27" s="343"/>
      <c r="CO27" s="343"/>
      <c r="CP27" s="343"/>
      <c r="CQ27" s="343"/>
      <c r="CR27" s="343"/>
      <c r="CS27" s="343"/>
      <c r="CT27" s="343"/>
      <c r="CU27" s="343"/>
      <c r="CV27" s="343"/>
      <c r="CW27" s="343"/>
      <c r="CX27" s="343"/>
      <c r="CY27" s="343"/>
      <c r="CZ27" s="343"/>
    </row>
    <row r="28" s="489" customFormat="true" ht="12.75" x14ac:dyDescent="0.2">
      <c r="A28" s="333" t="s">
        <v>69</v>
      </c>
      <c r="B28" s="367"/>
      <c r="C28" s="390" t="s">
        <v>0</v>
      </c>
      <c r="D28" s="545" t="s">
        <v>1</v>
      </c>
      <c r="E28" s="545" t="s">
        <v>2</v>
      </c>
      <c r="F28" s="545" t="s">
        <v>3</v>
      </c>
      <c r="G28" s="546" t="s">
        <v>4</v>
      </c>
      <c r="H28" s="372" t="s">
        <v>0</v>
      </c>
      <c r="I28" s="548" t="s">
        <v>1</v>
      </c>
      <c r="J28" s="548" t="s">
        <v>2</v>
      </c>
      <c r="K28" s="548" t="s">
        <v>3</v>
      </c>
      <c r="L28" s="549" t="s">
        <v>4</v>
      </c>
      <c r="M28" s="373" t="s">
        <v>0</v>
      </c>
      <c r="N28" s="548" t="s">
        <v>1</v>
      </c>
      <c r="O28" s="548" t="s">
        <v>2</v>
      </c>
      <c r="P28" s="548" t="s">
        <v>3</v>
      </c>
      <c r="Q28" s="544" t="s">
        <v>4</v>
      </c>
      <c r="R28" s="372" t="s">
        <v>548</v>
      </c>
      <c r="S28" s="548" t="s">
        <v>549</v>
      </c>
      <c r="T28" s="548" t="s">
        <v>550</v>
      </c>
      <c r="U28" s="548" t="s">
        <v>551</v>
      </c>
      <c r="V28" s="548" t="s">
        <v>552</v>
      </c>
      <c r="W28" s="548" t="s">
        <v>553</v>
      </c>
      <c r="X28" s="548" t="s">
        <v>554</v>
      </c>
      <c r="Y28" s="549" t="s">
        <v>555</v>
      </c>
      <c r="Z28" s="879"/>
      <c r="AA28" s="833"/>
      <c r="AB28" s="833"/>
      <c r="AC28" s="833"/>
      <c r="AD28" s="833"/>
      <c r="AE28" s="833"/>
      <c r="AF28" s="833"/>
      <c r="AG28" s="833"/>
      <c r="AH28" s="833"/>
      <c r="AI28" s="833"/>
      <c r="AJ28" s="833"/>
      <c r="AK28" s="833"/>
      <c r="AL28" s="833"/>
      <c r="AM28" s="833"/>
      <c r="AN28" s="833"/>
      <c r="AO28" s="833"/>
      <c r="AP28" s="833"/>
      <c r="AQ28" s="833"/>
      <c r="AR28" s="833"/>
      <c r="AS28" s="833"/>
      <c r="AT28" s="833"/>
      <c r="AU28" s="833"/>
      <c r="AV28" s="833"/>
      <c r="AW28" s="833"/>
      <c r="AX28" s="833"/>
      <c r="AY28" s="833"/>
      <c r="AZ28" s="344"/>
      <c r="BA28" s="333" t="s">
        <v>119</v>
      </c>
      <c r="BB28" s="332"/>
      <c r="BC28" s="422" t="s">
        <v>0</v>
      </c>
      <c r="BD28" s="521" t="s">
        <v>1</v>
      </c>
      <c r="BE28" s="521" t="s">
        <v>2</v>
      </c>
      <c r="BF28" s="521" t="s">
        <v>3</v>
      </c>
      <c r="BG28" s="423" t="s">
        <v>4</v>
      </c>
      <c r="BH28" s="422" t="s">
        <v>0</v>
      </c>
      <c r="BI28" s="521" t="s">
        <v>1</v>
      </c>
      <c r="BJ28" s="521" t="s">
        <v>2</v>
      </c>
      <c r="BK28" s="521" t="s">
        <v>3</v>
      </c>
      <c r="BL28" s="423" t="s">
        <v>4</v>
      </c>
      <c r="BM28" s="422" t="s">
        <v>0</v>
      </c>
      <c r="BN28" s="521" t="s">
        <v>1</v>
      </c>
      <c r="BO28" s="521" t="s">
        <v>2</v>
      </c>
      <c r="BP28" s="521" t="s">
        <v>3</v>
      </c>
      <c r="BQ28" s="423" t="s">
        <v>4</v>
      </c>
      <c r="BR28" s="422" t="s">
        <v>548</v>
      </c>
      <c r="BS28" s="521" t="s">
        <v>549</v>
      </c>
      <c r="BT28" s="521" t="s">
        <v>550</v>
      </c>
      <c r="BU28" s="521" t="s">
        <v>551</v>
      </c>
      <c r="BV28" s="521" t="s">
        <v>552</v>
      </c>
      <c r="BW28" s="521" t="s">
        <v>553</v>
      </c>
      <c r="BX28" s="521" t="s">
        <v>554</v>
      </c>
      <c r="BY28" s="522" t="s">
        <v>555</v>
      </c>
      <c r="BZ28" s="879"/>
      <c r="CA28" s="879"/>
      <c r="CB28" s="879"/>
      <c r="CC28" s="879"/>
      <c r="CD28" s="879"/>
      <c r="CE28" s="879"/>
      <c r="CF28" s="879"/>
      <c r="CG28" s="879"/>
      <c r="CH28" s="879"/>
      <c r="CI28" s="879"/>
      <c r="CJ28" s="879"/>
      <c r="CK28" s="879"/>
      <c r="CL28" s="879"/>
      <c r="CM28" s="879"/>
      <c r="CN28" s="879"/>
      <c r="CO28" s="879"/>
      <c r="CP28" s="879"/>
      <c r="CQ28" s="879"/>
      <c r="CR28" s="879"/>
      <c r="CS28" s="879"/>
      <c r="CT28" s="879"/>
      <c r="CU28" s="879"/>
      <c r="CV28" s="879"/>
      <c r="CW28" s="879"/>
      <c r="CX28" s="879"/>
      <c r="CY28" s="879"/>
      <c r="CZ28" s="879"/>
    </row>
    <row r="29" s="489" customFormat="true" ht="15" customHeight="true" x14ac:dyDescent="0.2">
      <c r="A29" s="983" t="s">
        <v>57</v>
      </c>
      <c r="B29" s="369" t="s">
        <v>49</v>
      </c>
      <c r="C29" s="132">
        <v>73.110492908617715</v>
      </c>
      <c r="D29" s="131">
        <v>78.741267490408759</v>
      </c>
      <c r="E29" s="131">
        <v>81.049981554795039</v>
      </c>
      <c r="F29" s="131">
        <v>83.875799032244132</v>
      </c>
      <c r="G29" s="130">
        <v>90.455425314744701</v>
      </c>
      <c r="H29" s="129">
        <v>79.966603428030311</v>
      </c>
      <c r="I29" s="131">
        <v>84.098294539441056</v>
      </c>
      <c r="J29" s="131">
        <v>82.141077765995945</v>
      </c>
      <c r="K29" s="131">
        <v>87.168477042338196</v>
      </c>
      <c r="L29" s="128">
        <v>91.676612515362223</v>
      </c>
      <c r="M29" s="132">
        <v>65.081025202584129</v>
      </c>
      <c r="N29" s="131">
        <v>68.280917761989329</v>
      </c>
      <c r="O29" s="131">
        <v>65.506420299559124</v>
      </c>
      <c r="P29" s="131">
        <v>76.136426373419255</v>
      </c>
      <c r="Q29" s="130">
        <v>82.368539027296094</v>
      </c>
      <c r="R29" s="129">
        <v>79.552577952864155</v>
      </c>
      <c r="S29" s="131">
        <v>72.803250980464327</v>
      </c>
      <c r="T29" s="131">
        <v>91.720466394024854</v>
      </c>
      <c r="U29" s="131">
        <v>75.230085997919602</v>
      </c>
      <c r="V29" s="131">
        <v>85.598043390992515</v>
      </c>
      <c r="W29" s="131">
        <v>72.364082165420513</v>
      </c>
      <c r="X29" s="131">
        <v>91.020412042232266</v>
      </c>
      <c r="Y29" s="128">
        <v>94.831911156083137</v>
      </c>
      <c r="Z29" s="4"/>
      <c r="AA29" s="833"/>
      <c r="AB29" s="833"/>
      <c r="AC29" s="833"/>
      <c r="AD29" s="833"/>
      <c r="AE29" s="833"/>
      <c r="AF29" s="833"/>
      <c r="AG29" s="833"/>
      <c r="AH29" s="833"/>
      <c r="AI29" s="833"/>
      <c r="AJ29" s="833"/>
      <c r="AK29" s="833"/>
      <c r="AL29" s="833"/>
      <c r="AM29" s="833"/>
      <c r="AN29" s="833"/>
      <c r="AO29" s="833"/>
      <c r="AP29" s="833"/>
      <c r="AQ29" s="833"/>
      <c r="AR29" s="833"/>
      <c r="AS29" s="833"/>
      <c r="AT29" s="833"/>
      <c r="AU29" s="833"/>
      <c r="AV29" s="833"/>
      <c r="AW29" s="833"/>
      <c r="AX29" s="833"/>
      <c r="AY29" s="833"/>
      <c r="AZ29" s="344"/>
      <c r="BA29" s="968" t="s">
        <v>57</v>
      </c>
      <c r="BB29" s="553" t="s">
        <v>49</v>
      </c>
      <c r="BC29" s="55" t="s">
        <v>35</v>
      </c>
      <c r="BD29" s="51" t="s">
        <v>35</v>
      </c>
      <c r="BE29" s="51" t="s">
        <v>35</v>
      </c>
      <c r="BF29" s="51" t="s">
        <v>35</v>
      </c>
      <c r="BG29" s="46" t="s">
        <v>35</v>
      </c>
      <c r="BH29" s="55" t="s">
        <v>35</v>
      </c>
      <c r="BI29" s="51" t="s">
        <v>35</v>
      </c>
      <c r="BJ29" s="51" t="s">
        <v>35</v>
      </c>
      <c r="BK29" s="51" t="s">
        <v>35</v>
      </c>
      <c r="BL29" s="46" t="s">
        <v>35</v>
      </c>
      <c r="BM29" s="55" t="s">
        <v>35</v>
      </c>
      <c r="BN29" s="51" t="s">
        <v>35</v>
      </c>
      <c r="BO29" s="51" t="s">
        <v>35</v>
      </c>
      <c r="BP29" s="51" t="s">
        <v>35</v>
      </c>
      <c r="BQ29" s="46" t="s">
        <v>35</v>
      </c>
      <c r="BR29" s="55" t="s">
        <v>35</v>
      </c>
      <c r="BS29" s="51" t="s">
        <v>35</v>
      </c>
      <c r="BT29" s="51" t="s">
        <v>35</v>
      </c>
      <c r="BU29" s="51" t="s">
        <v>35</v>
      </c>
      <c r="BV29" s="51" t="s">
        <v>35</v>
      </c>
      <c r="BW29" s="51" t="s">
        <v>35</v>
      </c>
      <c r="BX29" s="51" t="s">
        <v>35</v>
      </c>
      <c r="BY29" s="40" t="s">
        <v>35</v>
      </c>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row>
    <row r="30" s="489" customFormat="true" ht="15" customHeight="true" x14ac:dyDescent="0.2">
      <c r="A30" s="977"/>
      <c r="B30" s="370" t="s">
        <v>48</v>
      </c>
      <c r="C30" s="127">
        <v>26.889507091382441</v>
      </c>
      <c r="D30" s="126">
        <v>21.258732509591169</v>
      </c>
      <c r="E30" s="126">
        <v>18.950018445204751</v>
      </c>
      <c r="F30" s="126">
        <v>16.124200967755741</v>
      </c>
      <c r="G30" s="125">
        <v>9.5445746852552862</v>
      </c>
      <c r="H30" s="124">
        <v>20.033396571970037</v>
      </c>
      <c r="I30" s="126">
        <v>15.901705460559109</v>
      </c>
      <c r="J30" s="126">
        <v>17.858922234004122</v>
      </c>
      <c r="K30" s="126">
        <v>12.831522957661647</v>
      </c>
      <c r="L30" s="123">
        <v>8.3233874846378271</v>
      </c>
      <c r="M30" s="127">
        <v>34.918974797415906</v>
      </c>
      <c r="N30" s="126">
        <v>31.719082238010543</v>
      </c>
      <c r="O30" s="126">
        <v>34.493579700440961</v>
      </c>
      <c r="P30" s="126">
        <v>23.863573626580852</v>
      </c>
      <c r="Q30" s="125">
        <v>17.631460972704023</v>
      </c>
      <c r="R30" s="124">
        <v>20.447422047135809</v>
      </c>
      <c r="S30" s="126">
        <v>27.196749019535645</v>
      </c>
      <c r="T30" s="126">
        <v>8.2795336059749243</v>
      </c>
      <c r="U30" s="126">
        <v>24.769914002080323</v>
      </c>
      <c r="V30" s="126">
        <v>14.401956609007405</v>
      </c>
      <c r="W30" s="126">
        <v>27.635917834579633</v>
      </c>
      <c r="X30" s="126">
        <v>8.979587957767956</v>
      </c>
      <c r="Y30" s="123">
        <v>5.168088843916876</v>
      </c>
      <c r="Z30" s="4"/>
      <c r="AA30" s="833"/>
      <c r="AB30" s="833"/>
      <c r="AC30" s="833"/>
      <c r="AD30" s="833"/>
      <c r="AE30" s="833"/>
      <c r="AF30" s="833"/>
      <c r="AG30" s="833"/>
      <c r="AH30" s="833"/>
      <c r="AI30" s="833"/>
      <c r="AJ30" s="833"/>
      <c r="AK30" s="833"/>
      <c r="AL30" s="833"/>
      <c r="AM30" s="833"/>
      <c r="AN30" s="833"/>
      <c r="AO30" s="833"/>
      <c r="AP30" s="833"/>
      <c r="AQ30" s="833"/>
      <c r="AR30" s="833"/>
      <c r="AS30" s="833"/>
      <c r="AT30" s="833"/>
      <c r="AU30" s="833"/>
      <c r="AV30" s="833"/>
      <c r="AW30" s="833"/>
      <c r="AX30" s="833"/>
      <c r="AY30" s="833"/>
      <c r="AZ30" s="344"/>
      <c r="BA30" s="965"/>
      <c r="BB30" s="552" t="s">
        <v>48</v>
      </c>
      <c r="BC30" s="54" t="s">
        <v>35</v>
      </c>
      <c r="BD30" s="50" t="s">
        <v>35</v>
      </c>
      <c r="BE30" s="50" t="s">
        <v>35</v>
      </c>
      <c r="BF30" s="50" t="s">
        <v>35</v>
      </c>
      <c r="BG30" s="45" t="s">
        <v>35</v>
      </c>
      <c r="BH30" s="54" t="s">
        <v>35</v>
      </c>
      <c r="BI30" s="50" t="s">
        <v>35</v>
      </c>
      <c r="BJ30" s="50" t="s">
        <v>35</v>
      </c>
      <c r="BK30" s="50" t="s">
        <v>35</v>
      </c>
      <c r="BL30" s="45" t="s">
        <v>35</v>
      </c>
      <c r="BM30" s="54" t="s">
        <v>35</v>
      </c>
      <c r="BN30" s="50" t="s">
        <v>35</v>
      </c>
      <c r="BO30" s="50" t="s">
        <v>35</v>
      </c>
      <c r="BP30" s="50" t="s">
        <v>35</v>
      </c>
      <c r="BQ30" s="45" t="s">
        <v>35</v>
      </c>
      <c r="BR30" s="54" t="s">
        <v>35</v>
      </c>
      <c r="BS30" s="50" t="s">
        <v>35</v>
      </c>
      <c r="BT30" s="50" t="s">
        <v>35</v>
      </c>
      <c r="BU30" s="50" t="s">
        <v>35</v>
      </c>
      <c r="BV30" s="50" t="s">
        <v>35</v>
      </c>
      <c r="BW30" s="50" t="s">
        <v>35</v>
      </c>
      <c r="BX30" s="50" t="s">
        <v>35</v>
      </c>
      <c r="BY30" s="39" t="s">
        <v>35</v>
      </c>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row>
    <row r="31" s="315" customFormat="true" ht="15" customHeight="true" x14ac:dyDescent="0.2">
      <c r="A31" s="977" t="s">
        <v>103</v>
      </c>
      <c r="B31" s="370" t="s">
        <v>49</v>
      </c>
      <c r="C31" s="127">
        <v>73.110492908617715</v>
      </c>
      <c r="D31" s="126">
        <v>78.741267490408759</v>
      </c>
      <c r="E31" s="126">
        <v>81.049981554795039</v>
      </c>
      <c r="F31" s="126">
        <v>83.875799032244132</v>
      </c>
      <c r="G31" s="125">
        <v>90.455425314744701</v>
      </c>
      <c r="H31" s="124">
        <v>79.966603428030311</v>
      </c>
      <c r="I31" s="126">
        <v>84.098294539441056</v>
      </c>
      <c r="J31" s="126">
        <v>82.141077765995945</v>
      </c>
      <c r="K31" s="126">
        <v>87.168477042338196</v>
      </c>
      <c r="L31" s="123">
        <v>91.676612515362223</v>
      </c>
      <c r="M31" s="127">
        <v>65.081025202584129</v>
      </c>
      <c r="N31" s="126">
        <v>68.280917761989329</v>
      </c>
      <c r="O31" s="126">
        <v>65.506420299559124</v>
      </c>
      <c r="P31" s="126">
        <v>76.136426373419255</v>
      </c>
      <c r="Q31" s="125">
        <v>82.368539027296094</v>
      </c>
      <c r="R31" s="124">
        <v>79.552577952864155</v>
      </c>
      <c r="S31" s="126">
        <v>72.803250980464327</v>
      </c>
      <c r="T31" s="126">
        <v>91.720466394024854</v>
      </c>
      <c r="U31" s="126">
        <v>75.230085997919602</v>
      </c>
      <c r="V31" s="126">
        <v>85.598043390992515</v>
      </c>
      <c r="W31" s="126">
        <v>72.364082165420513</v>
      </c>
      <c r="X31" s="126">
        <v>91.020412042232266</v>
      </c>
      <c r="Y31" s="123">
        <v>94.831911156083137</v>
      </c>
      <c r="Z31" s="4"/>
      <c r="AA31" s="833"/>
      <c r="AB31" s="833"/>
      <c r="AC31" s="833"/>
      <c r="AD31" s="833"/>
      <c r="AE31" s="833"/>
      <c r="AF31" s="833"/>
      <c r="AG31" s="833"/>
      <c r="AH31" s="833"/>
      <c r="AI31" s="833"/>
      <c r="AJ31" s="833"/>
      <c r="AK31" s="833"/>
      <c r="AL31" s="833"/>
      <c r="AM31" s="833"/>
      <c r="AN31" s="833"/>
      <c r="AO31" s="833"/>
      <c r="AP31" s="833"/>
      <c r="AQ31" s="833"/>
      <c r="AR31" s="833"/>
      <c r="AS31" s="833"/>
      <c r="AT31" s="833"/>
      <c r="AU31" s="833"/>
      <c r="AV31" s="833"/>
      <c r="AW31" s="833"/>
      <c r="AX31" s="833"/>
      <c r="AY31" s="833"/>
      <c r="AZ31" s="344"/>
      <c r="BA31" s="965" t="s">
        <v>103</v>
      </c>
      <c r="BB31" s="552" t="s">
        <v>49</v>
      </c>
      <c r="BC31" s="54" t="s">
        <v>35</v>
      </c>
      <c r="BD31" s="50" t="s">
        <v>35</v>
      </c>
      <c r="BE31" s="50" t="s">
        <v>35</v>
      </c>
      <c r="BF31" s="50" t="s">
        <v>35</v>
      </c>
      <c r="BG31" s="45" t="s">
        <v>35</v>
      </c>
      <c r="BH31" s="54" t="s">
        <v>35</v>
      </c>
      <c r="BI31" s="50" t="s">
        <v>35</v>
      </c>
      <c r="BJ31" s="50" t="s">
        <v>35</v>
      </c>
      <c r="BK31" s="50" t="s">
        <v>35</v>
      </c>
      <c r="BL31" s="45" t="s">
        <v>35</v>
      </c>
      <c r="BM31" s="54" t="s">
        <v>35</v>
      </c>
      <c r="BN31" s="50" t="s">
        <v>35</v>
      </c>
      <c r="BO31" s="50" t="s">
        <v>35</v>
      </c>
      <c r="BP31" s="50" t="s">
        <v>35</v>
      </c>
      <c r="BQ31" s="45" t="s">
        <v>35</v>
      </c>
      <c r="BR31" s="54" t="s">
        <v>35</v>
      </c>
      <c r="BS31" s="50" t="s">
        <v>35</v>
      </c>
      <c r="BT31" s="50" t="s">
        <v>35</v>
      </c>
      <c r="BU31" s="50" t="s">
        <v>35</v>
      </c>
      <c r="BV31" s="50" t="s">
        <v>35</v>
      </c>
      <c r="BW31" s="50" t="s">
        <v>35</v>
      </c>
      <c r="BX31" s="50" t="s">
        <v>35</v>
      </c>
      <c r="BY31" s="39" t="s">
        <v>35</v>
      </c>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row>
    <row r="32" s="315" customFormat="true" ht="15" customHeight="true" x14ac:dyDescent="0.2">
      <c r="A32" s="977"/>
      <c r="B32" s="370" t="s">
        <v>48</v>
      </c>
      <c r="C32" s="127">
        <v>26.889507091382441</v>
      </c>
      <c r="D32" s="126">
        <v>21.258732509591169</v>
      </c>
      <c r="E32" s="126">
        <v>18.950018445204751</v>
      </c>
      <c r="F32" s="126">
        <v>16.124200967755741</v>
      </c>
      <c r="G32" s="125">
        <v>9.5445746852552862</v>
      </c>
      <c r="H32" s="124">
        <v>20.033396571970037</v>
      </c>
      <c r="I32" s="126">
        <v>15.901705460559109</v>
      </c>
      <c r="J32" s="126">
        <v>17.858922234004122</v>
      </c>
      <c r="K32" s="126">
        <v>12.831522957661647</v>
      </c>
      <c r="L32" s="123">
        <v>8.3233874846378271</v>
      </c>
      <c r="M32" s="127">
        <v>34.918974797415906</v>
      </c>
      <c r="N32" s="126">
        <v>31.719082238010543</v>
      </c>
      <c r="O32" s="126">
        <v>34.493579700440961</v>
      </c>
      <c r="P32" s="126">
        <v>23.863573626580852</v>
      </c>
      <c r="Q32" s="125">
        <v>17.631460972704023</v>
      </c>
      <c r="R32" s="124">
        <v>20.447422047135809</v>
      </c>
      <c r="S32" s="126">
        <v>27.196749019535645</v>
      </c>
      <c r="T32" s="126">
        <v>8.2795336059749243</v>
      </c>
      <c r="U32" s="126">
        <v>24.769914002080323</v>
      </c>
      <c r="V32" s="126">
        <v>14.401956609007405</v>
      </c>
      <c r="W32" s="126">
        <v>27.635917834579633</v>
      </c>
      <c r="X32" s="126">
        <v>8.979587957767956</v>
      </c>
      <c r="Y32" s="123">
        <v>5.168088843916876</v>
      </c>
      <c r="Z32" s="4"/>
      <c r="AA32" s="833"/>
      <c r="AB32" s="833"/>
      <c r="AC32" s="833"/>
      <c r="AD32" s="833"/>
      <c r="AE32" s="833"/>
      <c r="AF32" s="833"/>
      <c r="AG32" s="833"/>
      <c r="AH32" s="833"/>
      <c r="AI32" s="833"/>
      <c r="AJ32" s="833"/>
      <c r="AK32" s="833"/>
      <c r="AL32" s="833"/>
      <c r="AM32" s="833"/>
      <c r="AN32" s="833"/>
      <c r="AO32" s="833"/>
      <c r="AP32" s="833"/>
      <c r="AQ32" s="833"/>
      <c r="AR32" s="833"/>
      <c r="AS32" s="833"/>
      <c r="AT32" s="833"/>
      <c r="AU32" s="833"/>
      <c r="AV32" s="833"/>
      <c r="AW32" s="833"/>
      <c r="AX32" s="833"/>
      <c r="AY32" s="833"/>
      <c r="AZ32" s="344"/>
      <c r="BA32" s="965"/>
      <c r="BB32" s="552" t="s">
        <v>48</v>
      </c>
      <c r="BC32" s="54" t="s">
        <v>35</v>
      </c>
      <c r="BD32" s="50" t="s">
        <v>35</v>
      </c>
      <c r="BE32" s="50" t="s">
        <v>35</v>
      </c>
      <c r="BF32" s="50" t="s">
        <v>35</v>
      </c>
      <c r="BG32" s="45" t="s">
        <v>35</v>
      </c>
      <c r="BH32" s="54" t="s">
        <v>35</v>
      </c>
      <c r="BI32" s="50" t="s">
        <v>35</v>
      </c>
      <c r="BJ32" s="50" t="s">
        <v>35</v>
      </c>
      <c r="BK32" s="50" t="s">
        <v>35</v>
      </c>
      <c r="BL32" s="45" t="s">
        <v>35</v>
      </c>
      <c r="BM32" s="54" t="s">
        <v>35</v>
      </c>
      <c r="BN32" s="50" t="s">
        <v>35</v>
      </c>
      <c r="BO32" s="50" t="s">
        <v>35</v>
      </c>
      <c r="BP32" s="50" t="s">
        <v>35</v>
      </c>
      <c r="BQ32" s="45" t="s">
        <v>35</v>
      </c>
      <c r="BR32" s="54" t="s">
        <v>35</v>
      </c>
      <c r="BS32" s="50" t="s">
        <v>35</v>
      </c>
      <c r="BT32" s="50" t="s">
        <v>35</v>
      </c>
      <c r="BU32" s="50" t="s">
        <v>35</v>
      </c>
      <c r="BV32" s="50" t="s">
        <v>35</v>
      </c>
      <c r="BW32" s="50" t="s">
        <v>35</v>
      </c>
      <c r="BX32" s="50" t="s">
        <v>35</v>
      </c>
      <c r="BY32" s="39" t="s">
        <v>35</v>
      </c>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row>
    <row r="33" s="315" customFormat="true" ht="15" customHeight="true" x14ac:dyDescent="0.2">
      <c r="A33" s="977" t="s">
        <v>104</v>
      </c>
      <c r="B33" s="370" t="s">
        <v>49</v>
      </c>
      <c r="C33" s="70" t="s">
        <v>35</v>
      </c>
      <c r="D33" s="67" t="s">
        <v>35</v>
      </c>
      <c r="E33" s="67" t="s">
        <v>35</v>
      </c>
      <c r="F33" s="67" t="s">
        <v>35</v>
      </c>
      <c r="G33" s="64" t="s">
        <v>35</v>
      </c>
      <c r="H33" s="61" t="s">
        <v>35</v>
      </c>
      <c r="I33" s="67" t="s">
        <v>35</v>
      </c>
      <c r="J33" s="67" t="s">
        <v>35</v>
      </c>
      <c r="K33" s="67" t="s">
        <v>35</v>
      </c>
      <c r="L33" s="58" t="s">
        <v>35</v>
      </c>
      <c r="M33" s="70" t="s">
        <v>35</v>
      </c>
      <c r="N33" s="67" t="s">
        <v>35</v>
      </c>
      <c r="O33" s="67" t="s">
        <v>35</v>
      </c>
      <c r="P33" s="67" t="s">
        <v>35</v>
      </c>
      <c r="Q33" s="64" t="s">
        <v>35</v>
      </c>
      <c r="R33" s="61" t="s">
        <v>35</v>
      </c>
      <c r="S33" s="67" t="s">
        <v>35</v>
      </c>
      <c r="T33" s="67" t="s">
        <v>35</v>
      </c>
      <c r="U33" s="67" t="s">
        <v>35</v>
      </c>
      <c r="V33" s="67" t="s">
        <v>35</v>
      </c>
      <c r="W33" s="67" t="s">
        <v>35</v>
      </c>
      <c r="X33" s="67" t="s">
        <v>35</v>
      </c>
      <c r="Y33" s="58" t="s">
        <v>35</v>
      </c>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343"/>
      <c r="BA33" s="965" t="s">
        <v>104</v>
      </c>
      <c r="BB33" s="552" t="s">
        <v>49</v>
      </c>
      <c r="BC33" s="54" t="s">
        <v>35</v>
      </c>
      <c r="BD33" s="50" t="s">
        <v>35</v>
      </c>
      <c r="BE33" s="50" t="s">
        <v>35</v>
      </c>
      <c r="BF33" s="50" t="s">
        <v>35</v>
      </c>
      <c r="BG33" s="45" t="s">
        <v>35</v>
      </c>
      <c r="BH33" s="54" t="s">
        <v>35</v>
      </c>
      <c r="BI33" s="50" t="s">
        <v>35</v>
      </c>
      <c r="BJ33" s="50" t="s">
        <v>35</v>
      </c>
      <c r="BK33" s="50" t="s">
        <v>35</v>
      </c>
      <c r="BL33" s="45" t="s">
        <v>35</v>
      </c>
      <c r="BM33" s="54" t="s">
        <v>35</v>
      </c>
      <c r="BN33" s="50" t="s">
        <v>35</v>
      </c>
      <c r="BO33" s="50" t="s">
        <v>35</v>
      </c>
      <c r="BP33" s="50" t="s">
        <v>35</v>
      </c>
      <c r="BQ33" s="45" t="s">
        <v>35</v>
      </c>
      <c r="BR33" s="54" t="s">
        <v>35</v>
      </c>
      <c r="BS33" s="50" t="s">
        <v>35</v>
      </c>
      <c r="BT33" s="50" t="s">
        <v>35</v>
      </c>
      <c r="BU33" s="50" t="s">
        <v>35</v>
      </c>
      <c r="BV33" s="50" t="s">
        <v>35</v>
      </c>
      <c r="BW33" s="50" t="s">
        <v>35</v>
      </c>
      <c r="BX33" s="50" t="s">
        <v>35</v>
      </c>
      <c r="BY33" s="39" t="s">
        <v>35</v>
      </c>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row>
    <row r="34" s="315" customFormat="true" ht="15" customHeight="true" x14ac:dyDescent="0.2">
      <c r="A34" s="977"/>
      <c r="B34" s="370" t="s">
        <v>48</v>
      </c>
      <c r="C34" s="70" t="s">
        <v>35</v>
      </c>
      <c r="D34" s="67" t="s">
        <v>35</v>
      </c>
      <c r="E34" s="67" t="s">
        <v>35</v>
      </c>
      <c r="F34" s="67" t="s">
        <v>35</v>
      </c>
      <c r="G34" s="64" t="s">
        <v>35</v>
      </c>
      <c r="H34" s="61" t="s">
        <v>35</v>
      </c>
      <c r="I34" s="67" t="s">
        <v>35</v>
      </c>
      <c r="J34" s="67" t="s">
        <v>35</v>
      </c>
      <c r="K34" s="67" t="s">
        <v>35</v>
      </c>
      <c r="L34" s="58" t="s">
        <v>35</v>
      </c>
      <c r="M34" s="70" t="s">
        <v>35</v>
      </c>
      <c r="N34" s="67" t="s">
        <v>35</v>
      </c>
      <c r="O34" s="67" t="s">
        <v>35</v>
      </c>
      <c r="P34" s="67" t="s">
        <v>35</v>
      </c>
      <c r="Q34" s="64" t="s">
        <v>35</v>
      </c>
      <c r="R34" s="61" t="s">
        <v>35</v>
      </c>
      <c r="S34" s="67" t="s">
        <v>35</v>
      </c>
      <c r="T34" s="67" t="s">
        <v>35</v>
      </c>
      <c r="U34" s="67" t="s">
        <v>35</v>
      </c>
      <c r="V34" s="67" t="s">
        <v>35</v>
      </c>
      <c r="W34" s="67" t="s">
        <v>35</v>
      </c>
      <c r="X34" s="67" t="s">
        <v>35</v>
      </c>
      <c r="Y34" s="58" t="s">
        <v>35</v>
      </c>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343"/>
      <c r="BA34" s="965"/>
      <c r="BB34" s="552" t="s">
        <v>48</v>
      </c>
      <c r="BC34" s="54" t="s">
        <v>35</v>
      </c>
      <c r="BD34" s="50" t="s">
        <v>35</v>
      </c>
      <c r="BE34" s="50" t="s">
        <v>35</v>
      </c>
      <c r="BF34" s="50" t="s">
        <v>35</v>
      </c>
      <c r="BG34" s="45" t="s">
        <v>35</v>
      </c>
      <c r="BH34" s="54" t="s">
        <v>35</v>
      </c>
      <c r="BI34" s="50" t="s">
        <v>35</v>
      </c>
      <c r="BJ34" s="50" t="s">
        <v>35</v>
      </c>
      <c r="BK34" s="50" t="s">
        <v>35</v>
      </c>
      <c r="BL34" s="45" t="s">
        <v>35</v>
      </c>
      <c r="BM34" s="54" t="s">
        <v>35</v>
      </c>
      <c r="BN34" s="50" t="s">
        <v>35</v>
      </c>
      <c r="BO34" s="50" t="s">
        <v>35</v>
      </c>
      <c r="BP34" s="50" t="s">
        <v>35</v>
      </c>
      <c r="BQ34" s="45" t="s">
        <v>35</v>
      </c>
      <c r="BR34" s="54" t="s">
        <v>35</v>
      </c>
      <c r="BS34" s="50" t="s">
        <v>35</v>
      </c>
      <c r="BT34" s="50" t="s">
        <v>35</v>
      </c>
      <c r="BU34" s="50" t="s">
        <v>35</v>
      </c>
      <c r="BV34" s="50" t="s">
        <v>35</v>
      </c>
      <c r="BW34" s="50" t="s">
        <v>35</v>
      </c>
      <c r="BX34" s="50" t="s">
        <v>35</v>
      </c>
      <c r="BY34" s="39" t="s">
        <v>35</v>
      </c>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row>
    <row r="35" s="489" customFormat="true" ht="15" customHeight="true" x14ac:dyDescent="0.2">
      <c r="A35" s="977" t="s">
        <v>55</v>
      </c>
      <c r="B35" s="370" t="s">
        <v>49</v>
      </c>
      <c r="C35" s="127">
        <v>87.834471646466199</v>
      </c>
      <c r="D35" s="126">
        <v>92.111250327502674</v>
      </c>
      <c r="E35" s="126">
        <v>95.17447328647107</v>
      </c>
      <c r="F35" s="126">
        <v>96.114351635592868</v>
      </c>
      <c r="G35" s="125">
        <v>98.201603838164104</v>
      </c>
      <c r="H35" s="124">
        <v>92.308373409432235</v>
      </c>
      <c r="I35" s="126">
        <v>95.122022739460888</v>
      </c>
      <c r="J35" s="126">
        <v>94.426928203548272</v>
      </c>
      <c r="K35" s="126">
        <v>96.680903188673966</v>
      </c>
      <c r="L35" s="123">
        <v>98.493533876343761</v>
      </c>
      <c r="M35" s="127">
        <v>77.823543219828053</v>
      </c>
      <c r="N35" s="126">
        <v>91.328975295666737</v>
      </c>
      <c r="O35" s="126">
        <v>85.184047160827262</v>
      </c>
      <c r="P35" s="126">
        <v>95.658228385885664</v>
      </c>
      <c r="Q35" s="125">
        <v>98.163389749835758</v>
      </c>
      <c r="R35" s="124">
        <v>92.354243402795731</v>
      </c>
      <c r="S35" s="126">
        <v>93.716234300699938</v>
      </c>
      <c r="T35" s="126">
        <v>97.225034156834468</v>
      </c>
      <c r="U35" s="126">
        <v>95.152237446591528</v>
      </c>
      <c r="V35" s="126">
        <v>93.353330607460066</v>
      </c>
      <c r="W35" s="126">
        <v>89.060592217850626</v>
      </c>
      <c r="X35" s="126">
        <v>96.649794893955772</v>
      </c>
      <c r="Y35" s="123">
        <v>97.689772073838967</v>
      </c>
      <c r="Z35" s="4"/>
      <c r="AA35" s="833"/>
      <c r="AB35" s="833"/>
      <c r="AC35" s="833"/>
      <c r="AD35" s="833"/>
      <c r="AE35" s="833"/>
      <c r="AF35" s="833"/>
      <c r="AG35" s="833"/>
      <c r="AH35" s="833"/>
      <c r="AI35" s="833"/>
      <c r="AJ35" s="833"/>
      <c r="AK35" s="833"/>
      <c r="AL35" s="833"/>
      <c r="AM35" s="833"/>
      <c r="AN35" s="833"/>
      <c r="AO35" s="833"/>
      <c r="AP35" s="833"/>
      <c r="AQ35" s="833"/>
      <c r="AR35" s="833"/>
      <c r="AS35" s="833"/>
      <c r="AT35" s="833"/>
      <c r="AU35" s="833"/>
      <c r="AV35" s="833"/>
      <c r="AW35" s="833"/>
      <c r="AX35" s="833"/>
      <c r="AY35" s="833"/>
      <c r="AZ35" s="344"/>
      <c r="BA35" s="965" t="s">
        <v>55</v>
      </c>
      <c r="BB35" s="552" t="s">
        <v>49</v>
      </c>
      <c r="BC35" s="54" t="s">
        <v>35</v>
      </c>
      <c r="BD35" s="50" t="s">
        <v>35</v>
      </c>
      <c r="BE35" s="50" t="s">
        <v>35</v>
      </c>
      <c r="BF35" s="50" t="s">
        <v>35</v>
      </c>
      <c r="BG35" s="45" t="s">
        <v>35</v>
      </c>
      <c r="BH35" s="54" t="s">
        <v>35</v>
      </c>
      <c r="BI35" s="50" t="s">
        <v>35</v>
      </c>
      <c r="BJ35" s="50" t="s">
        <v>35</v>
      </c>
      <c r="BK35" s="50" t="s">
        <v>35</v>
      </c>
      <c r="BL35" s="45" t="s">
        <v>35</v>
      </c>
      <c r="BM35" s="54" t="s">
        <v>35</v>
      </c>
      <c r="BN35" s="50" t="s">
        <v>35</v>
      </c>
      <c r="BO35" s="50" t="s">
        <v>35</v>
      </c>
      <c r="BP35" s="50" t="s">
        <v>35</v>
      </c>
      <c r="BQ35" s="45" t="s">
        <v>35</v>
      </c>
      <c r="BR35" s="54" t="s">
        <v>35</v>
      </c>
      <c r="BS35" s="50" t="s">
        <v>35</v>
      </c>
      <c r="BT35" s="50" t="s">
        <v>35</v>
      </c>
      <c r="BU35" s="50" t="s">
        <v>35</v>
      </c>
      <c r="BV35" s="50" t="s">
        <v>35</v>
      </c>
      <c r="BW35" s="50" t="s">
        <v>35</v>
      </c>
      <c r="BX35" s="50" t="s">
        <v>35</v>
      </c>
      <c r="BY35" s="39" t="s">
        <v>35</v>
      </c>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row>
    <row r="36" s="489" customFormat="true" ht="15" customHeight="true" x14ac:dyDescent="0.2">
      <c r="A36" s="977"/>
      <c r="B36" s="370" t="s">
        <v>48</v>
      </c>
      <c r="C36" s="127">
        <v>12.165528353533848</v>
      </c>
      <c r="D36" s="126">
        <v>7.8887496724972879</v>
      </c>
      <c r="E36" s="126">
        <v>4.8255267135288253</v>
      </c>
      <c r="F36" s="126">
        <v>3.8856483644071016</v>
      </c>
      <c r="G36" s="125">
        <v>1.7983961618358721</v>
      </c>
      <c r="H36" s="124">
        <v>7.6916265905678269</v>
      </c>
      <c r="I36" s="126">
        <v>4.8779772605391321</v>
      </c>
      <c r="J36" s="126">
        <v>5.5730717964516607</v>
      </c>
      <c r="K36" s="126">
        <v>3.3190968113259931</v>
      </c>
      <c r="L36" s="123">
        <v>1.5064661236562265</v>
      </c>
      <c r="M36" s="127">
        <v>22.176456780172018</v>
      </c>
      <c r="N36" s="126">
        <v>8.6710247043332132</v>
      </c>
      <c r="O36" s="126">
        <v>14.815952839172756</v>
      </c>
      <c r="P36" s="126">
        <v>4.3417716141143803</v>
      </c>
      <c r="Q36" s="125">
        <v>1.8366102501642814</v>
      </c>
      <c r="R36" s="124">
        <v>7.6457565972042412</v>
      </c>
      <c r="S36" s="126">
        <v>6.2837656993000159</v>
      </c>
      <c r="T36" s="126">
        <v>2.7749658431654538</v>
      </c>
      <c r="U36" s="126">
        <v>4.8477625534085806</v>
      </c>
      <c r="V36" s="126">
        <v>6.646669392539847</v>
      </c>
      <c r="W36" s="126">
        <v>10.939407782149431</v>
      </c>
      <c r="X36" s="126">
        <v>3.3502051060443314</v>
      </c>
      <c r="Y36" s="123">
        <v>2.3102279261610397</v>
      </c>
      <c r="Z36" s="4"/>
      <c r="AA36" s="833"/>
      <c r="AB36" s="833"/>
      <c r="AC36" s="833"/>
      <c r="AD36" s="833"/>
      <c r="AE36" s="833"/>
      <c r="AF36" s="833"/>
      <c r="AG36" s="833"/>
      <c r="AH36" s="833"/>
      <c r="AI36" s="833"/>
      <c r="AJ36" s="833"/>
      <c r="AK36" s="833"/>
      <c r="AL36" s="833"/>
      <c r="AM36" s="833"/>
      <c r="AN36" s="833"/>
      <c r="AO36" s="833"/>
      <c r="AP36" s="833"/>
      <c r="AQ36" s="833"/>
      <c r="AR36" s="833"/>
      <c r="AS36" s="833"/>
      <c r="AT36" s="833"/>
      <c r="AU36" s="833"/>
      <c r="AV36" s="833"/>
      <c r="AW36" s="833"/>
      <c r="AX36" s="833"/>
      <c r="AY36" s="833"/>
      <c r="AZ36" s="344"/>
      <c r="BA36" s="965"/>
      <c r="BB36" s="552" t="s">
        <v>48</v>
      </c>
      <c r="BC36" s="54" t="s">
        <v>35</v>
      </c>
      <c r="BD36" s="50" t="s">
        <v>35</v>
      </c>
      <c r="BE36" s="50" t="s">
        <v>35</v>
      </c>
      <c r="BF36" s="50" t="s">
        <v>35</v>
      </c>
      <c r="BG36" s="45" t="s">
        <v>35</v>
      </c>
      <c r="BH36" s="54" t="s">
        <v>35</v>
      </c>
      <c r="BI36" s="50" t="s">
        <v>35</v>
      </c>
      <c r="BJ36" s="50" t="s">
        <v>35</v>
      </c>
      <c r="BK36" s="50" t="s">
        <v>35</v>
      </c>
      <c r="BL36" s="45" t="s">
        <v>35</v>
      </c>
      <c r="BM36" s="54" t="s">
        <v>35</v>
      </c>
      <c r="BN36" s="50" t="s">
        <v>35</v>
      </c>
      <c r="BO36" s="50" t="s">
        <v>35</v>
      </c>
      <c r="BP36" s="50" t="s">
        <v>35</v>
      </c>
      <c r="BQ36" s="45" t="s">
        <v>35</v>
      </c>
      <c r="BR36" s="54" t="s">
        <v>35</v>
      </c>
      <c r="BS36" s="50" t="s">
        <v>35</v>
      </c>
      <c r="BT36" s="50" t="s">
        <v>35</v>
      </c>
      <c r="BU36" s="50" t="s">
        <v>35</v>
      </c>
      <c r="BV36" s="50" t="s">
        <v>35</v>
      </c>
      <c r="BW36" s="50" t="s">
        <v>35</v>
      </c>
      <c r="BX36" s="50" t="s">
        <v>35</v>
      </c>
      <c r="BY36" s="39" t="s">
        <v>35</v>
      </c>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row>
    <row r="37" s="489" customFormat="true" ht="15" customHeight="true" x14ac:dyDescent="0.2">
      <c r="A37" s="977" t="s">
        <v>155</v>
      </c>
      <c r="B37" s="370" t="s">
        <v>49</v>
      </c>
      <c r="C37" s="127">
        <v>86.172894170641214</v>
      </c>
      <c r="D37" s="126">
        <v>91.30743926132422</v>
      </c>
      <c r="E37" s="126">
        <v>94.603696641817919</v>
      </c>
      <c r="F37" s="126">
        <v>95.259270211505935</v>
      </c>
      <c r="G37" s="125">
        <v>98.018902574182007</v>
      </c>
      <c r="H37" s="124">
        <v>91.196170086466651</v>
      </c>
      <c r="I37" s="126">
        <v>94.724520214257112</v>
      </c>
      <c r="J37" s="126">
        <v>93.666613905459798</v>
      </c>
      <c r="K37" s="126">
        <v>96.176894921051996</v>
      </c>
      <c r="L37" s="123">
        <v>98.245555504508047</v>
      </c>
      <c r="M37" s="127">
        <v>75.855370266274292</v>
      </c>
      <c r="N37" s="126">
        <v>89.056723285480487</v>
      </c>
      <c r="O37" s="126">
        <v>84.031027207503769</v>
      </c>
      <c r="P37" s="126">
        <v>94.388359582126355</v>
      </c>
      <c r="Q37" s="125">
        <v>97.810113858665588</v>
      </c>
      <c r="R37" s="124">
        <v>91.808174176065876</v>
      </c>
      <c r="S37" s="126">
        <v>92.662016132109457</v>
      </c>
      <c r="T37" s="126">
        <v>96.701294476649807</v>
      </c>
      <c r="U37" s="126">
        <v>94.283945566566459</v>
      </c>
      <c r="V37" s="126">
        <v>92.331782748834996</v>
      </c>
      <c r="W37" s="126">
        <v>88.762382757688073</v>
      </c>
      <c r="X37" s="126">
        <v>93.795224832725282</v>
      </c>
      <c r="Y37" s="123">
        <v>97.191480002321768</v>
      </c>
      <c r="Z37" s="4"/>
      <c r="AA37" s="833"/>
      <c r="AB37" s="833"/>
      <c r="AC37" s="833"/>
      <c r="AD37" s="833"/>
      <c r="AE37" s="833"/>
      <c r="AF37" s="833"/>
      <c r="AG37" s="833"/>
      <c r="AH37" s="833"/>
      <c r="AI37" s="833"/>
      <c r="AJ37" s="833"/>
      <c r="AK37" s="833"/>
      <c r="AL37" s="833"/>
      <c r="AM37" s="833"/>
      <c r="AN37" s="833"/>
      <c r="AO37" s="833"/>
      <c r="AP37" s="833"/>
      <c r="AQ37" s="833"/>
      <c r="AR37" s="833"/>
      <c r="AS37" s="833"/>
      <c r="AT37" s="833"/>
      <c r="AU37" s="833"/>
      <c r="AV37" s="833"/>
      <c r="AW37" s="833"/>
      <c r="AX37" s="833"/>
      <c r="AY37" s="833"/>
      <c r="AZ37" s="344"/>
      <c r="BA37" s="965" t="s">
        <v>125</v>
      </c>
      <c r="BB37" s="552" t="s">
        <v>49</v>
      </c>
      <c r="BC37" s="54" t="s">
        <v>35</v>
      </c>
      <c r="BD37" s="50" t="s">
        <v>35</v>
      </c>
      <c r="BE37" s="50" t="s">
        <v>35</v>
      </c>
      <c r="BF37" s="50" t="s">
        <v>35</v>
      </c>
      <c r="BG37" s="45" t="s">
        <v>35</v>
      </c>
      <c r="BH37" s="54" t="s">
        <v>35</v>
      </c>
      <c r="BI37" s="50" t="s">
        <v>35</v>
      </c>
      <c r="BJ37" s="50" t="s">
        <v>35</v>
      </c>
      <c r="BK37" s="50" t="s">
        <v>35</v>
      </c>
      <c r="BL37" s="45" t="s">
        <v>35</v>
      </c>
      <c r="BM37" s="54" t="s">
        <v>35</v>
      </c>
      <c r="BN37" s="50" t="s">
        <v>35</v>
      </c>
      <c r="BO37" s="50" t="s">
        <v>35</v>
      </c>
      <c r="BP37" s="50" t="s">
        <v>35</v>
      </c>
      <c r="BQ37" s="45" t="s">
        <v>35</v>
      </c>
      <c r="BR37" s="54" t="s">
        <v>35</v>
      </c>
      <c r="BS37" s="50" t="s">
        <v>35</v>
      </c>
      <c r="BT37" s="50" t="s">
        <v>35</v>
      </c>
      <c r="BU37" s="50" t="s">
        <v>35</v>
      </c>
      <c r="BV37" s="50" t="s">
        <v>35</v>
      </c>
      <c r="BW37" s="50" t="s">
        <v>35</v>
      </c>
      <c r="BX37" s="50" t="s">
        <v>35</v>
      </c>
      <c r="BY37" s="39" t="s">
        <v>35</v>
      </c>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row>
    <row r="38" s="489" customFormat="true" ht="15" customHeight="true" x14ac:dyDescent="0.2">
      <c r="A38" s="977"/>
      <c r="B38" s="370" t="s">
        <v>48</v>
      </c>
      <c r="C38" s="127">
        <v>13.827105829358837</v>
      </c>
      <c r="D38" s="126">
        <v>8.6925607386757751</v>
      </c>
      <c r="E38" s="126">
        <v>5.3963033581819957</v>
      </c>
      <c r="F38" s="126">
        <v>4.7407297884940132</v>
      </c>
      <c r="G38" s="125">
        <v>1.9810974258179754</v>
      </c>
      <c r="H38" s="124">
        <v>8.8038299135334075</v>
      </c>
      <c r="I38" s="126">
        <v>5.2754797857429345</v>
      </c>
      <c r="J38" s="126">
        <v>6.3333860945401668</v>
      </c>
      <c r="K38" s="126">
        <v>3.8231050789479548</v>
      </c>
      <c r="L38" s="123">
        <v>1.7544444954919647</v>
      </c>
      <c r="M38" s="127">
        <v>24.144629733725768</v>
      </c>
      <c r="N38" s="126">
        <v>10.94327671451944</v>
      </c>
      <c r="O38" s="126">
        <v>15.968972792496233</v>
      </c>
      <c r="P38" s="126">
        <v>5.6116404178737342</v>
      </c>
      <c r="Q38" s="125">
        <v>2.189886141334469</v>
      </c>
      <c r="R38" s="124">
        <v>8.1918258239340922</v>
      </c>
      <c r="S38" s="126">
        <v>7.3379838678905269</v>
      </c>
      <c r="T38" s="126">
        <v>3.2987055233500637</v>
      </c>
      <c r="U38" s="126">
        <v>5.7160544334335928</v>
      </c>
      <c r="V38" s="126">
        <v>7.6682172511649105</v>
      </c>
      <c r="W38" s="126">
        <v>11.237617242311993</v>
      </c>
      <c r="X38" s="126">
        <v>6.2047751672749074</v>
      </c>
      <c r="Y38" s="123">
        <v>2.8085199976782373</v>
      </c>
      <c r="Z38" s="4"/>
      <c r="AA38" s="833"/>
      <c r="AB38" s="833"/>
      <c r="AC38" s="833"/>
      <c r="AD38" s="833"/>
      <c r="AE38" s="833"/>
      <c r="AF38" s="833"/>
      <c r="AG38" s="833"/>
      <c r="AH38" s="833"/>
      <c r="AI38" s="833"/>
      <c r="AJ38" s="833"/>
      <c r="AK38" s="833"/>
      <c r="AL38" s="833"/>
      <c r="AM38" s="833"/>
      <c r="AN38" s="833"/>
      <c r="AO38" s="833"/>
      <c r="AP38" s="833"/>
      <c r="AQ38" s="833"/>
      <c r="AR38" s="833"/>
      <c r="AS38" s="833"/>
      <c r="AT38" s="833"/>
      <c r="AU38" s="833"/>
      <c r="AV38" s="833"/>
      <c r="AW38" s="833"/>
      <c r="AX38" s="833"/>
      <c r="AY38" s="833"/>
      <c r="AZ38" s="344"/>
      <c r="BA38" s="965"/>
      <c r="BB38" s="552" t="s">
        <v>48</v>
      </c>
      <c r="BC38" s="54" t="s">
        <v>35</v>
      </c>
      <c r="BD38" s="50" t="s">
        <v>35</v>
      </c>
      <c r="BE38" s="50" t="s">
        <v>35</v>
      </c>
      <c r="BF38" s="50" t="s">
        <v>35</v>
      </c>
      <c r="BG38" s="45" t="s">
        <v>35</v>
      </c>
      <c r="BH38" s="54" t="s">
        <v>35</v>
      </c>
      <c r="BI38" s="50" t="s">
        <v>35</v>
      </c>
      <c r="BJ38" s="50" t="s">
        <v>35</v>
      </c>
      <c r="BK38" s="50" t="s">
        <v>35</v>
      </c>
      <c r="BL38" s="45" t="s">
        <v>35</v>
      </c>
      <c r="BM38" s="54" t="s">
        <v>35</v>
      </c>
      <c r="BN38" s="50" t="s">
        <v>35</v>
      </c>
      <c r="BO38" s="50" t="s">
        <v>35</v>
      </c>
      <c r="BP38" s="50" t="s">
        <v>35</v>
      </c>
      <c r="BQ38" s="45" t="s">
        <v>35</v>
      </c>
      <c r="BR38" s="54" t="s">
        <v>35</v>
      </c>
      <c r="BS38" s="50" t="s">
        <v>35</v>
      </c>
      <c r="BT38" s="50" t="s">
        <v>35</v>
      </c>
      <c r="BU38" s="50" t="s">
        <v>35</v>
      </c>
      <c r="BV38" s="50" t="s">
        <v>35</v>
      </c>
      <c r="BW38" s="50" t="s">
        <v>35</v>
      </c>
      <c r="BX38" s="50" t="s">
        <v>35</v>
      </c>
      <c r="BY38" s="39" t="s">
        <v>35</v>
      </c>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row>
    <row r="39" s="315" customFormat="true" ht="15" customHeight="true" x14ac:dyDescent="0.2">
      <c r="A39" s="977" t="s">
        <v>122</v>
      </c>
      <c r="B39" s="370" t="s">
        <v>49</v>
      </c>
      <c r="C39" s="70" t="s">
        <v>35</v>
      </c>
      <c r="D39" s="67" t="s">
        <v>35</v>
      </c>
      <c r="E39" s="67" t="s">
        <v>35</v>
      </c>
      <c r="F39" s="67" t="s">
        <v>35</v>
      </c>
      <c r="G39" s="64" t="s">
        <v>35</v>
      </c>
      <c r="H39" s="61" t="s">
        <v>35</v>
      </c>
      <c r="I39" s="67" t="s">
        <v>35</v>
      </c>
      <c r="J39" s="67" t="s">
        <v>35</v>
      </c>
      <c r="K39" s="67" t="s">
        <v>35</v>
      </c>
      <c r="L39" s="58" t="s">
        <v>35</v>
      </c>
      <c r="M39" s="70" t="s">
        <v>35</v>
      </c>
      <c r="N39" s="67" t="s">
        <v>35</v>
      </c>
      <c r="O39" s="67" t="s">
        <v>35</v>
      </c>
      <c r="P39" s="67" t="s">
        <v>35</v>
      </c>
      <c r="Q39" s="64" t="s">
        <v>35</v>
      </c>
      <c r="R39" s="61" t="s">
        <v>35</v>
      </c>
      <c r="S39" s="67" t="s">
        <v>35</v>
      </c>
      <c r="T39" s="67" t="s">
        <v>35</v>
      </c>
      <c r="U39" s="67" t="s">
        <v>35</v>
      </c>
      <c r="V39" s="67" t="s">
        <v>35</v>
      </c>
      <c r="W39" s="67" t="s">
        <v>35</v>
      </c>
      <c r="X39" s="67" t="s">
        <v>35</v>
      </c>
      <c r="Y39" s="58" t="s">
        <v>35</v>
      </c>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343"/>
      <c r="BA39" s="965" t="s">
        <v>122</v>
      </c>
      <c r="BB39" s="552" t="s">
        <v>49</v>
      </c>
      <c r="BC39" s="54" t="s">
        <v>35</v>
      </c>
      <c r="BD39" s="50" t="s">
        <v>35</v>
      </c>
      <c r="BE39" s="50" t="s">
        <v>35</v>
      </c>
      <c r="BF39" s="50" t="s">
        <v>35</v>
      </c>
      <c r="BG39" s="45" t="s">
        <v>35</v>
      </c>
      <c r="BH39" s="54" t="s">
        <v>35</v>
      </c>
      <c r="BI39" s="50" t="s">
        <v>35</v>
      </c>
      <c r="BJ39" s="50" t="s">
        <v>35</v>
      </c>
      <c r="BK39" s="50" t="s">
        <v>35</v>
      </c>
      <c r="BL39" s="45" t="s">
        <v>35</v>
      </c>
      <c r="BM39" s="54" t="s">
        <v>35</v>
      </c>
      <c r="BN39" s="50" t="s">
        <v>35</v>
      </c>
      <c r="BO39" s="50" t="s">
        <v>35</v>
      </c>
      <c r="BP39" s="50" t="s">
        <v>35</v>
      </c>
      <c r="BQ39" s="45" t="s">
        <v>35</v>
      </c>
      <c r="BR39" s="54" t="s">
        <v>35</v>
      </c>
      <c r="BS39" s="50" t="s">
        <v>35</v>
      </c>
      <c r="BT39" s="50" t="s">
        <v>35</v>
      </c>
      <c r="BU39" s="50" t="s">
        <v>35</v>
      </c>
      <c r="BV39" s="50" t="s">
        <v>35</v>
      </c>
      <c r="BW39" s="50" t="s">
        <v>35</v>
      </c>
      <c r="BX39" s="50" t="s">
        <v>35</v>
      </c>
      <c r="BY39" s="39" t="s">
        <v>35</v>
      </c>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row>
    <row r="40" s="315" customFormat="true" ht="15" customHeight="true" x14ac:dyDescent="0.2">
      <c r="A40" s="977"/>
      <c r="B40" s="370" t="s">
        <v>48</v>
      </c>
      <c r="C40" s="70" t="s">
        <v>35</v>
      </c>
      <c r="D40" s="67" t="s">
        <v>35</v>
      </c>
      <c r="E40" s="67" t="s">
        <v>35</v>
      </c>
      <c r="F40" s="67" t="s">
        <v>35</v>
      </c>
      <c r="G40" s="64" t="s">
        <v>35</v>
      </c>
      <c r="H40" s="61" t="s">
        <v>35</v>
      </c>
      <c r="I40" s="67" t="s">
        <v>35</v>
      </c>
      <c r="J40" s="67" t="s">
        <v>35</v>
      </c>
      <c r="K40" s="67" t="s">
        <v>35</v>
      </c>
      <c r="L40" s="58" t="s">
        <v>35</v>
      </c>
      <c r="M40" s="70" t="s">
        <v>35</v>
      </c>
      <c r="N40" s="67" t="s">
        <v>35</v>
      </c>
      <c r="O40" s="67" t="s">
        <v>35</v>
      </c>
      <c r="P40" s="67" t="s">
        <v>35</v>
      </c>
      <c r="Q40" s="64" t="s">
        <v>35</v>
      </c>
      <c r="R40" s="61" t="s">
        <v>35</v>
      </c>
      <c r="S40" s="67" t="s">
        <v>35</v>
      </c>
      <c r="T40" s="67" t="s">
        <v>35</v>
      </c>
      <c r="U40" s="67" t="s">
        <v>35</v>
      </c>
      <c r="V40" s="67" t="s">
        <v>35</v>
      </c>
      <c r="W40" s="67" t="s">
        <v>35</v>
      </c>
      <c r="X40" s="67" t="s">
        <v>35</v>
      </c>
      <c r="Y40" s="58" t="s">
        <v>35</v>
      </c>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343"/>
      <c r="BA40" s="965"/>
      <c r="BB40" s="552" t="s">
        <v>48</v>
      </c>
      <c r="BC40" s="54" t="s">
        <v>35</v>
      </c>
      <c r="BD40" s="50" t="s">
        <v>35</v>
      </c>
      <c r="BE40" s="50" t="s">
        <v>35</v>
      </c>
      <c r="BF40" s="50" t="s">
        <v>35</v>
      </c>
      <c r="BG40" s="45" t="s">
        <v>35</v>
      </c>
      <c r="BH40" s="54" t="s">
        <v>35</v>
      </c>
      <c r="BI40" s="50" t="s">
        <v>35</v>
      </c>
      <c r="BJ40" s="50" t="s">
        <v>35</v>
      </c>
      <c r="BK40" s="50" t="s">
        <v>35</v>
      </c>
      <c r="BL40" s="45" t="s">
        <v>35</v>
      </c>
      <c r="BM40" s="54" t="s">
        <v>35</v>
      </c>
      <c r="BN40" s="50" t="s">
        <v>35</v>
      </c>
      <c r="BO40" s="50" t="s">
        <v>35</v>
      </c>
      <c r="BP40" s="50" t="s">
        <v>35</v>
      </c>
      <c r="BQ40" s="45" t="s">
        <v>35</v>
      </c>
      <c r="BR40" s="54" t="s">
        <v>35</v>
      </c>
      <c r="BS40" s="50" t="s">
        <v>35</v>
      </c>
      <c r="BT40" s="50" t="s">
        <v>35</v>
      </c>
      <c r="BU40" s="50" t="s">
        <v>35</v>
      </c>
      <c r="BV40" s="50" t="s">
        <v>35</v>
      </c>
      <c r="BW40" s="50" t="s">
        <v>35</v>
      </c>
      <c r="BX40" s="50" t="s">
        <v>35</v>
      </c>
      <c r="BY40" s="39" t="s">
        <v>35</v>
      </c>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row>
    <row r="41" s="489" customFormat="true" ht="15" customHeight="true" x14ac:dyDescent="0.2">
      <c r="A41" s="977" t="s">
        <v>56</v>
      </c>
      <c r="B41" s="370" t="s">
        <v>49</v>
      </c>
      <c r="C41" s="127">
        <v>0.86699626706195609</v>
      </c>
      <c r="D41" s="126">
        <v>0.79693653013700361</v>
      </c>
      <c r="E41" s="126">
        <v>0.17027525592584331</v>
      </c>
      <c r="F41" s="126">
        <v>0.87577131201694758</v>
      </c>
      <c r="G41" s="125">
        <v>0.29569620014550291</v>
      </c>
      <c r="H41" s="124">
        <v>0.37553160410677389</v>
      </c>
      <c r="I41" s="126">
        <v>0.17651235580336916</v>
      </c>
      <c r="J41" s="126">
        <v>0.56271345271154571</v>
      </c>
      <c r="K41" s="126">
        <v>0.56160902002256496</v>
      </c>
      <c r="L41" s="123">
        <v>0.40083977268012594</v>
      </c>
      <c r="M41" s="127">
        <v>1.755237748020156</v>
      </c>
      <c r="N41" s="126">
        <v>0.91568514968275849</v>
      </c>
      <c r="O41" s="126">
        <v>2.1092495913342462</v>
      </c>
      <c r="P41" s="126">
        <v>0.80389380022101342</v>
      </c>
      <c r="Q41" s="125">
        <v>2.1207289728034328E-2</v>
      </c>
      <c r="R41" s="124">
        <v>0.74760046567145777</v>
      </c>
      <c r="S41" s="126">
        <v>0.28362277248422213</v>
      </c>
      <c r="T41" s="126">
        <v>7.3234664907872893E-2</v>
      </c>
      <c r="U41" s="126">
        <v>0.61493889280861225</v>
      </c>
      <c r="V41" s="126">
        <v>0.64286250917664456</v>
      </c>
      <c r="W41" s="126">
        <v>1.5602491363905524</v>
      </c>
      <c r="X41" s="126">
        <v>0.24473054948273373</v>
      </c>
      <c r="Y41" s="123">
        <v>0.15789310430173634</v>
      </c>
      <c r="Z41" s="4"/>
      <c r="AA41" s="833"/>
      <c r="AB41" s="833"/>
      <c r="AC41" s="833"/>
      <c r="AD41" s="833"/>
      <c r="AE41" s="833"/>
      <c r="AF41" s="833"/>
      <c r="AG41" s="833"/>
      <c r="AH41" s="833"/>
      <c r="AI41" s="833"/>
      <c r="AJ41" s="833"/>
      <c r="AK41" s="833"/>
      <c r="AL41" s="833"/>
      <c r="AM41" s="833"/>
      <c r="AN41" s="833"/>
      <c r="AO41" s="833"/>
      <c r="AP41" s="833"/>
      <c r="AQ41" s="833"/>
      <c r="AR41" s="833"/>
      <c r="AS41" s="833"/>
      <c r="AT41" s="833"/>
      <c r="AU41" s="833"/>
      <c r="AV41" s="833"/>
      <c r="AW41" s="833"/>
      <c r="AX41" s="833"/>
      <c r="AY41" s="833"/>
      <c r="AZ41" s="344"/>
      <c r="BA41" s="965" t="s">
        <v>56</v>
      </c>
      <c r="BB41" s="552" t="s">
        <v>49</v>
      </c>
      <c r="BC41" s="54" t="s">
        <v>35</v>
      </c>
      <c r="BD41" s="50" t="s">
        <v>35</v>
      </c>
      <c r="BE41" s="50" t="s">
        <v>35</v>
      </c>
      <c r="BF41" s="50" t="s">
        <v>35</v>
      </c>
      <c r="BG41" s="45" t="s">
        <v>35</v>
      </c>
      <c r="BH41" s="54" t="s">
        <v>35</v>
      </c>
      <c r="BI41" s="50" t="s">
        <v>35</v>
      </c>
      <c r="BJ41" s="50" t="s">
        <v>35</v>
      </c>
      <c r="BK41" s="50" t="s">
        <v>35</v>
      </c>
      <c r="BL41" s="45" t="s">
        <v>35</v>
      </c>
      <c r="BM41" s="54" t="s">
        <v>35</v>
      </c>
      <c r="BN41" s="50" t="s">
        <v>35</v>
      </c>
      <c r="BO41" s="50" t="s">
        <v>35</v>
      </c>
      <c r="BP41" s="50" t="s">
        <v>35</v>
      </c>
      <c r="BQ41" s="45" t="s">
        <v>35</v>
      </c>
      <c r="BR41" s="54" t="s">
        <v>35</v>
      </c>
      <c r="BS41" s="50" t="s">
        <v>35</v>
      </c>
      <c r="BT41" s="50" t="s">
        <v>35</v>
      </c>
      <c r="BU41" s="50" t="s">
        <v>35</v>
      </c>
      <c r="BV41" s="50" t="s">
        <v>35</v>
      </c>
      <c r="BW41" s="50" t="s">
        <v>35</v>
      </c>
      <c r="BX41" s="50" t="s">
        <v>35</v>
      </c>
      <c r="BY41" s="39" t="s">
        <v>35</v>
      </c>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row>
    <row r="42" s="489" customFormat="true" ht="15" customHeight="true" x14ac:dyDescent="0.2">
      <c r="A42" s="977"/>
      <c r="B42" s="370" t="s">
        <v>48</v>
      </c>
      <c r="C42" s="127">
        <v>99.133003732938079</v>
      </c>
      <c r="D42" s="126">
        <v>99.203063469862983</v>
      </c>
      <c r="E42" s="126">
        <v>99.82972474407417</v>
      </c>
      <c r="F42" s="126">
        <v>99.124228687983063</v>
      </c>
      <c r="G42" s="125">
        <v>99.704303799854486</v>
      </c>
      <c r="H42" s="124">
        <v>99.624468395893246</v>
      </c>
      <c r="I42" s="126">
        <v>99.823487644196646</v>
      </c>
      <c r="J42" s="126">
        <v>99.437286547288451</v>
      </c>
      <c r="K42" s="126">
        <v>99.438390979977427</v>
      </c>
      <c r="L42" s="123">
        <v>99.599160227319857</v>
      </c>
      <c r="M42" s="127">
        <v>98.244762251979864</v>
      </c>
      <c r="N42" s="126">
        <v>99.084314850317213</v>
      </c>
      <c r="O42" s="126">
        <v>97.890750408665767</v>
      </c>
      <c r="P42" s="126">
        <v>99.196106199778995</v>
      </c>
      <c r="Q42" s="125">
        <v>99.978792710271975</v>
      </c>
      <c r="R42" s="124">
        <v>99.252399534328561</v>
      </c>
      <c r="S42" s="126">
        <v>99.71637722751575</v>
      </c>
      <c r="T42" s="126">
        <v>99.926765335092142</v>
      </c>
      <c r="U42" s="126">
        <v>99.38506110719139</v>
      </c>
      <c r="V42" s="126">
        <v>99.357137490823376</v>
      </c>
      <c r="W42" s="126">
        <v>98.439750863609433</v>
      </c>
      <c r="X42" s="126">
        <v>99.755269450517304</v>
      </c>
      <c r="Y42" s="123">
        <v>99.842106895698265</v>
      </c>
      <c r="Z42" s="4"/>
      <c r="AA42" s="833"/>
      <c r="AB42" s="833"/>
      <c r="AC42" s="833"/>
      <c r="AD42" s="833"/>
      <c r="AE42" s="833"/>
      <c r="AF42" s="833"/>
      <c r="AG42" s="833"/>
      <c r="AH42" s="833"/>
      <c r="AI42" s="833"/>
      <c r="AJ42" s="833"/>
      <c r="AK42" s="833"/>
      <c r="AL42" s="833"/>
      <c r="AM42" s="833"/>
      <c r="AN42" s="833"/>
      <c r="AO42" s="833"/>
      <c r="AP42" s="833"/>
      <c r="AQ42" s="833"/>
      <c r="AR42" s="833"/>
      <c r="AS42" s="833"/>
      <c r="AT42" s="833"/>
      <c r="AU42" s="833"/>
      <c r="AV42" s="833"/>
      <c r="AW42" s="833"/>
      <c r="AX42" s="833"/>
      <c r="AY42" s="833"/>
      <c r="AZ42" s="344"/>
      <c r="BA42" s="965"/>
      <c r="BB42" s="552" t="s">
        <v>48</v>
      </c>
      <c r="BC42" s="54" t="s">
        <v>35</v>
      </c>
      <c r="BD42" s="50" t="s">
        <v>35</v>
      </c>
      <c r="BE42" s="50" t="s">
        <v>35</v>
      </c>
      <c r="BF42" s="50" t="s">
        <v>35</v>
      </c>
      <c r="BG42" s="45" t="s">
        <v>35</v>
      </c>
      <c r="BH42" s="54" t="s">
        <v>35</v>
      </c>
      <c r="BI42" s="50" t="s">
        <v>35</v>
      </c>
      <c r="BJ42" s="50" t="s">
        <v>35</v>
      </c>
      <c r="BK42" s="50" t="s">
        <v>35</v>
      </c>
      <c r="BL42" s="45" t="s">
        <v>35</v>
      </c>
      <c r="BM42" s="54" t="s">
        <v>35</v>
      </c>
      <c r="BN42" s="50" t="s">
        <v>35</v>
      </c>
      <c r="BO42" s="50" t="s">
        <v>35</v>
      </c>
      <c r="BP42" s="50" t="s">
        <v>35</v>
      </c>
      <c r="BQ42" s="45" t="s">
        <v>35</v>
      </c>
      <c r="BR42" s="54" t="s">
        <v>35</v>
      </c>
      <c r="BS42" s="50" t="s">
        <v>35</v>
      </c>
      <c r="BT42" s="50" t="s">
        <v>35</v>
      </c>
      <c r="BU42" s="50" t="s">
        <v>35</v>
      </c>
      <c r="BV42" s="50" t="s">
        <v>35</v>
      </c>
      <c r="BW42" s="50" t="s">
        <v>35</v>
      </c>
      <c r="BX42" s="50" t="s">
        <v>35</v>
      </c>
      <c r="BY42" s="39" t="s">
        <v>35</v>
      </c>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row>
    <row r="43" s="489" customFormat="true" ht="15" customHeight="true" x14ac:dyDescent="0.2">
      <c r="A43" s="977" t="s">
        <v>53</v>
      </c>
      <c r="B43" s="370" t="s">
        <v>49</v>
      </c>
      <c r="C43" s="70" t="s">
        <v>35</v>
      </c>
      <c r="D43" s="67" t="s">
        <v>35</v>
      </c>
      <c r="E43" s="67" t="s">
        <v>35</v>
      </c>
      <c r="F43" s="67" t="s">
        <v>35</v>
      </c>
      <c r="G43" s="64" t="s">
        <v>35</v>
      </c>
      <c r="H43" s="61" t="s">
        <v>35</v>
      </c>
      <c r="I43" s="67" t="s">
        <v>35</v>
      </c>
      <c r="J43" s="67" t="s">
        <v>35</v>
      </c>
      <c r="K43" s="67" t="s">
        <v>35</v>
      </c>
      <c r="L43" s="58" t="s">
        <v>35</v>
      </c>
      <c r="M43" s="70" t="s">
        <v>35</v>
      </c>
      <c r="N43" s="67" t="s">
        <v>35</v>
      </c>
      <c r="O43" s="67" t="s">
        <v>35</v>
      </c>
      <c r="P43" s="67" t="s">
        <v>35</v>
      </c>
      <c r="Q43" s="64" t="s">
        <v>35</v>
      </c>
      <c r="R43" s="61" t="s">
        <v>35</v>
      </c>
      <c r="S43" s="67" t="s">
        <v>35</v>
      </c>
      <c r="T43" s="67" t="s">
        <v>35</v>
      </c>
      <c r="U43" s="67" t="s">
        <v>35</v>
      </c>
      <c r="V43" s="67" t="s">
        <v>35</v>
      </c>
      <c r="W43" s="67" t="s">
        <v>35</v>
      </c>
      <c r="X43" s="67" t="s">
        <v>35</v>
      </c>
      <c r="Y43" s="58" t="s">
        <v>35</v>
      </c>
      <c r="Z43" s="10"/>
      <c r="AA43" s="833"/>
      <c r="AB43" s="833"/>
      <c r="AC43" s="833"/>
      <c r="AD43" s="833"/>
      <c r="AE43" s="833"/>
      <c r="AF43" s="833"/>
      <c r="AG43" s="833"/>
      <c r="AH43" s="833"/>
      <c r="AI43" s="833"/>
      <c r="AJ43" s="833"/>
      <c r="AK43" s="833"/>
      <c r="AL43" s="833"/>
      <c r="AM43" s="833"/>
      <c r="AN43" s="833"/>
      <c r="AO43" s="833"/>
      <c r="AP43" s="833"/>
      <c r="AQ43" s="833"/>
      <c r="AR43" s="833"/>
      <c r="AS43" s="833"/>
      <c r="AT43" s="833"/>
      <c r="AU43" s="833"/>
      <c r="AV43" s="833"/>
      <c r="AW43" s="833"/>
      <c r="AX43" s="833"/>
      <c r="AY43" s="833"/>
      <c r="AZ43" s="344"/>
      <c r="BA43" s="965" t="s">
        <v>53</v>
      </c>
      <c r="BB43" s="552" t="s">
        <v>49</v>
      </c>
      <c r="BC43" s="54" t="s">
        <v>35</v>
      </c>
      <c r="BD43" s="50" t="s">
        <v>35</v>
      </c>
      <c r="BE43" s="50" t="s">
        <v>35</v>
      </c>
      <c r="BF43" s="50" t="s">
        <v>35</v>
      </c>
      <c r="BG43" s="45" t="s">
        <v>35</v>
      </c>
      <c r="BH43" s="54" t="s">
        <v>35</v>
      </c>
      <c r="BI43" s="50" t="s">
        <v>35</v>
      </c>
      <c r="BJ43" s="50" t="s">
        <v>35</v>
      </c>
      <c r="BK43" s="50" t="s">
        <v>35</v>
      </c>
      <c r="BL43" s="45" t="s">
        <v>35</v>
      </c>
      <c r="BM43" s="54" t="s">
        <v>35</v>
      </c>
      <c r="BN43" s="50" t="s">
        <v>35</v>
      </c>
      <c r="BO43" s="50" t="s">
        <v>35</v>
      </c>
      <c r="BP43" s="50" t="s">
        <v>35</v>
      </c>
      <c r="BQ43" s="45" t="s">
        <v>35</v>
      </c>
      <c r="BR43" s="54" t="s">
        <v>35</v>
      </c>
      <c r="BS43" s="50" t="s">
        <v>35</v>
      </c>
      <c r="BT43" s="50" t="s">
        <v>35</v>
      </c>
      <c r="BU43" s="50" t="s">
        <v>35</v>
      </c>
      <c r="BV43" s="50" t="s">
        <v>35</v>
      </c>
      <c r="BW43" s="50" t="s">
        <v>35</v>
      </c>
      <c r="BX43" s="50" t="s">
        <v>35</v>
      </c>
      <c r="BY43" s="39" t="s">
        <v>35</v>
      </c>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row>
    <row r="44" s="489" customFormat="true" ht="15" customHeight="true" x14ac:dyDescent="0.2">
      <c r="A44" s="977"/>
      <c r="B44" s="370" t="s">
        <v>48</v>
      </c>
      <c r="C44" s="70" t="s">
        <v>35</v>
      </c>
      <c r="D44" s="67" t="s">
        <v>35</v>
      </c>
      <c r="E44" s="67" t="s">
        <v>35</v>
      </c>
      <c r="F44" s="67" t="s">
        <v>35</v>
      </c>
      <c r="G44" s="64" t="s">
        <v>35</v>
      </c>
      <c r="H44" s="61" t="s">
        <v>35</v>
      </c>
      <c r="I44" s="67" t="s">
        <v>35</v>
      </c>
      <c r="J44" s="67" t="s">
        <v>35</v>
      </c>
      <c r="K44" s="67" t="s">
        <v>35</v>
      </c>
      <c r="L44" s="58" t="s">
        <v>35</v>
      </c>
      <c r="M44" s="70" t="s">
        <v>35</v>
      </c>
      <c r="N44" s="67" t="s">
        <v>35</v>
      </c>
      <c r="O44" s="67" t="s">
        <v>35</v>
      </c>
      <c r="P44" s="67" t="s">
        <v>35</v>
      </c>
      <c r="Q44" s="64" t="s">
        <v>35</v>
      </c>
      <c r="R44" s="61" t="s">
        <v>35</v>
      </c>
      <c r="S44" s="67" t="s">
        <v>35</v>
      </c>
      <c r="T44" s="67" t="s">
        <v>35</v>
      </c>
      <c r="U44" s="67" t="s">
        <v>35</v>
      </c>
      <c r="V44" s="67" t="s">
        <v>35</v>
      </c>
      <c r="W44" s="67" t="s">
        <v>35</v>
      </c>
      <c r="X44" s="67" t="s">
        <v>35</v>
      </c>
      <c r="Y44" s="58" t="s">
        <v>35</v>
      </c>
      <c r="Z44" s="10"/>
      <c r="AA44" s="833"/>
      <c r="AB44" s="833"/>
      <c r="AC44" s="833"/>
      <c r="AD44" s="833"/>
      <c r="AE44" s="833"/>
      <c r="AF44" s="833"/>
      <c r="AG44" s="833"/>
      <c r="AH44" s="833"/>
      <c r="AI44" s="833"/>
      <c r="AJ44" s="833"/>
      <c r="AK44" s="833"/>
      <c r="AL44" s="833"/>
      <c r="AM44" s="833"/>
      <c r="AN44" s="833"/>
      <c r="AO44" s="833"/>
      <c r="AP44" s="833"/>
      <c r="AQ44" s="833"/>
      <c r="AR44" s="833"/>
      <c r="AS44" s="833"/>
      <c r="AT44" s="833"/>
      <c r="AU44" s="833"/>
      <c r="AV44" s="833"/>
      <c r="AW44" s="833"/>
      <c r="AX44" s="833"/>
      <c r="AY44" s="833"/>
      <c r="AZ44" s="344"/>
      <c r="BA44" s="965"/>
      <c r="BB44" s="552" t="s">
        <v>48</v>
      </c>
      <c r="BC44" s="54" t="s">
        <v>35</v>
      </c>
      <c r="BD44" s="50" t="s">
        <v>35</v>
      </c>
      <c r="BE44" s="50" t="s">
        <v>35</v>
      </c>
      <c r="BF44" s="50" t="s">
        <v>35</v>
      </c>
      <c r="BG44" s="45" t="s">
        <v>35</v>
      </c>
      <c r="BH44" s="54" t="s">
        <v>35</v>
      </c>
      <c r="BI44" s="50" t="s">
        <v>35</v>
      </c>
      <c r="BJ44" s="50" t="s">
        <v>35</v>
      </c>
      <c r="BK44" s="50" t="s">
        <v>35</v>
      </c>
      <c r="BL44" s="45" t="s">
        <v>35</v>
      </c>
      <c r="BM44" s="54" t="s">
        <v>35</v>
      </c>
      <c r="BN44" s="50" t="s">
        <v>35</v>
      </c>
      <c r="BO44" s="50" t="s">
        <v>35</v>
      </c>
      <c r="BP44" s="50" t="s">
        <v>35</v>
      </c>
      <c r="BQ44" s="45" t="s">
        <v>35</v>
      </c>
      <c r="BR44" s="54" t="s">
        <v>35</v>
      </c>
      <c r="BS44" s="50" t="s">
        <v>35</v>
      </c>
      <c r="BT44" s="50" t="s">
        <v>35</v>
      </c>
      <c r="BU44" s="50" t="s">
        <v>35</v>
      </c>
      <c r="BV44" s="50" t="s">
        <v>35</v>
      </c>
      <c r="BW44" s="50" t="s">
        <v>35</v>
      </c>
      <c r="BX44" s="50" t="s">
        <v>35</v>
      </c>
      <c r="BY44" s="39" t="s">
        <v>35</v>
      </c>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row>
    <row r="45" s="489" customFormat="true" ht="15" customHeight="true" x14ac:dyDescent="0.2">
      <c r="A45" s="977" t="s">
        <v>52</v>
      </c>
      <c r="B45" s="370" t="s">
        <v>49</v>
      </c>
      <c r="C45" s="70" t="s">
        <v>35</v>
      </c>
      <c r="D45" s="67" t="s">
        <v>35</v>
      </c>
      <c r="E45" s="67" t="s">
        <v>35</v>
      </c>
      <c r="F45" s="67" t="s">
        <v>35</v>
      </c>
      <c r="G45" s="64" t="s">
        <v>35</v>
      </c>
      <c r="H45" s="61" t="s">
        <v>35</v>
      </c>
      <c r="I45" s="67" t="s">
        <v>35</v>
      </c>
      <c r="J45" s="67" t="s">
        <v>35</v>
      </c>
      <c r="K45" s="67" t="s">
        <v>35</v>
      </c>
      <c r="L45" s="58" t="s">
        <v>35</v>
      </c>
      <c r="M45" s="70" t="s">
        <v>35</v>
      </c>
      <c r="N45" s="67" t="s">
        <v>35</v>
      </c>
      <c r="O45" s="67" t="s">
        <v>35</v>
      </c>
      <c r="P45" s="67" t="s">
        <v>35</v>
      </c>
      <c r="Q45" s="64" t="s">
        <v>35</v>
      </c>
      <c r="R45" s="61" t="s">
        <v>35</v>
      </c>
      <c r="S45" s="67" t="s">
        <v>35</v>
      </c>
      <c r="T45" s="67" t="s">
        <v>35</v>
      </c>
      <c r="U45" s="67" t="s">
        <v>35</v>
      </c>
      <c r="V45" s="67" t="s">
        <v>35</v>
      </c>
      <c r="W45" s="67" t="s">
        <v>35</v>
      </c>
      <c r="X45" s="67" t="s">
        <v>35</v>
      </c>
      <c r="Y45" s="58" t="s">
        <v>35</v>
      </c>
      <c r="Z45" s="10"/>
      <c r="AA45" s="833"/>
      <c r="AB45" s="833"/>
      <c r="AC45" s="833"/>
      <c r="AD45" s="833"/>
      <c r="AE45" s="833"/>
      <c r="AF45" s="833"/>
      <c r="AG45" s="833"/>
      <c r="AH45" s="833"/>
      <c r="AI45" s="833"/>
      <c r="AJ45" s="833"/>
      <c r="AK45" s="833"/>
      <c r="AL45" s="833"/>
      <c r="AM45" s="833"/>
      <c r="AN45" s="833"/>
      <c r="AO45" s="833"/>
      <c r="AP45" s="833"/>
      <c r="AQ45" s="833"/>
      <c r="AR45" s="833"/>
      <c r="AS45" s="833"/>
      <c r="AT45" s="833"/>
      <c r="AU45" s="833"/>
      <c r="AV45" s="833"/>
      <c r="AW45" s="833"/>
      <c r="AX45" s="833"/>
      <c r="AY45" s="833"/>
      <c r="AZ45" s="344"/>
      <c r="BA45" s="965" t="s">
        <v>52</v>
      </c>
      <c r="BB45" s="552" t="s">
        <v>49</v>
      </c>
      <c r="BC45" s="54" t="s">
        <v>35</v>
      </c>
      <c r="BD45" s="50" t="s">
        <v>35</v>
      </c>
      <c r="BE45" s="50" t="s">
        <v>35</v>
      </c>
      <c r="BF45" s="50" t="s">
        <v>35</v>
      </c>
      <c r="BG45" s="45" t="s">
        <v>35</v>
      </c>
      <c r="BH45" s="54" t="s">
        <v>35</v>
      </c>
      <c r="BI45" s="50" t="s">
        <v>35</v>
      </c>
      <c r="BJ45" s="50" t="s">
        <v>35</v>
      </c>
      <c r="BK45" s="50" t="s">
        <v>35</v>
      </c>
      <c r="BL45" s="45" t="s">
        <v>35</v>
      </c>
      <c r="BM45" s="54" t="s">
        <v>35</v>
      </c>
      <c r="BN45" s="50" t="s">
        <v>35</v>
      </c>
      <c r="BO45" s="50" t="s">
        <v>35</v>
      </c>
      <c r="BP45" s="50" t="s">
        <v>35</v>
      </c>
      <c r="BQ45" s="45" t="s">
        <v>35</v>
      </c>
      <c r="BR45" s="54" t="s">
        <v>35</v>
      </c>
      <c r="BS45" s="50" t="s">
        <v>35</v>
      </c>
      <c r="BT45" s="50" t="s">
        <v>35</v>
      </c>
      <c r="BU45" s="50" t="s">
        <v>35</v>
      </c>
      <c r="BV45" s="50" t="s">
        <v>35</v>
      </c>
      <c r="BW45" s="50" t="s">
        <v>35</v>
      </c>
      <c r="BX45" s="50" t="s">
        <v>35</v>
      </c>
      <c r="BY45" s="39" t="s">
        <v>35</v>
      </c>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row>
    <row r="46" s="489" customFormat="true" ht="15" customHeight="true" x14ac:dyDescent="0.2">
      <c r="A46" s="977"/>
      <c r="B46" s="370" t="s">
        <v>48</v>
      </c>
      <c r="C46" s="70" t="s">
        <v>35</v>
      </c>
      <c r="D46" s="67" t="s">
        <v>35</v>
      </c>
      <c r="E46" s="67" t="s">
        <v>35</v>
      </c>
      <c r="F46" s="67" t="s">
        <v>35</v>
      </c>
      <c r="G46" s="64" t="s">
        <v>35</v>
      </c>
      <c r="H46" s="61" t="s">
        <v>35</v>
      </c>
      <c r="I46" s="67" t="s">
        <v>35</v>
      </c>
      <c r="J46" s="67" t="s">
        <v>35</v>
      </c>
      <c r="K46" s="67" t="s">
        <v>35</v>
      </c>
      <c r="L46" s="58" t="s">
        <v>35</v>
      </c>
      <c r="M46" s="70" t="s">
        <v>35</v>
      </c>
      <c r="N46" s="67" t="s">
        <v>35</v>
      </c>
      <c r="O46" s="67" t="s">
        <v>35</v>
      </c>
      <c r="P46" s="67" t="s">
        <v>35</v>
      </c>
      <c r="Q46" s="64" t="s">
        <v>35</v>
      </c>
      <c r="R46" s="61" t="s">
        <v>35</v>
      </c>
      <c r="S46" s="67" t="s">
        <v>35</v>
      </c>
      <c r="T46" s="67" t="s">
        <v>35</v>
      </c>
      <c r="U46" s="67" t="s">
        <v>35</v>
      </c>
      <c r="V46" s="67" t="s">
        <v>35</v>
      </c>
      <c r="W46" s="67" t="s">
        <v>35</v>
      </c>
      <c r="X46" s="67" t="s">
        <v>35</v>
      </c>
      <c r="Y46" s="58" t="s">
        <v>35</v>
      </c>
      <c r="Z46" s="10"/>
      <c r="AA46" s="833"/>
      <c r="AB46" s="833"/>
      <c r="AC46" s="833"/>
      <c r="AD46" s="833"/>
      <c r="AE46" s="833"/>
      <c r="AF46" s="833"/>
      <c r="AG46" s="833"/>
      <c r="AH46" s="833"/>
      <c r="AI46" s="833"/>
      <c r="AJ46" s="833"/>
      <c r="AK46" s="833"/>
      <c r="AL46" s="833"/>
      <c r="AM46" s="833"/>
      <c r="AN46" s="833"/>
      <c r="AO46" s="833"/>
      <c r="AP46" s="833"/>
      <c r="AQ46" s="833"/>
      <c r="AR46" s="833"/>
      <c r="AS46" s="833"/>
      <c r="AT46" s="833"/>
      <c r="AU46" s="833"/>
      <c r="AV46" s="833"/>
      <c r="AW46" s="833"/>
      <c r="AX46" s="833"/>
      <c r="AY46" s="833"/>
      <c r="AZ46" s="344"/>
      <c r="BA46" s="965"/>
      <c r="BB46" s="552" t="s">
        <v>48</v>
      </c>
      <c r="BC46" s="54" t="s">
        <v>35</v>
      </c>
      <c r="BD46" s="50" t="s">
        <v>35</v>
      </c>
      <c r="BE46" s="50" t="s">
        <v>35</v>
      </c>
      <c r="BF46" s="50" t="s">
        <v>35</v>
      </c>
      <c r="BG46" s="45" t="s">
        <v>35</v>
      </c>
      <c r="BH46" s="54" t="s">
        <v>35</v>
      </c>
      <c r="BI46" s="50" t="s">
        <v>35</v>
      </c>
      <c r="BJ46" s="50" t="s">
        <v>35</v>
      </c>
      <c r="BK46" s="50" t="s">
        <v>35</v>
      </c>
      <c r="BL46" s="45" t="s">
        <v>35</v>
      </c>
      <c r="BM46" s="54" t="s">
        <v>35</v>
      </c>
      <c r="BN46" s="50" t="s">
        <v>35</v>
      </c>
      <c r="BO46" s="50" t="s">
        <v>35</v>
      </c>
      <c r="BP46" s="50" t="s">
        <v>35</v>
      </c>
      <c r="BQ46" s="45" t="s">
        <v>35</v>
      </c>
      <c r="BR46" s="54" t="s">
        <v>35</v>
      </c>
      <c r="BS46" s="50" t="s">
        <v>35</v>
      </c>
      <c r="BT46" s="50" t="s">
        <v>35</v>
      </c>
      <c r="BU46" s="50" t="s">
        <v>35</v>
      </c>
      <c r="BV46" s="50" t="s">
        <v>35</v>
      </c>
      <c r="BW46" s="50" t="s">
        <v>35</v>
      </c>
      <c r="BX46" s="50" t="s">
        <v>35</v>
      </c>
      <c r="BY46" s="39" t="s">
        <v>35</v>
      </c>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row>
    <row r="47" s="315" customFormat="true" ht="15" customHeight="true" x14ac:dyDescent="0.2">
      <c r="A47" s="977" t="s">
        <v>101</v>
      </c>
      <c r="B47" s="370" t="s">
        <v>100</v>
      </c>
      <c r="C47" s="70" t="s">
        <v>35</v>
      </c>
      <c r="D47" s="67" t="s">
        <v>35</v>
      </c>
      <c r="E47" s="67" t="s">
        <v>35</v>
      </c>
      <c r="F47" s="67" t="s">
        <v>35</v>
      </c>
      <c r="G47" s="64" t="s">
        <v>35</v>
      </c>
      <c r="H47" s="61" t="s">
        <v>35</v>
      </c>
      <c r="I47" s="67" t="s">
        <v>35</v>
      </c>
      <c r="J47" s="67" t="s">
        <v>35</v>
      </c>
      <c r="K47" s="67" t="s">
        <v>35</v>
      </c>
      <c r="L47" s="58" t="s">
        <v>35</v>
      </c>
      <c r="M47" s="70" t="s">
        <v>35</v>
      </c>
      <c r="N47" s="67" t="s">
        <v>35</v>
      </c>
      <c r="O47" s="67" t="s">
        <v>35</v>
      </c>
      <c r="P47" s="67" t="s">
        <v>35</v>
      </c>
      <c r="Q47" s="64" t="s">
        <v>35</v>
      </c>
      <c r="R47" s="61" t="s">
        <v>35</v>
      </c>
      <c r="S47" s="67" t="s">
        <v>35</v>
      </c>
      <c r="T47" s="67" t="s">
        <v>35</v>
      </c>
      <c r="U47" s="67" t="s">
        <v>35</v>
      </c>
      <c r="V47" s="67" t="s">
        <v>35</v>
      </c>
      <c r="W47" s="67" t="s">
        <v>35</v>
      </c>
      <c r="X47" s="67" t="s">
        <v>35</v>
      </c>
      <c r="Y47" s="58" t="s">
        <v>35</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343"/>
      <c r="BA47" s="965" t="s">
        <v>101</v>
      </c>
      <c r="BB47" s="552" t="s">
        <v>100</v>
      </c>
      <c r="BC47" s="54" t="s">
        <v>35</v>
      </c>
      <c r="BD47" s="50" t="s">
        <v>35</v>
      </c>
      <c r="BE47" s="50" t="s">
        <v>35</v>
      </c>
      <c r="BF47" s="50" t="s">
        <v>35</v>
      </c>
      <c r="BG47" s="45" t="s">
        <v>35</v>
      </c>
      <c r="BH47" s="54" t="s">
        <v>35</v>
      </c>
      <c r="BI47" s="50" t="s">
        <v>35</v>
      </c>
      <c r="BJ47" s="50" t="s">
        <v>35</v>
      </c>
      <c r="BK47" s="50" t="s">
        <v>35</v>
      </c>
      <c r="BL47" s="45" t="s">
        <v>35</v>
      </c>
      <c r="BM47" s="54" t="s">
        <v>35</v>
      </c>
      <c r="BN47" s="50" t="s">
        <v>35</v>
      </c>
      <c r="BO47" s="50" t="s">
        <v>35</v>
      </c>
      <c r="BP47" s="50" t="s">
        <v>35</v>
      </c>
      <c r="BQ47" s="45" t="s">
        <v>35</v>
      </c>
      <c r="BR47" s="54" t="s">
        <v>35</v>
      </c>
      <c r="BS47" s="50" t="s">
        <v>35</v>
      </c>
      <c r="BT47" s="50" t="s">
        <v>35</v>
      </c>
      <c r="BU47" s="50" t="s">
        <v>35</v>
      </c>
      <c r="BV47" s="50" t="s">
        <v>35</v>
      </c>
      <c r="BW47" s="50" t="s">
        <v>35</v>
      </c>
      <c r="BX47" s="50" t="s">
        <v>35</v>
      </c>
      <c r="BY47" s="39" t="s">
        <v>35</v>
      </c>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row>
    <row r="48" s="315" customFormat="true" ht="15" customHeight="true" x14ac:dyDescent="0.2">
      <c r="A48" s="977"/>
      <c r="B48" s="370" t="s">
        <v>99</v>
      </c>
      <c r="C48" s="70" t="s">
        <v>35</v>
      </c>
      <c r="D48" s="67" t="s">
        <v>35</v>
      </c>
      <c r="E48" s="67" t="s">
        <v>35</v>
      </c>
      <c r="F48" s="67" t="s">
        <v>35</v>
      </c>
      <c r="G48" s="64" t="s">
        <v>35</v>
      </c>
      <c r="H48" s="61" t="s">
        <v>35</v>
      </c>
      <c r="I48" s="67" t="s">
        <v>35</v>
      </c>
      <c r="J48" s="67" t="s">
        <v>35</v>
      </c>
      <c r="K48" s="67" t="s">
        <v>35</v>
      </c>
      <c r="L48" s="58" t="s">
        <v>35</v>
      </c>
      <c r="M48" s="70" t="s">
        <v>35</v>
      </c>
      <c r="N48" s="67" t="s">
        <v>35</v>
      </c>
      <c r="O48" s="67" t="s">
        <v>35</v>
      </c>
      <c r="P48" s="67" t="s">
        <v>35</v>
      </c>
      <c r="Q48" s="64" t="s">
        <v>35</v>
      </c>
      <c r="R48" s="61" t="s">
        <v>35</v>
      </c>
      <c r="S48" s="67" t="s">
        <v>35</v>
      </c>
      <c r="T48" s="67" t="s">
        <v>35</v>
      </c>
      <c r="U48" s="67" t="s">
        <v>35</v>
      </c>
      <c r="V48" s="67" t="s">
        <v>35</v>
      </c>
      <c r="W48" s="67" t="s">
        <v>35</v>
      </c>
      <c r="X48" s="67" t="s">
        <v>35</v>
      </c>
      <c r="Y48" s="58" t="s">
        <v>35</v>
      </c>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343"/>
      <c r="BA48" s="965"/>
      <c r="BB48" s="552" t="s">
        <v>99</v>
      </c>
      <c r="BC48" s="54" t="s">
        <v>35</v>
      </c>
      <c r="BD48" s="50" t="s">
        <v>35</v>
      </c>
      <c r="BE48" s="50" t="s">
        <v>35</v>
      </c>
      <c r="BF48" s="50" t="s">
        <v>35</v>
      </c>
      <c r="BG48" s="45" t="s">
        <v>35</v>
      </c>
      <c r="BH48" s="54" t="s">
        <v>35</v>
      </c>
      <c r="BI48" s="50" t="s">
        <v>35</v>
      </c>
      <c r="BJ48" s="50" t="s">
        <v>35</v>
      </c>
      <c r="BK48" s="50" t="s">
        <v>35</v>
      </c>
      <c r="BL48" s="45" t="s">
        <v>35</v>
      </c>
      <c r="BM48" s="54" t="s">
        <v>35</v>
      </c>
      <c r="BN48" s="50" t="s">
        <v>35</v>
      </c>
      <c r="BO48" s="50" t="s">
        <v>35</v>
      </c>
      <c r="BP48" s="50" t="s">
        <v>35</v>
      </c>
      <c r="BQ48" s="45" t="s">
        <v>35</v>
      </c>
      <c r="BR48" s="54" t="s">
        <v>35</v>
      </c>
      <c r="BS48" s="50" t="s">
        <v>35</v>
      </c>
      <c r="BT48" s="50" t="s">
        <v>35</v>
      </c>
      <c r="BU48" s="50" t="s">
        <v>35</v>
      </c>
      <c r="BV48" s="50" t="s">
        <v>35</v>
      </c>
      <c r="BW48" s="50" t="s">
        <v>35</v>
      </c>
      <c r="BX48" s="50" t="s">
        <v>35</v>
      </c>
      <c r="BY48" s="39" t="s">
        <v>35</v>
      </c>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row>
    <row r="49" s="315" customFormat="true" ht="15" customHeight="true" x14ac:dyDescent="0.2">
      <c r="A49" s="977"/>
      <c r="B49" s="370" t="s">
        <v>68</v>
      </c>
      <c r="C49" s="70" t="s">
        <v>35</v>
      </c>
      <c r="D49" s="67" t="s">
        <v>35</v>
      </c>
      <c r="E49" s="67" t="s">
        <v>35</v>
      </c>
      <c r="F49" s="67" t="s">
        <v>35</v>
      </c>
      <c r="G49" s="64" t="s">
        <v>35</v>
      </c>
      <c r="H49" s="61" t="s">
        <v>35</v>
      </c>
      <c r="I49" s="67" t="s">
        <v>35</v>
      </c>
      <c r="J49" s="67" t="s">
        <v>35</v>
      </c>
      <c r="K49" s="67" t="s">
        <v>35</v>
      </c>
      <c r="L49" s="58" t="s">
        <v>35</v>
      </c>
      <c r="M49" s="70" t="s">
        <v>35</v>
      </c>
      <c r="N49" s="67" t="s">
        <v>35</v>
      </c>
      <c r="O49" s="67" t="s">
        <v>35</v>
      </c>
      <c r="P49" s="67" t="s">
        <v>35</v>
      </c>
      <c r="Q49" s="64" t="s">
        <v>35</v>
      </c>
      <c r="R49" s="61" t="s">
        <v>35</v>
      </c>
      <c r="S49" s="67" t="s">
        <v>35</v>
      </c>
      <c r="T49" s="67" t="s">
        <v>35</v>
      </c>
      <c r="U49" s="67" t="s">
        <v>35</v>
      </c>
      <c r="V49" s="67" t="s">
        <v>35</v>
      </c>
      <c r="W49" s="67" t="s">
        <v>35</v>
      </c>
      <c r="X49" s="67" t="s">
        <v>35</v>
      </c>
      <c r="Y49" s="58" t="s">
        <v>35</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343"/>
      <c r="BA49" s="965"/>
      <c r="BB49" s="552" t="s">
        <v>68</v>
      </c>
      <c r="BC49" s="54" t="s">
        <v>35</v>
      </c>
      <c r="BD49" s="50" t="s">
        <v>35</v>
      </c>
      <c r="BE49" s="50" t="s">
        <v>35</v>
      </c>
      <c r="BF49" s="50" t="s">
        <v>35</v>
      </c>
      <c r="BG49" s="45" t="s">
        <v>35</v>
      </c>
      <c r="BH49" s="54" t="s">
        <v>35</v>
      </c>
      <c r="BI49" s="50" t="s">
        <v>35</v>
      </c>
      <c r="BJ49" s="50" t="s">
        <v>35</v>
      </c>
      <c r="BK49" s="50" t="s">
        <v>35</v>
      </c>
      <c r="BL49" s="45" t="s">
        <v>35</v>
      </c>
      <c r="BM49" s="54" t="s">
        <v>35</v>
      </c>
      <c r="BN49" s="50" t="s">
        <v>35</v>
      </c>
      <c r="BO49" s="50" t="s">
        <v>35</v>
      </c>
      <c r="BP49" s="50" t="s">
        <v>35</v>
      </c>
      <c r="BQ49" s="45" t="s">
        <v>35</v>
      </c>
      <c r="BR49" s="54" t="s">
        <v>35</v>
      </c>
      <c r="BS49" s="50" t="s">
        <v>35</v>
      </c>
      <c r="BT49" s="50" t="s">
        <v>35</v>
      </c>
      <c r="BU49" s="50" t="s">
        <v>35</v>
      </c>
      <c r="BV49" s="50" t="s">
        <v>35</v>
      </c>
      <c r="BW49" s="50" t="s">
        <v>35</v>
      </c>
      <c r="BX49" s="50" t="s">
        <v>35</v>
      </c>
      <c r="BY49" s="39" t="s">
        <v>35</v>
      </c>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row>
    <row r="50" s="315" customFormat="true" ht="15" customHeight="true" x14ac:dyDescent="0.2">
      <c r="A50" s="977" t="s">
        <v>102</v>
      </c>
      <c r="B50" s="370" t="s">
        <v>100</v>
      </c>
      <c r="C50" s="70" t="s">
        <v>35</v>
      </c>
      <c r="D50" s="67" t="s">
        <v>35</v>
      </c>
      <c r="E50" s="67" t="s">
        <v>35</v>
      </c>
      <c r="F50" s="67" t="s">
        <v>35</v>
      </c>
      <c r="G50" s="64" t="s">
        <v>35</v>
      </c>
      <c r="H50" s="61" t="s">
        <v>35</v>
      </c>
      <c r="I50" s="67" t="s">
        <v>35</v>
      </c>
      <c r="J50" s="67" t="s">
        <v>35</v>
      </c>
      <c r="K50" s="67" t="s">
        <v>35</v>
      </c>
      <c r="L50" s="58" t="s">
        <v>35</v>
      </c>
      <c r="M50" s="70" t="s">
        <v>35</v>
      </c>
      <c r="N50" s="67" t="s">
        <v>35</v>
      </c>
      <c r="O50" s="67" t="s">
        <v>35</v>
      </c>
      <c r="P50" s="67" t="s">
        <v>35</v>
      </c>
      <c r="Q50" s="64" t="s">
        <v>35</v>
      </c>
      <c r="R50" s="61" t="s">
        <v>35</v>
      </c>
      <c r="S50" s="67" t="s">
        <v>35</v>
      </c>
      <c r="T50" s="67" t="s">
        <v>35</v>
      </c>
      <c r="U50" s="67" t="s">
        <v>35</v>
      </c>
      <c r="V50" s="67" t="s">
        <v>35</v>
      </c>
      <c r="W50" s="67" t="s">
        <v>35</v>
      </c>
      <c r="X50" s="67" t="s">
        <v>35</v>
      </c>
      <c r="Y50" s="58" t="s">
        <v>35</v>
      </c>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343"/>
      <c r="BA50" s="965" t="s">
        <v>102</v>
      </c>
      <c r="BB50" s="552" t="s">
        <v>100</v>
      </c>
      <c r="BC50" s="54" t="s">
        <v>35</v>
      </c>
      <c r="BD50" s="50" t="s">
        <v>35</v>
      </c>
      <c r="BE50" s="50" t="s">
        <v>35</v>
      </c>
      <c r="BF50" s="50" t="s">
        <v>35</v>
      </c>
      <c r="BG50" s="45" t="s">
        <v>35</v>
      </c>
      <c r="BH50" s="54" t="s">
        <v>35</v>
      </c>
      <c r="BI50" s="50" t="s">
        <v>35</v>
      </c>
      <c r="BJ50" s="50" t="s">
        <v>35</v>
      </c>
      <c r="BK50" s="50" t="s">
        <v>35</v>
      </c>
      <c r="BL50" s="45" t="s">
        <v>35</v>
      </c>
      <c r="BM50" s="54" t="s">
        <v>35</v>
      </c>
      <c r="BN50" s="50" t="s">
        <v>35</v>
      </c>
      <c r="BO50" s="50" t="s">
        <v>35</v>
      </c>
      <c r="BP50" s="50" t="s">
        <v>35</v>
      </c>
      <c r="BQ50" s="45" t="s">
        <v>35</v>
      </c>
      <c r="BR50" s="54" t="s">
        <v>35</v>
      </c>
      <c r="BS50" s="50" t="s">
        <v>35</v>
      </c>
      <c r="BT50" s="50" t="s">
        <v>35</v>
      </c>
      <c r="BU50" s="50" t="s">
        <v>35</v>
      </c>
      <c r="BV50" s="50" t="s">
        <v>35</v>
      </c>
      <c r="BW50" s="50" t="s">
        <v>35</v>
      </c>
      <c r="BX50" s="50" t="s">
        <v>35</v>
      </c>
      <c r="BY50" s="39" t="s">
        <v>35</v>
      </c>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row>
    <row r="51" s="315" customFormat="true" ht="15" customHeight="true" x14ac:dyDescent="0.2">
      <c r="A51" s="977"/>
      <c r="B51" s="370" t="s">
        <v>99</v>
      </c>
      <c r="C51" s="70" t="s">
        <v>35</v>
      </c>
      <c r="D51" s="67" t="s">
        <v>35</v>
      </c>
      <c r="E51" s="67" t="s">
        <v>35</v>
      </c>
      <c r="F51" s="67" t="s">
        <v>35</v>
      </c>
      <c r="G51" s="64" t="s">
        <v>35</v>
      </c>
      <c r="H51" s="61" t="s">
        <v>35</v>
      </c>
      <c r="I51" s="67" t="s">
        <v>35</v>
      </c>
      <c r="J51" s="67" t="s">
        <v>35</v>
      </c>
      <c r="K51" s="67" t="s">
        <v>35</v>
      </c>
      <c r="L51" s="58" t="s">
        <v>35</v>
      </c>
      <c r="M51" s="70" t="s">
        <v>35</v>
      </c>
      <c r="N51" s="67" t="s">
        <v>35</v>
      </c>
      <c r="O51" s="67" t="s">
        <v>35</v>
      </c>
      <c r="P51" s="67" t="s">
        <v>35</v>
      </c>
      <c r="Q51" s="64" t="s">
        <v>35</v>
      </c>
      <c r="R51" s="61" t="s">
        <v>35</v>
      </c>
      <c r="S51" s="67" t="s">
        <v>35</v>
      </c>
      <c r="T51" s="67" t="s">
        <v>35</v>
      </c>
      <c r="U51" s="67" t="s">
        <v>35</v>
      </c>
      <c r="V51" s="67" t="s">
        <v>35</v>
      </c>
      <c r="W51" s="67" t="s">
        <v>35</v>
      </c>
      <c r="X51" s="67" t="s">
        <v>35</v>
      </c>
      <c r="Y51" s="58" t="s">
        <v>35</v>
      </c>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343"/>
      <c r="BA51" s="965"/>
      <c r="BB51" s="552" t="s">
        <v>99</v>
      </c>
      <c r="BC51" s="54" t="s">
        <v>35</v>
      </c>
      <c r="BD51" s="50" t="s">
        <v>35</v>
      </c>
      <c r="BE51" s="50" t="s">
        <v>35</v>
      </c>
      <c r="BF51" s="50" t="s">
        <v>35</v>
      </c>
      <c r="BG51" s="45" t="s">
        <v>35</v>
      </c>
      <c r="BH51" s="54" t="s">
        <v>35</v>
      </c>
      <c r="BI51" s="50" t="s">
        <v>35</v>
      </c>
      <c r="BJ51" s="50" t="s">
        <v>35</v>
      </c>
      <c r="BK51" s="50" t="s">
        <v>35</v>
      </c>
      <c r="BL51" s="45" t="s">
        <v>35</v>
      </c>
      <c r="BM51" s="54" t="s">
        <v>35</v>
      </c>
      <c r="BN51" s="50" t="s">
        <v>35</v>
      </c>
      <c r="BO51" s="50" t="s">
        <v>35</v>
      </c>
      <c r="BP51" s="50" t="s">
        <v>35</v>
      </c>
      <c r="BQ51" s="45" t="s">
        <v>35</v>
      </c>
      <c r="BR51" s="54" t="s">
        <v>35</v>
      </c>
      <c r="BS51" s="50" t="s">
        <v>35</v>
      </c>
      <c r="BT51" s="50" t="s">
        <v>35</v>
      </c>
      <c r="BU51" s="50" t="s">
        <v>35</v>
      </c>
      <c r="BV51" s="50" t="s">
        <v>35</v>
      </c>
      <c r="BW51" s="50" t="s">
        <v>35</v>
      </c>
      <c r="BX51" s="50" t="s">
        <v>35</v>
      </c>
      <c r="BY51" s="39" t="s">
        <v>35</v>
      </c>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row>
    <row r="52" s="315" customFormat="true" ht="15" customHeight="true" x14ac:dyDescent="0.2">
      <c r="A52" s="977"/>
      <c r="B52" s="370" t="s">
        <v>68</v>
      </c>
      <c r="C52" s="70" t="s">
        <v>35</v>
      </c>
      <c r="D52" s="67" t="s">
        <v>35</v>
      </c>
      <c r="E52" s="67" t="s">
        <v>35</v>
      </c>
      <c r="F52" s="67" t="s">
        <v>35</v>
      </c>
      <c r="G52" s="64" t="s">
        <v>35</v>
      </c>
      <c r="H52" s="61" t="s">
        <v>35</v>
      </c>
      <c r="I52" s="67" t="s">
        <v>35</v>
      </c>
      <c r="J52" s="67" t="s">
        <v>35</v>
      </c>
      <c r="K52" s="67" t="s">
        <v>35</v>
      </c>
      <c r="L52" s="58" t="s">
        <v>35</v>
      </c>
      <c r="M52" s="70" t="s">
        <v>35</v>
      </c>
      <c r="N52" s="67" t="s">
        <v>35</v>
      </c>
      <c r="O52" s="67" t="s">
        <v>35</v>
      </c>
      <c r="P52" s="67" t="s">
        <v>35</v>
      </c>
      <c r="Q52" s="64" t="s">
        <v>35</v>
      </c>
      <c r="R52" s="61" t="s">
        <v>35</v>
      </c>
      <c r="S52" s="67" t="s">
        <v>35</v>
      </c>
      <c r="T52" s="67" t="s">
        <v>35</v>
      </c>
      <c r="U52" s="67" t="s">
        <v>35</v>
      </c>
      <c r="V52" s="67" t="s">
        <v>35</v>
      </c>
      <c r="W52" s="67" t="s">
        <v>35</v>
      </c>
      <c r="X52" s="67" t="s">
        <v>35</v>
      </c>
      <c r="Y52" s="58" t="s">
        <v>35</v>
      </c>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343"/>
      <c r="BA52" s="965"/>
      <c r="BB52" s="552" t="s">
        <v>68</v>
      </c>
      <c r="BC52" s="54" t="s">
        <v>35</v>
      </c>
      <c r="BD52" s="50" t="s">
        <v>35</v>
      </c>
      <c r="BE52" s="50" t="s">
        <v>35</v>
      </c>
      <c r="BF52" s="50" t="s">
        <v>35</v>
      </c>
      <c r="BG52" s="45" t="s">
        <v>35</v>
      </c>
      <c r="BH52" s="54" t="s">
        <v>35</v>
      </c>
      <c r="BI52" s="50" t="s">
        <v>35</v>
      </c>
      <c r="BJ52" s="50" t="s">
        <v>35</v>
      </c>
      <c r="BK52" s="50" t="s">
        <v>35</v>
      </c>
      <c r="BL52" s="45" t="s">
        <v>35</v>
      </c>
      <c r="BM52" s="54" t="s">
        <v>35</v>
      </c>
      <c r="BN52" s="50" t="s">
        <v>35</v>
      </c>
      <c r="BO52" s="50" t="s">
        <v>35</v>
      </c>
      <c r="BP52" s="50" t="s">
        <v>35</v>
      </c>
      <c r="BQ52" s="45" t="s">
        <v>35</v>
      </c>
      <c r="BR52" s="54" t="s">
        <v>35</v>
      </c>
      <c r="BS52" s="50" t="s">
        <v>35</v>
      </c>
      <c r="BT52" s="50" t="s">
        <v>35</v>
      </c>
      <c r="BU52" s="50" t="s">
        <v>35</v>
      </c>
      <c r="BV52" s="50" t="s">
        <v>35</v>
      </c>
      <c r="BW52" s="50" t="s">
        <v>35</v>
      </c>
      <c r="BX52" s="50" t="s">
        <v>35</v>
      </c>
      <c r="BY52" s="39" t="s">
        <v>35</v>
      </c>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row>
    <row r="53" s="315" customFormat="true" ht="15" customHeight="true" x14ac:dyDescent="0.2">
      <c r="A53" s="977" t="s">
        <v>105</v>
      </c>
      <c r="B53" s="370" t="s">
        <v>100</v>
      </c>
      <c r="C53" s="70" t="s">
        <v>35</v>
      </c>
      <c r="D53" s="67" t="s">
        <v>35</v>
      </c>
      <c r="E53" s="67" t="s">
        <v>35</v>
      </c>
      <c r="F53" s="67" t="s">
        <v>35</v>
      </c>
      <c r="G53" s="64" t="s">
        <v>35</v>
      </c>
      <c r="H53" s="61" t="s">
        <v>35</v>
      </c>
      <c r="I53" s="67" t="s">
        <v>35</v>
      </c>
      <c r="J53" s="67" t="s">
        <v>35</v>
      </c>
      <c r="K53" s="67" t="s">
        <v>35</v>
      </c>
      <c r="L53" s="58" t="s">
        <v>35</v>
      </c>
      <c r="M53" s="70" t="s">
        <v>35</v>
      </c>
      <c r="N53" s="67" t="s">
        <v>35</v>
      </c>
      <c r="O53" s="67" t="s">
        <v>35</v>
      </c>
      <c r="P53" s="67" t="s">
        <v>35</v>
      </c>
      <c r="Q53" s="64" t="s">
        <v>35</v>
      </c>
      <c r="R53" s="61" t="s">
        <v>35</v>
      </c>
      <c r="S53" s="67" t="s">
        <v>35</v>
      </c>
      <c r="T53" s="67" t="s">
        <v>35</v>
      </c>
      <c r="U53" s="67" t="s">
        <v>35</v>
      </c>
      <c r="V53" s="67" t="s">
        <v>35</v>
      </c>
      <c r="W53" s="67" t="s">
        <v>35</v>
      </c>
      <c r="X53" s="67" t="s">
        <v>35</v>
      </c>
      <c r="Y53" s="58" t="s">
        <v>35</v>
      </c>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343"/>
      <c r="BA53" s="965" t="s">
        <v>105</v>
      </c>
      <c r="BB53" s="552" t="s">
        <v>100</v>
      </c>
      <c r="BC53" s="54" t="s">
        <v>35</v>
      </c>
      <c r="BD53" s="50" t="s">
        <v>35</v>
      </c>
      <c r="BE53" s="50" t="s">
        <v>35</v>
      </c>
      <c r="BF53" s="50" t="s">
        <v>35</v>
      </c>
      <c r="BG53" s="45" t="s">
        <v>35</v>
      </c>
      <c r="BH53" s="54" t="s">
        <v>35</v>
      </c>
      <c r="BI53" s="50" t="s">
        <v>35</v>
      </c>
      <c r="BJ53" s="50" t="s">
        <v>35</v>
      </c>
      <c r="BK53" s="50" t="s">
        <v>35</v>
      </c>
      <c r="BL53" s="45" t="s">
        <v>35</v>
      </c>
      <c r="BM53" s="54" t="s">
        <v>35</v>
      </c>
      <c r="BN53" s="50" t="s">
        <v>35</v>
      </c>
      <c r="BO53" s="50" t="s">
        <v>35</v>
      </c>
      <c r="BP53" s="50" t="s">
        <v>35</v>
      </c>
      <c r="BQ53" s="45" t="s">
        <v>35</v>
      </c>
      <c r="BR53" s="54" t="s">
        <v>35</v>
      </c>
      <c r="BS53" s="50" t="s">
        <v>35</v>
      </c>
      <c r="BT53" s="50" t="s">
        <v>35</v>
      </c>
      <c r="BU53" s="50" t="s">
        <v>35</v>
      </c>
      <c r="BV53" s="50" t="s">
        <v>35</v>
      </c>
      <c r="BW53" s="50" t="s">
        <v>35</v>
      </c>
      <c r="BX53" s="50" t="s">
        <v>35</v>
      </c>
      <c r="BY53" s="39" t="s">
        <v>35</v>
      </c>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row>
    <row r="54" s="315" customFormat="true" ht="15" customHeight="true" x14ac:dyDescent="0.2">
      <c r="A54" s="977"/>
      <c r="B54" s="370" t="s">
        <v>99</v>
      </c>
      <c r="C54" s="70" t="s">
        <v>35</v>
      </c>
      <c r="D54" s="67" t="s">
        <v>35</v>
      </c>
      <c r="E54" s="67" t="s">
        <v>35</v>
      </c>
      <c r="F54" s="67" t="s">
        <v>35</v>
      </c>
      <c r="G54" s="64" t="s">
        <v>35</v>
      </c>
      <c r="H54" s="61" t="s">
        <v>35</v>
      </c>
      <c r="I54" s="67" t="s">
        <v>35</v>
      </c>
      <c r="J54" s="67" t="s">
        <v>35</v>
      </c>
      <c r="K54" s="67" t="s">
        <v>35</v>
      </c>
      <c r="L54" s="58" t="s">
        <v>35</v>
      </c>
      <c r="M54" s="70" t="s">
        <v>35</v>
      </c>
      <c r="N54" s="67" t="s">
        <v>35</v>
      </c>
      <c r="O54" s="67" t="s">
        <v>35</v>
      </c>
      <c r="P54" s="67" t="s">
        <v>35</v>
      </c>
      <c r="Q54" s="64" t="s">
        <v>35</v>
      </c>
      <c r="R54" s="61" t="s">
        <v>35</v>
      </c>
      <c r="S54" s="67" t="s">
        <v>35</v>
      </c>
      <c r="T54" s="67" t="s">
        <v>35</v>
      </c>
      <c r="U54" s="67" t="s">
        <v>35</v>
      </c>
      <c r="V54" s="67" t="s">
        <v>35</v>
      </c>
      <c r="W54" s="67" t="s">
        <v>35</v>
      </c>
      <c r="X54" s="67" t="s">
        <v>35</v>
      </c>
      <c r="Y54" s="58" t="s">
        <v>35</v>
      </c>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343"/>
      <c r="BA54" s="965"/>
      <c r="BB54" s="552" t="s">
        <v>99</v>
      </c>
      <c r="BC54" s="54" t="s">
        <v>35</v>
      </c>
      <c r="BD54" s="50" t="s">
        <v>35</v>
      </c>
      <c r="BE54" s="50" t="s">
        <v>35</v>
      </c>
      <c r="BF54" s="50" t="s">
        <v>35</v>
      </c>
      <c r="BG54" s="45" t="s">
        <v>35</v>
      </c>
      <c r="BH54" s="54" t="s">
        <v>35</v>
      </c>
      <c r="BI54" s="50" t="s">
        <v>35</v>
      </c>
      <c r="BJ54" s="50" t="s">
        <v>35</v>
      </c>
      <c r="BK54" s="50" t="s">
        <v>35</v>
      </c>
      <c r="BL54" s="45" t="s">
        <v>35</v>
      </c>
      <c r="BM54" s="54" t="s">
        <v>35</v>
      </c>
      <c r="BN54" s="50" t="s">
        <v>35</v>
      </c>
      <c r="BO54" s="50" t="s">
        <v>35</v>
      </c>
      <c r="BP54" s="50" t="s">
        <v>35</v>
      </c>
      <c r="BQ54" s="45" t="s">
        <v>35</v>
      </c>
      <c r="BR54" s="54" t="s">
        <v>35</v>
      </c>
      <c r="BS54" s="50" t="s">
        <v>35</v>
      </c>
      <c r="BT54" s="50" t="s">
        <v>35</v>
      </c>
      <c r="BU54" s="50" t="s">
        <v>35</v>
      </c>
      <c r="BV54" s="50" t="s">
        <v>35</v>
      </c>
      <c r="BW54" s="50" t="s">
        <v>35</v>
      </c>
      <c r="BX54" s="50" t="s">
        <v>35</v>
      </c>
      <c r="BY54" s="39" t="s">
        <v>35</v>
      </c>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row>
    <row r="55" s="315" customFormat="true" ht="15" customHeight="true" x14ac:dyDescent="0.2">
      <c r="A55" s="978"/>
      <c r="B55" s="371" t="s">
        <v>68</v>
      </c>
      <c r="C55" s="69" t="s">
        <v>35</v>
      </c>
      <c r="D55" s="66" t="s">
        <v>35</v>
      </c>
      <c r="E55" s="66" t="s">
        <v>35</v>
      </c>
      <c r="F55" s="66" t="s">
        <v>35</v>
      </c>
      <c r="G55" s="63" t="s">
        <v>35</v>
      </c>
      <c r="H55" s="60" t="s">
        <v>35</v>
      </c>
      <c r="I55" s="66" t="s">
        <v>35</v>
      </c>
      <c r="J55" s="66" t="s">
        <v>35</v>
      </c>
      <c r="K55" s="66" t="s">
        <v>35</v>
      </c>
      <c r="L55" s="57" t="s">
        <v>35</v>
      </c>
      <c r="M55" s="69" t="s">
        <v>35</v>
      </c>
      <c r="N55" s="66" t="s">
        <v>35</v>
      </c>
      <c r="O55" s="66" t="s">
        <v>35</v>
      </c>
      <c r="P55" s="66" t="s">
        <v>35</v>
      </c>
      <c r="Q55" s="63" t="s">
        <v>35</v>
      </c>
      <c r="R55" s="16" t="s">
        <v>35</v>
      </c>
      <c r="S55" s="15" t="s">
        <v>35</v>
      </c>
      <c r="T55" s="15" t="s">
        <v>35</v>
      </c>
      <c r="U55" s="15" t="s">
        <v>35</v>
      </c>
      <c r="V55" s="15" t="s">
        <v>35</v>
      </c>
      <c r="W55" s="15" t="s">
        <v>35</v>
      </c>
      <c r="X55" s="15" t="s">
        <v>35</v>
      </c>
      <c r="Y55" s="11" t="s">
        <v>35</v>
      </c>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343"/>
      <c r="BA55" s="967"/>
      <c r="BB55" s="554" t="s">
        <v>68</v>
      </c>
      <c r="BC55" s="52" t="s">
        <v>35</v>
      </c>
      <c r="BD55" s="48" t="s">
        <v>35</v>
      </c>
      <c r="BE55" s="48" t="s">
        <v>35</v>
      </c>
      <c r="BF55" s="48" t="s">
        <v>35</v>
      </c>
      <c r="BG55" s="43" t="s">
        <v>35</v>
      </c>
      <c r="BH55" s="52" t="s">
        <v>35</v>
      </c>
      <c r="BI55" s="48" t="s">
        <v>35</v>
      </c>
      <c r="BJ55" s="48" t="s">
        <v>35</v>
      </c>
      <c r="BK55" s="48" t="s">
        <v>35</v>
      </c>
      <c r="BL55" s="43" t="s">
        <v>35</v>
      </c>
      <c r="BM55" s="52" t="s">
        <v>35</v>
      </c>
      <c r="BN55" s="48" t="s">
        <v>35</v>
      </c>
      <c r="BO55" s="48" t="s">
        <v>35</v>
      </c>
      <c r="BP55" s="48" t="s">
        <v>35</v>
      </c>
      <c r="BQ55" s="43" t="s">
        <v>35</v>
      </c>
      <c r="BR55" s="14" t="s">
        <v>35</v>
      </c>
      <c r="BS55" s="13" t="s">
        <v>35</v>
      </c>
      <c r="BT55" s="13" t="s">
        <v>35</v>
      </c>
      <c r="BU55" s="13" t="s">
        <v>35</v>
      </c>
      <c r="BV55" s="13" t="s">
        <v>35</v>
      </c>
      <c r="BW55" s="13" t="s">
        <v>35</v>
      </c>
      <c r="BX55" s="13" t="s">
        <v>35</v>
      </c>
      <c r="BY55" s="13" t="s">
        <v>35</v>
      </c>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row>
    <row r="56" s="489" customFormat="true" ht="15" customHeight="true" x14ac:dyDescent="0.2">
      <c r="A56" s="317"/>
      <c r="B56" s="367"/>
      <c r="C56" s="984" t="s">
        <v>114</v>
      </c>
      <c r="D56" s="985"/>
      <c r="E56" s="985"/>
      <c r="F56" s="985"/>
      <c r="G56" s="986"/>
      <c r="H56" s="982" t="s">
        <v>38</v>
      </c>
      <c r="I56" s="974"/>
      <c r="J56" s="974"/>
      <c r="K56" s="974"/>
      <c r="L56" s="976"/>
      <c r="M56" s="973" t="s">
        <v>37</v>
      </c>
      <c r="N56" s="974"/>
      <c r="O56" s="974"/>
      <c r="P56" s="974"/>
      <c r="Q56" s="976"/>
      <c r="R56" s="20" t="s">
        <v>138</v>
      </c>
      <c r="S56" s="398"/>
      <c r="T56" s="398"/>
      <c r="U56" s="398"/>
      <c r="V56" s="398"/>
      <c r="W56" s="398"/>
      <c r="X56" s="398"/>
      <c r="Y56" s="398"/>
      <c r="Z56" s="5"/>
      <c r="AA56" s="833"/>
      <c r="AB56" s="833"/>
      <c r="AC56" s="833"/>
      <c r="AD56" s="833"/>
      <c r="AE56" s="833"/>
      <c r="AF56" s="833"/>
      <c r="AG56" s="833"/>
      <c r="AH56" s="833"/>
      <c r="AI56" s="833"/>
      <c r="AJ56" s="833"/>
      <c r="AK56" s="833"/>
      <c r="AL56" s="833"/>
      <c r="AM56" s="833"/>
      <c r="AN56" s="833"/>
      <c r="AO56" s="833"/>
      <c r="AP56" s="833"/>
      <c r="AQ56" s="833"/>
      <c r="AR56" s="833"/>
      <c r="AS56" s="833"/>
      <c r="AT56" s="833"/>
      <c r="AU56" s="833"/>
      <c r="AV56" s="833"/>
      <c r="AW56" s="833"/>
      <c r="AX56" s="833"/>
      <c r="AY56" s="833"/>
      <c r="AZ56" s="344"/>
      <c r="BA56" s="345" t="s">
        <v>128</v>
      </c>
      <c r="BB56" s="300" t="s">
        <v>95</v>
      </c>
      <c r="BC56" s="973" t="s">
        <v>114</v>
      </c>
      <c r="BD56" s="974"/>
      <c r="BE56" s="974"/>
      <c r="BF56" s="974"/>
      <c r="BG56" s="975"/>
      <c r="BH56" s="973" t="s">
        <v>38</v>
      </c>
      <c r="BI56" s="974"/>
      <c r="BJ56" s="974"/>
      <c r="BK56" s="974"/>
      <c r="BL56" s="975"/>
      <c r="BM56" s="973" t="s">
        <v>37</v>
      </c>
      <c r="BN56" s="974"/>
      <c r="BO56" s="974"/>
      <c r="BP56" s="974"/>
      <c r="BQ56" s="976"/>
      <c r="BR56" s="19" t="s">
        <v>138</v>
      </c>
      <c r="BS56" s="398"/>
      <c r="BT56" s="398"/>
      <c r="BU56" s="398"/>
      <c r="BV56" s="398"/>
      <c r="BW56" s="398"/>
      <c r="BX56" s="398"/>
      <c r="BY56" s="398"/>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489" customFormat="true" ht="12.75" x14ac:dyDescent="0.2">
      <c r="A57" s="333" t="s">
        <v>69</v>
      </c>
      <c r="B57" s="367"/>
      <c r="C57" s="390" t="s">
        <v>0</v>
      </c>
      <c r="D57" s="545" t="s">
        <v>1</v>
      </c>
      <c r="E57" s="545" t="s">
        <v>2</v>
      </c>
      <c r="F57" s="545" t="s">
        <v>3</v>
      </c>
      <c r="G57" s="546" t="s">
        <v>4</v>
      </c>
      <c r="H57" s="372" t="s">
        <v>0</v>
      </c>
      <c r="I57" s="548" t="s">
        <v>1</v>
      </c>
      <c r="J57" s="548" t="s">
        <v>2</v>
      </c>
      <c r="K57" s="548" t="s">
        <v>3</v>
      </c>
      <c r="L57" s="549" t="s">
        <v>4</v>
      </c>
      <c r="M57" s="373" t="s">
        <v>0</v>
      </c>
      <c r="N57" s="548" t="s">
        <v>1</v>
      </c>
      <c r="O57" s="548" t="s">
        <v>2</v>
      </c>
      <c r="P57" s="548" t="s">
        <v>3</v>
      </c>
      <c r="Q57" s="544" t="s">
        <v>4</v>
      </c>
      <c r="R57" s="372" t="s">
        <v>548</v>
      </c>
      <c r="S57" s="548" t="s">
        <v>549</v>
      </c>
      <c r="T57" s="548" t="s">
        <v>550</v>
      </c>
      <c r="U57" s="548" t="s">
        <v>551</v>
      </c>
      <c r="V57" s="548" t="s">
        <v>552</v>
      </c>
      <c r="W57" s="548" t="s">
        <v>553</v>
      </c>
      <c r="X57" s="548" t="s">
        <v>554</v>
      </c>
      <c r="Y57" s="549" t="s">
        <v>555</v>
      </c>
      <c r="Z57" s="879"/>
      <c r="AA57" s="833"/>
      <c r="AB57" s="833"/>
      <c r="AC57" s="833"/>
      <c r="AD57" s="833"/>
      <c r="AE57" s="833"/>
      <c r="AF57" s="833"/>
      <c r="AG57" s="833"/>
      <c r="AH57" s="833"/>
      <c r="AI57" s="833"/>
      <c r="AJ57" s="833"/>
      <c r="AK57" s="833"/>
      <c r="AL57" s="833"/>
      <c r="AM57" s="833"/>
      <c r="AN57" s="833"/>
      <c r="AO57" s="833"/>
      <c r="AP57" s="833"/>
      <c r="AQ57" s="833"/>
      <c r="AR57" s="833"/>
      <c r="AS57" s="833"/>
      <c r="AT57" s="833"/>
      <c r="AU57" s="833"/>
      <c r="AV57" s="833"/>
      <c r="AW57" s="833"/>
      <c r="AX57" s="833"/>
      <c r="AY57" s="833"/>
      <c r="AZ57" s="344"/>
      <c r="BA57" s="333" t="s">
        <v>119</v>
      </c>
      <c r="BB57" s="332"/>
      <c r="BC57" s="422" t="s">
        <v>0</v>
      </c>
      <c r="BD57" s="521" t="s">
        <v>1</v>
      </c>
      <c r="BE57" s="521" t="s">
        <v>2</v>
      </c>
      <c r="BF57" s="521" t="s">
        <v>3</v>
      </c>
      <c r="BG57" s="423" t="s">
        <v>4</v>
      </c>
      <c r="BH57" s="422" t="s">
        <v>0</v>
      </c>
      <c r="BI57" s="521" t="s">
        <v>1</v>
      </c>
      <c r="BJ57" s="521" t="s">
        <v>2</v>
      </c>
      <c r="BK57" s="521" t="s">
        <v>3</v>
      </c>
      <c r="BL57" s="423" t="s">
        <v>4</v>
      </c>
      <c r="BM57" s="422" t="s">
        <v>0</v>
      </c>
      <c r="BN57" s="521" t="s">
        <v>1</v>
      </c>
      <c r="BO57" s="521" t="s">
        <v>2</v>
      </c>
      <c r="BP57" s="521" t="s">
        <v>3</v>
      </c>
      <c r="BQ57" s="423" t="s">
        <v>4</v>
      </c>
      <c r="BR57" s="422" t="s">
        <v>548</v>
      </c>
      <c r="BS57" s="521" t="s">
        <v>549</v>
      </c>
      <c r="BT57" s="521" t="s">
        <v>550</v>
      </c>
      <c r="BU57" s="521" t="s">
        <v>551</v>
      </c>
      <c r="BV57" s="521" t="s">
        <v>552</v>
      </c>
      <c r="BW57" s="521" t="s">
        <v>553</v>
      </c>
      <c r="BX57" s="521" t="s">
        <v>554</v>
      </c>
      <c r="BY57" s="522" t="s">
        <v>555</v>
      </c>
      <c r="BZ57" s="879"/>
      <c r="CA57" s="879"/>
      <c r="CB57" s="879"/>
      <c r="CC57" s="879"/>
      <c r="CD57" s="879"/>
      <c r="CE57" s="879"/>
      <c r="CF57" s="879"/>
      <c r="CG57" s="879"/>
      <c r="CH57" s="879"/>
      <c r="CI57" s="879"/>
      <c r="CJ57" s="879"/>
      <c r="CK57" s="879"/>
      <c r="CL57" s="879"/>
      <c r="CM57" s="879"/>
      <c r="CN57" s="879"/>
      <c r="CO57" s="879"/>
      <c r="CP57" s="879"/>
      <c r="CQ57" s="879"/>
      <c r="CR57" s="879"/>
      <c r="CS57" s="879"/>
      <c r="CT57" s="879"/>
      <c r="CU57" s="879"/>
      <c r="CV57" s="879"/>
      <c r="CW57" s="879"/>
      <c r="CX57" s="879"/>
      <c r="CY57" s="879"/>
      <c r="CZ57" s="879"/>
    </row>
    <row r="58" s="489" customFormat="true" ht="15" customHeight="true" x14ac:dyDescent="0.2">
      <c r="A58" s="983" t="s">
        <v>438</v>
      </c>
      <c r="B58" s="369" t="s">
        <v>439</v>
      </c>
      <c r="C58" s="132">
        <v>7.1816925976787376</v>
      </c>
      <c r="D58" s="131">
        <v>5.3946229508257737</v>
      </c>
      <c r="E58" s="131">
        <v>3.9058294018782727</v>
      </c>
      <c r="F58" s="131">
        <v>2.6298845574645604</v>
      </c>
      <c r="G58" s="130">
        <v>1.5542611914556221</v>
      </c>
      <c r="H58" s="129">
        <v>7.4575672220315443</v>
      </c>
      <c r="I58" s="131">
        <v>3.421731578282714</v>
      </c>
      <c r="J58" s="131">
        <v>3.0890585796887908</v>
      </c>
      <c r="K58" s="131">
        <v>2.2337820277031777</v>
      </c>
      <c r="L58" s="128">
        <v>1.2861093097423471</v>
      </c>
      <c r="M58" s="132">
        <v>6.5982337117722905</v>
      </c>
      <c r="N58" s="131">
        <v>7.0999398180803208</v>
      </c>
      <c r="O58" s="131">
        <v>5.5663391467326919</v>
      </c>
      <c r="P58" s="131">
        <v>7.4582718833843362</v>
      </c>
      <c r="Q58" s="130">
        <v>2.8344428743316401</v>
      </c>
      <c r="R58" s="129">
        <v>1.6499781464176071</v>
      </c>
      <c r="S58" s="131">
        <v>3.7666227747930541</v>
      </c>
      <c r="T58" s="131">
        <v>5.2973740567833625</v>
      </c>
      <c r="U58" s="131">
        <v>2.3767852108797753</v>
      </c>
      <c r="V58" s="131">
        <v>10.038526549414046</v>
      </c>
      <c r="W58" s="131">
        <v>1.0184989542049461</v>
      </c>
      <c r="X58" s="131">
        <v>8.35366454185111</v>
      </c>
      <c r="Y58" s="128">
        <v>11.01564058925265</v>
      </c>
      <c r="Z58" s="4"/>
      <c r="AA58" s="833"/>
      <c r="AB58" s="833"/>
      <c r="AC58" s="833"/>
      <c r="AD58" s="833"/>
      <c r="AE58" s="833"/>
      <c r="AF58" s="833"/>
      <c r="AG58" s="833"/>
      <c r="AH58" s="833"/>
      <c r="AI58" s="833"/>
      <c r="AJ58" s="833"/>
      <c r="AK58" s="833"/>
      <c r="AL58" s="833"/>
      <c r="AM58" s="833"/>
      <c r="AN58" s="833"/>
      <c r="AO58" s="833"/>
      <c r="AP58" s="833"/>
      <c r="AQ58" s="833"/>
      <c r="AR58" s="833"/>
      <c r="AS58" s="833"/>
      <c r="AT58" s="833"/>
      <c r="AU58" s="833"/>
      <c r="AV58" s="833"/>
      <c r="AW58" s="833"/>
      <c r="AX58" s="833"/>
      <c r="AY58" s="833"/>
      <c r="AZ58" s="344"/>
      <c r="BA58" s="551"/>
      <c r="BB58" s="553"/>
      <c r="BC58" s="412"/>
      <c r="BD58" s="401"/>
      <c r="BE58" s="401"/>
      <c r="BF58" s="401"/>
      <c r="BG58" s="413"/>
      <c r="BH58" s="412"/>
      <c r="BI58" s="401"/>
      <c r="BJ58" s="401"/>
      <c r="BK58" s="401"/>
      <c r="BL58" s="413"/>
      <c r="BM58" s="412"/>
      <c r="BN58" s="401"/>
      <c r="BO58" s="401"/>
      <c r="BP58" s="401"/>
      <c r="BQ58" s="413"/>
      <c r="BR58" s="412"/>
      <c r="BS58" s="401"/>
      <c r="BT58" s="401"/>
      <c r="BU58" s="401"/>
      <c r="BV58" s="401"/>
      <c r="BW58" s="401"/>
      <c r="BX58" s="401"/>
      <c r="BY58" s="402"/>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row>
    <row r="59" s="489" customFormat="true" ht="15" customHeight="true" x14ac:dyDescent="0.2">
      <c r="A59" s="977"/>
      <c r="B59" s="370" t="s">
        <v>440</v>
      </c>
      <c r="C59" s="127">
        <v>21.104049609480409</v>
      </c>
      <c r="D59" s="126">
        <v>7.2674711694037804</v>
      </c>
      <c r="E59" s="126">
        <v>2.0026854043732492</v>
      </c>
      <c r="F59" s="126">
        <v>0.420734860610186</v>
      </c>
      <c r="G59" s="125">
        <v>6.0857293891125312E-2</v>
      </c>
      <c r="H59" s="124">
        <v>12.789380051004379</v>
      </c>
      <c r="I59" s="126">
        <v>3.4948958196624793</v>
      </c>
      <c r="J59" s="126">
        <v>1.0524198449489457</v>
      </c>
      <c r="K59" s="126">
        <v>0.17433765542470395</v>
      </c>
      <c r="L59" s="123">
        <v>1.4265650508054147E-2</v>
      </c>
      <c r="M59" s="127">
        <v>39.001037033988361</v>
      </c>
      <c r="N59" s="126">
        <v>17.840945054067401</v>
      </c>
      <c r="O59" s="126">
        <v>7.6795264248738855</v>
      </c>
      <c r="P59" s="126">
        <v>3.2226996566186763</v>
      </c>
      <c r="Q59" s="125">
        <v>0.42143063922370805</v>
      </c>
      <c r="R59" s="124">
        <v>1.5753294472799686</v>
      </c>
      <c r="S59" s="126">
        <v>7.2915679432077347</v>
      </c>
      <c r="T59" s="126">
        <v>2.4473479895821248</v>
      </c>
      <c r="U59" s="126">
        <v>6.6952751683821461</v>
      </c>
      <c r="V59" s="126">
        <v>24.277554572705188</v>
      </c>
      <c r="W59" s="126">
        <v>6.0057850735736693</v>
      </c>
      <c r="X59" s="126">
        <v>21.275545261180493</v>
      </c>
      <c r="Y59" s="123">
        <v>17.549939516129339</v>
      </c>
      <c r="Z59" s="4"/>
      <c r="AA59" s="833"/>
      <c r="AB59" s="833"/>
      <c r="AC59" s="833"/>
      <c r="AD59" s="833"/>
      <c r="AE59" s="833"/>
      <c r="AF59" s="833"/>
      <c r="AG59" s="833"/>
      <c r="AH59" s="833"/>
      <c r="AI59" s="833"/>
      <c r="AJ59" s="833"/>
      <c r="AK59" s="833"/>
      <c r="AL59" s="833"/>
      <c r="AM59" s="833"/>
      <c r="AN59" s="833"/>
      <c r="AO59" s="833"/>
      <c r="AP59" s="833"/>
      <c r="AQ59" s="833"/>
      <c r="AR59" s="833"/>
      <c r="AS59" s="833"/>
      <c r="AT59" s="833"/>
      <c r="AU59" s="833"/>
      <c r="AV59" s="833"/>
      <c r="AW59" s="833"/>
      <c r="AX59" s="833"/>
      <c r="AY59" s="833"/>
      <c r="AZ59" s="344"/>
      <c r="BA59" s="878"/>
      <c r="BB59" s="552"/>
      <c r="BC59" s="415"/>
      <c r="BD59" s="405"/>
      <c r="BE59" s="405"/>
      <c r="BF59" s="405"/>
      <c r="BG59" s="419"/>
      <c r="BH59" s="415"/>
      <c r="BI59" s="405"/>
      <c r="BJ59" s="405"/>
      <c r="BK59" s="405"/>
      <c r="BL59" s="419"/>
      <c r="BM59" s="415"/>
      <c r="BN59" s="405"/>
      <c r="BO59" s="405"/>
      <c r="BP59" s="405"/>
      <c r="BQ59" s="419"/>
      <c r="BR59" s="415"/>
      <c r="BS59" s="405"/>
      <c r="BT59" s="405"/>
      <c r="BU59" s="405"/>
      <c r="BV59" s="405"/>
      <c r="BW59" s="405"/>
      <c r="BX59" s="405"/>
      <c r="BY59" s="406"/>
      <c r="BZ59" s="7"/>
      <c r="CA59" s="7"/>
      <c r="CB59" s="7"/>
      <c r="CC59" s="7"/>
      <c r="CD59" s="7"/>
      <c r="CE59" s="7"/>
      <c r="CF59" s="7"/>
      <c r="CG59" s="7"/>
      <c r="CH59" s="7"/>
      <c r="CI59" s="7"/>
      <c r="CJ59" s="7"/>
      <c r="CK59" s="7"/>
      <c r="CL59" s="7"/>
      <c r="CM59" s="7"/>
      <c r="CN59" s="7"/>
      <c r="CO59" s="7"/>
      <c r="CP59" s="7"/>
      <c r="CQ59" s="7"/>
      <c r="CR59" s="7"/>
      <c r="CS59" s="7"/>
      <c r="CT59" s="7"/>
      <c r="CU59" s="7"/>
      <c r="CV59" s="7"/>
      <c r="CW59" s="7"/>
      <c r="CX59" s="7"/>
      <c r="CY59" s="7"/>
      <c r="CZ59" s="7"/>
    </row>
    <row r="60" s="489" customFormat="true" ht="15" customHeight="true" x14ac:dyDescent="0.2">
      <c r="A60" s="977"/>
      <c r="B60" s="370" t="s">
        <v>441</v>
      </c>
      <c r="C60" s="127">
        <v>3.4690974788044873</v>
      </c>
      <c r="D60" s="126">
        <v>0.86140845137090605</v>
      </c>
      <c r="E60" s="126">
        <v>0.23955732429712392</v>
      </c>
      <c r="F60" s="126">
        <v>0.23230734514779827</v>
      </c>
      <c r="G60" s="125">
        <v>6.5041711554588155E-2</v>
      </c>
      <c r="H60" s="124">
        <v>0.77501295563896155</v>
      </c>
      <c r="I60" s="126">
        <v>2.5301578689535691E-2</v>
      </c>
      <c r="J60" s="126">
        <v>2.8726926677235247E-2</v>
      </c>
      <c r="K60" s="126">
        <v>1.7714531712590589E-2</v>
      </c>
      <c r="L60" s="123">
        <v>6.7449879310099187E-2</v>
      </c>
      <c r="M60" s="127">
        <v>8.1816299033023991</v>
      </c>
      <c r="N60" s="126">
        <v>3.9537383710363021</v>
      </c>
      <c r="O60" s="126">
        <v>2.0739555528113041</v>
      </c>
      <c r="P60" s="126">
        <v>1.3539796211562563</v>
      </c>
      <c r="Q60" s="125">
        <v>0.36246341553444761</v>
      </c>
      <c r="R60" s="124">
        <v>0.75080054124479467</v>
      </c>
      <c r="S60" s="126">
        <v>1.3004701576980371</v>
      </c>
      <c r="T60" s="126">
        <v>0</v>
      </c>
      <c r="U60" s="126">
        <v>0.2173823734337407</v>
      </c>
      <c r="V60" s="126">
        <v>1.1611957726555981</v>
      </c>
      <c r="W60" s="126">
        <v>2.2371674854047647</v>
      </c>
      <c r="X60" s="126">
        <v>1.666505160154266</v>
      </c>
      <c r="Y60" s="123">
        <v>2.1615064986519417</v>
      </c>
      <c r="Z60" s="4"/>
      <c r="AA60" s="833"/>
      <c r="AB60" s="833"/>
      <c r="AC60" s="833"/>
      <c r="AD60" s="833"/>
      <c r="AE60" s="833"/>
      <c r="AF60" s="833"/>
      <c r="AG60" s="833"/>
      <c r="AH60" s="833"/>
      <c r="AI60" s="833"/>
      <c r="AJ60" s="833"/>
      <c r="AK60" s="833"/>
      <c r="AL60" s="833"/>
      <c r="AM60" s="833"/>
      <c r="AN60" s="833"/>
      <c r="AO60" s="833"/>
      <c r="AP60" s="833"/>
      <c r="AQ60" s="833"/>
      <c r="AR60" s="833"/>
      <c r="AS60" s="833"/>
      <c r="AT60" s="833"/>
      <c r="AU60" s="833"/>
      <c r="AV60" s="833"/>
      <c r="AW60" s="833"/>
      <c r="AX60" s="833"/>
      <c r="AY60" s="833"/>
      <c r="AZ60" s="344"/>
      <c r="BA60" s="878"/>
      <c r="BB60" s="552"/>
      <c r="BC60" s="415"/>
      <c r="BD60" s="405"/>
      <c r="BE60" s="405"/>
      <c r="BF60" s="405"/>
      <c r="BG60" s="419"/>
      <c r="BH60" s="415"/>
      <c r="BI60" s="405"/>
      <c r="BJ60" s="405"/>
      <c r="BK60" s="405"/>
      <c r="BL60" s="419"/>
      <c r="BM60" s="415"/>
      <c r="BN60" s="405"/>
      <c r="BO60" s="405"/>
      <c r="BP60" s="405"/>
      <c r="BQ60" s="419"/>
      <c r="BR60" s="415"/>
      <c r="BS60" s="405"/>
      <c r="BT60" s="405"/>
      <c r="BU60" s="405"/>
      <c r="BV60" s="405"/>
      <c r="BW60" s="405"/>
      <c r="BX60" s="405"/>
      <c r="BY60" s="406"/>
      <c r="BZ60" s="7"/>
      <c r="CA60" s="7"/>
      <c r="CB60" s="7"/>
      <c r="CC60" s="7"/>
      <c r="CD60" s="7"/>
      <c r="CE60" s="7"/>
      <c r="CF60" s="7"/>
      <c r="CG60" s="7"/>
      <c r="CH60" s="7"/>
      <c r="CI60" s="7"/>
      <c r="CJ60" s="7"/>
      <c r="CK60" s="7"/>
      <c r="CL60" s="7"/>
      <c r="CM60" s="7"/>
      <c r="CN60" s="7"/>
      <c r="CO60" s="7"/>
      <c r="CP60" s="7"/>
      <c r="CQ60" s="7"/>
      <c r="CR60" s="7"/>
      <c r="CS60" s="7"/>
      <c r="CT60" s="7"/>
      <c r="CU60" s="7"/>
      <c r="CV60" s="7"/>
      <c r="CW60" s="7"/>
      <c r="CX60" s="7"/>
      <c r="CY60" s="7"/>
      <c r="CZ60" s="7"/>
    </row>
    <row r="61" s="489" customFormat="true" ht="15" customHeight="true" x14ac:dyDescent="0.2">
      <c r="A61" s="977"/>
      <c r="B61" s="370" t="s">
        <v>556</v>
      </c>
      <c r="C61" s="127">
        <v>2.3702506655765032</v>
      </c>
      <c r="D61" s="126">
        <v>0.70141457267754748</v>
      </c>
      <c r="E61" s="126">
        <v>0.34359810964389204</v>
      </c>
      <c r="F61" s="126">
        <v>0.12080971747045731</v>
      </c>
      <c r="G61" s="125">
        <v>0</v>
      </c>
      <c r="H61" s="124">
        <v>0.85313232616977752</v>
      </c>
      <c r="I61" s="126">
        <v>6.08130713106384E-2</v>
      </c>
      <c r="J61" s="126">
        <v>9.0510608057594408E-2</v>
      </c>
      <c r="K61" s="126">
        <v>5.6959006753736101E-2</v>
      </c>
      <c r="L61" s="123">
        <v>0</v>
      </c>
      <c r="M61" s="127">
        <v>5.1525077193291748</v>
      </c>
      <c r="N61" s="126">
        <v>2.832846660823046</v>
      </c>
      <c r="O61" s="126">
        <v>1.1530199533234793</v>
      </c>
      <c r="P61" s="126">
        <v>1.2167499207047949</v>
      </c>
      <c r="Q61" s="125">
        <v>0.10213015562590122</v>
      </c>
      <c r="R61" s="124">
        <v>0</v>
      </c>
      <c r="S61" s="126">
        <v>1.2864146922881343</v>
      </c>
      <c r="T61" s="126">
        <v>0.41814819657285135</v>
      </c>
      <c r="U61" s="126">
        <v>0.86829188002500979</v>
      </c>
      <c r="V61" s="126">
        <v>3.5764352140094671</v>
      </c>
      <c r="W61" s="126">
        <v>6.4709338138099981E-2</v>
      </c>
      <c r="X61" s="126">
        <v>3.2200224623921558</v>
      </c>
      <c r="Y61" s="123">
        <v>0.70612546071732862</v>
      </c>
      <c r="Z61" s="4"/>
      <c r="AA61" s="833"/>
      <c r="AB61" s="833"/>
      <c r="AC61" s="833"/>
      <c r="AD61" s="833"/>
      <c r="AE61" s="833"/>
      <c r="AF61" s="833"/>
      <c r="AG61" s="833"/>
      <c r="AH61" s="833"/>
      <c r="AI61" s="833"/>
      <c r="AJ61" s="833"/>
      <c r="AK61" s="833"/>
      <c r="AL61" s="833"/>
      <c r="AM61" s="833"/>
      <c r="AN61" s="833"/>
      <c r="AO61" s="833"/>
      <c r="AP61" s="833"/>
      <c r="AQ61" s="833"/>
      <c r="AR61" s="833"/>
      <c r="AS61" s="833"/>
      <c r="AT61" s="833"/>
      <c r="AU61" s="833"/>
      <c r="AV61" s="833"/>
      <c r="AW61" s="833"/>
      <c r="AX61" s="833"/>
      <c r="AY61" s="833"/>
      <c r="AZ61" s="344"/>
      <c r="BA61" s="878"/>
      <c r="BB61" s="552"/>
      <c r="BC61" s="415"/>
      <c r="BD61" s="405"/>
      <c r="BE61" s="405"/>
      <c r="BF61" s="405"/>
      <c r="BG61" s="419"/>
      <c r="BH61" s="415"/>
      <c r="BI61" s="405"/>
      <c r="BJ61" s="405"/>
      <c r="BK61" s="405"/>
      <c r="BL61" s="419"/>
      <c r="BM61" s="415"/>
      <c r="BN61" s="405"/>
      <c r="BO61" s="405"/>
      <c r="BP61" s="405"/>
      <c r="BQ61" s="419"/>
      <c r="BR61" s="415"/>
      <c r="BS61" s="405"/>
      <c r="BT61" s="405"/>
      <c r="BU61" s="405"/>
      <c r="BV61" s="405"/>
      <c r="BW61" s="405"/>
      <c r="BX61" s="405"/>
      <c r="BY61" s="406"/>
      <c r="BZ61" s="7"/>
      <c r="CA61" s="7"/>
      <c r="CB61" s="7"/>
      <c r="CC61" s="7"/>
      <c r="CD61" s="7"/>
      <c r="CE61" s="7"/>
      <c r="CF61" s="7"/>
      <c r="CG61" s="7"/>
      <c r="CH61" s="7"/>
      <c r="CI61" s="7"/>
      <c r="CJ61" s="7"/>
      <c r="CK61" s="7"/>
      <c r="CL61" s="7"/>
      <c r="CM61" s="7"/>
      <c r="CN61" s="7"/>
      <c r="CO61" s="7"/>
      <c r="CP61" s="7"/>
      <c r="CQ61" s="7"/>
      <c r="CR61" s="7"/>
      <c r="CS61" s="7"/>
      <c r="CT61" s="7"/>
      <c r="CU61" s="7"/>
      <c r="CV61" s="7"/>
      <c r="CW61" s="7"/>
      <c r="CX61" s="7"/>
      <c r="CY61" s="7"/>
      <c r="CZ61" s="7"/>
    </row>
    <row r="62" s="489" customFormat="true" ht="15" customHeight="true" x14ac:dyDescent="0.2">
      <c r="A62" s="977"/>
      <c r="B62" s="370" t="s">
        <v>443</v>
      </c>
      <c r="C62" s="127">
        <v>6.8685837919728234</v>
      </c>
      <c r="D62" s="126">
        <v>4.0190978085735436</v>
      </c>
      <c r="E62" s="126">
        <v>1.8169836937063613</v>
      </c>
      <c r="F62" s="126">
        <v>0.81091203580930471</v>
      </c>
      <c r="G62" s="125">
        <v>0.24859788605333202</v>
      </c>
      <c r="H62" s="124">
        <v>2.8196105089517389</v>
      </c>
      <c r="I62" s="126">
        <v>0.83295315625570943</v>
      </c>
      <c r="J62" s="126">
        <v>0.35878699710869177</v>
      </c>
      <c r="K62" s="126">
        <v>0.1327341471339194</v>
      </c>
      <c r="L62" s="123">
        <v>0.31590013767309399</v>
      </c>
      <c r="M62" s="127">
        <v>12.299163774072262</v>
      </c>
      <c r="N62" s="126">
        <v>10.461713020313647</v>
      </c>
      <c r="O62" s="126">
        <v>9.4359336916215533</v>
      </c>
      <c r="P62" s="126">
        <v>5.5177226495072222</v>
      </c>
      <c r="Q62" s="125">
        <v>2.0849105898335476</v>
      </c>
      <c r="R62" s="124">
        <v>1.3299314177947268</v>
      </c>
      <c r="S62" s="126">
        <v>0.50117808299483635</v>
      </c>
      <c r="T62" s="126">
        <v>2.8537371939227474</v>
      </c>
      <c r="U62" s="126">
        <v>13.181272854410441</v>
      </c>
      <c r="V62" s="126">
        <v>0.61449401965499739</v>
      </c>
      <c r="W62" s="126">
        <v>3.2731221917541911</v>
      </c>
      <c r="X62" s="126">
        <v>6.0549179458905027E-2</v>
      </c>
      <c r="Y62" s="123">
        <v>7.2347438971297029E-2</v>
      </c>
      <c r="Z62" s="4"/>
      <c r="AA62" s="833"/>
      <c r="AB62" s="833"/>
      <c r="AC62" s="833"/>
      <c r="AD62" s="833"/>
      <c r="AE62" s="833"/>
      <c r="AF62" s="833"/>
      <c r="AG62" s="833"/>
      <c r="AH62" s="833"/>
      <c r="AI62" s="833"/>
      <c r="AJ62" s="833"/>
      <c r="AK62" s="833"/>
      <c r="AL62" s="833"/>
      <c r="AM62" s="833"/>
      <c r="AN62" s="833"/>
      <c r="AO62" s="833"/>
      <c r="AP62" s="833"/>
      <c r="AQ62" s="833"/>
      <c r="AR62" s="833"/>
      <c r="AS62" s="833"/>
      <c r="AT62" s="833"/>
      <c r="AU62" s="833"/>
      <c r="AV62" s="833"/>
      <c r="AW62" s="833"/>
      <c r="AX62" s="833"/>
      <c r="AY62" s="833"/>
      <c r="AZ62" s="344"/>
      <c r="BA62" s="878"/>
      <c r="BB62" s="552"/>
      <c r="BC62" s="415"/>
      <c r="BD62" s="405"/>
      <c r="BE62" s="405"/>
      <c r="BF62" s="405"/>
      <c r="BG62" s="419"/>
      <c r="BH62" s="415"/>
      <c r="BI62" s="405"/>
      <c r="BJ62" s="405"/>
      <c r="BK62" s="405"/>
      <c r="BL62" s="419"/>
      <c r="BM62" s="415"/>
      <c r="BN62" s="405"/>
      <c r="BO62" s="405"/>
      <c r="BP62" s="405"/>
      <c r="BQ62" s="419"/>
      <c r="BR62" s="415"/>
      <c r="BS62" s="405"/>
      <c r="BT62" s="405"/>
      <c r="BU62" s="405"/>
      <c r="BV62" s="405"/>
      <c r="BW62" s="405"/>
      <c r="BX62" s="405"/>
      <c r="BY62" s="406"/>
      <c r="BZ62" s="7"/>
      <c r="CA62" s="7"/>
      <c r="CB62" s="7"/>
      <c r="CC62" s="7"/>
      <c r="CD62" s="7"/>
      <c r="CE62" s="7"/>
      <c r="CF62" s="7"/>
      <c r="CG62" s="7"/>
      <c r="CH62" s="7"/>
      <c r="CI62" s="7"/>
      <c r="CJ62" s="7"/>
      <c r="CK62" s="7"/>
      <c r="CL62" s="7"/>
      <c r="CM62" s="7"/>
      <c r="CN62" s="7"/>
      <c r="CO62" s="7"/>
      <c r="CP62" s="7"/>
      <c r="CQ62" s="7"/>
      <c r="CR62" s="7"/>
      <c r="CS62" s="7"/>
      <c r="CT62" s="7"/>
      <c r="CU62" s="7"/>
      <c r="CV62" s="7"/>
      <c r="CW62" s="7"/>
      <c r="CX62" s="7"/>
      <c r="CY62" s="7"/>
      <c r="CZ62" s="7"/>
    </row>
    <row r="63" s="489" customFormat="true" ht="15" customHeight="true" x14ac:dyDescent="0.2">
      <c r="A63" s="977"/>
      <c r="B63" s="370" t="s">
        <v>444</v>
      </c>
      <c r="C63" s="127">
        <v>0.3435635048875163</v>
      </c>
      <c r="D63" s="126">
        <v>0.17087345041241181</v>
      </c>
      <c r="E63" s="126">
        <v>0.61520674915891249</v>
      </c>
      <c r="F63" s="126">
        <v>0.5088884610036406</v>
      </c>
      <c r="G63" s="125">
        <v>0.37676369636293572</v>
      </c>
      <c r="H63" s="124">
        <v>0.21841550987739639</v>
      </c>
      <c r="I63" s="126">
        <v>0.36724843512087524</v>
      </c>
      <c r="J63" s="126">
        <v>0.62065035925563294</v>
      </c>
      <c r="K63" s="126">
        <v>0.66004167027766325</v>
      </c>
      <c r="L63" s="123">
        <v>0.19279803853903124</v>
      </c>
      <c r="M63" s="127">
        <v>0.61838195185507427</v>
      </c>
      <c r="N63" s="126">
        <v>0.21760537116611725</v>
      </c>
      <c r="O63" s="126">
        <v>0.12954121707135635</v>
      </c>
      <c r="P63" s="126">
        <v>0.2380257185698148</v>
      </c>
      <c r="Q63" s="125">
        <v>0.68701121773150209</v>
      </c>
      <c r="R63" s="124">
        <v>0.70572323702756301</v>
      </c>
      <c r="S63" s="126">
        <v>0.32238277297831663</v>
      </c>
      <c r="T63" s="126">
        <v>0.15757372176378398</v>
      </c>
      <c r="U63" s="126">
        <v>0.10768095276351754</v>
      </c>
      <c r="V63" s="126">
        <v>0.3072359243747943</v>
      </c>
      <c r="W63" s="126">
        <v>0.40699119184101445</v>
      </c>
      <c r="X63" s="126">
        <v>0.15494452293686084</v>
      </c>
      <c r="Y63" s="123">
        <v>2.7611282757994349E-2</v>
      </c>
      <c r="Z63" s="4"/>
      <c r="AA63" s="833"/>
      <c r="AB63" s="833"/>
      <c r="AC63" s="833"/>
      <c r="AD63" s="833"/>
      <c r="AE63" s="833"/>
      <c r="AF63" s="833"/>
      <c r="AG63" s="833"/>
      <c r="AH63" s="833"/>
      <c r="AI63" s="833"/>
      <c r="AJ63" s="833"/>
      <c r="AK63" s="833"/>
      <c r="AL63" s="833"/>
      <c r="AM63" s="833"/>
      <c r="AN63" s="833"/>
      <c r="AO63" s="833"/>
      <c r="AP63" s="833"/>
      <c r="AQ63" s="833"/>
      <c r="AR63" s="833"/>
      <c r="AS63" s="833"/>
      <c r="AT63" s="833"/>
      <c r="AU63" s="833"/>
      <c r="AV63" s="833"/>
      <c r="AW63" s="833"/>
      <c r="AX63" s="833"/>
      <c r="AY63" s="833"/>
      <c r="AZ63" s="344"/>
      <c r="BA63" s="878"/>
      <c r="BB63" s="552"/>
      <c r="BC63" s="415"/>
      <c r="BD63" s="405"/>
      <c r="BE63" s="405"/>
      <c r="BF63" s="405"/>
      <c r="BG63" s="419"/>
      <c r="BH63" s="415"/>
      <c r="BI63" s="405"/>
      <c r="BJ63" s="405"/>
      <c r="BK63" s="405"/>
      <c r="BL63" s="419"/>
      <c r="BM63" s="415"/>
      <c r="BN63" s="405"/>
      <c r="BO63" s="405"/>
      <c r="BP63" s="405"/>
      <c r="BQ63" s="419"/>
      <c r="BR63" s="415"/>
      <c r="BS63" s="405"/>
      <c r="BT63" s="405"/>
      <c r="BU63" s="405"/>
      <c r="BV63" s="405"/>
      <c r="BW63" s="405"/>
      <c r="BX63" s="405"/>
      <c r="BY63" s="406"/>
      <c r="BZ63" s="7"/>
      <c r="CA63" s="7"/>
      <c r="CB63" s="7"/>
      <c r="CC63" s="7"/>
      <c r="CD63" s="7"/>
      <c r="CE63" s="7"/>
      <c r="CF63" s="7"/>
      <c r="CG63" s="7"/>
      <c r="CH63" s="7"/>
      <c r="CI63" s="7"/>
      <c r="CJ63" s="7"/>
      <c r="CK63" s="7"/>
      <c r="CL63" s="7"/>
      <c r="CM63" s="7"/>
      <c r="CN63" s="7"/>
      <c r="CO63" s="7"/>
      <c r="CP63" s="7"/>
      <c r="CQ63" s="7"/>
      <c r="CR63" s="7"/>
      <c r="CS63" s="7"/>
      <c r="CT63" s="7"/>
      <c r="CU63" s="7"/>
      <c r="CV63" s="7"/>
      <c r="CW63" s="7"/>
      <c r="CX63" s="7"/>
      <c r="CY63" s="7"/>
      <c r="CZ63" s="7"/>
    </row>
    <row r="64" s="489" customFormat="true" ht="15" customHeight="true" x14ac:dyDescent="0.2">
      <c r="A64" s="977"/>
      <c r="B64" s="370" t="s">
        <v>445</v>
      </c>
      <c r="C64" s="127">
        <v>5.7987734194835037</v>
      </c>
      <c r="D64" s="126">
        <v>6.4167911700429334</v>
      </c>
      <c r="E64" s="126">
        <v>8.892661652325188</v>
      </c>
      <c r="F64" s="126">
        <v>6.3990090370930677</v>
      </c>
      <c r="G64" s="125">
        <v>3.6065101356372384</v>
      </c>
      <c r="H64" s="124">
        <v>8.2488724611251563</v>
      </c>
      <c r="I64" s="126">
        <v>8.2695319646558776</v>
      </c>
      <c r="J64" s="126">
        <v>9.0619985046031317</v>
      </c>
      <c r="K64" s="126">
        <v>7.0165752437834987</v>
      </c>
      <c r="L64" s="123">
        <v>3.854737859408401</v>
      </c>
      <c r="M64" s="127">
        <v>2.8983346415556213</v>
      </c>
      <c r="N64" s="126">
        <v>4.0586749621910192</v>
      </c>
      <c r="O64" s="126">
        <v>4.5913340035006796</v>
      </c>
      <c r="P64" s="126">
        <v>3.1146871383981001</v>
      </c>
      <c r="Q64" s="125">
        <v>1.5172546908081226</v>
      </c>
      <c r="R64" s="124">
        <v>9.2154598156624559</v>
      </c>
      <c r="S64" s="126">
        <v>17.522033654041465</v>
      </c>
      <c r="T64" s="126">
        <v>0.64455189836187443</v>
      </c>
      <c r="U64" s="126">
        <v>4.3481260188120316</v>
      </c>
      <c r="V64" s="126">
        <v>6.1831681713448488</v>
      </c>
      <c r="W64" s="126">
        <v>3.6050105940056127</v>
      </c>
      <c r="X64" s="126">
        <v>1.8270225673248783</v>
      </c>
      <c r="Y64" s="123">
        <v>1.3200019403479775</v>
      </c>
      <c r="Z64" s="4"/>
      <c r="AA64" s="833"/>
      <c r="AB64" s="833"/>
      <c r="AC64" s="833"/>
      <c r="AD64" s="833"/>
      <c r="AE64" s="833"/>
      <c r="AF64" s="833"/>
      <c r="AG64" s="833"/>
      <c r="AH64" s="833"/>
      <c r="AI64" s="833"/>
      <c r="AJ64" s="833"/>
      <c r="AK64" s="833"/>
      <c r="AL64" s="833"/>
      <c r="AM64" s="833"/>
      <c r="AN64" s="833"/>
      <c r="AO64" s="833"/>
      <c r="AP64" s="833"/>
      <c r="AQ64" s="833"/>
      <c r="AR64" s="833"/>
      <c r="AS64" s="833"/>
      <c r="AT64" s="833"/>
      <c r="AU64" s="833"/>
      <c r="AV64" s="833"/>
      <c r="AW64" s="833"/>
      <c r="AX64" s="833"/>
      <c r="AY64" s="833"/>
      <c r="AZ64" s="344"/>
      <c r="BA64" s="878"/>
      <c r="BB64" s="552"/>
      <c r="BC64" s="415"/>
      <c r="BD64" s="405"/>
      <c r="BE64" s="405"/>
      <c r="BF64" s="405"/>
      <c r="BG64" s="419"/>
      <c r="BH64" s="415"/>
      <c r="BI64" s="405"/>
      <c r="BJ64" s="405"/>
      <c r="BK64" s="405"/>
      <c r="BL64" s="419"/>
      <c r="BM64" s="415"/>
      <c r="BN64" s="405"/>
      <c r="BO64" s="405"/>
      <c r="BP64" s="405"/>
      <c r="BQ64" s="419"/>
      <c r="BR64" s="415"/>
      <c r="BS64" s="405"/>
      <c r="BT64" s="405"/>
      <c r="BU64" s="405"/>
      <c r="BV64" s="405"/>
      <c r="BW64" s="405"/>
      <c r="BX64" s="405"/>
      <c r="BY64" s="406"/>
      <c r="BZ64" s="7"/>
      <c r="CA64" s="7"/>
      <c r="CB64" s="7"/>
      <c r="CC64" s="7"/>
      <c r="CD64" s="7"/>
      <c r="CE64" s="7"/>
      <c r="CF64" s="7"/>
      <c r="CG64" s="7"/>
      <c r="CH64" s="7"/>
      <c r="CI64" s="7"/>
      <c r="CJ64" s="7"/>
      <c r="CK64" s="7"/>
      <c r="CL64" s="7"/>
      <c r="CM64" s="7"/>
      <c r="CN64" s="7"/>
      <c r="CO64" s="7"/>
      <c r="CP64" s="7"/>
      <c r="CQ64" s="7"/>
      <c r="CR64" s="7"/>
      <c r="CS64" s="7"/>
      <c r="CT64" s="7"/>
      <c r="CU64" s="7"/>
      <c r="CV64" s="7"/>
      <c r="CW64" s="7"/>
      <c r="CX64" s="7"/>
      <c r="CY64" s="7"/>
      <c r="CZ64" s="7"/>
    </row>
    <row r="65" s="489" customFormat="true" ht="15" customHeight="true" x14ac:dyDescent="0.2">
      <c r="A65" s="977"/>
      <c r="B65" s="370" t="s">
        <v>446</v>
      </c>
      <c r="C65" s="127">
        <v>51.851909013380492</v>
      </c>
      <c r="D65" s="126">
        <v>74.978747017468052</v>
      </c>
      <c r="E65" s="126">
        <v>81.85182321172698</v>
      </c>
      <c r="F65" s="126">
        <v>88.049572634217085</v>
      </c>
      <c r="G65" s="125">
        <v>93.905266821063023</v>
      </c>
      <c r="H65" s="124">
        <v>65.961081552801033</v>
      </c>
      <c r="I65" s="126">
        <v>83.190834942129101</v>
      </c>
      <c r="J65" s="126">
        <v>84.901087047678558</v>
      </c>
      <c r="K65" s="126">
        <v>89.260806456342308</v>
      </c>
      <c r="L65" s="123">
        <v>94.02076075298325</v>
      </c>
      <c r="M65" s="127">
        <v>24.194811769517077</v>
      </c>
      <c r="N65" s="126">
        <v>53.19951667031826</v>
      </c>
      <c r="O65" s="126">
        <v>69.370350010065152</v>
      </c>
      <c r="P65" s="126">
        <v>77.42919593591543</v>
      </c>
      <c r="Q65" s="125">
        <v>91.739210681366885</v>
      </c>
      <c r="R65" s="124">
        <v>84.155203187322044</v>
      </c>
      <c r="S65" s="126">
        <v>67.638562418401449</v>
      </c>
      <c r="T65" s="126">
        <v>87.772608545530417</v>
      </c>
      <c r="U65" s="126">
        <v>72.205185541293218</v>
      </c>
      <c r="V65" s="126">
        <v>53.654117086141248</v>
      </c>
      <c r="W65" s="126">
        <v>82.846644914952392</v>
      </c>
      <c r="X65" s="126">
        <v>62.784939530552428</v>
      </c>
      <c r="Y65" s="123">
        <v>67.002552905627027</v>
      </c>
      <c r="Z65" s="4"/>
      <c r="AA65" s="833"/>
      <c r="AB65" s="833"/>
      <c r="AC65" s="833"/>
      <c r="AD65" s="833"/>
      <c r="AE65" s="833"/>
      <c r="AF65" s="833"/>
      <c r="AG65" s="833"/>
      <c r="AH65" s="833"/>
      <c r="AI65" s="833"/>
      <c r="AJ65" s="833"/>
      <c r="AK65" s="833"/>
      <c r="AL65" s="833"/>
      <c r="AM65" s="833"/>
      <c r="AN65" s="833"/>
      <c r="AO65" s="833"/>
      <c r="AP65" s="833"/>
      <c r="AQ65" s="833"/>
      <c r="AR65" s="833"/>
      <c r="AS65" s="833"/>
      <c r="AT65" s="833"/>
      <c r="AU65" s="833"/>
      <c r="AV65" s="833"/>
      <c r="AW65" s="833"/>
      <c r="AX65" s="833"/>
      <c r="AY65" s="833"/>
      <c r="AZ65" s="344"/>
      <c r="BA65" s="878"/>
      <c r="BB65" s="552"/>
      <c r="BC65" s="415"/>
      <c r="BD65" s="405"/>
      <c r="BE65" s="405"/>
      <c r="BF65" s="405"/>
      <c r="BG65" s="419"/>
      <c r="BH65" s="415"/>
      <c r="BI65" s="405"/>
      <c r="BJ65" s="405"/>
      <c r="BK65" s="405"/>
      <c r="BL65" s="419"/>
      <c r="BM65" s="415"/>
      <c r="BN65" s="405"/>
      <c r="BO65" s="405"/>
      <c r="BP65" s="405"/>
      <c r="BQ65" s="419"/>
      <c r="BR65" s="415"/>
      <c r="BS65" s="405"/>
      <c r="BT65" s="405"/>
      <c r="BU65" s="405"/>
      <c r="BV65" s="405"/>
      <c r="BW65" s="405"/>
      <c r="BX65" s="405"/>
      <c r="BY65" s="406"/>
      <c r="BZ65" s="7"/>
      <c r="CA65" s="7"/>
      <c r="CB65" s="7"/>
      <c r="CC65" s="7"/>
      <c r="CD65" s="7"/>
      <c r="CE65" s="7"/>
      <c r="CF65" s="7"/>
      <c r="CG65" s="7"/>
      <c r="CH65" s="7"/>
      <c r="CI65" s="7"/>
      <c r="CJ65" s="7"/>
      <c r="CK65" s="7"/>
      <c r="CL65" s="7"/>
      <c r="CM65" s="7"/>
      <c r="CN65" s="7"/>
      <c r="CO65" s="7"/>
      <c r="CP65" s="7"/>
      <c r="CQ65" s="7"/>
      <c r="CR65" s="7"/>
      <c r="CS65" s="7"/>
      <c r="CT65" s="7"/>
      <c r="CU65" s="7"/>
      <c r="CV65" s="7"/>
      <c r="CW65" s="7"/>
      <c r="CX65" s="7"/>
      <c r="CY65" s="7"/>
      <c r="CZ65" s="7"/>
    </row>
    <row r="66" s="489" customFormat="true" ht="15" customHeight="true" x14ac:dyDescent="0.2">
      <c r="A66" s="977"/>
      <c r="B66" s="370" t="s">
        <v>46</v>
      </c>
      <c r="C66" s="127">
        <v>1.0120799187357092</v>
      </c>
      <c r="D66" s="126">
        <v>0.18957340922502677</v>
      </c>
      <c r="E66" s="126">
        <v>0.33165445288988332</v>
      </c>
      <c r="F66" s="126">
        <v>0.8278813511837948</v>
      </c>
      <c r="G66" s="125">
        <v>0.18270126398210332</v>
      </c>
      <c r="H66" s="124">
        <v>0.876927412400343</v>
      </c>
      <c r="I66" s="126">
        <v>0.33668945389316396</v>
      </c>
      <c r="J66" s="126">
        <v>0.79676113198153453</v>
      </c>
      <c r="K66" s="126">
        <v>0.4470492608682255</v>
      </c>
      <c r="L66" s="123">
        <v>0.24797837183573812</v>
      </c>
      <c r="M66" s="127">
        <v>1.0558994946077771</v>
      </c>
      <c r="N66" s="126">
        <v>0.33502007200377498</v>
      </c>
      <c r="O66" s="126">
        <v>0</v>
      </c>
      <c r="P66" s="126">
        <v>0.44866747574543342</v>
      </c>
      <c r="Q66" s="125">
        <v>0.25114573554428637</v>
      </c>
      <c r="R66" s="124">
        <v>0.6175742072507947</v>
      </c>
      <c r="S66" s="126">
        <v>0.37076750359696387</v>
      </c>
      <c r="T66" s="126">
        <v>0.40865839748273752</v>
      </c>
      <c r="U66" s="126">
        <v>0</v>
      </c>
      <c r="V66" s="126">
        <v>0.18727268969961466</v>
      </c>
      <c r="W66" s="126">
        <v>0.54207025612534021</v>
      </c>
      <c r="X66" s="126">
        <v>0.65680677414899824</v>
      </c>
      <c r="Y66" s="123">
        <v>0.14427436754442316</v>
      </c>
      <c r="Z66" s="4"/>
      <c r="AA66" s="833"/>
      <c r="AB66" s="833"/>
      <c r="AC66" s="833"/>
      <c r="AD66" s="833"/>
      <c r="AE66" s="833"/>
      <c r="AF66" s="833"/>
      <c r="AG66" s="833"/>
      <c r="AH66" s="833"/>
      <c r="AI66" s="833"/>
      <c r="AJ66" s="833"/>
      <c r="AK66" s="833"/>
      <c r="AL66" s="833"/>
      <c r="AM66" s="833"/>
      <c r="AN66" s="833"/>
      <c r="AO66" s="833"/>
      <c r="AP66" s="833"/>
      <c r="AQ66" s="833"/>
      <c r="AR66" s="833"/>
      <c r="AS66" s="833"/>
      <c r="AT66" s="833"/>
      <c r="AU66" s="833"/>
      <c r="AV66" s="833"/>
      <c r="AW66" s="833"/>
      <c r="AX66" s="833"/>
      <c r="AY66" s="833"/>
      <c r="AZ66" s="344"/>
      <c r="BA66" s="878"/>
      <c r="BB66" s="552"/>
      <c r="BC66" s="415"/>
      <c r="BD66" s="405"/>
      <c r="BE66" s="405"/>
      <c r="BF66" s="405"/>
      <c r="BG66" s="419"/>
      <c r="BH66" s="415"/>
      <c r="BI66" s="405"/>
      <c r="BJ66" s="405"/>
      <c r="BK66" s="405"/>
      <c r="BL66" s="419"/>
      <c r="BM66" s="415"/>
      <c r="BN66" s="405"/>
      <c r="BO66" s="405"/>
      <c r="BP66" s="405"/>
      <c r="BQ66" s="419"/>
      <c r="BR66" s="415"/>
      <c r="BS66" s="405"/>
      <c r="BT66" s="405"/>
      <c r="BU66" s="405"/>
      <c r="BV66" s="405"/>
      <c r="BW66" s="405"/>
      <c r="BX66" s="405"/>
      <c r="BY66" s="406"/>
      <c r="BZ66" s="7"/>
      <c r="CA66" s="7"/>
      <c r="CB66" s="7"/>
      <c r="CC66" s="7"/>
      <c r="CD66" s="7"/>
      <c r="CE66" s="7"/>
      <c r="CF66" s="7"/>
      <c r="CG66" s="7"/>
      <c r="CH66" s="7"/>
      <c r="CI66" s="7"/>
      <c r="CJ66" s="7"/>
      <c r="CK66" s="7"/>
      <c r="CL66" s="7"/>
      <c r="CM66" s="7"/>
      <c r="CN66" s="7"/>
      <c r="CO66" s="7"/>
      <c r="CP66" s="7"/>
      <c r="CQ66" s="7"/>
      <c r="CR66" s="7"/>
      <c r="CS66" s="7"/>
      <c r="CT66" s="7"/>
      <c r="CU66" s="7"/>
      <c r="CV66" s="7"/>
      <c r="CW66" s="7"/>
      <c r="CX66" s="7"/>
      <c r="CY66" s="7"/>
      <c r="CZ66" s="7"/>
    </row>
    <row r="67" s="489" customFormat="true" ht="15" customHeight="true" x14ac:dyDescent="0.2">
      <c r="A67" s="149"/>
      <c r="B67" s="144"/>
      <c r="C67" s="127"/>
      <c r="D67" s="126"/>
      <c r="E67" s="126"/>
      <c r="F67" s="126"/>
      <c r="G67" s="125"/>
      <c r="H67" s="124"/>
      <c r="I67" s="126"/>
      <c r="J67" s="126"/>
      <c r="K67" s="126"/>
      <c r="L67" s="123"/>
      <c r="M67" s="127"/>
      <c r="N67" s="126"/>
      <c r="O67" s="126"/>
      <c r="P67" s="126"/>
      <c r="Q67" s="125"/>
      <c r="R67" s="124"/>
      <c r="S67" s="126"/>
      <c r="T67" s="126"/>
      <c r="U67" s="126"/>
      <c r="V67" s="126"/>
      <c r="W67" s="126"/>
      <c r="X67" s="126"/>
      <c r="Y67" s="123"/>
      <c r="Z67" s="4"/>
      <c r="AA67" s="833"/>
      <c r="AB67" s="833"/>
      <c r="AC67" s="833"/>
      <c r="AD67" s="833"/>
      <c r="AE67" s="833"/>
      <c r="AF67" s="833"/>
      <c r="AG67" s="833"/>
      <c r="AH67" s="833"/>
      <c r="AI67" s="833"/>
      <c r="AJ67" s="833"/>
      <c r="AK67" s="833"/>
      <c r="AL67" s="833"/>
      <c r="AM67" s="833"/>
      <c r="AN67" s="833"/>
      <c r="AO67" s="833"/>
      <c r="AP67" s="833"/>
      <c r="AQ67" s="833"/>
      <c r="AR67" s="833"/>
      <c r="AS67" s="833"/>
      <c r="AT67" s="833"/>
      <c r="AU67" s="833"/>
      <c r="AV67" s="833"/>
      <c r="AW67" s="833"/>
      <c r="AX67" s="833"/>
      <c r="AY67" s="833"/>
      <c r="AZ67" s="344"/>
      <c r="BA67" s="878"/>
      <c r="BB67" s="552"/>
      <c r="BC67" s="415"/>
      <c r="BD67" s="405"/>
      <c r="BE67" s="405"/>
      <c r="BF67" s="405"/>
      <c r="BG67" s="419"/>
      <c r="BH67" s="415"/>
      <c r="BI67" s="405"/>
      <c r="BJ67" s="405"/>
      <c r="BK67" s="405"/>
      <c r="BL67" s="419"/>
      <c r="BM67" s="415"/>
      <c r="BN67" s="405"/>
      <c r="BO67" s="405"/>
      <c r="BP67" s="405"/>
      <c r="BQ67" s="419"/>
      <c r="BR67" s="415"/>
      <c r="BS67" s="405"/>
      <c r="BT67" s="405"/>
      <c r="BU67" s="405"/>
      <c r="BV67" s="405"/>
      <c r="BW67" s="405"/>
      <c r="BX67" s="405"/>
      <c r="BY67" s="406"/>
      <c r="BZ67" s="7"/>
      <c r="CA67" s="7"/>
      <c r="CB67" s="7"/>
      <c r="CC67" s="7"/>
      <c r="CD67" s="7"/>
      <c r="CE67" s="7"/>
      <c r="CF67" s="7"/>
      <c r="CG67" s="7"/>
      <c r="CH67" s="7"/>
      <c r="CI67" s="7"/>
      <c r="CJ67" s="7"/>
      <c r="CK67" s="7"/>
      <c r="CL67" s="7"/>
      <c r="CM67" s="7"/>
      <c r="CN67" s="7"/>
      <c r="CO67" s="7"/>
      <c r="CP67" s="7"/>
      <c r="CQ67" s="7"/>
      <c r="CR67" s="7"/>
      <c r="CS67" s="7"/>
      <c r="CT67" s="7"/>
      <c r="CU67" s="7"/>
      <c r="CV67" s="7"/>
      <c r="CW67" s="7"/>
      <c r="CX67" s="7"/>
      <c r="CY67" s="7"/>
      <c r="CZ67" s="7"/>
    </row>
    <row r="68" s="489" customFormat="true" ht="15" customHeight="true" x14ac:dyDescent="0.2">
      <c r="A68" s="149"/>
      <c r="B68" s="144"/>
      <c r="C68" s="127"/>
      <c r="D68" s="126"/>
      <c r="E68" s="126"/>
      <c r="F68" s="126"/>
      <c r="G68" s="125"/>
      <c r="H68" s="124"/>
      <c r="I68" s="126"/>
      <c r="J68" s="126"/>
      <c r="K68" s="126"/>
      <c r="L68" s="123"/>
      <c r="M68" s="127"/>
      <c r="N68" s="126"/>
      <c r="O68" s="126"/>
      <c r="P68" s="126"/>
      <c r="Q68" s="125"/>
      <c r="R68" s="124"/>
      <c r="S68" s="126"/>
      <c r="T68" s="126"/>
      <c r="U68" s="126"/>
      <c r="V68" s="126"/>
      <c r="W68" s="126"/>
      <c r="X68" s="126"/>
      <c r="Y68" s="123"/>
      <c r="Z68" s="4"/>
      <c r="AA68" s="833"/>
      <c r="AB68" s="833"/>
      <c r="AC68" s="833"/>
      <c r="AD68" s="833"/>
      <c r="AE68" s="833"/>
      <c r="AF68" s="833"/>
      <c r="AG68" s="833"/>
      <c r="AH68" s="833"/>
      <c r="AI68" s="833"/>
      <c r="AJ68" s="833"/>
      <c r="AK68" s="833"/>
      <c r="AL68" s="833"/>
      <c r="AM68" s="833"/>
      <c r="AN68" s="833"/>
      <c r="AO68" s="833"/>
      <c r="AP68" s="833"/>
      <c r="AQ68" s="833"/>
      <c r="AR68" s="833"/>
      <c r="AS68" s="833"/>
      <c r="AT68" s="833"/>
      <c r="AU68" s="833"/>
      <c r="AV68" s="833"/>
      <c r="AW68" s="833"/>
      <c r="AX68" s="833"/>
      <c r="AY68" s="833"/>
      <c r="AZ68" s="344"/>
      <c r="BA68" s="878"/>
      <c r="BB68" s="552"/>
      <c r="BC68" s="415"/>
      <c r="BD68" s="405"/>
      <c r="BE68" s="405"/>
      <c r="BF68" s="405"/>
      <c r="BG68" s="419"/>
      <c r="BH68" s="415"/>
      <c r="BI68" s="405"/>
      <c r="BJ68" s="405"/>
      <c r="BK68" s="405"/>
      <c r="BL68" s="419"/>
      <c r="BM68" s="415"/>
      <c r="BN68" s="405"/>
      <c r="BO68" s="405"/>
      <c r="BP68" s="405"/>
      <c r="BQ68" s="419"/>
      <c r="BR68" s="415"/>
      <c r="BS68" s="405"/>
      <c r="BT68" s="405"/>
      <c r="BU68" s="405"/>
      <c r="BV68" s="405"/>
      <c r="BW68" s="405"/>
      <c r="BX68" s="405"/>
      <c r="BY68" s="406"/>
      <c r="BZ68" s="7"/>
      <c r="CA68" s="7"/>
      <c r="CB68" s="7"/>
      <c r="CC68" s="7"/>
      <c r="CD68" s="7"/>
      <c r="CE68" s="7"/>
      <c r="CF68" s="7"/>
      <c r="CG68" s="7"/>
      <c r="CH68" s="7"/>
      <c r="CI68" s="7"/>
      <c r="CJ68" s="7"/>
      <c r="CK68" s="7"/>
      <c r="CL68" s="7"/>
      <c r="CM68" s="7"/>
      <c r="CN68" s="7"/>
      <c r="CO68" s="7"/>
      <c r="CP68" s="7"/>
      <c r="CQ68" s="7"/>
      <c r="CR68" s="7"/>
      <c r="CS68" s="7"/>
      <c r="CT68" s="7"/>
      <c r="CU68" s="7"/>
      <c r="CV68" s="7"/>
      <c r="CW68" s="7"/>
      <c r="CX68" s="7"/>
      <c r="CY68" s="7"/>
      <c r="CZ68" s="7"/>
    </row>
    <row r="69" s="489" customFormat="true" ht="15" customHeight="true" x14ac:dyDescent="0.2">
      <c r="A69" s="149"/>
      <c r="B69" s="144"/>
      <c r="C69" s="127"/>
      <c r="D69" s="126"/>
      <c r="E69" s="126"/>
      <c r="F69" s="126"/>
      <c r="G69" s="125"/>
      <c r="H69" s="124"/>
      <c r="I69" s="126"/>
      <c r="J69" s="126"/>
      <c r="K69" s="126"/>
      <c r="L69" s="123"/>
      <c r="M69" s="127"/>
      <c r="N69" s="126"/>
      <c r="O69" s="126"/>
      <c r="P69" s="126"/>
      <c r="Q69" s="125"/>
      <c r="R69" s="124"/>
      <c r="S69" s="126"/>
      <c r="T69" s="126"/>
      <c r="U69" s="126"/>
      <c r="V69" s="126"/>
      <c r="W69" s="126"/>
      <c r="X69" s="126"/>
      <c r="Y69" s="123"/>
      <c r="Z69" s="4"/>
      <c r="AA69" s="833"/>
      <c r="AB69" s="833"/>
      <c r="AC69" s="833"/>
      <c r="AD69" s="833"/>
      <c r="AE69" s="833"/>
      <c r="AF69" s="833"/>
      <c r="AG69" s="833"/>
      <c r="AH69" s="833"/>
      <c r="AI69" s="833"/>
      <c r="AJ69" s="833"/>
      <c r="AK69" s="833"/>
      <c r="AL69" s="833"/>
      <c r="AM69" s="833"/>
      <c r="AN69" s="833"/>
      <c r="AO69" s="833"/>
      <c r="AP69" s="833"/>
      <c r="AQ69" s="833"/>
      <c r="AR69" s="833"/>
      <c r="AS69" s="833"/>
      <c r="AT69" s="833"/>
      <c r="AU69" s="833"/>
      <c r="AV69" s="833"/>
      <c r="AW69" s="833"/>
      <c r="AX69" s="833"/>
      <c r="AY69" s="833"/>
      <c r="AZ69" s="344"/>
      <c r="BA69" s="878"/>
      <c r="BB69" s="552"/>
      <c r="BC69" s="415"/>
      <c r="BD69" s="405"/>
      <c r="BE69" s="405"/>
      <c r="BF69" s="405"/>
      <c r="BG69" s="419"/>
      <c r="BH69" s="415"/>
      <c r="BI69" s="405"/>
      <c r="BJ69" s="405"/>
      <c r="BK69" s="405"/>
      <c r="BL69" s="419"/>
      <c r="BM69" s="415"/>
      <c r="BN69" s="405"/>
      <c r="BO69" s="405"/>
      <c r="BP69" s="405"/>
      <c r="BQ69" s="419"/>
      <c r="BR69" s="415"/>
      <c r="BS69" s="405"/>
      <c r="BT69" s="405"/>
      <c r="BU69" s="405"/>
      <c r="BV69" s="405"/>
      <c r="BW69" s="405"/>
      <c r="BX69" s="405"/>
      <c r="BY69" s="406"/>
      <c r="BZ69" s="7"/>
      <c r="CA69" s="7"/>
      <c r="CB69" s="7"/>
      <c r="CC69" s="7"/>
      <c r="CD69" s="7"/>
      <c r="CE69" s="7"/>
      <c r="CF69" s="7"/>
      <c r="CG69" s="7"/>
      <c r="CH69" s="7"/>
      <c r="CI69" s="7"/>
      <c r="CJ69" s="7"/>
      <c r="CK69" s="7"/>
      <c r="CL69" s="7"/>
      <c r="CM69" s="7"/>
      <c r="CN69" s="7"/>
      <c r="CO69" s="7"/>
      <c r="CP69" s="7"/>
      <c r="CQ69" s="7"/>
      <c r="CR69" s="7"/>
      <c r="CS69" s="7"/>
      <c r="CT69" s="7"/>
      <c r="CU69" s="7"/>
      <c r="CV69" s="7"/>
      <c r="CW69" s="7"/>
      <c r="CX69" s="7"/>
      <c r="CY69" s="7"/>
      <c r="CZ69" s="7"/>
    </row>
    <row r="70" s="489" customFormat="true" ht="15" customHeight="true" x14ac:dyDescent="0.2">
      <c r="A70" s="149"/>
      <c r="B70" s="144"/>
      <c r="C70" s="127"/>
      <c r="D70" s="126"/>
      <c r="E70" s="126"/>
      <c r="F70" s="126"/>
      <c r="G70" s="125"/>
      <c r="H70" s="124"/>
      <c r="I70" s="126"/>
      <c r="J70" s="126"/>
      <c r="K70" s="126"/>
      <c r="L70" s="123"/>
      <c r="M70" s="127"/>
      <c r="N70" s="126"/>
      <c r="O70" s="126"/>
      <c r="P70" s="126"/>
      <c r="Q70" s="125"/>
      <c r="R70" s="124"/>
      <c r="S70" s="126"/>
      <c r="T70" s="126"/>
      <c r="U70" s="126"/>
      <c r="V70" s="126"/>
      <c r="W70" s="126"/>
      <c r="X70" s="126"/>
      <c r="Y70" s="123"/>
      <c r="Z70" s="4"/>
      <c r="AA70" s="833"/>
      <c r="AB70" s="833"/>
      <c r="AC70" s="833"/>
      <c r="AD70" s="833"/>
      <c r="AE70" s="833"/>
      <c r="AF70" s="833"/>
      <c r="AG70" s="833"/>
      <c r="AH70" s="833"/>
      <c r="AI70" s="833"/>
      <c r="AJ70" s="833"/>
      <c r="AK70" s="833"/>
      <c r="AL70" s="833"/>
      <c r="AM70" s="833"/>
      <c r="AN70" s="833"/>
      <c r="AO70" s="833"/>
      <c r="AP70" s="833"/>
      <c r="AQ70" s="833"/>
      <c r="AR70" s="833"/>
      <c r="AS70" s="833"/>
      <c r="AT70" s="833"/>
      <c r="AU70" s="833"/>
      <c r="AV70" s="833"/>
      <c r="AW70" s="833"/>
      <c r="AX70" s="833"/>
      <c r="AY70" s="833"/>
      <c r="AZ70" s="344"/>
      <c r="BA70" s="878"/>
      <c r="BB70" s="552"/>
      <c r="BC70" s="415"/>
      <c r="BD70" s="405"/>
      <c r="BE70" s="405"/>
      <c r="BF70" s="405"/>
      <c r="BG70" s="419"/>
      <c r="BH70" s="415"/>
      <c r="BI70" s="405"/>
      <c r="BJ70" s="405"/>
      <c r="BK70" s="405"/>
      <c r="BL70" s="419"/>
      <c r="BM70" s="415"/>
      <c r="BN70" s="405"/>
      <c r="BO70" s="405"/>
      <c r="BP70" s="405"/>
      <c r="BQ70" s="419"/>
      <c r="BR70" s="415"/>
      <c r="BS70" s="405"/>
      <c r="BT70" s="405"/>
      <c r="BU70" s="405"/>
      <c r="BV70" s="405"/>
      <c r="BW70" s="405"/>
      <c r="BX70" s="405"/>
      <c r="BY70" s="406"/>
      <c r="BZ70" s="7"/>
      <c r="CA70" s="7"/>
      <c r="CB70" s="7"/>
      <c r="CC70" s="7"/>
      <c r="CD70" s="7"/>
      <c r="CE70" s="7"/>
      <c r="CF70" s="7"/>
      <c r="CG70" s="7"/>
      <c r="CH70" s="7"/>
      <c r="CI70" s="7"/>
      <c r="CJ70" s="7"/>
      <c r="CK70" s="7"/>
      <c r="CL70" s="7"/>
      <c r="CM70" s="7"/>
      <c r="CN70" s="7"/>
      <c r="CO70" s="7"/>
      <c r="CP70" s="7"/>
      <c r="CQ70" s="7"/>
      <c r="CR70" s="7"/>
      <c r="CS70" s="7"/>
      <c r="CT70" s="7"/>
      <c r="CU70" s="7"/>
      <c r="CV70" s="7"/>
      <c r="CW70" s="7"/>
      <c r="CX70" s="7"/>
      <c r="CY70" s="7"/>
      <c r="CZ70" s="7"/>
    </row>
    <row r="71" s="489" customFormat="true" ht="15" customHeight="true" x14ac:dyDescent="0.2">
      <c r="A71" s="149"/>
      <c r="B71" s="144"/>
      <c r="C71" s="127"/>
      <c r="D71" s="126"/>
      <c r="E71" s="126"/>
      <c r="F71" s="126"/>
      <c r="G71" s="125"/>
      <c r="H71" s="124"/>
      <c r="I71" s="126"/>
      <c r="J71" s="126"/>
      <c r="K71" s="126"/>
      <c r="L71" s="123"/>
      <c r="M71" s="127"/>
      <c r="N71" s="126"/>
      <c r="O71" s="126"/>
      <c r="P71" s="126"/>
      <c r="Q71" s="125"/>
      <c r="R71" s="124"/>
      <c r="S71" s="126"/>
      <c r="T71" s="126"/>
      <c r="U71" s="126"/>
      <c r="V71" s="126"/>
      <c r="W71" s="126"/>
      <c r="X71" s="126"/>
      <c r="Y71" s="123"/>
      <c r="Z71" s="4"/>
      <c r="AA71" s="833"/>
      <c r="AB71" s="833"/>
      <c r="AC71" s="833"/>
      <c r="AD71" s="833"/>
      <c r="AE71" s="833"/>
      <c r="AF71" s="833"/>
      <c r="AG71" s="833"/>
      <c r="AH71" s="833"/>
      <c r="AI71" s="833"/>
      <c r="AJ71" s="833"/>
      <c r="AK71" s="833"/>
      <c r="AL71" s="833"/>
      <c r="AM71" s="833"/>
      <c r="AN71" s="833"/>
      <c r="AO71" s="833"/>
      <c r="AP71" s="833"/>
      <c r="AQ71" s="833"/>
      <c r="AR71" s="833"/>
      <c r="AS71" s="833"/>
      <c r="AT71" s="833"/>
      <c r="AU71" s="833"/>
      <c r="AV71" s="833"/>
      <c r="AW71" s="833"/>
      <c r="AX71" s="833"/>
      <c r="AY71" s="833"/>
      <c r="AZ71" s="344"/>
      <c r="BA71" s="878"/>
      <c r="BB71" s="552"/>
      <c r="BC71" s="415"/>
      <c r="BD71" s="405"/>
      <c r="BE71" s="405"/>
      <c r="BF71" s="405"/>
      <c r="BG71" s="419"/>
      <c r="BH71" s="415"/>
      <c r="BI71" s="405"/>
      <c r="BJ71" s="405"/>
      <c r="BK71" s="405"/>
      <c r="BL71" s="419"/>
      <c r="BM71" s="415"/>
      <c r="BN71" s="405"/>
      <c r="BO71" s="405"/>
      <c r="BP71" s="405"/>
      <c r="BQ71" s="419"/>
      <c r="BR71" s="415"/>
      <c r="BS71" s="405"/>
      <c r="BT71" s="405"/>
      <c r="BU71" s="405"/>
      <c r="BV71" s="405"/>
      <c r="BW71" s="405"/>
      <c r="BX71" s="405"/>
      <c r="BY71" s="406"/>
      <c r="BZ71" s="7"/>
      <c r="CA71" s="7"/>
      <c r="CB71" s="7"/>
      <c r="CC71" s="7"/>
      <c r="CD71" s="7"/>
      <c r="CE71" s="7"/>
      <c r="CF71" s="7"/>
      <c r="CG71" s="7"/>
      <c r="CH71" s="7"/>
      <c r="CI71" s="7"/>
      <c r="CJ71" s="7"/>
      <c r="CK71" s="7"/>
      <c r="CL71" s="7"/>
      <c r="CM71" s="7"/>
      <c r="CN71" s="7"/>
      <c r="CO71" s="7"/>
      <c r="CP71" s="7"/>
      <c r="CQ71" s="7"/>
      <c r="CR71" s="7"/>
      <c r="CS71" s="7"/>
      <c r="CT71" s="7"/>
      <c r="CU71" s="7"/>
      <c r="CV71" s="7"/>
      <c r="CW71" s="7"/>
      <c r="CX71" s="7"/>
      <c r="CY71" s="7"/>
      <c r="CZ71" s="7"/>
    </row>
    <row r="72" s="489" customFormat="true" ht="15" customHeight="true" x14ac:dyDescent="0.2">
      <c r="A72" s="149"/>
      <c r="B72" s="144"/>
      <c r="C72" s="127"/>
      <c r="D72" s="126"/>
      <c r="E72" s="126"/>
      <c r="F72" s="126"/>
      <c r="G72" s="125"/>
      <c r="H72" s="124"/>
      <c r="I72" s="126"/>
      <c r="J72" s="126"/>
      <c r="K72" s="126"/>
      <c r="L72" s="123"/>
      <c r="M72" s="127"/>
      <c r="N72" s="126"/>
      <c r="O72" s="126"/>
      <c r="P72" s="126"/>
      <c r="Q72" s="125"/>
      <c r="R72" s="124"/>
      <c r="S72" s="126"/>
      <c r="T72" s="126"/>
      <c r="U72" s="126"/>
      <c r="V72" s="126"/>
      <c r="W72" s="126"/>
      <c r="X72" s="126"/>
      <c r="Y72" s="123"/>
      <c r="Z72" s="4"/>
      <c r="AA72" s="833"/>
      <c r="AB72" s="833"/>
      <c r="AC72" s="833"/>
      <c r="AD72" s="833"/>
      <c r="AE72" s="833"/>
      <c r="AF72" s="833"/>
      <c r="AG72" s="833"/>
      <c r="AH72" s="833"/>
      <c r="AI72" s="833"/>
      <c r="AJ72" s="833"/>
      <c r="AK72" s="833"/>
      <c r="AL72" s="833"/>
      <c r="AM72" s="833"/>
      <c r="AN72" s="833"/>
      <c r="AO72" s="833"/>
      <c r="AP72" s="833"/>
      <c r="AQ72" s="833"/>
      <c r="AR72" s="833"/>
      <c r="AS72" s="833"/>
      <c r="AT72" s="833"/>
      <c r="AU72" s="833"/>
      <c r="AV72" s="833"/>
      <c r="AW72" s="833"/>
      <c r="AX72" s="833"/>
      <c r="AY72" s="833"/>
      <c r="AZ72" s="344"/>
      <c r="BA72" s="878"/>
      <c r="BB72" s="552"/>
      <c r="BC72" s="415"/>
      <c r="BD72" s="405"/>
      <c r="BE72" s="405"/>
      <c r="BF72" s="405"/>
      <c r="BG72" s="419"/>
      <c r="BH72" s="415"/>
      <c r="BI72" s="405"/>
      <c r="BJ72" s="405"/>
      <c r="BK72" s="405"/>
      <c r="BL72" s="419"/>
      <c r="BM72" s="415"/>
      <c r="BN72" s="405"/>
      <c r="BO72" s="405"/>
      <c r="BP72" s="405"/>
      <c r="BQ72" s="419"/>
      <c r="BR72" s="415"/>
      <c r="BS72" s="405"/>
      <c r="BT72" s="405"/>
      <c r="BU72" s="405"/>
      <c r="BV72" s="405"/>
      <c r="BW72" s="405"/>
      <c r="BX72" s="405"/>
      <c r="BY72" s="406"/>
      <c r="BZ72" s="7"/>
      <c r="CA72" s="7"/>
      <c r="CB72" s="7"/>
      <c r="CC72" s="7"/>
      <c r="CD72" s="7"/>
      <c r="CE72" s="7"/>
      <c r="CF72" s="7"/>
      <c r="CG72" s="7"/>
      <c r="CH72" s="7"/>
      <c r="CI72" s="7"/>
      <c r="CJ72" s="7"/>
      <c r="CK72" s="7"/>
      <c r="CL72" s="7"/>
      <c r="CM72" s="7"/>
      <c r="CN72" s="7"/>
      <c r="CO72" s="7"/>
      <c r="CP72" s="7"/>
      <c r="CQ72" s="7"/>
      <c r="CR72" s="7"/>
      <c r="CS72" s="7"/>
      <c r="CT72" s="7"/>
      <c r="CU72" s="7"/>
      <c r="CV72" s="7"/>
      <c r="CW72" s="7"/>
      <c r="CX72" s="7"/>
      <c r="CY72" s="7"/>
      <c r="CZ72" s="7"/>
    </row>
    <row r="73" s="489" customFormat="true" ht="15" customHeight="true" x14ac:dyDescent="0.2">
      <c r="A73" s="149"/>
      <c r="B73" s="144"/>
      <c r="C73" s="127"/>
      <c r="D73" s="126"/>
      <c r="E73" s="126"/>
      <c r="F73" s="126"/>
      <c r="G73" s="125"/>
      <c r="H73" s="124"/>
      <c r="I73" s="126"/>
      <c r="J73" s="126"/>
      <c r="K73" s="126"/>
      <c r="L73" s="123"/>
      <c r="M73" s="127"/>
      <c r="N73" s="126"/>
      <c r="O73" s="126"/>
      <c r="P73" s="126"/>
      <c r="Q73" s="125"/>
      <c r="R73" s="124"/>
      <c r="S73" s="126"/>
      <c r="T73" s="126"/>
      <c r="U73" s="126"/>
      <c r="V73" s="126"/>
      <c r="W73" s="126"/>
      <c r="X73" s="126"/>
      <c r="Y73" s="123"/>
      <c r="Z73" s="4"/>
      <c r="AA73" s="833"/>
      <c r="AB73" s="833"/>
      <c r="AC73" s="833"/>
      <c r="AD73" s="833"/>
      <c r="AE73" s="833"/>
      <c r="AF73" s="833"/>
      <c r="AG73" s="833"/>
      <c r="AH73" s="833"/>
      <c r="AI73" s="833"/>
      <c r="AJ73" s="833"/>
      <c r="AK73" s="833"/>
      <c r="AL73" s="833"/>
      <c r="AM73" s="833"/>
      <c r="AN73" s="833"/>
      <c r="AO73" s="833"/>
      <c r="AP73" s="833"/>
      <c r="AQ73" s="833"/>
      <c r="AR73" s="833"/>
      <c r="AS73" s="833"/>
      <c r="AT73" s="833"/>
      <c r="AU73" s="833"/>
      <c r="AV73" s="833"/>
      <c r="AW73" s="833"/>
      <c r="AX73" s="833"/>
      <c r="AY73" s="833"/>
      <c r="AZ73" s="344"/>
      <c r="BA73" s="878"/>
      <c r="BB73" s="552"/>
      <c r="BC73" s="415"/>
      <c r="BD73" s="405"/>
      <c r="BE73" s="405"/>
      <c r="BF73" s="405"/>
      <c r="BG73" s="419"/>
      <c r="BH73" s="415"/>
      <c r="BI73" s="405"/>
      <c r="BJ73" s="405"/>
      <c r="BK73" s="405"/>
      <c r="BL73" s="419"/>
      <c r="BM73" s="415"/>
      <c r="BN73" s="405"/>
      <c r="BO73" s="405"/>
      <c r="BP73" s="405"/>
      <c r="BQ73" s="419"/>
      <c r="BR73" s="415"/>
      <c r="BS73" s="405"/>
      <c r="BT73" s="405"/>
      <c r="BU73" s="405"/>
      <c r="BV73" s="405"/>
      <c r="BW73" s="405"/>
      <c r="BX73" s="405"/>
      <c r="BY73" s="406"/>
      <c r="BZ73" s="7"/>
      <c r="CA73" s="7"/>
      <c r="CB73" s="7"/>
      <c r="CC73" s="7"/>
      <c r="CD73" s="7"/>
      <c r="CE73" s="7"/>
      <c r="CF73" s="7"/>
      <c r="CG73" s="7"/>
      <c r="CH73" s="7"/>
      <c r="CI73" s="7"/>
      <c r="CJ73" s="7"/>
      <c r="CK73" s="7"/>
      <c r="CL73" s="7"/>
      <c r="CM73" s="7"/>
      <c r="CN73" s="7"/>
      <c r="CO73" s="7"/>
      <c r="CP73" s="7"/>
      <c r="CQ73" s="7"/>
      <c r="CR73" s="7"/>
      <c r="CS73" s="7"/>
      <c r="CT73" s="7"/>
      <c r="CU73" s="7"/>
      <c r="CV73" s="7"/>
      <c r="CW73" s="7"/>
      <c r="CX73" s="7"/>
      <c r="CY73" s="7"/>
      <c r="CZ73" s="7"/>
    </row>
    <row r="74" s="489" customFormat="true" ht="15" customHeight="true" x14ac:dyDescent="0.2">
      <c r="A74" s="149"/>
      <c r="B74" s="144"/>
      <c r="C74" s="127"/>
      <c r="D74" s="126"/>
      <c r="E74" s="126"/>
      <c r="F74" s="126"/>
      <c r="G74" s="125"/>
      <c r="H74" s="124"/>
      <c r="I74" s="126"/>
      <c r="J74" s="126"/>
      <c r="K74" s="126"/>
      <c r="L74" s="123"/>
      <c r="M74" s="127"/>
      <c r="N74" s="126"/>
      <c r="O74" s="126"/>
      <c r="P74" s="126"/>
      <c r="Q74" s="125"/>
      <c r="R74" s="124"/>
      <c r="S74" s="126"/>
      <c r="T74" s="126"/>
      <c r="U74" s="126"/>
      <c r="V74" s="126"/>
      <c r="W74" s="126"/>
      <c r="X74" s="126"/>
      <c r="Y74" s="123"/>
      <c r="Z74" s="4"/>
      <c r="AA74" s="833"/>
      <c r="AB74" s="833"/>
      <c r="AC74" s="833"/>
      <c r="AD74" s="833"/>
      <c r="AE74" s="833"/>
      <c r="AF74" s="833"/>
      <c r="AG74" s="833"/>
      <c r="AH74" s="833"/>
      <c r="AI74" s="833"/>
      <c r="AJ74" s="833"/>
      <c r="AK74" s="833"/>
      <c r="AL74" s="833"/>
      <c r="AM74" s="833"/>
      <c r="AN74" s="833"/>
      <c r="AO74" s="833"/>
      <c r="AP74" s="833"/>
      <c r="AQ74" s="833"/>
      <c r="AR74" s="833"/>
      <c r="AS74" s="833"/>
      <c r="AT74" s="833"/>
      <c r="AU74" s="833"/>
      <c r="AV74" s="833"/>
      <c r="AW74" s="833"/>
      <c r="AX74" s="833"/>
      <c r="AY74" s="833"/>
      <c r="AZ74" s="344"/>
      <c r="BA74" s="878"/>
      <c r="BB74" s="552"/>
      <c r="BC74" s="415"/>
      <c r="BD74" s="405"/>
      <c r="BE74" s="405"/>
      <c r="BF74" s="405"/>
      <c r="BG74" s="419"/>
      <c r="BH74" s="415"/>
      <c r="BI74" s="405"/>
      <c r="BJ74" s="405"/>
      <c r="BK74" s="405"/>
      <c r="BL74" s="419"/>
      <c r="BM74" s="415"/>
      <c r="BN74" s="405"/>
      <c r="BO74" s="405"/>
      <c r="BP74" s="405"/>
      <c r="BQ74" s="419"/>
      <c r="BR74" s="415"/>
      <c r="BS74" s="405"/>
      <c r="BT74" s="405"/>
      <c r="BU74" s="405"/>
      <c r="BV74" s="405"/>
      <c r="BW74" s="405"/>
      <c r="BX74" s="405"/>
      <c r="BY74" s="406"/>
      <c r="BZ74" s="7"/>
      <c r="CA74" s="7"/>
      <c r="CB74" s="7"/>
      <c r="CC74" s="7"/>
      <c r="CD74" s="7"/>
      <c r="CE74" s="7"/>
      <c r="CF74" s="7"/>
      <c r="CG74" s="7"/>
      <c r="CH74" s="7"/>
      <c r="CI74" s="7"/>
      <c r="CJ74" s="7"/>
      <c r="CK74" s="7"/>
      <c r="CL74" s="7"/>
      <c r="CM74" s="7"/>
      <c r="CN74" s="7"/>
      <c r="CO74" s="7"/>
      <c r="CP74" s="7"/>
      <c r="CQ74" s="7"/>
      <c r="CR74" s="7"/>
      <c r="CS74" s="7"/>
      <c r="CT74" s="7"/>
      <c r="CU74" s="7"/>
      <c r="CV74" s="7"/>
      <c r="CW74" s="7"/>
      <c r="CX74" s="7"/>
      <c r="CY74" s="7"/>
      <c r="CZ74" s="7"/>
    </row>
    <row r="75" s="489" customFormat="true" ht="15" customHeight="true" x14ac:dyDescent="0.2">
      <c r="A75" s="149"/>
      <c r="B75" s="144"/>
      <c r="C75" s="127"/>
      <c r="D75" s="126"/>
      <c r="E75" s="126"/>
      <c r="F75" s="126"/>
      <c r="G75" s="125"/>
      <c r="H75" s="124"/>
      <c r="I75" s="126"/>
      <c r="J75" s="126"/>
      <c r="K75" s="126"/>
      <c r="L75" s="123"/>
      <c r="M75" s="127"/>
      <c r="N75" s="126"/>
      <c r="O75" s="126"/>
      <c r="P75" s="126"/>
      <c r="Q75" s="125"/>
      <c r="R75" s="124"/>
      <c r="S75" s="126"/>
      <c r="T75" s="126"/>
      <c r="U75" s="126"/>
      <c r="V75" s="126"/>
      <c r="W75" s="126"/>
      <c r="X75" s="126"/>
      <c r="Y75" s="123"/>
      <c r="Z75" s="4"/>
      <c r="AA75" s="833"/>
      <c r="AB75" s="833"/>
      <c r="AC75" s="833"/>
      <c r="AD75" s="833"/>
      <c r="AE75" s="833"/>
      <c r="AF75" s="833"/>
      <c r="AG75" s="833"/>
      <c r="AH75" s="833"/>
      <c r="AI75" s="833"/>
      <c r="AJ75" s="833"/>
      <c r="AK75" s="833"/>
      <c r="AL75" s="833"/>
      <c r="AM75" s="833"/>
      <c r="AN75" s="833"/>
      <c r="AO75" s="833"/>
      <c r="AP75" s="833"/>
      <c r="AQ75" s="833"/>
      <c r="AR75" s="833"/>
      <c r="AS75" s="833"/>
      <c r="AT75" s="833"/>
      <c r="AU75" s="833"/>
      <c r="AV75" s="833"/>
      <c r="AW75" s="833"/>
      <c r="AX75" s="833"/>
      <c r="AY75" s="833"/>
      <c r="AZ75" s="344"/>
      <c r="BA75" s="878"/>
      <c r="BB75" s="552"/>
      <c r="BC75" s="415"/>
      <c r="BD75" s="405"/>
      <c r="BE75" s="405"/>
      <c r="BF75" s="405"/>
      <c r="BG75" s="419"/>
      <c r="BH75" s="415"/>
      <c r="BI75" s="405"/>
      <c r="BJ75" s="405"/>
      <c r="BK75" s="405"/>
      <c r="BL75" s="419"/>
      <c r="BM75" s="415"/>
      <c r="BN75" s="405"/>
      <c r="BO75" s="405"/>
      <c r="BP75" s="405"/>
      <c r="BQ75" s="419"/>
      <c r="BR75" s="415"/>
      <c r="BS75" s="405"/>
      <c r="BT75" s="405"/>
      <c r="BU75" s="405"/>
      <c r="BV75" s="405"/>
      <c r="BW75" s="405"/>
      <c r="BX75" s="405"/>
      <c r="BY75" s="406"/>
      <c r="BZ75" s="7"/>
      <c r="CA75" s="7"/>
      <c r="CB75" s="7"/>
      <c r="CC75" s="7"/>
      <c r="CD75" s="7"/>
      <c r="CE75" s="7"/>
      <c r="CF75" s="7"/>
      <c r="CG75" s="7"/>
      <c r="CH75" s="7"/>
      <c r="CI75" s="7"/>
      <c r="CJ75" s="7"/>
      <c r="CK75" s="7"/>
      <c r="CL75" s="7"/>
      <c r="CM75" s="7"/>
      <c r="CN75" s="7"/>
      <c r="CO75" s="7"/>
      <c r="CP75" s="7"/>
      <c r="CQ75" s="7"/>
      <c r="CR75" s="7"/>
      <c r="CS75" s="7"/>
      <c r="CT75" s="7"/>
      <c r="CU75" s="7"/>
      <c r="CV75" s="7"/>
      <c r="CW75" s="7"/>
      <c r="CX75" s="7"/>
      <c r="CY75" s="7"/>
      <c r="CZ75" s="7"/>
    </row>
    <row r="76" s="489" customFormat="true" ht="15" customHeight="true" x14ac:dyDescent="0.2">
      <c r="A76" s="149"/>
      <c r="B76" s="144"/>
      <c r="C76" s="127"/>
      <c r="D76" s="126"/>
      <c r="E76" s="126"/>
      <c r="F76" s="126"/>
      <c r="G76" s="125"/>
      <c r="H76" s="124"/>
      <c r="I76" s="126"/>
      <c r="J76" s="126"/>
      <c r="K76" s="126"/>
      <c r="L76" s="123"/>
      <c r="M76" s="127"/>
      <c r="N76" s="126"/>
      <c r="O76" s="126"/>
      <c r="P76" s="126"/>
      <c r="Q76" s="125"/>
      <c r="R76" s="124"/>
      <c r="S76" s="126"/>
      <c r="T76" s="126"/>
      <c r="U76" s="126"/>
      <c r="V76" s="126"/>
      <c r="W76" s="126"/>
      <c r="X76" s="126"/>
      <c r="Y76" s="123"/>
      <c r="Z76" s="4"/>
      <c r="AA76" s="833"/>
      <c r="AB76" s="833"/>
      <c r="AC76" s="833"/>
      <c r="AD76" s="833"/>
      <c r="AE76" s="833"/>
      <c r="AF76" s="833"/>
      <c r="AG76" s="833"/>
      <c r="AH76" s="833"/>
      <c r="AI76" s="833"/>
      <c r="AJ76" s="833"/>
      <c r="AK76" s="833"/>
      <c r="AL76" s="833"/>
      <c r="AM76" s="833"/>
      <c r="AN76" s="833"/>
      <c r="AO76" s="833"/>
      <c r="AP76" s="833"/>
      <c r="AQ76" s="833"/>
      <c r="AR76" s="833"/>
      <c r="AS76" s="833"/>
      <c r="AT76" s="833"/>
      <c r="AU76" s="833"/>
      <c r="AV76" s="833"/>
      <c r="AW76" s="833"/>
      <c r="AX76" s="833"/>
      <c r="AY76" s="833"/>
      <c r="AZ76" s="344"/>
      <c r="BA76" s="878"/>
      <c r="BB76" s="552"/>
      <c r="BC76" s="415"/>
      <c r="BD76" s="405"/>
      <c r="BE76" s="405"/>
      <c r="BF76" s="405"/>
      <c r="BG76" s="419"/>
      <c r="BH76" s="415"/>
      <c r="BI76" s="405"/>
      <c r="BJ76" s="405"/>
      <c r="BK76" s="405"/>
      <c r="BL76" s="419"/>
      <c r="BM76" s="415"/>
      <c r="BN76" s="405"/>
      <c r="BO76" s="405"/>
      <c r="BP76" s="405"/>
      <c r="BQ76" s="419"/>
      <c r="BR76" s="415"/>
      <c r="BS76" s="405"/>
      <c r="BT76" s="405"/>
      <c r="BU76" s="405"/>
      <c r="BV76" s="405"/>
      <c r="BW76" s="405"/>
      <c r="BX76" s="405"/>
      <c r="BY76" s="406"/>
      <c r="BZ76" s="7"/>
      <c r="CA76" s="7"/>
      <c r="CB76" s="7"/>
      <c r="CC76" s="7"/>
      <c r="CD76" s="7"/>
      <c r="CE76" s="7"/>
      <c r="CF76" s="7"/>
      <c r="CG76" s="7"/>
      <c r="CH76" s="7"/>
      <c r="CI76" s="7"/>
      <c r="CJ76" s="7"/>
      <c r="CK76" s="7"/>
      <c r="CL76" s="7"/>
      <c r="CM76" s="7"/>
      <c r="CN76" s="7"/>
      <c r="CO76" s="7"/>
      <c r="CP76" s="7"/>
      <c r="CQ76" s="7"/>
      <c r="CR76" s="7"/>
      <c r="CS76" s="7"/>
      <c r="CT76" s="7"/>
      <c r="CU76" s="7"/>
      <c r="CV76" s="7"/>
      <c r="CW76" s="7"/>
      <c r="CX76" s="7"/>
      <c r="CY76" s="7"/>
      <c r="CZ76" s="7"/>
    </row>
    <row r="77" s="489" customFormat="true" ht="15" customHeight="true" x14ac:dyDescent="0.2">
      <c r="A77" s="149"/>
      <c r="B77" s="144"/>
      <c r="C77" s="127"/>
      <c r="D77" s="126"/>
      <c r="E77" s="126"/>
      <c r="F77" s="126"/>
      <c r="G77" s="125"/>
      <c r="H77" s="124"/>
      <c r="I77" s="126"/>
      <c r="J77" s="126"/>
      <c r="K77" s="126"/>
      <c r="L77" s="123"/>
      <c r="M77" s="127"/>
      <c r="N77" s="126"/>
      <c r="O77" s="126"/>
      <c r="P77" s="126"/>
      <c r="Q77" s="125"/>
      <c r="R77" s="124"/>
      <c r="S77" s="126"/>
      <c r="T77" s="126"/>
      <c r="U77" s="126"/>
      <c r="V77" s="126"/>
      <c r="W77" s="126"/>
      <c r="X77" s="126"/>
      <c r="Y77" s="123"/>
      <c r="Z77" s="4"/>
      <c r="AA77" s="833"/>
      <c r="AB77" s="833"/>
      <c r="AC77" s="833"/>
      <c r="AD77" s="833"/>
      <c r="AE77" s="833"/>
      <c r="AF77" s="833"/>
      <c r="AG77" s="833"/>
      <c r="AH77" s="833"/>
      <c r="AI77" s="833"/>
      <c r="AJ77" s="833"/>
      <c r="AK77" s="833"/>
      <c r="AL77" s="833"/>
      <c r="AM77" s="833"/>
      <c r="AN77" s="833"/>
      <c r="AO77" s="833"/>
      <c r="AP77" s="833"/>
      <c r="AQ77" s="833"/>
      <c r="AR77" s="833"/>
      <c r="AS77" s="833"/>
      <c r="AT77" s="833"/>
      <c r="AU77" s="833"/>
      <c r="AV77" s="833"/>
      <c r="AW77" s="833"/>
      <c r="AX77" s="833"/>
      <c r="AY77" s="833"/>
      <c r="AZ77" s="344"/>
      <c r="BA77" s="878"/>
      <c r="BB77" s="552"/>
      <c r="BC77" s="415"/>
      <c r="BD77" s="405"/>
      <c r="BE77" s="405"/>
      <c r="BF77" s="405"/>
      <c r="BG77" s="419"/>
      <c r="BH77" s="415"/>
      <c r="BI77" s="405"/>
      <c r="BJ77" s="405"/>
      <c r="BK77" s="405"/>
      <c r="BL77" s="419"/>
      <c r="BM77" s="415"/>
      <c r="BN77" s="405"/>
      <c r="BO77" s="405"/>
      <c r="BP77" s="405"/>
      <c r="BQ77" s="419"/>
      <c r="BR77" s="415"/>
      <c r="BS77" s="405"/>
      <c r="BT77" s="405"/>
      <c r="BU77" s="405"/>
      <c r="BV77" s="405"/>
      <c r="BW77" s="405"/>
      <c r="BX77" s="405"/>
      <c r="BY77" s="406"/>
      <c r="BZ77" s="7"/>
      <c r="CA77" s="7"/>
      <c r="CB77" s="7"/>
      <c r="CC77" s="7"/>
      <c r="CD77" s="7"/>
      <c r="CE77" s="7"/>
      <c r="CF77" s="7"/>
      <c r="CG77" s="7"/>
      <c r="CH77" s="7"/>
      <c r="CI77" s="7"/>
      <c r="CJ77" s="7"/>
      <c r="CK77" s="7"/>
      <c r="CL77" s="7"/>
      <c r="CM77" s="7"/>
      <c r="CN77" s="7"/>
      <c r="CO77" s="7"/>
      <c r="CP77" s="7"/>
      <c r="CQ77" s="7"/>
      <c r="CR77" s="7"/>
      <c r="CS77" s="7"/>
      <c r="CT77" s="7"/>
      <c r="CU77" s="7"/>
      <c r="CV77" s="7"/>
      <c r="CW77" s="7"/>
      <c r="CX77" s="7"/>
      <c r="CY77" s="7"/>
      <c r="CZ77" s="7"/>
    </row>
    <row r="78" s="489" customFormat="true" ht="15" customHeight="true" x14ac:dyDescent="0.2">
      <c r="A78" s="149"/>
      <c r="B78" s="144"/>
      <c r="C78" s="127"/>
      <c r="D78" s="126"/>
      <c r="E78" s="126"/>
      <c r="F78" s="126"/>
      <c r="G78" s="125"/>
      <c r="H78" s="124"/>
      <c r="I78" s="126"/>
      <c r="J78" s="126"/>
      <c r="K78" s="126"/>
      <c r="L78" s="123"/>
      <c r="M78" s="127"/>
      <c r="N78" s="126"/>
      <c r="O78" s="126"/>
      <c r="P78" s="126"/>
      <c r="Q78" s="125"/>
      <c r="R78" s="124"/>
      <c r="S78" s="126"/>
      <c r="T78" s="126"/>
      <c r="U78" s="126"/>
      <c r="V78" s="126"/>
      <c r="W78" s="126"/>
      <c r="X78" s="126"/>
      <c r="Y78" s="123"/>
      <c r="Z78" s="4"/>
      <c r="AA78" s="833"/>
      <c r="AB78" s="833"/>
      <c r="AC78" s="833"/>
      <c r="AD78" s="833"/>
      <c r="AE78" s="833"/>
      <c r="AF78" s="833"/>
      <c r="AG78" s="833"/>
      <c r="AH78" s="833"/>
      <c r="AI78" s="833"/>
      <c r="AJ78" s="833"/>
      <c r="AK78" s="833"/>
      <c r="AL78" s="833"/>
      <c r="AM78" s="833"/>
      <c r="AN78" s="833"/>
      <c r="AO78" s="833"/>
      <c r="AP78" s="833"/>
      <c r="AQ78" s="833"/>
      <c r="AR78" s="833"/>
      <c r="AS78" s="833"/>
      <c r="AT78" s="833"/>
      <c r="AU78" s="833"/>
      <c r="AV78" s="833"/>
      <c r="AW78" s="833"/>
      <c r="AX78" s="833"/>
      <c r="AY78" s="833"/>
      <c r="AZ78" s="344"/>
      <c r="BA78" s="878"/>
      <c r="BB78" s="552"/>
      <c r="BC78" s="415"/>
      <c r="BD78" s="405"/>
      <c r="BE78" s="405"/>
      <c r="BF78" s="405"/>
      <c r="BG78" s="419"/>
      <c r="BH78" s="415"/>
      <c r="BI78" s="405"/>
      <c r="BJ78" s="405"/>
      <c r="BK78" s="405"/>
      <c r="BL78" s="419"/>
      <c r="BM78" s="415"/>
      <c r="BN78" s="405"/>
      <c r="BO78" s="405"/>
      <c r="BP78" s="405"/>
      <c r="BQ78" s="419"/>
      <c r="BR78" s="415"/>
      <c r="BS78" s="405"/>
      <c r="BT78" s="405"/>
      <c r="BU78" s="405"/>
      <c r="BV78" s="405"/>
      <c r="BW78" s="405"/>
      <c r="BX78" s="405"/>
      <c r="BY78" s="406"/>
      <c r="BZ78" s="7"/>
      <c r="CA78" s="7"/>
      <c r="CB78" s="7"/>
      <c r="CC78" s="7"/>
      <c r="CD78" s="7"/>
      <c r="CE78" s="7"/>
      <c r="CF78" s="7"/>
      <c r="CG78" s="7"/>
      <c r="CH78" s="7"/>
      <c r="CI78" s="7"/>
      <c r="CJ78" s="7"/>
      <c r="CK78" s="7"/>
      <c r="CL78" s="7"/>
      <c r="CM78" s="7"/>
      <c r="CN78" s="7"/>
      <c r="CO78" s="7"/>
      <c r="CP78" s="7"/>
      <c r="CQ78" s="7"/>
      <c r="CR78" s="7"/>
      <c r="CS78" s="7"/>
      <c r="CT78" s="7"/>
      <c r="CU78" s="7"/>
      <c r="CV78" s="7"/>
      <c r="CW78" s="7"/>
      <c r="CX78" s="7"/>
      <c r="CY78" s="7"/>
      <c r="CZ78" s="7"/>
    </row>
    <row r="79" s="489" customFormat="true" ht="15" customHeight="true" x14ac:dyDescent="0.2">
      <c r="A79" s="149"/>
      <c r="B79" s="144"/>
      <c r="C79" s="127"/>
      <c r="D79" s="126"/>
      <c r="E79" s="126"/>
      <c r="F79" s="126"/>
      <c r="G79" s="125"/>
      <c r="H79" s="124"/>
      <c r="I79" s="126"/>
      <c r="J79" s="126"/>
      <c r="K79" s="126"/>
      <c r="L79" s="123"/>
      <c r="M79" s="127"/>
      <c r="N79" s="126"/>
      <c r="O79" s="126"/>
      <c r="P79" s="126"/>
      <c r="Q79" s="125"/>
      <c r="R79" s="124"/>
      <c r="S79" s="126"/>
      <c r="T79" s="126"/>
      <c r="U79" s="126"/>
      <c r="V79" s="126"/>
      <c r="W79" s="126"/>
      <c r="X79" s="126"/>
      <c r="Y79" s="123"/>
      <c r="Z79" s="4"/>
      <c r="AA79" s="833"/>
      <c r="AB79" s="833"/>
      <c r="AC79" s="833"/>
      <c r="AD79" s="833"/>
      <c r="AE79" s="833"/>
      <c r="AF79" s="833"/>
      <c r="AG79" s="833"/>
      <c r="AH79" s="833"/>
      <c r="AI79" s="833"/>
      <c r="AJ79" s="833"/>
      <c r="AK79" s="833"/>
      <c r="AL79" s="833"/>
      <c r="AM79" s="833"/>
      <c r="AN79" s="833"/>
      <c r="AO79" s="833"/>
      <c r="AP79" s="833"/>
      <c r="AQ79" s="833"/>
      <c r="AR79" s="833"/>
      <c r="AS79" s="833"/>
      <c r="AT79" s="833"/>
      <c r="AU79" s="833"/>
      <c r="AV79" s="833"/>
      <c r="AW79" s="833"/>
      <c r="AX79" s="833"/>
      <c r="AY79" s="833"/>
      <c r="AZ79" s="344"/>
      <c r="BA79" s="878"/>
      <c r="BB79" s="552"/>
      <c r="BC79" s="415"/>
      <c r="BD79" s="405"/>
      <c r="BE79" s="405"/>
      <c r="BF79" s="405"/>
      <c r="BG79" s="419"/>
      <c r="BH79" s="415"/>
      <c r="BI79" s="405"/>
      <c r="BJ79" s="405"/>
      <c r="BK79" s="405"/>
      <c r="BL79" s="419"/>
      <c r="BM79" s="415"/>
      <c r="BN79" s="405"/>
      <c r="BO79" s="405"/>
      <c r="BP79" s="405"/>
      <c r="BQ79" s="419"/>
      <c r="BR79" s="415"/>
      <c r="BS79" s="405"/>
      <c r="BT79" s="405"/>
      <c r="BU79" s="405"/>
      <c r="BV79" s="405"/>
      <c r="BW79" s="405"/>
      <c r="BX79" s="405"/>
      <c r="BY79" s="406"/>
      <c r="BZ79" s="7"/>
      <c r="CA79" s="7"/>
      <c r="CB79" s="7"/>
      <c r="CC79" s="7"/>
      <c r="CD79" s="7"/>
      <c r="CE79" s="7"/>
      <c r="CF79" s="7"/>
      <c r="CG79" s="7"/>
      <c r="CH79" s="7"/>
      <c r="CI79" s="7"/>
      <c r="CJ79" s="7"/>
      <c r="CK79" s="7"/>
      <c r="CL79" s="7"/>
      <c r="CM79" s="7"/>
      <c r="CN79" s="7"/>
      <c r="CO79" s="7"/>
      <c r="CP79" s="7"/>
      <c r="CQ79" s="7"/>
      <c r="CR79" s="7"/>
      <c r="CS79" s="7"/>
      <c r="CT79" s="7"/>
      <c r="CU79" s="7"/>
      <c r="CV79" s="7"/>
      <c r="CW79" s="7"/>
      <c r="CX79" s="7"/>
      <c r="CY79" s="7"/>
      <c r="CZ79" s="7"/>
    </row>
    <row r="80" s="489" customFormat="true" ht="15" customHeight="true" x14ac:dyDescent="0.2">
      <c r="A80" s="149"/>
      <c r="B80" s="144"/>
      <c r="C80" s="127"/>
      <c r="D80" s="126"/>
      <c r="E80" s="126"/>
      <c r="F80" s="126"/>
      <c r="G80" s="125"/>
      <c r="H80" s="124"/>
      <c r="I80" s="126"/>
      <c r="J80" s="126"/>
      <c r="K80" s="126"/>
      <c r="L80" s="123"/>
      <c r="M80" s="127"/>
      <c r="N80" s="126"/>
      <c r="O80" s="126"/>
      <c r="P80" s="126"/>
      <c r="Q80" s="125"/>
      <c r="R80" s="124"/>
      <c r="S80" s="126"/>
      <c r="T80" s="126"/>
      <c r="U80" s="126"/>
      <c r="V80" s="126"/>
      <c r="W80" s="126"/>
      <c r="X80" s="126"/>
      <c r="Y80" s="123"/>
      <c r="Z80" s="4"/>
      <c r="AA80" s="833"/>
      <c r="AB80" s="833"/>
      <c r="AC80" s="833"/>
      <c r="AD80" s="833"/>
      <c r="AE80" s="833"/>
      <c r="AF80" s="833"/>
      <c r="AG80" s="833"/>
      <c r="AH80" s="833"/>
      <c r="AI80" s="833"/>
      <c r="AJ80" s="833"/>
      <c r="AK80" s="833"/>
      <c r="AL80" s="833"/>
      <c r="AM80" s="833"/>
      <c r="AN80" s="833"/>
      <c r="AO80" s="833"/>
      <c r="AP80" s="833"/>
      <c r="AQ80" s="833"/>
      <c r="AR80" s="833"/>
      <c r="AS80" s="833"/>
      <c r="AT80" s="833"/>
      <c r="AU80" s="833"/>
      <c r="AV80" s="833"/>
      <c r="AW80" s="833"/>
      <c r="AX80" s="833"/>
      <c r="AY80" s="833"/>
      <c r="AZ80" s="344"/>
      <c r="BA80" s="878"/>
      <c r="BB80" s="552"/>
      <c r="BC80" s="415"/>
      <c r="BD80" s="405"/>
      <c r="BE80" s="405"/>
      <c r="BF80" s="405"/>
      <c r="BG80" s="419"/>
      <c r="BH80" s="415"/>
      <c r="BI80" s="405"/>
      <c r="BJ80" s="405"/>
      <c r="BK80" s="405"/>
      <c r="BL80" s="419"/>
      <c r="BM80" s="415"/>
      <c r="BN80" s="405"/>
      <c r="BO80" s="405"/>
      <c r="BP80" s="405"/>
      <c r="BQ80" s="419"/>
      <c r="BR80" s="415"/>
      <c r="BS80" s="405"/>
      <c r="BT80" s="405"/>
      <c r="BU80" s="405"/>
      <c r="BV80" s="405"/>
      <c r="BW80" s="405"/>
      <c r="BX80" s="405"/>
      <c r="BY80" s="406"/>
      <c r="BZ80" s="7"/>
      <c r="CA80" s="7"/>
      <c r="CB80" s="7"/>
      <c r="CC80" s="7"/>
      <c r="CD80" s="7"/>
      <c r="CE80" s="7"/>
      <c r="CF80" s="7"/>
      <c r="CG80" s="7"/>
      <c r="CH80" s="7"/>
      <c r="CI80" s="7"/>
      <c r="CJ80" s="7"/>
      <c r="CK80" s="7"/>
      <c r="CL80" s="7"/>
      <c r="CM80" s="7"/>
      <c r="CN80" s="7"/>
      <c r="CO80" s="7"/>
      <c r="CP80" s="7"/>
      <c r="CQ80" s="7"/>
      <c r="CR80" s="7"/>
      <c r="CS80" s="7"/>
      <c r="CT80" s="7"/>
      <c r="CU80" s="7"/>
      <c r="CV80" s="7"/>
      <c r="CW80" s="7"/>
      <c r="CX80" s="7"/>
      <c r="CY80" s="7"/>
      <c r="CZ80" s="7"/>
    </row>
    <row r="81" s="489" customFormat="true" ht="15" customHeight="true" x14ac:dyDescent="0.2">
      <c r="A81" s="149"/>
      <c r="B81" s="144"/>
      <c r="C81" s="113"/>
      <c r="D81" s="112"/>
      <c r="E81" s="112"/>
      <c r="F81" s="112"/>
      <c r="G81" s="111"/>
      <c r="H81" s="110"/>
      <c r="I81" s="112"/>
      <c r="J81" s="112"/>
      <c r="K81" s="112"/>
      <c r="L81" s="109"/>
      <c r="M81" s="113"/>
      <c r="N81" s="112"/>
      <c r="O81" s="112"/>
      <c r="P81" s="112"/>
      <c r="Q81" s="111"/>
      <c r="R81" s="110"/>
      <c r="S81" s="112"/>
      <c r="T81" s="112"/>
      <c r="U81" s="112"/>
      <c r="V81" s="112"/>
      <c r="W81" s="112"/>
      <c r="X81" s="112"/>
      <c r="Y81" s="109"/>
      <c r="Z81" s="7"/>
      <c r="AA81" s="833"/>
      <c r="AB81" s="833"/>
      <c r="AC81" s="833"/>
      <c r="AD81" s="833"/>
      <c r="AE81" s="833"/>
      <c r="AF81" s="833"/>
      <c r="AG81" s="833"/>
      <c r="AH81" s="833"/>
      <c r="AI81" s="833"/>
      <c r="AJ81" s="833"/>
      <c r="AK81" s="833"/>
      <c r="AL81" s="833"/>
      <c r="AM81" s="833"/>
      <c r="AN81" s="833"/>
      <c r="AO81" s="833"/>
      <c r="AP81" s="833"/>
      <c r="AQ81" s="833"/>
      <c r="AR81" s="833"/>
      <c r="AS81" s="833"/>
      <c r="AT81" s="833"/>
      <c r="AU81" s="833"/>
      <c r="AV81" s="833"/>
      <c r="AW81" s="833"/>
      <c r="AX81" s="833"/>
      <c r="AY81" s="833"/>
      <c r="AZ81" s="344"/>
      <c r="BA81" s="878"/>
      <c r="BB81" s="552"/>
      <c r="BC81" s="415"/>
      <c r="BD81" s="405"/>
      <c r="BE81" s="405"/>
      <c r="BF81" s="405"/>
      <c r="BG81" s="419"/>
      <c r="BH81" s="415"/>
      <c r="BI81" s="405"/>
      <c r="BJ81" s="405"/>
      <c r="BK81" s="405"/>
      <c r="BL81" s="419"/>
      <c r="BM81" s="415"/>
      <c r="BN81" s="405"/>
      <c r="BO81" s="405"/>
      <c r="BP81" s="405"/>
      <c r="BQ81" s="419"/>
      <c r="BR81" s="415"/>
      <c r="BS81" s="405"/>
      <c r="BT81" s="405"/>
      <c r="BU81" s="405"/>
      <c r="BV81" s="405"/>
      <c r="BW81" s="405"/>
      <c r="BX81" s="405"/>
      <c r="BY81" s="406"/>
      <c r="BZ81" s="7"/>
      <c r="CA81" s="7"/>
      <c r="CB81" s="7"/>
      <c r="CC81" s="7"/>
      <c r="CD81" s="7"/>
      <c r="CE81" s="7"/>
      <c r="CF81" s="7"/>
      <c r="CG81" s="7"/>
      <c r="CH81" s="7"/>
      <c r="CI81" s="7"/>
      <c r="CJ81" s="7"/>
      <c r="CK81" s="7"/>
      <c r="CL81" s="7"/>
      <c r="CM81" s="7"/>
      <c r="CN81" s="7"/>
      <c r="CO81" s="7"/>
      <c r="CP81" s="7"/>
      <c r="CQ81" s="7"/>
      <c r="CR81" s="7"/>
      <c r="CS81" s="7"/>
      <c r="CT81" s="7"/>
      <c r="CU81" s="7"/>
      <c r="CV81" s="7"/>
      <c r="CW81" s="7"/>
      <c r="CX81" s="7"/>
      <c r="CY81" s="7"/>
      <c r="CZ81" s="7"/>
    </row>
    <row r="82" s="489" customFormat="true" ht="15" customHeight="true" x14ac:dyDescent="0.2">
      <c r="A82" s="149"/>
      <c r="B82" s="144"/>
      <c r="C82" s="113"/>
      <c r="D82" s="112"/>
      <c r="E82" s="112"/>
      <c r="F82" s="112"/>
      <c r="G82" s="111"/>
      <c r="H82" s="110"/>
      <c r="I82" s="112"/>
      <c r="J82" s="112"/>
      <c r="K82" s="112"/>
      <c r="L82" s="109"/>
      <c r="M82" s="113"/>
      <c r="N82" s="112"/>
      <c r="O82" s="112"/>
      <c r="P82" s="112"/>
      <c r="Q82" s="111"/>
      <c r="R82" s="110"/>
      <c r="S82" s="112"/>
      <c r="T82" s="112"/>
      <c r="U82" s="112"/>
      <c r="V82" s="112"/>
      <c r="W82" s="112"/>
      <c r="X82" s="112"/>
      <c r="Y82" s="109"/>
      <c r="Z82" s="7"/>
      <c r="AA82" s="833"/>
      <c r="AB82" s="833"/>
      <c r="AC82" s="833"/>
      <c r="AD82" s="833"/>
      <c r="AE82" s="833"/>
      <c r="AF82" s="833"/>
      <c r="AG82" s="833"/>
      <c r="AH82" s="833"/>
      <c r="AI82" s="833"/>
      <c r="AJ82" s="833"/>
      <c r="AK82" s="833"/>
      <c r="AL82" s="833"/>
      <c r="AM82" s="833"/>
      <c r="AN82" s="833"/>
      <c r="AO82" s="833"/>
      <c r="AP82" s="833"/>
      <c r="AQ82" s="833"/>
      <c r="AR82" s="833"/>
      <c r="AS82" s="833"/>
      <c r="AT82" s="833"/>
      <c r="AU82" s="833"/>
      <c r="AV82" s="833"/>
      <c r="AW82" s="833"/>
      <c r="AX82" s="833"/>
      <c r="AY82" s="833"/>
      <c r="AZ82" s="344"/>
      <c r="BA82" s="878"/>
      <c r="BB82" s="552"/>
      <c r="BC82" s="415"/>
      <c r="BD82" s="405"/>
      <c r="BE82" s="405"/>
      <c r="BF82" s="405"/>
      <c r="BG82" s="419"/>
      <c r="BH82" s="415"/>
      <c r="BI82" s="405"/>
      <c r="BJ82" s="405"/>
      <c r="BK82" s="405"/>
      <c r="BL82" s="419"/>
      <c r="BM82" s="415"/>
      <c r="BN82" s="405"/>
      <c r="BO82" s="405"/>
      <c r="BP82" s="405"/>
      <c r="BQ82" s="419"/>
      <c r="BR82" s="415"/>
      <c r="BS82" s="405"/>
      <c r="BT82" s="405"/>
      <c r="BU82" s="405"/>
      <c r="BV82" s="405"/>
      <c r="BW82" s="405"/>
      <c r="BX82" s="405"/>
      <c r="BY82" s="406"/>
      <c r="BZ82" s="7"/>
      <c r="CA82" s="7"/>
      <c r="CB82" s="7"/>
      <c r="CC82" s="7"/>
      <c r="CD82" s="7"/>
      <c r="CE82" s="7"/>
      <c r="CF82" s="7"/>
      <c r="CG82" s="7"/>
      <c r="CH82" s="7"/>
      <c r="CI82" s="7"/>
      <c r="CJ82" s="7"/>
      <c r="CK82" s="7"/>
      <c r="CL82" s="7"/>
      <c r="CM82" s="7"/>
      <c r="CN82" s="7"/>
      <c r="CO82" s="7"/>
      <c r="CP82" s="7"/>
      <c r="CQ82" s="7"/>
      <c r="CR82" s="7"/>
      <c r="CS82" s="7"/>
      <c r="CT82" s="7"/>
      <c r="CU82" s="7"/>
      <c r="CV82" s="7"/>
      <c r="CW82" s="7"/>
      <c r="CX82" s="7"/>
      <c r="CY82" s="7"/>
      <c r="CZ82" s="7"/>
    </row>
    <row r="83" s="489" customFormat="true" ht="15" customHeight="true" x14ac:dyDescent="0.2">
      <c r="A83" s="149"/>
      <c r="B83" s="144"/>
      <c r="C83" s="113"/>
      <c r="D83" s="112"/>
      <c r="E83" s="112"/>
      <c r="F83" s="112"/>
      <c r="G83" s="111"/>
      <c r="H83" s="110"/>
      <c r="I83" s="112"/>
      <c r="J83" s="112"/>
      <c r="K83" s="112"/>
      <c r="L83" s="109"/>
      <c r="M83" s="113"/>
      <c r="N83" s="112"/>
      <c r="O83" s="112"/>
      <c r="P83" s="112"/>
      <c r="Q83" s="111"/>
      <c r="R83" s="110"/>
      <c r="S83" s="112"/>
      <c r="T83" s="112"/>
      <c r="U83" s="112"/>
      <c r="V83" s="112"/>
      <c r="W83" s="112"/>
      <c r="X83" s="112"/>
      <c r="Y83" s="109"/>
      <c r="Z83" s="7"/>
      <c r="AA83" s="833"/>
      <c r="AB83" s="833"/>
      <c r="AC83" s="833"/>
      <c r="AD83" s="833"/>
      <c r="AE83" s="833"/>
      <c r="AF83" s="833"/>
      <c r="AG83" s="833"/>
      <c r="AH83" s="833"/>
      <c r="AI83" s="833"/>
      <c r="AJ83" s="833"/>
      <c r="AK83" s="833"/>
      <c r="AL83" s="833"/>
      <c r="AM83" s="833"/>
      <c r="AN83" s="833"/>
      <c r="AO83" s="833"/>
      <c r="AP83" s="833"/>
      <c r="AQ83" s="833"/>
      <c r="AR83" s="833"/>
      <c r="AS83" s="833"/>
      <c r="AT83" s="833"/>
      <c r="AU83" s="833"/>
      <c r="AV83" s="833"/>
      <c r="AW83" s="833"/>
      <c r="AX83" s="833"/>
      <c r="AY83" s="833"/>
      <c r="AZ83" s="344"/>
      <c r="BA83" s="878"/>
      <c r="BB83" s="552"/>
      <c r="BC83" s="415"/>
      <c r="BD83" s="405"/>
      <c r="BE83" s="405"/>
      <c r="BF83" s="405"/>
      <c r="BG83" s="419"/>
      <c r="BH83" s="415"/>
      <c r="BI83" s="405"/>
      <c r="BJ83" s="405"/>
      <c r="BK83" s="405"/>
      <c r="BL83" s="419"/>
      <c r="BM83" s="415"/>
      <c r="BN83" s="405"/>
      <c r="BO83" s="405"/>
      <c r="BP83" s="405"/>
      <c r="BQ83" s="419"/>
      <c r="BR83" s="415"/>
      <c r="BS83" s="405"/>
      <c r="BT83" s="405"/>
      <c r="BU83" s="405"/>
      <c r="BV83" s="405"/>
      <c r="BW83" s="405"/>
      <c r="BX83" s="405"/>
      <c r="BY83" s="406"/>
      <c r="BZ83" s="7"/>
      <c r="CA83" s="7"/>
      <c r="CB83" s="7"/>
      <c r="CC83" s="7"/>
      <c r="CD83" s="7"/>
      <c r="CE83" s="7"/>
      <c r="CF83" s="7"/>
      <c r="CG83" s="7"/>
      <c r="CH83" s="7"/>
      <c r="CI83" s="7"/>
      <c r="CJ83" s="7"/>
      <c r="CK83" s="7"/>
      <c r="CL83" s="7"/>
      <c r="CM83" s="7"/>
      <c r="CN83" s="7"/>
      <c r="CO83" s="7"/>
      <c r="CP83" s="7"/>
      <c r="CQ83" s="7"/>
      <c r="CR83" s="7"/>
      <c r="CS83" s="7"/>
      <c r="CT83" s="7"/>
      <c r="CU83" s="7"/>
      <c r="CV83" s="7"/>
      <c r="CW83" s="7"/>
      <c r="CX83" s="7"/>
      <c r="CY83" s="7"/>
      <c r="CZ83" s="7"/>
    </row>
    <row r="84" s="489" customFormat="true" ht="15" customHeight="true" x14ac:dyDescent="0.2">
      <c r="A84" s="149"/>
      <c r="B84" s="144"/>
      <c r="C84" s="113"/>
      <c r="D84" s="112"/>
      <c r="E84" s="112"/>
      <c r="F84" s="112"/>
      <c r="G84" s="111"/>
      <c r="H84" s="110"/>
      <c r="I84" s="112"/>
      <c r="J84" s="112"/>
      <c r="K84" s="112"/>
      <c r="L84" s="109"/>
      <c r="M84" s="113"/>
      <c r="N84" s="112"/>
      <c r="O84" s="112"/>
      <c r="P84" s="112"/>
      <c r="Q84" s="111"/>
      <c r="R84" s="110"/>
      <c r="S84" s="112"/>
      <c r="T84" s="112"/>
      <c r="U84" s="112"/>
      <c r="V84" s="112"/>
      <c r="W84" s="112"/>
      <c r="X84" s="112"/>
      <c r="Y84" s="109"/>
      <c r="Z84" s="7"/>
      <c r="AA84" s="833"/>
      <c r="AB84" s="833"/>
      <c r="AC84" s="833"/>
      <c r="AD84" s="833"/>
      <c r="AE84" s="833"/>
      <c r="AF84" s="833"/>
      <c r="AG84" s="833"/>
      <c r="AH84" s="833"/>
      <c r="AI84" s="833"/>
      <c r="AJ84" s="833"/>
      <c r="AK84" s="833"/>
      <c r="AL84" s="833"/>
      <c r="AM84" s="833"/>
      <c r="AN84" s="833"/>
      <c r="AO84" s="833"/>
      <c r="AP84" s="833"/>
      <c r="AQ84" s="833"/>
      <c r="AR84" s="833"/>
      <c r="AS84" s="833"/>
      <c r="AT84" s="833"/>
      <c r="AU84" s="833"/>
      <c r="AV84" s="833"/>
      <c r="AW84" s="833"/>
      <c r="AX84" s="833"/>
      <c r="AY84" s="833"/>
      <c r="AZ84" s="344"/>
      <c r="BA84" s="878"/>
      <c r="BB84" s="552"/>
      <c r="BC84" s="415"/>
      <c r="BD84" s="405"/>
      <c r="BE84" s="405"/>
      <c r="BF84" s="405"/>
      <c r="BG84" s="419"/>
      <c r="BH84" s="415"/>
      <c r="BI84" s="405"/>
      <c r="BJ84" s="405"/>
      <c r="BK84" s="405"/>
      <c r="BL84" s="419"/>
      <c r="BM84" s="415"/>
      <c r="BN84" s="405"/>
      <c r="BO84" s="405"/>
      <c r="BP84" s="405"/>
      <c r="BQ84" s="419"/>
      <c r="BR84" s="415"/>
      <c r="BS84" s="405"/>
      <c r="BT84" s="405"/>
      <c r="BU84" s="405"/>
      <c r="BV84" s="405"/>
      <c r="BW84" s="405"/>
      <c r="BX84" s="405"/>
      <c r="BY84" s="406"/>
      <c r="BZ84" s="7"/>
      <c r="CA84" s="7"/>
      <c r="CB84" s="7"/>
      <c r="CC84" s="7"/>
      <c r="CD84" s="7"/>
      <c r="CE84" s="7"/>
      <c r="CF84" s="7"/>
      <c r="CG84" s="7"/>
      <c r="CH84" s="7"/>
      <c r="CI84" s="7"/>
      <c r="CJ84" s="7"/>
      <c r="CK84" s="7"/>
      <c r="CL84" s="7"/>
      <c r="CM84" s="7"/>
      <c r="CN84" s="7"/>
      <c r="CO84" s="7"/>
      <c r="CP84" s="7"/>
      <c r="CQ84" s="7"/>
      <c r="CR84" s="7"/>
      <c r="CS84" s="7"/>
      <c r="CT84" s="7"/>
      <c r="CU84" s="7"/>
      <c r="CV84" s="7"/>
      <c r="CW84" s="7"/>
      <c r="CX84" s="7"/>
      <c r="CY84" s="7"/>
      <c r="CZ84" s="7"/>
    </row>
    <row r="85" s="489" customFormat="true" ht="15" customHeight="true" x14ac:dyDescent="0.2">
      <c r="A85" s="149"/>
      <c r="B85" s="144"/>
      <c r="C85" s="113"/>
      <c r="D85" s="112"/>
      <c r="E85" s="112"/>
      <c r="F85" s="112"/>
      <c r="G85" s="111"/>
      <c r="H85" s="110"/>
      <c r="I85" s="112"/>
      <c r="J85" s="112"/>
      <c r="K85" s="112"/>
      <c r="L85" s="109"/>
      <c r="M85" s="113"/>
      <c r="N85" s="112"/>
      <c r="O85" s="112"/>
      <c r="P85" s="112"/>
      <c r="Q85" s="111"/>
      <c r="R85" s="110"/>
      <c r="S85" s="112"/>
      <c r="T85" s="112"/>
      <c r="U85" s="112"/>
      <c r="V85" s="112"/>
      <c r="W85" s="112"/>
      <c r="X85" s="112"/>
      <c r="Y85" s="109"/>
      <c r="Z85" s="7"/>
      <c r="AA85" s="833"/>
      <c r="AB85" s="833"/>
      <c r="AC85" s="833"/>
      <c r="AD85" s="833"/>
      <c r="AE85" s="833"/>
      <c r="AF85" s="833"/>
      <c r="AG85" s="833"/>
      <c r="AH85" s="833"/>
      <c r="AI85" s="833"/>
      <c r="AJ85" s="833"/>
      <c r="AK85" s="833"/>
      <c r="AL85" s="833"/>
      <c r="AM85" s="833"/>
      <c r="AN85" s="833"/>
      <c r="AO85" s="833"/>
      <c r="AP85" s="833"/>
      <c r="AQ85" s="833"/>
      <c r="AR85" s="833"/>
      <c r="AS85" s="833"/>
      <c r="AT85" s="833"/>
      <c r="AU85" s="833"/>
      <c r="AV85" s="833"/>
      <c r="AW85" s="833"/>
      <c r="AX85" s="833"/>
      <c r="AY85" s="833"/>
      <c r="AZ85" s="344"/>
      <c r="BA85" s="878"/>
      <c r="BB85" s="552"/>
      <c r="BC85" s="415"/>
      <c r="BD85" s="405"/>
      <c r="BE85" s="405"/>
      <c r="BF85" s="405"/>
      <c r="BG85" s="419"/>
      <c r="BH85" s="415"/>
      <c r="BI85" s="405"/>
      <c r="BJ85" s="405"/>
      <c r="BK85" s="405"/>
      <c r="BL85" s="419"/>
      <c r="BM85" s="415"/>
      <c r="BN85" s="405"/>
      <c r="BO85" s="405"/>
      <c r="BP85" s="405"/>
      <c r="BQ85" s="419"/>
      <c r="BR85" s="415"/>
      <c r="BS85" s="405"/>
      <c r="BT85" s="405"/>
      <c r="BU85" s="405"/>
      <c r="BV85" s="405"/>
      <c r="BW85" s="405"/>
      <c r="BX85" s="405"/>
      <c r="BY85" s="406"/>
      <c r="BZ85" s="7"/>
      <c r="CA85" s="7"/>
      <c r="CB85" s="7"/>
      <c r="CC85" s="7"/>
      <c r="CD85" s="7"/>
      <c r="CE85" s="7"/>
      <c r="CF85" s="7"/>
      <c r="CG85" s="7"/>
      <c r="CH85" s="7"/>
      <c r="CI85" s="7"/>
      <c r="CJ85" s="7"/>
      <c r="CK85" s="7"/>
      <c r="CL85" s="7"/>
      <c r="CM85" s="7"/>
      <c r="CN85" s="7"/>
      <c r="CO85" s="7"/>
      <c r="CP85" s="7"/>
      <c r="CQ85" s="7"/>
      <c r="CR85" s="7"/>
      <c r="CS85" s="7"/>
      <c r="CT85" s="7"/>
      <c r="CU85" s="7"/>
      <c r="CV85" s="7"/>
      <c r="CW85" s="7"/>
      <c r="CX85" s="7"/>
      <c r="CY85" s="7"/>
      <c r="CZ85" s="7"/>
    </row>
    <row r="86" s="489" customFormat="true" ht="15" customHeight="true" x14ac:dyDescent="0.2">
      <c r="A86" s="149"/>
      <c r="B86" s="144"/>
      <c r="C86" s="113"/>
      <c r="D86" s="112"/>
      <c r="E86" s="112"/>
      <c r="F86" s="112"/>
      <c r="G86" s="111"/>
      <c r="H86" s="110"/>
      <c r="I86" s="112"/>
      <c r="J86" s="112"/>
      <c r="K86" s="112"/>
      <c r="L86" s="109"/>
      <c r="M86" s="113"/>
      <c r="N86" s="112"/>
      <c r="O86" s="112"/>
      <c r="P86" s="112"/>
      <c r="Q86" s="111"/>
      <c r="R86" s="110"/>
      <c r="S86" s="112"/>
      <c r="T86" s="112"/>
      <c r="U86" s="112"/>
      <c r="V86" s="112"/>
      <c r="W86" s="112"/>
      <c r="X86" s="112"/>
      <c r="Y86" s="109"/>
      <c r="Z86" s="7"/>
      <c r="AA86" s="833"/>
      <c r="AB86" s="833"/>
      <c r="AC86" s="833"/>
      <c r="AD86" s="833"/>
      <c r="AE86" s="833"/>
      <c r="AF86" s="833"/>
      <c r="AG86" s="833"/>
      <c r="AH86" s="833"/>
      <c r="AI86" s="833"/>
      <c r="AJ86" s="833"/>
      <c r="AK86" s="833"/>
      <c r="AL86" s="833"/>
      <c r="AM86" s="833"/>
      <c r="AN86" s="833"/>
      <c r="AO86" s="833"/>
      <c r="AP86" s="833"/>
      <c r="AQ86" s="833"/>
      <c r="AR86" s="833"/>
      <c r="AS86" s="833"/>
      <c r="AT86" s="833"/>
      <c r="AU86" s="833"/>
      <c r="AV86" s="833"/>
      <c r="AW86" s="833"/>
      <c r="AX86" s="833"/>
      <c r="AY86" s="833"/>
      <c r="AZ86" s="344"/>
      <c r="BA86" s="878"/>
      <c r="BB86" s="552"/>
      <c r="BC86" s="415"/>
      <c r="BD86" s="405"/>
      <c r="BE86" s="405"/>
      <c r="BF86" s="405"/>
      <c r="BG86" s="419"/>
      <c r="BH86" s="415"/>
      <c r="BI86" s="405"/>
      <c r="BJ86" s="405"/>
      <c r="BK86" s="405"/>
      <c r="BL86" s="419"/>
      <c r="BM86" s="415"/>
      <c r="BN86" s="405"/>
      <c r="BO86" s="405"/>
      <c r="BP86" s="405"/>
      <c r="BQ86" s="419"/>
      <c r="BR86" s="415"/>
      <c r="BS86" s="405"/>
      <c r="BT86" s="405"/>
      <c r="BU86" s="405"/>
      <c r="BV86" s="405"/>
      <c r="BW86" s="405"/>
      <c r="BX86" s="405"/>
      <c r="BY86" s="406"/>
      <c r="BZ86" s="7"/>
      <c r="CA86" s="7"/>
      <c r="CB86" s="7"/>
      <c r="CC86" s="7"/>
      <c r="CD86" s="7"/>
      <c r="CE86" s="7"/>
      <c r="CF86" s="7"/>
      <c r="CG86" s="7"/>
      <c r="CH86" s="7"/>
      <c r="CI86" s="7"/>
      <c r="CJ86" s="7"/>
      <c r="CK86" s="7"/>
      <c r="CL86" s="7"/>
      <c r="CM86" s="7"/>
      <c r="CN86" s="7"/>
      <c r="CO86" s="7"/>
      <c r="CP86" s="7"/>
      <c r="CQ86" s="7"/>
      <c r="CR86" s="7"/>
      <c r="CS86" s="7"/>
      <c r="CT86" s="7"/>
      <c r="CU86" s="7"/>
      <c r="CV86" s="7"/>
      <c r="CW86" s="7"/>
      <c r="CX86" s="7"/>
      <c r="CY86" s="7"/>
      <c r="CZ86" s="7"/>
    </row>
    <row r="87" s="489" customFormat="true" ht="15" customHeight="true" x14ac:dyDescent="0.2">
      <c r="A87" s="149"/>
      <c r="B87" s="144"/>
      <c r="C87" s="113"/>
      <c r="D87" s="112"/>
      <c r="E87" s="112"/>
      <c r="F87" s="112"/>
      <c r="G87" s="111"/>
      <c r="H87" s="110"/>
      <c r="I87" s="112"/>
      <c r="J87" s="112"/>
      <c r="K87" s="112"/>
      <c r="L87" s="109"/>
      <c r="M87" s="113"/>
      <c r="N87" s="112"/>
      <c r="O87" s="112"/>
      <c r="P87" s="112"/>
      <c r="Q87" s="111"/>
      <c r="R87" s="110"/>
      <c r="S87" s="112"/>
      <c r="T87" s="112"/>
      <c r="U87" s="112"/>
      <c r="V87" s="112"/>
      <c r="W87" s="112"/>
      <c r="X87" s="112"/>
      <c r="Y87" s="109"/>
      <c r="Z87" s="7"/>
      <c r="AA87" s="833"/>
      <c r="AB87" s="833"/>
      <c r="AC87" s="833"/>
      <c r="AD87" s="833"/>
      <c r="AE87" s="833"/>
      <c r="AF87" s="833"/>
      <c r="AG87" s="833"/>
      <c r="AH87" s="833"/>
      <c r="AI87" s="833"/>
      <c r="AJ87" s="833"/>
      <c r="AK87" s="833"/>
      <c r="AL87" s="833"/>
      <c r="AM87" s="833"/>
      <c r="AN87" s="833"/>
      <c r="AO87" s="833"/>
      <c r="AP87" s="833"/>
      <c r="AQ87" s="833"/>
      <c r="AR87" s="833"/>
      <c r="AS87" s="833"/>
      <c r="AT87" s="833"/>
      <c r="AU87" s="833"/>
      <c r="AV87" s="833"/>
      <c r="AW87" s="833"/>
      <c r="AX87" s="833"/>
      <c r="AY87" s="833"/>
      <c r="AZ87" s="344"/>
      <c r="BA87" s="878"/>
      <c r="BB87" s="552"/>
      <c r="BC87" s="415"/>
      <c r="BD87" s="405"/>
      <c r="BE87" s="405"/>
      <c r="BF87" s="405"/>
      <c r="BG87" s="419"/>
      <c r="BH87" s="415"/>
      <c r="BI87" s="405"/>
      <c r="BJ87" s="405"/>
      <c r="BK87" s="405"/>
      <c r="BL87" s="419"/>
      <c r="BM87" s="415"/>
      <c r="BN87" s="405"/>
      <c r="BO87" s="405"/>
      <c r="BP87" s="405"/>
      <c r="BQ87" s="419"/>
      <c r="BR87" s="415"/>
      <c r="BS87" s="405"/>
      <c r="BT87" s="405"/>
      <c r="BU87" s="405"/>
      <c r="BV87" s="405"/>
      <c r="BW87" s="405"/>
      <c r="BX87" s="405"/>
      <c r="BY87" s="406"/>
      <c r="BZ87" s="7"/>
      <c r="CA87" s="7"/>
      <c r="CB87" s="7"/>
      <c r="CC87" s="7"/>
      <c r="CD87" s="7"/>
      <c r="CE87" s="7"/>
      <c r="CF87" s="7"/>
      <c r="CG87" s="7"/>
      <c r="CH87" s="7"/>
      <c r="CI87" s="7"/>
      <c r="CJ87" s="7"/>
      <c r="CK87" s="7"/>
      <c r="CL87" s="7"/>
      <c r="CM87" s="7"/>
      <c r="CN87" s="7"/>
      <c r="CO87" s="7"/>
      <c r="CP87" s="7"/>
      <c r="CQ87" s="7"/>
      <c r="CR87" s="7"/>
      <c r="CS87" s="7"/>
      <c r="CT87" s="7"/>
      <c r="CU87" s="7"/>
      <c r="CV87" s="7"/>
      <c r="CW87" s="7"/>
      <c r="CX87" s="7"/>
      <c r="CY87" s="7"/>
      <c r="CZ87" s="7"/>
    </row>
    <row r="88" s="489" customFormat="true" ht="15" customHeight="true" x14ac:dyDescent="0.2">
      <c r="A88" s="149"/>
      <c r="B88" s="144"/>
      <c r="C88" s="113"/>
      <c r="D88" s="112"/>
      <c r="E88" s="112"/>
      <c r="F88" s="112"/>
      <c r="G88" s="111"/>
      <c r="H88" s="110"/>
      <c r="I88" s="112"/>
      <c r="J88" s="112"/>
      <c r="K88" s="112"/>
      <c r="L88" s="109"/>
      <c r="M88" s="113"/>
      <c r="N88" s="112"/>
      <c r="O88" s="112"/>
      <c r="P88" s="112"/>
      <c r="Q88" s="111"/>
      <c r="R88" s="110"/>
      <c r="S88" s="112"/>
      <c r="T88" s="112"/>
      <c r="U88" s="112"/>
      <c r="V88" s="112"/>
      <c r="W88" s="112"/>
      <c r="X88" s="112"/>
      <c r="Y88" s="109"/>
      <c r="Z88" s="7"/>
      <c r="AA88" s="833"/>
      <c r="AB88" s="833"/>
      <c r="AC88" s="833"/>
      <c r="AD88" s="833"/>
      <c r="AE88" s="833"/>
      <c r="AF88" s="833"/>
      <c r="AG88" s="833"/>
      <c r="AH88" s="833"/>
      <c r="AI88" s="833"/>
      <c r="AJ88" s="833"/>
      <c r="AK88" s="833"/>
      <c r="AL88" s="833"/>
      <c r="AM88" s="833"/>
      <c r="AN88" s="833"/>
      <c r="AO88" s="833"/>
      <c r="AP88" s="833"/>
      <c r="AQ88" s="833"/>
      <c r="AR88" s="833"/>
      <c r="AS88" s="833"/>
      <c r="AT88" s="833"/>
      <c r="AU88" s="833"/>
      <c r="AV88" s="833"/>
      <c r="AW88" s="833"/>
      <c r="AX88" s="833"/>
      <c r="AY88" s="833"/>
      <c r="AZ88" s="344"/>
      <c r="BA88" s="878"/>
      <c r="BB88" s="552"/>
      <c r="BC88" s="415"/>
      <c r="BD88" s="405"/>
      <c r="BE88" s="405"/>
      <c r="BF88" s="405"/>
      <c r="BG88" s="419"/>
      <c r="BH88" s="415"/>
      <c r="BI88" s="405"/>
      <c r="BJ88" s="405"/>
      <c r="BK88" s="405"/>
      <c r="BL88" s="419"/>
      <c r="BM88" s="415"/>
      <c r="BN88" s="405"/>
      <c r="BO88" s="405"/>
      <c r="BP88" s="405"/>
      <c r="BQ88" s="419"/>
      <c r="BR88" s="415"/>
      <c r="BS88" s="405"/>
      <c r="BT88" s="405"/>
      <c r="BU88" s="405"/>
      <c r="BV88" s="405"/>
      <c r="BW88" s="405"/>
      <c r="BX88" s="405"/>
      <c r="BY88" s="406"/>
      <c r="BZ88" s="7"/>
      <c r="CA88" s="7"/>
      <c r="CB88" s="7"/>
      <c r="CC88" s="7"/>
      <c r="CD88" s="7"/>
      <c r="CE88" s="7"/>
      <c r="CF88" s="7"/>
      <c r="CG88" s="7"/>
      <c r="CH88" s="7"/>
      <c r="CI88" s="7"/>
      <c r="CJ88" s="7"/>
      <c r="CK88" s="7"/>
      <c r="CL88" s="7"/>
      <c r="CM88" s="7"/>
      <c r="CN88" s="7"/>
      <c r="CO88" s="7"/>
      <c r="CP88" s="7"/>
      <c r="CQ88" s="7"/>
      <c r="CR88" s="7"/>
      <c r="CS88" s="7"/>
      <c r="CT88" s="7"/>
      <c r="CU88" s="7"/>
      <c r="CV88" s="7"/>
      <c r="CW88" s="7"/>
      <c r="CX88" s="7"/>
      <c r="CY88" s="7"/>
      <c r="CZ88" s="7"/>
    </row>
    <row r="89" s="489" customFormat="true" ht="15" customHeight="true" x14ac:dyDescent="0.2">
      <c r="A89" s="149"/>
      <c r="B89" s="144"/>
      <c r="C89" s="113"/>
      <c r="D89" s="112"/>
      <c r="E89" s="112"/>
      <c r="F89" s="112"/>
      <c r="G89" s="111"/>
      <c r="H89" s="110"/>
      <c r="I89" s="112"/>
      <c r="J89" s="112"/>
      <c r="K89" s="112"/>
      <c r="L89" s="109"/>
      <c r="M89" s="113"/>
      <c r="N89" s="112"/>
      <c r="O89" s="112"/>
      <c r="P89" s="112"/>
      <c r="Q89" s="111"/>
      <c r="R89" s="110"/>
      <c r="S89" s="112"/>
      <c r="T89" s="112"/>
      <c r="U89" s="112"/>
      <c r="V89" s="112"/>
      <c r="W89" s="112"/>
      <c r="X89" s="112"/>
      <c r="Y89" s="109"/>
      <c r="Z89" s="7"/>
      <c r="AA89" s="833"/>
      <c r="AB89" s="833"/>
      <c r="AC89" s="833"/>
      <c r="AD89" s="833"/>
      <c r="AE89" s="833"/>
      <c r="AF89" s="833"/>
      <c r="AG89" s="833"/>
      <c r="AH89" s="833"/>
      <c r="AI89" s="833"/>
      <c r="AJ89" s="833"/>
      <c r="AK89" s="833"/>
      <c r="AL89" s="833"/>
      <c r="AM89" s="833"/>
      <c r="AN89" s="833"/>
      <c r="AO89" s="833"/>
      <c r="AP89" s="833"/>
      <c r="AQ89" s="833"/>
      <c r="AR89" s="833"/>
      <c r="AS89" s="833"/>
      <c r="AT89" s="833"/>
      <c r="AU89" s="833"/>
      <c r="AV89" s="833"/>
      <c r="AW89" s="833"/>
      <c r="AX89" s="833"/>
      <c r="AY89" s="833"/>
      <c r="AZ89" s="344"/>
      <c r="BA89" s="878"/>
      <c r="BB89" s="552"/>
      <c r="BC89" s="415"/>
      <c r="BD89" s="405"/>
      <c r="BE89" s="405"/>
      <c r="BF89" s="405"/>
      <c r="BG89" s="419"/>
      <c r="BH89" s="415"/>
      <c r="BI89" s="405"/>
      <c r="BJ89" s="405"/>
      <c r="BK89" s="405"/>
      <c r="BL89" s="419"/>
      <c r="BM89" s="415"/>
      <c r="BN89" s="405"/>
      <c r="BO89" s="405"/>
      <c r="BP89" s="405"/>
      <c r="BQ89" s="419"/>
      <c r="BR89" s="415"/>
      <c r="BS89" s="405"/>
      <c r="BT89" s="405"/>
      <c r="BU89" s="405"/>
      <c r="BV89" s="405"/>
      <c r="BW89" s="405"/>
      <c r="BX89" s="405"/>
      <c r="BY89" s="406"/>
      <c r="BZ89" s="7"/>
      <c r="CA89" s="7"/>
      <c r="CB89" s="7"/>
      <c r="CC89" s="7"/>
      <c r="CD89" s="7"/>
      <c r="CE89" s="7"/>
      <c r="CF89" s="7"/>
      <c r="CG89" s="7"/>
      <c r="CH89" s="7"/>
      <c r="CI89" s="7"/>
      <c r="CJ89" s="7"/>
      <c r="CK89" s="7"/>
      <c r="CL89" s="7"/>
      <c r="CM89" s="7"/>
      <c r="CN89" s="7"/>
      <c r="CO89" s="7"/>
      <c r="CP89" s="7"/>
      <c r="CQ89" s="7"/>
      <c r="CR89" s="7"/>
      <c r="CS89" s="7"/>
      <c r="CT89" s="7"/>
      <c r="CU89" s="7"/>
      <c r="CV89" s="7"/>
      <c r="CW89" s="7"/>
      <c r="CX89" s="7"/>
      <c r="CY89" s="7"/>
      <c r="CZ89" s="7"/>
    </row>
    <row r="90" s="489" customFormat="true" ht="15" customHeight="true" x14ac:dyDescent="0.2">
      <c r="A90" s="149"/>
      <c r="B90" s="144"/>
      <c r="C90" s="113"/>
      <c r="D90" s="112"/>
      <c r="E90" s="112"/>
      <c r="F90" s="112"/>
      <c r="G90" s="111"/>
      <c r="H90" s="110"/>
      <c r="I90" s="112"/>
      <c r="J90" s="112"/>
      <c r="K90" s="112"/>
      <c r="L90" s="109"/>
      <c r="M90" s="113"/>
      <c r="N90" s="112"/>
      <c r="O90" s="112"/>
      <c r="P90" s="112"/>
      <c r="Q90" s="111"/>
      <c r="R90" s="110"/>
      <c r="S90" s="112"/>
      <c r="T90" s="112"/>
      <c r="U90" s="112"/>
      <c r="V90" s="112"/>
      <c r="W90" s="112"/>
      <c r="X90" s="112"/>
      <c r="Y90" s="109"/>
      <c r="Z90" s="7"/>
      <c r="AA90" s="833"/>
      <c r="AB90" s="833"/>
      <c r="AC90" s="833"/>
      <c r="AD90" s="833"/>
      <c r="AE90" s="833"/>
      <c r="AF90" s="833"/>
      <c r="AG90" s="833"/>
      <c r="AH90" s="833"/>
      <c r="AI90" s="833"/>
      <c r="AJ90" s="833"/>
      <c r="AK90" s="833"/>
      <c r="AL90" s="833"/>
      <c r="AM90" s="833"/>
      <c r="AN90" s="833"/>
      <c r="AO90" s="833"/>
      <c r="AP90" s="833"/>
      <c r="AQ90" s="833"/>
      <c r="AR90" s="833"/>
      <c r="AS90" s="833"/>
      <c r="AT90" s="833"/>
      <c r="AU90" s="833"/>
      <c r="AV90" s="833"/>
      <c r="AW90" s="833"/>
      <c r="AX90" s="833"/>
      <c r="AY90" s="833"/>
      <c r="AZ90" s="344"/>
      <c r="BA90" s="878"/>
      <c r="BB90" s="552"/>
      <c r="BC90" s="415"/>
      <c r="BD90" s="405"/>
      <c r="BE90" s="405"/>
      <c r="BF90" s="405"/>
      <c r="BG90" s="419"/>
      <c r="BH90" s="415"/>
      <c r="BI90" s="405"/>
      <c r="BJ90" s="405"/>
      <c r="BK90" s="405"/>
      <c r="BL90" s="419"/>
      <c r="BM90" s="415"/>
      <c r="BN90" s="405"/>
      <c r="BO90" s="405"/>
      <c r="BP90" s="405"/>
      <c r="BQ90" s="419"/>
      <c r="BR90" s="415"/>
      <c r="BS90" s="405"/>
      <c r="BT90" s="405"/>
      <c r="BU90" s="405"/>
      <c r="BV90" s="405"/>
      <c r="BW90" s="405"/>
      <c r="BX90" s="405"/>
      <c r="BY90" s="406"/>
      <c r="BZ90" s="7"/>
      <c r="CA90" s="7"/>
      <c r="CB90" s="7"/>
      <c r="CC90" s="7"/>
      <c r="CD90" s="7"/>
      <c r="CE90" s="7"/>
      <c r="CF90" s="7"/>
      <c r="CG90" s="7"/>
      <c r="CH90" s="7"/>
      <c r="CI90" s="7"/>
      <c r="CJ90" s="7"/>
      <c r="CK90" s="7"/>
      <c r="CL90" s="7"/>
      <c r="CM90" s="7"/>
      <c r="CN90" s="7"/>
      <c r="CO90" s="7"/>
      <c r="CP90" s="7"/>
      <c r="CQ90" s="7"/>
      <c r="CR90" s="7"/>
      <c r="CS90" s="7"/>
      <c r="CT90" s="7"/>
      <c r="CU90" s="7"/>
      <c r="CV90" s="7"/>
      <c r="CW90" s="7"/>
      <c r="CX90" s="7"/>
      <c r="CY90" s="7"/>
      <c r="CZ90" s="7"/>
    </row>
    <row r="91" s="489" customFormat="true" ht="15" customHeight="true" x14ac:dyDescent="0.2">
      <c r="A91" s="172"/>
      <c r="B91" s="143"/>
      <c r="C91" s="106"/>
      <c r="D91" s="108"/>
      <c r="E91" s="108"/>
      <c r="F91" s="108"/>
      <c r="G91" s="107"/>
      <c r="H91" s="105"/>
      <c r="I91" s="108"/>
      <c r="J91" s="108"/>
      <c r="K91" s="108"/>
      <c r="L91" s="104"/>
      <c r="M91" s="106"/>
      <c r="N91" s="108"/>
      <c r="O91" s="108"/>
      <c r="P91" s="108"/>
      <c r="Q91" s="107"/>
      <c r="R91" s="105"/>
      <c r="S91" s="108"/>
      <c r="T91" s="108"/>
      <c r="U91" s="108"/>
      <c r="V91" s="108"/>
      <c r="W91" s="108"/>
      <c r="X91" s="108"/>
      <c r="Y91" s="104"/>
      <c r="Z91" s="833"/>
      <c r="AA91" s="833"/>
      <c r="AB91" s="833"/>
      <c r="AC91" s="833"/>
      <c r="AD91" s="833"/>
      <c r="AE91" s="833"/>
      <c r="AF91" s="833"/>
      <c r="AG91" s="833"/>
      <c r="AH91" s="833"/>
      <c r="AI91" s="833"/>
      <c r="AJ91" s="833"/>
      <c r="AK91" s="833"/>
      <c r="AL91" s="833"/>
      <c r="AM91" s="833"/>
      <c r="AN91" s="833"/>
      <c r="AO91" s="833"/>
      <c r="AP91" s="833"/>
      <c r="AQ91" s="833"/>
      <c r="AR91" s="833"/>
      <c r="AS91" s="833"/>
      <c r="AT91" s="833"/>
      <c r="AU91" s="833"/>
      <c r="AV91" s="833"/>
      <c r="AW91" s="833"/>
      <c r="AX91" s="833"/>
      <c r="AY91" s="833"/>
      <c r="AZ91" s="344"/>
      <c r="BA91" s="878"/>
      <c r="BB91" s="552"/>
      <c r="BC91" s="415"/>
      <c r="BD91" s="405"/>
      <c r="BE91" s="405"/>
      <c r="BF91" s="405"/>
      <c r="BG91" s="419"/>
      <c r="BH91" s="415"/>
      <c r="BI91" s="405"/>
      <c r="BJ91" s="405"/>
      <c r="BK91" s="405"/>
      <c r="BL91" s="419"/>
      <c r="BM91" s="415"/>
      <c r="BN91" s="405"/>
      <c r="BO91" s="405"/>
      <c r="BP91" s="405"/>
      <c r="BQ91" s="419"/>
      <c r="BR91" s="415"/>
      <c r="BS91" s="405"/>
      <c r="BT91" s="405"/>
      <c r="BU91" s="405"/>
      <c r="BV91" s="405"/>
      <c r="BW91" s="405"/>
      <c r="BX91" s="405"/>
      <c r="BY91" s="406"/>
      <c r="BZ91" s="7"/>
      <c r="CA91" s="7"/>
      <c r="CB91" s="7"/>
      <c r="CC91" s="7"/>
      <c r="CD91" s="7"/>
      <c r="CE91" s="7"/>
      <c r="CF91" s="7"/>
      <c r="CG91" s="7"/>
      <c r="CH91" s="7"/>
      <c r="CI91" s="7"/>
      <c r="CJ91" s="7"/>
      <c r="CK91" s="7"/>
      <c r="CL91" s="7"/>
      <c r="CM91" s="7"/>
      <c r="CN91" s="7"/>
      <c r="CO91" s="7"/>
      <c r="CP91" s="7"/>
      <c r="CQ91" s="7"/>
      <c r="CR91" s="7"/>
      <c r="CS91" s="7"/>
      <c r="CT91" s="7"/>
      <c r="CU91" s="7"/>
      <c r="CV91" s="7"/>
      <c r="CW91" s="7"/>
      <c r="CX91" s="7"/>
      <c r="CY91" s="7"/>
      <c r="CZ91" s="7"/>
    </row>
    <row r="92" s="489" customFormat="true" ht="15" customHeight="true" x14ac:dyDescent="0.2">
      <c r="A92" s="172"/>
      <c r="B92" s="143"/>
      <c r="C92" s="106"/>
      <c r="D92" s="108"/>
      <c r="E92" s="108"/>
      <c r="F92" s="108"/>
      <c r="G92" s="107"/>
      <c r="H92" s="105"/>
      <c r="I92" s="108"/>
      <c r="J92" s="108"/>
      <c r="K92" s="108"/>
      <c r="L92" s="104"/>
      <c r="M92" s="106"/>
      <c r="N92" s="108"/>
      <c r="O92" s="108"/>
      <c r="P92" s="108"/>
      <c r="Q92" s="107"/>
      <c r="R92" s="105"/>
      <c r="S92" s="108"/>
      <c r="T92" s="108"/>
      <c r="U92" s="108"/>
      <c r="V92" s="108"/>
      <c r="W92" s="108"/>
      <c r="X92" s="108"/>
      <c r="Y92" s="104"/>
      <c r="Z92" s="833"/>
      <c r="AA92" s="833"/>
      <c r="AB92" s="833"/>
      <c r="AC92" s="833"/>
      <c r="AD92" s="833"/>
      <c r="AE92" s="833"/>
      <c r="AF92" s="833"/>
      <c r="AG92" s="833"/>
      <c r="AH92" s="833"/>
      <c r="AI92" s="833"/>
      <c r="AJ92" s="833"/>
      <c r="AK92" s="833"/>
      <c r="AL92" s="833"/>
      <c r="AM92" s="833"/>
      <c r="AN92" s="833"/>
      <c r="AO92" s="833"/>
      <c r="AP92" s="833"/>
      <c r="AQ92" s="833"/>
      <c r="AR92" s="833"/>
      <c r="AS92" s="833"/>
      <c r="AT92" s="833"/>
      <c r="AU92" s="833"/>
      <c r="AV92" s="833"/>
      <c r="AW92" s="833"/>
      <c r="AX92" s="833"/>
      <c r="AY92" s="833"/>
      <c r="AZ92" s="344"/>
      <c r="BA92" s="878"/>
      <c r="BB92" s="552"/>
      <c r="BC92" s="415"/>
      <c r="BD92" s="405"/>
      <c r="BE92" s="405"/>
      <c r="BF92" s="405"/>
      <c r="BG92" s="419"/>
      <c r="BH92" s="415"/>
      <c r="BI92" s="405"/>
      <c r="BJ92" s="405"/>
      <c r="BK92" s="405"/>
      <c r="BL92" s="419"/>
      <c r="BM92" s="415"/>
      <c r="BN92" s="405"/>
      <c r="BO92" s="405"/>
      <c r="BP92" s="405"/>
      <c r="BQ92" s="419"/>
      <c r="BR92" s="415"/>
      <c r="BS92" s="405"/>
      <c r="BT92" s="405"/>
      <c r="BU92" s="405"/>
      <c r="BV92" s="405"/>
      <c r="BW92" s="405"/>
      <c r="BX92" s="405"/>
      <c r="BY92" s="406"/>
      <c r="BZ92" s="7"/>
      <c r="CA92" s="7"/>
      <c r="CB92" s="7"/>
      <c r="CC92" s="7"/>
      <c r="CD92" s="7"/>
      <c r="CE92" s="7"/>
      <c r="CF92" s="7"/>
      <c r="CG92" s="7"/>
      <c r="CH92" s="7"/>
      <c r="CI92" s="7"/>
      <c r="CJ92" s="7"/>
      <c r="CK92" s="7"/>
      <c r="CL92" s="7"/>
      <c r="CM92" s="7"/>
      <c r="CN92" s="7"/>
      <c r="CO92" s="7"/>
      <c r="CP92" s="7"/>
      <c r="CQ92" s="7"/>
      <c r="CR92" s="7"/>
      <c r="CS92" s="7"/>
      <c r="CT92" s="7"/>
      <c r="CU92" s="7"/>
      <c r="CV92" s="7"/>
      <c r="CW92" s="7"/>
      <c r="CX92" s="7"/>
      <c r="CY92" s="7"/>
      <c r="CZ92" s="7"/>
    </row>
    <row r="93" s="489" customFormat="true" ht="15" customHeight="true" x14ac:dyDescent="0.2">
      <c r="A93" s="148"/>
      <c r="B93" s="142"/>
      <c r="C93" s="164"/>
      <c r="D93" s="163"/>
      <c r="E93" s="163"/>
      <c r="F93" s="163"/>
      <c r="G93" s="152"/>
      <c r="H93" s="154"/>
      <c r="I93" s="163"/>
      <c r="J93" s="163"/>
      <c r="K93" s="163"/>
      <c r="L93" s="158"/>
      <c r="M93" s="164"/>
      <c r="N93" s="163"/>
      <c r="O93" s="163"/>
      <c r="P93" s="163"/>
      <c r="Q93" s="152"/>
      <c r="R93" s="154"/>
      <c r="S93" s="163"/>
      <c r="T93" s="163"/>
      <c r="U93" s="163"/>
      <c r="V93" s="163"/>
      <c r="W93" s="163"/>
      <c r="X93" s="163"/>
      <c r="Y93" s="158"/>
      <c r="Z93" s="408"/>
      <c r="AA93" s="833"/>
      <c r="AB93" s="833"/>
      <c r="AC93" s="833"/>
      <c r="AD93" s="833"/>
      <c r="AE93" s="833"/>
      <c r="AF93" s="833"/>
      <c r="AG93" s="833"/>
      <c r="AH93" s="833"/>
      <c r="AI93" s="833"/>
      <c r="AJ93" s="833"/>
      <c r="AK93" s="833"/>
      <c r="AL93" s="833"/>
      <c r="AM93" s="833"/>
      <c r="AN93" s="833"/>
      <c r="AO93" s="833"/>
      <c r="AP93" s="833"/>
      <c r="AQ93" s="833"/>
      <c r="AR93" s="833"/>
      <c r="AS93" s="833"/>
      <c r="AT93" s="833"/>
      <c r="AU93" s="833"/>
      <c r="AV93" s="833"/>
      <c r="AW93" s="833"/>
      <c r="AX93" s="833"/>
      <c r="AY93" s="833"/>
      <c r="AZ93" s="344"/>
      <c r="BA93" s="878"/>
      <c r="BB93" s="552"/>
      <c r="BC93" s="415"/>
      <c r="BD93" s="405"/>
      <c r="BE93" s="405"/>
      <c r="BF93" s="405"/>
      <c r="BG93" s="419"/>
      <c r="BH93" s="415"/>
      <c r="BI93" s="405"/>
      <c r="BJ93" s="405"/>
      <c r="BK93" s="405"/>
      <c r="BL93" s="419"/>
      <c r="BM93" s="415"/>
      <c r="BN93" s="405"/>
      <c r="BO93" s="405"/>
      <c r="BP93" s="405"/>
      <c r="BQ93" s="419"/>
      <c r="BR93" s="415"/>
      <c r="BS93" s="405"/>
      <c r="BT93" s="405"/>
      <c r="BU93" s="405"/>
      <c r="BV93" s="405"/>
      <c r="BW93" s="405"/>
      <c r="BX93" s="405"/>
      <c r="BY93" s="406"/>
      <c r="BZ93" s="7"/>
      <c r="CA93" s="7"/>
      <c r="CB93" s="7"/>
      <c r="CC93" s="7"/>
      <c r="CD93" s="7"/>
      <c r="CE93" s="7"/>
      <c r="CF93" s="7"/>
      <c r="CG93" s="7"/>
      <c r="CH93" s="7"/>
      <c r="CI93" s="7"/>
      <c r="CJ93" s="7"/>
      <c r="CK93" s="7"/>
      <c r="CL93" s="7"/>
      <c r="CM93" s="7"/>
      <c r="CN93" s="7"/>
      <c r="CO93" s="7"/>
      <c r="CP93" s="7"/>
      <c r="CQ93" s="7"/>
      <c r="CR93" s="7"/>
      <c r="CS93" s="7"/>
      <c r="CT93" s="7"/>
      <c r="CU93" s="7"/>
      <c r="CV93" s="7"/>
      <c r="CW93" s="7"/>
      <c r="CX93" s="7"/>
      <c r="CY93" s="7"/>
      <c r="CZ93" s="7"/>
    </row>
    <row r="94" s="489" customFormat="true" ht="15" customHeight="true" x14ac:dyDescent="0.2">
      <c r="A94" s="71"/>
      <c r="B94" s="142"/>
      <c r="C94" s="164"/>
      <c r="D94" s="162"/>
      <c r="E94" s="162"/>
      <c r="F94" s="162"/>
      <c r="G94" s="151"/>
      <c r="H94" s="154"/>
      <c r="I94" s="162"/>
      <c r="J94" s="162"/>
      <c r="K94" s="162"/>
      <c r="L94" s="157"/>
      <c r="M94" s="164"/>
      <c r="N94" s="162"/>
      <c r="O94" s="162"/>
      <c r="P94" s="162"/>
      <c r="Q94" s="151"/>
      <c r="R94" s="154"/>
      <c r="S94" s="162"/>
      <c r="T94" s="162"/>
      <c r="U94" s="162"/>
      <c r="V94" s="162"/>
      <c r="W94" s="162"/>
      <c r="X94" s="162"/>
      <c r="Y94" s="157"/>
      <c r="Z94" s="179"/>
      <c r="AA94" s="833"/>
      <c r="AB94" s="833"/>
      <c r="AC94" s="833"/>
      <c r="AD94" s="833"/>
      <c r="AE94" s="833"/>
      <c r="AF94" s="833"/>
      <c r="AG94" s="833"/>
      <c r="AH94" s="833"/>
      <c r="AI94" s="833"/>
      <c r="AJ94" s="833"/>
      <c r="AK94" s="833"/>
      <c r="AL94" s="833"/>
      <c r="AM94" s="833"/>
      <c r="AN94" s="833"/>
      <c r="AO94" s="833"/>
      <c r="AP94" s="833"/>
      <c r="AQ94" s="833"/>
      <c r="AR94" s="833"/>
      <c r="AS94" s="833"/>
      <c r="AT94" s="833"/>
      <c r="AU94" s="833"/>
      <c r="AV94" s="833"/>
      <c r="AW94" s="833"/>
      <c r="AX94" s="833"/>
      <c r="AY94" s="833"/>
      <c r="AZ94" s="344"/>
      <c r="BA94" s="878"/>
      <c r="BB94" s="552"/>
      <c r="BC94" s="415"/>
      <c r="BD94" s="405"/>
      <c r="BE94" s="405"/>
      <c r="BF94" s="405"/>
      <c r="BG94" s="419"/>
      <c r="BH94" s="415"/>
      <c r="BI94" s="405"/>
      <c r="BJ94" s="405"/>
      <c r="BK94" s="405"/>
      <c r="BL94" s="419"/>
      <c r="BM94" s="415"/>
      <c r="BN94" s="405"/>
      <c r="BO94" s="405"/>
      <c r="BP94" s="405"/>
      <c r="BQ94" s="419"/>
      <c r="BR94" s="415"/>
      <c r="BS94" s="405"/>
      <c r="BT94" s="405"/>
      <c r="BU94" s="405"/>
      <c r="BV94" s="405"/>
      <c r="BW94" s="405"/>
      <c r="BX94" s="405"/>
      <c r="BY94" s="406"/>
      <c r="BZ94" s="7"/>
      <c r="CA94" s="7"/>
      <c r="CB94" s="7"/>
      <c r="CC94" s="7"/>
      <c r="CD94" s="7"/>
      <c r="CE94" s="7"/>
      <c r="CF94" s="7"/>
      <c r="CG94" s="7"/>
      <c r="CH94" s="7"/>
      <c r="CI94" s="7"/>
      <c r="CJ94" s="7"/>
      <c r="CK94" s="7"/>
      <c r="CL94" s="7"/>
      <c r="CM94" s="7"/>
      <c r="CN94" s="7"/>
      <c r="CO94" s="7"/>
      <c r="CP94" s="7"/>
      <c r="CQ94" s="7"/>
      <c r="CR94" s="7"/>
      <c r="CS94" s="7"/>
      <c r="CT94" s="7"/>
      <c r="CU94" s="7"/>
      <c r="CV94" s="7"/>
      <c r="CW94" s="7"/>
      <c r="CX94" s="7"/>
      <c r="CY94" s="7"/>
      <c r="CZ94" s="7"/>
    </row>
    <row r="95" s="489" customFormat="true" ht="15" customHeight="true" x14ac:dyDescent="0.2">
      <c r="A95" s="148"/>
      <c r="B95" s="141"/>
      <c r="C95" s="103"/>
      <c r="D95" s="102"/>
      <c r="E95" s="102"/>
      <c r="F95" s="102"/>
      <c r="G95" s="101"/>
      <c r="H95" s="100"/>
      <c r="I95" s="102"/>
      <c r="J95" s="102"/>
      <c r="K95" s="102"/>
      <c r="L95" s="99"/>
      <c r="M95" s="103"/>
      <c r="N95" s="102"/>
      <c r="O95" s="102"/>
      <c r="P95" s="102"/>
      <c r="Q95" s="101"/>
      <c r="R95" s="100"/>
      <c r="S95" s="102"/>
      <c r="T95" s="102"/>
      <c r="U95" s="102"/>
      <c r="V95" s="102"/>
      <c r="W95" s="102"/>
      <c r="X95" s="102"/>
      <c r="Y95" s="99"/>
      <c r="Z95" s="3"/>
      <c r="AA95" s="833"/>
      <c r="AB95" s="833"/>
      <c r="AC95" s="833"/>
      <c r="AD95" s="833"/>
      <c r="AE95" s="833"/>
      <c r="AF95" s="833"/>
      <c r="AG95" s="833"/>
      <c r="AH95" s="833"/>
      <c r="AI95" s="833"/>
      <c r="AJ95" s="833"/>
      <c r="AK95" s="833"/>
      <c r="AL95" s="833"/>
      <c r="AM95" s="833"/>
      <c r="AN95" s="833"/>
      <c r="AO95" s="833"/>
      <c r="AP95" s="833"/>
      <c r="AQ95" s="833"/>
      <c r="AR95" s="833"/>
      <c r="AS95" s="833"/>
      <c r="AT95" s="833"/>
      <c r="AU95" s="833"/>
      <c r="AV95" s="833"/>
      <c r="AW95" s="833"/>
      <c r="AX95" s="833"/>
      <c r="AY95" s="833"/>
      <c r="AZ95" s="344"/>
      <c r="BA95" s="878"/>
      <c r="BB95" s="552"/>
      <c r="BC95" s="415"/>
      <c r="BD95" s="405"/>
      <c r="BE95" s="405"/>
      <c r="BF95" s="405"/>
      <c r="BG95" s="419"/>
      <c r="BH95" s="415"/>
      <c r="BI95" s="405"/>
      <c r="BJ95" s="405"/>
      <c r="BK95" s="405"/>
      <c r="BL95" s="419"/>
      <c r="BM95" s="415"/>
      <c r="BN95" s="405"/>
      <c r="BO95" s="405"/>
      <c r="BP95" s="405"/>
      <c r="BQ95" s="419"/>
      <c r="BR95" s="415"/>
      <c r="BS95" s="405"/>
      <c r="BT95" s="405"/>
      <c r="BU95" s="405"/>
      <c r="BV95" s="405"/>
      <c r="BW95" s="405"/>
      <c r="BX95" s="405"/>
      <c r="BY95" s="406"/>
      <c r="BZ95" s="7"/>
      <c r="CA95" s="7"/>
      <c r="CB95" s="7"/>
      <c r="CC95" s="7"/>
      <c r="CD95" s="7"/>
      <c r="CE95" s="7"/>
      <c r="CF95" s="7"/>
      <c r="CG95" s="7"/>
      <c r="CH95" s="7"/>
      <c r="CI95" s="7"/>
      <c r="CJ95" s="7"/>
      <c r="CK95" s="7"/>
      <c r="CL95" s="7"/>
      <c r="CM95" s="7"/>
      <c r="CN95" s="7"/>
      <c r="CO95" s="7"/>
      <c r="CP95" s="7"/>
      <c r="CQ95" s="7"/>
      <c r="CR95" s="7"/>
      <c r="CS95" s="7"/>
      <c r="CT95" s="7"/>
      <c r="CU95" s="7"/>
      <c r="CV95" s="7"/>
      <c r="CW95" s="7"/>
      <c r="CX95" s="7"/>
      <c r="CY95" s="7"/>
      <c r="CZ95" s="7"/>
    </row>
    <row r="96" s="316" customFormat="true" ht="15" customHeight="true" x14ac:dyDescent="0.2">
      <c r="A96" s="71"/>
      <c r="B96" s="141"/>
      <c r="C96" s="103"/>
      <c r="D96" s="102"/>
      <c r="E96" s="102"/>
      <c r="F96" s="102"/>
      <c r="G96" s="101"/>
      <c r="H96" s="100"/>
      <c r="I96" s="102"/>
      <c r="J96" s="102"/>
      <c r="K96" s="102"/>
      <c r="L96" s="99"/>
      <c r="M96" s="103"/>
      <c r="N96" s="102"/>
      <c r="O96" s="102"/>
      <c r="P96" s="102"/>
      <c r="Q96" s="101"/>
      <c r="R96" s="100"/>
      <c r="S96" s="102"/>
      <c r="T96" s="102"/>
      <c r="U96" s="102"/>
      <c r="V96" s="102"/>
      <c r="W96" s="102"/>
      <c r="X96" s="102"/>
      <c r="Y96" s="99"/>
      <c r="Z96" s="3"/>
      <c r="AA96" s="833"/>
      <c r="AB96" s="833"/>
      <c r="AC96" s="833"/>
      <c r="AD96" s="833"/>
      <c r="AE96" s="833"/>
      <c r="AF96" s="833"/>
      <c r="AG96" s="833"/>
      <c r="AH96" s="833"/>
      <c r="AI96" s="833"/>
      <c r="AJ96" s="833"/>
      <c r="AK96" s="833"/>
      <c r="AL96" s="833"/>
      <c r="AM96" s="833"/>
      <c r="AN96" s="833"/>
      <c r="AO96" s="833"/>
      <c r="AP96" s="833"/>
      <c r="AQ96" s="833"/>
      <c r="AR96" s="833"/>
      <c r="AS96" s="833"/>
      <c r="AT96" s="833"/>
      <c r="AU96" s="833"/>
      <c r="AV96" s="833"/>
      <c r="AW96" s="833"/>
      <c r="AX96" s="833"/>
      <c r="AY96" s="833"/>
      <c r="AZ96" s="344"/>
      <c r="BA96" s="878"/>
      <c r="BB96" s="552"/>
      <c r="BC96" s="415"/>
      <c r="BD96" s="405"/>
      <c r="BE96" s="405"/>
      <c r="BF96" s="405"/>
      <c r="BG96" s="419"/>
      <c r="BH96" s="415"/>
      <c r="BI96" s="405"/>
      <c r="BJ96" s="405"/>
      <c r="BK96" s="405"/>
      <c r="BL96" s="419"/>
      <c r="BM96" s="415"/>
      <c r="BN96" s="405"/>
      <c r="BO96" s="405"/>
      <c r="BP96" s="405"/>
      <c r="BQ96" s="419"/>
      <c r="BR96" s="415"/>
      <c r="BS96" s="405"/>
      <c r="BT96" s="405"/>
      <c r="BU96" s="405"/>
      <c r="BV96" s="405"/>
      <c r="BW96" s="405"/>
      <c r="BX96" s="405"/>
      <c r="BY96" s="406"/>
      <c r="BZ96" s="7"/>
      <c r="CA96" s="7"/>
      <c r="CB96" s="7"/>
      <c r="CC96" s="7"/>
      <c r="CD96" s="7"/>
      <c r="CE96" s="7"/>
      <c r="CF96" s="7"/>
      <c r="CG96" s="7"/>
      <c r="CH96" s="7"/>
      <c r="CI96" s="7"/>
      <c r="CJ96" s="7"/>
      <c r="CK96" s="7"/>
      <c r="CL96" s="7"/>
      <c r="CM96" s="7"/>
      <c r="CN96" s="7"/>
      <c r="CO96" s="7"/>
      <c r="CP96" s="7"/>
      <c r="CQ96" s="7"/>
      <c r="CR96" s="7"/>
      <c r="CS96" s="7"/>
      <c r="CT96" s="7"/>
      <c r="CU96" s="7"/>
      <c r="CV96" s="7"/>
      <c r="CW96" s="7"/>
      <c r="CX96" s="7"/>
      <c r="CY96" s="7"/>
      <c r="CZ96" s="7"/>
    </row>
    <row r="97" s="316" customFormat="true" ht="15" customHeight="true" x14ac:dyDescent="0.2">
      <c r="A97" s="148"/>
      <c r="B97" s="141"/>
      <c r="C97" s="103"/>
      <c r="D97" s="102"/>
      <c r="E97" s="102"/>
      <c r="F97" s="102"/>
      <c r="G97" s="101"/>
      <c r="H97" s="100"/>
      <c r="I97" s="102"/>
      <c r="J97" s="102"/>
      <c r="K97" s="102"/>
      <c r="L97" s="99"/>
      <c r="M97" s="103"/>
      <c r="N97" s="102"/>
      <c r="O97" s="102"/>
      <c r="P97" s="102"/>
      <c r="Q97" s="101"/>
      <c r="R97" s="100"/>
      <c r="S97" s="102"/>
      <c r="T97" s="102"/>
      <c r="U97" s="102"/>
      <c r="V97" s="102"/>
      <c r="W97" s="102"/>
      <c r="X97" s="102"/>
      <c r="Y97" s="99"/>
      <c r="Z97" s="3"/>
      <c r="AA97" s="833"/>
      <c r="AB97" s="833"/>
      <c r="AC97" s="833"/>
      <c r="AD97" s="833"/>
      <c r="AE97" s="833"/>
      <c r="AF97" s="833"/>
      <c r="AG97" s="833"/>
      <c r="AH97" s="833"/>
      <c r="AI97" s="833"/>
      <c r="AJ97" s="833"/>
      <c r="AK97" s="833"/>
      <c r="AL97" s="833"/>
      <c r="AM97" s="833"/>
      <c r="AN97" s="833"/>
      <c r="AO97" s="833"/>
      <c r="AP97" s="833"/>
      <c r="AQ97" s="833"/>
      <c r="AR97" s="833"/>
      <c r="AS97" s="833"/>
      <c r="AT97" s="833"/>
      <c r="AU97" s="833"/>
      <c r="AV97" s="833"/>
      <c r="AW97" s="833"/>
      <c r="AX97" s="833"/>
      <c r="AY97" s="833"/>
      <c r="AZ97" s="344"/>
      <c r="BA97" s="878"/>
      <c r="BB97" s="552"/>
      <c r="BC97" s="415"/>
      <c r="BD97" s="405"/>
      <c r="BE97" s="405"/>
      <c r="BF97" s="405"/>
      <c r="BG97" s="419"/>
      <c r="BH97" s="415"/>
      <c r="BI97" s="405"/>
      <c r="BJ97" s="405"/>
      <c r="BK97" s="405"/>
      <c r="BL97" s="419"/>
      <c r="BM97" s="415"/>
      <c r="BN97" s="405"/>
      <c r="BO97" s="405"/>
      <c r="BP97" s="405"/>
      <c r="BQ97" s="419"/>
      <c r="BR97" s="415"/>
      <c r="BS97" s="405"/>
      <c r="BT97" s="405"/>
      <c r="BU97" s="405"/>
      <c r="BV97" s="405"/>
      <c r="BW97" s="405"/>
      <c r="BX97" s="405"/>
      <c r="BY97" s="406"/>
      <c r="BZ97" s="7"/>
      <c r="CA97" s="7"/>
      <c r="CB97" s="7"/>
      <c r="CC97" s="7"/>
      <c r="CD97" s="7"/>
      <c r="CE97" s="7"/>
      <c r="CF97" s="7"/>
      <c r="CG97" s="7"/>
      <c r="CH97" s="7"/>
      <c r="CI97" s="7"/>
      <c r="CJ97" s="7"/>
      <c r="CK97" s="7"/>
      <c r="CL97" s="7"/>
      <c r="CM97" s="7"/>
      <c r="CN97" s="7"/>
      <c r="CO97" s="7"/>
      <c r="CP97" s="7"/>
      <c r="CQ97" s="7"/>
      <c r="CR97" s="7"/>
      <c r="CS97" s="7"/>
      <c r="CT97" s="7"/>
      <c r="CU97" s="7"/>
      <c r="CV97" s="7"/>
      <c r="CW97" s="7"/>
      <c r="CX97" s="7"/>
      <c r="CY97" s="7"/>
      <c r="CZ97" s="7"/>
    </row>
    <row r="98" s="316" customFormat="true" ht="15" customHeight="true" x14ac:dyDescent="0.2">
      <c r="A98" s="71"/>
      <c r="B98" s="141"/>
      <c r="C98" s="103"/>
      <c r="D98" s="102"/>
      <c r="E98" s="102"/>
      <c r="F98" s="102"/>
      <c r="G98" s="101"/>
      <c r="H98" s="100"/>
      <c r="I98" s="102"/>
      <c r="J98" s="102"/>
      <c r="K98" s="102"/>
      <c r="L98" s="99"/>
      <c r="M98" s="103"/>
      <c r="N98" s="102"/>
      <c r="O98" s="102"/>
      <c r="P98" s="102"/>
      <c r="Q98" s="101"/>
      <c r="R98" s="100"/>
      <c r="S98" s="102"/>
      <c r="T98" s="102"/>
      <c r="U98" s="102"/>
      <c r="V98" s="102"/>
      <c r="W98" s="102"/>
      <c r="X98" s="102"/>
      <c r="Y98" s="99"/>
      <c r="Z98" s="3"/>
      <c r="AA98" s="833"/>
      <c r="AB98" s="833"/>
      <c r="AC98" s="833"/>
      <c r="AD98" s="833"/>
      <c r="AE98" s="833"/>
      <c r="AF98" s="833"/>
      <c r="AG98" s="833"/>
      <c r="AH98" s="833"/>
      <c r="AI98" s="833"/>
      <c r="AJ98" s="833"/>
      <c r="AK98" s="833"/>
      <c r="AL98" s="833"/>
      <c r="AM98" s="833"/>
      <c r="AN98" s="833"/>
      <c r="AO98" s="833"/>
      <c r="AP98" s="833"/>
      <c r="AQ98" s="833"/>
      <c r="AR98" s="833"/>
      <c r="AS98" s="833"/>
      <c r="AT98" s="833"/>
      <c r="AU98" s="833"/>
      <c r="AV98" s="833"/>
      <c r="AW98" s="833"/>
      <c r="AX98" s="833"/>
      <c r="AY98" s="833"/>
      <c r="AZ98" s="344"/>
      <c r="BA98" s="878"/>
      <c r="BB98" s="552"/>
      <c r="BC98" s="415"/>
      <c r="BD98" s="405"/>
      <c r="BE98" s="405"/>
      <c r="BF98" s="405"/>
      <c r="BG98" s="419"/>
      <c r="BH98" s="415"/>
      <c r="BI98" s="405"/>
      <c r="BJ98" s="405"/>
      <c r="BK98" s="405"/>
      <c r="BL98" s="419"/>
      <c r="BM98" s="415"/>
      <c r="BN98" s="405"/>
      <c r="BO98" s="405"/>
      <c r="BP98" s="405"/>
      <c r="BQ98" s="419"/>
      <c r="BR98" s="415"/>
      <c r="BS98" s="405"/>
      <c r="BT98" s="405"/>
      <c r="BU98" s="405"/>
      <c r="BV98" s="405"/>
      <c r="BW98" s="405"/>
      <c r="BX98" s="405"/>
      <c r="BY98" s="406"/>
      <c r="BZ98" s="7"/>
      <c r="CA98" s="7"/>
      <c r="CB98" s="7"/>
      <c r="CC98" s="7"/>
      <c r="CD98" s="7"/>
      <c r="CE98" s="7"/>
      <c r="CF98" s="7"/>
      <c r="CG98" s="7"/>
      <c r="CH98" s="7"/>
      <c r="CI98" s="7"/>
      <c r="CJ98" s="7"/>
      <c r="CK98" s="7"/>
      <c r="CL98" s="7"/>
      <c r="CM98" s="7"/>
      <c r="CN98" s="7"/>
      <c r="CO98" s="7"/>
      <c r="CP98" s="7"/>
      <c r="CQ98" s="7"/>
      <c r="CR98" s="7"/>
      <c r="CS98" s="7"/>
      <c r="CT98" s="7"/>
      <c r="CU98" s="7"/>
      <c r="CV98" s="7"/>
      <c r="CW98" s="7"/>
      <c r="CX98" s="7"/>
      <c r="CY98" s="7"/>
      <c r="CZ98" s="7"/>
    </row>
    <row r="99" s="316" customFormat="true" ht="15" customHeight="true" x14ac:dyDescent="0.2">
      <c r="A99" s="71"/>
      <c r="B99" s="141"/>
      <c r="C99" s="103"/>
      <c r="D99" s="102"/>
      <c r="E99" s="102"/>
      <c r="F99" s="102"/>
      <c r="G99" s="101"/>
      <c r="H99" s="100"/>
      <c r="I99" s="102"/>
      <c r="J99" s="102"/>
      <c r="K99" s="102"/>
      <c r="L99" s="99"/>
      <c r="M99" s="103"/>
      <c r="N99" s="102"/>
      <c r="O99" s="102"/>
      <c r="P99" s="102"/>
      <c r="Q99" s="101"/>
      <c r="R99" s="100"/>
      <c r="S99" s="102"/>
      <c r="T99" s="102"/>
      <c r="U99" s="102"/>
      <c r="V99" s="102"/>
      <c r="W99" s="102"/>
      <c r="X99" s="102"/>
      <c r="Y99" s="99"/>
      <c r="Z99" s="3"/>
      <c r="AA99" s="833"/>
      <c r="AB99" s="833"/>
      <c r="AC99" s="833"/>
      <c r="AD99" s="833"/>
      <c r="AE99" s="833"/>
      <c r="AF99" s="833"/>
      <c r="AG99" s="833"/>
      <c r="AH99" s="833"/>
      <c r="AI99" s="833"/>
      <c r="AJ99" s="833"/>
      <c r="AK99" s="833"/>
      <c r="AL99" s="833"/>
      <c r="AM99" s="833"/>
      <c r="AN99" s="833"/>
      <c r="AO99" s="833"/>
      <c r="AP99" s="833"/>
      <c r="AQ99" s="833"/>
      <c r="AR99" s="833"/>
      <c r="AS99" s="833"/>
      <c r="AT99" s="833"/>
      <c r="AU99" s="833"/>
      <c r="AV99" s="833"/>
      <c r="AW99" s="833"/>
      <c r="AX99" s="833"/>
      <c r="AY99" s="833"/>
      <c r="AZ99" s="344"/>
      <c r="BA99" s="878"/>
      <c r="BB99" s="552"/>
      <c r="BC99" s="415"/>
      <c r="BD99" s="405"/>
      <c r="BE99" s="405"/>
      <c r="BF99" s="405"/>
      <c r="BG99" s="419"/>
      <c r="BH99" s="415"/>
      <c r="BI99" s="405"/>
      <c r="BJ99" s="405"/>
      <c r="BK99" s="405"/>
      <c r="BL99" s="419"/>
      <c r="BM99" s="415"/>
      <c r="BN99" s="405"/>
      <c r="BO99" s="405"/>
      <c r="BP99" s="405"/>
      <c r="BQ99" s="419"/>
      <c r="BR99" s="415"/>
      <c r="BS99" s="405"/>
      <c r="BT99" s="405"/>
      <c r="BU99" s="405"/>
      <c r="BV99" s="405"/>
      <c r="BW99" s="405"/>
      <c r="BX99" s="405"/>
      <c r="BY99" s="406"/>
      <c r="BZ99" s="7"/>
      <c r="CA99" s="7"/>
      <c r="CB99" s="7"/>
      <c r="CC99" s="7"/>
      <c r="CD99" s="7"/>
      <c r="CE99" s="7"/>
      <c r="CF99" s="7"/>
      <c r="CG99" s="7"/>
      <c r="CH99" s="7"/>
      <c r="CI99" s="7"/>
      <c r="CJ99" s="7"/>
      <c r="CK99" s="7"/>
      <c r="CL99" s="7"/>
      <c r="CM99" s="7"/>
      <c r="CN99" s="7"/>
      <c r="CO99" s="7"/>
      <c r="CP99" s="7"/>
      <c r="CQ99" s="7"/>
      <c r="CR99" s="7"/>
      <c r="CS99" s="7"/>
      <c r="CT99" s="7"/>
      <c r="CU99" s="7"/>
      <c r="CV99" s="7"/>
      <c r="CW99" s="7"/>
      <c r="CX99" s="7"/>
      <c r="CY99" s="7"/>
      <c r="CZ99" s="7"/>
    </row>
    <row r="100" s="316" customFormat="true" ht="15" customHeight="true" x14ac:dyDescent="0.2">
      <c r="A100" s="71"/>
      <c r="B100" s="141"/>
      <c r="C100" s="103"/>
      <c r="D100" s="102"/>
      <c r="E100" s="102"/>
      <c r="F100" s="102"/>
      <c r="G100" s="101"/>
      <c r="H100" s="100"/>
      <c r="I100" s="102"/>
      <c r="J100" s="102"/>
      <c r="K100" s="102"/>
      <c r="L100" s="99"/>
      <c r="M100" s="103"/>
      <c r="N100" s="102"/>
      <c r="O100" s="102"/>
      <c r="P100" s="102"/>
      <c r="Q100" s="101"/>
      <c r="R100" s="100"/>
      <c r="S100" s="102"/>
      <c r="T100" s="102"/>
      <c r="U100" s="102"/>
      <c r="V100" s="102"/>
      <c r="W100" s="102"/>
      <c r="X100" s="102"/>
      <c r="Y100" s="99"/>
      <c r="Z100" s="3"/>
      <c r="AA100" s="833"/>
      <c r="AB100" s="833"/>
      <c r="AC100" s="833"/>
      <c r="AD100" s="833"/>
      <c r="AE100" s="833"/>
      <c r="AF100" s="833"/>
      <c r="AG100" s="833"/>
      <c r="AH100" s="833"/>
      <c r="AI100" s="833"/>
      <c r="AJ100" s="833"/>
      <c r="AK100" s="833"/>
      <c r="AL100" s="833"/>
      <c r="AM100" s="833"/>
      <c r="AN100" s="833"/>
      <c r="AO100" s="833"/>
      <c r="AP100" s="833"/>
      <c r="AQ100" s="833"/>
      <c r="AR100" s="833"/>
      <c r="AS100" s="833"/>
      <c r="AT100" s="833"/>
      <c r="AU100" s="833"/>
      <c r="AV100" s="833"/>
      <c r="AW100" s="833"/>
      <c r="AX100" s="833"/>
      <c r="AY100" s="833"/>
      <c r="AZ100" s="344"/>
      <c r="BA100" s="878"/>
      <c r="BB100" s="552"/>
      <c r="BC100" s="415"/>
      <c r="BD100" s="405"/>
      <c r="BE100" s="405"/>
      <c r="BF100" s="405"/>
      <c r="BG100" s="419"/>
      <c r="BH100" s="415"/>
      <c r="BI100" s="405"/>
      <c r="BJ100" s="405"/>
      <c r="BK100" s="405"/>
      <c r="BL100" s="419"/>
      <c r="BM100" s="415"/>
      <c r="BN100" s="405"/>
      <c r="BO100" s="405"/>
      <c r="BP100" s="405"/>
      <c r="BQ100" s="419"/>
      <c r="BR100" s="415"/>
      <c r="BS100" s="405"/>
      <c r="BT100" s="405"/>
      <c r="BU100" s="405"/>
      <c r="BV100" s="405"/>
      <c r="BW100" s="405"/>
      <c r="BX100" s="405"/>
      <c r="BY100" s="406"/>
      <c r="BZ100" s="7"/>
      <c r="CA100" s="7"/>
      <c r="CB100" s="7"/>
      <c r="CC100" s="7"/>
      <c r="CD100" s="7"/>
      <c r="CE100" s="7"/>
      <c r="CF100" s="7"/>
      <c r="CG100" s="7"/>
      <c r="CH100" s="7"/>
      <c r="CI100" s="7"/>
      <c r="CJ100" s="7"/>
      <c r="CK100" s="7"/>
      <c r="CL100" s="7"/>
      <c r="CM100" s="7"/>
      <c r="CN100" s="7"/>
      <c r="CO100" s="7"/>
      <c r="CP100" s="7"/>
      <c r="CQ100" s="7"/>
      <c r="CR100" s="7"/>
      <c r="CS100" s="7"/>
      <c r="CT100" s="7"/>
      <c r="CU100" s="7"/>
      <c r="CV100" s="7"/>
      <c r="CW100" s="7"/>
      <c r="CX100" s="7"/>
      <c r="CY100" s="7"/>
      <c r="CZ100" s="7"/>
    </row>
    <row r="101" s="316" customFormat="true" ht="15" customHeight="true" x14ac:dyDescent="0.2">
      <c r="A101" s="148"/>
      <c r="B101" s="141"/>
      <c r="C101" s="103"/>
      <c r="D101" s="102"/>
      <c r="E101" s="102"/>
      <c r="F101" s="102"/>
      <c r="G101" s="101"/>
      <c r="H101" s="100"/>
      <c r="I101" s="102"/>
      <c r="J101" s="102"/>
      <c r="K101" s="102"/>
      <c r="L101" s="99"/>
      <c r="M101" s="103"/>
      <c r="N101" s="102"/>
      <c r="O101" s="102"/>
      <c r="P101" s="102"/>
      <c r="Q101" s="101"/>
      <c r="R101" s="100"/>
      <c r="S101" s="102"/>
      <c r="T101" s="102"/>
      <c r="U101" s="102"/>
      <c r="V101" s="102"/>
      <c r="W101" s="102"/>
      <c r="X101" s="102"/>
      <c r="Y101" s="99"/>
      <c r="Z101" s="3"/>
      <c r="AA101" s="833"/>
      <c r="AB101" s="833"/>
      <c r="AC101" s="833"/>
      <c r="AD101" s="833"/>
      <c r="AE101" s="833"/>
      <c r="AF101" s="833"/>
      <c r="AG101" s="833"/>
      <c r="AH101" s="833"/>
      <c r="AI101" s="833"/>
      <c r="AJ101" s="833"/>
      <c r="AK101" s="833"/>
      <c r="AL101" s="833"/>
      <c r="AM101" s="833"/>
      <c r="AN101" s="833"/>
      <c r="AO101" s="833"/>
      <c r="AP101" s="833"/>
      <c r="AQ101" s="833"/>
      <c r="AR101" s="833"/>
      <c r="AS101" s="833"/>
      <c r="AT101" s="833"/>
      <c r="AU101" s="833"/>
      <c r="AV101" s="833"/>
      <c r="AW101" s="833"/>
      <c r="AX101" s="833"/>
      <c r="AY101" s="833"/>
      <c r="AZ101" s="344"/>
      <c r="BA101" s="878"/>
      <c r="BB101" s="552"/>
      <c r="BC101" s="415"/>
      <c r="BD101" s="405"/>
      <c r="BE101" s="405"/>
      <c r="BF101" s="405"/>
      <c r="BG101" s="419"/>
      <c r="BH101" s="415"/>
      <c r="BI101" s="405"/>
      <c r="BJ101" s="405"/>
      <c r="BK101" s="405"/>
      <c r="BL101" s="419"/>
      <c r="BM101" s="415"/>
      <c r="BN101" s="405"/>
      <c r="BO101" s="405"/>
      <c r="BP101" s="405"/>
      <c r="BQ101" s="419"/>
      <c r="BR101" s="415"/>
      <c r="BS101" s="405"/>
      <c r="BT101" s="405"/>
      <c r="BU101" s="405"/>
      <c r="BV101" s="405"/>
      <c r="BW101" s="405"/>
      <c r="BX101" s="405"/>
      <c r="BY101" s="406"/>
      <c r="BZ101" s="7"/>
      <c r="CA101" s="7"/>
      <c r="CB101" s="7"/>
      <c r="CC101" s="7"/>
      <c r="CD101" s="7"/>
      <c r="CE101" s="7"/>
      <c r="CF101" s="7"/>
      <c r="CG101" s="7"/>
      <c r="CH101" s="7"/>
      <c r="CI101" s="7"/>
      <c r="CJ101" s="7"/>
      <c r="CK101" s="7"/>
      <c r="CL101" s="7"/>
      <c r="CM101" s="7"/>
      <c r="CN101" s="7"/>
      <c r="CO101" s="7"/>
      <c r="CP101" s="7"/>
      <c r="CQ101" s="7"/>
      <c r="CR101" s="7"/>
      <c r="CS101" s="7"/>
      <c r="CT101" s="7"/>
      <c r="CU101" s="7"/>
      <c r="CV101" s="7"/>
      <c r="CW101" s="7"/>
      <c r="CX101" s="7"/>
      <c r="CY101" s="7"/>
      <c r="CZ101" s="7"/>
    </row>
    <row r="102" s="316" customFormat="true" ht="15" customHeight="true" x14ac:dyDescent="0.2">
      <c r="A102" s="71"/>
      <c r="B102" s="141"/>
      <c r="C102" s="103"/>
      <c r="D102" s="102"/>
      <c r="E102" s="102"/>
      <c r="F102" s="102"/>
      <c r="G102" s="101"/>
      <c r="H102" s="100"/>
      <c r="I102" s="102"/>
      <c r="J102" s="102"/>
      <c r="K102" s="102"/>
      <c r="L102" s="99"/>
      <c r="M102" s="103"/>
      <c r="N102" s="102"/>
      <c r="O102" s="102"/>
      <c r="P102" s="102"/>
      <c r="Q102" s="101"/>
      <c r="R102" s="100"/>
      <c r="S102" s="102"/>
      <c r="T102" s="102"/>
      <c r="U102" s="102"/>
      <c r="V102" s="102"/>
      <c r="W102" s="102"/>
      <c r="X102" s="102"/>
      <c r="Y102" s="99"/>
      <c r="Z102" s="3"/>
      <c r="AA102" s="833"/>
      <c r="AB102" s="833"/>
      <c r="AC102" s="833"/>
      <c r="AD102" s="833"/>
      <c r="AE102" s="833"/>
      <c r="AF102" s="833"/>
      <c r="AG102" s="833"/>
      <c r="AH102" s="833"/>
      <c r="AI102" s="833"/>
      <c r="AJ102" s="833"/>
      <c r="AK102" s="833"/>
      <c r="AL102" s="833"/>
      <c r="AM102" s="833"/>
      <c r="AN102" s="833"/>
      <c r="AO102" s="833"/>
      <c r="AP102" s="833"/>
      <c r="AQ102" s="833"/>
      <c r="AR102" s="833"/>
      <c r="AS102" s="833"/>
      <c r="AT102" s="833"/>
      <c r="AU102" s="833"/>
      <c r="AV102" s="833"/>
      <c r="AW102" s="833"/>
      <c r="AX102" s="833"/>
      <c r="AY102" s="833"/>
      <c r="AZ102" s="344"/>
      <c r="BA102" s="878"/>
      <c r="BB102" s="552"/>
      <c r="BC102" s="415"/>
      <c r="BD102" s="405"/>
      <c r="BE102" s="405"/>
      <c r="BF102" s="405"/>
      <c r="BG102" s="419"/>
      <c r="BH102" s="415"/>
      <c r="BI102" s="405"/>
      <c r="BJ102" s="405"/>
      <c r="BK102" s="405"/>
      <c r="BL102" s="419"/>
      <c r="BM102" s="415"/>
      <c r="BN102" s="405"/>
      <c r="BO102" s="405"/>
      <c r="BP102" s="405"/>
      <c r="BQ102" s="419"/>
      <c r="BR102" s="415"/>
      <c r="BS102" s="405"/>
      <c r="BT102" s="405"/>
      <c r="BU102" s="405"/>
      <c r="BV102" s="405"/>
      <c r="BW102" s="405"/>
      <c r="BX102" s="405"/>
      <c r="BY102" s="406"/>
      <c r="BZ102" s="7"/>
      <c r="CA102" s="7"/>
      <c r="CB102" s="7"/>
      <c r="CC102" s="7"/>
      <c r="CD102" s="7"/>
      <c r="CE102" s="7"/>
      <c r="CF102" s="7"/>
      <c r="CG102" s="7"/>
      <c r="CH102" s="7"/>
      <c r="CI102" s="7"/>
      <c r="CJ102" s="7"/>
      <c r="CK102" s="7"/>
      <c r="CL102" s="7"/>
      <c r="CM102" s="7"/>
      <c r="CN102" s="7"/>
      <c r="CO102" s="7"/>
      <c r="CP102" s="7"/>
      <c r="CQ102" s="7"/>
      <c r="CR102" s="7"/>
      <c r="CS102" s="7"/>
      <c r="CT102" s="7"/>
      <c r="CU102" s="7"/>
      <c r="CV102" s="7"/>
      <c r="CW102" s="7"/>
      <c r="CX102" s="7"/>
      <c r="CY102" s="7"/>
      <c r="CZ102" s="7"/>
    </row>
    <row r="103" s="316" customFormat="true" ht="15" customHeight="true" x14ac:dyDescent="0.2">
      <c r="A103" s="71"/>
      <c r="B103" s="141"/>
      <c r="C103" s="103"/>
      <c r="D103" s="102"/>
      <c r="E103" s="102"/>
      <c r="F103" s="102"/>
      <c r="G103" s="101"/>
      <c r="H103" s="100"/>
      <c r="I103" s="102"/>
      <c r="J103" s="102"/>
      <c r="K103" s="102"/>
      <c r="L103" s="99"/>
      <c r="M103" s="103"/>
      <c r="N103" s="102"/>
      <c r="O103" s="102"/>
      <c r="P103" s="102"/>
      <c r="Q103" s="101"/>
      <c r="R103" s="100"/>
      <c r="S103" s="102"/>
      <c r="T103" s="102"/>
      <c r="U103" s="102"/>
      <c r="V103" s="102"/>
      <c r="W103" s="102"/>
      <c r="X103" s="102"/>
      <c r="Y103" s="99"/>
      <c r="Z103" s="3"/>
      <c r="AA103" s="833"/>
      <c r="AB103" s="833"/>
      <c r="AC103" s="833"/>
      <c r="AD103" s="833"/>
      <c r="AE103" s="833"/>
      <c r="AF103" s="833"/>
      <c r="AG103" s="833"/>
      <c r="AH103" s="833"/>
      <c r="AI103" s="833"/>
      <c r="AJ103" s="833"/>
      <c r="AK103" s="833"/>
      <c r="AL103" s="833"/>
      <c r="AM103" s="833"/>
      <c r="AN103" s="833"/>
      <c r="AO103" s="833"/>
      <c r="AP103" s="833"/>
      <c r="AQ103" s="833"/>
      <c r="AR103" s="833"/>
      <c r="AS103" s="833"/>
      <c r="AT103" s="833"/>
      <c r="AU103" s="833"/>
      <c r="AV103" s="833"/>
      <c r="AW103" s="833"/>
      <c r="AX103" s="833"/>
      <c r="AY103" s="833"/>
      <c r="AZ103" s="344"/>
      <c r="BA103" s="878"/>
      <c r="BB103" s="552"/>
      <c r="BC103" s="415"/>
      <c r="BD103" s="405"/>
      <c r="BE103" s="405"/>
      <c r="BF103" s="405"/>
      <c r="BG103" s="419"/>
      <c r="BH103" s="415"/>
      <c r="BI103" s="405"/>
      <c r="BJ103" s="405"/>
      <c r="BK103" s="405"/>
      <c r="BL103" s="419"/>
      <c r="BM103" s="415"/>
      <c r="BN103" s="405"/>
      <c r="BO103" s="405"/>
      <c r="BP103" s="405"/>
      <c r="BQ103" s="419"/>
      <c r="BR103" s="415"/>
      <c r="BS103" s="405"/>
      <c r="BT103" s="405"/>
      <c r="BU103" s="405"/>
      <c r="BV103" s="405"/>
      <c r="BW103" s="405"/>
      <c r="BX103" s="405"/>
      <c r="BY103" s="406"/>
      <c r="BZ103" s="7"/>
      <c r="CA103" s="7"/>
      <c r="CB103" s="7"/>
      <c r="CC103" s="7"/>
      <c r="CD103" s="7"/>
      <c r="CE103" s="7"/>
      <c r="CF103" s="7"/>
      <c r="CG103" s="7"/>
      <c r="CH103" s="7"/>
      <c r="CI103" s="7"/>
      <c r="CJ103" s="7"/>
      <c r="CK103" s="7"/>
      <c r="CL103" s="7"/>
      <c r="CM103" s="7"/>
      <c r="CN103" s="7"/>
      <c r="CO103" s="7"/>
      <c r="CP103" s="7"/>
      <c r="CQ103" s="7"/>
      <c r="CR103" s="7"/>
      <c r="CS103" s="7"/>
      <c r="CT103" s="7"/>
      <c r="CU103" s="7"/>
      <c r="CV103" s="7"/>
      <c r="CW103" s="7"/>
      <c r="CX103" s="7"/>
      <c r="CY103" s="7"/>
      <c r="CZ103" s="7"/>
    </row>
    <row r="104" s="316" customFormat="true" ht="15" customHeight="true" x14ac:dyDescent="0.2">
      <c r="A104" s="71"/>
      <c r="B104" s="141"/>
      <c r="C104" s="103"/>
      <c r="D104" s="102"/>
      <c r="E104" s="102"/>
      <c r="F104" s="102"/>
      <c r="G104" s="101"/>
      <c r="H104" s="100"/>
      <c r="I104" s="102"/>
      <c r="J104" s="102"/>
      <c r="K104" s="102"/>
      <c r="L104" s="99"/>
      <c r="M104" s="103"/>
      <c r="N104" s="102"/>
      <c r="O104" s="102"/>
      <c r="P104" s="102"/>
      <c r="Q104" s="101"/>
      <c r="R104" s="100"/>
      <c r="S104" s="102"/>
      <c r="T104" s="102"/>
      <c r="U104" s="102"/>
      <c r="V104" s="102"/>
      <c r="W104" s="102"/>
      <c r="X104" s="102"/>
      <c r="Y104" s="99"/>
      <c r="Z104" s="3"/>
      <c r="AA104" s="833"/>
      <c r="AB104" s="833"/>
      <c r="AC104" s="833"/>
      <c r="AD104" s="833"/>
      <c r="AE104" s="833"/>
      <c r="AF104" s="833"/>
      <c r="AG104" s="833"/>
      <c r="AH104" s="833"/>
      <c r="AI104" s="833"/>
      <c r="AJ104" s="833"/>
      <c r="AK104" s="833"/>
      <c r="AL104" s="833"/>
      <c r="AM104" s="833"/>
      <c r="AN104" s="833"/>
      <c r="AO104" s="833"/>
      <c r="AP104" s="833"/>
      <c r="AQ104" s="833"/>
      <c r="AR104" s="833"/>
      <c r="AS104" s="833"/>
      <c r="AT104" s="833"/>
      <c r="AU104" s="833"/>
      <c r="AV104" s="833"/>
      <c r="AW104" s="833"/>
      <c r="AX104" s="833"/>
      <c r="AY104" s="833"/>
      <c r="AZ104" s="344"/>
      <c r="BA104" s="878"/>
      <c r="BB104" s="552"/>
      <c r="BC104" s="415"/>
      <c r="BD104" s="405"/>
      <c r="BE104" s="405"/>
      <c r="BF104" s="405"/>
      <c r="BG104" s="419"/>
      <c r="BH104" s="415"/>
      <c r="BI104" s="405"/>
      <c r="BJ104" s="405"/>
      <c r="BK104" s="405"/>
      <c r="BL104" s="419"/>
      <c r="BM104" s="415"/>
      <c r="BN104" s="405"/>
      <c r="BO104" s="405"/>
      <c r="BP104" s="405"/>
      <c r="BQ104" s="419"/>
      <c r="BR104" s="415"/>
      <c r="BS104" s="405"/>
      <c r="BT104" s="405"/>
      <c r="BU104" s="405"/>
      <c r="BV104" s="405"/>
      <c r="BW104" s="405"/>
      <c r="BX104" s="405"/>
      <c r="BY104" s="406"/>
      <c r="BZ104" s="7"/>
      <c r="CA104" s="7"/>
      <c r="CB104" s="7"/>
      <c r="CC104" s="7"/>
      <c r="CD104" s="7"/>
      <c r="CE104" s="7"/>
      <c r="CF104" s="7"/>
      <c r="CG104" s="7"/>
      <c r="CH104" s="7"/>
      <c r="CI104" s="7"/>
      <c r="CJ104" s="7"/>
      <c r="CK104" s="7"/>
      <c r="CL104" s="7"/>
      <c r="CM104" s="7"/>
      <c r="CN104" s="7"/>
      <c r="CO104" s="7"/>
      <c r="CP104" s="7"/>
      <c r="CQ104" s="7"/>
      <c r="CR104" s="7"/>
      <c r="CS104" s="7"/>
      <c r="CT104" s="7"/>
      <c r="CU104" s="7"/>
      <c r="CV104" s="7"/>
      <c r="CW104" s="7"/>
      <c r="CX104" s="7"/>
      <c r="CY104" s="7"/>
      <c r="CZ104" s="7"/>
    </row>
    <row r="105" s="316" customFormat="true" ht="15" customHeight="true" x14ac:dyDescent="0.2">
      <c r="A105" s="145"/>
      <c r="B105" s="140"/>
      <c r="C105" s="98"/>
      <c r="D105" s="97"/>
      <c r="E105" s="97"/>
      <c r="F105" s="97"/>
      <c r="G105" s="96"/>
      <c r="H105" s="95"/>
      <c r="I105" s="97"/>
      <c r="J105" s="97"/>
      <c r="K105" s="97"/>
      <c r="L105" s="94"/>
      <c r="M105" s="98"/>
      <c r="N105" s="97"/>
      <c r="O105" s="97"/>
      <c r="P105" s="97"/>
      <c r="Q105" s="96"/>
      <c r="R105" s="95"/>
      <c r="S105" s="97"/>
      <c r="T105" s="97"/>
      <c r="U105" s="97"/>
      <c r="V105" s="97"/>
      <c r="W105" s="97"/>
      <c r="X105" s="97"/>
      <c r="Y105" s="94"/>
      <c r="Z105" s="3"/>
      <c r="AA105" s="833"/>
      <c r="AB105" s="833"/>
      <c r="AC105" s="833"/>
      <c r="AD105" s="833"/>
      <c r="AE105" s="833"/>
      <c r="AF105" s="833"/>
      <c r="AG105" s="833"/>
      <c r="AH105" s="833"/>
      <c r="AI105" s="833"/>
      <c r="AJ105" s="833"/>
      <c r="AK105" s="833"/>
      <c r="AL105" s="833"/>
      <c r="AM105" s="833"/>
      <c r="AN105" s="833"/>
      <c r="AO105" s="833"/>
      <c r="AP105" s="833"/>
      <c r="AQ105" s="833"/>
      <c r="AR105" s="833"/>
      <c r="AS105" s="833"/>
      <c r="AT105" s="833"/>
      <c r="AU105" s="833"/>
      <c r="AV105" s="833"/>
      <c r="AW105" s="833"/>
      <c r="AX105" s="833"/>
      <c r="AY105" s="833"/>
      <c r="AZ105" s="344"/>
      <c r="BA105" s="878"/>
      <c r="BB105" s="552"/>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7"/>
      <c r="CA105" s="7"/>
      <c r="CB105" s="7"/>
      <c r="CC105" s="7"/>
      <c r="CD105" s="7"/>
      <c r="CE105" s="7"/>
      <c r="CF105" s="7"/>
      <c r="CG105" s="7"/>
      <c r="CH105" s="7"/>
      <c r="CI105" s="7"/>
      <c r="CJ105" s="7"/>
      <c r="CK105" s="7"/>
      <c r="CL105" s="7"/>
      <c r="CM105" s="7"/>
      <c r="CN105" s="7"/>
      <c r="CO105" s="7"/>
      <c r="CP105" s="7"/>
      <c r="CQ105" s="7"/>
      <c r="CR105" s="7"/>
      <c r="CS105" s="7"/>
      <c r="CT105" s="7"/>
      <c r="CU105" s="7"/>
      <c r="CV105" s="7"/>
      <c r="CW105" s="7"/>
      <c r="CX105" s="7"/>
      <c r="CY105" s="7"/>
      <c r="CZ105" s="7"/>
    </row>
    <row r="106" s="316" customFormat="true" ht="250.15" customHeight="true" x14ac:dyDescent="0.2">
      <c r="A106" s="439"/>
      <c r="B106" s="177"/>
      <c r="C106" s="176"/>
      <c r="D106" s="176"/>
      <c r="E106" s="176"/>
      <c r="F106" s="176"/>
      <c r="G106" s="176"/>
      <c r="H106" s="176"/>
      <c r="I106" s="176"/>
      <c r="J106" s="176"/>
      <c r="K106" s="176"/>
      <c r="L106" s="176"/>
      <c r="M106" s="176"/>
      <c r="N106" s="176"/>
      <c r="O106" s="176"/>
      <c r="P106" s="176"/>
      <c r="Q106" s="176"/>
      <c r="R106" s="176"/>
      <c r="S106" s="176"/>
      <c r="T106" s="176"/>
      <c r="U106" s="176"/>
      <c r="V106" s="176"/>
      <c r="W106" s="176"/>
      <c r="X106" s="176"/>
      <c r="Y106" s="176"/>
      <c r="Z106" s="178"/>
      <c r="AA106" s="344"/>
      <c r="AB106" s="344"/>
      <c r="AC106" s="344"/>
      <c r="AD106" s="344"/>
      <c r="AE106" s="344"/>
      <c r="AF106" s="344"/>
      <c r="AG106" s="344"/>
      <c r="AH106" s="344"/>
      <c r="AI106" s="344"/>
      <c r="AJ106" s="344"/>
      <c r="AK106" s="344"/>
      <c r="AL106" s="344"/>
      <c r="AM106" s="344"/>
      <c r="AN106" s="344"/>
      <c r="AO106" s="344"/>
      <c r="AP106" s="344"/>
      <c r="AQ106" s="344"/>
      <c r="AR106" s="344"/>
      <c r="AS106" s="344"/>
      <c r="AT106" s="344"/>
      <c r="AU106" s="344"/>
      <c r="AV106" s="344"/>
      <c r="AW106" s="344"/>
      <c r="AX106" s="344"/>
      <c r="AY106" s="344"/>
      <c r="AZ106" s="344"/>
      <c r="BA106" s="399"/>
      <c r="BB106" s="400"/>
      <c r="BC106" s="400"/>
      <c r="BD106" s="400"/>
      <c r="BE106" s="400"/>
      <c r="BF106" s="400"/>
      <c r="BG106" s="400"/>
      <c r="BH106" s="400"/>
      <c r="BI106" s="400"/>
      <c r="BJ106" s="400"/>
      <c r="BK106" s="400"/>
      <c r="BL106" s="400"/>
      <c r="BM106" s="400"/>
      <c r="BN106" s="400"/>
      <c r="BO106" s="400"/>
      <c r="BP106" s="400"/>
      <c r="BQ106" s="400"/>
      <c r="BR106" s="400"/>
      <c r="BS106" s="400"/>
      <c r="BT106" s="400"/>
      <c r="BU106" s="400"/>
      <c r="BV106" s="400"/>
      <c r="BW106" s="400"/>
      <c r="BX106" s="400"/>
      <c r="BY106" s="399"/>
      <c r="BZ106" s="343"/>
      <c r="CA106" s="343"/>
      <c r="CB106" s="343"/>
      <c r="CC106" s="343"/>
      <c r="CD106" s="343"/>
      <c r="CE106" s="343"/>
      <c r="CF106" s="343"/>
      <c r="CG106" s="343"/>
      <c r="CH106" s="343"/>
      <c r="CI106" s="343"/>
      <c r="CJ106" s="343"/>
      <c r="CK106" s="343"/>
      <c r="CL106" s="343"/>
      <c r="CM106" s="343"/>
      <c r="CN106" s="343"/>
      <c r="CO106" s="343"/>
      <c r="CP106" s="343"/>
      <c r="CQ106" s="343"/>
      <c r="CR106" s="343"/>
      <c r="CS106" s="343"/>
      <c r="CT106" s="343"/>
      <c r="CU106" s="343"/>
      <c r="CV106" s="343"/>
      <c r="CW106" s="343"/>
      <c r="CX106" s="343"/>
      <c r="CY106" s="343"/>
      <c r="CZ106" s="343"/>
    </row>
    <row r="107" s="296" customFormat="true" ht="18" customHeight="true" x14ac:dyDescent="0.2">
      <c r="A107" s="439"/>
      <c r="B107" s="297"/>
      <c r="C107" s="389"/>
      <c r="D107" s="389"/>
      <c r="E107" s="389"/>
      <c r="F107" s="389"/>
      <c r="G107" s="389"/>
      <c r="H107" s="389"/>
      <c r="I107" s="389"/>
      <c r="J107" s="389"/>
      <c r="K107" s="389"/>
      <c r="L107" s="389"/>
      <c r="M107" s="389"/>
      <c r="N107" s="389"/>
      <c r="O107" s="389"/>
      <c r="P107" s="389"/>
      <c r="Q107" s="389"/>
      <c r="R107" s="389"/>
      <c r="S107" s="389"/>
      <c r="T107" s="389"/>
      <c r="U107" s="389"/>
      <c r="V107" s="389"/>
      <c r="W107" s="389"/>
      <c r="X107" s="389"/>
      <c r="Y107" s="389"/>
      <c r="Z107" s="830"/>
      <c r="AA107" s="33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AZ107" s="339"/>
      <c r="BB107" s="31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96" customFormat="true" ht="22.5" customHeight="true" x14ac:dyDescent="0.35">
      <c r="A108" s="990" t="str">
        <f>A1026</f>
        <v>Dominican Republic</v>
      </c>
      <c r="B108" s="991"/>
      <c r="C108" s="298"/>
      <c r="D108" s="298"/>
      <c r="E108" s="298"/>
      <c r="F108" s="298"/>
      <c r="G108" s="298"/>
      <c r="H108" s="298"/>
      <c r="I108" s="298"/>
      <c r="J108" s="298"/>
      <c r="K108" s="298"/>
      <c r="L108" s="298"/>
      <c r="M108" s="298"/>
      <c r="N108" s="298"/>
      <c r="O108" s="298"/>
      <c r="P108" s="298"/>
      <c r="Q108" s="298"/>
      <c r="R108" s="298"/>
      <c r="S108" s="298"/>
      <c r="T108" s="298"/>
      <c r="U108" s="298"/>
      <c r="Z108" s="339"/>
      <c r="AA108" s="339"/>
      <c r="AB108" s="339"/>
      <c r="AC108" s="339"/>
      <c r="AD108" s="339"/>
      <c r="AE108" s="339"/>
      <c r="AF108" s="339"/>
      <c r="AG108" s="339"/>
      <c r="AH108" s="339"/>
      <c r="AI108" s="339"/>
      <c r="AJ108" s="339"/>
      <c r="AK108" s="339"/>
      <c r="AL108" s="339"/>
      <c r="AM108" s="339"/>
      <c r="AN108" s="339"/>
      <c r="AO108" s="339"/>
      <c r="AP108" s="339"/>
      <c r="AQ108" s="339"/>
      <c r="AR108" s="339"/>
      <c r="AS108" s="339"/>
      <c r="AT108" s="339"/>
      <c r="AU108" s="339"/>
      <c r="AV108" s="339"/>
      <c r="AW108" s="339"/>
      <c r="AX108" s="339"/>
      <c r="AY108" s="339"/>
      <c r="AZ108" s="339"/>
      <c r="BB108" s="31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96" customFormat="true" ht="22.5" customHeight="true" x14ac:dyDescent="0.35">
      <c r="A109" s="323" t="str">
        <f>A1034</f>
        <v>2013</v>
      </c>
      <c r="B109" s="324"/>
      <c r="C109" s="298"/>
      <c r="D109" s="298"/>
      <c r="E109" s="298"/>
      <c r="F109" s="298"/>
      <c r="G109" s="298"/>
      <c r="H109" s="298"/>
      <c r="I109" s="298"/>
      <c r="J109" s="298"/>
      <c r="K109" s="298"/>
      <c r="L109" s="298"/>
      <c r="M109" s="298"/>
      <c r="N109" s="298"/>
      <c r="O109" s="298"/>
      <c r="P109" s="298"/>
      <c r="Q109" s="298"/>
      <c r="R109" s="298"/>
      <c r="S109" s="298"/>
      <c r="T109" s="298"/>
      <c r="U109" s="298"/>
      <c r="Z109" s="339"/>
      <c r="AA109" s="339"/>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AZ109" s="339"/>
      <c r="BB109" s="31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96" customFormat="true" ht="22.5" customHeight="true" x14ac:dyDescent="0.35">
      <c r="A110" s="325" t="s">
        <v>98</v>
      </c>
      <c r="B110" s="326"/>
      <c r="C110" s="298"/>
      <c r="D110" s="298"/>
      <c r="E110" s="298"/>
      <c r="F110" s="298"/>
      <c r="G110" s="298"/>
      <c r="H110" s="298"/>
      <c r="I110" s="298"/>
      <c r="J110" s="298"/>
      <c r="K110" s="298"/>
      <c r="L110" s="298"/>
      <c r="M110" s="298"/>
      <c r="N110" s="298"/>
      <c r="O110" s="298"/>
      <c r="P110" s="298"/>
      <c r="Q110" s="298"/>
      <c r="R110" s="298"/>
      <c r="S110" s="298"/>
      <c r="T110" s="298"/>
      <c r="U110" s="298"/>
      <c r="Z110" s="339"/>
      <c r="AA110" s="339"/>
      <c r="AB110" s="339"/>
      <c r="AC110" s="339"/>
      <c r="AD110" s="339"/>
      <c r="AE110" s="339"/>
      <c r="AF110" s="339"/>
      <c r="AG110" s="339"/>
      <c r="AH110" s="339"/>
      <c r="AI110" s="339"/>
      <c r="AJ110" s="339"/>
      <c r="AK110" s="339"/>
      <c r="AL110" s="339"/>
      <c r="AM110" s="339"/>
      <c r="AN110" s="339"/>
      <c r="AO110" s="339"/>
      <c r="AP110" s="339"/>
      <c r="AQ110" s="339"/>
      <c r="AR110" s="339"/>
      <c r="AS110" s="339"/>
      <c r="AT110" s="339"/>
      <c r="AU110" s="339"/>
      <c r="AV110" s="339"/>
      <c r="AW110" s="339"/>
      <c r="AX110" s="339"/>
      <c r="AY110" s="339"/>
      <c r="AZ110" s="339"/>
      <c r="BB110" s="31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96" customFormat="true" ht="20.1" customHeight="true" x14ac:dyDescent="0.35">
      <c r="A111" s="327" t="s">
        <v>96</v>
      </c>
      <c r="B111" s="324"/>
      <c r="C111" s="298"/>
      <c r="D111" s="298"/>
      <c r="E111" s="298"/>
      <c r="F111" s="298"/>
      <c r="G111" s="298"/>
      <c r="H111" s="298"/>
      <c r="I111" s="298"/>
      <c r="J111" s="298"/>
      <c r="K111" s="298"/>
      <c r="L111" s="298"/>
      <c r="M111" s="298"/>
      <c r="N111" s="298"/>
      <c r="O111" s="298"/>
      <c r="P111" s="298"/>
      <c r="Q111" s="298"/>
      <c r="R111" s="298"/>
      <c r="S111" s="298"/>
      <c r="T111" s="298"/>
      <c r="U111" s="298"/>
      <c r="Z111" s="339"/>
      <c r="AA111" s="339"/>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AZ111" s="339"/>
      <c r="BB111" s="31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96" customFormat="true" ht="15" customHeight="true" x14ac:dyDescent="0.2">
      <c r="A112" s="550" t="s">
        <v>97</v>
      </c>
      <c r="B112" s="350"/>
      <c r="C112" s="298"/>
      <c r="D112" s="298"/>
      <c r="E112" s="298"/>
      <c r="F112" s="298"/>
      <c r="G112" s="298"/>
      <c r="H112" s="298"/>
      <c r="I112" s="298"/>
      <c r="J112" s="298"/>
      <c r="K112" s="298"/>
      <c r="L112" s="298"/>
      <c r="M112" s="298"/>
      <c r="N112" s="298"/>
      <c r="O112" s="298"/>
      <c r="P112" s="298"/>
      <c r="Q112" s="298"/>
      <c r="R112" s="298"/>
      <c r="S112" s="298"/>
      <c r="T112" s="298"/>
      <c r="U112" s="298"/>
      <c r="Z112" s="339"/>
      <c r="AA112" s="339"/>
      <c r="AB112" s="339"/>
      <c r="AC112" s="339"/>
      <c r="AD112" s="339"/>
      <c r="AE112" s="339"/>
      <c r="AF112" s="339"/>
      <c r="AG112" s="339"/>
      <c r="AH112" s="339"/>
      <c r="AI112" s="339"/>
      <c r="AJ112" s="339"/>
      <c r="AK112" s="339"/>
      <c r="AL112" s="339"/>
      <c r="AM112" s="339"/>
      <c r="AN112" s="339"/>
      <c r="AO112" s="339"/>
      <c r="AP112" s="339"/>
      <c r="AQ112" s="339"/>
      <c r="AR112" s="339"/>
      <c r="AS112" s="339"/>
      <c r="AT112" s="339"/>
      <c r="AU112" s="339"/>
      <c r="AV112" s="339"/>
      <c r="AW112" s="339"/>
      <c r="AX112" s="339"/>
      <c r="AY112" s="339"/>
      <c r="AZ112" s="339"/>
      <c r="BB112" s="31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96" customFormat="true" ht="15" customHeight="true" x14ac:dyDescent="0.2">
      <c r="A113" s="331" t="s">
        <v>40</v>
      </c>
      <c r="B113" s="330"/>
      <c r="C113" s="298"/>
      <c r="D113" s="298"/>
      <c r="E113" s="298"/>
      <c r="F113" s="298"/>
      <c r="G113" s="298"/>
      <c r="H113" s="298"/>
      <c r="I113" s="298"/>
      <c r="J113" s="298"/>
      <c r="K113" s="298"/>
      <c r="L113" s="298"/>
      <c r="M113" s="298"/>
      <c r="N113" s="298"/>
      <c r="O113" s="298"/>
      <c r="P113" s="298"/>
      <c r="Q113" s="298"/>
      <c r="R113" s="298"/>
      <c r="S113" s="298"/>
      <c r="T113" s="298"/>
      <c r="U113" s="298"/>
      <c r="Z113" s="339"/>
      <c r="AA113" s="339"/>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AZ113" s="339"/>
      <c r="BB113" s="31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96" customFormat="true" ht="15" customHeight="true" x14ac:dyDescent="0.2">
      <c r="A114" s="329" t="s">
        <v>39</v>
      </c>
      <c r="B114" s="330"/>
      <c r="C114" s="298"/>
      <c r="D114" s="298"/>
      <c r="E114" s="298"/>
      <c r="F114" s="298"/>
      <c r="G114" s="298"/>
      <c r="H114" s="298"/>
      <c r="I114" s="298"/>
      <c r="J114" s="298"/>
      <c r="K114" s="298"/>
      <c r="L114" s="298"/>
      <c r="M114" s="298"/>
      <c r="N114" s="298"/>
      <c r="O114" s="298"/>
      <c r="P114" s="298"/>
      <c r="Q114" s="298"/>
      <c r="R114" s="298"/>
      <c r="S114" s="298"/>
      <c r="T114" s="298"/>
      <c r="U114" s="298"/>
      <c r="Z114" s="339"/>
      <c r="AA114" s="339"/>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39"/>
      <c r="AX114" s="339"/>
      <c r="AY114" s="339"/>
      <c r="AZ114" s="339"/>
      <c r="BB114" s="31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96" customFormat="true" ht="15" customHeight="true" x14ac:dyDescent="0.2">
      <c r="A115" s="329" t="s">
        <v>133</v>
      </c>
      <c r="B115" s="349" t="str">
        <f>A1025</f>
        <v>DHS13</v>
      </c>
      <c r="C115" s="298"/>
      <c r="D115" s="298"/>
      <c r="E115" s="298"/>
      <c r="F115" s="298"/>
      <c r="G115" s="298"/>
      <c r="H115" s="298"/>
      <c r="I115" s="298"/>
      <c r="J115" s="298"/>
      <c r="K115" s="298"/>
      <c r="L115" s="298"/>
      <c r="M115" s="298"/>
      <c r="N115" s="298"/>
      <c r="O115" s="298"/>
      <c r="P115" s="298"/>
      <c r="Q115" s="298"/>
      <c r="R115" s="298"/>
      <c r="S115" s="298"/>
      <c r="T115" s="298"/>
      <c r="U115" s="298"/>
      <c r="Z115" s="339"/>
      <c r="AA115" s="339"/>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AZ115" s="339"/>
      <c r="BB115" s="31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96" customFormat="true" ht="15" customHeight="true" x14ac:dyDescent="0.2">
      <c r="A116" s="185" t="str">
        <f>B1030</f>
        <v/>
      </c>
      <c r="B116" s="184"/>
      <c r="C116" s="298"/>
      <c r="D116" s="298"/>
      <c r="E116" s="298"/>
      <c r="F116" s="298"/>
      <c r="G116" s="298"/>
      <c r="H116" s="298"/>
      <c r="I116" s="298"/>
      <c r="J116" s="298"/>
      <c r="K116" s="298"/>
      <c r="L116" s="298"/>
      <c r="M116" s="298"/>
      <c r="N116" s="298"/>
      <c r="O116" s="298"/>
      <c r="P116" s="298"/>
      <c r="Q116" s="298"/>
      <c r="R116" s="298"/>
      <c r="S116" s="298"/>
      <c r="T116" s="298"/>
      <c r="U116" s="298"/>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B116" s="31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96" customFormat="true" ht="15" customHeight="true" x14ac:dyDescent="0.2">
      <c r="A117" s="185" t="str">
        <f>B1029</f>
        <v/>
      </c>
      <c r="B117" s="183"/>
      <c r="C117" s="298"/>
      <c r="D117" s="298"/>
      <c r="E117" s="298"/>
      <c r="F117" s="298"/>
      <c r="G117" s="298"/>
      <c r="H117" s="298"/>
      <c r="I117" s="298"/>
      <c r="J117" s="298"/>
      <c r="K117" s="298"/>
      <c r="L117" s="298"/>
      <c r="M117" s="298"/>
      <c r="N117" s="298"/>
      <c r="O117" s="298"/>
      <c r="P117" s="298"/>
      <c r="Q117" s="298"/>
      <c r="R117" s="298"/>
      <c r="S117" s="298"/>
      <c r="T117" s="298"/>
      <c r="U117" s="298"/>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B117" s="31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96" customFormat="true" ht="21" customHeight="true" x14ac:dyDescent="0.2">
      <c r="A118" s="182"/>
      <c r="B118" s="184"/>
      <c r="C118" s="298"/>
      <c r="D118" s="298"/>
      <c r="E118" s="298"/>
      <c r="F118" s="298"/>
      <c r="G118" s="298"/>
      <c r="H118" s="298"/>
      <c r="I118" s="298"/>
      <c r="J118" s="298"/>
      <c r="K118" s="298"/>
      <c r="L118" s="298"/>
      <c r="M118" s="298"/>
      <c r="N118" s="298"/>
      <c r="O118" s="298"/>
      <c r="P118" s="298"/>
      <c r="Q118" s="298"/>
      <c r="R118" s="298"/>
      <c r="S118" s="298"/>
      <c r="T118" s="298"/>
      <c r="U118" s="298"/>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B118" s="31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96" customFormat="true" ht="15" customHeight="true" x14ac:dyDescent="0.2">
      <c r="A119" s="181"/>
      <c r="B119" s="180"/>
      <c r="C119" s="298"/>
      <c r="D119" s="298"/>
      <c r="E119" s="298"/>
      <c r="F119" s="298"/>
      <c r="G119" s="298"/>
      <c r="H119" s="298"/>
      <c r="I119" s="298"/>
      <c r="J119" s="298"/>
      <c r="K119" s="298"/>
      <c r="L119" s="298"/>
      <c r="M119" s="298"/>
      <c r="N119" s="298"/>
      <c r="O119" s="298"/>
      <c r="P119" s="298"/>
      <c r="Q119" s="298"/>
      <c r="R119" s="298"/>
      <c r="S119" s="298"/>
      <c r="T119" s="298"/>
      <c r="U119" s="298"/>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B119" s="31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489" customFormat="true" ht="15" customHeight="true" x14ac:dyDescent="0.2">
      <c r="A120" s="301" t="s">
        <v>98</v>
      </c>
      <c r="B120" s="335"/>
      <c r="C120" s="979" t="s">
        <v>114</v>
      </c>
      <c r="D120" s="980"/>
      <c r="E120" s="980"/>
      <c r="F120" s="980"/>
      <c r="G120" s="981"/>
      <c r="H120" s="982" t="s">
        <v>38</v>
      </c>
      <c r="I120" s="974"/>
      <c r="J120" s="974"/>
      <c r="K120" s="974"/>
      <c r="L120" s="976"/>
      <c r="M120" s="969" t="s">
        <v>37</v>
      </c>
      <c r="N120" s="970"/>
      <c r="O120" s="970"/>
      <c r="P120" s="970"/>
      <c r="Q120" s="972"/>
      <c r="R120" s="20" t="s">
        <v>138</v>
      </c>
      <c r="S120" s="398"/>
      <c r="T120" s="398"/>
      <c r="U120" s="398"/>
      <c r="V120" s="398"/>
      <c r="W120" s="398"/>
      <c r="X120" s="398"/>
      <c r="Y120" s="398"/>
      <c r="Z120" s="5"/>
      <c r="AA120" s="833"/>
      <c r="AB120" s="833"/>
      <c r="AC120" s="833"/>
      <c r="AD120" s="833"/>
      <c r="AE120" s="833"/>
      <c r="AF120" s="833"/>
      <c r="AG120" s="833"/>
      <c r="AH120" s="833"/>
      <c r="AI120" s="833"/>
      <c r="AJ120" s="833"/>
      <c r="AK120" s="833"/>
      <c r="AL120" s="833"/>
      <c r="AM120" s="833"/>
      <c r="AN120" s="833"/>
      <c r="AO120" s="833"/>
      <c r="AP120" s="833"/>
      <c r="AQ120" s="833"/>
      <c r="AR120" s="833"/>
      <c r="AS120" s="833"/>
      <c r="AT120" s="833"/>
      <c r="AU120" s="833"/>
      <c r="AV120" s="833"/>
      <c r="AW120" s="833"/>
      <c r="AX120" s="833"/>
      <c r="AY120" s="833"/>
      <c r="AZ120" s="344"/>
      <c r="BA120" s="345" t="s">
        <v>128</v>
      </c>
      <c r="BB120" s="301" t="s">
        <v>98</v>
      </c>
      <c r="BC120" s="969" t="s">
        <v>114</v>
      </c>
      <c r="BD120" s="970"/>
      <c r="BE120" s="970"/>
      <c r="BF120" s="970"/>
      <c r="BG120" s="971"/>
      <c r="BH120" s="969" t="s">
        <v>38</v>
      </c>
      <c r="BI120" s="970"/>
      <c r="BJ120" s="970"/>
      <c r="BK120" s="970"/>
      <c r="BL120" s="971"/>
      <c r="BM120" s="969" t="s">
        <v>37</v>
      </c>
      <c r="BN120" s="970"/>
      <c r="BO120" s="970"/>
      <c r="BP120" s="970"/>
      <c r="BQ120" s="972"/>
      <c r="BR120" s="19" t="s">
        <v>138</v>
      </c>
      <c r="BS120" s="398"/>
      <c r="BT120" s="398"/>
      <c r="BU120" s="398"/>
      <c r="BV120" s="398"/>
      <c r="BW120" s="398"/>
      <c r="BX120" s="398"/>
      <c r="BY120" s="398"/>
      <c r="BZ120" s="343"/>
      <c r="CA120" s="343"/>
      <c r="CB120" s="343"/>
      <c r="CC120" s="343"/>
      <c r="CD120" s="343"/>
      <c r="CE120" s="343"/>
      <c r="CF120" s="343"/>
      <c r="CG120" s="343"/>
      <c r="CH120" s="343"/>
      <c r="CI120" s="343"/>
      <c r="CJ120" s="343"/>
      <c r="CK120" s="343"/>
      <c r="CL120" s="343"/>
      <c r="CM120" s="343"/>
      <c r="CN120" s="343"/>
      <c r="CO120" s="343"/>
      <c r="CP120" s="343"/>
      <c r="CQ120" s="343"/>
      <c r="CR120" s="343"/>
      <c r="CS120" s="343"/>
      <c r="CT120" s="343"/>
      <c r="CU120" s="343"/>
      <c r="CV120" s="343"/>
      <c r="CW120" s="343"/>
      <c r="CX120" s="343"/>
      <c r="CY120" s="343"/>
      <c r="CZ120" s="343"/>
    </row>
    <row r="121" s="489" customFormat="true" ht="12.75" x14ac:dyDescent="0.2">
      <c r="A121" s="333" t="s">
        <v>87</v>
      </c>
      <c r="B121" s="367"/>
      <c r="C121" s="390" t="s">
        <v>0</v>
      </c>
      <c r="D121" s="545" t="s">
        <v>1</v>
      </c>
      <c r="E121" s="545" t="s">
        <v>2</v>
      </c>
      <c r="F121" s="545" t="s">
        <v>3</v>
      </c>
      <c r="G121" s="546" t="s">
        <v>4</v>
      </c>
      <c r="H121" s="372" t="s">
        <v>0</v>
      </c>
      <c r="I121" s="548" t="s">
        <v>1</v>
      </c>
      <c r="J121" s="548" t="s">
        <v>2</v>
      </c>
      <c r="K121" s="548" t="s">
        <v>3</v>
      </c>
      <c r="L121" s="549" t="s">
        <v>4</v>
      </c>
      <c r="M121" s="373" t="s">
        <v>0</v>
      </c>
      <c r="N121" s="548" t="s">
        <v>1</v>
      </c>
      <c r="O121" s="548" t="s">
        <v>2</v>
      </c>
      <c r="P121" s="548" t="s">
        <v>3</v>
      </c>
      <c r="Q121" s="544" t="s">
        <v>4</v>
      </c>
      <c r="R121" s="372" t="s">
        <v>548</v>
      </c>
      <c r="S121" s="548" t="s">
        <v>549</v>
      </c>
      <c r="T121" s="548" t="s">
        <v>550</v>
      </c>
      <c r="U121" s="548" t="s">
        <v>551</v>
      </c>
      <c r="V121" s="548" t="s">
        <v>552</v>
      </c>
      <c r="W121" s="548" t="s">
        <v>553</v>
      </c>
      <c r="X121" s="548" t="s">
        <v>554</v>
      </c>
      <c r="Y121" s="549" t="s">
        <v>555</v>
      </c>
      <c r="Z121" s="879"/>
      <c r="AA121" s="833"/>
      <c r="AB121" s="833"/>
      <c r="AC121" s="833"/>
      <c r="AD121" s="833"/>
      <c r="AE121" s="833"/>
      <c r="AF121" s="833"/>
      <c r="AG121" s="833"/>
      <c r="AH121" s="833"/>
      <c r="AI121" s="833"/>
      <c r="AJ121" s="833"/>
      <c r="AK121" s="833"/>
      <c r="AL121" s="833"/>
      <c r="AM121" s="833"/>
      <c r="AN121" s="833"/>
      <c r="AO121" s="833"/>
      <c r="AP121" s="833"/>
      <c r="AQ121" s="833"/>
      <c r="AR121" s="833"/>
      <c r="AS121" s="833"/>
      <c r="AT121" s="833"/>
      <c r="AU121" s="833"/>
      <c r="AV121" s="833"/>
      <c r="AW121" s="833"/>
      <c r="AX121" s="833"/>
      <c r="AY121" s="833"/>
      <c r="AZ121" s="344"/>
      <c r="BA121" s="333" t="s">
        <v>116</v>
      </c>
      <c r="BB121" s="332"/>
      <c r="BC121" s="422" t="s">
        <v>0</v>
      </c>
      <c r="BD121" s="521" t="s">
        <v>1</v>
      </c>
      <c r="BE121" s="521" t="s">
        <v>2</v>
      </c>
      <c r="BF121" s="521" t="s">
        <v>3</v>
      </c>
      <c r="BG121" s="423" t="s">
        <v>4</v>
      </c>
      <c r="BH121" s="422" t="s">
        <v>0</v>
      </c>
      <c r="BI121" s="521" t="s">
        <v>1</v>
      </c>
      <c r="BJ121" s="521" t="s">
        <v>2</v>
      </c>
      <c r="BK121" s="521" t="s">
        <v>3</v>
      </c>
      <c r="BL121" s="423" t="s">
        <v>4</v>
      </c>
      <c r="BM121" s="422" t="s">
        <v>0</v>
      </c>
      <c r="BN121" s="521" t="s">
        <v>1</v>
      </c>
      <c r="BO121" s="521" t="s">
        <v>2</v>
      </c>
      <c r="BP121" s="521" t="s">
        <v>3</v>
      </c>
      <c r="BQ121" s="423" t="s">
        <v>4</v>
      </c>
      <c r="BR121" s="422" t="s">
        <v>548</v>
      </c>
      <c r="BS121" s="521" t="s">
        <v>549</v>
      </c>
      <c r="BT121" s="521" t="s">
        <v>550</v>
      </c>
      <c r="BU121" s="521" t="s">
        <v>551</v>
      </c>
      <c r="BV121" s="521" t="s">
        <v>552</v>
      </c>
      <c r="BW121" s="521" t="s">
        <v>553</v>
      </c>
      <c r="BX121" s="521" t="s">
        <v>554</v>
      </c>
      <c r="BY121" s="522" t="s">
        <v>555</v>
      </c>
      <c r="BZ121" s="879"/>
      <c r="CA121" s="879"/>
      <c r="CB121" s="879"/>
      <c r="CC121" s="879"/>
      <c r="CD121" s="879"/>
      <c r="CE121" s="879"/>
      <c r="CF121" s="879"/>
      <c r="CG121" s="879"/>
      <c r="CH121" s="879"/>
      <c r="CI121" s="879"/>
      <c r="CJ121" s="879"/>
      <c r="CK121" s="879"/>
      <c r="CL121" s="879"/>
      <c r="CM121" s="879"/>
      <c r="CN121" s="879"/>
      <c r="CO121" s="879"/>
      <c r="CP121" s="879"/>
      <c r="CQ121" s="879"/>
      <c r="CR121" s="879"/>
      <c r="CS121" s="879"/>
      <c r="CT121" s="879"/>
      <c r="CU121" s="879"/>
      <c r="CV121" s="879"/>
      <c r="CW121" s="879"/>
      <c r="CX121" s="879"/>
      <c r="CY121" s="879"/>
      <c r="CZ121" s="879"/>
    </row>
    <row r="122" s="489" customFormat="true" ht="15" customHeight="true" x14ac:dyDescent="0.2">
      <c r="A122" s="983" t="s">
        <v>18</v>
      </c>
      <c r="B122" s="369" t="s">
        <v>14</v>
      </c>
      <c r="C122" s="132">
        <v>82.010664855033141</v>
      </c>
      <c r="D122" s="131">
        <v>93.319723220442384</v>
      </c>
      <c r="E122" s="131">
        <v>98.128089493977413</v>
      </c>
      <c r="F122" s="131">
        <v>99.672333437933545</v>
      </c>
      <c r="G122" s="130">
        <v>99.961250967532237</v>
      </c>
      <c r="H122" s="129">
        <v>86.995330261959609</v>
      </c>
      <c r="I122" s="131">
        <v>96.583920279243046</v>
      </c>
      <c r="J122" s="131">
        <v>98.861010182936042</v>
      </c>
      <c r="K122" s="131">
        <v>99.938747645126782</v>
      </c>
      <c r="L122" s="128">
        <v>100</v>
      </c>
      <c r="M122" s="132">
        <v>74.508553506106693</v>
      </c>
      <c r="N122" s="131">
        <v>86.745520554258903</v>
      </c>
      <c r="O122" s="131">
        <v>89.544188633538269</v>
      </c>
      <c r="P122" s="131">
        <v>96.959502145953948</v>
      </c>
      <c r="Q122" s="130">
        <v>99.31808303557797</v>
      </c>
      <c r="R122" s="129">
        <v>97.653218166101681</v>
      </c>
      <c r="S122" s="131">
        <v>94.081190935254639</v>
      </c>
      <c r="T122" s="131">
        <v>97.247260054255946</v>
      </c>
      <c r="U122" s="131">
        <v>94.635597479245035</v>
      </c>
      <c r="V122" s="131">
        <v>80.133984809301495</v>
      </c>
      <c r="W122" s="131">
        <v>91.69951976007647</v>
      </c>
      <c r="X122" s="131">
        <v>85.512590208527556</v>
      </c>
      <c r="Y122" s="128">
        <v>90.292711963035018</v>
      </c>
      <c r="Z122" s="4"/>
      <c r="AA122" s="833"/>
      <c r="AB122" s="833"/>
      <c r="AC122" s="833"/>
      <c r="AD122" s="833"/>
      <c r="AE122" s="833"/>
      <c r="AF122" s="833"/>
      <c r="AG122" s="833"/>
      <c r="AH122" s="833"/>
      <c r="AI122" s="833"/>
      <c r="AJ122" s="833"/>
      <c r="AK122" s="833"/>
      <c r="AL122" s="833"/>
      <c r="AM122" s="833"/>
      <c r="AN122" s="833"/>
      <c r="AO122" s="833"/>
      <c r="AP122" s="833"/>
      <c r="AQ122" s="833"/>
      <c r="AR122" s="833"/>
      <c r="AS122" s="833"/>
      <c r="AT122" s="833"/>
      <c r="AU122" s="833"/>
      <c r="AV122" s="833"/>
      <c r="AW122" s="833"/>
      <c r="AX122" s="833"/>
      <c r="AY122" s="833"/>
      <c r="AZ122" s="344"/>
      <c r="BA122" s="968" t="s">
        <v>18</v>
      </c>
      <c r="BB122" s="553" t="s">
        <v>14</v>
      </c>
      <c r="BC122" s="426">
        <v>6733.3685800000039</v>
      </c>
      <c r="BD122" s="424">
        <v>7662.8287149999996</v>
      </c>
      <c r="BE122" s="424">
        <v>8044.2780260000127</v>
      </c>
      <c r="BF122" s="424">
        <v>8180.4272710000168</v>
      </c>
      <c r="BG122" s="430">
        <v>8201.1883189999826</v>
      </c>
      <c r="BH122" s="426">
        <v>5259.4689929999895</v>
      </c>
      <c r="BI122" s="424">
        <v>5835.1180149999882</v>
      </c>
      <c r="BJ122" s="424">
        <v>5982.584465999993</v>
      </c>
      <c r="BK122" s="424">
        <v>6035.5967599999949</v>
      </c>
      <c r="BL122" s="430">
        <v>6044.6735289999788</v>
      </c>
      <c r="BM122" s="426">
        <v>1611.0477330000024</v>
      </c>
      <c r="BN122" s="424">
        <v>1876.0448300000007</v>
      </c>
      <c r="BO122" s="424">
        <v>1930.4015279999967</v>
      </c>
      <c r="BP122" s="424">
        <v>2099.425448999998</v>
      </c>
      <c r="BQ122" s="430">
        <v>2147.7296079999956</v>
      </c>
      <c r="BR122" s="426">
        <v>15252.878267999982</v>
      </c>
      <c r="BS122" s="424">
        <v>3265.0681389999977</v>
      </c>
      <c r="BT122" s="424">
        <v>6125.7130769999976</v>
      </c>
      <c r="BU122" s="424">
        <v>2454.3351029999994</v>
      </c>
      <c r="BV122" s="424">
        <v>1246.9596640000025</v>
      </c>
      <c r="BW122" s="424">
        <v>3877.5221809999957</v>
      </c>
      <c r="BX122" s="424">
        <v>1938.3577810000013</v>
      </c>
      <c r="BY122" s="428">
        <v>1805.8095850000025</v>
      </c>
      <c r="BZ122" s="6"/>
      <c r="CA122" s="6"/>
      <c r="CB122" s="6"/>
      <c r="CC122" s="6"/>
      <c r="CD122" s="6"/>
      <c r="CE122" s="6"/>
      <c r="CF122" s="6"/>
      <c r="CG122" s="6"/>
      <c r="CH122" s="6"/>
      <c r="CI122" s="6"/>
      <c r="CJ122" s="6"/>
      <c r="CK122" s="6"/>
      <c r="CL122" s="6"/>
      <c r="CM122" s="6"/>
      <c r="CN122" s="6"/>
      <c r="CO122" s="6"/>
      <c r="CP122" s="6"/>
      <c r="CQ122" s="6"/>
      <c r="CR122" s="6"/>
      <c r="CS122" s="6"/>
      <c r="CT122" s="6"/>
      <c r="CU122" s="6"/>
      <c r="CV122" s="6"/>
      <c r="CW122" s="6"/>
      <c r="CX122" s="6"/>
      <c r="CY122" s="6"/>
      <c r="CZ122" s="8"/>
    </row>
    <row r="123" s="489" customFormat="true" ht="15" customHeight="true" x14ac:dyDescent="0.2">
      <c r="A123" s="977"/>
      <c r="B123" s="370" t="s">
        <v>51</v>
      </c>
      <c r="C123" s="127">
        <v>17.989335144967082</v>
      </c>
      <c r="D123" s="126">
        <v>6.6802767795575857</v>
      </c>
      <c r="E123" s="126">
        <v>1.8719105060225414</v>
      </c>
      <c r="F123" s="126">
        <v>0.32766656206646244</v>
      </c>
      <c r="G123" s="125">
        <v>3.8749032467759993E-2</v>
      </c>
      <c r="H123" s="124">
        <v>13.00466973804048</v>
      </c>
      <c r="I123" s="126">
        <v>3.4160797207569535</v>
      </c>
      <c r="J123" s="126">
        <v>1.138989817063949</v>
      </c>
      <c r="K123" s="126">
        <v>6.1252354873203518E-2</v>
      </c>
      <c r="L123" s="123">
        <v>0</v>
      </c>
      <c r="M123" s="127">
        <v>25.49144649389342</v>
      </c>
      <c r="N123" s="126">
        <v>13.254479445741019</v>
      </c>
      <c r="O123" s="126">
        <v>10.455811366461749</v>
      </c>
      <c r="P123" s="126">
        <v>3.0404978540460736</v>
      </c>
      <c r="Q123" s="125">
        <v>0.68191696442204841</v>
      </c>
      <c r="R123" s="124">
        <v>2.3467818338982664</v>
      </c>
      <c r="S123" s="126">
        <v>5.9188090647453651</v>
      </c>
      <c r="T123" s="126">
        <v>2.7527399457439765</v>
      </c>
      <c r="U123" s="126">
        <v>5.3644025207550445</v>
      </c>
      <c r="V123" s="126">
        <v>19.866015190698491</v>
      </c>
      <c r="W123" s="126">
        <v>8.3004802399235267</v>
      </c>
      <c r="X123" s="126">
        <v>14.487409791472631</v>
      </c>
      <c r="Y123" s="123">
        <v>9.707288036964913</v>
      </c>
      <c r="Z123" s="4"/>
      <c r="AA123" s="833"/>
      <c r="AB123" s="833"/>
      <c r="AC123" s="833"/>
      <c r="AD123" s="833"/>
      <c r="AE123" s="833"/>
      <c r="AF123" s="833"/>
      <c r="AG123" s="833"/>
      <c r="AH123" s="833"/>
      <c r="AI123" s="833"/>
      <c r="AJ123" s="833"/>
      <c r="AK123" s="833"/>
      <c r="AL123" s="833"/>
      <c r="AM123" s="833"/>
      <c r="AN123" s="833"/>
      <c r="AO123" s="833"/>
      <c r="AP123" s="833"/>
      <c r="AQ123" s="833"/>
      <c r="AR123" s="833"/>
      <c r="AS123" s="833"/>
      <c r="AT123" s="833"/>
      <c r="AU123" s="833"/>
      <c r="AV123" s="833"/>
      <c r="AW123" s="833"/>
      <c r="AX123" s="833"/>
      <c r="AY123" s="833"/>
      <c r="AZ123" s="344"/>
      <c r="BA123" s="965"/>
      <c r="BB123" s="552" t="s">
        <v>51</v>
      </c>
      <c r="BC123" s="427">
        <v>1476.9886850000005</v>
      </c>
      <c r="BD123" s="425">
        <v>548.54231200000038</v>
      </c>
      <c r="BE123" s="425">
        <v>153.45421100000002</v>
      </c>
      <c r="BF123" s="425">
        <v>26.892642999999996</v>
      </c>
      <c r="BG123" s="431">
        <v>3.1791130000000001</v>
      </c>
      <c r="BH123" s="427">
        <v>786.22216899999978</v>
      </c>
      <c r="BI123" s="425">
        <v>206.38247300000003</v>
      </c>
      <c r="BJ123" s="425">
        <v>68.92608899999999</v>
      </c>
      <c r="BK123" s="425">
        <v>3.699211</v>
      </c>
      <c r="BL123" s="431">
        <v>0</v>
      </c>
      <c r="BM123" s="427">
        <v>551.18419500000005</v>
      </c>
      <c r="BN123" s="425">
        <v>286.65454399999999</v>
      </c>
      <c r="BO123" s="425">
        <v>225.40730500000001</v>
      </c>
      <c r="BP123" s="425">
        <v>65.834688</v>
      </c>
      <c r="BQ123" s="431">
        <v>14.746289999999998</v>
      </c>
      <c r="BR123" s="427">
        <v>366.55399899999992</v>
      </c>
      <c r="BS123" s="425">
        <v>205.41103600000002</v>
      </c>
      <c r="BT123" s="425">
        <v>173.39815099999998</v>
      </c>
      <c r="BU123" s="425">
        <v>139.12356199999999</v>
      </c>
      <c r="BV123" s="425">
        <v>309.13375500000006</v>
      </c>
      <c r="BW123" s="425">
        <v>350.98652999999973</v>
      </c>
      <c r="BX123" s="425">
        <v>328.39355500000022</v>
      </c>
      <c r="BY123" s="429">
        <v>194.14095999999995</v>
      </c>
      <c r="BZ123" s="6"/>
      <c r="CA123" s="6"/>
      <c r="CB123" s="6"/>
      <c r="CC123" s="6"/>
      <c r="CD123" s="6"/>
      <c r="CE123" s="6"/>
      <c r="CF123" s="6"/>
      <c r="CG123" s="6"/>
      <c r="CH123" s="6"/>
      <c r="CI123" s="6"/>
      <c r="CJ123" s="6"/>
      <c r="CK123" s="6"/>
      <c r="CL123" s="6"/>
      <c r="CM123" s="6"/>
      <c r="CN123" s="6"/>
      <c r="CO123" s="6"/>
      <c r="CP123" s="6"/>
      <c r="CQ123" s="6"/>
      <c r="CR123" s="6"/>
      <c r="CS123" s="6"/>
      <c r="CT123" s="6"/>
      <c r="CU123" s="6"/>
      <c r="CV123" s="6"/>
      <c r="CW123" s="6"/>
      <c r="CX123" s="6"/>
      <c r="CY123" s="6"/>
      <c r="CZ123" s="8"/>
    </row>
    <row r="124" s="489" customFormat="true" ht="15" customHeight="true" x14ac:dyDescent="0.2">
      <c r="A124" s="977" t="s">
        <v>50</v>
      </c>
      <c r="B124" s="370" t="s">
        <v>15</v>
      </c>
      <c r="C124" s="127">
        <f>C122*C129/100</f>
        <v>54.024628488563131</v>
      </c>
      <c r="D124" s="126">
        <f>D122*D129/100</f>
        <v>77.398323545513293</v>
      </c>
      <c r="E124" s="126">
        <f t="shared" ref="E124:Y124" si="3">E122*E129/100</f>
        <v>90.105816833841487</v>
      </c>
      <c r="F124" s="126">
        <f t="shared" si="3"/>
        <v>97.533292388728952</v>
      </c>
      <c r="G124" s="125">
        <f t="shared" si="3"/>
        <v>99.788475965467939</v>
      </c>
      <c r="H124" s="124">
        <f t="shared" si="3"/>
        <v>58.146896042189908</v>
      </c>
      <c r="I124" s="126">
        <f t="shared" si="3"/>
        <v>82.298023609793105</v>
      </c>
      <c r="J124" s="126">
        <f t="shared" si="3"/>
        <v>93.180080688134908</v>
      </c>
      <c r="K124" s="126">
        <f t="shared" si="3"/>
        <v>98.59563059324681</v>
      </c>
      <c r="L124" s="123">
        <f t="shared" si="3"/>
        <v>99.979663566707075</v>
      </c>
      <c r="M124" s="127">
        <f t="shared" si="3"/>
        <v>46.014987990687004</v>
      </c>
      <c r="N124" s="126">
        <f t="shared" si="3"/>
        <v>70.274772410416304</v>
      </c>
      <c r="O124" s="126">
        <f t="shared" si="3"/>
        <v>75.222897094419707</v>
      </c>
      <c r="P124" s="126">
        <f t="shared" si="3"/>
        <v>91.25868126578834</v>
      </c>
      <c r="Q124" s="125">
        <f t="shared" si="3"/>
        <v>98.637689602587216</v>
      </c>
      <c r="R124" s="124">
        <f t="shared" si="3"/>
        <v>87.363587585894294</v>
      </c>
      <c r="S124" s="126">
        <f t="shared" si="3"/>
        <v>80.85718768215925</v>
      </c>
      <c r="T124" s="126">
        <f t="shared" si="3"/>
        <v>89.907324859195015</v>
      </c>
      <c r="U124" s="126">
        <f t="shared" si="3"/>
        <v>84.126530121504743</v>
      </c>
      <c r="V124" s="126">
        <f t="shared" si="3"/>
        <v>69.359967134466629</v>
      </c>
      <c r="W124" s="126">
        <f t="shared" si="3"/>
        <v>74.027071999568719</v>
      </c>
      <c r="X124" s="126">
        <f t="shared" si="3"/>
        <v>77.403755106907923</v>
      </c>
      <c r="Y124" s="123">
        <f t="shared" si="3"/>
        <v>75.754129810244919</v>
      </c>
      <c r="Z124" s="4"/>
      <c r="AA124" s="833"/>
      <c r="AB124" s="833"/>
      <c r="AC124" s="833"/>
      <c r="AD124" s="833"/>
      <c r="AE124" s="833"/>
      <c r="AF124" s="833"/>
      <c r="AG124" s="833"/>
      <c r="AH124" s="833"/>
      <c r="AI124" s="833"/>
      <c r="AJ124" s="833"/>
      <c r="AK124" s="833"/>
      <c r="AL124" s="833"/>
      <c r="AM124" s="833"/>
      <c r="AN124" s="833"/>
      <c r="AO124" s="833"/>
      <c r="AP124" s="833"/>
      <c r="AQ124" s="833"/>
      <c r="AR124" s="833"/>
      <c r="AS124" s="833"/>
      <c r="AT124" s="833"/>
      <c r="AU124" s="833"/>
      <c r="AV124" s="833"/>
      <c r="AW124" s="833"/>
      <c r="AX124" s="833"/>
      <c r="AY124" s="833"/>
      <c r="AZ124" s="344"/>
      <c r="BA124" s="965" t="s">
        <v>50</v>
      </c>
      <c r="BB124" s="552" t="s">
        <v>15</v>
      </c>
      <c r="BC124" s="427">
        <v>4435.615009999995</v>
      </c>
      <c r="BD124" s="425">
        <v>6355.4635150000004</v>
      </c>
      <c r="BE124" s="425">
        <v>7386.6335940000117</v>
      </c>
      <c r="BF124" s="425">
        <v>8004.8693290000128</v>
      </c>
      <c r="BG124" s="431">
        <v>8187.0132229999817</v>
      </c>
      <c r="BH124" s="427">
        <v>3515.381754999994</v>
      </c>
      <c r="BI124" s="425">
        <v>4972.0354979999966</v>
      </c>
      <c r="BJ124" s="425">
        <v>5638.8024179999948</v>
      </c>
      <c r="BK124" s="425">
        <v>5954.4819459999935</v>
      </c>
      <c r="BL124" s="431">
        <v>6043.4442579999786</v>
      </c>
      <c r="BM124" s="427">
        <v>994.95076200000017</v>
      </c>
      <c r="BN124" s="425">
        <v>1519.8320629999996</v>
      </c>
      <c r="BO124" s="425">
        <v>1621.6618599999974</v>
      </c>
      <c r="BP124" s="425">
        <v>1975.9878470000001</v>
      </c>
      <c r="BQ124" s="431">
        <v>2133.0162639999958</v>
      </c>
      <c r="BR124" s="427">
        <v>13645.696388999973</v>
      </c>
      <c r="BS124" s="425">
        <v>2806.1318600000004</v>
      </c>
      <c r="BT124" s="425">
        <v>5663.362394999991</v>
      </c>
      <c r="BU124" s="425">
        <v>2181.786784999998</v>
      </c>
      <c r="BV124" s="425">
        <v>1079.3058840000001</v>
      </c>
      <c r="BW124" s="425">
        <v>3130.2411880000018</v>
      </c>
      <c r="BX124" s="425">
        <v>1754.5506530000014</v>
      </c>
      <c r="BY124" s="429">
        <v>1515.0451320000036</v>
      </c>
      <c r="BZ124" s="6"/>
      <c r="CA124" s="6"/>
      <c r="CB124" s="6"/>
      <c r="CC124" s="6"/>
      <c r="CD124" s="6"/>
      <c r="CE124" s="6"/>
      <c r="CF124" s="6"/>
      <c r="CG124" s="6"/>
      <c r="CH124" s="6"/>
      <c r="CI124" s="6"/>
      <c r="CJ124" s="6"/>
      <c r="CK124" s="6"/>
      <c r="CL124" s="6"/>
      <c r="CM124" s="6"/>
      <c r="CN124" s="6"/>
      <c r="CO124" s="6"/>
      <c r="CP124" s="6"/>
      <c r="CQ124" s="6"/>
      <c r="CR124" s="6"/>
      <c r="CS124" s="6"/>
      <c r="CT124" s="6"/>
      <c r="CU124" s="6"/>
      <c r="CV124" s="6"/>
      <c r="CW124" s="6"/>
      <c r="CX124" s="6"/>
      <c r="CY124" s="6"/>
      <c r="CZ124" s="8"/>
    </row>
    <row r="125" s="489" customFormat="true" ht="15" customHeight="true" x14ac:dyDescent="0.2">
      <c r="A125" s="977"/>
      <c r="B125" s="370" t="s">
        <v>16</v>
      </c>
      <c r="C125" s="127">
        <f>C122*C128/100</f>
        <v>27.986036366469918</v>
      </c>
      <c r="D125" s="126">
        <f>D122*D128/100</f>
        <v>15.92139967492909</v>
      </c>
      <c r="E125" s="126">
        <f t="shared" ref="E125:Y125" si="4">E122*E128/100</f>
        <v>8.0222726601359042</v>
      </c>
      <c r="F125" s="126">
        <f t="shared" si="4"/>
        <v>2.1390410492045508</v>
      </c>
      <c r="G125" s="125">
        <f t="shared" si="4"/>
        <v>0.17277500206429114</v>
      </c>
      <c r="H125" s="124">
        <f t="shared" si="4"/>
        <v>28.848434219769793</v>
      </c>
      <c r="I125" s="126">
        <f t="shared" si="4"/>
        <v>14.285896669450064</v>
      </c>
      <c r="J125" s="126">
        <f t="shared" si="4"/>
        <v>5.6809294948011599</v>
      </c>
      <c r="K125" s="126">
        <f t="shared" si="4"/>
        <v>1.3431170518799542</v>
      </c>
      <c r="L125" s="123">
        <f t="shared" si="4"/>
        <v>2.0336433292922087E-2</v>
      </c>
      <c r="M125" s="127">
        <f t="shared" si="4"/>
        <v>28.493565515419622</v>
      </c>
      <c r="N125" s="126">
        <f t="shared" si="4"/>
        <v>16.470748143842556</v>
      </c>
      <c r="O125" s="126">
        <f t="shared" si="4"/>
        <v>14.321291539118601</v>
      </c>
      <c r="P125" s="126">
        <f t="shared" si="4"/>
        <v>5.7008208801656863</v>
      </c>
      <c r="Q125" s="125">
        <f t="shared" si="4"/>
        <v>0.68039343299076305</v>
      </c>
      <c r="R125" s="124">
        <f t="shared" si="4"/>
        <v>10.28963058020731</v>
      </c>
      <c r="S125" s="126">
        <f t="shared" si="4"/>
        <v>13.224003253095457</v>
      </c>
      <c r="T125" s="126">
        <f t="shared" si="4"/>
        <v>7.3399351950608152</v>
      </c>
      <c r="U125" s="126">
        <f t="shared" si="4"/>
        <v>10.509067357740223</v>
      </c>
      <c r="V125" s="126">
        <f t="shared" si="4"/>
        <v>10.774017674834699</v>
      </c>
      <c r="W125" s="126">
        <f t="shared" si="4"/>
        <v>17.672447760507897</v>
      </c>
      <c r="X125" s="126">
        <f t="shared" si="4"/>
        <v>8.1088351016196469</v>
      </c>
      <c r="Y125" s="123">
        <f t="shared" si="4"/>
        <v>14.538582152790152</v>
      </c>
      <c r="Z125" s="4"/>
      <c r="AA125" s="833"/>
      <c r="AB125" s="833"/>
      <c r="AC125" s="833"/>
      <c r="AD125" s="833"/>
      <c r="AE125" s="833"/>
      <c r="AF125" s="833"/>
      <c r="AG125" s="833"/>
      <c r="AH125" s="833"/>
      <c r="AI125" s="833"/>
      <c r="AJ125" s="833"/>
      <c r="AK125" s="833"/>
      <c r="AL125" s="833"/>
      <c r="AM125" s="833"/>
      <c r="AN125" s="833"/>
      <c r="AO125" s="833"/>
      <c r="AP125" s="833"/>
      <c r="AQ125" s="833"/>
      <c r="AR125" s="833"/>
      <c r="AS125" s="833"/>
      <c r="AT125" s="833"/>
      <c r="AU125" s="833"/>
      <c r="AV125" s="833"/>
      <c r="AW125" s="833"/>
      <c r="AX125" s="833"/>
      <c r="AY125" s="833"/>
      <c r="AZ125" s="344"/>
      <c r="BA125" s="965"/>
      <c r="BB125" s="552" t="s">
        <v>16</v>
      </c>
      <c r="BC125" s="427">
        <v>2297.7535700000008</v>
      </c>
      <c r="BD125" s="425">
        <v>1307.3651999999997</v>
      </c>
      <c r="BE125" s="425">
        <v>657.64443199999982</v>
      </c>
      <c r="BF125" s="425">
        <v>175.557942</v>
      </c>
      <c r="BG125" s="431">
        <v>14.175096</v>
      </c>
      <c r="BH125" s="427">
        <v>1744.0872380000017</v>
      </c>
      <c r="BI125" s="425">
        <v>863.08251699999971</v>
      </c>
      <c r="BJ125" s="425">
        <v>343.78204799999997</v>
      </c>
      <c r="BK125" s="425">
        <v>81.114813999999996</v>
      </c>
      <c r="BL125" s="431">
        <v>1.229271</v>
      </c>
      <c r="BM125" s="427">
        <v>616.09697100000085</v>
      </c>
      <c r="BN125" s="425">
        <v>356.21276700000004</v>
      </c>
      <c r="BO125" s="425">
        <v>308.73966799999994</v>
      </c>
      <c r="BP125" s="425">
        <v>123.43760200000001</v>
      </c>
      <c r="BQ125" s="431">
        <v>14.713344000000001</v>
      </c>
      <c r="BR125" s="427">
        <v>1607.1818789999988</v>
      </c>
      <c r="BS125" s="425">
        <v>458.93627900000001</v>
      </c>
      <c r="BT125" s="425">
        <v>462.35068199999967</v>
      </c>
      <c r="BU125" s="425">
        <v>272.54831800000011</v>
      </c>
      <c r="BV125" s="425">
        <v>167.65377999999987</v>
      </c>
      <c r="BW125" s="425">
        <v>747.28099300000008</v>
      </c>
      <c r="BX125" s="425">
        <v>183.80712800000006</v>
      </c>
      <c r="BY125" s="429">
        <v>290.76445299999995</v>
      </c>
      <c r="BZ125" s="6"/>
      <c r="CA125" s="6"/>
      <c r="CB125" s="6"/>
      <c r="CC125" s="6"/>
      <c r="CD125" s="6"/>
      <c r="CE125" s="6"/>
      <c r="CF125" s="6"/>
      <c r="CG125" s="6"/>
      <c r="CH125" s="6"/>
      <c r="CI125" s="6"/>
      <c r="CJ125" s="6"/>
      <c r="CK125" s="6"/>
      <c r="CL125" s="6"/>
      <c r="CM125" s="6"/>
      <c r="CN125" s="6"/>
      <c r="CO125" s="6"/>
      <c r="CP125" s="6"/>
      <c r="CQ125" s="6"/>
      <c r="CR125" s="6"/>
      <c r="CS125" s="6"/>
      <c r="CT125" s="6"/>
      <c r="CU125" s="6"/>
      <c r="CV125" s="6"/>
      <c r="CW125" s="6"/>
      <c r="CX125" s="6"/>
      <c r="CY125" s="6"/>
      <c r="CZ125" s="8"/>
    </row>
    <row r="126" s="489" customFormat="true" ht="15" customHeight="true" x14ac:dyDescent="0.2">
      <c r="A126" s="977"/>
      <c r="B126" s="370" t="s">
        <v>22</v>
      </c>
      <c r="C126" s="127">
        <f>100-C124-C125-C127</f>
        <v>7.8868972944746893</v>
      </c>
      <c r="D126" s="126">
        <f>100-D124-D125-D127</f>
        <v>3.8438648669285493</v>
      </c>
      <c r="E126" s="126">
        <f t="shared" ref="E126:Y126" si="5">100-E124-E125-E127</f>
        <v>0.84892804483052031</v>
      </c>
      <c r="F126" s="126">
        <f t="shared" si="5"/>
        <v>0.32766656206649669</v>
      </c>
      <c r="G126" s="125">
        <f t="shared" si="5"/>
        <v>3.8749032467770339E-2</v>
      </c>
      <c r="H126" s="124">
        <f t="shared" si="5"/>
        <v>6.6798760667488732</v>
      </c>
      <c r="I126" s="126">
        <f t="shared" si="5"/>
        <v>1.7789533943341918</v>
      </c>
      <c r="J126" s="126">
        <f t="shared" si="5"/>
        <v>0.53626218949888349</v>
      </c>
      <c r="K126" s="126">
        <f t="shared" si="5"/>
        <v>6.1252354873235992E-2</v>
      </c>
      <c r="L126" s="123">
        <f t="shared" si="5"/>
        <v>3.3618940964430521E-15</v>
      </c>
      <c r="M126" s="127">
        <f t="shared" si="5"/>
        <v>8.2770833083359676</v>
      </c>
      <c r="N126" s="126">
        <f t="shared" si="5"/>
        <v>7.7128918612246489</v>
      </c>
      <c r="O126" s="126">
        <f t="shared" si="5"/>
        <v>5.396510823183875</v>
      </c>
      <c r="P126" s="126">
        <f t="shared" si="5"/>
        <v>1.7784734657033903</v>
      </c>
      <c r="Q126" s="125">
        <f t="shared" si="5"/>
        <v>0.68191696442202132</v>
      </c>
      <c r="R126" s="124">
        <f t="shared" si="5"/>
        <v>1.2974434892116826</v>
      </c>
      <c r="S126" s="126">
        <f t="shared" si="5"/>
        <v>2.8920727928009429</v>
      </c>
      <c r="T126" s="126">
        <f t="shared" si="5"/>
        <v>1.7469614683237049</v>
      </c>
      <c r="U126" s="126">
        <f t="shared" si="5"/>
        <v>2.2820293147027964</v>
      </c>
      <c r="V126" s="126">
        <f t="shared" si="5"/>
        <v>6.4794459489968848</v>
      </c>
      <c r="W126" s="126">
        <f t="shared" si="5"/>
        <v>2.3587569475860493</v>
      </c>
      <c r="X126" s="126">
        <f t="shared" si="5"/>
        <v>7.849310648867573</v>
      </c>
      <c r="Y126" s="123">
        <f t="shared" si="5"/>
        <v>6.6149071701170499</v>
      </c>
      <c r="Z126" s="4"/>
      <c r="AA126" s="833"/>
      <c r="AB126" s="833"/>
      <c r="AC126" s="833"/>
      <c r="AD126" s="833"/>
      <c r="AE126" s="833"/>
      <c r="AF126" s="833"/>
      <c r="AG126" s="833"/>
      <c r="AH126" s="833"/>
      <c r="AI126" s="833"/>
      <c r="AJ126" s="833"/>
      <c r="AK126" s="833"/>
      <c r="AL126" s="833"/>
      <c r="AM126" s="833"/>
      <c r="AN126" s="833"/>
      <c r="AO126" s="833"/>
      <c r="AP126" s="833"/>
      <c r="AQ126" s="833"/>
      <c r="AR126" s="833"/>
      <c r="AS126" s="833"/>
      <c r="AT126" s="833"/>
      <c r="AU126" s="833"/>
      <c r="AV126" s="833"/>
      <c r="AW126" s="833"/>
      <c r="AX126" s="833"/>
      <c r="AY126" s="833"/>
      <c r="AZ126" s="344"/>
      <c r="BA126" s="965"/>
      <c r="BB126" s="552" t="s">
        <v>22</v>
      </c>
      <c r="BC126" s="427">
        <v>647.54244499999982</v>
      </c>
      <c r="BD126" s="425">
        <v>315.63400600000011</v>
      </c>
      <c r="BE126" s="425">
        <v>69.592848000000004</v>
      </c>
      <c r="BF126" s="425">
        <v>26.892642999999996</v>
      </c>
      <c r="BG126" s="431">
        <v>3.1791130000000001</v>
      </c>
      <c r="BH126" s="427">
        <v>403.84467700000005</v>
      </c>
      <c r="BI126" s="425">
        <v>107.47547799999997</v>
      </c>
      <c r="BJ126" s="425">
        <v>32.451962999999999</v>
      </c>
      <c r="BK126" s="425">
        <v>3.699211</v>
      </c>
      <c r="BL126" s="431">
        <v>0</v>
      </c>
      <c r="BM126" s="427">
        <v>178.96973800000001</v>
      </c>
      <c r="BN126" s="425">
        <v>166.80666400000004</v>
      </c>
      <c r="BO126" s="425">
        <v>116.33845700000001</v>
      </c>
      <c r="BP126" s="425">
        <v>38.508576999999995</v>
      </c>
      <c r="BQ126" s="431">
        <v>14.746289999999998</v>
      </c>
      <c r="BR126" s="427">
        <v>202.65330699999996</v>
      </c>
      <c r="BS126" s="425">
        <v>100.36878399999999</v>
      </c>
      <c r="BT126" s="425">
        <v>110.043046</v>
      </c>
      <c r="BU126" s="425">
        <v>59.183487000000007</v>
      </c>
      <c r="BV126" s="425">
        <v>100.826232</v>
      </c>
      <c r="BW126" s="425">
        <v>99.740243000000007</v>
      </c>
      <c r="BX126" s="425">
        <v>177.92435399999997</v>
      </c>
      <c r="BY126" s="429">
        <v>132.29487200000003</v>
      </c>
      <c r="BZ126" s="6"/>
      <c r="CA126" s="6"/>
      <c r="CB126" s="6"/>
      <c r="CC126" s="6"/>
      <c r="CD126" s="6"/>
      <c r="CE126" s="6"/>
      <c r="CF126" s="6"/>
      <c r="CG126" s="6"/>
      <c r="CH126" s="6"/>
      <c r="CI126" s="6"/>
      <c r="CJ126" s="6"/>
      <c r="CK126" s="6"/>
      <c r="CL126" s="6"/>
      <c r="CM126" s="6"/>
      <c r="CN126" s="6"/>
      <c r="CO126" s="6"/>
      <c r="CP126" s="6"/>
      <c r="CQ126" s="6"/>
      <c r="CR126" s="6"/>
      <c r="CS126" s="6"/>
      <c r="CT126" s="6"/>
      <c r="CU126" s="6"/>
      <c r="CV126" s="6"/>
      <c r="CW126" s="6"/>
      <c r="CX126" s="6"/>
      <c r="CY126" s="6"/>
      <c r="CZ126" s="8"/>
    </row>
    <row r="127" s="489" customFormat="true" ht="15" customHeight="true" x14ac:dyDescent="0.2">
      <c r="A127" s="977"/>
      <c r="B127" s="370" t="s">
        <v>19</v>
      </c>
      <c r="C127" s="127">
        <v>10.102437850492262</v>
      </c>
      <c r="D127" s="126">
        <v>2.8364119126290683</v>
      </c>
      <c r="E127" s="126">
        <v>1.0229824611920881</v>
      </c>
      <c r="F127" s="126">
        <v>0</v>
      </c>
      <c r="G127" s="125">
        <v>0</v>
      </c>
      <c r="H127" s="124">
        <v>6.3247936712914257</v>
      </c>
      <c r="I127" s="126">
        <v>1.6371263264226383</v>
      </c>
      <c r="J127" s="126">
        <v>0.60272762756504905</v>
      </c>
      <c r="K127" s="126">
        <v>0</v>
      </c>
      <c r="L127" s="123">
        <v>0</v>
      </c>
      <c r="M127" s="127">
        <v>17.214363185557406</v>
      </c>
      <c r="N127" s="126">
        <v>5.541587584516491</v>
      </c>
      <c r="O127" s="126">
        <v>5.0593005432778169</v>
      </c>
      <c r="P127" s="126">
        <v>1.2620243883425835</v>
      </c>
      <c r="Q127" s="125">
        <v>0</v>
      </c>
      <c r="R127" s="124">
        <v>1.0493383446867131</v>
      </c>
      <c r="S127" s="126">
        <v>3.0267362719443502</v>
      </c>
      <c r="T127" s="126">
        <v>1.0057784774204652</v>
      </c>
      <c r="U127" s="126">
        <v>3.0823732060522375</v>
      </c>
      <c r="V127" s="126">
        <v>13.386569241701787</v>
      </c>
      <c r="W127" s="126">
        <v>5.9417232923373353</v>
      </c>
      <c r="X127" s="126">
        <v>6.6380991426048572</v>
      </c>
      <c r="Y127" s="123">
        <v>3.0923808668478787</v>
      </c>
      <c r="Z127" s="4"/>
      <c r="AA127" s="833"/>
      <c r="AB127" s="833"/>
      <c r="AC127" s="833"/>
      <c r="AD127" s="833"/>
      <c r="AE127" s="833"/>
      <c r="AF127" s="833"/>
      <c r="AG127" s="833"/>
      <c r="AH127" s="833"/>
      <c r="AI127" s="833"/>
      <c r="AJ127" s="833"/>
      <c r="AK127" s="833"/>
      <c r="AL127" s="833"/>
      <c r="AM127" s="833"/>
      <c r="AN127" s="833"/>
      <c r="AO127" s="833"/>
      <c r="AP127" s="833"/>
      <c r="AQ127" s="833"/>
      <c r="AR127" s="833"/>
      <c r="AS127" s="833"/>
      <c r="AT127" s="833"/>
      <c r="AU127" s="833"/>
      <c r="AV127" s="833"/>
      <c r="AW127" s="833"/>
      <c r="AX127" s="833"/>
      <c r="AY127" s="833"/>
      <c r="AZ127" s="344"/>
      <c r="BA127" s="965"/>
      <c r="BB127" s="552" t="s">
        <v>19</v>
      </c>
      <c r="BC127" s="427">
        <v>829.44623999999988</v>
      </c>
      <c r="BD127" s="425">
        <v>232.90830599999995</v>
      </c>
      <c r="BE127" s="425">
        <v>83.861362999999997</v>
      </c>
      <c r="BF127" s="425">
        <v>0</v>
      </c>
      <c r="BG127" s="431">
        <v>0</v>
      </c>
      <c r="BH127" s="427">
        <v>382.37749200000007</v>
      </c>
      <c r="BI127" s="425">
        <v>98.906994999999995</v>
      </c>
      <c r="BJ127" s="425">
        <v>36.474125999999991</v>
      </c>
      <c r="BK127" s="425">
        <v>0</v>
      </c>
      <c r="BL127" s="431">
        <v>0</v>
      </c>
      <c r="BM127" s="427">
        <v>372.21445700000004</v>
      </c>
      <c r="BN127" s="425">
        <v>119.84788</v>
      </c>
      <c r="BO127" s="425">
        <v>109.06884799999999</v>
      </c>
      <c r="BP127" s="425">
        <v>27.326111000000001</v>
      </c>
      <c r="BQ127" s="431">
        <v>0</v>
      </c>
      <c r="BR127" s="427">
        <v>163.90069200000002</v>
      </c>
      <c r="BS127" s="425">
        <v>105.04225199999998</v>
      </c>
      <c r="BT127" s="425">
        <v>63.355104999999995</v>
      </c>
      <c r="BU127" s="425">
        <v>79.940074999999979</v>
      </c>
      <c r="BV127" s="425">
        <v>208.30752300000009</v>
      </c>
      <c r="BW127" s="425">
        <v>251.24628699999997</v>
      </c>
      <c r="BX127" s="425">
        <v>150.46920099999994</v>
      </c>
      <c r="BY127" s="429">
        <v>61.846087999999988</v>
      </c>
      <c r="BZ127" s="6"/>
      <c r="CA127" s="6"/>
      <c r="CB127" s="6"/>
      <c r="CC127" s="6"/>
      <c r="CD127" s="6"/>
      <c r="CE127" s="6"/>
      <c r="CF127" s="6"/>
      <c r="CG127" s="6"/>
      <c r="CH127" s="6"/>
      <c r="CI127" s="6"/>
      <c r="CJ127" s="6"/>
      <c r="CK127" s="6"/>
      <c r="CL127" s="6"/>
      <c r="CM127" s="6"/>
      <c r="CN127" s="6"/>
      <c r="CO127" s="6"/>
      <c r="CP127" s="6"/>
      <c r="CQ127" s="6"/>
      <c r="CR127" s="6"/>
      <c r="CS127" s="6"/>
      <c r="CT127" s="6"/>
      <c r="CU127" s="6"/>
      <c r="CV127" s="6"/>
      <c r="CW127" s="6"/>
      <c r="CX127" s="6"/>
      <c r="CY127" s="6"/>
      <c r="CZ127" s="8"/>
    </row>
    <row r="128" s="489" customFormat="true" ht="15" customHeight="true" x14ac:dyDescent="0.2">
      <c r="A128" s="977" t="s">
        <v>173</v>
      </c>
      <c r="B128" s="370" t="s">
        <v>49</v>
      </c>
      <c r="C128" s="127">
        <v>34.124874387910005</v>
      </c>
      <c r="D128" s="126">
        <v>17.061130407897938</v>
      </c>
      <c r="E128" s="126">
        <v>8.175307092500022</v>
      </c>
      <c r="F128" s="126">
        <v>2.1460730128652425</v>
      </c>
      <c r="G128" s="125">
        <v>0.17284197665794424</v>
      </c>
      <c r="H128" s="124">
        <v>33.160899709101201</v>
      </c>
      <c r="I128" s="126">
        <v>14.791174999054435</v>
      </c>
      <c r="J128" s="126">
        <v>5.7463801799000018</v>
      </c>
      <c r="K128" s="126">
        <v>1.3439402469292874</v>
      </c>
      <c r="L128" s="123">
        <v>2.0336433292922087E-2</v>
      </c>
      <c r="M128" s="127">
        <v>38.242006017583336</v>
      </c>
      <c r="N128" s="126">
        <v>18.987433631849825</v>
      </c>
      <c r="O128" s="126">
        <v>15.993546602704537</v>
      </c>
      <c r="P128" s="126">
        <v>5.8795896781567558</v>
      </c>
      <c r="Q128" s="125">
        <v>0.68506500749418497</v>
      </c>
      <c r="R128" s="124">
        <v>10.536908842784195</v>
      </c>
      <c r="S128" s="126">
        <v>14.055947976037029</v>
      </c>
      <c r="T128" s="126">
        <v>7.5477038540373647</v>
      </c>
      <c r="U128" s="126">
        <v>11.104772028353301</v>
      </c>
      <c r="V128" s="126">
        <v>13.445004264388102</v>
      </c>
      <c r="W128" s="126">
        <v>19.272126840736206</v>
      </c>
      <c r="X128" s="126">
        <v>9.4826213097343537</v>
      </c>
      <c r="Y128" s="123">
        <v>16.101612009108898</v>
      </c>
      <c r="Z128" s="4"/>
      <c r="AA128" s="833"/>
      <c r="AB128" s="833"/>
      <c r="AC128" s="833"/>
      <c r="AD128" s="833"/>
      <c r="AE128" s="833"/>
      <c r="AF128" s="833"/>
      <c r="AG128" s="833"/>
      <c r="AH128" s="833"/>
      <c r="AI128" s="833"/>
      <c r="AJ128" s="833"/>
      <c r="AK128" s="833"/>
      <c r="AL128" s="833"/>
      <c r="AM128" s="833"/>
      <c r="AN128" s="833"/>
      <c r="AO128" s="833"/>
      <c r="AP128" s="833"/>
      <c r="AQ128" s="833"/>
      <c r="AR128" s="833"/>
      <c r="AS128" s="833"/>
      <c r="AT128" s="833"/>
      <c r="AU128" s="833"/>
      <c r="AV128" s="833"/>
      <c r="AW128" s="833"/>
      <c r="AX128" s="833"/>
      <c r="AY128" s="833"/>
      <c r="AZ128" s="344"/>
      <c r="BA128" s="965" t="s">
        <v>108</v>
      </c>
      <c r="BB128" s="552" t="s">
        <v>49</v>
      </c>
      <c r="BC128" s="54" t="s">
        <v>35</v>
      </c>
      <c r="BD128" s="50" t="s">
        <v>35</v>
      </c>
      <c r="BE128" s="50" t="s">
        <v>35</v>
      </c>
      <c r="BF128" s="50" t="s">
        <v>35</v>
      </c>
      <c r="BG128" s="45" t="s">
        <v>35</v>
      </c>
      <c r="BH128" s="54" t="s">
        <v>35</v>
      </c>
      <c r="BI128" s="50" t="s">
        <v>35</v>
      </c>
      <c r="BJ128" s="50" t="s">
        <v>35</v>
      </c>
      <c r="BK128" s="50" t="s">
        <v>35</v>
      </c>
      <c r="BL128" s="45" t="s">
        <v>35</v>
      </c>
      <c r="BM128" s="54" t="s">
        <v>35</v>
      </c>
      <c r="BN128" s="50" t="s">
        <v>35</v>
      </c>
      <c r="BO128" s="50" t="s">
        <v>35</v>
      </c>
      <c r="BP128" s="50" t="s">
        <v>35</v>
      </c>
      <c r="BQ128" s="45" t="s">
        <v>35</v>
      </c>
      <c r="BR128" s="54" t="s">
        <v>35</v>
      </c>
      <c r="BS128" s="50" t="s">
        <v>35</v>
      </c>
      <c r="BT128" s="50" t="s">
        <v>35</v>
      </c>
      <c r="BU128" s="50" t="s">
        <v>35</v>
      </c>
      <c r="BV128" s="50" t="s">
        <v>35</v>
      </c>
      <c r="BW128" s="50" t="s">
        <v>35</v>
      </c>
      <c r="BX128" s="50" t="s">
        <v>35</v>
      </c>
      <c r="BY128" s="39" t="s">
        <v>35</v>
      </c>
      <c r="BZ128" s="8"/>
      <c r="CA128" s="8"/>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row>
    <row r="129" s="489" customFormat="true" ht="15" customHeight="true" x14ac:dyDescent="0.2">
      <c r="A129" s="978"/>
      <c r="B129" s="371" t="s">
        <v>48</v>
      </c>
      <c r="C129" s="122">
        <v>65.875125612089874</v>
      </c>
      <c r="D129" s="121">
        <v>82.938869592102066</v>
      </c>
      <c r="E129" s="121">
        <v>91.824692907499966</v>
      </c>
      <c r="F129" s="121">
        <v>97.853926987134713</v>
      </c>
      <c r="G129" s="120">
        <v>99.827158023342051</v>
      </c>
      <c r="H129" s="119">
        <v>66.839100290898912</v>
      </c>
      <c r="I129" s="121">
        <v>85.208825000945694</v>
      </c>
      <c r="J129" s="121">
        <v>94.253619820100027</v>
      </c>
      <c r="K129" s="121">
        <v>98.656059753070693</v>
      </c>
      <c r="L129" s="118">
        <v>99.979663566707075</v>
      </c>
      <c r="M129" s="122">
        <v>61.757993982416579</v>
      </c>
      <c r="N129" s="121">
        <v>81.012566368150118</v>
      </c>
      <c r="O129" s="121">
        <v>84.006453397295502</v>
      </c>
      <c r="P129" s="121">
        <v>94.120410321843337</v>
      </c>
      <c r="Q129" s="120">
        <v>99.314934992505826</v>
      </c>
      <c r="R129" s="119">
        <v>89.463091157215729</v>
      </c>
      <c r="S129" s="121">
        <v>85.944052023963053</v>
      </c>
      <c r="T129" s="121">
        <v>92.452296145962521</v>
      </c>
      <c r="U129" s="121">
        <v>88.895227971646634</v>
      </c>
      <c r="V129" s="121">
        <v>86.554995735611698</v>
      </c>
      <c r="W129" s="121">
        <v>80.72787315926395</v>
      </c>
      <c r="X129" s="121">
        <v>90.517378690265659</v>
      </c>
      <c r="Y129" s="118">
        <v>83.898387990891166</v>
      </c>
      <c r="Z129" s="4"/>
      <c r="AA129" s="833"/>
      <c r="AB129" s="833"/>
      <c r="AC129" s="833"/>
      <c r="AD129" s="833"/>
      <c r="AE129" s="833"/>
      <c r="AF129" s="833"/>
      <c r="AG129" s="833"/>
      <c r="AH129" s="833"/>
      <c r="AI129" s="833"/>
      <c r="AJ129" s="833"/>
      <c r="AK129" s="833"/>
      <c r="AL129" s="833"/>
      <c r="AM129" s="833"/>
      <c r="AN129" s="833"/>
      <c r="AO129" s="833"/>
      <c r="AP129" s="833"/>
      <c r="AQ129" s="833"/>
      <c r="AR129" s="833"/>
      <c r="AS129" s="833"/>
      <c r="AT129" s="833"/>
      <c r="AU129" s="833"/>
      <c r="AV129" s="833"/>
      <c r="AW129" s="833"/>
      <c r="AX129" s="833"/>
      <c r="AY129" s="833"/>
      <c r="AZ129" s="344"/>
      <c r="BA129" s="967"/>
      <c r="BB129" s="554" t="s">
        <v>48</v>
      </c>
      <c r="BC129" s="53" t="s">
        <v>35</v>
      </c>
      <c r="BD129" s="49" t="s">
        <v>35</v>
      </c>
      <c r="BE129" s="49" t="s">
        <v>35</v>
      </c>
      <c r="BF129" s="49" t="s">
        <v>35</v>
      </c>
      <c r="BG129" s="44" t="s">
        <v>35</v>
      </c>
      <c r="BH129" s="53" t="s">
        <v>35</v>
      </c>
      <c r="BI129" s="49" t="s">
        <v>35</v>
      </c>
      <c r="BJ129" s="49" t="s">
        <v>35</v>
      </c>
      <c r="BK129" s="49" t="s">
        <v>35</v>
      </c>
      <c r="BL129" s="44" t="s">
        <v>35</v>
      </c>
      <c r="BM129" s="53" t="s">
        <v>35</v>
      </c>
      <c r="BN129" s="49" t="s">
        <v>35</v>
      </c>
      <c r="BO129" s="49" t="s">
        <v>35</v>
      </c>
      <c r="BP129" s="49" t="s">
        <v>35</v>
      </c>
      <c r="BQ129" s="44" t="s">
        <v>35</v>
      </c>
      <c r="BR129" s="53" t="s">
        <v>35</v>
      </c>
      <c r="BS129" s="49" t="s">
        <v>35</v>
      </c>
      <c r="BT129" s="49" t="s">
        <v>35</v>
      </c>
      <c r="BU129" s="49" t="s">
        <v>35</v>
      </c>
      <c r="BV129" s="49" t="s">
        <v>35</v>
      </c>
      <c r="BW129" s="49" t="s">
        <v>35</v>
      </c>
      <c r="BX129" s="49" t="s">
        <v>35</v>
      </c>
      <c r="BY129" s="38" t="s">
        <v>35</v>
      </c>
      <c r="BZ129" s="8"/>
      <c r="CA129" s="8"/>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row>
    <row r="130" s="316" customFormat="true" ht="15" hidden="true" customHeight="true" x14ac:dyDescent="0.2">
      <c r="A130" s="987" t="s">
        <v>47</v>
      </c>
      <c r="B130" s="368" t="s">
        <v>42</v>
      </c>
      <c r="C130" s="374"/>
      <c r="D130" s="375"/>
      <c r="E130" s="375"/>
      <c r="F130" s="375"/>
      <c r="G130" s="376"/>
      <c r="H130" s="377"/>
      <c r="I130" s="375"/>
      <c r="J130" s="375"/>
      <c r="K130" s="375"/>
      <c r="L130" s="378"/>
      <c r="M130" s="374"/>
      <c r="N130" s="375"/>
      <c r="O130" s="375"/>
      <c r="P130" s="375"/>
      <c r="Q130" s="376"/>
      <c r="R130" s="377"/>
      <c r="S130" s="375"/>
      <c r="T130" s="375"/>
      <c r="U130" s="375"/>
      <c r="V130" s="375"/>
      <c r="W130" s="375"/>
      <c r="X130" s="375"/>
      <c r="Y130" s="378"/>
      <c r="Z130" s="3"/>
      <c r="AA130" s="833"/>
      <c r="AB130" s="833"/>
      <c r="AC130" s="833"/>
      <c r="AD130" s="833"/>
      <c r="AE130" s="833"/>
      <c r="AF130" s="833"/>
      <c r="AG130" s="833"/>
      <c r="AH130" s="833"/>
      <c r="AI130" s="833"/>
      <c r="AJ130" s="833"/>
      <c r="AK130" s="833"/>
      <c r="AL130" s="833"/>
      <c r="AM130" s="833"/>
      <c r="AN130" s="833"/>
      <c r="AO130" s="833"/>
      <c r="AP130" s="833"/>
      <c r="AQ130" s="833"/>
      <c r="AR130" s="833"/>
      <c r="AS130" s="833"/>
      <c r="AT130" s="833"/>
      <c r="AU130" s="833"/>
      <c r="AV130" s="833"/>
      <c r="AW130" s="833"/>
      <c r="AX130" s="833"/>
      <c r="AY130" s="833"/>
      <c r="AZ130" s="344"/>
      <c r="BB130" s="318"/>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16" customFormat="true" ht="15" hidden="true" customHeight="true" x14ac:dyDescent="0.2">
      <c r="A131" s="988"/>
      <c r="B131" s="365" t="s">
        <v>46</v>
      </c>
      <c r="C131" s="379"/>
      <c r="D131" s="380"/>
      <c r="E131" s="380"/>
      <c r="F131" s="380"/>
      <c r="G131" s="381"/>
      <c r="H131" s="382"/>
      <c r="I131" s="380"/>
      <c r="J131" s="380"/>
      <c r="K131" s="380"/>
      <c r="L131" s="383"/>
      <c r="M131" s="379"/>
      <c r="N131" s="380"/>
      <c r="O131" s="380"/>
      <c r="P131" s="380"/>
      <c r="Q131" s="381"/>
      <c r="R131" s="382"/>
      <c r="S131" s="380"/>
      <c r="T131" s="380"/>
      <c r="U131" s="380"/>
      <c r="V131" s="380"/>
      <c r="W131" s="380"/>
      <c r="X131" s="380"/>
      <c r="Y131" s="383"/>
      <c r="Z131" s="3"/>
      <c r="AA131" s="833"/>
      <c r="AB131" s="833"/>
      <c r="AC131" s="833"/>
      <c r="AD131" s="833"/>
      <c r="AE131" s="833"/>
      <c r="AF131" s="833"/>
      <c r="AG131" s="833"/>
      <c r="AH131" s="833"/>
      <c r="AI131" s="833"/>
      <c r="AJ131" s="833"/>
      <c r="AK131" s="833"/>
      <c r="AL131" s="833"/>
      <c r="AM131" s="833"/>
      <c r="AN131" s="833"/>
      <c r="AO131" s="833"/>
      <c r="AP131" s="833"/>
      <c r="AQ131" s="833"/>
      <c r="AR131" s="833"/>
      <c r="AS131" s="833"/>
      <c r="AT131" s="833"/>
      <c r="AU131" s="833"/>
      <c r="AV131" s="833"/>
      <c r="AW131" s="833"/>
      <c r="AX131" s="833"/>
      <c r="AY131" s="833"/>
      <c r="AZ131" s="344"/>
      <c r="BB131" s="318"/>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16" customFormat="true" ht="15" hidden="true" customHeight="true" x14ac:dyDescent="0.2">
      <c r="A132" s="989"/>
      <c r="B132" s="366" t="s">
        <v>46</v>
      </c>
      <c r="C132" s="384"/>
      <c r="D132" s="385"/>
      <c r="E132" s="385"/>
      <c r="F132" s="385"/>
      <c r="G132" s="386"/>
      <c r="H132" s="387"/>
      <c r="I132" s="385"/>
      <c r="J132" s="385"/>
      <c r="K132" s="385"/>
      <c r="L132" s="388"/>
      <c r="M132" s="384"/>
      <c r="N132" s="385"/>
      <c r="O132" s="385"/>
      <c r="P132" s="385"/>
      <c r="Q132" s="386"/>
      <c r="R132" s="18"/>
      <c r="S132" s="17"/>
      <c r="T132" s="17"/>
      <c r="U132" s="17"/>
      <c r="V132" s="17"/>
      <c r="W132" s="17"/>
      <c r="X132" s="17"/>
      <c r="Y132" s="12"/>
      <c r="Z132" s="3"/>
      <c r="AA132" s="833"/>
      <c r="AB132" s="833"/>
      <c r="AC132" s="833"/>
      <c r="AD132" s="833"/>
      <c r="AE132" s="833"/>
      <c r="AF132" s="833"/>
      <c r="AG132" s="833"/>
      <c r="AH132" s="833"/>
      <c r="AI132" s="833"/>
      <c r="AJ132" s="833"/>
      <c r="AK132" s="833"/>
      <c r="AL132" s="833"/>
      <c r="AM132" s="833"/>
      <c r="AN132" s="833"/>
      <c r="AO132" s="833"/>
      <c r="AP132" s="833"/>
      <c r="AQ132" s="833"/>
      <c r="AR132" s="833"/>
      <c r="AS132" s="833"/>
      <c r="AT132" s="833"/>
      <c r="AU132" s="833"/>
      <c r="AV132" s="833"/>
      <c r="AW132" s="833"/>
      <c r="AX132" s="833"/>
      <c r="AY132" s="833"/>
      <c r="AZ132" s="344"/>
      <c r="BB132" s="318"/>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489" customFormat="true" ht="15" customHeight="true" x14ac:dyDescent="0.2">
      <c r="A133" s="315"/>
      <c r="B133" s="367"/>
      <c r="C133" s="984" t="s">
        <v>114</v>
      </c>
      <c r="D133" s="985"/>
      <c r="E133" s="985"/>
      <c r="F133" s="985"/>
      <c r="G133" s="986"/>
      <c r="H133" s="982" t="s">
        <v>38</v>
      </c>
      <c r="I133" s="974"/>
      <c r="J133" s="974"/>
      <c r="K133" s="974"/>
      <c r="L133" s="976"/>
      <c r="M133" s="973" t="s">
        <v>37</v>
      </c>
      <c r="N133" s="974"/>
      <c r="O133" s="974"/>
      <c r="P133" s="974"/>
      <c r="Q133" s="976"/>
      <c r="R133" s="20" t="s">
        <v>138</v>
      </c>
      <c r="S133" s="398"/>
      <c r="T133" s="398"/>
      <c r="U133" s="398"/>
      <c r="V133" s="398"/>
      <c r="W133" s="398"/>
      <c r="X133" s="398"/>
      <c r="Y133" s="398"/>
      <c r="Z133" s="5"/>
      <c r="AA133" s="833"/>
      <c r="AB133" s="833"/>
      <c r="AC133" s="833"/>
      <c r="AD133" s="833"/>
      <c r="AE133" s="833"/>
      <c r="AF133" s="833"/>
      <c r="AG133" s="833"/>
      <c r="AH133" s="833"/>
      <c r="AI133" s="833"/>
      <c r="AJ133" s="833"/>
      <c r="AK133" s="833"/>
      <c r="AL133" s="833"/>
      <c r="AM133" s="833"/>
      <c r="AN133" s="833"/>
      <c r="AO133" s="833"/>
      <c r="AP133" s="833"/>
      <c r="AQ133" s="833"/>
      <c r="AR133" s="833"/>
      <c r="AS133" s="833"/>
      <c r="AT133" s="833"/>
      <c r="AU133" s="833"/>
      <c r="AV133" s="833"/>
      <c r="AW133" s="833"/>
      <c r="AX133" s="833"/>
      <c r="AY133" s="833"/>
      <c r="AZ133" s="344"/>
      <c r="BA133" s="345" t="s">
        <v>128</v>
      </c>
      <c r="BB133" s="301" t="s">
        <v>98</v>
      </c>
      <c r="BC133" s="969" t="s">
        <v>114</v>
      </c>
      <c r="BD133" s="970"/>
      <c r="BE133" s="970"/>
      <c r="BF133" s="970"/>
      <c r="BG133" s="971"/>
      <c r="BH133" s="969" t="s">
        <v>38</v>
      </c>
      <c r="BI133" s="970"/>
      <c r="BJ133" s="970"/>
      <c r="BK133" s="970"/>
      <c r="BL133" s="971"/>
      <c r="BM133" s="969" t="s">
        <v>37</v>
      </c>
      <c r="BN133" s="970"/>
      <c r="BO133" s="970"/>
      <c r="BP133" s="970"/>
      <c r="BQ133" s="972"/>
      <c r="BR133" s="19" t="s">
        <v>138</v>
      </c>
      <c r="BS133" s="398"/>
      <c r="BT133" s="398"/>
      <c r="BU133" s="398"/>
      <c r="BV133" s="398"/>
      <c r="BW133" s="398"/>
      <c r="BX133" s="398"/>
      <c r="BY133" s="398"/>
      <c r="BZ133" s="343"/>
      <c r="CA133" s="343"/>
      <c r="CB133" s="343"/>
      <c r="CC133" s="343"/>
      <c r="CD133" s="343"/>
      <c r="CE133" s="343"/>
      <c r="CF133" s="343"/>
      <c r="CG133" s="343"/>
      <c r="CH133" s="343"/>
      <c r="CI133" s="343"/>
      <c r="CJ133" s="343"/>
      <c r="CK133" s="343"/>
      <c r="CL133" s="343"/>
      <c r="CM133" s="343"/>
      <c r="CN133" s="343"/>
      <c r="CO133" s="343"/>
      <c r="CP133" s="343"/>
      <c r="CQ133" s="343"/>
      <c r="CR133" s="343"/>
      <c r="CS133" s="343"/>
      <c r="CT133" s="343"/>
      <c r="CU133" s="343"/>
      <c r="CV133" s="343"/>
      <c r="CW133" s="343"/>
      <c r="CX133" s="343"/>
      <c r="CY133" s="343"/>
      <c r="CZ133" s="343"/>
    </row>
    <row r="134" s="489" customFormat="true" ht="12.75" x14ac:dyDescent="0.2">
      <c r="A134" s="333" t="s">
        <v>69</v>
      </c>
      <c r="B134" s="367"/>
      <c r="C134" s="390" t="s">
        <v>0</v>
      </c>
      <c r="D134" s="545" t="s">
        <v>1</v>
      </c>
      <c r="E134" s="545" t="s">
        <v>2</v>
      </c>
      <c r="F134" s="545" t="s">
        <v>3</v>
      </c>
      <c r="G134" s="546" t="s">
        <v>4</v>
      </c>
      <c r="H134" s="372" t="s">
        <v>0</v>
      </c>
      <c r="I134" s="548" t="s">
        <v>1</v>
      </c>
      <c r="J134" s="548" t="s">
        <v>2</v>
      </c>
      <c r="K134" s="548" t="s">
        <v>3</v>
      </c>
      <c r="L134" s="549" t="s">
        <v>4</v>
      </c>
      <c r="M134" s="373" t="s">
        <v>0</v>
      </c>
      <c r="N134" s="548" t="s">
        <v>1</v>
      </c>
      <c r="O134" s="548" t="s">
        <v>2</v>
      </c>
      <c r="P134" s="548" t="s">
        <v>3</v>
      </c>
      <c r="Q134" s="544" t="s">
        <v>4</v>
      </c>
      <c r="R134" s="372" t="s">
        <v>548</v>
      </c>
      <c r="S134" s="548" t="s">
        <v>549</v>
      </c>
      <c r="T134" s="548" t="s">
        <v>550</v>
      </c>
      <c r="U134" s="548" t="s">
        <v>551</v>
      </c>
      <c r="V134" s="548" t="s">
        <v>552</v>
      </c>
      <c r="W134" s="548" t="s">
        <v>553</v>
      </c>
      <c r="X134" s="548" t="s">
        <v>554</v>
      </c>
      <c r="Y134" s="549" t="s">
        <v>555</v>
      </c>
      <c r="Z134" s="879"/>
      <c r="AA134" s="833"/>
      <c r="AB134" s="833"/>
      <c r="AC134" s="833"/>
      <c r="AD134" s="833"/>
      <c r="AE134" s="833"/>
      <c r="AF134" s="833"/>
      <c r="AG134" s="833"/>
      <c r="AH134" s="833"/>
      <c r="AI134" s="833"/>
      <c r="AJ134" s="833"/>
      <c r="AK134" s="833"/>
      <c r="AL134" s="833"/>
      <c r="AM134" s="833"/>
      <c r="AN134" s="833"/>
      <c r="AO134" s="833"/>
      <c r="AP134" s="833"/>
      <c r="AQ134" s="833"/>
      <c r="AR134" s="833"/>
      <c r="AS134" s="833"/>
      <c r="AT134" s="833"/>
      <c r="AU134" s="833"/>
      <c r="AV134" s="833"/>
      <c r="AW134" s="833"/>
      <c r="AX134" s="833"/>
      <c r="AY134" s="833"/>
      <c r="AZ134" s="344"/>
      <c r="BA134" s="333" t="s">
        <v>116</v>
      </c>
      <c r="BB134" s="332"/>
      <c r="BC134" s="422" t="s">
        <v>0</v>
      </c>
      <c r="BD134" s="521" t="s">
        <v>1</v>
      </c>
      <c r="BE134" s="521" t="s">
        <v>2</v>
      </c>
      <c r="BF134" s="521" t="s">
        <v>3</v>
      </c>
      <c r="BG134" s="423" t="s">
        <v>4</v>
      </c>
      <c r="BH134" s="422" t="s">
        <v>0</v>
      </c>
      <c r="BI134" s="521" t="s">
        <v>1</v>
      </c>
      <c r="BJ134" s="521" t="s">
        <v>2</v>
      </c>
      <c r="BK134" s="521" t="s">
        <v>3</v>
      </c>
      <c r="BL134" s="423" t="s">
        <v>4</v>
      </c>
      <c r="BM134" s="422" t="s">
        <v>0</v>
      </c>
      <c r="BN134" s="521" t="s">
        <v>1</v>
      </c>
      <c r="BO134" s="521" t="s">
        <v>2</v>
      </c>
      <c r="BP134" s="521" t="s">
        <v>3</v>
      </c>
      <c r="BQ134" s="423" t="s">
        <v>4</v>
      </c>
      <c r="BR134" s="422" t="s">
        <v>548</v>
      </c>
      <c r="BS134" s="521" t="s">
        <v>549</v>
      </c>
      <c r="BT134" s="521" t="s">
        <v>550</v>
      </c>
      <c r="BU134" s="521" t="s">
        <v>551</v>
      </c>
      <c r="BV134" s="521" t="s">
        <v>552</v>
      </c>
      <c r="BW134" s="521" t="s">
        <v>553</v>
      </c>
      <c r="BX134" s="521" t="s">
        <v>554</v>
      </c>
      <c r="BY134" s="522" t="s">
        <v>555</v>
      </c>
      <c r="BZ134" s="879"/>
      <c r="CA134" s="879"/>
      <c r="CB134" s="879"/>
      <c r="CC134" s="879"/>
      <c r="CD134" s="879"/>
      <c r="CE134" s="879"/>
      <c r="CF134" s="879"/>
      <c r="CG134" s="879"/>
      <c r="CH134" s="879"/>
      <c r="CI134" s="879"/>
      <c r="CJ134" s="879"/>
      <c r="CK134" s="879"/>
      <c r="CL134" s="879"/>
      <c r="CM134" s="879"/>
      <c r="CN134" s="879"/>
      <c r="CO134" s="879"/>
      <c r="CP134" s="879"/>
      <c r="CQ134" s="879"/>
      <c r="CR134" s="879"/>
      <c r="CS134" s="879"/>
      <c r="CT134" s="879"/>
      <c r="CU134" s="879"/>
      <c r="CV134" s="879"/>
      <c r="CW134" s="879"/>
      <c r="CX134" s="879"/>
      <c r="CY134" s="879"/>
      <c r="CZ134" s="879"/>
    </row>
    <row r="135" s="489" customFormat="true" ht="15" customHeight="true" x14ac:dyDescent="0.2">
      <c r="A135" s="983" t="s">
        <v>45</v>
      </c>
      <c r="B135" s="369" t="s">
        <v>44</v>
      </c>
      <c r="C135" s="68" t="s">
        <v>35</v>
      </c>
      <c r="D135" s="65" t="s">
        <v>35</v>
      </c>
      <c r="E135" s="65" t="s">
        <v>35</v>
      </c>
      <c r="F135" s="65" t="s">
        <v>35</v>
      </c>
      <c r="G135" s="62" t="s">
        <v>35</v>
      </c>
      <c r="H135" s="59" t="s">
        <v>35</v>
      </c>
      <c r="I135" s="65" t="s">
        <v>35</v>
      </c>
      <c r="J135" s="65" t="s">
        <v>35</v>
      </c>
      <c r="K135" s="65" t="s">
        <v>35</v>
      </c>
      <c r="L135" s="56" t="s">
        <v>35</v>
      </c>
      <c r="M135" s="68" t="s">
        <v>35</v>
      </c>
      <c r="N135" s="65" t="s">
        <v>35</v>
      </c>
      <c r="O135" s="65" t="s">
        <v>35</v>
      </c>
      <c r="P135" s="65" t="s">
        <v>35</v>
      </c>
      <c r="Q135" s="62" t="s">
        <v>35</v>
      </c>
      <c r="R135" s="59" t="s">
        <v>35</v>
      </c>
      <c r="S135" s="65" t="s">
        <v>35</v>
      </c>
      <c r="T135" s="65" t="s">
        <v>35</v>
      </c>
      <c r="U135" s="65" t="s">
        <v>35</v>
      </c>
      <c r="V135" s="65" t="s">
        <v>35</v>
      </c>
      <c r="W135" s="65" t="s">
        <v>35</v>
      </c>
      <c r="X135" s="65" t="s">
        <v>35</v>
      </c>
      <c r="Y135" s="56" t="s">
        <v>35</v>
      </c>
      <c r="Z135" s="10"/>
      <c r="AA135" s="833"/>
      <c r="AB135" s="833"/>
      <c r="AC135" s="833"/>
      <c r="AD135" s="833"/>
      <c r="AE135" s="833"/>
      <c r="AF135" s="833"/>
      <c r="AG135" s="833"/>
      <c r="AH135" s="833"/>
      <c r="AI135" s="833"/>
      <c r="AJ135" s="833"/>
      <c r="AK135" s="833"/>
      <c r="AL135" s="833"/>
      <c r="AM135" s="833"/>
      <c r="AN135" s="833"/>
      <c r="AO135" s="833"/>
      <c r="AP135" s="833"/>
      <c r="AQ135" s="833"/>
      <c r="AR135" s="833"/>
      <c r="AS135" s="833"/>
      <c r="AT135" s="833"/>
      <c r="AU135" s="833"/>
      <c r="AV135" s="833"/>
      <c r="AW135" s="833"/>
      <c r="AX135" s="833"/>
      <c r="AY135" s="833"/>
      <c r="AZ135" s="344"/>
      <c r="BA135" s="968" t="s">
        <v>45</v>
      </c>
      <c r="BB135" s="553" t="s">
        <v>44</v>
      </c>
      <c r="BC135" s="55" t="s">
        <v>35</v>
      </c>
      <c r="BD135" s="51" t="s">
        <v>35</v>
      </c>
      <c r="BE135" s="51" t="s">
        <v>35</v>
      </c>
      <c r="BF135" s="51" t="s">
        <v>35</v>
      </c>
      <c r="BG135" s="46" t="s">
        <v>35</v>
      </c>
      <c r="BH135" s="55" t="s">
        <v>35</v>
      </c>
      <c r="BI135" s="51" t="s">
        <v>35</v>
      </c>
      <c r="BJ135" s="51" t="s">
        <v>35</v>
      </c>
      <c r="BK135" s="51" t="s">
        <v>35</v>
      </c>
      <c r="BL135" s="46" t="s">
        <v>35</v>
      </c>
      <c r="BM135" s="55" t="s">
        <v>35</v>
      </c>
      <c r="BN135" s="51" t="s">
        <v>35</v>
      </c>
      <c r="BO135" s="51" t="s">
        <v>35</v>
      </c>
      <c r="BP135" s="51" t="s">
        <v>35</v>
      </c>
      <c r="BQ135" s="46" t="s">
        <v>35</v>
      </c>
      <c r="BR135" s="55" t="s">
        <v>35</v>
      </c>
      <c r="BS135" s="51" t="s">
        <v>35</v>
      </c>
      <c r="BT135" s="51" t="s">
        <v>35</v>
      </c>
      <c r="BU135" s="51" t="s">
        <v>35</v>
      </c>
      <c r="BV135" s="51" t="s">
        <v>35</v>
      </c>
      <c r="BW135" s="51" t="s">
        <v>35</v>
      </c>
      <c r="BX135" s="51" t="s">
        <v>35</v>
      </c>
      <c r="BY135" s="40" t="s">
        <v>35</v>
      </c>
      <c r="BZ135" s="8"/>
      <c r="CA135" s="8"/>
      <c r="CB135" s="8"/>
      <c r="CC135" s="8"/>
      <c r="CD135" s="8"/>
      <c r="CE135" s="8"/>
      <c r="CF135" s="8"/>
      <c r="CG135" s="8"/>
      <c r="CH135" s="8"/>
      <c r="CI135" s="8"/>
      <c r="CJ135" s="8"/>
      <c r="CK135" s="8"/>
      <c r="CL135" s="8"/>
      <c r="CM135" s="8"/>
      <c r="CN135" s="8"/>
      <c r="CO135" s="8"/>
      <c r="CP135" s="8"/>
      <c r="CQ135" s="8"/>
      <c r="CR135" s="8"/>
      <c r="CS135" s="8"/>
      <c r="CT135" s="8"/>
      <c r="CU135" s="8"/>
      <c r="CV135" s="8"/>
      <c r="CW135" s="8"/>
      <c r="CX135" s="8"/>
      <c r="CY135" s="8"/>
      <c r="CZ135" s="8"/>
    </row>
    <row r="136" s="489" customFormat="true" ht="15" customHeight="true" x14ac:dyDescent="0.2">
      <c r="A136" s="977"/>
      <c r="B136" s="370" t="s">
        <v>43</v>
      </c>
      <c r="C136" s="70" t="s">
        <v>35</v>
      </c>
      <c r="D136" s="67" t="s">
        <v>35</v>
      </c>
      <c r="E136" s="67" t="s">
        <v>35</v>
      </c>
      <c r="F136" s="67" t="s">
        <v>35</v>
      </c>
      <c r="G136" s="64" t="s">
        <v>35</v>
      </c>
      <c r="H136" s="61" t="s">
        <v>35</v>
      </c>
      <c r="I136" s="67" t="s">
        <v>35</v>
      </c>
      <c r="J136" s="67" t="s">
        <v>35</v>
      </c>
      <c r="K136" s="67" t="s">
        <v>35</v>
      </c>
      <c r="L136" s="58" t="s">
        <v>35</v>
      </c>
      <c r="M136" s="70" t="s">
        <v>35</v>
      </c>
      <c r="N136" s="67" t="s">
        <v>35</v>
      </c>
      <c r="O136" s="67" t="s">
        <v>35</v>
      </c>
      <c r="P136" s="67" t="s">
        <v>35</v>
      </c>
      <c r="Q136" s="64" t="s">
        <v>35</v>
      </c>
      <c r="R136" s="61" t="s">
        <v>35</v>
      </c>
      <c r="S136" s="67" t="s">
        <v>35</v>
      </c>
      <c r="T136" s="67" t="s">
        <v>35</v>
      </c>
      <c r="U136" s="67" t="s">
        <v>35</v>
      </c>
      <c r="V136" s="67" t="s">
        <v>35</v>
      </c>
      <c r="W136" s="67" t="s">
        <v>35</v>
      </c>
      <c r="X136" s="67" t="s">
        <v>35</v>
      </c>
      <c r="Y136" s="58" t="s">
        <v>35</v>
      </c>
      <c r="Z136" s="10"/>
      <c r="AA136" s="833"/>
      <c r="AB136" s="833"/>
      <c r="AC136" s="833"/>
      <c r="AD136" s="833"/>
      <c r="AE136" s="833"/>
      <c r="AF136" s="833"/>
      <c r="AG136" s="833"/>
      <c r="AH136" s="833"/>
      <c r="AI136" s="833"/>
      <c r="AJ136" s="833"/>
      <c r="AK136" s="833"/>
      <c r="AL136" s="833"/>
      <c r="AM136" s="833"/>
      <c r="AN136" s="833"/>
      <c r="AO136" s="833"/>
      <c r="AP136" s="833"/>
      <c r="AQ136" s="833"/>
      <c r="AR136" s="833"/>
      <c r="AS136" s="833"/>
      <c r="AT136" s="833"/>
      <c r="AU136" s="833"/>
      <c r="AV136" s="833"/>
      <c r="AW136" s="833"/>
      <c r="AX136" s="833"/>
      <c r="AY136" s="833"/>
      <c r="AZ136" s="344"/>
      <c r="BA136" s="965"/>
      <c r="BB136" s="552" t="s">
        <v>43</v>
      </c>
      <c r="BC136" s="54" t="s">
        <v>35</v>
      </c>
      <c r="BD136" s="50" t="s">
        <v>35</v>
      </c>
      <c r="BE136" s="50" t="s">
        <v>35</v>
      </c>
      <c r="BF136" s="50" t="s">
        <v>35</v>
      </c>
      <c r="BG136" s="45" t="s">
        <v>35</v>
      </c>
      <c r="BH136" s="54" t="s">
        <v>35</v>
      </c>
      <c r="BI136" s="50" t="s">
        <v>35</v>
      </c>
      <c r="BJ136" s="50" t="s">
        <v>35</v>
      </c>
      <c r="BK136" s="50" t="s">
        <v>35</v>
      </c>
      <c r="BL136" s="45" t="s">
        <v>35</v>
      </c>
      <c r="BM136" s="54" t="s">
        <v>35</v>
      </c>
      <c r="BN136" s="50" t="s">
        <v>35</v>
      </c>
      <c r="BO136" s="50" t="s">
        <v>35</v>
      </c>
      <c r="BP136" s="50" t="s">
        <v>35</v>
      </c>
      <c r="BQ136" s="45" t="s">
        <v>35</v>
      </c>
      <c r="BR136" s="54" t="s">
        <v>35</v>
      </c>
      <c r="BS136" s="50" t="s">
        <v>35</v>
      </c>
      <c r="BT136" s="50" t="s">
        <v>35</v>
      </c>
      <c r="BU136" s="50" t="s">
        <v>35</v>
      </c>
      <c r="BV136" s="50" t="s">
        <v>35</v>
      </c>
      <c r="BW136" s="50" t="s">
        <v>35</v>
      </c>
      <c r="BX136" s="50" t="s">
        <v>35</v>
      </c>
      <c r="BY136" s="39" t="s">
        <v>35</v>
      </c>
      <c r="BZ136" s="8"/>
      <c r="CA136" s="8"/>
      <c r="CB136" s="8"/>
      <c r="CC136" s="8"/>
      <c r="CD136" s="8"/>
      <c r="CE136" s="8"/>
      <c r="CF136" s="8"/>
      <c r="CG136" s="8"/>
      <c r="CH136" s="8"/>
      <c r="CI136" s="8"/>
      <c r="CJ136" s="8"/>
      <c r="CK136" s="8"/>
      <c r="CL136" s="8"/>
      <c r="CM136" s="8"/>
      <c r="CN136" s="8"/>
      <c r="CO136" s="8"/>
      <c r="CP136" s="8"/>
      <c r="CQ136" s="8"/>
      <c r="CR136" s="8"/>
      <c r="CS136" s="8"/>
      <c r="CT136" s="8"/>
      <c r="CU136" s="8"/>
      <c r="CV136" s="8"/>
      <c r="CW136" s="8"/>
      <c r="CX136" s="8"/>
      <c r="CY136" s="8"/>
      <c r="CZ136" s="8"/>
    </row>
    <row r="137" s="489" customFormat="true" ht="15" customHeight="true" x14ac:dyDescent="0.2">
      <c r="A137" s="977"/>
      <c r="B137" s="370" t="s">
        <v>42</v>
      </c>
      <c r="C137" s="127">
        <v>50.697816119942097</v>
      </c>
      <c r="D137" s="126">
        <v>31.897623690217447</v>
      </c>
      <c r="E137" s="126">
        <v>16.099762017635634</v>
      </c>
      <c r="F137" s="126">
        <v>4.4111354351185978</v>
      </c>
      <c r="G137" s="125">
        <v>0.20886701067485824</v>
      </c>
      <c r="H137" s="124">
        <v>38.340337223464815</v>
      </c>
      <c r="I137" s="126">
        <v>19.573777877678822</v>
      </c>
      <c r="J137" s="126">
        <v>9.4928445183881998</v>
      </c>
      <c r="K137" s="126">
        <v>1.9939573847390111</v>
      </c>
      <c r="L137" s="123">
        <v>9.606426173624405E-2</v>
      </c>
      <c r="M137" s="127">
        <v>65.230001358115246</v>
      </c>
      <c r="N137" s="126">
        <v>56.5778177822693</v>
      </c>
      <c r="O137" s="126">
        <v>45.496354128724469</v>
      </c>
      <c r="P137" s="126">
        <v>27.111038713959402</v>
      </c>
      <c r="Q137" s="125">
        <v>3.59052233006669</v>
      </c>
      <c r="R137" s="124">
        <v>10.992033773387346</v>
      </c>
      <c r="S137" s="126">
        <v>22.674289984754058</v>
      </c>
      <c r="T137" s="126">
        <v>17.583774153352653</v>
      </c>
      <c r="U137" s="126">
        <v>32.472876485964782</v>
      </c>
      <c r="V137" s="126">
        <v>32.952030947442708</v>
      </c>
      <c r="W137" s="126">
        <v>21.960560601053967</v>
      </c>
      <c r="X137" s="126">
        <v>37.460166429124449</v>
      </c>
      <c r="Y137" s="123">
        <v>50.999593442446781</v>
      </c>
      <c r="Z137" s="4"/>
      <c r="AA137" s="833"/>
      <c r="AB137" s="833"/>
      <c r="AC137" s="833"/>
      <c r="AD137" s="833"/>
      <c r="AE137" s="833"/>
      <c r="AF137" s="833"/>
      <c r="AG137" s="833"/>
      <c r="AH137" s="833"/>
      <c r="AI137" s="833"/>
      <c r="AJ137" s="833"/>
      <c r="AK137" s="833"/>
      <c r="AL137" s="833"/>
      <c r="AM137" s="833"/>
      <c r="AN137" s="833"/>
      <c r="AO137" s="833"/>
      <c r="AP137" s="833"/>
      <c r="AQ137" s="833"/>
      <c r="AR137" s="833"/>
      <c r="AS137" s="833"/>
      <c r="AT137" s="833"/>
      <c r="AU137" s="833"/>
      <c r="AV137" s="833"/>
      <c r="AW137" s="833"/>
      <c r="AX137" s="833"/>
      <c r="AY137" s="833"/>
      <c r="AZ137" s="344"/>
      <c r="BA137" s="965"/>
      <c r="BB137" s="552" t="s">
        <v>42</v>
      </c>
      <c r="BC137" s="54" t="s">
        <v>35</v>
      </c>
      <c r="BD137" s="50" t="s">
        <v>35</v>
      </c>
      <c r="BE137" s="50" t="s">
        <v>35</v>
      </c>
      <c r="BF137" s="50" t="s">
        <v>35</v>
      </c>
      <c r="BG137" s="45" t="s">
        <v>35</v>
      </c>
      <c r="BH137" s="54" t="s">
        <v>35</v>
      </c>
      <c r="BI137" s="50" t="s">
        <v>35</v>
      </c>
      <c r="BJ137" s="50" t="s">
        <v>35</v>
      </c>
      <c r="BK137" s="50" t="s">
        <v>35</v>
      </c>
      <c r="BL137" s="45" t="s">
        <v>35</v>
      </c>
      <c r="BM137" s="54" t="s">
        <v>35</v>
      </c>
      <c r="BN137" s="50" t="s">
        <v>35</v>
      </c>
      <c r="BO137" s="50" t="s">
        <v>35</v>
      </c>
      <c r="BP137" s="50" t="s">
        <v>35</v>
      </c>
      <c r="BQ137" s="45" t="s">
        <v>35</v>
      </c>
      <c r="BR137" s="54" t="s">
        <v>35</v>
      </c>
      <c r="BS137" s="50" t="s">
        <v>35</v>
      </c>
      <c r="BT137" s="50" t="s">
        <v>35</v>
      </c>
      <c r="BU137" s="50" t="s">
        <v>35</v>
      </c>
      <c r="BV137" s="50" t="s">
        <v>35</v>
      </c>
      <c r="BW137" s="50" t="s">
        <v>35</v>
      </c>
      <c r="BX137" s="50" t="s">
        <v>35</v>
      </c>
      <c r="BY137" s="39" t="s">
        <v>35</v>
      </c>
      <c r="BZ137" s="8"/>
      <c r="CA137" s="8"/>
      <c r="CB137" s="8"/>
      <c r="CC137" s="8"/>
      <c r="CD137" s="8"/>
      <c r="CE137" s="8"/>
      <c r="CF137" s="8"/>
      <c r="CG137" s="8"/>
      <c r="CH137" s="8"/>
      <c r="CI137" s="8"/>
      <c r="CJ137" s="8"/>
      <c r="CK137" s="8"/>
      <c r="CL137" s="8"/>
      <c r="CM137" s="8"/>
      <c r="CN137" s="8"/>
      <c r="CO137" s="8"/>
      <c r="CP137" s="8"/>
      <c r="CQ137" s="8"/>
      <c r="CR137" s="8"/>
      <c r="CS137" s="8"/>
      <c r="CT137" s="8"/>
      <c r="CU137" s="8"/>
      <c r="CV137" s="8"/>
      <c r="CW137" s="8"/>
      <c r="CX137" s="8"/>
      <c r="CY137" s="8"/>
      <c r="CZ137" s="8"/>
    </row>
    <row r="138" s="489" customFormat="true" ht="15" customHeight="true" x14ac:dyDescent="0.2">
      <c r="A138" s="977"/>
      <c r="B138" s="370" t="s">
        <v>41</v>
      </c>
      <c r="C138" s="127">
        <v>7.8868972944748093</v>
      </c>
      <c r="D138" s="126">
        <v>3.8438648669285125</v>
      </c>
      <c r="E138" s="126">
        <v>0.84892804483045303</v>
      </c>
      <c r="F138" s="126">
        <v>0.32766656206646244</v>
      </c>
      <c r="G138" s="125">
        <v>3.8749032467759993E-2</v>
      </c>
      <c r="H138" s="124">
        <v>6.6798760667490606</v>
      </c>
      <c r="I138" s="126">
        <v>1.7789533943343143</v>
      </c>
      <c r="J138" s="126">
        <v>0.53626218949890003</v>
      </c>
      <c r="K138" s="126">
        <v>6.1252354873203518E-2</v>
      </c>
      <c r="L138" s="123">
        <v>0</v>
      </c>
      <c r="M138" s="127">
        <v>8.2770833083360174</v>
      </c>
      <c r="N138" s="126">
        <v>7.712891861224529</v>
      </c>
      <c r="O138" s="126">
        <v>5.3965108231839309</v>
      </c>
      <c r="P138" s="126">
        <v>1.7784734657034902</v>
      </c>
      <c r="Q138" s="125">
        <v>0.68191696442204841</v>
      </c>
      <c r="R138" s="124">
        <v>1.2974434892115538</v>
      </c>
      <c r="S138" s="126">
        <v>2.892072792801013</v>
      </c>
      <c r="T138" s="126">
        <v>1.7469614683235113</v>
      </c>
      <c r="U138" s="126">
        <v>2.282029314702807</v>
      </c>
      <c r="V138" s="126">
        <v>6.4794459489967053</v>
      </c>
      <c r="W138" s="126">
        <v>2.3587569475861985</v>
      </c>
      <c r="X138" s="126">
        <v>7.8493106488677595</v>
      </c>
      <c r="Y138" s="123">
        <v>6.6149071701170374</v>
      </c>
      <c r="Z138" s="4"/>
      <c r="AA138" s="833"/>
      <c r="AB138" s="833"/>
      <c r="AC138" s="833"/>
      <c r="AD138" s="833"/>
      <c r="AE138" s="833"/>
      <c r="AF138" s="833"/>
      <c r="AG138" s="833"/>
      <c r="AH138" s="833"/>
      <c r="AI138" s="833"/>
      <c r="AJ138" s="833"/>
      <c r="AK138" s="833"/>
      <c r="AL138" s="833"/>
      <c r="AM138" s="833"/>
      <c r="AN138" s="833"/>
      <c r="AO138" s="833"/>
      <c r="AP138" s="833"/>
      <c r="AQ138" s="833"/>
      <c r="AR138" s="833"/>
      <c r="AS138" s="833"/>
      <c r="AT138" s="833"/>
      <c r="AU138" s="833"/>
      <c r="AV138" s="833"/>
      <c r="AW138" s="833"/>
      <c r="AX138" s="833"/>
      <c r="AY138" s="833"/>
      <c r="AZ138" s="344"/>
      <c r="BA138" s="965"/>
      <c r="BB138" s="552" t="s">
        <v>41</v>
      </c>
      <c r="BC138" s="54" t="s">
        <v>35</v>
      </c>
      <c r="BD138" s="50" t="s">
        <v>35</v>
      </c>
      <c r="BE138" s="50" t="s">
        <v>35</v>
      </c>
      <c r="BF138" s="50" t="s">
        <v>35</v>
      </c>
      <c r="BG138" s="45" t="s">
        <v>35</v>
      </c>
      <c r="BH138" s="54" t="s">
        <v>35</v>
      </c>
      <c r="BI138" s="50" t="s">
        <v>35</v>
      </c>
      <c r="BJ138" s="50" t="s">
        <v>35</v>
      </c>
      <c r="BK138" s="50" t="s">
        <v>35</v>
      </c>
      <c r="BL138" s="45" t="s">
        <v>35</v>
      </c>
      <c r="BM138" s="54" t="s">
        <v>35</v>
      </c>
      <c r="BN138" s="50" t="s">
        <v>35</v>
      </c>
      <c r="BO138" s="50" t="s">
        <v>35</v>
      </c>
      <c r="BP138" s="50" t="s">
        <v>35</v>
      </c>
      <c r="BQ138" s="45" t="s">
        <v>35</v>
      </c>
      <c r="BR138" s="54" t="s">
        <v>35</v>
      </c>
      <c r="BS138" s="50" t="s">
        <v>35</v>
      </c>
      <c r="BT138" s="50" t="s">
        <v>35</v>
      </c>
      <c r="BU138" s="50" t="s">
        <v>35</v>
      </c>
      <c r="BV138" s="50" t="s">
        <v>35</v>
      </c>
      <c r="BW138" s="50" t="s">
        <v>35</v>
      </c>
      <c r="BX138" s="50" t="s">
        <v>35</v>
      </c>
      <c r="BY138" s="39" t="s">
        <v>35</v>
      </c>
      <c r="BZ138" s="8"/>
      <c r="CA138" s="8"/>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row>
    <row r="139" s="489" customFormat="true" ht="15" customHeight="true" x14ac:dyDescent="0.2">
      <c r="A139" s="977"/>
      <c r="B139" s="370" t="s">
        <v>19</v>
      </c>
      <c r="C139" s="127">
        <v>10.102437850492262</v>
      </c>
      <c r="D139" s="126">
        <v>2.8364119126290683</v>
      </c>
      <c r="E139" s="126">
        <v>1.0229824611920881</v>
      </c>
      <c r="F139" s="126">
        <v>0</v>
      </c>
      <c r="G139" s="125">
        <v>0</v>
      </c>
      <c r="H139" s="124">
        <v>6.3247936712914257</v>
      </c>
      <c r="I139" s="126">
        <v>1.6371263264226383</v>
      </c>
      <c r="J139" s="126">
        <v>0.60272762756504905</v>
      </c>
      <c r="K139" s="126">
        <v>0</v>
      </c>
      <c r="L139" s="123">
        <v>0</v>
      </c>
      <c r="M139" s="127">
        <v>17.214363185557406</v>
      </c>
      <c r="N139" s="126">
        <v>5.541587584516491</v>
      </c>
      <c r="O139" s="126">
        <v>5.0593005432778169</v>
      </c>
      <c r="P139" s="126">
        <v>1.2620243883425835</v>
      </c>
      <c r="Q139" s="125">
        <v>0</v>
      </c>
      <c r="R139" s="124">
        <v>1.0493383446867131</v>
      </c>
      <c r="S139" s="126">
        <v>3.0267362719443502</v>
      </c>
      <c r="T139" s="126">
        <v>1.0057784774204652</v>
      </c>
      <c r="U139" s="126">
        <v>3.0823732060522375</v>
      </c>
      <c r="V139" s="126">
        <v>13.386569241701787</v>
      </c>
      <c r="W139" s="126">
        <v>5.9417232923373353</v>
      </c>
      <c r="X139" s="126">
        <v>6.6380991426048572</v>
      </c>
      <c r="Y139" s="123">
        <v>3.0923808668478787</v>
      </c>
      <c r="Z139" s="4"/>
      <c r="AA139" s="833"/>
      <c r="AB139" s="833"/>
      <c r="AC139" s="833"/>
      <c r="AD139" s="833"/>
      <c r="AE139" s="833"/>
      <c r="AF139" s="833"/>
      <c r="AG139" s="833"/>
      <c r="AH139" s="833"/>
      <c r="AI139" s="833"/>
      <c r="AJ139" s="833"/>
      <c r="AK139" s="833"/>
      <c r="AL139" s="833"/>
      <c r="AM139" s="833"/>
      <c r="AN139" s="833"/>
      <c r="AO139" s="833"/>
      <c r="AP139" s="833"/>
      <c r="AQ139" s="833"/>
      <c r="AR139" s="833"/>
      <c r="AS139" s="833"/>
      <c r="AT139" s="833"/>
      <c r="AU139" s="833"/>
      <c r="AV139" s="833"/>
      <c r="AW139" s="833"/>
      <c r="AX139" s="833"/>
      <c r="AY139" s="833"/>
      <c r="AZ139" s="344"/>
      <c r="BA139" s="965"/>
      <c r="BB139" s="552" t="s">
        <v>19</v>
      </c>
      <c r="BC139" s="54" t="s">
        <v>35</v>
      </c>
      <c r="BD139" s="50" t="s">
        <v>35</v>
      </c>
      <c r="BE139" s="50" t="s">
        <v>35</v>
      </c>
      <c r="BF139" s="50" t="s">
        <v>35</v>
      </c>
      <c r="BG139" s="45" t="s">
        <v>35</v>
      </c>
      <c r="BH139" s="54" t="s">
        <v>35</v>
      </c>
      <c r="BI139" s="50" t="s">
        <v>35</v>
      </c>
      <c r="BJ139" s="50" t="s">
        <v>35</v>
      </c>
      <c r="BK139" s="50" t="s">
        <v>35</v>
      </c>
      <c r="BL139" s="45" t="s">
        <v>35</v>
      </c>
      <c r="BM139" s="54" t="s">
        <v>35</v>
      </c>
      <c r="BN139" s="50" t="s">
        <v>35</v>
      </c>
      <c r="BO139" s="50" t="s">
        <v>35</v>
      </c>
      <c r="BP139" s="50" t="s">
        <v>35</v>
      </c>
      <c r="BQ139" s="45" t="s">
        <v>35</v>
      </c>
      <c r="BR139" s="54" t="s">
        <v>35</v>
      </c>
      <c r="BS139" s="50" t="s">
        <v>35</v>
      </c>
      <c r="BT139" s="50" t="s">
        <v>35</v>
      </c>
      <c r="BU139" s="50" t="s">
        <v>35</v>
      </c>
      <c r="BV139" s="50" t="s">
        <v>35</v>
      </c>
      <c r="BW139" s="50" t="s">
        <v>35</v>
      </c>
      <c r="BX139" s="50" t="s">
        <v>35</v>
      </c>
      <c r="BY139" s="39" t="s">
        <v>35</v>
      </c>
      <c r="BZ139" s="8"/>
      <c r="CA139" s="8"/>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row>
    <row r="140" s="315" customFormat="true" ht="15" customHeight="true" x14ac:dyDescent="0.2">
      <c r="A140" s="977" t="s">
        <v>106</v>
      </c>
      <c r="B140" s="370" t="s">
        <v>64</v>
      </c>
      <c r="C140" s="70" t="s">
        <v>35</v>
      </c>
      <c r="D140" s="67" t="s">
        <v>35</v>
      </c>
      <c r="E140" s="67" t="s">
        <v>35</v>
      </c>
      <c r="F140" s="67" t="s">
        <v>35</v>
      </c>
      <c r="G140" s="64" t="s">
        <v>35</v>
      </c>
      <c r="H140" s="61" t="s">
        <v>35</v>
      </c>
      <c r="I140" s="67" t="s">
        <v>35</v>
      </c>
      <c r="J140" s="67" t="s">
        <v>35</v>
      </c>
      <c r="K140" s="67" t="s">
        <v>35</v>
      </c>
      <c r="L140" s="58" t="s">
        <v>35</v>
      </c>
      <c r="M140" s="70" t="s">
        <v>35</v>
      </c>
      <c r="N140" s="67" t="s">
        <v>35</v>
      </c>
      <c r="O140" s="67" t="s">
        <v>35</v>
      </c>
      <c r="P140" s="67" t="s">
        <v>35</v>
      </c>
      <c r="Q140" s="64" t="s">
        <v>35</v>
      </c>
      <c r="R140" s="61" t="s">
        <v>35</v>
      </c>
      <c r="S140" s="67" t="s">
        <v>35</v>
      </c>
      <c r="T140" s="67" t="s">
        <v>35</v>
      </c>
      <c r="U140" s="67" t="s">
        <v>35</v>
      </c>
      <c r="V140" s="67" t="s">
        <v>35</v>
      </c>
      <c r="W140" s="67" t="s">
        <v>35</v>
      </c>
      <c r="X140" s="67" t="s">
        <v>35</v>
      </c>
      <c r="Y140" s="58" t="s">
        <v>35</v>
      </c>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343"/>
      <c r="BA140" s="965" t="s">
        <v>106</v>
      </c>
      <c r="BB140" s="552" t="s">
        <v>64</v>
      </c>
      <c r="BC140" s="54" t="s">
        <v>35</v>
      </c>
      <c r="BD140" s="50" t="s">
        <v>35</v>
      </c>
      <c r="BE140" s="50" t="s">
        <v>35</v>
      </c>
      <c r="BF140" s="50" t="s">
        <v>35</v>
      </c>
      <c r="BG140" s="45" t="s">
        <v>35</v>
      </c>
      <c r="BH140" s="54" t="s">
        <v>35</v>
      </c>
      <c r="BI140" s="50" t="s">
        <v>35</v>
      </c>
      <c r="BJ140" s="50" t="s">
        <v>35</v>
      </c>
      <c r="BK140" s="50" t="s">
        <v>35</v>
      </c>
      <c r="BL140" s="45" t="s">
        <v>35</v>
      </c>
      <c r="BM140" s="54" t="s">
        <v>35</v>
      </c>
      <c r="BN140" s="50" t="s">
        <v>35</v>
      </c>
      <c r="BO140" s="50" t="s">
        <v>35</v>
      </c>
      <c r="BP140" s="50" t="s">
        <v>35</v>
      </c>
      <c r="BQ140" s="45" t="s">
        <v>35</v>
      </c>
      <c r="BR140" s="54" t="s">
        <v>35</v>
      </c>
      <c r="BS140" s="50" t="s">
        <v>35</v>
      </c>
      <c r="BT140" s="50" t="s">
        <v>35</v>
      </c>
      <c r="BU140" s="50" t="s">
        <v>35</v>
      </c>
      <c r="BV140" s="50" t="s">
        <v>35</v>
      </c>
      <c r="BW140" s="50" t="s">
        <v>35</v>
      </c>
      <c r="BX140" s="50" t="s">
        <v>35</v>
      </c>
      <c r="BY140" s="39" t="s">
        <v>35</v>
      </c>
      <c r="BZ140" s="8"/>
      <c r="CA140" s="8"/>
      <c r="CB140" s="8"/>
      <c r="CC140" s="8"/>
      <c r="CD140" s="8"/>
      <c r="CE140" s="8"/>
      <c r="CF140" s="8"/>
      <c r="CG140" s="8"/>
      <c r="CH140" s="8"/>
      <c r="CI140" s="8"/>
      <c r="CJ140" s="8"/>
      <c r="CK140" s="8"/>
      <c r="CL140" s="8"/>
      <c r="CM140" s="8"/>
      <c r="CN140" s="8"/>
      <c r="CO140" s="8"/>
      <c r="CP140" s="8"/>
      <c r="CQ140" s="8"/>
      <c r="CR140" s="8"/>
      <c r="CS140" s="8"/>
      <c r="CT140" s="8"/>
      <c r="CU140" s="8"/>
      <c r="CV140" s="8"/>
      <c r="CW140" s="8"/>
      <c r="CX140" s="8"/>
      <c r="CY140" s="8"/>
      <c r="CZ140" s="8"/>
    </row>
    <row r="141" s="315" customFormat="true" ht="15" customHeight="true" x14ac:dyDescent="0.2">
      <c r="A141" s="977"/>
      <c r="B141" s="370" t="s">
        <v>65</v>
      </c>
      <c r="C141" s="70" t="s">
        <v>35</v>
      </c>
      <c r="D141" s="67" t="s">
        <v>35</v>
      </c>
      <c r="E141" s="67" t="s">
        <v>35</v>
      </c>
      <c r="F141" s="67" t="s">
        <v>35</v>
      </c>
      <c r="G141" s="64" t="s">
        <v>35</v>
      </c>
      <c r="H141" s="61" t="s">
        <v>35</v>
      </c>
      <c r="I141" s="67" t="s">
        <v>35</v>
      </c>
      <c r="J141" s="67" t="s">
        <v>35</v>
      </c>
      <c r="K141" s="67" t="s">
        <v>35</v>
      </c>
      <c r="L141" s="58" t="s">
        <v>35</v>
      </c>
      <c r="M141" s="70" t="s">
        <v>35</v>
      </c>
      <c r="N141" s="67" t="s">
        <v>35</v>
      </c>
      <c r="O141" s="67" t="s">
        <v>35</v>
      </c>
      <c r="P141" s="67" t="s">
        <v>35</v>
      </c>
      <c r="Q141" s="64" t="s">
        <v>35</v>
      </c>
      <c r="R141" s="61" t="s">
        <v>35</v>
      </c>
      <c r="S141" s="67" t="s">
        <v>35</v>
      </c>
      <c r="T141" s="67" t="s">
        <v>35</v>
      </c>
      <c r="U141" s="67" t="s">
        <v>35</v>
      </c>
      <c r="V141" s="67" t="s">
        <v>35</v>
      </c>
      <c r="W141" s="67" t="s">
        <v>35</v>
      </c>
      <c r="X141" s="67" t="s">
        <v>35</v>
      </c>
      <c r="Y141" s="58" t="s">
        <v>35</v>
      </c>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343"/>
      <c r="BA141" s="965"/>
      <c r="BB141" s="552" t="s">
        <v>65</v>
      </c>
      <c r="BC141" s="54" t="s">
        <v>35</v>
      </c>
      <c r="BD141" s="50" t="s">
        <v>35</v>
      </c>
      <c r="BE141" s="50" t="s">
        <v>35</v>
      </c>
      <c r="BF141" s="50" t="s">
        <v>35</v>
      </c>
      <c r="BG141" s="45" t="s">
        <v>35</v>
      </c>
      <c r="BH141" s="54" t="s">
        <v>35</v>
      </c>
      <c r="BI141" s="50" t="s">
        <v>35</v>
      </c>
      <c r="BJ141" s="50" t="s">
        <v>35</v>
      </c>
      <c r="BK141" s="50" t="s">
        <v>35</v>
      </c>
      <c r="BL141" s="45" t="s">
        <v>35</v>
      </c>
      <c r="BM141" s="54" t="s">
        <v>35</v>
      </c>
      <c r="BN141" s="50" t="s">
        <v>35</v>
      </c>
      <c r="BO141" s="50" t="s">
        <v>35</v>
      </c>
      <c r="BP141" s="50" t="s">
        <v>35</v>
      </c>
      <c r="BQ141" s="45" t="s">
        <v>35</v>
      </c>
      <c r="BR141" s="54" t="s">
        <v>35</v>
      </c>
      <c r="BS141" s="50" t="s">
        <v>35</v>
      </c>
      <c r="BT141" s="50" t="s">
        <v>35</v>
      </c>
      <c r="BU141" s="50" t="s">
        <v>35</v>
      </c>
      <c r="BV141" s="50" t="s">
        <v>35</v>
      </c>
      <c r="BW141" s="50" t="s">
        <v>35</v>
      </c>
      <c r="BX141" s="50" t="s">
        <v>35</v>
      </c>
      <c r="BY141" s="39" t="s">
        <v>35</v>
      </c>
      <c r="BZ141" s="8"/>
      <c r="CA141" s="8"/>
      <c r="CB141" s="8"/>
      <c r="CC141" s="8"/>
      <c r="CD141" s="8"/>
      <c r="CE141" s="8"/>
      <c r="CF141" s="8"/>
      <c r="CG141" s="8"/>
      <c r="CH141" s="8"/>
      <c r="CI141" s="8"/>
      <c r="CJ141" s="8"/>
      <c r="CK141" s="8"/>
      <c r="CL141" s="8"/>
      <c r="CM141" s="8"/>
      <c r="CN141" s="8"/>
      <c r="CO141" s="8"/>
      <c r="CP141" s="8"/>
      <c r="CQ141" s="8"/>
      <c r="CR141" s="8"/>
      <c r="CS141" s="8"/>
      <c r="CT141" s="8"/>
      <c r="CU141" s="8"/>
      <c r="CV141" s="8"/>
      <c r="CW141" s="8"/>
      <c r="CX141" s="8"/>
      <c r="CY141" s="8"/>
      <c r="CZ141" s="8"/>
    </row>
    <row r="142" s="315" customFormat="true" ht="15" customHeight="true" x14ac:dyDescent="0.2">
      <c r="A142" s="977"/>
      <c r="B142" s="370" t="s">
        <v>66</v>
      </c>
      <c r="C142" s="70" t="s">
        <v>35</v>
      </c>
      <c r="D142" s="67" t="s">
        <v>35</v>
      </c>
      <c r="E142" s="67" t="s">
        <v>35</v>
      </c>
      <c r="F142" s="67" t="s">
        <v>35</v>
      </c>
      <c r="G142" s="64" t="s">
        <v>35</v>
      </c>
      <c r="H142" s="61" t="s">
        <v>35</v>
      </c>
      <c r="I142" s="67" t="s">
        <v>35</v>
      </c>
      <c r="J142" s="67" t="s">
        <v>35</v>
      </c>
      <c r="K142" s="67" t="s">
        <v>35</v>
      </c>
      <c r="L142" s="58" t="s">
        <v>35</v>
      </c>
      <c r="M142" s="70" t="s">
        <v>35</v>
      </c>
      <c r="N142" s="67" t="s">
        <v>35</v>
      </c>
      <c r="O142" s="67" t="s">
        <v>35</v>
      </c>
      <c r="P142" s="67" t="s">
        <v>35</v>
      </c>
      <c r="Q142" s="64" t="s">
        <v>35</v>
      </c>
      <c r="R142" s="61" t="s">
        <v>35</v>
      </c>
      <c r="S142" s="67" t="s">
        <v>35</v>
      </c>
      <c r="T142" s="67" t="s">
        <v>35</v>
      </c>
      <c r="U142" s="67" t="s">
        <v>35</v>
      </c>
      <c r="V142" s="67" t="s">
        <v>35</v>
      </c>
      <c r="W142" s="67" t="s">
        <v>35</v>
      </c>
      <c r="X142" s="67" t="s">
        <v>35</v>
      </c>
      <c r="Y142" s="58" t="s">
        <v>35</v>
      </c>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343"/>
      <c r="BA142" s="965"/>
      <c r="BB142" s="552" t="s">
        <v>66</v>
      </c>
      <c r="BC142" s="54" t="s">
        <v>35</v>
      </c>
      <c r="BD142" s="50" t="s">
        <v>35</v>
      </c>
      <c r="BE142" s="50" t="s">
        <v>35</v>
      </c>
      <c r="BF142" s="50" t="s">
        <v>35</v>
      </c>
      <c r="BG142" s="45" t="s">
        <v>35</v>
      </c>
      <c r="BH142" s="54" t="s">
        <v>35</v>
      </c>
      <c r="BI142" s="50" t="s">
        <v>35</v>
      </c>
      <c r="BJ142" s="50" t="s">
        <v>35</v>
      </c>
      <c r="BK142" s="50" t="s">
        <v>35</v>
      </c>
      <c r="BL142" s="45" t="s">
        <v>35</v>
      </c>
      <c r="BM142" s="54" t="s">
        <v>35</v>
      </c>
      <c r="BN142" s="50" t="s">
        <v>35</v>
      </c>
      <c r="BO142" s="50" t="s">
        <v>35</v>
      </c>
      <c r="BP142" s="50" t="s">
        <v>35</v>
      </c>
      <c r="BQ142" s="45" t="s">
        <v>35</v>
      </c>
      <c r="BR142" s="54" t="s">
        <v>35</v>
      </c>
      <c r="BS142" s="50" t="s">
        <v>35</v>
      </c>
      <c r="BT142" s="50" t="s">
        <v>35</v>
      </c>
      <c r="BU142" s="50" t="s">
        <v>35</v>
      </c>
      <c r="BV142" s="50" t="s">
        <v>35</v>
      </c>
      <c r="BW142" s="50" t="s">
        <v>35</v>
      </c>
      <c r="BX142" s="50" t="s">
        <v>35</v>
      </c>
      <c r="BY142" s="39" t="s">
        <v>35</v>
      </c>
      <c r="BZ142" s="8"/>
      <c r="CA142" s="8"/>
      <c r="CB142" s="8"/>
      <c r="CC142" s="8"/>
      <c r="CD142" s="8"/>
      <c r="CE142" s="8"/>
      <c r="CF142" s="8"/>
      <c r="CG142" s="8"/>
      <c r="CH142" s="8"/>
      <c r="CI142" s="8"/>
      <c r="CJ142" s="8"/>
      <c r="CK142" s="8"/>
      <c r="CL142" s="8"/>
      <c r="CM142" s="8"/>
      <c r="CN142" s="8"/>
      <c r="CO142" s="8"/>
      <c r="CP142" s="8"/>
      <c r="CQ142" s="8"/>
      <c r="CR142" s="8"/>
      <c r="CS142" s="8"/>
      <c r="CT142" s="8"/>
      <c r="CU142" s="8"/>
      <c r="CV142" s="8"/>
      <c r="CW142" s="8"/>
      <c r="CX142" s="8"/>
      <c r="CY142" s="8"/>
      <c r="CZ142" s="8"/>
    </row>
    <row r="143" s="315" customFormat="true" ht="15" customHeight="true" x14ac:dyDescent="0.2">
      <c r="A143" s="977"/>
      <c r="B143" s="370" t="s">
        <v>67</v>
      </c>
      <c r="C143" s="70" t="s">
        <v>35</v>
      </c>
      <c r="D143" s="67" t="s">
        <v>35</v>
      </c>
      <c r="E143" s="67" t="s">
        <v>35</v>
      </c>
      <c r="F143" s="67" t="s">
        <v>35</v>
      </c>
      <c r="G143" s="64" t="s">
        <v>35</v>
      </c>
      <c r="H143" s="61" t="s">
        <v>35</v>
      </c>
      <c r="I143" s="67" t="s">
        <v>35</v>
      </c>
      <c r="J143" s="67" t="s">
        <v>35</v>
      </c>
      <c r="K143" s="67" t="s">
        <v>35</v>
      </c>
      <c r="L143" s="58" t="s">
        <v>35</v>
      </c>
      <c r="M143" s="70" t="s">
        <v>35</v>
      </c>
      <c r="N143" s="67" t="s">
        <v>35</v>
      </c>
      <c r="O143" s="67" t="s">
        <v>35</v>
      </c>
      <c r="P143" s="67" t="s">
        <v>35</v>
      </c>
      <c r="Q143" s="64" t="s">
        <v>35</v>
      </c>
      <c r="R143" s="61" t="s">
        <v>35</v>
      </c>
      <c r="S143" s="67" t="s">
        <v>35</v>
      </c>
      <c r="T143" s="67" t="s">
        <v>35</v>
      </c>
      <c r="U143" s="67" t="s">
        <v>35</v>
      </c>
      <c r="V143" s="67" t="s">
        <v>35</v>
      </c>
      <c r="W143" s="67" t="s">
        <v>35</v>
      </c>
      <c r="X143" s="67" t="s">
        <v>35</v>
      </c>
      <c r="Y143" s="58" t="s">
        <v>35</v>
      </c>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343"/>
      <c r="BA143" s="965"/>
      <c r="BB143" s="552" t="s">
        <v>67</v>
      </c>
      <c r="BC143" s="54" t="s">
        <v>35</v>
      </c>
      <c r="BD143" s="50" t="s">
        <v>35</v>
      </c>
      <c r="BE143" s="50" t="s">
        <v>35</v>
      </c>
      <c r="BF143" s="50" t="s">
        <v>35</v>
      </c>
      <c r="BG143" s="45" t="s">
        <v>35</v>
      </c>
      <c r="BH143" s="54" t="s">
        <v>35</v>
      </c>
      <c r="BI143" s="50" t="s">
        <v>35</v>
      </c>
      <c r="BJ143" s="50" t="s">
        <v>35</v>
      </c>
      <c r="BK143" s="50" t="s">
        <v>35</v>
      </c>
      <c r="BL143" s="45" t="s">
        <v>35</v>
      </c>
      <c r="BM143" s="54" t="s">
        <v>35</v>
      </c>
      <c r="BN143" s="50" t="s">
        <v>35</v>
      </c>
      <c r="BO143" s="50" t="s">
        <v>35</v>
      </c>
      <c r="BP143" s="50" t="s">
        <v>35</v>
      </c>
      <c r="BQ143" s="45" t="s">
        <v>35</v>
      </c>
      <c r="BR143" s="54" t="s">
        <v>35</v>
      </c>
      <c r="BS143" s="50" t="s">
        <v>35</v>
      </c>
      <c r="BT143" s="50" t="s">
        <v>35</v>
      </c>
      <c r="BU143" s="50" t="s">
        <v>35</v>
      </c>
      <c r="BV143" s="50" t="s">
        <v>35</v>
      </c>
      <c r="BW143" s="50" t="s">
        <v>35</v>
      </c>
      <c r="BX143" s="50" t="s">
        <v>35</v>
      </c>
      <c r="BY143" s="39" t="s">
        <v>35</v>
      </c>
      <c r="BZ143" s="8"/>
      <c r="CA143" s="8"/>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row>
    <row r="144" s="315" customFormat="true" ht="15" customHeight="true" x14ac:dyDescent="0.2">
      <c r="A144" s="977" t="s">
        <v>107</v>
      </c>
      <c r="B144" s="370" t="s">
        <v>64</v>
      </c>
      <c r="C144" s="70" t="s">
        <v>35</v>
      </c>
      <c r="D144" s="67" t="s">
        <v>35</v>
      </c>
      <c r="E144" s="67" t="s">
        <v>35</v>
      </c>
      <c r="F144" s="67" t="s">
        <v>35</v>
      </c>
      <c r="G144" s="64" t="s">
        <v>35</v>
      </c>
      <c r="H144" s="61" t="s">
        <v>35</v>
      </c>
      <c r="I144" s="67" t="s">
        <v>35</v>
      </c>
      <c r="J144" s="67" t="s">
        <v>35</v>
      </c>
      <c r="K144" s="67" t="s">
        <v>35</v>
      </c>
      <c r="L144" s="58" t="s">
        <v>35</v>
      </c>
      <c r="M144" s="70" t="s">
        <v>35</v>
      </c>
      <c r="N144" s="67" t="s">
        <v>35</v>
      </c>
      <c r="O144" s="67" t="s">
        <v>35</v>
      </c>
      <c r="P144" s="67" t="s">
        <v>35</v>
      </c>
      <c r="Q144" s="64" t="s">
        <v>35</v>
      </c>
      <c r="R144" s="61" t="s">
        <v>35</v>
      </c>
      <c r="S144" s="67" t="s">
        <v>35</v>
      </c>
      <c r="T144" s="67" t="s">
        <v>35</v>
      </c>
      <c r="U144" s="67" t="s">
        <v>35</v>
      </c>
      <c r="V144" s="67" t="s">
        <v>35</v>
      </c>
      <c r="W144" s="67" t="s">
        <v>35</v>
      </c>
      <c r="X144" s="67" t="s">
        <v>35</v>
      </c>
      <c r="Y144" s="58" t="s">
        <v>35</v>
      </c>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343"/>
      <c r="BA144" s="965" t="s">
        <v>107</v>
      </c>
      <c r="BB144" s="552" t="s">
        <v>64</v>
      </c>
      <c r="BC144" s="54" t="s">
        <v>35</v>
      </c>
      <c r="BD144" s="50" t="s">
        <v>35</v>
      </c>
      <c r="BE144" s="50" t="s">
        <v>35</v>
      </c>
      <c r="BF144" s="50" t="s">
        <v>35</v>
      </c>
      <c r="BG144" s="45" t="s">
        <v>35</v>
      </c>
      <c r="BH144" s="54" t="s">
        <v>35</v>
      </c>
      <c r="BI144" s="50" t="s">
        <v>35</v>
      </c>
      <c r="BJ144" s="50" t="s">
        <v>35</v>
      </c>
      <c r="BK144" s="50" t="s">
        <v>35</v>
      </c>
      <c r="BL144" s="45" t="s">
        <v>35</v>
      </c>
      <c r="BM144" s="54" t="s">
        <v>35</v>
      </c>
      <c r="BN144" s="50" t="s">
        <v>35</v>
      </c>
      <c r="BO144" s="50" t="s">
        <v>35</v>
      </c>
      <c r="BP144" s="50" t="s">
        <v>35</v>
      </c>
      <c r="BQ144" s="45" t="s">
        <v>35</v>
      </c>
      <c r="BR144" s="54" t="s">
        <v>35</v>
      </c>
      <c r="BS144" s="50" t="s">
        <v>35</v>
      </c>
      <c r="BT144" s="50" t="s">
        <v>35</v>
      </c>
      <c r="BU144" s="50" t="s">
        <v>35</v>
      </c>
      <c r="BV144" s="50" t="s">
        <v>35</v>
      </c>
      <c r="BW144" s="50" t="s">
        <v>35</v>
      </c>
      <c r="BX144" s="50" t="s">
        <v>35</v>
      </c>
      <c r="BY144" s="39" t="s">
        <v>35</v>
      </c>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row>
    <row r="145" s="315" customFormat="true" ht="15" customHeight="true" x14ac:dyDescent="0.2">
      <c r="A145" s="977"/>
      <c r="B145" s="370" t="s">
        <v>65</v>
      </c>
      <c r="C145" s="70" t="s">
        <v>35</v>
      </c>
      <c r="D145" s="67" t="s">
        <v>35</v>
      </c>
      <c r="E145" s="67" t="s">
        <v>35</v>
      </c>
      <c r="F145" s="67" t="s">
        <v>35</v>
      </c>
      <c r="G145" s="64" t="s">
        <v>35</v>
      </c>
      <c r="H145" s="61" t="s">
        <v>35</v>
      </c>
      <c r="I145" s="67" t="s">
        <v>35</v>
      </c>
      <c r="J145" s="67" t="s">
        <v>35</v>
      </c>
      <c r="K145" s="67" t="s">
        <v>35</v>
      </c>
      <c r="L145" s="58" t="s">
        <v>35</v>
      </c>
      <c r="M145" s="70" t="s">
        <v>35</v>
      </c>
      <c r="N145" s="67" t="s">
        <v>35</v>
      </c>
      <c r="O145" s="67" t="s">
        <v>35</v>
      </c>
      <c r="P145" s="67" t="s">
        <v>35</v>
      </c>
      <c r="Q145" s="64" t="s">
        <v>35</v>
      </c>
      <c r="R145" s="61" t="s">
        <v>35</v>
      </c>
      <c r="S145" s="67" t="s">
        <v>35</v>
      </c>
      <c r="T145" s="67" t="s">
        <v>35</v>
      </c>
      <c r="U145" s="67" t="s">
        <v>35</v>
      </c>
      <c r="V145" s="67" t="s">
        <v>35</v>
      </c>
      <c r="W145" s="67" t="s">
        <v>35</v>
      </c>
      <c r="X145" s="67" t="s">
        <v>35</v>
      </c>
      <c r="Y145" s="58" t="s">
        <v>35</v>
      </c>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343"/>
      <c r="BA145" s="965"/>
      <c r="BB145" s="552" t="s">
        <v>65</v>
      </c>
      <c r="BC145" s="54" t="s">
        <v>35</v>
      </c>
      <c r="BD145" s="50" t="s">
        <v>35</v>
      </c>
      <c r="BE145" s="50" t="s">
        <v>35</v>
      </c>
      <c r="BF145" s="50" t="s">
        <v>35</v>
      </c>
      <c r="BG145" s="45" t="s">
        <v>35</v>
      </c>
      <c r="BH145" s="54" t="s">
        <v>35</v>
      </c>
      <c r="BI145" s="50" t="s">
        <v>35</v>
      </c>
      <c r="BJ145" s="50" t="s">
        <v>35</v>
      </c>
      <c r="BK145" s="50" t="s">
        <v>35</v>
      </c>
      <c r="BL145" s="45" t="s">
        <v>35</v>
      </c>
      <c r="BM145" s="54" t="s">
        <v>35</v>
      </c>
      <c r="BN145" s="50" t="s">
        <v>35</v>
      </c>
      <c r="BO145" s="50" t="s">
        <v>35</v>
      </c>
      <c r="BP145" s="50" t="s">
        <v>35</v>
      </c>
      <c r="BQ145" s="45" t="s">
        <v>35</v>
      </c>
      <c r="BR145" s="54" t="s">
        <v>35</v>
      </c>
      <c r="BS145" s="50" t="s">
        <v>35</v>
      </c>
      <c r="BT145" s="50" t="s">
        <v>35</v>
      </c>
      <c r="BU145" s="50" t="s">
        <v>35</v>
      </c>
      <c r="BV145" s="50" t="s">
        <v>35</v>
      </c>
      <c r="BW145" s="50" t="s">
        <v>35</v>
      </c>
      <c r="BX145" s="50" t="s">
        <v>35</v>
      </c>
      <c r="BY145" s="39" t="s">
        <v>35</v>
      </c>
      <c r="BZ145" s="8"/>
      <c r="CA145" s="8"/>
      <c r="CB145" s="8"/>
      <c r="CC145" s="8"/>
      <c r="CD145" s="8"/>
      <c r="CE145" s="8"/>
      <c r="CF145" s="8"/>
      <c r="CG145" s="8"/>
      <c r="CH145" s="8"/>
      <c r="CI145" s="8"/>
      <c r="CJ145" s="8"/>
      <c r="CK145" s="8"/>
      <c r="CL145" s="8"/>
      <c r="CM145" s="8"/>
      <c r="CN145" s="8"/>
      <c r="CO145" s="8"/>
      <c r="CP145" s="8"/>
      <c r="CQ145" s="8"/>
      <c r="CR145" s="8"/>
      <c r="CS145" s="8"/>
      <c r="CT145" s="8"/>
      <c r="CU145" s="8"/>
      <c r="CV145" s="8"/>
      <c r="CW145" s="8"/>
      <c r="CX145" s="8"/>
      <c r="CY145" s="8"/>
      <c r="CZ145" s="8"/>
    </row>
    <row r="146" s="315" customFormat="true" ht="15" customHeight="true" x14ac:dyDescent="0.2">
      <c r="A146" s="977"/>
      <c r="B146" s="370" t="s">
        <v>66</v>
      </c>
      <c r="C146" s="70" t="s">
        <v>35</v>
      </c>
      <c r="D146" s="67" t="s">
        <v>35</v>
      </c>
      <c r="E146" s="67" t="s">
        <v>35</v>
      </c>
      <c r="F146" s="67" t="s">
        <v>35</v>
      </c>
      <c r="G146" s="64" t="s">
        <v>35</v>
      </c>
      <c r="H146" s="61" t="s">
        <v>35</v>
      </c>
      <c r="I146" s="67" t="s">
        <v>35</v>
      </c>
      <c r="J146" s="67" t="s">
        <v>35</v>
      </c>
      <c r="K146" s="67" t="s">
        <v>35</v>
      </c>
      <c r="L146" s="58" t="s">
        <v>35</v>
      </c>
      <c r="M146" s="70" t="s">
        <v>35</v>
      </c>
      <c r="N146" s="67" t="s">
        <v>35</v>
      </c>
      <c r="O146" s="67" t="s">
        <v>35</v>
      </c>
      <c r="P146" s="67" t="s">
        <v>35</v>
      </c>
      <c r="Q146" s="64" t="s">
        <v>35</v>
      </c>
      <c r="R146" s="61" t="s">
        <v>35</v>
      </c>
      <c r="S146" s="67" t="s">
        <v>35</v>
      </c>
      <c r="T146" s="67" t="s">
        <v>35</v>
      </c>
      <c r="U146" s="67" t="s">
        <v>35</v>
      </c>
      <c r="V146" s="67" t="s">
        <v>35</v>
      </c>
      <c r="W146" s="67" t="s">
        <v>35</v>
      </c>
      <c r="X146" s="67" t="s">
        <v>35</v>
      </c>
      <c r="Y146" s="58" t="s">
        <v>35</v>
      </c>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343"/>
      <c r="BA146" s="965"/>
      <c r="BB146" s="552" t="s">
        <v>66</v>
      </c>
      <c r="BC146" s="54" t="s">
        <v>35</v>
      </c>
      <c r="BD146" s="50" t="s">
        <v>35</v>
      </c>
      <c r="BE146" s="50" t="s">
        <v>35</v>
      </c>
      <c r="BF146" s="50" t="s">
        <v>35</v>
      </c>
      <c r="BG146" s="45" t="s">
        <v>35</v>
      </c>
      <c r="BH146" s="54" t="s">
        <v>35</v>
      </c>
      <c r="BI146" s="50" t="s">
        <v>35</v>
      </c>
      <c r="BJ146" s="50" t="s">
        <v>35</v>
      </c>
      <c r="BK146" s="50" t="s">
        <v>35</v>
      </c>
      <c r="BL146" s="45" t="s">
        <v>35</v>
      </c>
      <c r="BM146" s="54" t="s">
        <v>35</v>
      </c>
      <c r="BN146" s="50" t="s">
        <v>35</v>
      </c>
      <c r="BO146" s="50" t="s">
        <v>35</v>
      </c>
      <c r="BP146" s="50" t="s">
        <v>35</v>
      </c>
      <c r="BQ146" s="45" t="s">
        <v>35</v>
      </c>
      <c r="BR146" s="54" t="s">
        <v>35</v>
      </c>
      <c r="BS146" s="50" t="s">
        <v>35</v>
      </c>
      <c r="BT146" s="50" t="s">
        <v>35</v>
      </c>
      <c r="BU146" s="50" t="s">
        <v>35</v>
      </c>
      <c r="BV146" s="50" t="s">
        <v>35</v>
      </c>
      <c r="BW146" s="50" t="s">
        <v>35</v>
      </c>
      <c r="BX146" s="50" t="s">
        <v>35</v>
      </c>
      <c r="BY146" s="39" t="s">
        <v>35</v>
      </c>
      <c r="BZ146" s="8"/>
      <c r="CA146" s="8"/>
      <c r="CB146" s="8"/>
      <c r="CC146" s="8"/>
      <c r="CD146" s="8"/>
      <c r="CE146" s="8"/>
      <c r="CF146" s="8"/>
      <c r="CG146" s="8"/>
      <c r="CH146" s="8"/>
      <c r="CI146" s="8"/>
      <c r="CJ146" s="8"/>
      <c r="CK146" s="8"/>
      <c r="CL146" s="8"/>
      <c r="CM146" s="8"/>
      <c r="CN146" s="8"/>
      <c r="CO146" s="8"/>
      <c r="CP146" s="8"/>
      <c r="CQ146" s="8"/>
      <c r="CR146" s="8"/>
      <c r="CS146" s="8"/>
      <c r="CT146" s="8"/>
      <c r="CU146" s="8"/>
      <c r="CV146" s="8"/>
      <c r="CW146" s="8"/>
      <c r="CX146" s="8"/>
      <c r="CY146" s="8"/>
      <c r="CZ146" s="8"/>
    </row>
    <row r="147" s="315" customFormat="true" ht="15" customHeight="true" x14ac:dyDescent="0.2">
      <c r="A147" s="977"/>
      <c r="B147" s="370" t="s">
        <v>67</v>
      </c>
      <c r="C147" s="70" t="s">
        <v>35</v>
      </c>
      <c r="D147" s="67" t="s">
        <v>35</v>
      </c>
      <c r="E147" s="67" t="s">
        <v>35</v>
      </c>
      <c r="F147" s="67" t="s">
        <v>35</v>
      </c>
      <c r="G147" s="64" t="s">
        <v>35</v>
      </c>
      <c r="H147" s="61" t="s">
        <v>35</v>
      </c>
      <c r="I147" s="67" t="s">
        <v>35</v>
      </c>
      <c r="J147" s="67" t="s">
        <v>35</v>
      </c>
      <c r="K147" s="67" t="s">
        <v>35</v>
      </c>
      <c r="L147" s="58" t="s">
        <v>35</v>
      </c>
      <c r="M147" s="70" t="s">
        <v>35</v>
      </c>
      <c r="N147" s="67" t="s">
        <v>35</v>
      </c>
      <c r="O147" s="67" t="s">
        <v>35</v>
      </c>
      <c r="P147" s="67" t="s">
        <v>35</v>
      </c>
      <c r="Q147" s="64" t="s">
        <v>35</v>
      </c>
      <c r="R147" s="61" t="s">
        <v>35</v>
      </c>
      <c r="S147" s="67" t="s">
        <v>35</v>
      </c>
      <c r="T147" s="67" t="s">
        <v>35</v>
      </c>
      <c r="U147" s="67" t="s">
        <v>35</v>
      </c>
      <c r="V147" s="67" t="s">
        <v>35</v>
      </c>
      <c r="W147" s="67" t="s">
        <v>35</v>
      </c>
      <c r="X147" s="67" t="s">
        <v>35</v>
      </c>
      <c r="Y147" s="58" t="s">
        <v>35</v>
      </c>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343"/>
      <c r="BA147" s="965"/>
      <c r="BB147" s="552" t="s">
        <v>67</v>
      </c>
      <c r="BC147" s="54" t="s">
        <v>35</v>
      </c>
      <c r="BD147" s="50" t="s">
        <v>35</v>
      </c>
      <c r="BE147" s="50" t="s">
        <v>35</v>
      </c>
      <c r="BF147" s="50" t="s">
        <v>35</v>
      </c>
      <c r="BG147" s="45" t="s">
        <v>35</v>
      </c>
      <c r="BH147" s="54" t="s">
        <v>35</v>
      </c>
      <c r="BI147" s="50" t="s">
        <v>35</v>
      </c>
      <c r="BJ147" s="50" t="s">
        <v>35</v>
      </c>
      <c r="BK147" s="50" t="s">
        <v>35</v>
      </c>
      <c r="BL147" s="45" t="s">
        <v>35</v>
      </c>
      <c r="BM147" s="54" t="s">
        <v>35</v>
      </c>
      <c r="BN147" s="50" t="s">
        <v>35</v>
      </c>
      <c r="BO147" s="50" t="s">
        <v>35</v>
      </c>
      <c r="BP147" s="50" t="s">
        <v>35</v>
      </c>
      <c r="BQ147" s="45" t="s">
        <v>35</v>
      </c>
      <c r="BR147" s="54" t="s">
        <v>35</v>
      </c>
      <c r="BS147" s="50" t="s">
        <v>35</v>
      </c>
      <c r="BT147" s="50" t="s">
        <v>35</v>
      </c>
      <c r="BU147" s="50" t="s">
        <v>35</v>
      </c>
      <c r="BV147" s="50" t="s">
        <v>35</v>
      </c>
      <c r="BW147" s="50" t="s">
        <v>35</v>
      </c>
      <c r="BX147" s="50" t="s">
        <v>35</v>
      </c>
      <c r="BY147" s="39" t="s">
        <v>35</v>
      </c>
      <c r="BZ147" s="8"/>
      <c r="CA147" s="8"/>
      <c r="CB147" s="8"/>
      <c r="CC147" s="8"/>
      <c r="CD147" s="8"/>
      <c r="CE147" s="8"/>
      <c r="CF147" s="8"/>
      <c r="CG147" s="8"/>
      <c r="CH147" s="8"/>
      <c r="CI147" s="8"/>
      <c r="CJ147" s="8"/>
      <c r="CK147" s="8"/>
      <c r="CL147" s="8"/>
      <c r="CM147" s="8"/>
      <c r="CN147" s="8"/>
      <c r="CO147" s="8"/>
      <c r="CP147" s="8"/>
      <c r="CQ147" s="8"/>
      <c r="CR147" s="8"/>
      <c r="CS147" s="8"/>
      <c r="CT147" s="8"/>
      <c r="CU147" s="8"/>
      <c r="CV147" s="8"/>
      <c r="CW147" s="8"/>
      <c r="CX147" s="8"/>
      <c r="CY147" s="8"/>
      <c r="CZ147" s="8"/>
    </row>
    <row r="148" s="315" customFormat="true" ht="15" customHeight="true" x14ac:dyDescent="0.2">
      <c r="A148" s="977" t="s">
        <v>108</v>
      </c>
      <c r="B148" s="370" t="s">
        <v>49</v>
      </c>
      <c r="C148" s="167">
        <v>27.986036366469914</v>
      </c>
      <c r="D148" s="166">
        <v>15.921399674929088</v>
      </c>
      <c r="E148" s="166">
        <v>8.0222726601359042</v>
      </c>
      <c r="F148" s="166">
        <v>2.1390410492045508</v>
      </c>
      <c r="G148" s="165">
        <v>0.17277500206429114</v>
      </c>
      <c r="H148" s="155">
        <v>28.848434219769796</v>
      </c>
      <c r="I148" s="166">
        <v>14.285896669450063</v>
      </c>
      <c r="J148" s="166">
        <v>5.6809294948011599</v>
      </c>
      <c r="K148" s="166">
        <v>1.343117051879954</v>
      </c>
      <c r="L148" s="159">
        <v>2.0336433292922087E-2</v>
      </c>
      <c r="M148" s="167">
        <v>28.493565515419629</v>
      </c>
      <c r="N148" s="166">
        <v>16.47074814384256</v>
      </c>
      <c r="O148" s="166">
        <v>14.321291539118603</v>
      </c>
      <c r="P148" s="166">
        <v>5.7008208801656872</v>
      </c>
      <c r="Q148" s="165">
        <v>0.68039343299076316</v>
      </c>
      <c r="R148" s="155">
        <v>10.28963058020731</v>
      </c>
      <c r="S148" s="166">
        <v>13.224003253095457</v>
      </c>
      <c r="T148" s="166">
        <v>7.3399351950608152</v>
      </c>
      <c r="U148" s="166">
        <v>10.509067357740223</v>
      </c>
      <c r="V148" s="166">
        <v>10.774017674834699</v>
      </c>
      <c r="W148" s="166">
        <v>17.672447760507897</v>
      </c>
      <c r="X148" s="166">
        <v>8.1088351016196469</v>
      </c>
      <c r="Y148" s="159">
        <v>14.538582152790152</v>
      </c>
      <c r="Z148" s="876"/>
      <c r="AA148" s="876"/>
      <c r="AB148" s="876"/>
      <c r="AC148" s="876"/>
      <c r="AD148" s="876"/>
      <c r="AE148" s="876"/>
      <c r="AF148" s="876"/>
      <c r="AG148" s="876"/>
      <c r="AH148" s="876"/>
      <c r="AI148" s="876"/>
      <c r="AJ148" s="876"/>
      <c r="AK148" s="876"/>
      <c r="AL148" s="876"/>
      <c r="AM148" s="876"/>
      <c r="AN148" s="876"/>
      <c r="AO148" s="876"/>
      <c r="AP148" s="876"/>
      <c r="AQ148" s="876"/>
      <c r="AR148" s="876"/>
      <c r="AS148" s="876"/>
      <c r="AT148" s="876"/>
      <c r="AU148" s="876"/>
      <c r="AV148" s="876"/>
      <c r="AW148" s="876"/>
      <c r="AX148" s="876"/>
      <c r="AY148" s="876"/>
      <c r="AZ148" s="343"/>
      <c r="BA148" s="965" t="s">
        <v>108</v>
      </c>
      <c r="BB148" s="552" t="s">
        <v>49</v>
      </c>
      <c r="BC148" s="54" t="s">
        <v>35</v>
      </c>
      <c r="BD148" s="50" t="s">
        <v>35</v>
      </c>
      <c r="BE148" s="50" t="s">
        <v>35</v>
      </c>
      <c r="BF148" s="50" t="s">
        <v>35</v>
      </c>
      <c r="BG148" s="45" t="s">
        <v>35</v>
      </c>
      <c r="BH148" s="54" t="s">
        <v>35</v>
      </c>
      <c r="BI148" s="50" t="s">
        <v>35</v>
      </c>
      <c r="BJ148" s="50" t="s">
        <v>35</v>
      </c>
      <c r="BK148" s="50" t="s">
        <v>35</v>
      </c>
      <c r="BL148" s="45" t="s">
        <v>35</v>
      </c>
      <c r="BM148" s="54" t="s">
        <v>35</v>
      </c>
      <c r="BN148" s="50" t="s">
        <v>35</v>
      </c>
      <c r="BO148" s="50" t="s">
        <v>35</v>
      </c>
      <c r="BP148" s="50" t="s">
        <v>35</v>
      </c>
      <c r="BQ148" s="45" t="s">
        <v>35</v>
      </c>
      <c r="BR148" s="54" t="s">
        <v>35</v>
      </c>
      <c r="BS148" s="50" t="s">
        <v>35</v>
      </c>
      <c r="BT148" s="50" t="s">
        <v>35</v>
      </c>
      <c r="BU148" s="50" t="s">
        <v>35</v>
      </c>
      <c r="BV148" s="50" t="s">
        <v>35</v>
      </c>
      <c r="BW148" s="50" t="s">
        <v>35</v>
      </c>
      <c r="BX148" s="50" t="s">
        <v>35</v>
      </c>
      <c r="BY148" s="39" t="s">
        <v>35</v>
      </c>
      <c r="BZ148" s="8"/>
      <c r="CA148" s="8"/>
      <c r="CB148" s="8"/>
      <c r="CC148" s="8"/>
      <c r="CD148" s="8"/>
      <c r="CE148" s="8"/>
      <c r="CF148" s="8"/>
      <c r="CG148" s="8"/>
      <c r="CH148" s="8"/>
      <c r="CI148" s="8"/>
      <c r="CJ148" s="8"/>
      <c r="CK148" s="8"/>
      <c r="CL148" s="8"/>
      <c r="CM148" s="8"/>
      <c r="CN148" s="8"/>
      <c r="CO148" s="8"/>
      <c r="CP148" s="8"/>
      <c r="CQ148" s="8"/>
      <c r="CR148" s="8"/>
      <c r="CS148" s="8"/>
      <c r="CT148" s="8"/>
      <c r="CU148" s="8"/>
      <c r="CV148" s="8"/>
      <c r="CW148" s="8"/>
      <c r="CX148" s="8"/>
      <c r="CY148" s="8"/>
      <c r="CZ148" s="8"/>
    </row>
    <row r="149" s="315" customFormat="true" ht="15" customHeight="true" x14ac:dyDescent="0.2">
      <c r="A149" s="977"/>
      <c r="B149" s="370" t="s">
        <v>48</v>
      </c>
      <c r="C149" s="167">
        <v>54.024628488563131</v>
      </c>
      <c r="D149" s="166">
        <v>77.398323545513307</v>
      </c>
      <c r="E149" s="166">
        <v>90.105816833841487</v>
      </c>
      <c r="F149" s="166">
        <v>97.533292388728938</v>
      </c>
      <c r="G149" s="165">
        <v>99.788475965467939</v>
      </c>
      <c r="H149" s="155">
        <v>58.146896042189908</v>
      </c>
      <c r="I149" s="166">
        <v>82.298023609793105</v>
      </c>
      <c r="J149" s="166">
        <v>93.180080688134908</v>
      </c>
      <c r="K149" s="166">
        <v>98.59563059324681</v>
      </c>
      <c r="L149" s="159">
        <v>99.979663566707075</v>
      </c>
      <c r="M149" s="167">
        <v>46.014987990687018</v>
      </c>
      <c r="N149" s="166">
        <v>70.27477241041629</v>
      </c>
      <c r="O149" s="166">
        <v>75.222897094419693</v>
      </c>
      <c r="P149" s="166">
        <v>91.258681265788368</v>
      </c>
      <c r="Q149" s="165">
        <v>98.637689602587216</v>
      </c>
      <c r="R149" s="155">
        <v>87.363587585894308</v>
      </c>
      <c r="S149" s="166">
        <v>80.857187682159264</v>
      </c>
      <c r="T149" s="166">
        <v>89.907324859195029</v>
      </c>
      <c r="U149" s="166">
        <v>84.126530121504757</v>
      </c>
      <c r="V149" s="166">
        <v>69.359967134466643</v>
      </c>
      <c r="W149" s="166">
        <v>74.027071999568719</v>
      </c>
      <c r="X149" s="166">
        <v>77.403755106907923</v>
      </c>
      <c r="Y149" s="159">
        <v>75.754129810244919</v>
      </c>
      <c r="Z149" s="876"/>
      <c r="AA149" s="876"/>
      <c r="AB149" s="876"/>
      <c r="AC149" s="876"/>
      <c r="AD149" s="876"/>
      <c r="AE149" s="876"/>
      <c r="AF149" s="876"/>
      <c r="AG149" s="876"/>
      <c r="AH149" s="876"/>
      <c r="AI149" s="876"/>
      <c r="AJ149" s="876"/>
      <c r="AK149" s="876"/>
      <c r="AL149" s="876"/>
      <c r="AM149" s="876"/>
      <c r="AN149" s="876"/>
      <c r="AO149" s="876"/>
      <c r="AP149" s="876"/>
      <c r="AQ149" s="876"/>
      <c r="AR149" s="876"/>
      <c r="AS149" s="876"/>
      <c r="AT149" s="876"/>
      <c r="AU149" s="876"/>
      <c r="AV149" s="876"/>
      <c r="AW149" s="876"/>
      <c r="AX149" s="876"/>
      <c r="AY149" s="876"/>
      <c r="AZ149" s="343"/>
      <c r="BA149" s="965"/>
      <c r="BB149" s="552" t="s">
        <v>48</v>
      </c>
      <c r="BC149" s="54" t="s">
        <v>35</v>
      </c>
      <c r="BD149" s="50" t="s">
        <v>35</v>
      </c>
      <c r="BE149" s="50" t="s">
        <v>35</v>
      </c>
      <c r="BF149" s="50" t="s">
        <v>35</v>
      </c>
      <c r="BG149" s="45" t="s">
        <v>35</v>
      </c>
      <c r="BH149" s="54" t="s">
        <v>35</v>
      </c>
      <c r="BI149" s="50" t="s">
        <v>35</v>
      </c>
      <c r="BJ149" s="50" t="s">
        <v>35</v>
      </c>
      <c r="BK149" s="50" t="s">
        <v>35</v>
      </c>
      <c r="BL149" s="45" t="s">
        <v>35</v>
      </c>
      <c r="BM149" s="54" t="s">
        <v>35</v>
      </c>
      <c r="BN149" s="50" t="s">
        <v>35</v>
      </c>
      <c r="BO149" s="50" t="s">
        <v>35</v>
      </c>
      <c r="BP149" s="50" t="s">
        <v>35</v>
      </c>
      <c r="BQ149" s="45" t="s">
        <v>35</v>
      </c>
      <c r="BR149" s="54" t="s">
        <v>35</v>
      </c>
      <c r="BS149" s="50" t="s">
        <v>35</v>
      </c>
      <c r="BT149" s="50" t="s">
        <v>35</v>
      </c>
      <c r="BU149" s="50" t="s">
        <v>35</v>
      </c>
      <c r="BV149" s="50" t="s">
        <v>35</v>
      </c>
      <c r="BW149" s="50" t="s">
        <v>35</v>
      </c>
      <c r="BX149" s="50" t="s">
        <v>35</v>
      </c>
      <c r="BY149" s="39" t="s">
        <v>35</v>
      </c>
      <c r="BZ149" s="8"/>
      <c r="CA149" s="8"/>
      <c r="CB149" s="8"/>
      <c r="CC149" s="8"/>
      <c r="CD149" s="8"/>
      <c r="CE149" s="8"/>
      <c r="CF149" s="8"/>
      <c r="CG149" s="8"/>
      <c r="CH149" s="8"/>
      <c r="CI149" s="8"/>
      <c r="CJ149" s="8"/>
      <c r="CK149" s="8"/>
      <c r="CL149" s="8"/>
      <c r="CM149" s="8"/>
      <c r="CN149" s="8"/>
      <c r="CO149" s="8"/>
      <c r="CP149" s="8"/>
      <c r="CQ149" s="8"/>
      <c r="CR149" s="8"/>
      <c r="CS149" s="8"/>
      <c r="CT149" s="8"/>
      <c r="CU149" s="8"/>
      <c r="CV149" s="8"/>
      <c r="CW149" s="8"/>
      <c r="CX149" s="8"/>
      <c r="CY149" s="8"/>
      <c r="CZ149" s="8"/>
    </row>
    <row r="150" s="315" customFormat="true" ht="15" customHeight="true" x14ac:dyDescent="0.2">
      <c r="A150" s="977"/>
      <c r="B150" s="370" t="s">
        <v>110</v>
      </c>
      <c r="C150" s="167">
        <v>17.989335144967082</v>
      </c>
      <c r="D150" s="166">
        <v>6.6802767795575857</v>
      </c>
      <c r="E150" s="166">
        <v>1.8719105060225414</v>
      </c>
      <c r="F150" s="166">
        <v>0.32766656206646244</v>
      </c>
      <c r="G150" s="165">
        <v>3.8749032467759993E-2</v>
      </c>
      <c r="H150" s="155">
        <v>13.00466973804048</v>
      </c>
      <c r="I150" s="166">
        <v>3.4160797207569535</v>
      </c>
      <c r="J150" s="166">
        <v>1.138989817063949</v>
      </c>
      <c r="K150" s="166">
        <v>6.1252354873203518E-2</v>
      </c>
      <c r="L150" s="159">
        <v>0</v>
      </c>
      <c r="M150" s="167">
        <v>25.49144649389342</v>
      </c>
      <c r="N150" s="166">
        <v>13.254479445741019</v>
      </c>
      <c r="O150" s="166">
        <v>10.455811366461749</v>
      </c>
      <c r="P150" s="166">
        <v>3.0404978540460736</v>
      </c>
      <c r="Q150" s="165">
        <v>0.68191696442204841</v>
      </c>
      <c r="R150" s="155">
        <v>2.3467818338982664</v>
      </c>
      <c r="S150" s="166">
        <v>5.9188090647453651</v>
      </c>
      <c r="T150" s="166">
        <v>2.7527399457439765</v>
      </c>
      <c r="U150" s="166">
        <v>5.3644025207550445</v>
      </c>
      <c r="V150" s="166">
        <v>19.866015190698491</v>
      </c>
      <c r="W150" s="166">
        <v>8.3004802399235267</v>
      </c>
      <c r="X150" s="166">
        <v>14.487409791472631</v>
      </c>
      <c r="Y150" s="159">
        <v>9.707288036964913</v>
      </c>
      <c r="Z150" s="876"/>
      <c r="AA150" s="876"/>
      <c r="AB150" s="876"/>
      <c r="AC150" s="876"/>
      <c r="AD150" s="876"/>
      <c r="AE150" s="876"/>
      <c r="AF150" s="876"/>
      <c r="AG150" s="876"/>
      <c r="AH150" s="876"/>
      <c r="AI150" s="876"/>
      <c r="AJ150" s="876"/>
      <c r="AK150" s="876"/>
      <c r="AL150" s="876"/>
      <c r="AM150" s="876"/>
      <c r="AN150" s="876"/>
      <c r="AO150" s="876"/>
      <c r="AP150" s="876"/>
      <c r="AQ150" s="876"/>
      <c r="AR150" s="876"/>
      <c r="AS150" s="876"/>
      <c r="AT150" s="876"/>
      <c r="AU150" s="876"/>
      <c r="AV150" s="876"/>
      <c r="AW150" s="876"/>
      <c r="AX150" s="876"/>
      <c r="AY150" s="876"/>
      <c r="AZ150" s="343"/>
      <c r="BA150" s="965"/>
      <c r="BB150" s="552" t="s">
        <v>110</v>
      </c>
      <c r="BC150" s="54" t="s">
        <v>35</v>
      </c>
      <c r="BD150" s="50" t="s">
        <v>35</v>
      </c>
      <c r="BE150" s="50" t="s">
        <v>35</v>
      </c>
      <c r="BF150" s="50" t="s">
        <v>35</v>
      </c>
      <c r="BG150" s="45" t="s">
        <v>35</v>
      </c>
      <c r="BH150" s="54" t="s">
        <v>35</v>
      </c>
      <c r="BI150" s="50" t="s">
        <v>35</v>
      </c>
      <c r="BJ150" s="50" t="s">
        <v>35</v>
      </c>
      <c r="BK150" s="50" t="s">
        <v>35</v>
      </c>
      <c r="BL150" s="45" t="s">
        <v>35</v>
      </c>
      <c r="BM150" s="54" t="s">
        <v>35</v>
      </c>
      <c r="BN150" s="50" t="s">
        <v>35</v>
      </c>
      <c r="BO150" s="50" t="s">
        <v>35</v>
      </c>
      <c r="BP150" s="50" t="s">
        <v>35</v>
      </c>
      <c r="BQ150" s="45" t="s">
        <v>35</v>
      </c>
      <c r="BR150" s="54" t="s">
        <v>35</v>
      </c>
      <c r="BS150" s="50" t="s">
        <v>35</v>
      </c>
      <c r="BT150" s="50" t="s">
        <v>35</v>
      </c>
      <c r="BU150" s="50" t="s">
        <v>35</v>
      </c>
      <c r="BV150" s="50" t="s">
        <v>35</v>
      </c>
      <c r="BW150" s="50" t="s">
        <v>35</v>
      </c>
      <c r="BX150" s="50" t="s">
        <v>35</v>
      </c>
      <c r="BY150" s="39" t="s">
        <v>35</v>
      </c>
      <c r="BZ150" s="8"/>
      <c r="CA150" s="8"/>
      <c r="CB150" s="8"/>
      <c r="CC150" s="8"/>
      <c r="CD150" s="8"/>
      <c r="CE150" s="8"/>
      <c r="CF150" s="8"/>
      <c r="CG150" s="8"/>
      <c r="CH150" s="8"/>
      <c r="CI150" s="8"/>
      <c r="CJ150" s="8"/>
      <c r="CK150" s="8"/>
      <c r="CL150" s="8"/>
      <c r="CM150" s="8"/>
      <c r="CN150" s="8"/>
      <c r="CO150" s="8"/>
      <c r="CP150" s="8"/>
      <c r="CQ150" s="8"/>
      <c r="CR150" s="8"/>
      <c r="CS150" s="8"/>
      <c r="CT150" s="8"/>
      <c r="CU150" s="8"/>
      <c r="CV150" s="8"/>
      <c r="CW150" s="8"/>
      <c r="CX150" s="8"/>
      <c r="CY150" s="8"/>
      <c r="CZ150" s="8"/>
    </row>
    <row r="151" s="315" customFormat="true" ht="15" customHeight="true" x14ac:dyDescent="0.2">
      <c r="A151" s="977" t="s">
        <v>109</v>
      </c>
      <c r="B151" s="370" t="s">
        <v>49</v>
      </c>
      <c r="C151" s="167">
        <v>33.210477144317011</v>
      </c>
      <c r="D151" s="166">
        <v>17.040838474076249</v>
      </c>
      <c r="E151" s="166">
        <v>8.1688550913954163</v>
      </c>
      <c r="F151" s="166">
        <v>2.1811137969002976</v>
      </c>
      <c r="G151" s="165">
        <v>0.17277500206429114</v>
      </c>
      <c r="H151" s="155">
        <v>32.833695171258356</v>
      </c>
      <c r="I151" s="166">
        <v>14.757867823754935</v>
      </c>
      <c r="J151" s="166">
        <v>5.7727845391907007</v>
      </c>
      <c r="K151" s="166">
        <v>1.343117051879954</v>
      </c>
      <c r="L151" s="159">
        <v>2.0336433292922087E-2</v>
      </c>
      <c r="M151" s="167">
        <v>37.534337507033221</v>
      </c>
      <c r="N151" s="166">
        <v>17.944671508265778</v>
      </c>
      <c r="O151" s="166">
        <v>15.699049774512542</v>
      </c>
      <c r="P151" s="166">
        <v>5.907033120020146</v>
      </c>
      <c r="Q151" s="165">
        <v>0.68039343299076316</v>
      </c>
      <c r="R151" s="155">
        <v>10.616663238255532</v>
      </c>
      <c r="S151" s="166">
        <v>14.354956935854602</v>
      </c>
      <c r="T151" s="166">
        <v>7.6994327476844386</v>
      </c>
      <c r="U151" s="166">
        <v>11.130333633219731</v>
      </c>
      <c r="V151" s="166">
        <v>14.465352069539655</v>
      </c>
      <c r="W151" s="166">
        <v>19.592944667108064</v>
      </c>
      <c r="X151" s="166">
        <v>10.15450716357344</v>
      </c>
      <c r="Y151" s="159">
        <v>16.561916404488183</v>
      </c>
      <c r="Z151" s="876"/>
      <c r="AA151" s="876"/>
      <c r="AB151" s="876"/>
      <c r="AC151" s="876"/>
      <c r="AD151" s="876"/>
      <c r="AE151" s="876"/>
      <c r="AF151" s="876"/>
      <c r="AG151" s="876"/>
      <c r="AH151" s="876"/>
      <c r="AI151" s="876"/>
      <c r="AJ151" s="876"/>
      <c r="AK151" s="876"/>
      <c r="AL151" s="876"/>
      <c r="AM151" s="876"/>
      <c r="AN151" s="876"/>
      <c r="AO151" s="876"/>
      <c r="AP151" s="876"/>
      <c r="AQ151" s="876"/>
      <c r="AR151" s="876"/>
      <c r="AS151" s="876"/>
      <c r="AT151" s="876"/>
      <c r="AU151" s="876"/>
      <c r="AV151" s="876"/>
      <c r="AW151" s="876"/>
      <c r="AX151" s="876"/>
      <c r="AY151" s="876"/>
      <c r="AZ151" s="343"/>
      <c r="BA151" s="965" t="s">
        <v>109</v>
      </c>
      <c r="BB151" s="552" t="s">
        <v>49</v>
      </c>
      <c r="BC151" s="54" t="s">
        <v>35</v>
      </c>
      <c r="BD151" s="50" t="s">
        <v>35</v>
      </c>
      <c r="BE151" s="50" t="s">
        <v>35</v>
      </c>
      <c r="BF151" s="50" t="s">
        <v>35</v>
      </c>
      <c r="BG151" s="45" t="s">
        <v>35</v>
      </c>
      <c r="BH151" s="54" t="s">
        <v>35</v>
      </c>
      <c r="BI151" s="50" t="s">
        <v>35</v>
      </c>
      <c r="BJ151" s="50" t="s">
        <v>35</v>
      </c>
      <c r="BK151" s="50" t="s">
        <v>35</v>
      </c>
      <c r="BL151" s="45" t="s">
        <v>35</v>
      </c>
      <c r="BM151" s="54" t="s">
        <v>35</v>
      </c>
      <c r="BN151" s="50" t="s">
        <v>35</v>
      </c>
      <c r="BO151" s="50" t="s">
        <v>35</v>
      </c>
      <c r="BP151" s="50" t="s">
        <v>35</v>
      </c>
      <c r="BQ151" s="45" t="s">
        <v>35</v>
      </c>
      <c r="BR151" s="54" t="s">
        <v>35</v>
      </c>
      <c r="BS151" s="50" t="s">
        <v>35</v>
      </c>
      <c r="BT151" s="50" t="s">
        <v>35</v>
      </c>
      <c r="BU151" s="50" t="s">
        <v>35</v>
      </c>
      <c r="BV151" s="50" t="s">
        <v>35</v>
      </c>
      <c r="BW151" s="50" t="s">
        <v>35</v>
      </c>
      <c r="BX151" s="50" t="s">
        <v>35</v>
      </c>
      <c r="BY151" s="39" t="s">
        <v>35</v>
      </c>
      <c r="BZ151" s="8"/>
      <c r="CA151" s="8"/>
      <c r="CB151" s="8"/>
      <c r="CC151" s="8"/>
      <c r="CD151" s="8"/>
      <c r="CE151" s="8"/>
      <c r="CF151" s="8"/>
      <c r="CG151" s="8"/>
      <c r="CH151" s="8"/>
      <c r="CI151" s="8"/>
      <c r="CJ151" s="8"/>
      <c r="CK151" s="8"/>
      <c r="CL151" s="8"/>
      <c r="CM151" s="8"/>
      <c r="CN151" s="8"/>
      <c r="CO151" s="8"/>
      <c r="CP151" s="8"/>
      <c r="CQ151" s="8"/>
      <c r="CR151" s="8"/>
      <c r="CS151" s="8"/>
      <c r="CT151" s="8"/>
      <c r="CU151" s="8"/>
      <c r="CV151" s="8"/>
      <c r="CW151" s="8"/>
      <c r="CX151" s="8"/>
      <c r="CY151" s="8"/>
      <c r="CZ151" s="8"/>
    </row>
    <row r="152" s="315" customFormat="true" ht="15" customHeight="true" x14ac:dyDescent="0.2">
      <c r="A152" s="977"/>
      <c r="B152" s="370" t="s">
        <v>48</v>
      </c>
      <c r="C152" s="167">
        <v>66.789522855682989</v>
      </c>
      <c r="D152" s="166">
        <v>82.959161525923676</v>
      </c>
      <c r="E152" s="166">
        <v>91.831144908604557</v>
      </c>
      <c r="F152" s="166">
        <v>97.81888620309968</v>
      </c>
      <c r="G152" s="165">
        <v>99.827224997935701</v>
      </c>
      <c r="H152" s="155">
        <v>67.166304828741801</v>
      </c>
      <c r="I152" s="166">
        <v>85.242132176245192</v>
      </c>
      <c r="J152" s="166">
        <v>94.227215460809347</v>
      </c>
      <c r="K152" s="166">
        <v>98.656882948120028</v>
      </c>
      <c r="L152" s="159">
        <v>99.979663566707075</v>
      </c>
      <c r="M152" s="167">
        <v>62.465662492966786</v>
      </c>
      <c r="N152" s="166">
        <v>82.05532849173413</v>
      </c>
      <c r="O152" s="166">
        <v>84.300950225487512</v>
      </c>
      <c r="P152" s="166">
        <v>94.09296687997994</v>
      </c>
      <c r="Q152" s="165">
        <v>99.319606567009245</v>
      </c>
      <c r="R152" s="155">
        <v>89.383336761744417</v>
      </c>
      <c r="S152" s="166">
        <v>85.64504306414544</v>
      </c>
      <c r="T152" s="166">
        <v>92.300567252315375</v>
      </c>
      <c r="U152" s="166">
        <v>88.86966636678028</v>
      </c>
      <c r="V152" s="166">
        <v>85.534647930460238</v>
      </c>
      <c r="W152" s="166">
        <v>80.407055332892057</v>
      </c>
      <c r="X152" s="166">
        <v>89.84549283642653</v>
      </c>
      <c r="Y152" s="159">
        <v>83.438083595511827</v>
      </c>
      <c r="Z152" s="876"/>
      <c r="AA152" s="876"/>
      <c r="AB152" s="876"/>
      <c r="AC152" s="876"/>
      <c r="AD152" s="876"/>
      <c r="AE152" s="876"/>
      <c r="AF152" s="876"/>
      <c r="AG152" s="876"/>
      <c r="AH152" s="876"/>
      <c r="AI152" s="876"/>
      <c r="AJ152" s="876"/>
      <c r="AK152" s="876"/>
      <c r="AL152" s="876"/>
      <c r="AM152" s="876"/>
      <c r="AN152" s="876"/>
      <c r="AO152" s="876"/>
      <c r="AP152" s="876"/>
      <c r="AQ152" s="876"/>
      <c r="AR152" s="876"/>
      <c r="AS152" s="876"/>
      <c r="AT152" s="876"/>
      <c r="AU152" s="876"/>
      <c r="AV152" s="876"/>
      <c r="AW152" s="876"/>
      <c r="AX152" s="876"/>
      <c r="AY152" s="876"/>
      <c r="AZ152" s="343"/>
      <c r="BA152" s="965"/>
      <c r="BB152" s="552" t="s">
        <v>48</v>
      </c>
      <c r="BC152" s="54" t="s">
        <v>35</v>
      </c>
      <c r="BD152" s="50" t="s">
        <v>35</v>
      </c>
      <c r="BE152" s="50" t="s">
        <v>35</v>
      </c>
      <c r="BF152" s="50" t="s">
        <v>35</v>
      </c>
      <c r="BG152" s="45" t="s">
        <v>35</v>
      </c>
      <c r="BH152" s="54" t="s">
        <v>35</v>
      </c>
      <c r="BI152" s="50" t="s">
        <v>35</v>
      </c>
      <c r="BJ152" s="50" t="s">
        <v>35</v>
      </c>
      <c r="BK152" s="50" t="s">
        <v>35</v>
      </c>
      <c r="BL152" s="45" t="s">
        <v>35</v>
      </c>
      <c r="BM152" s="54" t="s">
        <v>35</v>
      </c>
      <c r="BN152" s="50" t="s">
        <v>35</v>
      </c>
      <c r="BO152" s="50" t="s">
        <v>35</v>
      </c>
      <c r="BP152" s="50" t="s">
        <v>35</v>
      </c>
      <c r="BQ152" s="45" t="s">
        <v>35</v>
      </c>
      <c r="BR152" s="54" t="s">
        <v>35</v>
      </c>
      <c r="BS152" s="50" t="s">
        <v>35</v>
      </c>
      <c r="BT152" s="50" t="s">
        <v>35</v>
      </c>
      <c r="BU152" s="50" t="s">
        <v>35</v>
      </c>
      <c r="BV152" s="50" t="s">
        <v>35</v>
      </c>
      <c r="BW152" s="50" t="s">
        <v>35</v>
      </c>
      <c r="BX152" s="50" t="s">
        <v>35</v>
      </c>
      <c r="BY152" s="39" t="s">
        <v>35</v>
      </c>
      <c r="BZ152" s="8"/>
      <c r="CA152" s="8"/>
      <c r="CB152" s="8"/>
      <c r="CC152" s="8"/>
      <c r="CD152" s="8"/>
      <c r="CE152" s="8"/>
      <c r="CF152" s="8"/>
      <c r="CG152" s="8"/>
      <c r="CH152" s="8"/>
      <c r="CI152" s="8"/>
      <c r="CJ152" s="8"/>
      <c r="CK152" s="8"/>
      <c r="CL152" s="8"/>
      <c r="CM152" s="8"/>
      <c r="CN152" s="8"/>
      <c r="CO152" s="8"/>
      <c r="CP152" s="8"/>
      <c r="CQ152" s="8"/>
      <c r="CR152" s="8"/>
      <c r="CS152" s="8"/>
      <c r="CT152" s="8"/>
      <c r="CU152" s="8"/>
      <c r="CV152" s="8"/>
      <c r="CW152" s="8"/>
      <c r="CX152" s="8"/>
      <c r="CY152" s="8"/>
      <c r="CZ152" s="8"/>
    </row>
    <row r="153" s="489" customFormat="true" ht="15" customHeight="true" x14ac:dyDescent="0.2">
      <c r="A153" s="977" t="s">
        <v>62</v>
      </c>
      <c r="B153" s="370" t="s">
        <v>557</v>
      </c>
      <c r="C153" s="127">
        <v>31.335110159874489</v>
      </c>
      <c r="D153" s="126">
        <v>61.441255900044368</v>
      </c>
      <c r="E153" s="126">
        <v>82.028327476341673</v>
      </c>
      <c r="F153" s="126">
        <v>95.261198002814865</v>
      </c>
      <c r="G153" s="125">
        <v>99.752383956857386</v>
      </c>
      <c r="H153" s="124">
        <v>48.654993038494901</v>
      </c>
      <c r="I153" s="126">
        <v>77.042790357313223</v>
      </c>
      <c r="J153" s="126">
        <v>89.368165664547888</v>
      </c>
      <c r="K153" s="126">
        <v>97.944790260387776</v>
      </c>
      <c r="L153" s="123">
        <v>99.903935738263755</v>
      </c>
      <c r="M153" s="127">
        <v>9.2907307833186419</v>
      </c>
      <c r="N153" s="126">
        <v>30.20958799303467</v>
      </c>
      <c r="O153" s="126">
        <v>44.047834504813991</v>
      </c>
      <c r="P153" s="126">
        <v>69.848463431994617</v>
      </c>
      <c r="Q153" s="125">
        <v>95.727560705511323</v>
      </c>
      <c r="R153" s="124">
        <v>86.661184392714304</v>
      </c>
      <c r="S153" s="126">
        <v>71.468651141723981</v>
      </c>
      <c r="T153" s="126">
        <v>79.663485900903169</v>
      </c>
      <c r="U153" s="126">
        <v>62.162720993280132</v>
      </c>
      <c r="V153" s="126">
        <v>47.181953861858581</v>
      </c>
      <c r="W153" s="126">
        <v>69.781208511881104</v>
      </c>
      <c r="X153" s="126">
        <v>48.112583501857678</v>
      </c>
      <c r="Y153" s="123">
        <v>39.293118520588159</v>
      </c>
      <c r="Z153" s="4"/>
      <c r="AA153" s="833"/>
      <c r="AB153" s="833"/>
      <c r="AC153" s="833"/>
      <c r="AD153" s="833"/>
      <c r="AE153" s="833"/>
      <c r="AF153" s="833"/>
      <c r="AG153" s="833"/>
      <c r="AH153" s="833"/>
      <c r="AI153" s="833"/>
      <c r="AJ153" s="833"/>
      <c r="AK153" s="833"/>
      <c r="AL153" s="833"/>
      <c r="AM153" s="833"/>
      <c r="AN153" s="833"/>
      <c r="AO153" s="833"/>
      <c r="AP153" s="833"/>
      <c r="AQ153" s="833"/>
      <c r="AR153" s="833"/>
      <c r="AS153" s="833"/>
      <c r="AT153" s="833"/>
      <c r="AU153" s="833"/>
      <c r="AV153" s="833"/>
      <c r="AW153" s="833"/>
      <c r="AX153" s="833"/>
      <c r="AY153" s="833"/>
      <c r="AZ153" s="344"/>
      <c r="BA153" s="965" t="s">
        <v>62</v>
      </c>
      <c r="BB153" s="362" t="s">
        <v>557</v>
      </c>
      <c r="BC153" s="414">
        <v>2570.8967510000002</v>
      </c>
      <c r="BD153" s="403">
        <v>5043.5964849999964</v>
      </c>
      <c r="BE153" s="403">
        <v>6724.4626450000042</v>
      </c>
      <c r="BF153" s="403">
        <v>7818.3912740000096</v>
      </c>
      <c r="BG153" s="416">
        <v>8184.0521019999824</v>
      </c>
      <c r="BH153" s="414">
        <v>2941.5306139999939</v>
      </c>
      <c r="BI153" s="403">
        <v>4652.5681289999957</v>
      </c>
      <c r="BJ153" s="403">
        <v>5408.1239779999951</v>
      </c>
      <c r="BK153" s="403">
        <v>5915.175771999995</v>
      </c>
      <c r="BL153" s="416">
        <v>6038.8667579999792</v>
      </c>
      <c r="BM153" s="414">
        <v>200.62381700000006</v>
      </c>
      <c r="BN153" s="403">
        <v>652.43671900000027</v>
      </c>
      <c r="BO153" s="403">
        <v>949.58710700000029</v>
      </c>
      <c r="BP153" s="403">
        <v>1512.4009349999997</v>
      </c>
      <c r="BQ153" s="416">
        <v>2070.0854279999962</v>
      </c>
      <c r="BR153" s="414">
        <v>13535.984997999978</v>
      </c>
      <c r="BS153" s="403">
        <v>2478.1616269999995</v>
      </c>
      <c r="BT153" s="403">
        <v>5018.0915849999901</v>
      </c>
      <c r="BU153" s="403">
        <v>1612.1644739999961</v>
      </c>
      <c r="BV153" s="403">
        <v>734.195278999999</v>
      </c>
      <c r="BW153" s="403">
        <v>2948.9179630000044</v>
      </c>
      <c r="BX153" s="403">
        <v>1089.2289580000017</v>
      </c>
      <c r="BY153" s="404">
        <v>785.84293800000034</v>
      </c>
      <c r="BZ153" s="7"/>
      <c r="CA153" s="7"/>
      <c r="CB153" s="7"/>
      <c r="CC153" s="7"/>
      <c r="CD153" s="7"/>
      <c r="CE153" s="7"/>
      <c r="CF153" s="7"/>
      <c r="CG153" s="7"/>
      <c r="CH153" s="7"/>
      <c r="CI153" s="7"/>
      <c r="CJ153" s="7"/>
      <c r="CK153" s="7"/>
      <c r="CL153" s="7"/>
      <c r="CM153" s="7"/>
      <c r="CN153" s="7"/>
      <c r="CO153" s="7"/>
      <c r="CP153" s="7"/>
      <c r="CQ153" s="7"/>
      <c r="CR153" s="7"/>
      <c r="CS153" s="7"/>
      <c r="CT153" s="7"/>
      <c r="CU153" s="7"/>
      <c r="CV153" s="7"/>
      <c r="CW153" s="7"/>
      <c r="CX153" s="7"/>
      <c r="CY153" s="7"/>
      <c r="CZ153" s="7"/>
    </row>
    <row r="154" s="489" customFormat="true" ht="15" customHeight="true" x14ac:dyDescent="0.2">
      <c r="A154" s="977"/>
      <c r="B154" s="370" t="s">
        <v>558</v>
      </c>
      <c r="C154" s="127">
        <v>50.733859011784652</v>
      </c>
      <c r="D154" s="126">
        <v>31.907571944680317</v>
      </c>
      <c r="E154" s="126">
        <v>16.099762017635634</v>
      </c>
      <c r="F154" s="126">
        <v>4.4111354351185978</v>
      </c>
      <c r="G154" s="125">
        <v>0.20886701067485824</v>
      </c>
      <c r="H154" s="124">
        <v>38.340337223464815</v>
      </c>
      <c r="I154" s="126">
        <v>19.582076055218302</v>
      </c>
      <c r="J154" s="126">
        <v>9.4928445183881998</v>
      </c>
      <c r="K154" s="126">
        <v>1.9939573847390111</v>
      </c>
      <c r="L154" s="123">
        <v>9.606426173624405E-2</v>
      </c>
      <c r="M154" s="127">
        <v>65.315619500500446</v>
      </c>
      <c r="N154" s="126">
        <v>56.656371141866138</v>
      </c>
      <c r="O154" s="126">
        <v>45.496354128724469</v>
      </c>
      <c r="P154" s="126">
        <v>27.111038713959402</v>
      </c>
      <c r="Q154" s="125">
        <v>3.59052233006669</v>
      </c>
      <c r="R154" s="124">
        <v>10.992033773387346</v>
      </c>
      <c r="S154" s="126">
        <v>22.693897917933832</v>
      </c>
      <c r="T154" s="126">
        <v>17.583774153352653</v>
      </c>
      <c r="U154" s="126">
        <v>32.472876485964782</v>
      </c>
      <c r="V154" s="126">
        <v>32.952030947442708</v>
      </c>
      <c r="W154" s="126">
        <v>21.973864778302826</v>
      </c>
      <c r="X154" s="126">
        <v>37.507065066866872</v>
      </c>
      <c r="Y154" s="123">
        <v>50.999593442446781</v>
      </c>
      <c r="Z154" s="4"/>
      <c r="AA154" s="833"/>
      <c r="AB154" s="833"/>
      <c r="AC154" s="833"/>
      <c r="AD154" s="833"/>
      <c r="AE154" s="833"/>
      <c r="AF154" s="833"/>
      <c r="AG154" s="833"/>
      <c r="AH154" s="833"/>
      <c r="AI154" s="833"/>
      <c r="AJ154" s="833"/>
      <c r="AK154" s="833"/>
      <c r="AL154" s="833"/>
      <c r="AM154" s="833"/>
      <c r="AN154" s="833"/>
      <c r="AO154" s="833"/>
      <c r="AP154" s="833"/>
      <c r="AQ154" s="833"/>
      <c r="AR154" s="833"/>
      <c r="AS154" s="833"/>
      <c r="AT154" s="833"/>
      <c r="AU154" s="833"/>
      <c r="AV154" s="833"/>
      <c r="AW154" s="833"/>
      <c r="AX154" s="833"/>
      <c r="AY154" s="833"/>
      <c r="AZ154" s="344"/>
      <c r="BA154" s="965"/>
      <c r="BB154" s="552" t="s">
        <v>558</v>
      </c>
      <c r="BC154" s="415">
        <v>4162.4718290000001</v>
      </c>
      <c r="BD154" s="405">
        <v>2619.2322300000046</v>
      </c>
      <c r="BE154" s="405">
        <v>1319.8153810000006</v>
      </c>
      <c r="BF154" s="405">
        <v>362.0359969999999</v>
      </c>
      <c r="BG154" s="419">
        <v>17.136216999999998</v>
      </c>
      <c r="BH154" s="415">
        <v>2317.9383790000024</v>
      </c>
      <c r="BI154" s="405">
        <v>1182.5498859999998</v>
      </c>
      <c r="BJ154" s="405">
        <v>574.46048800000017</v>
      </c>
      <c r="BK154" s="405">
        <v>120.42098799999999</v>
      </c>
      <c r="BL154" s="419">
        <v>5.8067709999999995</v>
      </c>
      <c r="BM154" s="415">
        <v>1410.4239160000011</v>
      </c>
      <c r="BN154" s="405">
        <v>1223.6081110000002</v>
      </c>
      <c r="BO154" s="405">
        <v>980.81442100000072</v>
      </c>
      <c r="BP154" s="405">
        <v>587.02451399999973</v>
      </c>
      <c r="BQ154" s="419">
        <v>77.644180000000006</v>
      </c>
      <c r="BR154" s="415">
        <v>1716.8932699999998</v>
      </c>
      <c r="BS154" s="405">
        <v>786.90651199999968</v>
      </c>
      <c r="BT154" s="405">
        <v>1107.6214919999995</v>
      </c>
      <c r="BU154" s="405">
        <v>842.1706290000003</v>
      </c>
      <c r="BV154" s="405">
        <v>512.76438500000017</v>
      </c>
      <c r="BW154" s="405">
        <v>928.60421800000006</v>
      </c>
      <c r="BX154" s="405">
        <v>849.12882300000081</v>
      </c>
      <c r="BY154" s="406">
        <v>1019.9666470000004</v>
      </c>
      <c r="BZ154" s="7"/>
      <c r="CA154" s="7"/>
      <c r="CB154" s="7"/>
      <c r="CC154" s="7"/>
      <c r="CD154" s="7"/>
      <c r="CE154" s="7"/>
      <c r="CF154" s="7"/>
      <c r="CG154" s="7"/>
      <c r="CH154" s="7"/>
      <c r="CI154" s="7"/>
      <c r="CJ154" s="7"/>
      <c r="CK154" s="7"/>
      <c r="CL154" s="7"/>
      <c r="CM154" s="7"/>
      <c r="CN154" s="7"/>
      <c r="CO154" s="7"/>
      <c r="CP154" s="7"/>
      <c r="CQ154" s="7"/>
      <c r="CR154" s="7"/>
      <c r="CS154" s="7"/>
      <c r="CT154" s="7"/>
      <c r="CU154" s="7"/>
      <c r="CV154" s="7"/>
      <c r="CW154" s="7"/>
      <c r="CX154" s="7"/>
      <c r="CY154" s="7"/>
      <c r="CZ154" s="7"/>
    </row>
    <row r="155" s="489" customFormat="true" ht="15" customHeight="true" x14ac:dyDescent="0.2">
      <c r="A155" s="977"/>
      <c r="B155" s="370" t="s">
        <v>559</v>
      </c>
      <c r="C155" s="127">
        <v>7.7030463694612497</v>
      </c>
      <c r="D155" s="126">
        <v>3.8138756204015674</v>
      </c>
      <c r="E155" s="126">
        <v>0.84892804483045303</v>
      </c>
      <c r="F155" s="126">
        <v>0.32766656206646244</v>
      </c>
      <c r="G155" s="125">
        <v>3.8749032467759993E-2</v>
      </c>
      <c r="H155" s="124">
        <v>6.5192453342194243</v>
      </c>
      <c r="I155" s="126">
        <v>1.7373132118442003</v>
      </c>
      <c r="J155" s="126">
        <v>0.53626218949890003</v>
      </c>
      <c r="K155" s="126">
        <v>6.1252354873203518E-2</v>
      </c>
      <c r="L155" s="123">
        <v>0</v>
      </c>
      <c r="M155" s="127">
        <v>8.1566916851904221</v>
      </c>
      <c r="N155" s="126">
        <v>7.5847592701147857</v>
      </c>
      <c r="O155" s="126">
        <v>5.3965108231839309</v>
      </c>
      <c r="P155" s="126">
        <v>1.7784734657034902</v>
      </c>
      <c r="Q155" s="125">
        <v>0.68191696442204841</v>
      </c>
      <c r="R155" s="124">
        <v>1.2974434892115538</v>
      </c>
      <c r="S155" s="126">
        <v>2.791673887651513</v>
      </c>
      <c r="T155" s="126">
        <v>1.7469614683235113</v>
      </c>
      <c r="U155" s="126">
        <v>2.282029314702807</v>
      </c>
      <c r="V155" s="126">
        <v>6.4794459489967053</v>
      </c>
      <c r="W155" s="126">
        <v>2.1218550375149996</v>
      </c>
      <c r="X155" s="126">
        <v>7.733941652689623</v>
      </c>
      <c r="Y155" s="123">
        <v>6.6149071701170374</v>
      </c>
      <c r="Z155" s="4"/>
      <c r="AA155" s="833"/>
      <c r="AB155" s="833"/>
      <c r="AC155" s="833"/>
      <c r="AD155" s="833"/>
      <c r="AE155" s="833"/>
      <c r="AF155" s="833"/>
      <c r="AG155" s="833"/>
      <c r="AH155" s="833"/>
      <c r="AI155" s="833"/>
      <c r="AJ155" s="833"/>
      <c r="AK155" s="833"/>
      <c r="AL155" s="833"/>
      <c r="AM155" s="833"/>
      <c r="AN155" s="833"/>
      <c r="AO155" s="833"/>
      <c r="AP155" s="833"/>
      <c r="AQ155" s="833"/>
      <c r="AR155" s="833"/>
      <c r="AS155" s="833"/>
      <c r="AT155" s="833"/>
      <c r="AU155" s="833"/>
      <c r="AV155" s="833"/>
      <c r="AW155" s="833"/>
      <c r="AX155" s="833"/>
      <c r="AY155" s="833"/>
      <c r="AZ155" s="344"/>
      <c r="BA155" s="965"/>
      <c r="BB155" s="552" t="s">
        <v>559</v>
      </c>
      <c r="BC155" s="415">
        <v>631.99831699999993</v>
      </c>
      <c r="BD155" s="405">
        <v>313.07383600000009</v>
      </c>
      <c r="BE155" s="405">
        <v>69.592848000000004</v>
      </c>
      <c r="BF155" s="405">
        <v>26.892642999999996</v>
      </c>
      <c r="BG155" s="419">
        <v>3.1791130000000001</v>
      </c>
      <c r="BH155" s="415">
        <v>394.13343900000007</v>
      </c>
      <c r="BI155" s="405">
        <v>104.91530799999997</v>
      </c>
      <c r="BJ155" s="405">
        <v>32.451962999999999</v>
      </c>
      <c r="BK155" s="405">
        <v>3.699211</v>
      </c>
      <c r="BL155" s="419">
        <v>0</v>
      </c>
      <c r="BM155" s="415">
        <v>176.13540399999999</v>
      </c>
      <c r="BN155" s="405">
        <v>163.80810800000003</v>
      </c>
      <c r="BO155" s="405">
        <v>116.33845700000001</v>
      </c>
      <c r="BP155" s="405">
        <v>38.508576999999995</v>
      </c>
      <c r="BQ155" s="419">
        <v>14.746289999999998</v>
      </c>
      <c r="BR155" s="415">
        <v>202.65330699999996</v>
      </c>
      <c r="BS155" s="405">
        <v>96.800750999999991</v>
      </c>
      <c r="BT155" s="405">
        <v>110.043046</v>
      </c>
      <c r="BU155" s="405">
        <v>59.183487000000007</v>
      </c>
      <c r="BV155" s="405">
        <v>100.826232</v>
      </c>
      <c r="BW155" s="405">
        <v>89.668502000000032</v>
      </c>
      <c r="BX155" s="405">
        <v>175.09001999999995</v>
      </c>
      <c r="BY155" s="406">
        <v>132.29487200000003</v>
      </c>
      <c r="BZ155" s="7"/>
      <c r="CA155" s="7"/>
      <c r="CB155" s="7"/>
      <c r="CC155" s="7"/>
      <c r="CD155" s="7"/>
      <c r="CE155" s="7"/>
      <c r="CF155" s="7"/>
      <c r="CG155" s="7"/>
      <c r="CH155" s="7"/>
      <c r="CI155" s="7"/>
      <c r="CJ155" s="7"/>
      <c r="CK155" s="7"/>
      <c r="CL155" s="7"/>
      <c r="CM155" s="7"/>
      <c r="CN155" s="7"/>
      <c r="CO155" s="7"/>
      <c r="CP155" s="7"/>
      <c r="CQ155" s="7"/>
      <c r="CR155" s="7"/>
      <c r="CS155" s="7"/>
      <c r="CT155" s="7"/>
      <c r="CU155" s="7"/>
      <c r="CV155" s="7"/>
      <c r="CW155" s="7"/>
      <c r="CX155" s="7"/>
      <c r="CY155" s="7"/>
      <c r="CZ155" s="7"/>
    </row>
    <row r="156" s="489" customFormat="true" ht="15" customHeight="true" x14ac:dyDescent="0.2">
      <c r="A156" s="977"/>
      <c r="B156" s="370" t="s">
        <v>560</v>
      </c>
      <c r="C156" s="127">
        <v>10.10962003510412</v>
      </c>
      <c r="D156" s="126">
        <v>2.837296534873734</v>
      </c>
      <c r="E156" s="126">
        <v>1.0229824611920881</v>
      </c>
      <c r="F156" s="126">
        <v>0</v>
      </c>
      <c r="G156" s="125">
        <v>0</v>
      </c>
      <c r="H156" s="124">
        <v>6.3247936712914257</v>
      </c>
      <c r="I156" s="126">
        <v>1.6378203756243874</v>
      </c>
      <c r="J156" s="126">
        <v>0.60272762756504905</v>
      </c>
      <c r="K156" s="126">
        <v>0</v>
      </c>
      <c r="L156" s="123">
        <v>0</v>
      </c>
      <c r="M156" s="127">
        <v>17.236958030990568</v>
      </c>
      <c r="N156" s="126">
        <v>5.5492815949843228</v>
      </c>
      <c r="O156" s="126">
        <v>5.0593005432778169</v>
      </c>
      <c r="P156" s="126">
        <v>1.2620243883425835</v>
      </c>
      <c r="Q156" s="125">
        <v>0</v>
      </c>
      <c r="R156" s="124">
        <v>1.0493383446867131</v>
      </c>
      <c r="S156" s="126">
        <v>3.0293536876434968</v>
      </c>
      <c r="T156" s="126">
        <v>1.0057784774204652</v>
      </c>
      <c r="U156" s="126">
        <v>3.0823732060522375</v>
      </c>
      <c r="V156" s="126">
        <v>13.386569241701787</v>
      </c>
      <c r="W156" s="126">
        <v>5.9453229153743319</v>
      </c>
      <c r="X156" s="126">
        <v>6.6464097785860492</v>
      </c>
      <c r="Y156" s="123">
        <v>3.0923808668478787</v>
      </c>
      <c r="Z156" s="4"/>
      <c r="AA156" s="833"/>
      <c r="AB156" s="833"/>
      <c r="AC156" s="833"/>
      <c r="AD156" s="833"/>
      <c r="AE156" s="833"/>
      <c r="AF156" s="833"/>
      <c r="AG156" s="833"/>
      <c r="AH156" s="833"/>
      <c r="AI156" s="833"/>
      <c r="AJ156" s="833"/>
      <c r="AK156" s="833"/>
      <c r="AL156" s="833"/>
      <c r="AM156" s="833"/>
      <c r="AN156" s="833"/>
      <c r="AO156" s="833"/>
      <c r="AP156" s="833"/>
      <c r="AQ156" s="833"/>
      <c r="AR156" s="833"/>
      <c r="AS156" s="833"/>
      <c r="AT156" s="833"/>
      <c r="AU156" s="833"/>
      <c r="AV156" s="833"/>
      <c r="AW156" s="833"/>
      <c r="AX156" s="833"/>
      <c r="AY156" s="833"/>
      <c r="AZ156" s="344"/>
      <c r="BA156" s="965"/>
      <c r="BB156" s="552" t="s">
        <v>560</v>
      </c>
      <c r="BC156" s="415">
        <v>829.44623999999988</v>
      </c>
      <c r="BD156" s="405">
        <v>232.90830599999995</v>
      </c>
      <c r="BE156" s="405">
        <v>83.861362999999997</v>
      </c>
      <c r="BF156" s="405">
        <v>0</v>
      </c>
      <c r="BG156" s="419">
        <v>0</v>
      </c>
      <c r="BH156" s="415">
        <v>382.37749200000007</v>
      </c>
      <c r="BI156" s="405">
        <v>98.906994999999995</v>
      </c>
      <c r="BJ156" s="405">
        <v>36.474125999999991</v>
      </c>
      <c r="BK156" s="405">
        <v>0</v>
      </c>
      <c r="BL156" s="419">
        <v>0</v>
      </c>
      <c r="BM156" s="415">
        <v>372.21445700000004</v>
      </c>
      <c r="BN156" s="405">
        <v>119.84788</v>
      </c>
      <c r="BO156" s="405">
        <v>109.06884799999999</v>
      </c>
      <c r="BP156" s="405">
        <v>27.326111000000001</v>
      </c>
      <c r="BQ156" s="419">
        <v>0</v>
      </c>
      <c r="BR156" s="415">
        <v>163.90069200000002</v>
      </c>
      <c r="BS156" s="405">
        <v>105.04225199999998</v>
      </c>
      <c r="BT156" s="405">
        <v>63.355104999999995</v>
      </c>
      <c r="BU156" s="405">
        <v>79.940074999999979</v>
      </c>
      <c r="BV156" s="405">
        <v>208.30752300000009</v>
      </c>
      <c r="BW156" s="405">
        <v>251.24628699999997</v>
      </c>
      <c r="BX156" s="405">
        <v>150.46920099999994</v>
      </c>
      <c r="BY156" s="406">
        <v>61.846087999999988</v>
      </c>
      <c r="BZ156" s="7"/>
      <c r="CA156" s="7"/>
      <c r="CB156" s="7"/>
      <c r="CC156" s="7"/>
      <c r="CD156" s="7"/>
      <c r="CE156" s="7"/>
      <c r="CF156" s="7"/>
      <c r="CG156" s="7"/>
      <c r="CH156" s="7"/>
      <c r="CI156" s="7"/>
      <c r="CJ156" s="7"/>
      <c r="CK156" s="7"/>
      <c r="CL156" s="7"/>
      <c r="CM156" s="7"/>
      <c r="CN156" s="7"/>
      <c r="CO156" s="7"/>
      <c r="CP156" s="7"/>
      <c r="CQ156" s="7"/>
      <c r="CR156" s="7"/>
      <c r="CS156" s="7"/>
      <c r="CT156" s="7"/>
      <c r="CU156" s="7"/>
      <c r="CV156" s="7"/>
      <c r="CW156" s="7"/>
      <c r="CX156" s="7"/>
      <c r="CY156" s="7"/>
      <c r="CZ156" s="7"/>
    </row>
    <row r="157" s="489" customFormat="true" ht="15" customHeight="true" x14ac:dyDescent="0.2">
      <c r="A157" s="977"/>
      <c r="B157" s="370" t="s">
        <v>46</v>
      </c>
      <c r="C157" s="127">
        <v>0.11836442377563189</v>
      </c>
      <c r="D157" s="126">
        <v>0</v>
      </c>
      <c r="E157" s="126">
        <v>0</v>
      </c>
      <c r="F157" s="126">
        <v>0</v>
      </c>
      <c r="G157" s="125">
        <v>0</v>
      </c>
      <c r="H157" s="124">
        <v>0.16063073252963539</v>
      </c>
      <c r="I157" s="126">
        <v>0</v>
      </c>
      <c r="J157" s="126">
        <v>0</v>
      </c>
      <c r="K157" s="126">
        <v>0</v>
      </c>
      <c r="L157" s="123">
        <v>0</v>
      </c>
      <c r="M157" s="127">
        <v>0</v>
      </c>
      <c r="N157" s="126">
        <v>0</v>
      </c>
      <c r="O157" s="126">
        <v>0</v>
      </c>
      <c r="P157" s="126">
        <v>0</v>
      </c>
      <c r="Q157" s="125">
        <v>0</v>
      </c>
      <c r="R157" s="124">
        <v>0</v>
      </c>
      <c r="S157" s="126">
        <v>1.6423365047220771E-2</v>
      </c>
      <c r="T157" s="126">
        <v>0</v>
      </c>
      <c r="U157" s="126">
        <v>0</v>
      </c>
      <c r="V157" s="126">
        <v>0</v>
      </c>
      <c r="W157" s="126">
        <v>0.1777487569269483</v>
      </c>
      <c r="X157" s="126">
        <v>0</v>
      </c>
      <c r="Y157" s="123">
        <v>0</v>
      </c>
      <c r="Z157" s="4"/>
      <c r="AA157" s="833"/>
      <c r="AB157" s="833"/>
      <c r="AC157" s="833"/>
      <c r="AD157" s="833"/>
      <c r="AE157" s="833"/>
      <c r="AF157" s="833"/>
      <c r="AG157" s="833"/>
      <c r="AH157" s="833"/>
      <c r="AI157" s="833"/>
      <c r="AJ157" s="833"/>
      <c r="AK157" s="833"/>
      <c r="AL157" s="833"/>
      <c r="AM157" s="833"/>
      <c r="AN157" s="833"/>
      <c r="AO157" s="833"/>
      <c r="AP157" s="833"/>
      <c r="AQ157" s="833"/>
      <c r="AR157" s="833"/>
      <c r="AS157" s="833"/>
      <c r="AT157" s="833"/>
      <c r="AU157" s="833"/>
      <c r="AV157" s="833"/>
      <c r="AW157" s="833"/>
      <c r="AX157" s="833"/>
      <c r="AY157" s="833"/>
      <c r="AZ157" s="344"/>
      <c r="BA157" s="965"/>
      <c r="BB157" s="552" t="s">
        <v>46</v>
      </c>
      <c r="BC157" s="415">
        <v>9.7112379999999998</v>
      </c>
      <c r="BD157" s="405">
        <v>0</v>
      </c>
      <c r="BE157" s="405">
        <v>0</v>
      </c>
      <c r="BF157" s="405">
        <v>0</v>
      </c>
      <c r="BG157" s="419">
        <v>0</v>
      </c>
      <c r="BH157" s="415">
        <v>9.7112379999999998</v>
      </c>
      <c r="BI157" s="405">
        <v>0</v>
      </c>
      <c r="BJ157" s="405">
        <v>0</v>
      </c>
      <c r="BK157" s="405">
        <v>0</v>
      </c>
      <c r="BL157" s="419">
        <v>0</v>
      </c>
      <c r="BM157" s="415">
        <v>0</v>
      </c>
      <c r="BN157" s="405">
        <v>0</v>
      </c>
      <c r="BO157" s="405">
        <v>0</v>
      </c>
      <c r="BP157" s="405">
        <v>0</v>
      </c>
      <c r="BQ157" s="419">
        <v>0</v>
      </c>
      <c r="BR157" s="415">
        <v>0</v>
      </c>
      <c r="BS157" s="405">
        <v>0.56947700000000001</v>
      </c>
      <c r="BT157" s="405">
        <v>0</v>
      </c>
      <c r="BU157" s="405">
        <v>0</v>
      </c>
      <c r="BV157" s="405">
        <v>0</v>
      </c>
      <c r="BW157" s="405">
        <v>7.511571</v>
      </c>
      <c r="BX157" s="405">
        <v>0</v>
      </c>
      <c r="BY157" s="406">
        <v>0</v>
      </c>
      <c r="BZ157" s="7"/>
      <c r="CA157" s="7"/>
      <c r="CB157" s="7"/>
      <c r="CC157" s="7"/>
      <c r="CD157" s="7"/>
      <c r="CE157" s="7"/>
      <c r="CF157" s="7"/>
      <c r="CG157" s="7"/>
      <c r="CH157" s="7"/>
      <c r="CI157" s="7"/>
      <c r="CJ157" s="7"/>
      <c r="CK157" s="7"/>
      <c r="CL157" s="7"/>
      <c r="CM157" s="7"/>
      <c r="CN157" s="7"/>
      <c r="CO157" s="7"/>
      <c r="CP157" s="7"/>
      <c r="CQ157" s="7"/>
      <c r="CR157" s="7"/>
      <c r="CS157" s="7"/>
      <c r="CT157" s="7"/>
      <c r="CU157" s="7"/>
      <c r="CV157" s="7"/>
      <c r="CW157" s="7"/>
      <c r="CX157" s="7"/>
      <c r="CY157" s="7"/>
      <c r="CZ157" s="7"/>
    </row>
    <row r="158" s="364" customFormat="true" ht="15" customHeight="true" x14ac:dyDescent="0.2">
      <c r="A158" s="23"/>
      <c r="B158" s="22"/>
      <c r="C158" s="106"/>
      <c r="D158" s="108"/>
      <c r="E158" s="108"/>
      <c r="F158" s="108"/>
      <c r="G158" s="107"/>
      <c r="H158" s="105"/>
      <c r="I158" s="108"/>
      <c r="J158" s="108"/>
      <c r="K158" s="108"/>
      <c r="L158" s="104"/>
      <c r="M158" s="106"/>
      <c r="N158" s="108"/>
      <c r="O158" s="108"/>
      <c r="P158" s="108"/>
      <c r="Q158" s="107"/>
      <c r="R158" s="105"/>
      <c r="S158" s="108"/>
      <c r="T158" s="108"/>
      <c r="U158" s="108"/>
      <c r="V158" s="108"/>
      <c r="W158" s="108"/>
      <c r="X158" s="108"/>
      <c r="Y158" s="104"/>
      <c r="Z158" s="833"/>
      <c r="AA158" s="833"/>
      <c r="AB158" s="833"/>
      <c r="AC158" s="833"/>
      <c r="AD158" s="833"/>
      <c r="AE158" s="833"/>
      <c r="AF158" s="833"/>
      <c r="AG158" s="833"/>
      <c r="AH158" s="833"/>
      <c r="AI158" s="833"/>
      <c r="AJ158" s="833"/>
      <c r="AK158" s="833"/>
      <c r="AL158" s="833"/>
      <c r="AM158" s="833"/>
      <c r="AN158" s="833"/>
      <c r="AO158" s="833"/>
      <c r="AP158" s="833"/>
      <c r="AQ158" s="833"/>
      <c r="AR158" s="833"/>
      <c r="AS158" s="833"/>
      <c r="AT158" s="833"/>
      <c r="AU158" s="833"/>
      <c r="AV158" s="833"/>
      <c r="AW158" s="833"/>
      <c r="AX158" s="833"/>
      <c r="AY158" s="833"/>
      <c r="AZ158" s="344"/>
      <c r="BA158" s="967"/>
      <c r="BB158" s="552" t="s">
        <v>182</v>
      </c>
      <c r="BC158" s="415">
        <v>8204.5243749999881</v>
      </c>
      <c r="BD158" s="405">
        <v>8208.8108570000022</v>
      </c>
      <c r="BE158" s="405">
        <v>8197.7322370000165</v>
      </c>
      <c r="BF158" s="405">
        <v>8207.3199140000161</v>
      </c>
      <c r="BG158" s="419">
        <v>8204.3674319999827</v>
      </c>
      <c r="BH158" s="415">
        <v>6045.6911619999837</v>
      </c>
      <c r="BI158" s="405">
        <v>6038.940317999989</v>
      </c>
      <c r="BJ158" s="405">
        <v>6051.5105549999935</v>
      </c>
      <c r="BK158" s="405">
        <v>6039.2959709999959</v>
      </c>
      <c r="BL158" s="419">
        <v>6044.6735289999788</v>
      </c>
      <c r="BM158" s="415">
        <v>2159.3975939999996</v>
      </c>
      <c r="BN158" s="405">
        <v>2159.7008180000025</v>
      </c>
      <c r="BO158" s="405">
        <v>2155.8088329999964</v>
      </c>
      <c r="BP158" s="405">
        <v>2165.2601369999975</v>
      </c>
      <c r="BQ158" s="419">
        <v>2162.4758979999951</v>
      </c>
      <c r="BR158" s="415">
        <v>15619.432266999989</v>
      </c>
      <c r="BS158" s="405">
        <v>3467.4806189999977</v>
      </c>
      <c r="BT158" s="405">
        <v>6299.1112280000025</v>
      </c>
      <c r="BU158" s="405">
        <v>2593.4586649999974</v>
      </c>
      <c r="BV158" s="405">
        <v>1556.0934190000028</v>
      </c>
      <c r="BW158" s="405">
        <v>4225.9485409999952</v>
      </c>
      <c r="BX158" s="405">
        <v>2263.9170019999974</v>
      </c>
      <c r="BY158" s="406">
        <v>1999.9505450000038</v>
      </c>
      <c r="BZ158" s="7"/>
      <c r="CA158" s="7"/>
      <c r="CB158" s="7"/>
      <c r="CC158" s="7"/>
      <c r="CD158" s="7"/>
      <c r="CE158" s="7"/>
      <c r="CF158" s="7"/>
      <c r="CG158" s="7"/>
      <c r="CH158" s="7"/>
      <c r="CI158" s="7"/>
      <c r="CJ158" s="7"/>
      <c r="CK158" s="7"/>
      <c r="CL158" s="7"/>
      <c r="CM158" s="7"/>
      <c r="CN158" s="7"/>
      <c r="CO158" s="7"/>
      <c r="CP158" s="7"/>
      <c r="CQ158" s="7"/>
      <c r="CR158" s="7"/>
      <c r="CS158" s="7"/>
      <c r="CT158" s="7"/>
      <c r="CU158" s="7"/>
      <c r="CV158" s="7"/>
      <c r="CW158" s="7"/>
      <c r="CX158" s="7"/>
      <c r="CY158" s="7"/>
      <c r="CZ158" s="7"/>
    </row>
    <row r="159" s="364" customFormat="true" ht="15" customHeight="true" x14ac:dyDescent="0.2">
      <c r="B159" s="320"/>
      <c r="C159" s="106"/>
      <c r="D159" s="108"/>
      <c r="E159" s="108"/>
      <c r="F159" s="108"/>
      <c r="G159" s="107"/>
      <c r="H159" s="105"/>
      <c r="I159" s="108"/>
      <c r="J159" s="108"/>
      <c r="K159" s="108"/>
      <c r="L159" s="104"/>
      <c r="M159" s="106"/>
      <c r="N159" s="108"/>
      <c r="O159" s="108"/>
      <c r="P159" s="108"/>
      <c r="Q159" s="107"/>
      <c r="R159" s="105"/>
      <c r="S159" s="108"/>
      <c r="T159" s="108"/>
      <c r="U159" s="108"/>
      <c r="V159" s="108"/>
      <c r="W159" s="108"/>
      <c r="X159" s="108"/>
      <c r="Y159" s="104"/>
      <c r="Z159" s="833"/>
      <c r="AA159" s="833"/>
      <c r="AB159" s="833"/>
      <c r="AC159" s="833"/>
      <c r="AD159" s="833"/>
      <c r="AE159" s="833"/>
      <c r="AF159" s="833"/>
      <c r="AG159" s="833"/>
      <c r="AH159" s="833"/>
      <c r="AI159" s="833"/>
      <c r="AJ159" s="833"/>
      <c r="AK159" s="833"/>
      <c r="AL159" s="833"/>
      <c r="AM159" s="833"/>
      <c r="AN159" s="833"/>
      <c r="AO159" s="833"/>
      <c r="AP159" s="833"/>
      <c r="AQ159" s="833"/>
      <c r="AR159" s="833"/>
      <c r="AS159" s="833"/>
      <c r="AT159" s="833"/>
      <c r="AU159" s="833"/>
      <c r="AV159" s="833"/>
      <c r="AW159" s="833"/>
      <c r="AX159" s="833"/>
      <c r="AY159" s="833"/>
      <c r="AZ159" s="344"/>
      <c r="BA159" s="878"/>
      <c r="BB159" s="552"/>
      <c r="BC159" s="415"/>
      <c r="BD159" s="405"/>
      <c r="BE159" s="405"/>
      <c r="BF159" s="405"/>
      <c r="BG159" s="419"/>
      <c r="BH159" s="415"/>
      <c r="BI159" s="405"/>
      <c r="BJ159" s="405"/>
      <c r="BK159" s="405"/>
      <c r="BL159" s="419"/>
      <c r="BM159" s="415"/>
      <c r="BN159" s="405"/>
      <c r="BO159" s="405"/>
      <c r="BP159" s="405"/>
      <c r="BQ159" s="419"/>
      <c r="BR159" s="415"/>
      <c r="BS159" s="405"/>
      <c r="BT159" s="405"/>
      <c r="BU159" s="405"/>
      <c r="BV159" s="405"/>
      <c r="BW159" s="405"/>
      <c r="BX159" s="405"/>
      <c r="BY159" s="406"/>
      <c r="BZ159" s="7"/>
      <c r="CA159" s="7"/>
      <c r="CB159" s="7"/>
      <c r="CC159" s="7"/>
      <c r="CD159" s="7"/>
      <c r="CE159" s="7"/>
      <c r="CF159" s="7"/>
      <c r="CG159" s="7"/>
      <c r="CH159" s="7"/>
      <c r="CI159" s="7"/>
      <c r="CJ159" s="7"/>
      <c r="CK159" s="7"/>
      <c r="CL159" s="7"/>
      <c r="CM159" s="7"/>
      <c r="CN159" s="7"/>
      <c r="CO159" s="7"/>
      <c r="CP159" s="7"/>
      <c r="CQ159" s="7"/>
      <c r="CR159" s="7"/>
      <c r="CS159" s="7"/>
      <c r="CT159" s="7"/>
      <c r="CU159" s="7"/>
      <c r="CV159" s="7"/>
      <c r="CW159" s="7"/>
      <c r="CX159" s="7"/>
      <c r="CY159" s="7"/>
      <c r="CZ159" s="7"/>
    </row>
    <row r="160" s="364" customFormat="true" ht="15" customHeight="true" x14ac:dyDescent="0.2">
      <c r="B160" s="320"/>
      <c r="C160" s="106"/>
      <c r="D160" s="108"/>
      <c r="E160" s="108"/>
      <c r="F160" s="108"/>
      <c r="G160" s="107"/>
      <c r="H160" s="105"/>
      <c r="I160" s="108"/>
      <c r="J160" s="108"/>
      <c r="K160" s="108"/>
      <c r="L160" s="104"/>
      <c r="M160" s="106"/>
      <c r="N160" s="108"/>
      <c r="O160" s="108"/>
      <c r="P160" s="108"/>
      <c r="Q160" s="107"/>
      <c r="R160" s="105"/>
      <c r="S160" s="108"/>
      <c r="T160" s="108"/>
      <c r="U160" s="108"/>
      <c r="V160" s="108"/>
      <c r="W160" s="108"/>
      <c r="X160" s="108"/>
      <c r="Y160" s="104"/>
      <c r="Z160" s="833"/>
      <c r="AA160" s="833"/>
      <c r="AB160" s="833"/>
      <c r="AC160" s="833"/>
      <c r="AD160" s="833"/>
      <c r="AE160" s="833"/>
      <c r="AF160" s="833"/>
      <c r="AG160" s="833"/>
      <c r="AH160" s="833"/>
      <c r="AI160" s="833"/>
      <c r="AJ160" s="833"/>
      <c r="AK160" s="833"/>
      <c r="AL160" s="833"/>
      <c r="AM160" s="833"/>
      <c r="AN160" s="833"/>
      <c r="AO160" s="833"/>
      <c r="AP160" s="833"/>
      <c r="AQ160" s="833"/>
      <c r="AR160" s="833"/>
      <c r="AS160" s="833"/>
      <c r="AT160" s="833"/>
      <c r="AU160" s="833"/>
      <c r="AV160" s="833"/>
      <c r="AW160" s="833"/>
      <c r="AX160" s="833"/>
      <c r="AY160" s="833"/>
      <c r="AZ160" s="344"/>
      <c r="BA160" s="878"/>
      <c r="BB160" s="552"/>
      <c r="BC160" s="415"/>
      <c r="BD160" s="405"/>
      <c r="BE160" s="405"/>
      <c r="BF160" s="405"/>
      <c r="BG160" s="419"/>
      <c r="BH160" s="415"/>
      <c r="BI160" s="405"/>
      <c r="BJ160" s="405"/>
      <c r="BK160" s="405"/>
      <c r="BL160" s="419"/>
      <c r="BM160" s="415"/>
      <c r="BN160" s="405"/>
      <c r="BO160" s="405"/>
      <c r="BP160" s="405"/>
      <c r="BQ160" s="419"/>
      <c r="BR160" s="415"/>
      <c r="BS160" s="405"/>
      <c r="BT160" s="405"/>
      <c r="BU160" s="405"/>
      <c r="BV160" s="405"/>
      <c r="BW160" s="405"/>
      <c r="BX160" s="405"/>
      <c r="BY160" s="406"/>
      <c r="BZ160" s="7"/>
      <c r="CA160" s="7"/>
      <c r="CB160" s="7"/>
      <c r="CC160" s="7"/>
      <c r="CD160" s="7"/>
      <c r="CE160" s="7"/>
      <c r="CF160" s="7"/>
      <c r="CG160" s="7"/>
      <c r="CH160" s="7"/>
      <c r="CI160" s="7"/>
      <c r="CJ160" s="7"/>
      <c r="CK160" s="7"/>
      <c r="CL160" s="7"/>
      <c r="CM160" s="7"/>
      <c r="CN160" s="7"/>
      <c r="CO160" s="7"/>
      <c r="CP160" s="7"/>
      <c r="CQ160" s="7"/>
      <c r="CR160" s="7"/>
      <c r="CS160" s="7"/>
      <c r="CT160" s="7"/>
      <c r="CU160" s="7"/>
      <c r="CV160" s="7"/>
      <c r="CW160" s="7"/>
      <c r="CX160" s="7"/>
      <c r="CY160" s="7"/>
      <c r="CZ160" s="7"/>
    </row>
    <row r="161" s="364" customFormat="true" ht="15" customHeight="true" x14ac:dyDescent="0.2">
      <c r="B161" s="320"/>
      <c r="C161" s="106"/>
      <c r="D161" s="108"/>
      <c r="E161" s="108"/>
      <c r="F161" s="108"/>
      <c r="G161" s="107"/>
      <c r="H161" s="105"/>
      <c r="I161" s="108"/>
      <c r="J161" s="108"/>
      <c r="K161" s="108"/>
      <c r="L161" s="104"/>
      <c r="M161" s="106"/>
      <c r="N161" s="108"/>
      <c r="O161" s="108"/>
      <c r="P161" s="108"/>
      <c r="Q161" s="107"/>
      <c r="R161" s="105"/>
      <c r="S161" s="108"/>
      <c r="T161" s="108"/>
      <c r="U161" s="108"/>
      <c r="V161" s="108"/>
      <c r="W161" s="108"/>
      <c r="X161" s="108"/>
      <c r="Y161" s="104"/>
      <c r="Z161" s="833"/>
      <c r="AA161" s="833"/>
      <c r="AB161" s="833"/>
      <c r="AC161" s="833"/>
      <c r="AD161" s="833"/>
      <c r="AE161" s="833"/>
      <c r="AF161" s="833"/>
      <c r="AG161" s="833"/>
      <c r="AH161" s="833"/>
      <c r="AI161" s="833"/>
      <c r="AJ161" s="833"/>
      <c r="AK161" s="833"/>
      <c r="AL161" s="833"/>
      <c r="AM161" s="833"/>
      <c r="AN161" s="833"/>
      <c r="AO161" s="833"/>
      <c r="AP161" s="833"/>
      <c r="AQ161" s="833"/>
      <c r="AR161" s="833"/>
      <c r="AS161" s="833"/>
      <c r="AT161" s="833"/>
      <c r="AU161" s="833"/>
      <c r="AV161" s="833"/>
      <c r="AW161" s="833"/>
      <c r="AX161" s="833"/>
      <c r="AY161" s="833"/>
      <c r="AZ161" s="344"/>
      <c r="BA161" s="878"/>
      <c r="BB161" s="552"/>
      <c r="BC161" s="415"/>
      <c r="BD161" s="405"/>
      <c r="BE161" s="405"/>
      <c r="BF161" s="405"/>
      <c r="BG161" s="419"/>
      <c r="BH161" s="415"/>
      <c r="BI161" s="405"/>
      <c r="BJ161" s="405"/>
      <c r="BK161" s="405"/>
      <c r="BL161" s="419"/>
      <c r="BM161" s="415"/>
      <c r="BN161" s="405"/>
      <c r="BO161" s="405"/>
      <c r="BP161" s="405"/>
      <c r="BQ161" s="419"/>
      <c r="BR161" s="415"/>
      <c r="BS161" s="405"/>
      <c r="BT161" s="405"/>
      <c r="BU161" s="405"/>
      <c r="BV161" s="405"/>
      <c r="BW161" s="405"/>
      <c r="BX161" s="405"/>
      <c r="BY161" s="406"/>
      <c r="BZ161" s="7"/>
      <c r="CA161" s="7"/>
      <c r="CB161" s="7"/>
      <c r="CC161" s="7"/>
      <c r="CD161" s="7"/>
      <c r="CE161" s="7"/>
      <c r="CF161" s="7"/>
      <c r="CG161" s="7"/>
      <c r="CH161" s="7"/>
      <c r="CI161" s="7"/>
      <c r="CJ161" s="7"/>
      <c r="CK161" s="7"/>
      <c r="CL161" s="7"/>
      <c r="CM161" s="7"/>
      <c r="CN161" s="7"/>
      <c r="CO161" s="7"/>
      <c r="CP161" s="7"/>
      <c r="CQ161" s="7"/>
      <c r="CR161" s="7"/>
      <c r="CS161" s="7"/>
      <c r="CT161" s="7"/>
      <c r="CU161" s="7"/>
      <c r="CV161" s="7"/>
      <c r="CW161" s="7"/>
      <c r="CX161" s="7"/>
      <c r="CY161" s="7"/>
      <c r="CZ161" s="7"/>
    </row>
    <row r="162" s="364" customFormat="true" ht="15" customHeight="true" x14ac:dyDescent="0.2">
      <c r="A162" s="35"/>
      <c r="B162" s="33"/>
      <c r="C162" s="106"/>
      <c r="D162" s="108"/>
      <c r="E162" s="108"/>
      <c r="F162" s="108"/>
      <c r="G162" s="107"/>
      <c r="H162" s="105"/>
      <c r="I162" s="108"/>
      <c r="J162" s="108"/>
      <c r="K162" s="108"/>
      <c r="L162" s="104"/>
      <c r="M162" s="106"/>
      <c r="N162" s="108"/>
      <c r="O162" s="108"/>
      <c r="P162" s="108"/>
      <c r="Q162" s="107"/>
      <c r="R162" s="105"/>
      <c r="S162" s="108"/>
      <c r="T162" s="108"/>
      <c r="U162" s="108"/>
      <c r="V162" s="108"/>
      <c r="W162" s="108"/>
      <c r="X162" s="108"/>
      <c r="Y162" s="104"/>
      <c r="Z162" s="833"/>
      <c r="AA162" s="833"/>
      <c r="AB162" s="833"/>
      <c r="AC162" s="833"/>
      <c r="AD162" s="833"/>
      <c r="AE162" s="833"/>
      <c r="AF162" s="833"/>
      <c r="AG162" s="833"/>
      <c r="AH162" s="833"/>
      <c r="AI162" s="833"/>
      <c r="AJ162" s="833"/>
      <c r="AK162" s="833"/>
      <c r="AL162" s="833"/>
      <c r="AM162" s="833"/>
      <c r="AN162" s="833"/>
      <c r="AO162" s="833"/>
      <c r="AP162" s="833"/>
      <c r="AQ162" s="833"/>
      <c r="AR162" s="833"/>
      <c r="AS162" s="833"/>
      <c r="AT162" s="833"/>
      <c r="AU162" s="833"/>
      <c r="AV162" s="833"/>
      <c r="AW162" s="833"/>
      <c r="AX162" s="833"/>
      <c r="AY162" s="833"/>
      <c r="AZ162" s="344"/>
      <c r="BA162" s="878"/>
      <c r="BB162" s="552"/>
      <c r="BC162" s="415"/>
      <c r="BD162" s="405"/>
      <c r="BE162" s="405"/>
      <c r="BF162" s="405"/>
      <c r="BG162" s="419"/>
      <c r="BH162" s="415"/>
      <c r="BI162" s="405"/>
      <c r="BJ162" s="405"/>
      <c r="BK162" s="405"/>
      <c r="BL162" s="419"/>
      <c r="BM162" s="415"/>
      <c r="BN162" s="405"/>
      <c r="BO162" s="405"/>
      <c r="BP162" s="405"/>
      <c r="BQ162" s="419"/>
      <c r="BR162" s="415"/>
      <c r="BS162" s="405"/>
      <c r="BT162" s="405"/>
      <c r="BU162" s="405"/>
      <c r="BV162" s="405"/>
      <c r="BW162" s="405"/>
      <c r="BX162" s="405"/>
      <c r="BY162" s="406"/>
      <c r="BZ162" s="7"/>
      <c r="CA162" s="7"/>
      <c r="CB162" s="7"/>
      <c r="CC162" s="7"/>
      <c r="CD162" s="7"/>
      <c r="CE162" s="7"/>
      <c r="CF162" s="7"/>
      <c r="CG162" s="7"/>
      <c r="CH162" s="7"/>
      <c r="CI162" s="7"/>
      <c r="CJ162" s="7"/>
      <c r="CK162" s="7"/>
      <c r="CL162" s="7"/>
      <c r="CM162" s="7"/>
      <c r="CN162" s="7"/>
      <c r="CO162" s="7"/>
      <c r="CP162" s="7"/>
      <c r="CQ162" s="7"/>
      <c r="CR162" s="7"/>
      <c r="CS162" s="7"/>
      <c r="CT162" s="7"/>
      <c r="CU162" s="7"/>
      <c r="CV162" s="7"/>
      <c r="CW162" s="7"/>
      <c r="CX162" s="7"/>
      <c r="CY162" s="7"/>
      <c r="CZ162" s="7"/>
    </row>
    <row r="163" s="489" customFormat="true" ht="15" customHeight="true" x14ac:dyDescent="0.2">
      <c r="A163" s="149"/>
      <c r="B163" s="144"/>
      <c r="C163" s="28"/>
      <c r="D163" s="27"/>
      <c r="E163" s="27"/>
      <c r="F163" s="27"/>
      <c r="G163" s="26"/>
      <c r="H163" s="25"/>
      <c r="I163" s="27"/>
      <c r="J163" s="27"/>
      <c r="K163" s="27"/>
      <c r="L163" s="24"/>
      <c r="M163" s="28"/>
      <c r="N163" s="27"/>
      <c r="O163" s="27"/>
      <c r="P163" s="27"/>
      <c r="Q163" s="26"/>
      <c r="R163" s="25"/>
      <c r="S163" s="27"/>
      <c r="T163" s="27"/>
      <c r="U163" s="27"/>
      <c r="V163" s="27"/>
      <c r="W163" s="27"/>
      <c r="X163" s="27"/>
      <c r="Y163" s="24"/>
      <c r="Z163" s="2"/>
      <c r="AA163" s="833"/>
      <c r="AB163" s="833"/>
      <c r="AC163" s="833"/>
      <c r="AD163" s="833"/>
      <c r="AE163" s="833"/>
      <c r="AF163" s="833"/>
      <c r="AG163" s="833"/>
      <c r="AH163" s="833"/>
      <c r="AI163" s="833"/>
      <c r="AJ163" s="833"/>
      <c r="AK163" s="833"/>
      <c r="AL163" s="833"/>
      <c r="AM163" s="833"/>
      <c r="AN163" s="833"/>
      <c r="AO163" s="833"/>
      <c r="AP163" s="833"/>
      <c r="AQ163" s="833"/>
      <c r="AR163" s="833"/>
      <c r="AS163" s="833"/>
      <c r="AT163" s="833"/>
      <c r="AU163" s="833"/>
      <c r="AV163" s="833"/>
      <c r="AW163" s="833"/>
      <c r="AX163" s="833"/>
      <c r="AY163" s="833"/>
      <c r="AZ163" s="344"/>
      <c r="BA163" s="878"/>
      <c r="BB163" s="552"/>
      <c r="BC163" s="415"/>
      <c r="BD163" s="405"/>
      <c r="BE163" s="405"/>
      <c r="BF163" s="405"/>
      <c r="BG163" s="419"/>
      <c r="BH163" s="415"/>
      <c r="BI163" s="405"/>
      <c r="BJ163" s="405"/>
      <c r="BK163" s="405"/>
      <c r="BL163" s="419"/>
      <c r="BM163" s="415"/>
      <c r="BN163" s="405"/>
      <c r="BO163" s="405"/>
      <c r="BP163" s="405"/>
      <c r="BQ163" s="419"/>
      <c r="BR163" s="415"/>
      <c r="BS163" s="405"/>
      <c r="BT163" s="405"/>
      <c r="BU163" s="405"/>
      <c r="BV163" s="405"/>
      <c r="BW163" s="405"/>
      <c r="BX163" s="405"/>
      <c r="BY163" s="406"/>
      <c r="BZ163" s="7"/>
      <c r="CA163" s="7"/>
      <c r="CB163" s="7"/>
      <c r="CC163" s="7"/>
      <c r="CD163" s="7"/>
      <c r="CE163" s="7"/>
      <c r="CF163" s="7"/>
      <c r="CG163" s="7"/>
      <c r="CH163" s="7"/>
      <c r="CI163" s="7"/>
      <c r="CJ163" s="7"/>
      <c r="CK163" s="7"/>
      <c r="CL163" s="7"/>
      <c r="CM163" s="7"/>
      <c r="CN163" s="7"/>
      <c r="CO163" s="7"/>
      <c r="CP163" s="7"/>
      <c r="CQ163" s="7"/>
      <c r="CR163" s="7"/>
      <c r="CS163" s="7"/>
      <c r="CT163" s="7"/>
      <c r="CU163" s="7"/>
      <c r="CV163" s="7"/>
      <c r="CW163" s="7"/>
      <c r="CX163" s="7"/>
      <c r="CY163" s="7"/>
      <c r="CZ163" s="7"/>
    </row>
    <row r="164" s="489" customFormat="true" ht="15" customHeight="true" x14ac:dyDescent="0.2">
      <c r="A164" s="149"/>
      <c r="B164" s="144"/>
      <c r="C164" s="161"/>
      <c r="D164" s="160"/>
      <c r="E164" s="160"/>
      <c r="F164" s="160"/>
      <c r="G164" s="150"/>
      <c r="H164" s="153"/>
      <c r="I164" s="160"/>
      <c r="J164" s="160"/>
      <c r="K164" s="160"/>
      <c r="L164" s="156"/>
      <c r="M164" s="161"/>
      <c r="N164" s="160"/>
      <c r="O164" s="160"/>
      <c r="P164" s="160"/>
      <c r="Q164" s="150"/>
      <c r="R164" s="153"/>
      <c r="S164" s="160"/>
      <c r="T164" s="160"/>
      <c r="U164" s="160"/>
      <c r="V164" s="160"/>
      <c r="W164" s="160"/>
      <c r="X164" s="160"/>
      <c r="Y164" s="156"/>
      <c r="Z164" s="879"/>
      <c r="AA164" s="833"/>
      <c r="AB164" s="833"/>
      <c r="AC164" s="833"/>
      <c r="AD164" s="833"/>
      <c r="AE164" s="833"/>
      <c r="AF164" s="833"/>
      <c r="AG164" s="833"/>
      <c r="AH164" s="833"/>
      <c r="AI164" s="833"/>
      <c r="AJ164" s="833"/>
      <c r="AK164" s="833"/>
      <c r="AL164" s="833"/>
      <c r="AM164" s="833"/>
      <c r="AN164" s="833"/>
      <c r="AO164" s="833"/>
      <c r="AP164" s="833"/>
      <c r="AQ164" s="833"/>
      <c r="AR164" s="833"/>
      <c r="AS164" s="833"/>
      <c r="AT164" s="833"/>
      <c r="AU164" s="833"/>
      <c r="AV164" s="833"/>
      <c r="AW164" s="833"/>
      <c r="AX164" s="833"/>
      <c r="AY164" s="833"/>
      <c r="AZ164" s="344"/>
      <c r="BA164" s="878"/>
      <c r="BB164" s="552"/>
      <c r="BC164" s="415"/>
      <c r="BD164" s="405"/>
      <c r="BE164" s="405"/>
      <c r="BF164" s="405"/>
      <c r="BG164" s="419"/>
      <c r="BH164" s="415"/>
      <c r="BI164" s="405"/>
      <c r="BJ164" s="405"/>
      <c r="BK164" s="405"/>
      <c r="BL164" s="419"/>
      <c r="BM164" s="415"/>
      <c r="BN164" s="405"/>
      <c r="BO164" s="405"/>
      <c r="BP164" s="405"/>
      <c r="BQ164" s="419"/>
      <c r="BR164" s="415"/>
      <c r="BS164" s="405"/>
      <c r="BT164" s="405"/>
      <c r="BU164" s="405"/>
      <c r="BV164" s="405"/>
      <c r="BW164" s="405"/>
      <c r="BX164" s="405"/>
      <c r="BY164" s="406"/>
      <c r="BZ164" s="7"/>
      <c r="CA164" s="7"/>
      <c r="CB164" s="7"/>
      <c r="CC164" s="7"/>
      <c r="CD164" s="7"/>
      <c r="CE164" s="7"/>
      <c r="CF164" s="7"/>
      <c r="CG164" s="7"/>
      <c r="CH164" s="7"/>
      <c r="CI164" s="7"/>
      <c r="CJ164" s="7"/>
      <c r="CK164" s="7"/>
      <c r="CL164" s="7"/>
      <c r="CM164" s="7"/>
      <c r="CN164" s="7"/>
      <c r="CO164" s="7"/>
      <c r="CP164" s="7"/>
      <c r="CQ164" s="7"/>
      <c r="CR164" s="7"/>
      <c r="CS164" s="7"/>
      <c r="CT164" s="7"/>
      <c r="CU164" s="7"/>
      <c r="CV164" s="7"/>
      <c r="CW164" s="7"/>
      <c r="CX164" s="7"/>
      <c r="CY164" s="7"/>
      <c r="CZ164" s="7"/>
    </row>
    <row r="165" s="489" customFormat="true" ht="15" customHeight="true" x14ac:dyDescent="0.2">
      <c r="A165" s="149"/>
      <c r="B165" s="144"/>
      <c r="C165" s="161"/>
      <c r="D165" s="160"/>
      <c r="E165" s="160"/>
      <c r="F165" s="160"/>
      <c r="G165" s="150"/>
      <c r="H165" s="153"/>
      <c r="I165" s="160"/>
      <c r="J165" s="160"/>
      <c r="K165" s="160"/>
      <c r="L165" s="156"/>
      <c r="M165" s="161"/>
      <c r="N165" s="160"/>
      <c r="O165" s="160"/>
      <c r="P165" s="160"/>
      <c r="Q165" s="150"/>
      <c r="R165" s="153"/>
      <c r="S165" s="160"/>
      <c r="T165" s="160"/>
      <c r="U165" s="160"/>
      <c r="V165" s="160"/>
      <c r="W165" s="160"/>
      <c r="X165" s="160"/>
      <c r="Y165" s="156"/>
      <c r="Z165" s="879"/>
      <c r="AA165" s="833"/>
      <c r="AB165" s="833"/>
      <c r="AC165" s="833"/>
      <c r="AD165" s="833"/>
      <c r="AE165" s="833"/>
      <c r="AF165" s="833"/>
      <c r="AG165" s="833"/>
      <c r="AH165" s="833"/>
      <c r="AI165" s="833"/>
      <c r="AJ165" s="833"/>
      <c r="AK165" s="833"/>
      <c r="AL165" s="833"/>
      <c r="AM165" s="833"/>
      <c r="AN165" s="833"/>
      <c r="AO165" s="833"/>
      <c r="AP165" s="833"/>
      <c r="AQ165" s="833"/>
      <c r="AR165" s="833"/>
      <c r="AS165" s="833"/>
      <c r="AT165" s="833"/>
      <c r="AU165" s="833"/>
      <c r="AV165" s="833"/>
      <c r="AW165" s="833"/>
      <c r="AX165" s="833"/>
      <c r="AY165" s="833"/>
      <c r="AZ165" s="344"/>
      <c r="BA165" s="878"/>
      <c r="BB165" s="552"/>
      <c r="BC165" s="415"/>
      <c r="BD165" s="405"/>
      <c r="BE165" s="405"/>
      <c r="BF165" s="405"/>
      <c r="BG165" s="419"/>
      <c r="BH165" s="415"/>
      <c r="BI165" s="405"/>
      <c r="BJ165" s="405"/>
      <c r="BK165" s="405"/>
      <c r="BL165" s="419"/>
      <c r="BM165" s="415"/>
      <c r="BN165" s="405"/>
      <c r="BO165" s="405"/>
      <c r="BP165" s="405"/>
      <c r="BQ165" s="419"/>
      <c r="BR165" s="415"/>
      <c r="BS165" s="405"/>
      <c r="BT165" s="405"/>
      <c r="BU165" s="405"/>
      <c r="BV165" s="405"/>
      <c r="BW165" s="405"/>
      <c r="BX165" s="405"/>
      <c r="BY165" s="406"/>
      <c r="BZ165" s="7"/>
      <c r="CA165" s="7"/>
      <c r="CB165" s="7"/>
      <c r="CC165" s="7"/>
      <c r="CD165" s="7"/>
      <c r="CE165" s="7"/>
      <c r="CF165" s="7"/>
      <c r="CG165" s="7"/>
      <c r="CH165" s="7"/>
      <c r="CI165" s="7"/>
      <c r="CJ165" s="7"/>
      <c r="CK165" s="7"/>
      <c r="CL165" s="7"/>
      <c r="CM165" s="7"/>
      <c r="CN165" s="7"/>
      <c r="CO165" s="7"/>
      <c r="CP165" s="7"/>
      <c r="CQ165" s="7"/>
      <c r="CR165" s="7"/>
      <c r="CS165" s="7"/>
      <c r="CT165" s="7"/>
      <c r="CU165" s="7"/>
      <c r="CV165" s="7"/>
      <c r="CW165" s="7"/>
      <c r="CX165" s="7"/>
      <c r="CY165" s="7"/>
      <c r="CZ165" s="7"/>
    </row>
    <row r="166" s="489" customFormat="true" ht="15" customHeight="true" x14ac:dyDescent="0.2">
      <c r="A166" s="149"/>
      <c r="B166" s="144"/>
      <c r="C166" s="113"/>
      <c r="D166" s="112"/>
      <c r="E166" s="112"/>
      <c r="F166" s="112"/>
      <c r="G166" s="111"/>
      <c r="H166" s="110"/>
      <c r="I166" s="112"/>
      <c r="J166" s="112"/>
      <c r="K166" s="112"/>
      <c r="L166" s="109"/>
      <c r="M166" s="113"/>
      <c r="N166" s="112"/>
      <c r="O166" s="112"/>
      <c r="P166" s="112"/>
      <c r="Q166" s="111"/>
      <c r="R166" s="110"/>
      <c r="S166" s="112"/>
      <c r="T166" s="112"/>
      <c r="U166" s="112"/>
      <c r="V166" s="112"/>
      <c r="W166" s="112"/>
      <c r="X166" s="112"/>
      <c r="Y166" s="109"/>
      <c r="Z166" s="7"/>
      <c r="AA166" s="833"/>
      <c r="AB166" s="833"/>
      <c r="AC166" s="833"/>
      <c r="AD166" s="833"/>
      <c r="AE166" s="833"/>
      <c r="AF166" s="833"/>
      <c r="AG166" s="833"/>
      <c r="AH166" s="833"/>
      <c r="AI166" s="833"/>
      <c r="AJ166" s="833"/>
      <c r="AK166" s="833"/>
      <c r="AL166" s="833"/>
      <c r="AM166" s="833"/>
      <c r="AN166" s="833"/>
      <c r="AO166" s="833"/>
      <c r="AP166" s="833"/>
      <c r="AQ166" s="833"/>
      <c r="AR166" s="833"/>
      <c r="AS166" s="833"/>
      <c r="AT166" s="833"/>
      <c r="AU166" s="833"/>
      <c r="AV166" s="833"/>
      <c r="AW166" s="833"/>
      <c r="AX166" s="833"/>
      <c r="AY166" s="833"/>
      <c r="AZ166" s="344"/>
      <c r="BA166" s="878"/>
      <c r="BB166" s="552"/>
      <c r="BC166" s="415"/>
      <c r="BD166" s="405"/>
      <c r="BE166" s="405"/>
      <c r="BF166" s="405"/>
      <c r="BG166" s="419"/>
      <c r="BH166" s="415"/>
      <c r="BI166" s="405"/>
      <c r="BJ166" s="405"/>
      <c r="BK166" s="405"/>
      <c r="BL166" s="419"/>
      <c r="BM166" s="415"/>
      <c r="BN166" s="405"/>
      <c r="BO166" s="405"/>
      <c r="BP166" s="405"/>
      <c r="BQ166" s="419"/>
      <c r="BR166" s="415"/>
      <c r="BS166" s="405"/>
      <c r="BT166" s="405"/>
      <c r="BU166" s="405"/>
      <c r="BV166" s="405"/>
      <c r="BW166" s="405"/>
      <c r="BX166" s="405"/>
      <c r="BY166" s="406"/>
      <c r="BZ166" s="7"/>
      <c r="CA166" s="7"/>
      <c r="CB166" s="7"/>
      <c r="CC166" s="7"/>
      <c r="CD166" s="7"/>
      <c r="CE166" s="7"/>
      <c r="CF166" s="7"/>
      <c r="CG166" s="7"/>
      <c r="CH166" s="7"/>
      <c r="CI166" s="7"/>
      <c r="CJ166" s="7"/>
      <c r="CK166" s="7"/>
      <c r="CL166" s="7"/>
      <c r="CM166" s="7"/>
      <c r="CN166" s="7"/>
      <c r="CO166" s="7"/>
      <c r="CP166" s="7"/>
      <c r="CQ166" s="7"/>
      <c r="CR166" s="7"/>
      <c r="CS166" s="7"/>
      <c r="CT166" s="7"/>
      <c r="CU166" s="7"/>
      <c r="CV166" s="7"/>
      <c r="CW166" s="7"/>
      <c r="CX166" s="7"/>
      <c r="CY166" s="7"/>
      <c r="CZ166" s="7"/>
    </row>
    <row r="167" s="489" customFormat="true" ht="15" customHeight="true" x14ac:dyDescent="0.2">
      <c r="A167" s="149"/>
      <c r="B167" s="144"/>
      <c r="C167" s="113"/>
      <c r="D167" s="112"/>
      <c r="E167" s="112"/>
      <c r="F167" s="112"/>
      <c r="G167" s="111"/>
      <c r="H167" s="110"/>
      <c r="I167" s="112"/>
      <c r="J167" s="112"/>
      <c r="K167" s="112"/>
      <c r="L167" s="109"/>
      <c r="M167" s="113"/>
      <c r="N167" s="112"/>
      <c r="O167" s="112"/>
      <c r="P167" s="112"/>
      <c r="Q167" s="111"/>
      <c r="R167" s="110"/>
      <c r="S167" s="112"/>
      <c r="T167" s="112"/>
      <c r="U167" s="112"/>
      <c r="V167" s="112"/>
      <c r="W167" s="112"/>
      <c r="X167" s="112"/>
      <c r="Y167" s="109"/>
      <c r="Z167" s="7"/>
      <c r="AA167" s="833"/>
      <c r="AB167" s="833"/>
      <c r="AC167" s="833"/>
      <c r="AD167" s="833"/>
      <c r="AE167" s="833"/>
      <c r="AF167" s="833"/>
      <c r="AG167" s="833"/>
      <c r="AH167" s="833"/>
      <c r="AI167" s="833"/>
      <c r="AJ167" s="833"/>
      <c r="AK167" s="833"/>
      <c r="AL167" s="833"/>
      <c r="AM167" s="833"/>
      <c r="AN167" s="833"/>
      <c r="AO167" s="833"/>
      <c r="AP167" s="833"/>
      <c r="AQ167" s="833"/>
      <c r="AR167" s="833"/>
      <c r="AS167" s="833"/>
      <c r="AT167" s="833"/>
      <c r="AU167" s="833"/>
      <c r="AV167" s="833"/>
      <c r="AW167" s="833"/>
      <c r="AX167" s="833"/>
      <c r="AY167" s="833"/>
      <c r="AZ167" s="344"/>
      <c r="BA167" s="878"/>
      <c r="BB167" s="552"/>
      <c r="BC167" s="415"/>
      <c r="BD167" s="405"/>
      <c r="BE167" s="405"/>
      <c r="BF167" s="405"/>
      <c r="BG167" s="419"/>
      <c r="BH167" s="415"/>
      <c r="BI167" s="405"/>
      <c r="BJ167" s="405"/>
      <c r="BK167" s="405"/>
      <c r="BL167" s="419"/>
      <c r="BM167" s="415"/>
      <c r="BN167" s="405"/>
      <c r="BO167" s="405"/>
      <c r="BP167" s="405"/>
      <c r="BQ167" s="419"/>
      <c r="BR167" s="415"/>
      <c r="BS167" s="405"/>
      <c r="BT167" s="405"/>
      <c r="BU167" s="405"/>
      <c r="BV167" s="405"/>
      <c r="BW167" s="405"/>
      <c r="BX167" s="405"/>
      <c r="BY167" s="406"/>
      <c r="BZ167" s="7"/>
      <c r="CA167" s="7"/>
      <c r="CB167" s="7"/>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row>
    <row r="168" s="489" customFormat="true" ht="15" customHeight="true" x14ac:dyDescent="0.2">
      <c r="A168" s="149"/>
      <c r="B168" s="144"/>
      <c r="C168" s="113"/>
      <c r="D168" s="112"/>
      <c r="E168" s="112"/>
      <c r="F168" s="112"/>
      <c r="G168" s="111"/>
      <c r="H168" s="110"/>
      <c r="I168" s="112"/>
      <c r="J168" s="112"/>
      <c r="K168" s="112"/>
      <c r="L168" s="109"/>
      <c r="M168" s="113"/>
      <c r="N168" s="112"/>
      <c r="O168" s="112"/>
      <c r="P168" s="112"/>
      <c r="Q168" s="111"/>
      <c r="R168" s="110"/>
      <c r="S168" s="112"/>
      <c r="T168" s="112"/>
      <c r="U168" s="112"/>
      <c r="V168" s="112"/>
      <c r="W168" s="112"/>
      <c r="X168" s="112"/>
      <c r="Y168" s="109"/>
      <c r="Z168" s="7"/>
      <c r="AA168" s="833"/>
      <c r="AB168" s="833"/>
      <c r="AC168" s="833"/>
      <c r="AD168" s="833"/>
      <c r="AE168" s="833"/>
      <c r="AF168" s="833"/>
      <c r="AG168" s="833"/>
      <c r="AH168" s="833"/>
      <c r="AI168" s="833"/>
      <c r="AJ168" s="833"/>
      <c r="AK168" s="833"/>
      <c r="AL168" s="833"/>
      <c r="AM168" s="833"/>
      <c r="AN168" s="833"/>
      <c r="AO168" s="833"/>
      <c r="AP168" s="833"/>
      <c r="AQ168" s="833"/>
      <c r="AR168" s="833"/>
      <c r="AS168" s="833"/>
      <c r="AT168" s="833"/>
      <c r="AU168" s="833"/>
      <c r="AV168" s="833"/>
      <c r="AW168" s="833"/>
      <c r="AX168" s="833"/>
      <c r="AY168" s="833"/>
      <c r="AZ168" s="344"/>
      <c r="BA168" s="878"/>
      <c r="BB168" s="552"/>
      <c r="BC168" s="415"/>
      <c r="BD168" s="405"/>
      <c r="BE168" s="405"/>
      <c r="BF168" s="405"/>
      <c r="BG168" s="419"/>
      <c r="BH168" s="415"/>
      <c r="BI168" s="405"/>
      <c r="BJ168" s="405"/>
      <c r="BK168" s="405"/>
      <c r="BL168" s="419"/>
      <c r="BM168" s="415"/>
      <c r="BN168" s="405"/>
      <c r="BO168" s="405"/>
      <c r="BP168" s="405"/>
      <c r="BQ168" s="419"/>
      <c r="BR168" s="415"/>
      <c r="BS168" s="405"/>
      <c r="BT168" s="405"/>
      <c r="BU168" s="405"/>
      <c r="BV168" s="405"/>
      <c r="BW168" s="405"/>
      <c r="BX168" s="405"/>
      <c r="BY168" s="406"/>
      <c r="BZ168" s="7"/>
      <c r="CA168" s="7"/>
      <c r="CB168" s="7"/>
      <c r="CC168" s="7"/>
      <c r="CD168" s="7"/>
      <c r="CE168" s="7"/>
      <c r="CF168" s="7"/>
      <c r="CG168" s="7"/>
      <c r="CH168" s="7"/>
      <c r="CI168" s="7"/>
      <c r="CJ168" s="7"/>
      <c r="CK168" s="7"/>
      <c r="CL168" s="7"/>
      <c r="CM168" s="7"/>
      <c r="CN168" s="7"/>
      <c r="CO168" s="7"/>
      <c r="CP168" s="7"/>
      <c r="CQ168" s="7"/>
      <c r="CR168" s="7"/>
      <c r="CS168" s="7"/>
      <c r="CT168" s="7"/>
      <c r="CU168" s="7"/>
      <c r="CV168" s="7"/>
      <c r="CW168" s="7"/>
      <c r="CX168" s="7"/>
      <c r="CY168" s="7"/>
      <c r="CZ168" s="7"/>
    </row>
    <row r="169" s="489" customFormat="true" ht="15" customHeight="true" x14ac:dyDescent="0.2">
      <c r="A169" s="149"/>
      <c r="B169" s="144"/>
      <c r="C169" s="113"/>
      <c r="D169" s="112"/>
      <c r="E169" s="112"/>
      <c r="F169" s="112"/>
      <c r="G169" s="111"/>
      <c r="H169" s="110"/>
      <c r="I169" s="112"/>
      <c r="J169" s="112"/>
      <c r="K169" s="112"/>
      <c r="L169" s="109"/>
      <c r="M169" s="113"/>
      <c r="N169" s="112"/>
      <c r="O169" s="112"/>
      <c r="P169" s="112"/>
      <c r="Q169" s="111"/>
      <c r="R169" s="110"/>
      <c r="S169" s="112"/>
      <c r="T169" s="112"/>
      <c r="U169" s="112"/>
      <c r="V169" s="112"/>
      <c r="W169" s="112"/>
      <c r="X169" s="112"/>
      <c r="Y169" s="109"/>
      <c r="Z169" s="7"/>
      <c r="AA169" s="833"/>
      <c r="AB169" s="833"/>
      <c r="AC169" s="833"/>
      <c r="AD169" s="833"/>
      <c r="AE169" s="833"/>
      <c r="AF169" s="833"/>
      <c r="AG169" s="833"/>
      <c r="AH169" s="833"/>
      <c r="AI169" s="833"/>
      <c r="AJ169" s="833"/>
      <c r="AK169" s="833"/>
      <c r="AL169" s="833"/>
      <c r="AM169" s="833"/>
      <c r="AN169" s="833"/>
      <c r="AO169" s="833"/>
      <c r="AP169" s="833"/>
      <c r="AQ169" s="833"/>
      <c r="AR169" s="833"/>
      <c r="AS169" s="833"/>
      <c r="AT169" s="833"/>
      <c r="AU169" s="833"/>
      <c r="AV169" s="833"/>
      <c r="AW169" s="833"/>
      <c r="AX169" s="833"/>
      <c r="AY169" s="833"/>
      <c r="AZ169" s="344"/>
      <c r="BA169" s="878"/>
      <c r="BB169" s="552"/>
      <c r="BC169" s="415"/>
      <c r="BD169" s="405"/>
      <c r="BE169" s="405"/>
      <c r="BF169" s="405"/>
      <c r="BG169" s="419"/>
      <c r="BH169" s="415"/>
      <c r="BI169" s="405"/>
      <c r="BJ169" s="405"/>
      <c r="BK169" s="405"/>
      <c r="BL169" s="419"/>
      <c r="BM169" s="415"/>
      <c r="BN169" s="405"/>
      <c r="BO169" s="405"/>
      <c r="BP169" s="405"/>
      <c r="BQ169" s="419"/>
      <c r="BR169" s="415"/>
      <c r="BS169" s="405"/>
      <c r="BT169" s="405"/>
      <c r="BU169" s="405"/>
      <c r="BV169" s="405"/>
      <c r="BW169" s="405"/>
      <c r="BX169" s="405"/>
      <c r="BY169" s="406"/>
      <c r="BZ169" s="7"/>
      <c r="CA169" s="7"/>
      <c r="CB169" s="7"/>
      <c r="CC169" s="7"/>
      <c r="CD169" s="7"/>
      <c r="CE169" s="7"/>
      <c r="CF169" s="7"/>
      <c r="CG169" s="7"/>
      <c r="CH169" s="7"/>
      <c r="CI169" s="7"/>
      <c r="CJ169" s="7"/>
      <c r="CK169" s="7"/>
      <c r="CL169" s="7"/>
      <c r="CM169" s="7"/>
      <c r="CN169" s="7"/>
      <c r="CO169" s="7"/>
      <c r="CP169" s="7"/>
      <c r="CQ169" s="7"/>
      <c r="CR169" s="7"/>
      <c r="CS169" s="7"/>
      <c r="CT169" s="7"/>
      <c r="CU169" s="7"/>
      <c r="CV169" s="7"/>
      <c r="CW169" s="7"/>
      <c r="CX169" s="7"/>
      <c r="CY169" s="7"/>
      <c r="CZ169" s="7"/>
    </row>
    <row r="170" s="489" customFormat="true" ht="15" customHeight="true" x14ac:dyDescent="0.2">
      <c r="A170" s="149"/>
      <c r="B170" s="144"/>
      <c r="C170" s="113"/>
      <c r="D170" s="112"/>
      <c r="E170" s="112"/>
      <c r="F170" s="112"/>
      <c r="G170" s="111"/>
      <c r="H170" s="110"/>
      <c r="I170" s="112"/>
      <c r="J170" s="112"/>
      <c r="K170" s="112"/>
      <c r="L170" s="109"/>
      <c r="M170" s="113"/>
      <c r="N170" s="112"/>
      <c r="O170" s="112"/>
      <c r="P170" s="112"/>
      <c r="Q170" s="111"/>
      <c r="R170" s="110"/>
      <c r="S170" s="112"/>
      <c r="T170" s="112"/>
      <c r="U170" s="112"/>
      <c r="V170" s="112"/>
      <c r="W170" s="112"/>
      <c r="X170" s="112"/>
      <c r="Y170" s="109"/>
      <c r="Z170" s="7"/>
      <c r="AA170" s="833"/>
      <c r="AB170" s="833"/>
      <c r="AC170" s="833"/>
      <c r="AD170" s="833"/>
      <c r="AE170" s="833"/>
      <c r="AF170" s="833"/>
      <c r="AG170" s="833"/>
      <c r="AH170" s="833"/>
      <c r="AI170" s="833"/>
      <c r="AJ170" s="833"/>
      <c r="AK170" s="833"/>
      <c r="AL170" s="833"/>
      <c r="AM170" s="833"/>
      <c r="AN170" s="833"/>
      <c r="AO170" s="833"/>
      <c r="AP170" s="833"/>
      <c r="AQ170" s="833"/>
      <c r="AR170" s="833"/>
      <c r="AS170" s="833"/>
      <c r="AT170" s="833"/>
      <c r="AU170" s="833"/>
      <c r="AV170" s="833"/>
      <c r="AW170" s="833"/>
      <c r="AX170" s="833"/>
      <c r="AY170" s="833"/>
      <c r="AZ170" s="344"/>
      <c r="BA170" s="878"/>
      <c r="BB170" s="552"/>
      <c r="BC170" s="415"/>
      <c r="BD170" s="405"/>
      <c r="BE170" s="405"/>
      <c r="BF170" s="405"/>
      <c r="BG170" s="419"/>
      <c r="BH170" s="415"/>
      <c r="BI170" s="405"/>
      <c r="BJ170" s="405"/>
      <c r="BK170" s="405"/>
      <c r="BL170" s="419"/>
      <c r="BM170" s="415"/>
      <c r="BN170" s="405"/>
      <c r="BO170" s="405"/>
      <c r="BP170" s="405"/>
      <c r="BQ170" s="419"/>
      <c r="BR170" s="415"/>
      <c r="BS170" s="405"/>
      <c r="BT170" s="405"/>
      <c r="BU170" s="405"/>
      <c r="BV170" s="405"/>
      <c r="BW170" s="405"/>
      <c r="BX170" s="405"/>
      <c r="BY170" s="406"/>
      <c r="BZ170" s="7"/>
      <c r="CA170" s="7"/>
      <c r="CB170" s="7"/>
      <c r="CC170" s="7"/>
      <c r="CD170" s="7"/>
      <c r="CE170" s="7"/>
      <c r="CF170" s="7"/>
      <c r="CG170" s="7"/>
      <c r="CH170" s="7"/>
      <c r="CI170" s="7"/>
      <c r="CJ170" s="7"/>
      <c r="CK170" s="7"/>
      <c r="CL170" s="7"/>
      <c r="CM170" s="7"/>
      <c r="CN170" s="7"/>
      <c r="CO170" s="7"/>
      <c r="CP170" s="7"/>
      <c r="CQ170" s="7"/>
      <c r="CR170" s="7"/>
      <c r="CS170" s="7"/>
      <c r="CT170" s="7"/>
      <c r="CU170" s="7"/>
      <c r="CV170" s="7"/>
      <c r="CW170" s="7"/>
      <c r="CX170" s="7"/>
      <c r="CY170" s="7"/>
      <c r="CZ170" s="7"/>
    </row>
    <row r="171" s="489" customFormat="true" ht="15" customHeight="true" x14ac:dyDescent="0.2">
      <c r="A171" s="149"/>
      <c r="B171" s="144"/>
      <c r="C171" s="113"/>
      <c r="D171" s="112"/>
      <c r="E171" s="112"/>
      <c r="F171" s="112"/>
      <c r="G171" s="111"/>
      <c r="H171" s="110"/>
      <c r="I171" s="112"/>
      <c r="J171" s="112"/>
      <c r="K171" s="112"/>
      <c r="L171" s="109"/>
      <c r="M171" s="113"/>
      <c r="N171" s="112"/>
      <c r="O171" s="112"/>
      <c r="P171" s="112"/>
      <c r="Q171" s="111"/>
      <c r="R171" s="110"/>
      <c r="S171" s="112"/>
      <c r="T171" s="112"/>
      <c r="U171" s="112"/>
      <c r="V171" s="112"/>
      <c r="W171" s="112"/>
      <c r="X171" s="112"/>
      <c r="Y171" s="109"/>
      <c r="Z171" s="7"/>
      <c r="AA171" s="833"/>
      <c r="AB171" s="833"/>
      <c r="AC171" s="833"/>
      <c r="AD171" s="833"/>
      <c r="AE171" s="833"/>
      <c r="AF171" s="833"/>
      <c r="AG171" s="833"/>
      <c r="AH171" s="833"/>
      <c r="AI171" s="833"/>
      <c r="AJ171" s="833"/>
      <c r="AK171" s="833"/>
      <c r="AL171" s="833"/>
      <c r="AM171" s="833"/>
      <c r="AN171" s="833"/>
      <c r="AO171" s="833"/>
      <c r="AP171" s="833"/>
      <c r="AQ171" s="833"/>
      <c r="AR171" s="833"/>
      <c r="AS171" s="833"/>
      <c r="AT171" s="833"/>
      <c r="AU171" s="833"/>
      <c r="AV171" s="833"/>
      <c r="AW171" s="833"/>
      <c r="AX171" s="833"/>
      <c r="AY171" s="833"/>
      <c r="AZ171" s="344"/>
      <c r="BA171" s="878"/>
      <c r="BB171" s="552"/>
      <c r="BC171" s="415"/>
      <c r="BD171" s="405"/>
      <c r="BE171" s="405"/>
      <c r="BF171" s="405"/>
      <c r="BG171" s="419"/>
      <c r="BH171" s="415"/>
      <c r="BI171" s="405"/>
      <c r="BJ171" s="405"/>
      <c r="BK171" s="405"/>
      <c r="BL171" s="419"/>
      <c r="BM171" s="415"/>
      <c r="BN171" s="405"/>
      <c r="BO171" s="405"/>
      <c r="BP171" s="405"/>
      <c r="BQ171" s="419"/>
      <c r="BR171" s="415"/>
      <c r="BS171" s="405"/>
      <c r="BT171" s="405"/>
      <c r="BU171" s="405"/>
      <c r="BV171" s="405"/>
      <c r="BW171" s="405"/>
      <c r="BX171" s="405"/>
      <c r="BY171" s="406"/>
      <c r="BZ171" s="7"/>
      <c r="CA171" s="7"/>
      <c r="CB171" s="7"/>
      <c r="CC171" s="7"/>
      <c r="CD171" s="7"/>
      <c r="CE171" s="7"/>
      <c r="CF171" s="7"/>
      <c r="CG171" s="7"/>
      <c r="CH171" s="7"/>
      <c r="CI171" s="7"/>
      <c r="CJ171" s="7"/>
      <c r="CK171" s="7"/>
      <c r="CL171" s="7"/>
      <c r="CM171" s="7"/>
      <c r="CN171" s="7"/>
      <c r="CO171" s="7"/>
      <c r="CP171" s="7"/>
      <c r="CQ171" s="7"/>
      <c r="CR171" s="7"/>
      <c r="CS171" s="7"/>
      <c r="CT171" s="7"/>
      <c r="CU171" s="7"/>
      <c r="CV171" s="7"/>
      <c r="CW171" s="7"/>
      <c r="CX171" s="7"/>
      <c r="CY171" s="7"/>
      <c r="CZ171" s="7"/>
    </row>
    <row r="172" s="489" customFormat="true" ht="15" customHeight="true" x14ac:dyDescent="0.2">
      <c r="A172" s="149"/>
      <c r="B172" s="144"/>
      <c r="C172" s="113"/>
      <c r="D172" s="112"/>
      <c r="E172" s="112"/>
      <c r="F172" s="112"/>
      <c r="G172" s="111"/>
      <c r="H172" s="110"/>
      <c r="I172" s="112"/>
      <c r="J172" s="112"/>
      <c r="K172" s="112"/>
      <c r="L172" s="109"/>
      <c r="M172" s="113"/>
      <c r="N172" s="112"/>
      <c r="O172" s="112"/>
      <c r="P172" s="112"/>
      <c r="Q172" s="111"/>
      <c r="R172" s="110"/>
      <c r="S172" s="112"/>
      <c r="T172" s="112"/>
      <c r="U172" s="112"/>
      <c r="V172" s="112"/>
      <c r="W172" s="112"/>
      <c r="X172" s="112"/>
      <c r="Y172" s="109"/>
      <c r="Z172" s="7"/>
      <c r="AA172" s="833"/>
      <c r="AB172" s="833"/>
      <c r="AC172" s="833"/>
      <c r="AD172" s="833"/>
      <c r="AE172" s="833"/>
      <c r="AF172" s="833"/>
      <c r="AG172" s="833"/>
      <c r="AH172" s="833"/>
      <c r="AI172" s="833"/>
      <c r="AJ172" s="833"/>
      <c r="AK172" s="833"/>
      <c r="AL172" s="833"/>
      <c r="AM172" s="833"/>
      <c r="AN172" s="833"/>
      <c r="AO172" s="833"/>
      <c r="AP172" s="833"/>
      <c r="AQ172" s="833"/>
      <c r="AR172" s="833"/>
      <c r="AS172" s="833"/>
      <c r="AT172" s="833"/>
      <c r="AU172" s="833"/>
      <c r="AV172" s="833"/>
      <c r="AW172" s="833"/>
      <c r="AX172" s="833"/>
      <c r="AY172" s="833"/>
      <c r="AZ172" s="344"/>
      <c r="BA172" s="878"/>
      <c r="BB172" s="552"/>
      <c r="BC172" s="415"/>
      <c r="BD172" s="405"/>
      <c r="BE172" s="405"/>
      <c r="BF172" s="405"/>
      <c r="BG172" s="419"/>
      <c r="BH172" s="415"/>
      <c r="BI172" s="405"/>
      <c r="BJ172" s="405"/>
      <c r="BK172" s="405"/>
      <c r="BL172" s="419"/>
      <c r="BM172" s="415"/>
      <c r="BN172" s="405"/>
      <c r="BO172" s="405"/>
      <c r="BP172" s="405"/>
      <c r="BQ172" s="419"/>
      <c r="BR172" s="415"/>
      <c r="BS172" s="405"/>
      <c r="BT172" s="405"/>
      <c r="BU172" s="405"/>
      <c r="BV172" s="405"/>
      <c r="BW172" s="405"/>
      <c r="BX172" s="405"/>
      <c r="BY172" s="406"/>
      <c r="BZ172" s="7"/>
      <c r="CA172" s="7"/>
      <c r="CB172" s="7"/>
      <c r="CC172" s="7"/>
      <c r="CD172" s="7"/>
      <c r="CE172" s="7"/>
      <c r="CF172" s="7"/>
      <c r="CG172" s="7"/>
      <c r="CH172" s="7"/>
      <c r="CI172" s="7"/>
      <c r="CJ172" s="7"/>
      <c r="CK172" s="7"/>
      <c r="CL172" s="7"/>
      <c r="CM172" s="7"/>
      <c r="CN172" s="7"/>
      <c r="CO172" s="7"/>
      <c r="CP172" s="7"/>
      <c r="CQ172" s="7"/>
      <c r="CR172" s="7"/>
      <c r="CS172" s="7"/>
      <c r="CT172" s="7"/>
      <c r="CU172" s="7"/>
      <c r="CV172" s="7"/>
      <c r="CW172" s="7"/>
      <c r="CX172" s="7"/>
      <c r="CY172" s="7"/>
      <c r="CZ172" s="7"/>
    </row>
    <row r="173" s="489" customFormat="true" ht="15" customHeight="true" x14ac:dyDescent="0.2">
      <c r="A173" s="149"/>
      <c r="B173" s="144"/>
      <c r="C173" s="113"/>
      <c r="D173" s="112"/>
      <c r="E173" s="112"/>
      <c r="F173" s="112"/>
      <c r="G173" s="111"/>
      <c r="H173" s="110"/>
      <c r="I173" s="112"/>
      <c r="J173" s="112"/>
      <c r="K173" s="112"/>
      <c r="L173" s="109"/>
      <c r="M173" s="113"/>
      <c r="N173" s="112"/>
      <c r="O173" s="112"/>
      <c r="P173" s="112"/>
      <c r="Q173" s="111"/>
      <c r="R173" s="110"/>
      <c r="S173" s="112"/>
      <c r="T173" s="112"/>
      <c r="U173" s="112"/>
      <c r="V173" s="112"/>
      <c r="W173" s="112"/>
      <c r="X173" s="112"/>
      <c r="Y173" s="109"/>
      <c r="Z173" s="7"/>
      <c r="AA173" s="833"/>
      <c r="AB173" s="833"/>
      <c r="AC173" s="833"/>
      <c r="AD173" s="833"/>
      <c r="AE173" s="833"/>
      <c r="AF173" s="833"/>
      <c r="AG173" s="833"/>
      <c r="AH173" s="833"/>
      <c r="AI173" s="833"/>
      <c r="AJ173" s="833"/>
      <c r="AK173" s="833"/>
      <c r="AL173" s="833"/>
      <c r="AM173" s="833"/>
      <c r="AN173" s="833"/>
      <c r="AO173" s="833"/>
      <c r="AP173" s="833"/>
      <c r="AQ173" s="833"/>
      <c r="AR173" s="833"/>
      <c r="AS173" s="833"/>
      <c r="AT173" s="833"/>
      <c r="AU173" s="833"/>
      <c r="AV173" s="833"/>
      <c r="AW173" s="833"/>
      <c r="AX173" s="833"/>
      <c r="AY173" s="833"/>
      <c r="AZ173" s="344"/>
      <c r="BA173" s="878"/>
      <c r="BB173" s="552"/>
      <c r="BC173" s="415"/>
      <c r="BD173" s="405"/>
      <c r="BE173" s="405"/>
      <c r="BF173" s="405"/>
      <c r="BG173" s="419"/>
      <c r="BH173" s="415"/>
      <c r="BI173" s="405"/>
      <c r="BJ173" s="405"/>
      <c r="BK173" s="405"/>
      <c r="BL173" s="419"/>
      <c r="BM173" s="415"/>
      <c r="BN173" s="405"/>
      <c r="BO173" s="405"/>
      <c r="BP173" s="405"/>
      <c r="BQ173" s="419"/>
      <c r="BR173" s="415"/>
      <c r="BS173" s="405"/>
      <c r="BT173" s="405"/>
      <c r="BU173" s="405"/>
      <c r="BV173" s="405"/>
      <c r="BW173" s="405"/>
      <c r="BX173" s="405"/>
      <c r="BY173" s="406"/>
      <c r="BZ173" s="7"/>
      <c r="CA173" s="7"/>
      <c r="CB173" s="7"/>
      <c r="CC173" s="7"/>
      <c r="CD173" s="7"/>
      <c r="CE173" s="7"/>
      <c r="CF173" s="7"/>
      <c r="CG173" s="7"/>
      <c r="CH173" s="7"/>
      <c r="CI173" s="7"/>
      <c r="CJ173" s="7"/>
      <c r="CK173" s="7"/>
      <c r="CL173" s="7"/>
      <c r="CM173" s="7"/>
      <c r="CN173" s="7"/>
      <c r="CO173" s="7"/>
      <c r="CP173" s="7"/>
      <c r="CQ173" s="7"/>
      <c r="CR173" s="7"/>
      <c r="CS173" s="7"/>
      <c r="CT173" s="7"/>
      <c r="CU173" s="7"/>
      <c r="CV173" s="7"/>
      <c r="CW173" s="7"/>
      <c r="CX173" s="7"/>
      <c r="CY173" s="7"/>
      <c r="CZ173" s="7"/>
    </row>
    <row r="174" s="489" customFormat="true" ht="15" customHeight="true" x14ac:dyDescent="0.2">
      <c r="A174" s="149"/>
      <c r="B174" s="144"/>
      <c r="C174" s="113"/>
      <c r="D174" s="112"/>
      <c r="E174" s="112"/>
      <c r="F174" s="112"/>
      <c r="G174" s="111"/>
      <c r="H174" s="110"/>
      <c r="I174" s="112"/>
      <c r="J174" s="112"/>
      <c r="K174" s="112"/>
      <c r="L174" s="109"/>
      <c r="M174" s="113"/>
      <c r="N174" s="112"/>
      <c r="O174" s="112"/>
      <c r="P174" s="112"/>
      <c r="Q174" s="111"/>
      <c r="R174" s="110"/>
      <c r="S174" s="112"/>
      <c r="T174" s="112"/>
      <c r="U174" s="112"/>
      <c r="V174" s="112"/>
      <c r="W174" s="112"/>
      <c r="X174" s="112"/>
      <c r="Y174" s="109"/>
      <c r="Z174" s="7"/>
      <c r="AA174" s="833"/>
      <c r="AB174" s="833"/>
      <c r="AC174" s="833"/>
      <c r="AD174" s="833"/>
      <c r="AE174" s="833"/>
      <c r="AF174" s="833"/>
      <c r="AG174" s="833"/>
      <c r="AH174" s="833"/>
      <c r="AI174" s="833"/>
      <c r="AJ174" s="833"/>
      <c r="AK174" s="833"/>
      <c r="AL174" s="833"/>
      <c r="AM174" s="833"/>
      <c r="AN174" s="833"/>
      <c r="AO174" s="833"/>
      <c r="AP174" s="833"/>
      <c r="AQ174" s="833"/>
      <c r="AR174" s="833"/>
      <c r="AS174" s="833"/>
      <c r="AT174" s="833"/>
      <c r="AU174" s="833"/>
      <c r="AV174" s="833"/>
      <c r="AW174" s="833"/>
      <c r="AX174" s="833"/>
      <c r="AY174" s="833"/>
      <c r="AZ174" s="344"/>
      <c r="BA174" s="878"/>
      <c r="BB174" s="552"/>
      <c r="BC174" s="415"/>
      <c r="BD174" s="405"/>
      <c r="BE174" s="405"/>
      <c r="BF174" s="405"/>
      <c r="BG174" s="419"/>
      <c r="BH174" s="415"/>
      <c r="BI174" s="405"/>
      <c r="BJ174" s="405"/>
      <c r="BK174" s="405"/>
      <c r="BL174" s="419"/>
      <c r="BM174" s="415"/>
      <c r="BN174" s="405"/>
      <c r="BO174" s="405"/>
      <c r="BP174" s="405"/>
      <c r="BQ174" s="419"/>
      <c r="BR174" s="415"/>
      <c r="BS174" s="405"/>
      <c r="BT174" s="405"/>
      <c r="BU174" s="405"/>
      <c r="BV174" s="405"/>
      <c r="BW174" s="405"/>
      <c r="BX174" s="405"/>
      <c r="BY174" s="406"/>
      <c r="BZ174" s="7"/>
      <c r="CA174" s="7"/>
      <c r="CB174" s="7"/>
      <c r="CC174" s="7"/>
      <c r="CD174" s="7"/>
      <c r="CE174" s="7"/>
      <c r="CF174" s="7"/>
      <c r="CG174" s="7"/>
      <c r="CH174" s="7"/>
      <c r="CI174" s="7"/>
      <c r="CJ174" s="7"/>
      <c r="CK174" s="7"/>
      <c r="CL174" s="7"/>
      <c r="CM174" s="7"/>
      <c r="CN174" s="7"/>
      <c r="CO174" s="7"/>
      <c r="CP174" s="7"/>
      <c r="CQ174" s="7"/>
      <c r="CR174" s="7"/>
      <c r="CS174" s="7"/>
      <c r="CT174" s="7"/>
      <c r="CU174" s="7"/>
      <c r="CV174" s="7"/>
      <c r="CW174" s="7"/>
      <c r="CX174" s="7"/>
      <c r="CY174" s="7"/>
      <c r="CZ174" s="7"/>
    </row>
    <row r="175" s="489" customFormat="true" ht="15" customHeight="true" x14ac:dyDescent="0.2">
      <c r="A175" s="149"/>
      <c r="B175" s="144"/>
      <c r="C175" s="113"/>
      <c r="D175" s="112"/>
      <c r="E175" s="112"/>
      <c r="F175" s="112"/>
      <c r="G175" s="111"/>
      <c r="H175" s="110"/>
      <c r="I175" s="112"/>
      <c r="J175" s="112"/>
      <c r="K175" s="112"/>
      <c r="L175" s="109"/>
      <c r="M175" s="113"/>
      <c r="N175" s="112"/>
      <c r="O175" s="112"/>
      <c r="P175" s="112"/>
      <c r="Q175" s="111"/>
      <c r="R175" s="110"/>
      <c r="S175" s="112"/>
      <c r="T175" s="112"/>
      <c r="U175" s="112"/>
      <c r="V175" s="112"/>
      <c r="W175" s="112"/>
      <c r="X175" s="112"/>
      <c r="Y175" s="109"/>
      <c r="Z175" s="7"/>
      <c r="AA175" s="833"/>
      <c r="AB175" s="833"/>
      <c r="AC175" s="833"/>
      <c r="AD175" s="833"/>
      <c r="AE175" s="833"/>
      <c r="AF175" s="833"/>
      <c r="AG175" s="833"/>
      <c r="AH175" s="833"/>
      <c r="AI175" s="833"/>
      <c r="AJ175" s="833"/>
      <c r="AK175" s="833"/>
      <c r="AL175" s="833"/>
      <c r="AM175" s="833"/>
      <c r="AN175" s="833"/>
      <c r="AO175" s="833"/>
      <c r="AP175" s="833"/>
      <c r="AQ175" s="833"/>
      <c r="AR175" s="833"/>
      <c r="AS175" s="833"/>
      <c r="AT175" s="833"/>
      <c r="AU175" s="833"/>
      <c r="AV175" s="833"/>
      <c r="AW175" s="833"/>
      <c r="AX175" s="833"/>
      <c r="AY175" s="833"/>
      <c r="AZ175" s="344"/>
      <c r="BA175" s="878"/>
      <c r="BB175" s="552"/>
      <c r="BC175" s="415"/>
      <c r="BD175" s="405"/>
      <c r="BE175" s="405"/>
      <c r="BF175" s="405"/>
      <c r="BG175" s="419"/>
      <c r="BH175" s="415"/>
      <c r="BI175" s="405"/>
      <c r="BJ175" s="405"/>
      <c r="BK175" s="405"/>
      <c r="BL175" s="419"/>
      <c r="BM175" s="415"/>
      <c r="BN175" s="405"/>
      <c r="BO175" s="405"/>
      <c r="BP175" s="405"/>
      <c r="BQ175" s="419"/>
      <c r="BR175" s="415"/>
      <c r="BS175" s="405"/>
      <c r="BT175" s="405"/>
      <c r="BU175" s="405"/>
      <c r="BV175" s="405"/>
      <c r="BW175" s="405"/>
      <c r="BX175" s="405"/>
      <c r="BY175" s="406"/>
      <c r="BZ175" s="7"/>
      <c r="CA175" s="7"/>
      <c r="CB175" s="7"/>
      <c r="CC175" s="7"/>
      <c r="CD175" s="7"/>
      <c r="CE175" s="7"/>
      <c r="CF175" s="7"/>
      <c r="CG175" s="7"/>
      <c r="CH175" s="7"/>
      <c r="CI175" s="7"/>
      <c r="CJ175" s="7"/>
      <c r="CK175" s="7"/>
      <c r="CL175" s="7"/>
      <c r="CM175" s="7"/>
      <c r="CN175" s="7"/>
      <c r="CO175" s="7"/>
      <c r="CP175" s="7"/>
      <c r="CQ175" s="7"/>
      <c r="CR175" s="7"/>
      <c r="CS175" s="7"/>
      <c r="CT175" s="7"/>
      <c r="CU175" s="7"/>
      <c r="CV175" s="7"/>
      <c r="CW175" s="7"/>
      <c r="CX175" s="7"/>
      <c r="CY175" s="7"/>
      <c r="CZ175" s="7"/>
    </row>
    <row r="176" s="489" customFormat="true" ht="15" customHeight="true" x14ac:dyDescent="0.2">
      <c r="A176" s="149"/>
      <c r="B176" s="144"/>
      <c r="C176" s="113"/>
      <c r="D176" s="112"/>
      <c r="E176" s="112"/>
      <c r="F176" s="112"/>
      <c r="G176" s="111"/>
      <c r="H176" s="110"/>
      <c r="I176" s="112"/>
      <c r="J176" s="112"/>
      <c r="K176" s="112"/>
      <c r="L176" s="109"/>
      <c r="M176" s="113"/>
      <c r="N176" s="112"/>
      <c r="O176" s="112"/>
      <c r="P176" s="112"/>
      <c r="Q176" s="111"/>
      <c r="R176" s="110"/>
      <c r="S176" s="112"/>
      <c r="T176" s="112"/>
      <c r="U176" s="112"/>
      <c r="V176" s="112"/>
      <c r="W176" s="112"/>
      <c r="X176" s="112"/>
      <c r="Y176" s="109"/>
      <c r="Z176" s="7"/>
      <c r="AA176" s="833"/>
      <c r="AB176" s="833"/>
      <c r="AC176" s="833"/>
      <c r="AD176" s="833"/>
      <c r="AE176" s="833"/>
      <c r="AF176" s="833"/>
      <c r="AG176" s="833"/>
      <c r="AH176" s="833"/>
      <c r="AI176" s="833"/>
      <c r="AJ176" s="833"/>
      <c r="AK176" s="833"/>
      <c r="AL176" s="833"/>
      <c r="AM176" s="833"/>
      <c r="AN176" s="833"/>
      <c r="AO176" s="833"/>
      <c r="AP176" s="833"/>
      <c r="AQ176" s="833"/>
      <c r="AR176" s="833"/>
      <c r="AS176" s="833"/>
      <c r="AT176" s="833"/>
      <c r="AU176" s="833"/>
      <c r="AV176" s="833"/>
      <c r="AW176" s="833"/>
      <c r="AX176" s="833"/>
      <c r="AY176" s="833"/>
      <c r="AZ176" s="344"/>
      <c r="BA176" s="878"/>
      <c r="BB176" s="552"/>
      <c r="BC176" s="415"/>
      <c r="BD176" s="405"/>
      <c r="BE176" s="405"/>
      <c r="BF176" s="405"/>
      <c r="BG176" s="419"/>
      <c r="BH176" s="415"/>
      <c r="BI176" s="405"/>
      <c r="BJ176" s="405"/>
      <c r="BK176" s="405"/>
      <c r="BL176" s="419"/>
      <c r="BM176" s="415"/>
      <c r="BN176" s="405"/>
      <c r="BO176" s="405"/>
      <c r="BP176" s="405"/>
      <c r="BQ176" s="419"/>
      <c r="BR176" s="415"/>
      <c r="BS176" s="405"/>
      <c r="BT176" s="405"/>
      <c r="BU176" s="405"/>
      <c r="BV176" s="405"/>
      <c r="BW176" s="405"/>
      <c r="BX176" s="405"/>
      <c r="BY176" s="406"/>
      <c r="BZ176" s="7"/>
      <c r="CA176" s="7"/>
      <c r="CB176" s="7"/>
      <c r="CC176" s="7"/>
      <c r="CD176" s="7"/>
      <c r="CE176" s="7"/>
      <c r="CF176" s="7"/>
      <c r="CG176" s="7"/>
      <c r="CH176" s="7"/>
      <c r="CI176" s="7"/>
      <c r="CJ176" s="7"/>
      <c r="CK176" s="7"/>
      <c r="CL176" s="7"/>
      <c r="CM176" s="7"/>
      <c r="CN176" s="7"/>
      <c r="CO176" s="7"/>
      <c r="CP176" s="7"/>
      <c r="CQ176" s="7"/>
      <c r="CR176" s="7"/>
      <c r="CS176" s="7"/>
      <c r="CT176" s="7"/>
      <c r="CU176" s="7"/>
      <c r="CV176" s="7"/>
      <c r="CW176" s="7"/>
      <c r="CX176" s="7"/>
      <c r="CY176" s="7"/>
      <c r="CZ176" s="7"/>
    </row>
    <row r="177" s="489" customFormat="true" ht="15" customHeight="true" x14ac:dyDescent="0.2">
      <c r="A177" s="149"/>
      <c r="B177" s="144"/>
      <c r="C177" s="113"/>
      <c r="D177" s="112"/>
      <c r="E177" s="112"/>
      <c r="F177" s="112"/>
      <c r="G177" s="111"/>
      <c r="H177" s="110"/>
      <c r="I177" s="112"/>
      <c r="J177" s="112"/>
      <c r="K177" s="112"/>
      <c r="L177" s="109"/>
      <c r="M177" s="113"/>
      <c r="N177" s="112"/>
      <c r="O177" s="112"/>
      <c r="P177" s="112"/>
      <c r="Q177" s="111"/>
      <c r="R177" s="110"/>
      <c r="S177" s="112"/>
      <c r="T177" s="112"/>
      <c r="U177" s="112"/>
      <c r="V177" s="112"/>
      <c r="W177" s="112"/>
      <c r="X177" s="112"/>
      <c r="Y177" s="109"/>
      <c r="Z177" s="7"/>
      <c r="AA177" s="833"/>
      <c r="AB177" s="833"/>
      <c r="AC177" s="833"/>
      <c r="AD177" s="833"/>
      <c r="AE177" s="833"/>
      <c r="AF177" s="833"/>
      <c r="AG177" s="833"/>
      <c r="AH177" s="833"/>
      <c r="AI177" s="833"/>
      <c r="AJ177" s="833"/>
      <c r="AK177" s="833"/>
      <c r="AL177" s="833"/>
      <c r="AM177" s="833"/>
      <c r="AN177" s="833"/>
      <c r="AO177" s="833"/>
      <c r="AP177" s="833"/>
      <c r="AQ177" s="833"/>
      <c r="AR177" s="833"/>
      <c r="AS177" s="833"/>
      <c r="AT177" s="833"/>
      <c r="AU177" s="833"/>
      <c r="AV177" s="833"/>
      <c r="AW177" s="833"/>
      <c r="AX177" s="833"/>
      <c r="AY177" s="833"/>
      <c r="AZ177" s="344"/>
      <c r="BA177" s="878"/>
      <c r="BB177" s="552"/>
      <c r="BC177" s="415"/>
      <c r="BD177" s="405"/>
      <c r="BE177" s="405"/>
      <c r="BF177" s="405"/>
      <c r="BG177" s="419"/>
      <c r="BH177" s="415"/>
      <c r="BI177" s="405"/>
      <c r="BJ177" s="405"/>
      <c r="BK177" s="405"/>
      <c r="BL177" s="419"/>
      <c r="BM177" s="415"/>
      <c r="BN177" s="405"/>
      <c r="BO177" s="405"/>
      <c r="BP177" s="405"/>
      <c r="BQ177" s="419"/>
      <c r="BR177" s="415"/>
      <c r="BS177" s="405"/>
      <c r="BT177" s="405"/>
      <c r="BU177" s="405"/>
      <c r="BV177" s="405"/>
      <c r="BW177" s="405"/>
      <c r="BX177" s="405"/>
      <c r="BY177" s="406"/>
      <c r="BZ177" s="7"/>
      <c r="CA177" s="7"/>
      <c r="CB177" s="7"/>
      <c r="CC177" s="7"/>
      <c r="CD177" s="7"/>
      <c r="CE177" s="7"/>
      <c r="CF177" s="7"/>
      <c r="CG177" s="7"/>
      <c r="CH177" s="7"/>
      <c r="CI177" s="7"/>
      <c r="CJ177" s="7"/>
      <c r="CK177" s="7"/>
      <c r="CL177" s="7"/>
      <c r="CM177" s="7"/>
      <c r="CN177" s="7"/>
      <c r="CO177" s="7"/>
      <c r="CP177" s="7"/>
      <c r="CQ177" s="7"/>
      <c r="CR177" s="7"/>
      <c r="CS177" s="7"/>
      <c r="CT177" s="7"/>
      <c r="CU177" s="7"/>
      <c r="CV177" s="7"/>
      <c r="CW177" s="7"/>
      <c r="CX177" s="7"/>
      <c r="CY177" s="7"/>
      <c r="CZ177" s="7"/>
    </row>
    <row r="178" s="489" customFormat="true" ht="15" customHeight="true" x14ac:dyDescent="0.2">
      <c r="A178" s="149"/>
      <c r="B178" s="144"/>
      <c r="C178" s="89"/>
      <c r="D178" s="88"/>
      <c r="E178" s="88"/>
      <c r="F178" s="88"/>
      <c r="G178" s="87"/>
      <c r="H178" s="86"/>
      <c r="I178" s="88"/>
      <c r="J178" s="88"/>
      <c r="K178" s="88"/>
      <c r="L178" s="85"/>
      <c r="M178" s="89"/>
      <c r="N178" s="88"/>
      <c r="O178" s="88"/>
      <c r="P178" s="88"/>
      <c r="Q178" s="87"/>
      <c r="R178" s="86"/>
      <c r="S178" s="88"/>
      <c r="T178" s="88"/>
      <c r="U178" s="88"/>
      <c r="V178" s="88"/>
      <c r="W178" s="88"/>
      <c r="X178" s="88"/>
      <c r="Y178" s="85"/>
      <c r="Z178" s="1"/>
      <c r="AA178" s="833"/>
      <c r="AB178" s="833"/>
      <c r="AC178" s="833"/>
      <c r="AD178" s="833"/>
      <c r="AE178" s="833"/>
      <c r="AF178" s="833"/>
      <c r="AG178" s="833"/>
      <c r="AH178" s="833"/>
      <c r="AI178" s="833"/>
      <c r="AJ178" s="833"/>
      <c r="AK178" s="833"/>
      <c r="AL178" s="833"/>
      <c r="AM178" s="833"/>
      <c r="AN178" s="833"/>
      <c r="AO178" s="833"/>
      <c r="AP178" s="833"/>
      <c r="AQ178" s="833"/>
      <c r="AR178" s="833"/>
      <c r="AS178" s="833"/>
      <c r="AT178" s="833"/>
      <c r="AU178" s="833"/>
      <c r="AV178" s="833"/>
      <c r="AW178" s="833"/>
      <c r="AX178" s="833"/>
      <c r="AY178" s="833"/>
      <c r="AZ178" s="344"/>
      <c r="BA178" s="878"/>
      <c r="BB178" s="552"/>
      <c r="BC178" s="415"/>
      <c r="BD178" s="405"/>
      <c r="BE178" s="405"/>
      <c r="BF178" s="405"/>
      <c r="BG178" s="419"/>
      <c r="BH178" s="415"/>
      <c r="BI178" s="405"/>
      <c r="BJ178" s="405"/>
      <c r="BK178" s="405"/>
      <c r="BL178" s="419"/>
      <c r="BM178" s="415"/>
      <c r="BN178" s="405"/>
      <c r="BO178" s="405"/>
      <c r="BP178" s="405"/>
      <c r="BQ178" s="419"/>
      <c r="BR178" s="415"/>
      <c r="BS178" s="405"/>
      <c r="BT178" s="405"/>
      <c r="BU178" s="405"/>
      <c r="BV178" s="405"/>
      <c r="BW178" s="405"/>
      <c r="BX178" s="405"/>
      <c r="BY178" s="406"/>
      <c r="BZ178" s="7"/>
      <c r="CA178" s="7"/>
      <c r="CB178" s="7"/>
      <c r="CC178" s="7"/>
      <c r="CD178" s="7"/>
      <c r="CE178" s="7"/>
      <c r="CF178" s="7"/>
      <c r="CG178" s="7"/>
      <c r="CH178" s="7"/>
      <c r="CI178" s="7"/>
      <c r="CJ178" s="7"/>
      <c r="CK178" s="7"/>
      <c r="CL178" s="7"/>
      <c r="CM178" s="7"/>
      <c r="CN178" s="7"/>
      <c r="CO178" s="7"/>
      <c r="CP178" s="7"/>
      <c r="CQ178" s="7"/>
      <c r="CR178" s="7"/>
      <c r="CS178" s="7"/>
      <c r="CT178" s="7"/>
      <c r="CU178" s="7"/>
      <c r="CV178" s="7"/>
      <c r="CW178" s="7"/>
      <c r="CX178" s="7"/>
      <c r="CY178" s="7"/>
      <c r="CZ178" s="7"/>
    </row>
    <row r="179" s="489" customFormat="true" ht="15" customHeight="true" x14ac:dyDescent="0.2">
      <c r="A179" s="149"/>
      <c r="B179" s="144"/>
      <c r="C179" s="89"/>
      <c r="D179" s="88"/>
      <c r="E179" s="88"/>
      <c r="F179" s="88"/>
      <c r="G179" s="87"/>
      <c r="H179" s="86"/>
      <c r="I179" s="88"/>
      <c r="J179" s="88"/>
      <c r="K179" s="88"/>
      <c r="L179" s="85"/>
      <c r="M179" s="89"/>
      <c r="N179" s="88"/>
      <c r="O179" s="88"/>
      <c r="P179" s="88"/>
      <c r="Q179" s="87"/>
      <c r="R179" s="86"/>
      <c r="S179" s="88"/>
      <c r="T179" s="88"/>
      <c r="U179" s="88"/>
      <c r="V179" s="88"/>
      <c r="W179" s="88"/>
      <c r="X179" s="88"/>
      <c r="Y179" s="85"/>
      <c r="Z179" s="1"/>
      <c r="AA179" s="833"/>
      <c r="AB179" s="833"/>
      <c r="AC179" s="833"/>
      <c r="AD179" s="833"/>
      <c r="AE179" s="833"/>
      <c r="AF179" s="833"/>
      <c r="AG179" s="833"/>
      <c r="AH179" s="833"/>
      <c r="AI179" s="833"/>
      <c r="AJ179" s="833"/>
      <c r="AK179" s="833"/>
      <c r="AL179" s="833"/>
      <c r="AM179" s="833"/>
      <c r="AN179" s="833"/>
      <c r="AO179" s="833"/>
      <c r="AP179" s="833"/>
      <c r="AQ179" s="833"/>
      <c r="AR179" s="833"/>
      <c r="AS179" s="833"/>
      <c r="AT179" s="833"/>
      <c r="AU179" s="833"/>
      <c r="AV179" s="833"/>
      <c r="AW179" s="833"/>
      <c r="AX179" s="833"/>
      <c r="AY179" s="833"/>
      <c r="AZ179" s="344"/>
      <c r="BA179" s="878"/>
      <c r="BB179" s="552"/>
      <c r="BC179" s="415"/>
      <c r="BD179" s="405"/>
      <c r="BE179" s="405"/>
      <c r="BF179" s="405"/>
      <c r="BG179" s="419"/>
      <c r="BH179" s="415"/>
      <c r="BI179" s="405"/>
      <c r="BJ179" s="405"/>
      <c r="BK179" s="405"/>
      <c r="BL179" s="419"/>
      <c r="BM179" s="415"/>
      <c r="BN179" s="405"/>
      <c r="BO179" s="405"/>
      <c r="BP179" s="405"/>
      <c r="BQ179" s="419"/>
      <c r="BR179" s="415"/>
      <c r="BS179" s="405"/>
      <c r="BT179" s="405"/>
      <c r="BU179" s="405"/>
      <c r="BV179" s="405"/>
      <c r="BW179" s="405"/>
      <c r="BX179" s="405"/>
      <c r="BY179" s="406"/>
      <c r="BZ179" s="7"/>
      <c r="CA179" s="7"/>
      <c r="CB179" s="7"/>
      <c r="CC179" s="7"/>
      <c r="CD179" s="7"/>
      <c r="CE179" s="7"/>
      <c r="CF179" s="7"/>
      <c r="CG179" s="7"/>
      <c r="CH179" s="7"/>
      <c r="CI179" s="7"/>
      <c r="CJ179" s="7"/>
      <c r="CK179" s="7"/>
      <c r="CL179" s="7"/>
      <c r="CM179" s="7"/>
      <c r="CN179" s="7"/>
      <c r="CO179" s="7"/>
      <c r="CP179" s="7"/>
      <c r="CQ179" s="7"/>
      <c r="CR179" s="7"/>
      <c r="CS179" s="7"/>
      <c r="CT179" s="7"/>
      <c r="CU179" s="7"/>
      <c r="CV179" s="7"/>
      <c r="CW179" s="7"/>
      <c r="CX179" s="7"/>
      <c r="CY179" s="7"/>
      <c r="CZ179" s="7"/>
    </row>
    <row r="180" s="489" customFormat="true" ht="15" customHeight="true" x14ac:dyDescent="0.2">
      <c r="A180" s="149"/>
      <c r="B180" s="144"/>
      <c r="C180" s="89"/>
      <c r="D180" s="88"/>
      <c r="E180" s="88"/>
      <c r="F180" s="88"/>
      <c r="G180" s="87"/>
      <c r="H180" s="86"/>
      <c r="I180" s="88"/>
      <c r="J180" s="88"/>
      <c r="K180" s="88"/>
      <c r="L180" s="85"/>
      <c r="M180" s="89"/>
      <c r="N180" s="88"/>
      <c r="O180" s="88"/>
      <c r="P180" s="88"/>
      <c r="Q180" s="87"/>
      <c r="R180" s="86"/>
      <c r="S180" s="88"/>
      <c r="T180" s="88"/>
      <c r="U180" s="88"/>
      <c r="V180" s="88"/>
      <c r="W180" s="88"/>
      <c r="X180" s="88"/>
      <c r="Y180" s="85"/>
      <c r="Z180" s="1"/>
      <c r="AA180" s="833"/>
      <c r="AB180" s="833"/>
      <c r="AC180" s="833"/>
      <c r="AD180" s="833"/>
      <c r="AE180" s="833"/>
      <c r="AF180" s="833"/>
      <c r="AG180" s="833"/>
      <c r="AH180" s="833"/>
      <c r="AI180" s="833"/>
      <c r="AJ180" s="833"/>
      <c r="AK180" s="833"/>
      <c r="AL180" s="833"/>
      <c r="AM180" s="833"/>
      <c r="AN180" s="833"/>
      <c r="AO180" s="833"/>
      <c r="AP180" s="833"/>
      <c r="AQ180" s="833"/>
      <c r="AR180" s="833"/>
      <c r="AS180" s="833"/>
      <c r="AT180" s="833"/>
      <c r="AU180" s="833"/>
      <c r="AV180" s="833"/>
      <c r="AW180" s="833"/>
      <c r="AX180" s="833"/>
      <c r="AY180" s="833"/>
      <c r="AZ180" s="344"/>
      <c r="BA180" s="878"/>
      <c r="BB180" s="552"/>
      <c r="BC180" s="415"/>
      <c r="BD180" s="405"/>
      <c r="BE180" s="405"/>
      <c r="BF180" s="405"/>
      <c r="BG180" s="419"/>
      <c r="BH180" s="415"/>
      <c r="BI180" s="405"/>
      <c r="BJ180" s="405"/>
      <c r="BK180" s="405"/>
      <c r="BL180" s="419"/>
      <c r="BM180" s="415"/>
      <c r="BN180" s="405"/>
      <c r="BO180" s="405"/>
      <c r="BP180" s="405"/>
      <c r="BQ180" s="419"/>
      <c r="BR180" s="415"/>
      <c r="BS180" s="405"/>
      <c r="BT180" s="405"/>
      <c r="BU180" s="405"/>
      <c r="BV180" s="405"/>
      <c r="BW180" s="405"/>
      <c r="BX180" s="405"/>
      <c r="BY180" s="406"/>
      <c r="BZ180" s="7"/>
      <c r="CA180" s="7"/>
      <c r="CB180" s="7"/>
      <c r="CC180" s="7"/>
      <c r="CD180" s="7"/>
      <c r="CE180" s="7"/>
      <c r="CF180" s="7"/>
      <c r="CG180" s="7"/>
      <c r="CH180" s="7"/>
      <c r="CI180" s="7"/>
      <c r="CJ180" s="7"/>
      <c r="CK180" s="7"/>
      <c r="CL180" s="7"/>
      <c r="CM180" s="7"/>
      <c r="CN180" s="7"/>
      <c r="CO180" s="7"/>
      <c r="CP180" s="7"/>
      <c r="CQ180" s="7"/>
      <c r="CR180" s="7"/>
      <c r="CS180" s="7"/>
      <c r="CT180" s="7"/>
      <c r="CU180" s="7"/>
      <c r="CV180" s="7"/>
      <c r="CW180" s="7"/>
      <c r="CX180" s="7"/>
      <c r="CY180" s="7"/>
      <c r="CZ180" s="7"/>
    </row>
    <row r="181" s="489" customFormat="true" ht="15" customHeight="true" x14ac:dyDescent="0.2">
      <c r="A181" s="149"/>
      <c r="B181" s="144"/>
      <c r="C181" s="89"/>
      <c r="D181" s="88"/>
      <c r="E181" s="88"/>
      <c r="F181" s="88"/>
      <c r="G181" s="87"/>
      <c r="H181" s="86"/>
      <c r="I181" s="88"/>
      <c r="J181" s="88"/>
      <c r="K181" s="88"/>
      <c r="L181" s="85"/>
      <c r="M181" s="89"/>
      <c r="N181" s="88"/>
      <c r="O181" s="88"/>
      <c r="P181" s="88"/>
      <c r="Q181" s="87"/>
      <c r="R181" s="86"/>
      <c r="S181" s="88"/>
      <c r="T181" s="88"/>
      <c r="U181" s="88"/>
      <c r="V181" s="88"/>
      <c r="W181" s="88"/>
      <c r="X181" s="88"/>
      <c r="Y181" s="85"/>
      <c r="Z181" s="1"/>
      <c r="AA181" s="833"/>
      <c r="AB181" s="833"/>
      <c r="AC181" s="833"/>
      <c r="AD181" s="833"/>
      <c r="AE181" s="833"/>
      <c r="AF181" s="833"/>
      <c r="AG181" s="833"/>
      <c r="AH181" s="833"/>
      <c r="AI181" s="833"/>
      <c r="AJ181" s="833"/>
      <c r="AK181" s="833"/>
      <c r="AL181" s="833"/>
      <c r="AM181" s="833"/>
      <c r="AN181" s="833"/>
      <c r="AO181" s="833"/>
      <c r="AP181" s="833"/>
      <c r="AQ181" s="833"/>
      <c r="AR181" s="833"/>
      <c r="AS181" s="833"/>
      <c r="AT181" s="833"/>
      <c r="AU181" s="833"/>
      <c r="AV181" s="833"/>
      <c r="AW181" s="833"/>
      <c r="AX181" s="833"/>
      <c r="AY181" s="833"/>
      <c r="AZ181" s="344"/>
      <c r="BA181" s="878"/>
      <c r="BB181" s="552"/>
      <c r="BC181" s="415"/>
      <c r="BD181" s="405"/>
      <c r="BE181" s="405"/>
      <c r="BF181" s="405"/>
      <c r="BG181" s="419"/>
      <c r="BH181" s="415"/>
      <c r="BI181" s="405"/>
      <c r="BJ181" s="405"/>
      <c r="BK181" s="405"/>
      <c r="BL181" s="419"/>
      <c r="BM181" s="415"/>
      <c r="BN181" s="405"/>
      <c r="BO181" s="405"/>
      <c r="BP181" s="405"/>
      <c r="BQ181" s="419"/>
      <c r="BR181" s="415"/>
      <c r="BS181" s="405"/>
      <c r="BT181" s="405"/>
      <c r="BU181" s="405"/>
      <c r="BV181" s="405"/>
      <c r="BW181" s="405"/>
      <c r="BX181" s="405"/>
      <c r="BY181" s="406"/>
      <c r="BZ181" s="7"/>
      <c r="CA181" s="7"/>
      <c r="CB181" s="7"/>
      <c r="CC181" s="7"/>
      <c r="CD181" s="7"/>
      <c r="CE181" s="7"/>
      <c r="CF181" s="7"/>
      <c r="CG181" s="7"/>
      <c r="CH181" s="7"/>
      <c r="CI181" s="7"/>
      <c r="CJ181" s="7"/>
      <c r="CK181" s="7"/>
      <c r="CL181" s="7"/>
      <c r="CM181" s="7"/>
      <c r="CN181" s="7"/>
      <c r="CO181" s="7"/>
      <c r="CP181" s="7"/>
      <c r="CQ181" s="7"/>
      <c r="CR181" s="7"/>
      <c r="CS181" s="7"/>
      <c r="CT181" s="7"/>
      <c r="CU181" s="7"/>
      <c r="CV181" s="7"/>
      <c r="CW181" s="7"/>
      <c r="CX181" s="7"/>
      <c r="CY181" s="7"/>
      <c r="CZ181" s="7"/>
    </row>
    <row r="182" s="489" customFormat="true" ht="15" customHeight="true" x14ac:dyDescent="0.2">
      <c r="A182" s="149"/>
      <c r="B182" s="144"/>
      <c r="C182" s="89"/>
      <c r="D182" s="88"/>
      <c r="E182" s="88"/>
      <c r="F182" s="88"/>
      <c r="G182" s="87"/>
      <c r="H182" s="86"/>
      <c r="I182" s="88"/>
      <c r="J182" s="88"/>
      <c r="K182" s="88"/>
      <c r="L182" s="85"/>
      <c r="M182" s="89"/>
      <c r="N182" s="88"/>
      <c r="O182" s="88"/>
      <c r="P182" s="88"/>
      <c r="Q182" s="87"/>
      <c r="R182" s="86"/>
      <c r="S182" s="88"/>
      <c r="T182" s="88"/>
      <c r="U182" s="88"/>
      <c r="V182" s="88"/>
      <c r="W182" s="88"/>
      <c r="X182" s="88"/>
      <c r="Y182" s="85"/>
      <c r="Z182" s="1"/>
      <c r="AA182" s="833"/>
      <c r="AB182" s="833"/>
      <c r="AC182" s="833"/>
      <c r="AD182" s="833"/>
      <c r="AE182" s="833"/>
      <c r="AF182" s="833"/>
      <c r="AG182" s="833"/>
      <c r="AH182" s="833"/>
      <c r="AI182" s="833"/>
      <c r="AJ182" s="833"/>
      <c r="AK182" s="833"/>
      <c r="AL182" s="833"/>
      <c r="AM182" s="833"/>
      <c r="AN182" s="833"/>
      <c r="AO182" s="833"/>
      <c r="AP182" s="833"/>
      <c r="AQ182" s="833"/>
      <c r="AR182" s="833"/>
      <c r="AS182" s="833"/>
      <c r="AT182" s="833"/>
      <c r="AU182" s="833"/>
      <c r="AV182" s="833"/>
      <c r="AW182" s="833"/>
      <c r="AX182" s="833"/>
      <c r="AY182" s="833"/>
      <c r="AZ182" s="344"/>
      <c r="BA182" s="878"/>
      <c r="BB182" s="552"/>
      <c r="BC182" s="415"/>
      <c r="BD182" s="405"/>
      <c r="BE182" s="405"/>
      <c r="BF182" s="405"/>
      <c r="BG182" s="419"/>
      <c r="BH182" s="415"/>
      <c r="BI182" s="405"/>
      <c r="BJ182" s="405"/>
      <c r="BK182" s="405"/>
      <c r="BL182" s="419"/>
      <c r="BM182" s="415"/>
      <c r="BN182" s="405"/>
      <c r="BO182" s="405"/>
      <c r="BP182" s="405"/>
      <c r="BQ182" s="419"/>
      <c r="BR182" s="415"/>
      <c r="BS182" s="405"/>
      <c r="BT182" s="405"/>
      <c r="BU182" s="405"/>
      <c r="BV182" s="405"/>
      <c r="BW182" s="405"/>
      <c r="BX182" s="405"/>
      <c r="BY182" s="406"/>
      <c r="BZ182" s="7"/>
      <c r="CA182" s="7"/>
      <c r="CB182" s="7"/>
      <c r="CC182" s="7"/>
      <c r="CD182" s="7"/>
      <c r="CE182" s="7"/>
      <c r="CF182" s="7"/>
      <c r="CG182" s="7"/>
      <c r="CH182" s="7"/>
      <c r="CI182" s="7"/>
      <c r="CJ182" s="7"/>
      <c r="CK182" s="7"/>
      <c r="CL182" s="7"/>
      <c r="CM182" s="7"/>
      <c r="CN182" s="7"/>
      <c r="CO182" s="7"/>
      <c r="CP182" s="7"/>
      <c r="CQ182" s="7"/>
      <c r="CR182" s="7"/>
      <c r="CS182" s="7"/>
      <c r="CT182" s="7"/>
      <c r="CU182" s="7"/>
      <c r="CV182" s="7"/>
      <c r="CW182" s="7"/>
      <c r="CX182" s="7"/>
      <c r="CY182" s="7"/>
      <c r="CZ182" s="7"/>
    </row>
    <row r="183" s="489" customFormat="true" ht="15" customHeight="true" x14ac:dyDescent="0.2">
      <c r="A183" s="149"/>
      <c r="B183" s="144"/>
      <c r="C183" s="89"/>
      <c r="D183" s="88"/>
      <c r="E183" s="88"/>
      <c r="F183" s="88"/>
      <c r="G183" s="87"/>
      <c r="H183" s="86"/>
      <c r="I183" s="88"/>
      <c r="J183" s="88"/>
      <c r="K183" s="88"/>
      <c r="L183" s="85"/>
      <c r="M183" s="89"/>
      <c r="N183" s="88"/>
      <c r="O183" s="88"/>
      <c r="P183" s="88"/>
      <c r="Q183" s="87"/>
      <c r="R183" s="86"/>
      <c r="S183" s="88"/>
      <c r="T183" s="88"/>
      <c r="U183" s="88"/>
      <c r="V183" s="88"/>
      <c r="W183" s="88"/>
      <c r="X183" s="88"/>
      <c r="Y183" s="85"/>
      <c r="Z183" s="1"/>
      <c r="AA183" s="833"/>
      <c r="AB183" s="833"/>
      <c r="AC183" s="833"/>
      <c r="AD183" s="833"/>
      <c r="AE183" s="833"/>
      <c r="AF183" s="833"/>
      <c r="AG183" s="833"/>
      <c r="AH183" s="833"/>
      <c r="AI183" s="833"/>
      <c r="AJ183" s="833"/>
      <c r="AK183" s="833"/>
      <c r="AL183" s="833"/>
      <c r="AM183" s="833"/>
      <c r="AN183" s="833"/>
      <c r="AO183" s="833"/>
      <c r="AP183" s="833"/>
      <c r="AQ183" s="833"/>
      <c r="AR183" s="833"/>
      <c r="AS183" s="833"/>
      <c r="AT183" s="833"/>
      <c r="AU183" s="833"/>
      <c r="AV183" s="833"/>
      <c r="AW183" s="833"/>
      <c r="AX183" s="833"/>
      <c r="AY183" s="833"/>
      <c r="AZ183" s="344"/>
      <c r="BA183" s="878"/>
      <c r="BB183" s="552"/>
      <c r="BC183" s="415"/>
      <c r="BD183" s="405"/>
      <c r="BE183" s="405"/>
      <c r="BF183" s="405"/>
      <c r="BG183" s="419"/>
      <c r="BH183" s="415"/>
      <c r="BI183" s="405"/>
      <c r="BJ183" s="405"/>
      <c r="BK183" s="405"/>
      <c r="BL183" s="419"/>
      <c r="BM183" s="415"/>
      <c r="BN183" s="405"/>
      <c r="BO183" s="405"/>
      <c r="BP183" s="405"/>
      <c r="BQ183" s="419"/>
      <c r="BR183" s="415"/>
      <c r="BS183" s="405"/>
      <c r="BT183" s="405"/>
      <c r="BU183" s="405"/>
      <c r="BV183" s="405"/>
      <c r="BW183" s="405"/>
      <c r="BX183" s="405"/>
      <c r="BY183" s="406"/>
      <c r="BZ183" s="7"/>
      <c r="CA183" s="7"/>
      <c r="CB183" s="7"/>
      <c r="CC183" s="7"/>
      <c r="CD183" s="7"/>
      <c r="CE183" s="7"/>
      <c r="CF183" s="7"/>
      <c r="CG183" s="7"/>
      <c r="CH183" s="7"/>
      <c r="CI183" s="7"/>
      <c r="CJ183" s="7"/>
      <c r="CK183" s="7"/>
      <c r="CL183" s="7"/>
      <c r="CM183" s="7"/>
      <c r="CN183" s="7"/>
      <c r="CO183" s="7"/>
      <c r="CP183" s="7"/>
      <c r="CQ183" s="7"/>
      <c r="CR183" s="7"/>
      <c r="CS183" s="7"/>
      <c r="CT183" s="7"/>
      <c r="CU183" s="7"/>
      <c r="CV183" s="7"/>
      <c r="CW183" s="7"/>
      <c r="CX183" s="7"/>
      <c r="CY183" s="7"/>
      <c r="CZ183" s="7"/>
    </row>
    <row r="184" s="489" customFormat="true" ht="15" customHeight="true" x14ac:dyDescent="0.2">
      <c r="A184" s="149"/>
      <c r="B184" s="144"/>
      <c r="C184" s="89"/>
      <c r="D184" s="88"/>
      <c r="E184" s="88"/>
      <c r="F184" s="88"/>
      <c r="G184" s="87"/>
      <c r="H184" s="86"/>
      <c r="I184" s="88"/>
      <c r="J184" s="88"/>
      <c r="K184" s="88"/>
      <c r="L184" s="85"/>
      <c r="M184" s="89"/>
      <c r="N184" s="88"/>
      <c r="O184" s="88"/>
      <c r="P184" s="88"/>
      <c r="Q184" s="87"/>
      <c r="R184" s="86"/>
      <c r="S184" s="88"/>
      <c r="T184" s="88"/>
      <c r="U184" s="88"/>
      <c r="V184" s="88"/>
      <c r="W184" s="88"/>
      <c r="X184" s="88"/>
      <c r="Y184" s="85"/>
      <c r="Z184" s="1"/>
      <c r="AA184" s="833"/>
      <c r="AB184" s="833"/>
      <c r="AC184" s="833"/>
      <c r="AD184" s="833"/>
      <c r="AE184" s="833"/>
      <c r="AF184" s="833"/>
      <c r="AG184" s="833"/>
      <c r="AH184" s="833"/>
      <c r="AI184" s="833"/>
      <c r="AJ184" s="833"/>
      <c r="AK184" s="833"/>
      <c r="AL184" s="833"/>
      <c r="AM184" s="833"/>
      <c r="AN184" s="833"/>
      <c r="AO184" s="833"/>
      <c r="AP184" s="833"/>
      <c r="AQ184" s="833"/>
      <c r="AR184" s="833"/>
      <c r="AS184" s="833"/>
      <c r="AT184" s="833"/>
      <c r="AU184" s="833"/>
      <c r="AV184" s="833"/>
      <c r="AW184" s="833"/>
      <c r="AX184" s="833"/>
      <c r="AY184" s="833"/>
      <c r="AZ184" s="344"/>
      <c r="BA184" s="878"/>
      <c r="BB184" s="552"/>
      <c r="BC184" s="415"/>
      <c r="BD184" s="405"/>
      <c r="BE184" s="405"/>
      <c r="BF184" s="405"/>
      <c r="BG184" s="419"/>
      <c r="BH184" s="415"/>
      <c r="BI184" s="405"/>
      <c r="BJ184" s="405"/>
      <c r="BK184" s="405"/>
      <c r="BL184" s="419"/>
      <c r="BM184" s="415"/>
      <c r="BN184" s="405"/>
      <c r="BO184" s="405"/>
      <c r="BP184" s="405"/>
      <c r="BQ184" s="419"/>
      <c r="BR184" s="415"/>
      <c r="BS184" s="405"/>
      <c r="BT184" s="405"/>
      <c r="BU184" s="405"/>
      <c r="BV184" s="405"/>
      <c r="BW184" s="405"/>
      <c r="BX184" s="405"/>
      <c r="BY184" s="406"/>
      <c r="BZ184" s="7"/>
      <c r="CA184" s="7"/>
      <c r="CB184" s="7"/>
      <c r="CC184" s="7"/>
      <c r="CD184" s="7"/>
      <c r="CE184" s="7"/>
      <c r="CF184" s="7"/>
      <c r="CG184" s="7"/>
      <c r="CH184" s="7"/>
      <c r="CI184" s="7"/>
      <c r="CJ184" s="7"/>
      <c r="CK184" s="7"/>
      <c r="CL184" s="7"/>
      <c r="CM184" s="7"/>
      <c r="CN184" s="7"/>
      <c r="CO184" s="7"/>
      <c r="CP184" s="7"/>
      <c r="CQ184" s="7"/>
      <c r="CR184" s="7"/>
      <c r="CS184" s="7"/>
      <c r="CT184" s="7"/>
      <c r="CU184" s="7"/>
      <c r="CV184" s="7"/>
      <c r="CW184" s="7"/>
      <c r="CX184" s="7"/>
      <c r="CY184" s="7"/>
      <c r="CZ184" s="7"/>
    </row>
    <row r="185" s="489" customFormat="true" ht="15" customHeight="true" x14ac:dyDescent="0.2">
      <c r="A185" s="149"/>
      <c r="B185" s="144"/>
      <c r="C185" s="89"/>
      <c r="D185" s="88"/>
      <c r="E185" s="88"/>
      <c r="F185" s="88"/>
      <c r="G185" s="87"/>
      <c r="H185" s="86"/>
      <c r="I185" s="88"/>
      <c r="J185" s="88"/>
      <c r="K185" s="88"/>
      <c r="L185" s="85"/>
      <c r="M185" s="89"/>
      <c r="N185" s="88"/>
      <c r="O185" s="88"/>
      <c r="P185" s="88"/>
      <c r="Q185" s="87"/>
      <c r="R185" s="86"/>
      <c r="S185" s="88"/>
      <c r="T185" s="88"/>
      <c r="U185" s="88"/>
      <c r="V185" s="88"/>
      <c r="W185" s="88"/>
      <c r="X185" s="88"/>
      <c r="Y185" s="85"/>
      <c r="Z185" s="1"/>
      <c r="AA185" s="833"/>
      <c r="AB185" s="833"/>
      <c r="AC185" s="833"/>
      <c r="AD185" s="833"/>
      <c r="AE185" s="833"/>
      <c r="AF185" s="833"/>
      <c r="AG185" s="833"/>
      <c r="AH185" s="833"/>
      <c r="AI185" s="833"/>
      <c r="AJ185" s="833"/>
      <c r="AK185" s="833"/>
      <c r="AL185" s="833"/>
      <c r="AM185" s="833"/>
      <c r="AN185" s="833"/>
      <c r="AO185" s="833"/>
      <c r="AP185" s="833"/>
      <c r="AQ185" s="833"/>
      <c r="AR185" s="833"/>
      <c r="AS185" s="833"/>
      <c r="AT185" s="833"/>
      <c r="AU185" s="833"/>
      <c r="AV185" s="833"/>
      <c r="AW185" s="833"/>
      <c r="AX185" s="833"/>
      <c r="AY185" s="833"/>
      <c r="AZ185" s="344"/>
      <c r="BA185" s="878"/>
      <c r="BB185" s="552"/>
      <c r="BC185" s="415"/>
      <c r="BD185" s="405"/>
      <c r="BE185" s="405"/>
      <c r="BF185" s="405"/>
      <c r="BG185" s="419"/>
      <c r="BH185" s="415"/>
      <c r="BI185" s="405"/>
      <c r="BJ185" s="405"/>
      <c r="BK185" s="405"/>
      <c r="BL185" s="419"/>
      <c r="BM185" s="415"/>
      <c r="BN185" s="405"/>
      <c r="BO185" s="405"/>
      <c r="BP185" s="405"/>
      <c r="BQ185" s="419"/>
      <c r="BR185" s="415"/>
      <c r="BS185" s="405"/>
      <c r="BT185" s="405"/>
      <c r="BU185" s="405"/>
      <c r="BV185" s="405"/>
      <c r="BW185" s="405"/>
      <c r="BX185" s="405"/>
      <c r="BY185" s="406"/>
      <c r="BZ185" s="7"/>
      <c r="CA185" s="7"/>
      <c r="CB185" s="7"/>
      <c r="CC185" s="7"/>
      <c r="CD185" s="7"/>
      <c r="CE185" s="7"/>
      <c r="CF185" s="7"/>
      <c r="CG185" s="7"/>
      <c r="CH185" s="7"/>
      <c r="CI185" s="7"/>
      <c r="CJ185" s="7"/>
      <c r="CK185" s="7"/>
      <c r="CL185" s="7"/>
      <c r="CM185" s="7"/>
      <c r="CN185" s="7"/>
      <c r="CO185" s="7"/>
      <c r="CP185" s="7"/>
      <c r="CQ185" s="7"/>
      <c r="CR185" s="7"/>
      <c r="CS185" s="7"/>
      <c r="CT185" s="7"/>
      <c r="CU185" s="7"/>
      <c r="CV185" s="7"/>
      <c r="CW185" s="7"/>
      <c r="CX185" s="7"/>
      <c r="CY185" s="7"/>
      <c r="CZ185" s="7"/>
    </row>
    <row r="186" s="489" customFormat="true" ht="15" customHeight="true" x14ac:dyDescent="0.2">
      <c r="A186" s="149"/>
      <c r="B186" s="144"/>
      <c r="C186" s="89"/>
      <c r="D186" s="88"/>
      <c r="E186" s="88"/>
      <c r="F186" s="88"/>
      <c r="G186" s="87"/>
      <c r="H186" s="86"/>
      <c r="I186" s="88"/>
      <c r="J186" s="88"/>
      <c r="K186" s="88"/>
      <c r="L186" s="85"/>
      <c r="M186" s="89"/>
      <c r="N186" s="88"/>
      <c r="O186" s="88"/>
      <c r="P186" s="88"/>
      <c r="Q186" s="87"/>
      <c r="R186" s="86"/>
      <c r="S186" s="88"/>
      <c r="T186" s="88"/>
      <c r="U186" s="88"/>
      <c r="V186" s="88"/>
      <c r="W186" s="88"/>
      <c r="X186" s="88"/>
      <c r="Y186" s="85"/>
      <c r="Z186" s="1"/>
      <c r="AA186" s="833"/>
      <c r="AB186" s="833"/>
      <c r="AC186" s="833"/>
      <c r="AD186" s="833"/>
      <c r="AE186" s="833"/>
      <c r="AF186" s="833"/>
      <c r="AG186" s="833"/>
      <c r="AH186" s="833"/>
      <c r="AI186" s="833"/>
      <c r="AJ186" s="833"/>
      <c r="AK186" s="833"/>
      <c r="AL186" s="833"/>
      <c r="AM186" s="833"/>
      <c r="AN186" s="833"/>
      <c r="AO186" s="833"/>
      <c r="AP186" s="833"/>
      <c r="AQ186" s="833"/>
      <c r="AR186" s="833"/>
      <c r="AS186" s="833"/>
      <c r="AT186" s="833"/>
      <c r="AU186" s="833"/>
      <c r="AV186" s="833"/>
      <c r="AW186" s="833"/>
      <c r="AX186" s="833"/>
      <c r="AY186" s="833"/>
      <c r="AZ186" s="344"/>
      <c r="BA186" s="878"/>
      <c r="BB186" s="552"/>
      <c r="BC186" s="415"/>
      <c r="BD186" s="405"/>
      <c r="BE186" s="405"/>
      <c r="BF186" s="405"/>
      <c r="BG186" s="419"/>
      <c r="BH186" s="415"/>
      <c r="BI186" s="405"/>
      <c r="BJ186" s="405"/>
      <c r="BK186" s="405"/>
      <c r="BL186" s="419"/>
      <c r="BM186" s="415"/>
      <c r="BN186" s="405"/>
      <c r="BO186" s="405"/>
      <c r="BP186" s="405"/>
      <c r="BQ186" s="419"/>
      <c r="BR186" s="415"/>
      <c r="BS186" s="405"/>
      <c r="BT186" s="405"/>
      <c r="BU186" s="405"/>
      <c r="BV186" s="405"/>
      <c r="BW186" s="405"/>
      <c r="BX186" s="405"/>
      <c r="BY186" s="406"/>
      <c r="BZ186" s="7"/>
      <c r="CA186" s="7"/>
      <c r="CB186" s="7"/>
      <c r="CC186" s="7"/>
      <c r="CD186" s="7"/>
      <c r="CE186" s="7"/>
      <c r="CF186" s="7"/>
      <c r="CG186" s="7"/>
      <c r="CH186" s="7"/>
      <c r="CI186" s="7"/>
      <c r="CJ186" s="7"/>
      <c r="CK186" s="7"/>
      <c r="CL186" s="7"/>
      <c r="CM186" s="7"/>
      <c r="CN186" s="7"/>
      <c r="CO186" s="7"/>
      <c r="CP186" s="7"/>
      <c r="CQ186" s="7"/>
      <c r="CR186" s="7"/>
      <c r="CS186" s="7"/>
      <c r="CT186" s="7"/>
      <c r="CU186" s="7"/>
      <c r="CV186" s="7"/>
      <c r="CW186" s="7"/>
      <c r="CX186" s="7"/>
      <c r="CY186" s="7"/>
      <c r="CZ186" s="7"/>
    </row>
    <row r="187" s="489" customFormat="true" ht="15" customHeight="true" x14ac:dyDescent="0.2">
      <c r="A187" s="149"/>
      <c r="B187" s="144"/>
      <c r="C187" s="89"/>
      <c r="D187" s="88"/>
      <c r="E187" s="88"/>
      <c r="F187" s="88"/>
      <c r="G187" s="87"/>
      <c r="H187" s="86"/>
      <c r="I187" s="88"/>
      <c r="J187" s="88"/>
      <c r="K187" s="88"/>
      <c r="L187" s="85"/>
      <c r="M187" s="89"/>
      <c r="N187" s="88"/>
      <c r="O187" s="88"/>
      <c r="P187" s="88"/>
      <c r="Q187" s="87"/>
      <c r="R187" s="86"/>
      <c r="S187" s="88"/>
      <c r="T187" s="88"/>
      <c r="U187" s="88"/>
      <c r="V187" s="88"/>
      <c r="W187" s="88"/>
      <c r="X187" s="88"/>
      <c r="Y187" s="85"/>
      <c r="Z187" s="1"/>
      <c r="AA187" s="833"/>
      <c r="AB187" s="833"/>
      <c r="AC187" s="833"/>
      <c r="AD187" s="833"/>
      <c r="AE187" s="833"/>
      <c r="AF187" s="833"/>
      <c r="AG187" s="833"/>
      <c r="AH187" s="833"/>
      <c r="AI187" s="833"/>
      <c r="AJ187" s="833"/>
      <c r="AK187" s="833"/>
      <c r="AL187" s="833"/>
      <c r="AM187" s="833"/>
      <c r="AN187" s="833"/>
      <c r="AO187" s="833"/>
      <c r="AP187" s="833"/>
      <c r="AQ187" s="833"/>
      <c r="AR187" s="833"/>
      <c r="AS187" s="833"/>
      <c r="AT187" s="833"/>
      <c r="AU187" s="833"/>
      <c r="AV187" s="833"/>
      <c r="AW187" s="833"/>
      <c r="AX187" s="833"/>
      <c r="AY187" s="833"/>
      <c r="AZ187" s="344"/>
      <c r="BA187" s="878"/>
      <c r="BB187" s="552"/>
      <c r="BC187" s="415"/>
      <c r="BD187" s="405"/>
      <c r="BE187" s="405"/>
      <c r="BF187" s="405"/>
      <c r="BG187" s="419"/>
      <c r="BH187" s="415"/>
      <c r="BI187" s="405"/>
      <c r="BJ187" s="405"/>
      <c r="BK187" s="405"/>
      <c r="BL187" s="419"/>
      <c r="BM187" s="415"/>
      <c r="BN187" s="405"/>
      <c r="BO187" s="405"/>
      <c r="BP187" s="405"/>
      <c r="BQ187" s="419"/>
      <c r="BR187" s="415"/>
      <c r="BS187" s="405"/>
      <c r="BT187" s="405"/>
      <c r="BU187" s="405"/>
      <c r="BV187" s="405"/>
      <c r="BW187" s="405"/>
      <c r="BX187" s="405"/>
      <c r="BY187" s="406"/>
      <c r="BZ187" s="7"/>
      <c r="CA187" s="7"/>
      <c r="CB187" s="7"/>
      <c r="CC187" s="7"/>
      <c r="CD187" s="7"/>
      <c r="CE187" s="7"/>
      <c r="CF187" s="7"/>
      <c r="CG187" s="7"/>
      <c r="CH187" s="7"/>
      <c r="CI187" s="7"/>
      <c r="CJ187" s="7"/>
      <c r="CK187" s="7"/>
      <c r="CL187" s="7"/>
      <c r="CM187" s="7"/>
      <c r="CN187" s="7"/>
      <c r="CO187" s="7"/>
      <c r="CP187" s="7"/>
      <c r="CQ187" s="7"/>
      <c r="CR187" s="7"/>
      <c r="CS187" s="7"/>
      <c r="CT187" s="7"/>
      <c r="CU187" s="7"/>
      <c r="CV187" s="7"/>
      <c r="CW187" s="7"/>
      <c r="CX187" s="7"/>
      <c r="CY187" s="7"/>
      <c r="CZ187" s="7"/>
    </row>
    <row r="188" s="489" customFormat="true" ht="15" customHeight="true" x14ac:dyDescent="0.2">
      <c r="A188" s="149"/>
      <c r="B188" s="144"/>
      <c r="C188" s="89"/>
      <c r="D188" s="88"/>
      <c r="E188" s="88"/>
      <c r="F188" s="88"/>
      <c r="G188" s="87"/>
      <c r="H188" s="86"/>
      <c r="I188" s="88"/>
      <c r="J188" s="88"/>
      <c r="K188" s="88"/>
      <c r="L188" s="85"/>
      <c r="M188" s="89"/>
      <c r="N188" s="88"/>
      <c r="O188" s="88"/>
      <c r="P188" s="88"/>
      <c r="Q188" s="87"/>
      <c r="R188" s="86"/>
      <c r="S188" s="88"/>
      <c r="T188" s="88"/>
      <c r="U188" s="88"/>
      <c r="V188" s="88"/>
      <c r="W188" s="88"/>
      <c r="X188" s="88"/>
      <c r="Y188" s="85"/>
      <c r="Z188" s="1"/>
      <c r="AA188" s="833"/>
      <c r="AB188" s="833"/>
      <c r="AC188" s="833"/>
      <c r="AD188" s="833"/>
      <c r="AE188" s="833"/>
      <c r="AF188" s="833"/>
      <c r="AG188" s="833"/>
      <c r="AH188" s="833"/>
      <c r="AI188" s="833"/>
      <c r="AJ188" s="833"/>
      <c r="AK188" s="833"/>
      <c r="AL188" s="833"/>
      <c r="AM188" s="833"/>
      <c r="AN188" s="833"/>
      <c r="AO188" s="833"/>
      <c r="AP188" s="833"/>
      <c r="AQ188" s="833"/>
      <c r="AR188" s="833"/>
      <c r="AS188" s="833"/>
      <c r="AT188" s="833"/>
      <c r="AU188" s="833"/>
      <c r="AV188" s="833"/>
      <c r="AW188" s="833"/>
      <c r="AX188" s="833"/>
      <c r="AY188" s="833"/>
      <c r="AZ188" s="344"/>
      <c r="BA188" s="878"/>
      <c r="BB188" s="552"/>
      <c r="BC188" s="415"/>
      <c r="BD188" s="405"/>
      <c r="BE188" s="405"/>
      <c r="BF188" s="405"/>
      <c r="BG188" s="419"/>
      <c r="BH188" s="415"/>
      <c r="BI188" s="405"/>
      <c r="BJ188" s="405"/>
      <c r="BK188" s="405"/>
      <c r="BL188" s="419"/>
      <c r="BM188" s="415"/>
      <c r="BN188" s="405"/>
      <c r="BO188" s="405"/>
      <c r="BP188" s="405"/>
      <c r="BQ188" s="419"/>
      <c r="BR188" s="415"/>
      <c r="BS188" s="405"/>
      <c r="BT188" s="405"/>
      <c r="BU188" s="405"/>
      <c r="BV188" s="405"/>
      <c r="BW188" s="405"/>
      <c r="BX188" s="405"/>
      <c r="BY188" s="406"/>
      <c r="BZ188" s="7"/>
      <c r="CA188" s="7"/>
      <c r="CB188" s="7"/>
      <c r="CC188" s="7"/>
      <c r="CD188" s="7"/>
      <c r="CE188" s="7"/>
      <c r="CF188" s="7"/>
      <c r="CG188" s="7"/>
      <c r="CH188" s="7"/>
      <c r="CI188" s="7"/>
      <c r="CJ188" s="7"/>
      <c r="CK188" s="7"/>
      <c r="CL188" s="7"/>
      <c r="CM188" s="7"/>
      <c r="CN188" s="7"/>
      <c r="CO188" s="7"/>
      <c r="CP188" s="7"/>
      <c r="CQ188" s="7"/>
      <c r="CR188" s="7"/>
      <c r="CS188" s="7"/>
      <c r="CT188" s="7"/>
      <c r="CU188" s="7"/>
      <c r="CV188" s="7"/>
      <c r="CW188" s="7"/>
      <c r="CX188" s="7"/>
      <c r="CY188" s="7"/>
      <c r="CZ188" s="7"/>
    </row>
    <row r="189" s="489" customFormat="true" ht="15" customHeight="true" x14ac:dyDescent="0.2">
      <c r="A189" s="149"/>
      <c r="B189" s="144"/>
      <c r="C189" s="89"/>
      <c r="D189" s="88"/>
      <c r="E189" s="88"/>
      <c r="F189" s="88"/>
      <c r="G189" s="87"/>
      <c r="H189" s="86"/>
      <c r="I189" s="88"/>
      <c r="J189" s="88"/>
      <c r="K189" s="88"/>
      <c r="L189" s="85"/>
      <c r="M189" s="89"/>
      <c r="N189" s="88"/>
      <c r="O189" s="88"/>
      <c r="P189" s="88"/>
      <c r="Q189" s="87"/>
      <c r="R189" s="86"/>
      <c r="S189" s="88"/>
      <c r="T189" s="88"/>
      <c r="U189" s="88"/>
      <c r="V189" s="88"/>
      <c r="W189" s="88"/>
      <c r="X189" s="88"/>
      <c r="Y189" s="85"/>
      <c r="Z189" s="1"/>
      <c r="AA189" s="833"/>
      <c r="AB189" s="833"/>
      <c r="AC189" s="833"/>
      <c r="AD189" s="833"/>
      <c r="AE189" s="833"/>
      <c r="AF189" s="833"/>
      <c r="AG189" s="833"/>
      <c r="AH189" s="833"/>
      <c r="AI189" s="833"/>
      <c r="AJ189" s="833"/>
      <c r="AK189" s="833"/>
      <c r="AL189" s="833"/>
      <c r="AM189" s="833"/>
      <c r="AN189" s="833"/>
      <c r="AO189" s="833"/>
      <c r="AP189" s="833"/>
      <c r="AQ189" s="833"/>
      <c r="AR189" s="833"/>
      <c r="AS189" s="833"/>
      <c r="AT189" s="833"/>
      <c r="AU189" s="833"/>
      <c r="AV189" s="833"/>
      <c r="AW189" s="833"/>
      <c r="AX189" s="833"/>
      <c r="AY189" s="833"/>
      <c r="AZ189" s="344"/>
      <c r="BA189" s="878"/>
      <c r="BB189" s="552"/>
      <c r="BC189" s="415"/>
      <c r="BD189" s="405"/>
      <c r="BE189" s="405"/>
      <c r="BF189" s="405"/>
      <c r="BG189" s="419"/>
      <c r="BH189" s="415"/>
      <c r="BI189" s="405"/>
      <c r="BJ189" s="405"/>
      <c r="BK189" s="405"/>
      <c r="BL189" s="419"/>
      <c r="BM189" s="415"/>
      <c r="BN189" s="405"/>
      <c r="BO189" s="405"/>
      <c r="BP189" s="405"/>
      <c r="BQ189" s="419"/>
      <c r="BR189" s="415"/>
      <c r="BS189" s="405"/>
      <c r="BT189" s="405"/>
      <c r="BU189" s="405"/>
      <c r="BV189" s="405"/>
      <c r="BW189" s="405"/>
      <c r="BX189" s="405"/>
      <c r="BY189" s="406"/>
      <c r="BZ189" s="7"/>
      <c r="CA189" s="7"/>
      <c r="CB189" s="7"/>
      <c r="CC189" s="7"/>
      <c r="CD189" s="7"/>
      <c r="CE189" s="7"/>
      <c r="CF189" s="7"/>
      <c r="CG189" s="7"/>
      <c r="CH189" s="7"/>
      <c r="CI189" s="7"/>
      <c r="CJ189" s="7"/>
      <c r="CK189" s="7"/>
      <c r="CL189" s="7"/>
      <c r="CM189" s="7"/>
      <c r="CN189" s="7"/>
      <c r="CO189" s="7"/>
      <c r="CP189" s="7"/>
      <c r="CQ189" s="7"/>
      <c r="CR189" s="7"/>
      <c r="CS189" s="7"/>
      <c r="CT189" s="7"/>
      <c r="CU189" s="7"/>
      <c r="CV189" s="7"/>
      <c r="CW189" s="7"/>
      <c r="CX189" s="7"/>
      <c r="CY189" s="7"/>
      <c r="CZ189" s="7"/>
    </row>
    <row r="190" s="489" customFormat="true" ht="15" customHeight="true" x14ac:dyDescent="0.2">
      <c r="A190" s="149"/>
      <c r="B190" s="144"/>
      <c r="C190" s="89"/>
      <c r="D190" s="88"/>
      <c r="E190" s="88"/>
      <c r="F190" s="88"/>
      <c r="G190" s="87"/>
      <c r="H190" s="86"/>
      <c r="I190" s="88"/>
      <c r="J190" s="88"/>
      <c r="K190" s="88"/>
      <c r="L190" s="85"/>
      <c r="M190" s="89"/>
      <c r="N190" s="88"/>
      <c r="O190" s="88"/>
      <c r="P190" s="88"/>
      <c r="Q190" s="87"/>
      <c r="R190" s="86"/>
      <c r="S190" s="88"/>
      <c r="T190" s="88"/>
      <c r="U190" s="88"/>
      <c r="V190" s="88"/>
      <c r="W190" s="88"/>
      <c r="X190" s="88"/>
      <c r="Y190" s="85"/>
      <c r="Z190" s="1"/>
      <c r="AA190" s="833"/>
      <c r="AB190" s="833"/>
      <c r="AC190" s="833"/>
      <c r="AD190" s="833"/>
      <c r="AE190" s="833"/>
      <c r="AF190" s="833"/>
      <c r="AG190" s="833"/>
      <c r="AH190" s="833"/>
      <c r="AI190" s="833"/>
      <c r="AJ190" s="833"/>
      <c r="AK190" s="833"/>
      <c r="AL190" s="833"/>
      <c r="AM190" s="833"/>
      <c r="AN190" s="833"/>
      <c r="AO190" s="833"/>
      <c r="AP190" s="833"/>
      <c r="AQ190" s="833"/>
      <c r="AR190" s="833"/>
      <c r="AS190" s="833"/>
      <c r="AT190" s="833"/>
      <c r="AU190" s="833"/>
      <c r="AV190" s="833"/>
      <c r="AW190" s="833"/>
      <c r="AX190" s="833"/>
      <c r="AY190" s="833"/>
      <c r="AZ190" s="344"/>
      <c r="BA190" s="878"/>
      <c r="BB190" s="552"/>
      <c r="BC190" s="415"/>
      <c r="BD190" s="405"/>
      <c r="BE190" s="405"/>
      <c r="BF190" s="405"/>
      <c r="BG190" s="419"/>
      <c r="BH190" s="415"/>
      <c r="BI190" s="405"/>
      <c r="BJ190" s="405"/>
      <c r="BK190" s="405"/>
      <c r="BL190" s="419"/>
      <c r="BM190" s="415"/>
      <c r="BN190" s="405"/>
      <c r="BO190" s="405"/>
      <c r="BP190" s="405"/>
      <c r="BQ190" s="419"/>
      <c r="BR190" s="415"/>
      <c r="BS190" s="405"/>
      <c r="BT190" s="405"/>
      <c r="BU190" s="405"/>
      <c r="BV190" s="405"/>
      <c r="BW190" s="405"/>
      <c r="BX190" s="405"/>
      <c r="BY190" s="406"/>
      <c r="BZ190" s="7"/>
      <c r="CA190" s="7"/>
      <c r="CB190" s="7"/>
      <c r="CC190" s="7"/>
      <c r="CD190" s="7"/>
      <c r="CE190" s="7"/>
      <c r="CF190" s="7"/>
      <c r="CG190" s="7"/>
      <c r="CH190" s="7"/>
      <c r="CI190" s="7"/>
      <c r="CJ190" s="7"/>
      <c r="CK190" s="7"/>
      <c r="CL190" s="7"/>
      <c r="CM190" s="7"/>
      <c r="CN190" s="7"/>
      <c r="CO190" s="7"/>
      <c r="CP190" s="7"/>
      <c r="CQ190" s="7"/>
      <c r="CR190" s="7"/>
      <c r="CS190" s="7"/>
      <c r="CT190" s="7"/>
      <c r="CU190" s="7"/>
      <c r="CV190" s="7"/>
      <c r="CW190" s="7"/>
      <c r="CX190" s="7"/>
      <c r="CY190" s="7"/>
      <c r="CZ190" s="7"/>
    </row>
    <row r="191" s="489" customFormat="true" ht="15" customHeight="true" x14ac:dyDescent="0.2">
      <c r="A191" s="149"/>
      <c r="B191" s="144"/>
      <c r="C191" s="89"/>
      <c r="D191" s="88"/>
      <c r="E191" s="88"/>
      <c r="F191" s="88"/>
      <c r="G191" s="87"/>
      <c r="H191" s="86"/>
      <c r="I191" s="88"/>
      <c r="J191" s="88"/>
      <c r="K191" s="88"/>
      <c r="L191" s="85"/>
      <c r="M191" s="89"/>
      <c r="N191" s="88"/>
      <c r="O191" s="88"/>
      <c r="P191" s="88"/>
      <c r="Q191" s="87"/>
      <c r="R191" s="86"/>
      <c r="S191" s="88"/>
      <c r="T191" s="88"/>
      <c r="U191" s="88"/>
      <c r="V191" s="88"/>
      <c r="W191" s="88"/>
      <c r="X191" s="88"/>
      <c r="Y191" s="85"/>
      <c r="Z191" s="1"/>
      <c r="AA191" s="833"/>
      <c r="AB191" s="833"/>
      <c r="AC191" s="833"/>
      <c r="AD191" s="833"/>
      <c r="AE191" s="833"/>
      <c r="AF191" s="833"/>
      <c r="AG191" s="833"/>
      <c r="AH191" s="833"/>
      <c r="AI191" s="833"/>
      <c r="AJ191" s="833"/>
      <c r="AK191" s="833"/>
      <c r="AL191" s="833"/>
      <c r="AM191" s="833"/>
      <c r="AN191" s="833"/>
      <c r="AO191" s="833"/>
      <c r="AP191" s="833"/>
      <c r="AQ191" s="833"/>
      <c r="AR191" s="833"/>
      <c r="AS191" s="833"/>
      <c r="AT191" s="833"/>
      <c r="AU191" s="833"/>
      <c r="AV191" s="833"/>
      <c r="AW191" s="833"/>
      <c r="AX191" s="833"/>
      <c r="AY191" s="833"/>
      <c r="AZ191" s="344"/>
      <c r="BA191" s="878"/>
      <c r="BB191" s="552"/>
      <c r="BC191" s="415"/>
      <c r="BD191" s="405"/>
      <c r="BE191" s="405"/>
      <c r="BF191" s="405"/>
      <c r="BG191" s="419"/>
      <c r="BH191" s="415"/>
      <c r="BI191" s="405"/>
      <c r="BJ191" s="405"/>
      <c r="BK191" s="405"/>
      <c r="BL191" s="419"/>
      <c r="BM191" s="415"/>
      <c r="BN191" s="405"/>
      <c r="BO191" s="405"/>
      <c r="BP191" s="405"/>
      <c r="BQ191" s="419"/>
      <c r="BR191" s="415"/>
      <c r="BS191" s="405"/>
      <c r="BT191" s="405"/>
      <c r="BU191" s="405"/>
      <c r="BV191" s="405"/>
      <c r="BW191" s="405"/>
      <c r="BX191" s="405"/>
      <c r="BY191" s="406"/>
      <c r="BZ191" s="7"/>
      <c r="CA191" s="7"/>
      <c r="CB191" s="7"/>
      <c r="CC191" s="7"/>
      <c r="CD191" s="7"/>
      <c r="CE191" s="7"/>
      <c r="CF191" s="7"/>
      <c r="CG191" s="7"/>
      <c r="CH191" s="7"/>
      <c r="CI191" s="7"/>
      <c r="CJ191" s="7"/>
      <c r="CK191" s="7"/>
      <c r="CL191" s="7"/>
      <c r="CM191" s="7"/>
      <c r="CN191" s="7"/>
      <c r="CO191" s="7"/>
      <c r="CP191" s="7"/>
      <c r="CQ191" s="7"/>
      <c r="CR191" s="7"/>
      <c r="CS191" s="7"/>
      <c r="CT191" s="7"/>
      <c r="CU191" s="7"/>
      <c r="CV191" s="7"/>
      <c r="CW191" s="7"/>
      <c r="CX191" s="7"/>
      <c r="CY191" s="7"/>
      <c r="CZ191" s="7"/>
    </row>
    <row r="192" s="489" customFormat="true" ht="15" customHeight="true" x14ac:dyDescent="0.2">
      <c r="A192" s="149"/>
      <c r="B192" s="144"/>
      <c r="C192" s="89"/>
      <c r="D192" s="88"/>
      <c r="E192" s="88"/>
      <c r="F192" s="88"/>
      <c r="G192" s="87"/>
      <c r="H192" s="86"/>
      <c r="I192" s="88"/>
      <c r="J192" s="88"/>
      <c r="K192" s="88"/>
      <c r="L192" s="85"/>
      <c r="M192" s="89"/>
      <c r="N192" s="88"/>
      <c r="O192" s="88"/>
      <c r="P192" s="88"/>
      <c r="Q192" s="87"/>
      <c r="R192" s="86"/>
      <c r="S192" s="88"/>
      <c r="T192" s="88"/>
      <c r="U192" s="88"/>
      <c r="V192" s="88"/>
      <c r="W192" s="88"/>
      <c r="X192" s="88"/>
      <c r="Y192" s="85"/>
      <c r="Z192" s="1"/>
      <c r="AA192" s="833"/>
      <c r="AB192" s="833"/>
      <c r="AC192" s="833"/>
      <c r="AD192" s="833"/>
      <c r="AE192" s="833"/>
      <c r="AF192" s="833"/>
      <c r="AG192" s="833"/>
      <c r="AH192" s="833"/>
      <c r="AI192" s="833"/>
      <c r="AJ192" s="833"/>
      <c r="AK192" s="833"/>
      <c r="AL192" s="833"/>
      <c r="AM192" s="833"/>
      <c r="AN192" s="833"/>
      <c r="AO192" s="833"/>
      <c r="AP192" s="833"/>
      <c r="AQ192" s="833"/>
      <c r="AR192" s="833"/>
      <c r="AS192" s="833"/>
      <c r="AT192" s="833"/>
      <c r="AU192" s="833"/>
      <c r="AV192" s="833"/>
      <c r="AW192" s="833"/>
      <c r="AX192" s="833"/>
      <c r="AY192" s="833"/>
      <c r="AZ192" s="344"/>
      <c r="BA192" s="878"/>
      <c r="BB192" s="552"/>
      <c r="BC192" s="415"/>
      <c r="BD192" s="405"/>
      <c r="BE192" s="405"/>
      <c r="BF192" s="405"/>
      <c r="BG192" s="419"/>
      <c r="BH192" s="415"/>
      <c r="BI192" s="405"/>
      <c r="BJ192" s="405"/>
      <c r="BK192" s="405"/>
      <c r="BL192" s="419"/>
      <c r="BM192" s="415"/>
      <c r="BN192" s="405"/>
      <c r="BO192" s="405"/>
      <c r="BP192" s="405"/>
      <c r="BQ192" s="419"/>
      <c r="BR192" s="415"/>
      <c r="BS192" s="405"/>
      <c r="BT192" s="405"/>
      <c r="BU192" s="405"/>
      <c r="BV192" s="405"/>
      <c r="BW192" s="405"/>
      <c r="BX192" s="405"/>
      <c r="BY192" s="406"/>
      <c r="BZ192" s="7"/>
      <c r="CA192" s="7"/>
      <c r="CB192" s="7"/>
      <c r="CC192" s="7"/>
      <c r="CD192" s="7"/>
      <c r="CE192" s="7"/>
      <c r="CF192" s="7"/>
      <c r="CG192" s="7"/>
      <c r="CH192" s="7"/>
      <c r="CI192" s="7"/>
      <c r="CJ192" s="7"/>
      <c r="CK192" s="7"/>
      <c r="CL192" s="7"/>
      <c r="CM192" s="7"/>
      <c r="CN192" s="7"/>
      <c r="CO192" s="7"/>
      <c r="CP192" s="7"/>
      <c r="CQ192" s="7"/>
      <c r="CR192" s="7"/>
      <c r="CS192" s="7"/>
      <c r="CT192" s="7"/>
      <c r="CU192" s="7"/>
      <c r="CV192" s="7"/>
      <c r="CW192" s="7"/>
      <c r="CX192" s="7"/>
      <c r="CY192" s="7"/>
      <c r="CZ192" s="7"/>
    </row>
    <row r="193" s="489" customFormat="true" ht="15" customHeight="true" x14ac:dyDescent="0.2">
      <c r="A193" s="149"/>
      <c r="B193" s="144"/>
      <c r="C193" s="89"/>
      <c r="D193" s="88"/>
      <c r="E193" s="88"/>
      <c r="F193" s="88"/>
      <c r="G193" s="87"/>
      <c r="H193" s="86"/>
      <c r="I193" s="88"/>
      <c r="J193" s="88"/>
      <c r="K193" s="88"/>
      <c r="L193" s="85"/>
      <c r="M193" s="89"/>
      <c r="N193" s="88"/>
      <c r="O193" s="88"/>
      <c r="P193" s="88"/>
      <c r="Q193" s="87"/>
      <c r="R193" s="86"/>
      <c r="S193" s="88"/>
      <c r="T193" s="88"/>
      <c r="U193" s="88"/>
      <c r="V193" s="88"/>
      <c r="W193" s="88"/>
      <c r="X193" s="88"/>
      <c r="Y193" s="85"/>
      <c r="Z193" s="1"/>
      <c r="AA193" s="833"/>
      <c r="AB193" s="833"/>
      <c r="AC193" s="833"/>
      <c r="AD193" s="833"/>
      <c r="AE193" s="833"/>
      <c r="AF193" s="833"/>
      <c r="AG193" s="833"/>
      <c r="AH193" s="833"/>
      <c r="AI193" s="833"/>
      <c r="AJ193" s="833"/>
      <c r="AK193" s="833"/>
      <c r="AL193" s="833"/>
      <c r="AM193" s="833"/>
      <c r="AN193" s="833"/>
      <c r="AO193" s="833"/>
      <c r="AP193" s="833"/>
      <c r="AQ193" s="833"/>
      <c r="AR193" s="833"/>
      <c r="AS193" s="833"/>
      <c r="AT193" s="833"/>
      <c r="AU193" s="833"/>
      <c r="AV193" s="833"/>
      <c r="AW193" s="833"/>
      <c r="AX193" s="833"/>
      <c r="AY193" s="833"/>
      <c r="AZ193" s="344"/>
      <c r="BA193" s="878"/>
      <c r="BB193" s="552"/>
      <c r="BC193" s="415"/>
      <c r="BD193" s="405"/>
      <c r="BE193" s="405"/>
      <c r="BF193" s="405"/>
      <c r="BG193" s="419"/>
      <c r="BH193" s="415"/>
      <c r="BI193" s="405"/>
      <c r="BJ193" s="405"/>
      <c r="BK193" s="405"/>
      <c r="BL193" s="419"/>
      <c r="BM193" s="415"/>
      <c r="BN193" s="405"/>
      <c r="BO193" s="405"/>
      <c r="BP193" s="405"/>
      <c r="BQ193" s="419"/>
      <c r="BR193" s="415"/>
      <c r="BS193" s="405"/>
      <c r="BT193" s="405"/>
      <c r="BU193" s="405"/>
      <c r="BV193" s="405"/>
      <c r="BW193" s="405"/>
      <c r="BX193" s="405"/>
      <c r="BY193" s="406"/>
      <c r="BZ193" s="7"/>
      <c r="CA193" s="7"/>
      <c r="CB193" s="7"/>
      <c r="CC193" s="7"/>
      <c r="CD193" s="7"/>
      <c r="CE193" s="7"/>
      <c r="CF193" s="7"/>
      <c r="CG193" s="7"/>
      <c r="CH193" s="7"/>
      <c r="CI193" s="7"/>
      <c r="CJ193" s="7"/>
      <c r="CK193" s="7"/>
      <c r="CL193" s="7"/>
      <c r="CM193" s="7"/>
      <c r="CN193" s="7"/>
      <c r="CO193" s="7"/>
      <c r="CP193" s="7"/>
      <c r="CQ193" s="7"/>
      <c r="CR193" s="7"/>
      <c r="CS193" s="7"/>
      <c r="CT193" s="7"/>
      <c r="CU193" s="7"/>
      <c r="CV193" s="7"/>
      <c r="CW193" s="7"/>
      <c r="CX193" s="7"/>
      <c r="CY193" s="7"/>
      <c r="CZ193" s="7"/>
    </row>
    <row r="194" s="489" customFormat="true" ht="15" customHeight="true" x14ac:dyDescent="0.2">
      <c r="A194" s="172"/>
      <c r="B194" s="143"/>
      <c r="C194" s="106"/>
      <c r="D194" s="108"/>
      <c r="E194" s="108"/>
      <c r="F194" s="108"/>
      <c r="G194" s="107"/>
      <c r="H194" s="105"/>
      <c r="I194" s="108"/>
      <c r="J194" s="108"/>
      <c r="K194" s="108"/>
      <c r="L194" s="104"/>
      <c r="M194" s="106"/>
      <c r="N194" s="108"/>
      <c r="O194" s="108"/>
      <c r="P194" s="108"/>
      <c r="Q194" s="107"/>
      <c r="R194" s="105"/>
      <c r="S194" s="108"/>
      <c r="T194" s="108"/>
      <c r="U194" s="108"/>
      <c r="V194" s="108"/>
      <c r="W194" s="108"/>
      <c r="X194" s="108"/>
      <c r="Y194" s="104"/>
      <c r="Z194" s="833"/>
      <c r="AA194" s="833"/>
      <c r="AB194" s="833"/>
      <c r="AC194" s="833"/>
      <c r="AD194" s="833"/>
      <c r="AE194" s="833"/>
      <c r="AF194" s="833"/>
      <c r="AG194" s="833"/>
      <c r="AH194" s="833"/>
      <c r="AI194" s="833"/>
      <c r="AJ194" s="833"/>
      <c r="AK194" s="833"/>
      <c r="AL194" s="833"/>
      <c r="AM194" s="833"/>
      <c r="AN194" s="833"/>
      <c r="AO194" s="833"/>
      <c r="AP194" s="833"/>
      <c r="AQ194" s="833"/>
      <c r="AR194" s="833"/>
      <c r="AS194" s="833"/>
      <c r="AT194" s="833"/>
      <c r="AU194" s="833"/>
      <c r="AV194" s="833"/>
      <c r="AW194" s="833"/>
      <c r="AX194" s="833"/>
      <c r="AY194" s="833"/>
      <c r="AZ194" s="344"/>
      <c r="BA194" s="878"/>
      <c r="BB194" s="552"/>
      <c r="BC194" s="415"/>
      <c r="BD194" s="405"/>
      <c r="BE194" s="405"/>
      <c r="BF194" s="405"/>
      <c r="BG194" s="419"/>
      <c r="BH194" s="415"/>
      <c r="BI194" s="405"/>
      <c r="BJ194" s="405"/>
      <c r="BK194" s="405"/>
      <c r="BL194" s="419"/>
      <c r="BM194" s="415"/>
      <c r="BN194" s="405"/>
      <c r="BO194" s="405"/>
      <c r="BP194" s="405"/>
      <c r="BQ194" s="419"/>
      <c r="BR194" s="415"/>
      <c r="BS194" s="405"/>
      <c r="BT194" s="405"/>
      <c r="BU194" s="405"/>
      <c r="BV194" s="405"/>
      <c r="BW194" s="405"/>
      <c r="BX194" s="405"/>
      <c r="BY194" s="406"/>
      <c r="BZ194" s="7"/>
      <c r="CA194" s="7"/>
      <c r="CB194" s="7"/>
      <c r="CC194" s="7"/>
      <c r="CD194" s="7"/>
      <c r="CE194" s="7"/>
      <c r="CF194" s="7"/>
      <c r="CG194" s="7"/>
      <c r="CH194" s="7"/>
      <c r="CI194" s="7"/>
      <c r="CJ194" s="7"/>
      <c r="CK194" s="7"/>
      <c r="CL194" s="7"/>
      <c r="CM194" s="7"/>
      <c r="CN194" s="7"/>
      <c r="CO194" s="7"/>
      <c r="CP194" s="7"/>
      <c r="CQ194" s="7"/>
      <c r="CR194" s="7"/>
      <c r="CS194" s="7"/>
      <c r="CT194" s="7"/>
      <c r="CU194" s="7"/>
      <c r="CV194" s="7"/>
      <c r="CW194" s="7"/>
      <c r="CX194" s="7"/>
      <c r="CY194" s="7"/>
      <c r="CZ194" s="7"/>
    </row>
    <row r="195" s="316" customFormat="true" ht="15" customHeight="true" x14ac:dyDescent="0.2">
      <c r="A195" s="172"/>
      <c r="B195" s="143"/>
      <c r="C195" s="106"/>
      <c r="D195" s="108"/>
      <c r="E195" s="108"/>
      <c r="F195" s="108"/>
      <c r="G195" s="107"/>
      <c r="H195" s="105"/>
      <c r="I195" s="108"/>
      <c r="J195" s="108"/>
      <c r="K195" s="108"/>
      <c r="L195" s="104"/>
      <c r="M195" s="106"/>
      <c r="N195" s="108"/>
      <c r="O195" s="108"/>
      <c r="P195" s="108"/>
      <c r="Q195" s="107"/>
      <c r="R195" s="105"/>
      <c r="S195" s="108"/>
      <c r="T195" s="108"/>
      <c r="U195" s="108"/>
      <c r="V195" s="108"/>
      <c r="W195" s="108"/>
      <c r="X195" s="108"/>
      <c r="Y195" s="104"/>
      <c r="Z195" s="833"/>
      <c r="AA195" s="833"/>
      <c r="AB195" s="833"/>
      <c r="AC195" s="833"/>
      <c r="AD195" s="833"/>
      <c r="AE195" s="833"/>
      <c r="AF195" s="833"/>
      <c r="AG195" s="833"/>
      <c r="AH195" s="833"/>
      <c r="AI195" s="833"/>
      <c r="AJ195" s="833"/>
      <c r="AK195" s="833"/>
      <c r="AL195" s="833"/>
      <c r="AM195" s="833"/>
      <c r="AN195" s="833"/>
      <c r="AO195" s="833"/>
      <c r="AP195" s="833"/>
      <c r="AQ195" s="833"/>
      <c r="AR195" s="833"/>
      <c r="AS195" s="833"/>
      <c r="AT195" s="833"/>
      <c r="AU195" s="833"/>
      <c r="AV195" s="833"/>
      <c r="AW195" s="833"/>
      <c r="AX195" s="833"/>
      <c r="AY195" s="833"/>
      <c r="AZ195" s="344"/>
      <c r="BA195" s="878"/>
      <c r="BB195" s="552"/>
      <c r="BC195" s="415"/>
      <c r="BD195" s="405"/>
      <c r="BE195" s="405"/>
      <c r="BF195" s="405"/>
      <c r="BG195" s="419"/>
      <c r="BH195" s="415"/>
      <c r="BI195" s="405"/>
      <c r="BJ195" s="405"/>
      <c r="BK195" s="405"/>
      <c r="BL195" s="419"/>
      <c r="BM195" s="415"/>
      <c r="BN195" s="405"/>
      <c r="BO195" s="405"/>
      <c r="BP195" s="405"/>
      <c r="BQ195" s="419"/>
      <c r="BR195" s="415"/>
      <c r="BS195" s="405"/>
      <c r="BT195" s="405"/>
      <c r="BU195" s="405"/>
      <c r="BV195" s="405"/>
      <c r="BW195" s="405"/>
      <c r="BX195" s="405"/>
      <c r="BY195" s="406"/>
      <c r="BZ195" s="7"/>
      <c r="CA195" s="7"/>
      <c r="CB195" s="7"/>
      <c r="CC195" s="7"/>
      <c r="CD195" s="7"/>
      <c r="CE195" s="7"/>
      <c r="CF195" s="7"/>
      <c r="CG195" s="7"/>
      <c r="CH195" s="7"/>
      <c r="CI195" s="7"/>
      <c r="CJ195" s="7"/>
      <c r="CK195" s="7"/>
      <c r="CL195" s="7"/>
      <c r="CM195" s="7"/>
      <c r="CN195" s="7"/>
      <c r="CO195" s="7"/>
      <c r="CP195" s="7"/>
      <c r="CQ195" s="7"/>
      <c r="CR195" s="7"/>
      <c r="CS195" s="7"/>
      <c r="CT195" s="7"/>
      <c r="CU195" s="7"/>
      <c r="CV195" s="7"/>
      <c r="CW195" s="7"/>
      <c r="CX195" s="7"/>
      <c r="CY195" s="7"/>
      <c r="CZ195" s="7"/>
    </row>
    <row r="196" s="316" customFormat="true" ht="15" customHeight="true" x14ac:dyDescent="0.2">
      <c r="A196" s="172"/>
      <c r="B196" s="143"/>
      <c r="C196" s="106"/>
      <c r="D196" s="108"/>
      <c r="E196" s="108"/>
      <c r="F196" s="108"/>
      <c r="G196" s="107"/>
      <c r="H196" s="105"/>
      <c r="I196" s="108"/>
      <c r="J196" s="108"/>
      <c r="K196" s="108"/>
      <c r="L196" s="104"/>
      <c r="M196" s="106"/>
      <c r="N196" s="108"/>
      <c r="O196" s="108"/>
      <c r="P196" s="108"/>
      <c r="Q196" s="107"/>
      <c r="R196" s="105"/>
      <c r="S196" s="108"/>
      <c r="T196" s="108"/>
      <c r="U196" s="108"/>
      <c r="V196" s="108"/>
      <c r="W196" s="108"/>
      <c r="X196" s="108"/>
      <c r="Y196" s="104"/>
      <c r="Z196" s="833"/>
      <c r="AA196" s="833"/>
      <c r="AB196" s="833"/>
      <c r="AC196" s="833"/>
      <c r="AD196" s="833"/>
      <c r="AE196" s="833"/>
      <c r="AF196" s="833"/>
      <c r="AG196" s="833"/>
      <c r="AH196" s="833"/>
      <c r="AI196" s="833"/>
      <c r="AJ196" s="833"/>
      <c r="AK196" s="833"/>
      <c r="AL196" s="833"/>
      <c r="AM196" s="833"/>
      <c r="AN196" s="833"/>
      <c r="AO196" s="833"/>
      <c r="AP196" s="833"/>
      <c r="AQ196" s="833"/>
      <c r="AR196" s="833"/>
      <c r="AS196" s="833"/>
      <c r="AT196" s="833"/>
      <c r="AU196" s="833"/>
      <c r="AV196" s="833"/>
      <c r="AW196" s="833"/>
      <c r="AX196" s="833"/>
      <c r="AY196" s="833"/>
      <c r="AZ196" s="344"/>
      <c r="BA196" s="878"/>
      <c r="BB196" s="552"/>
      <c r="BC196" s="415"/>
      <c r="BD196" s="405"/>
      <c r="BE196" s="405"/>
      <c r="BF196" s="405"/>
      <c r="BG196" s="419"/>
      <c r="BH196" s="415"/>
      <c r="BI196" s="405"/>
      <c r="BJ196" s="405"/>
      <c r="BK196" s="405"/>
      <c r="BL196" s="419"/>
      <c r="BM196" s="415"/>
      <c r="BN196" s="405"/>
      <c r="BO196" s="405"/>
      <c r="BP196" s="405"/>
      <c r="BQ196" s="419"/>
      <c r="BR196" s="415"/>
      <c r="BS196" s="405"/>
      <c r="BT196" s="405"/>
      <c r="BU196" s="405"/>
      <c r="BV196" s="405"/>
      <c r="BW196" s="405"/>
      <c r="BX196" s="405"/>
      <c r="BY196" s="406"/>
      <c r="BZ196" s="7"/>
      <c r="CA196" s="7"/>
      <c r="CB196" s="7"/>
      <c r="CC196" s="7"/>
      <c r="CD196" s="7"/>
      <c r="CE196" s="7"/>
      <c r="CF196" s="7"/>
      <c r="CG196" s="7"/>
      <c r="CH196" s="7"/>
      <c r="CI196" s="7"/>
      <c r="CJ196" s="7"/>
      <c r="CK196" s="7"/>
      <c r="CL196" s="7"/>
      <c r="CM196" s="7"/>
      <c r="CN196" s="7"/>
      <c r="CO196" s="7"/>
      <c r="CP196" s="7"/>
      <c r="CQ196" s="7"/>
      <c r="CR196" s="7"/>
      <c r="CS196" s="7"/>
      <c r="CT196" s="7"/>
      <c r="CU196" s="7"/>
      <c r="CV196" s="7"/>
      <c r="CW196" s="7"/>
      <c r="CX196" s="7"/>
      <c r="CY196" s="7"/>
      <c r="CZ196" s="7"/>
    </row>
    <row r="197" s="316" customFormat="true" ht="15" customHeight="true" x14ac:dyDescent="0.2">
      <c r="A197" s="172"/>
      <c r="B197" s="143"/>
      <c r="C197" s="106"/>
      <c r="D197" s="108"/>
      <c r="E197" s="108"/>
      <c r="F197" s="108"/>
      <c r="G197" s="107"/>
      <c r="H197" s="105"/>
      <c r="I197" s="108"/>
      <c r="J197" s="108"/>
      <c r="K197" s="108"/>
      <c r="L197" s="104"/>
      <c r="M197" s="106"/>
      <c r="N197" s="108"/>
      <c r="O197" s="108"/>
      <c r="P197" s="108"/>
      <c r="Q197" s="107"/>
      <c r="R197" s="105"/>
      <c r="S197" s="108"/>
      <c r="T197" s="108"/>
      <c r="U197" s="108"/>
      <c r="V197" s="108"/>
      <c r="W197" s="108"/>
      <c r="X197" s="108"/>
      <c r="Y197" s="104"/>
      <c r="Z197" s="833"/>
      <c r="AA197" s="833"/>
      <c r="AB197" s="833"/>
      <c r="AC197" s="833"/>
      <c r="AD197" s="833"/>
      <c r="AE197" s="833"/>
      <c r="AF197" s="833"/>
      <c r="AG197" s="833"/>
      <c r="AH197" s="833"/>
      <c r="AI197" s="833"/>
      <c r="AJ197" s="833"/>
      <c r="AK197" s="833"/>
      <c r="AL197" s="833"/>
      <c r="AM197" s="833"/>
      <c r="AN197" s="833"/>
      <c r="AO197" s="833"/>
      <c r="AP197" s="833"/>
      <c r="AQ197" s="833"/>
      <c r="AR197" s="833"/>
      <c r="AS197" s="833"/>
      <c r="AT197" s="833"/>
      <c r="AU197" s="833"/>
      <c r="AV197" s="833"/>
      <c r="AW197" s="833"/>
      <c r="AX197" s="833"/>
      <c r="AY197" s="833"/>
      <c r="AZ197" s="344"/>
      <c r="BA197" s="878"/>
      <c r="BB197" s="552"/>
      <c r="BC197" s="415"/>
      <c r="BD197" s="405"/>
      <c r="BE197" s="405"/>
      <c r="BF197" s="405"/>
      <c r="BG197" s="419"/>
      <c r="BH197" s="415"/>
      <c r="BI197" s="405"/>
      <c r="BJ197" s="405"/>
      <c r="BK197" s="405"/>
      <c r="BL197" s="419"/>
      <c r="BM197" s="415"/>
      <c r="BN197" s="405"/>
      <c r="BO197" s="405"/>
      <c r="BP197" s="405"/>
      <c r="BQ197" s="419"/>
      <c r="BR197" s="415"/>
      <c r="BS197" s="405"/>
      <c r="BT197" s="405"/>
      <c r="BU197" s="405"/>
      <c r="BV197" s="405"/>
      <c r="BW197" s="405"/>
      <c r="BX197" s="405"/>
      <c r="BY197" s="406"/>
      <c r="BZ197" s="7"/>
      <c r="CA197" s="7"/>
      <c r="CB197" s="7"/>
      <c r="CC197" s="7"/>
      <c r="CD197" s="7"/>
      <c r="CE197" s="7"/>
      <c r="CF197" s="7"/>
      <c r="CG197" s="7"/>
      <c r="CH197" s="7"/>
      <c r="CI197" s="7"/>
      <c r="CJ197" s="7"/>
      <c r="CK197" s="7"/>
      <c r="CL197" s="7"/>
      <c r="CM197" s="7"/>
      <c r="CN197" s="7"/>
      <c r="CO197" s="7"/>
      <c r="CP197" s="7"/>
      <c r="CQ197" s="7"/>
      <c r="CR197" s="7"/>
      <c r="CS197" s="7"/>
      <c r="CT197" s="7"/>
      <c r="CU197" s="7"/>
      <c r="CV197" s="7"/>
      <c r="CW197" s="7"/>
      <c r="CX197" s="7"/>
      <c r="CY197" s="7"/>
      <c r="CZ197" s="7"/>
    </row>
    <row r="198" s="316" customFormat="true" ht="15" customHeight="true" x14ac:dyDescent="0.2">
      <c r="A198" s="172"/>
      <c r="B198" s="143"/>
      <c r="C198" s="106"/>
      <c r="D198" s="108"/>
      <c r="E198" s="108"/>
      <c r="F198" s="108"/>
      <c r="G198" s="107"/>
      <c r="H198" s="105"/>
      <c r="I198" s="108"/>
      <c r="J198" s="108"/>
      <c r="K198" s="108"/>
      <c r="L198" s="104"/>
      <c r="M198" s="106"/>
      <c r="N198" s="108"/>
      <c r="O198" s="108"/>
      <c r="P198" s="108"/>
      <c r="Q198" s="107"/>
      <c r="R198" s="105"/>
      <c r="S198" s="108"/>
      <c r="T198" s="108"/>
      <c r="U198" s="108"/>
      <c r="V198" s="108"/>
      <c r="W198" s="108"/>
      <c r="X198" s="108"/>
      <c r="Y198" s="104"/>
      <c r="Z198" s="833"/>
      <c r="AA198" s="833"/>
      <c r="AB198" s="833"/>
      <c r="AC198" s="833"/>
      <c r="AD198" s="833"/>
      <c r="AE198" s="833"/>
      <c r="AF198" s="833"/>
      <c r="AG198" s="833"/>
      <c r="AH198" s="833"/>
      <c r="AI198" s="833"/>
      <c r="AJ198" s="833"/>
      <c r="AK198" s="833"/>
      <c r="AL198" s="833"/>
      <c r="AM198" s="833"/>
      <c r="AN198" s="833"/>
      <c r="AO198" s="833"/>
      <c r="AP198" s="833"/>
      <c r="AQ198" s="833"/>
      <c r="AR198" s="833"/>
      <c r="AS198" s="833"/>
      <c r="AT198" s="833"/>
      <c r="AU198" s="833"/>
      <c r="AV198" s="833"/>
      <c r="AW198" s="833"/>
      <c r="AX198" s="833"/>
      <c r="AY198" s="833"/>
      <c r="AZ198" s="344"/>
      <c r="BA198" s="878"/>
      <c r="BB198" s="552"/>
      <c r="BC198" s="415"/>
      <c r="BD198" s="405"/>
      <c r="BE198" s="405"/>
      <c r="BF198" s="405"/>
      <c r="BG198" s="419"/>
      <c r="BH198" s="415"/>
      <c r="BI198" s="405"/>
      <c r="BJ198" s="405"/>
      <c r="BK198" s="405"/>
      <c r="BL198" s="419"/>
      <c r="BM198" s="415"/>
      <c r="BN198" s="405"/>
      <c r="BO198" s="405"/>
      <c r="BP198" s="405"/>
      <c r="BQ198" s="419"/>
      <c r="BR198" s="415"/>
      <c r="BS198" s="405"/>
      <c r="BT198" s="405"/>
      <c r="BU198" s="405"/>
      <c r="BV198" s="405"/>
      <c r="BW198" s="405"/>
      <c r="BX198" s="405"/>
      <c r="BY198" s="406"/>
      <c r="BZ198" s="7"/>
      <c r="CA198" s="7"/>
      <c r="CB198" s="7"/>
      <c r="CC198" s="7"/>
      <c r="CD198" s="7"/>
      <c r="CE198" s="7"/>
      <c r="CF198" s="7"/>
      <c r="CG198" s="7"/>
      <c r="CH198" s="7"/>
      <c r="CI198" s="7"/>
      <c r="CJ198" s="7"/>
      <c r="CK198" s="7"/>
      <c r="CL198" s="7"/>
      <c r="CM198" s="7"/>
      <c r="CN198" s="7"/>
      <c r="CO198" s="7"/>
      <c r="CP198" s="7"/>
      <c r="CQ198" s="7"/>
      <c r="CR198" s="7"/>
      <c r="CS198" s="7"/>
      <c r="CT198" s="7"/>
      <c r="CU198" s="7"/>
      <c r="CV198" s="7"/>
      <c r="CW198" s="7"/>
      <c r="CX198" s="7"/>
      <c r="CY198" s="7"/>
      <c r="CZ198" s="7"/>
    </row>
    <row r="199" s="316" customFormat="true" ht="15" customHeight="true" x14ac:dyDescent="0.2">
      <c r="A199" s="172"/>
      <c r="B199" s="143"/>
      <c r="C199" s="106"/>
      <c r="D199" s="108"/>
      <c r="E199" s="108"/>
      <c r="F199" s="108"/>
      <c r="G199" s="107"/>
      <c r="H199" s="105"/>
      <c r="I199" s="108"/>
      <c r="J199" s="108"/>
      <c r="K199" s="108"/>
      <c r="L199" s="104"/>
      <c r="M199" s="106"/>
      <c r="N199" s="108"/>
      <c r="O199" s="108"/>
      <c r="P199" s="108"/>
      <c r="Q199" s="107"/>
      <c r="R199" s="105"/>
      <c r="S199" s="108"/>
      <c r="T199" s="108"/>
      <c r="U199" s="108"/>
      <c r="V199" s="108"/>
      <c r="W199" s="108"/>
      <c r="X199" s="108"/>
      <c r="Y199" s="104"/>
      <c r="Z199" s="833"/>
      <c r="AA199" s="833"/>
      <c r="AB199" s="833"/>
      <c r="AC199" s="833"/>
      <c r="AD199" s="833"/>
      <c r="AE199" s="833"/>
      <c r="AF199" s="833"/>
      <c r="AG199" s="833"/>
      <c r="AH199" s="833"/>
      <c r="AI199" s="833"/>
      <c r="AJ199" s="833"/>
      <c r="AK199" s="833"/>
      <c r="AL199" s="833"/>
      <c r="AM199" s="833"/>
      <c r="AN199" s="833"/>
      <c r="AO199" s="833"/>
      <c r="AP199" s="833"/>
      <c r="AQ199" s="833"/>
      <c r="AR199" s="833"/>
      <c r="AS199" s="833"/>
      <c r="AT199" s="833"/>
      <c r="AU199" s="833"/>
      <c r="AV199" s="833"/>
      <c r="AW199" s="833"/>
      <c r="AX199" s="833"/>
      <c r="AY199" s="833"/>
      <c r="AZ199" s="344"/>
      <c r="BA199" s="878"/>
      <c r="BB199" s="552"/>
      <c r="BC199" s="415"/>
      <c r="BD199" s="405"/>
      <c r="BE199" s="405"/>
      <c r="BF199" s="405"/>
      <c r="BG199" s="419"/>
      <c r="BH199" s="415"/>
      <c r="BI199" s="405"/>
      <c r="BJ199" s="405"/>
      <c r="BK199" s="405"/>
      <c r="BL199" s="419"/>
      <c r="BM199" s="415"/>
      <c r="BN199" s="405"/>
      <c r="BO199" s="405"/>
      <c r="BP199" s="405"/>
      <c r="BQ199" s="419"/>
      <c r="BR199" s="415"/>
      <c r="BS199" s="405"/>
      <c r="BT199" s="405"/>
      <c r="BU199" s="405"/>
      <c r="BV199" s="405"/>
      <c r="BW199" s="405"/>
      <c r="BX199" s="405"/>
      <c r="BY199" s="406"/>
      <c r="BZ199" s="7"/>
      <c r="CA199" s="7"/>
      <c r="CB199" s="7"/>
      <c r="CC199" s="7"/>
      <c r="CD199" s="7"/>
      <c r="CE199" s="7"/>
      <c r="CF199" s="7"/>
      <c r="CG199" s="7"/>
      <c r="CH199" s="7"/>
      <c r="CI199" s="7"/>
      <c r="CJ199" s="7"/>
      <c r="CK199" s="7"/>
      <c r="CL199" s="7"/>
      <c r="CM199" s="7"/>
      <c r="CN199" s="7"/>
      <c r="CO199" s="7"/>
      <c r="CP199" s="7"/>
      <c r="CQ199" s="7"/>
      <c r="CR199" s="7"/>
      <c r="CS199" s="7"/>
      <c r="CT199" s="7"/>
      <c r="CU199" s="7"/>
      <c r="CV199" s="7"/>
      <c r="CW199" s="7"/>
      <c r="CX199" s="7"/>
      <c r="CY199" s="7"/>
      <c r="CZ199" s="7"/>
    </row>
    <row r="200" s="316" customFormat="true" ht="15" customHeight="true" x14ac:dyDescent="0.2">
      <c r="A200" s="172"/>
      <c r="B200" s="143"/>
      <c r="C200" s="106"/>
      <c r="D200" s="108"/>
      <c r="E200" s="108"/>
      <c r="F200" s="108"/>
      <c r="G200" s="107"/>
      <c r="H200" s="105"/>
      <c r="I200" s="108"/>
      <c r="J200" s="108"/>
      <c r="K200" s="108"/>
      <c r="L200" s="104"/>
      <c r="M200" s="106"/>
      <c r="N200" s="108"/>
      <c r="O200" s="108"/>
      <c r="P200" s="108"/>
      <c r="Q200" s="107"/>
      <c r="R200" s="105"/>
      <c r="S200" s="108"/>
      <c r="T200" s="108"/>
      <c r="U200" s="108"/>
      <c r="V200" s="108"/>
      <c r="W200" s="108"/>
      <c r="X200" s="108"/>
      <c r="Y200" s="104"/>
      <c r="Z200" s="833"/>
      <c r="AA200" s="833"/>
      <c r="AB200" s="833"/>
      <c r="AC200" s="833"/>
      <c r="AD200" s="833"/>
      <c r="AE200" s="833"/>
      <c r="AF200" s="833"/>
      <c r="AG200" s="833"/>
      <c r="AH200" s="833"/>
      <c r="AI200" s="833"/>
      <c r="AJ200" s="833"/>
      <c r="AK200" s="833"/>
      <c r="AL200" s="833"/>
      <c r="AM200" s="833"/>
      <c r="AN200" s="833"/>
      <c r="AO200" s="833"/>
      <c r="AP200" s="833"/>
      <c r="AQ200" s="833"/>
      <c r="AR200" s="833"/>
      <c r="AS200" s="833"/>
      <c r="AT200" s="833"/>
      <c r="AU200" s="833"/>
      <c r="AV200" s="833"/>
      <c r="AW200" s="833"/>
      <c r="AX200" s="833"/>
      <c r="AY200" s="833"/>
      <c r="AZ200" s="344"/>
      <c r="BA200" s="878"/>
      <c r="BB200" s="552"/>
      <c r="BC200" s="415"/>
      <c r="BD200" s="405"/>
      <c r="BE200" s="405"/>
      <c r="BF200" s="405"/>
      <c r="BG200" s="419"/>
      <c r="BH200" s="415"/>
      <c r="BI200" s="405"/>
      <c r="BJ200" s="405"/>
      <c r="BK200" s="405"/>
      <c r="BL200" s="419"/>
      <c r="BM200" s="415"/>
      <c r="BN200" s="405"/>
      <c r="BO200" s="405"/>
      <c r="BP200" s="405"/>
      <c r="BQ200" s="419"/>
      <c r="BR200" s="415"/>
      <c r="BS200" s="405"/>
      <c r="BT200" s="405"/>
      <c r="BU200" s="405"/>
      <c r="BV200" s="405"/>
      <c r="BW200" s="405"/>
      <c r="BX200" s="405"/>
      <c r="BY200" s="406"/>
      <c r="BZ200" s="7"/>
      <c r="CA200" s="7"/>
      <c r="CB200" s="7"/>
      <c r="CC200" s="7"/>
      <c r="CD200" s="7"/>
      <c r="CE200" s="7"/>
      <c r="CF200" s="7"/>
      <c r="CG200" s="7"/>
      <c r="CH200" s="7"/>
      <c r="CI200" s="7"/>
      <c r="CJ200" s="7"/>
      <c r="CK200" s="7"/>
      <c r="CL200" s="7"/>
      <c r="CM200" s="7"/>
      <c r="CN200" s="7"/>
      <c r="CO200" s="7"/>
      <c r="CP200" s="7"/>
      <c r="CQ200" s="7"/>
      <c r="CR200" s="7"/>
      <c r="CS200" s="7"/>
      <c r="CT200" s="7"/>
      <c r="CU200" s="7"/>
      <c r="CV200" s="7"/>
      <c r="CW200" s="7"/>
      <c r="CX200" s="7"/>
      <c r="CY200" s="7"/>
      <c r="CZ200" s="7"/>
    </row>
    <row r="201" s="316" customFormat="true" ht="15" customHeight="true" x14ac:dyDescent="0.2">
      <c r="A201" s="172"/>
      <c r="B201" s="143"/>
      <c r="C201" s="106"/>
      <c r="D201" s="108"/>
      <c r="E201" s="108"/>
      <c r="F201" s="108"/>
      <c r="G201" s="107"/>
      <c r="H201" s="105"/>
      <c r="I201" s="108"/>
      <c r="J201" s="108"/>
      <c r="K201" s="108"/>
      <c r="L201" s="104"/>
      <c r="M201" s="106"/>
      <c r="N201" s="108"/>
      <c r="O201" s="108"/>
      <c r="P201" s="108"/>
      <c r="Q201" s="107"/>
      <c r="R201" s="105"/>
      <c r="S201" s="108"/>
      <c r="T201" s="108"/>
      <c r="U201" s="108"/>
      <c r="V201" s="108"/>
      <c r="W201" s="108"/>
      <c r="X201" s="108"/>
      <c r="Y201" s="104"/>
      <c r="Z201" s="833"/>
      <c r="AA201" s="833"/>
      <c r="AB201" s="833"/>
      <c r="AC201" s="833"/>
      <c r="AD201" s="833"/>
      <c r="AE201" s="833"/>
      <c r="AF201" s="833"/>
      <c r="AG201" s="833"/>
      <c r="AH201" s="833"/>
      <c r="AI201" s="833"/>
      <c r="AJ201" s="833"/>
      <c r="AK201" s="833"/>
      <c r="AL201" s="833"/>
      <c r="AM201" s="833"/>
      <c r="AN201" s="833"/>
      <c r="AO201" s="833"/>
      <c r="AP201" s="833"/>
      <c r="AQ201" s="833"/>
      <c r="AR201" s="833"/>
      <c r="AS201" s="833"/>
      <c r="AT201" s="833"/>
      <c r="AU201" s="833"/>
      <c r="AV201" s="833"/>
      <c r="AW201" s="833"/>
      <c r="AX201" s="833"/>
      <c r="AY201" s="833"/>
      <c r="AZ201" s="344"/>
      <c r="BA201" s="878"/>
      <c r="BB201" s="552"/>
      <c r="BC201" s="415"/>
      <c r="BD201" s="405"/>
      <c r="BE201" s="405"/>
      <c r="BF201" s="405"/>
      <c r="BG201" s="419"/>
      <c r="BH201" s="415"/>
      <c r="BI201" s="405"/>
      <c r="BJ201" s="405"/>
      <c r="BK201" s="405"/>
      <c r="BL201" s="419"/>
      <c r="BM201" s="415"/>
      <c r="BN201" s="405"/>
      <c r="BO201" s="405"/>
      <c r="BP201" s="405"/>
      <c r="BQ201" s="419"/>
      <c r="BR201" s="415"/>
      <c r="BS201" s="405"/>
      <c r="BT201" s="405"/>
      <c r="BU201" s="405"/>
      <c r="BV201" s="405"/>
      <c r="BW201" s="405"/>
      <c r="BX201" s="405"/>
      <c r="BY201" s="406"/>
      <c r="BZ201" s="7"/>
      <c r="CA201" s="7"/>
      <c r="CB201" s="7"/>
      <c r="CC201" s="7"/>
      <c r="CD201" s="7"/>
      <c r="CE201" s="7"/>
      <c r="CF201" s="7"/>
      <c r="CG201" s="7"/>
      <c r="CH201" s="7"/>
      <c r="CI201" s="7"/>
      <c r="CJ201" s="7"/>
      <c r="CK201" s="7"/>
      <c r="CL201" s="7"/>
      <c r="CM201" s="7"/>
      <c r="CN201" s="7"/>
      <c r="CO201" s="7"/>
      <c r="CP201" s="7"/>
      <c r="CQ201" s="7"/>
      <c r="CR201" s="7"/>
      <c r="CS201" s="7"/>
      <c r="CT201" s="7"/>
      <c r="CU201" s="7"/>
      <c r="CV201" s="7"/>
      <c r="CW201" s="7"/>
      <c r="CX201" s="7"/>
      <c r="CY201" s="7"/>
      <c r="CZ201" s="7"/>
    </row>
    <row r="202" s="316" customFormat="true" ht="15" customHeight="true" x14ac:dyDescent="0.2">
      <c r="A202" s="172"/>
      <c r="B202" s="143"/>
      <c r="C202" s="106"/>
      <c r="D202" s="108"/>
      <c r="E202" s="108"/>
      <c r="F202" s="108"/>
      <c r="G202" s="107"/>
      <c r="H202" s="105"/>
      <c r="I202" s="108"/>
      <c r="J202" s="108"/>
      <c r="K202" s="108"/>
      <c r="L202" s="104"/>
      <c r="M202" s="106"/>
      <c r="N202" s="108"/>
      <c r="O202" s="108"/>
      <c r="P202" s="108"/>
      <c r="Q202" s="107"/>
      <c r="R202" s="105"/>
      <c r="S202" s="108"/>
      <c r="T202" s="108"/>
      <c r="U202" s="108"/>
      <c r="V202" s="108"/>
      <c r="W202" s="108"/>
      <c r="X202" s="108"/>
      <c r="Y202" s="104"/>
      <c r="Z202" s="833"/>
      <c r="AA202" s="833"/>
      <c r="AB202" s="833"/>
      <c r="AC202" s="833"/>
      <c r="AD202" s="833"/>
      <c r="AE202" s="833"/>
      <c r="AF202" s="833"/>
      <c r="AG202" s="833"/>
      <c r="AH202" s="833"/>
      <c r="AI202" s="833"/>
      <c r="AJ202" s="833"/>
      <c r="AK202" s="833"/>
      <c r="AL202" s="833"/>
      <c r="AM202" s="833"/>
      <c r="AN202" s="833"/>
      <c r="AO202" s="833"/>
      <c r="AP202" s="833"/>
      <c r="AQ202" s="833"/>
      <c r="AR202" s="833"/>
      <c r="AS202" s="833"/>
      <c r="AT202" s="833"/>
      <c r="AU202" s="833"/>
      <c r="AV202" s="833"/>
      <c r="AW202" s="833"/>
      <c r="AX202" s="833"/>
      <c r="AY202" s="833"/>
      <c r="AZ202" s="344"/>
      <c r="BA202" s="878"/>
      <c r="BB202" s="552"/>
      <c r="BC202" s="415"/>
      <c r="BD202" s="405"/>
      <c r="BE202" s="405"/>
      <c r="BF202" s="405"/>
      <c r="BG202" s="419"/>
      <c r="BH202" s="415"/>
      <c r="BI202" s="405"/>
      <c r="BJ202" s="405"/>
      <c r="BK202" s="405"/>
      <c r="BL202" s="419"/>
      <c r="BM202" s="415"/>
      <c r="BN202" s="405"/>
      <c r="BO202" s="405"/>
      <c r="BP202" s="405"/>
      <c r="BQ202" s="419"/>
      <c r="BR202" s="415"/>
      <c r="BS202" s="405"/>
      <c r="BT202" s="405"/>
      <c r="BU202" s="405"/>
      <c r="BV202" s="405"/>
      <c r="BW202" s="405"/>
      <c r="BX202" s="405"/>
      <c r="BY202" s="406"/>
      <c r="BZ202" s="7"/>
      <c r="CA202" s="7"/>
      <c r="CB202" s="7"/>
      <c r="CC202" s="7"/>
      <c r="CD202" s="7"/>
      <c r="CE202" s="7"/>
      <c r="CF202" s="7"/>
      <c r="CG202" s="7"/>
      <c r="CH202" s="7"/>
      <c r="CI202" s="7"/>
      <c r="CJ202" s="7"/>
      <c r="CK202" s="7"/>
      <c r="CL202" s="7"/>
      <c r="CM202" s="7"/>
      <c r="CN202" s="7"/>
      <c r="CO202" s="7"/>
      <c r="CP202" s="7"/>
      <c r="CQ202" s="7"/>
      <c r="CR202" s="7"/>
      <c r="CS202" s="7"/>
      <c r="CT202" s="7"/>
      <c r="CU202" s="7"/>
      <c r="CV202" s="7"/>
      <c r="CW202" s="7"/>
      <c r="CX202" s="7"/>
      <c r="CY202" s="7"/>
      <c r="CZ202" s="7"/>
    </row>
    <row r="203" s="489" customFormat="true" ht="15" customHeight="true" x14ac:dyDescent="0.2">
      <c r="A203" s="149"/>
      <c r="B203" s="144"/>
      <c r="C203" s="127"/>
      <c r="D203" s="126"/>
      <c r="E203" s="126"/>
      <c r="F203" s="126"/>
      <c r="G203" s="125"/>
      <c r="H203" s="124"/>
      <c r="I203" s="126"/>
      <c r="J203" s="126"/>
      <c r="K203" s="126"/>
      <c r="L203" s="123"/>
      <c r="M203" s="127"/>
      <c r="N203" s="126"/>
      <c r="O203" s="126"/>
      <c r="P203" s="126"/>
      <c r="Q203" s="125"/>
      <c r="R203" s="124"/>
      <c r="S203" s="126"/>
      <c r="T203" s="126"/>
      <c r="U203" s="126"/>
      <c r="V203" s="126"/>
      <c r="W203" s="126"/>
      <c r="X203" s="126"/>
      <c r="Y203" s="123"/>
      <c r="Z203" s="4"/>
      <c r="AA203" s="833"/>
      <c r="AB203" s="833"/>
      <c r="AC203" s="833"/>
      <c r="AD203" s="833"/>
      <c r="AE203" s="833"/>
      <c r="AF203" s="833"/>
      <c r="AG203" s="833"/>
      <c r="AH203" s="833"/>
      <c r="AI203" s="833"/>
      <c r="AJ203" s="833"/>
      <c r="AK203" s="833"/>
      <c r="AL203" s="833"/>
      <c r="AM203" s="833"/>
      <c r="AN203" s="833"/>
      <c r="AO203" s="833"/>
      <c r="AP203" s="833"/>
      <c r="AQ203" s="833"/>
      <c r="AR203" s="833"/>
      <c r="AS203" s="833"/>
      <c r="AT203" s="833"/>
      <c r="AU203" s="833"/>
      <c r="AV203" s="833"/>
      <c r="AW203" s="833"/>
      <c r="AX203" s="833"/>
      <c r="AY203" s="833"/>
      <c r="AZ203" s="344"/>
      <c r="BA203" s="878"/>
      <c r="BB203" s="552"/>
      <c r="BC203" s="415"/>
      <c r="BD203" s="405"/>
      <c r="BE203" s="405"/>
      <c r="BF203" s="405"/>
      <c r="BG203" s="419"/>
      <c r="BH203" s="415"/>
      <c r="BI203" s="405"/>
      <c r="BJ203" s="405"/>
      <c r="BK203" s="405"/>
      <c r="BL203" s="419"/>
      <c r="BM203" s="415"/>
      <c r="BN203" s="405"/>
      <c r="BO203" s="405"/>
      <c r="BP203" s="405"/>
      <c r="BQ203" s="419"/>
      <c r="BR203" s="415"/>
      <c r="BS203" s="405"/>
      <c r="BT203" s="405"/>
      <c r="BU203" s="405"/>
      <c r="BV203" s="405"/>
      <c r="BW203" s="405"/>
      <c r="BX203" s="405"/>
      <c r="BY203" s="406"/>
      <c r="BZ203" s="7"/>
      <c r="CA203" s="7"/>
      <c r="CB203" s="7"/>
      <c r="CC203" s="7"/>
      <c r="CD203" s="7"/>
      <c r="CE203" s="7"/>
      <c r="CF203" s="7"/>
      <c r="CG203" s="7"/>
      <c r="CH203" s="7"/>
      <c r="CI203" s="7"/>
      <c r="CJ203" s="7"/>
      <c r="CK203" s="7"/>
      <c r="CL203" s="7"/>
      <c r="CM203" s="7"/>
      <c r="CN203" s="7"/>
      <c r="CO203" s="7"/>
      <c r="CP203" s="7"/>
      <c r="CQ203" s="7"/>
      <c r="CR203" s="7"/>
      <c r="CS203" s="7"/>
      <c r="CT203" s="7"/>
      <c r="CU203" s="7"/>
      <c r="CV203" s="7"/>
      <c r="CW203" s="7"/>
      <c r="CX203" s="7"/>
      <c r="CY203" s="7"/>
      <c r="CZ203" s="7"/>
    </row>
    <row r="204" s="489" customFormat="true" ht="15" customHeight="true" x14ac:dyDescent="0.2">
      <c r="A204" s="149"/>
      <c r="B204" s="144"/>
      <c r="C204" s="127"/>
      <c r="D204" s="126"/>
      <c r="E204" s="126"/>
      <c r="F204" s="126"/>
      <c r="G204" s="125"/>
      <c r="H204" s="124"/>
      <c r="I204" s="126"/>
      <c r="J204" s="126"/>
      <c r="K204" s="126"/>
      <c r="L204" s="123"/>
      <c r="M204" s="127"/>
      <c r="N204" s="126"/>
      <c r="O204" s="126"/>
      <c r="P204" s="126"/>
      <c r="Q204" s="125"/>
      <c r="R204" s="124"/>
      <c r="S204" s="126"/>
      <c r="T204" s="126"/>
      <c r="U204" s="126"/>
      <c r="V204" s="126"/>
      <c r="W204" s="126"/>
      <c r="X204" s="126"/>
      <c r="Y204" s="123"/>
      <c r="Z204" s="4"/>
      <c r="AA204" s="833"/>
      <c r="AB204" s="833"/>
      <c r="AC204" s="833"/>
      <c r="AD204" s="833"/>
      <c r="AE204" s="833"/>
      <c r="AF204" s="833"/>
      <c r="AG204" s="833"/>
      <c r="AH204" s="833"/>
      <c r="AI204" s="833"/>
      <c r="AJ204" s="833"/>
      <c r="AK204" s="833"/>
      <c r="AL204" s="833"/>
      <c r="AM204" s="833"/>
      <c r="AN204" s="833"/>
      <c r="AO204" s="833"/>
      <c r="AP204" s="833"/>
      <c r="AQ204" s="833"/>
      <c r="AR204" s="833"/>
      <c r="AS204" s="833"/>
      <c r="AT204" s="833"/>
      <c r="AU204" s="833"/>
      <c r="AV204" s="833"/>
      <c r="AW204" s="833"/>
      <c r="AX204" s="833"/>
      <c r="AY204" s="833"/>
      <c r="AZ204" s="344"/>
      <c r="BA204" s="878"/>
      <c r="BB204" s="552"/>
      <c r="BC204" s="415"/>
      <c r="BD204" s="405"/>
      <c r="BE204" s="405"/>
      <c r="BF204" s="405"/>
      <c r="BG204" s="419"/>
      <c r="BH204" s="415"/>
      <c r="BI204" s="405"/>
      <c r="BJ204" s="405"/>
      <c r="BK204" s="405"/>
      <c r="BL204" s="419"/>
      <c r="BM204" s="415"/>
      <c r="BN204" s="405"/>
      <c r="BO204" s="405"/>
      <c r="BP204" s="405"/>
      <c r="BQ204" s="419"/>
      <c r="BR204" s="415"/>
      <c r="BS204" s="405"/>
      <c r="BT204" s="405"/>
      <c r="BU204" s="405"/>
      <c r="BV204" s="405"/>
      <c r="BW204" s="405"/>
      <c r="BX204" s="405"/>
      <c r="BY204" s="406"/>
      <c r="BZ204" s="7"/>
      <c r="CA204" s="7"/>
      <c r="CB204" s="7"/>
      <c r="CC204" s="7"/>
      <c r="CD204" s="7"/>
      <c r="CE204" s="7"/>
      <c r="CF204" s="7"/>
      <c r="CG204" s="7"/>
      <c r="CH204" s="7"/>
      <c r="CI204" s="7"/>
      <c r="CJ204" s="7"/>
      <c r="CK204" s="7"/>
      <c r="CL204" s="7"/>
      <c r="CM204" s="7"/>
      <c r="CN204" s="7"/>
      <c r="CO204" s="7"/>
      <c r="CP204" s="7"/>
      <c r="CQ204" s="7"/>
      <c r="CR204" s="7"/>
      <c r="CS204" s="7"/>
      <c r="CT204" s="7"/>
      <c r="CU204" s="7"/>
      <c r="CV204" s="7"/>
      <c r="CW204" s="7"/>
      <c r="CX204" s="7"/>
      <c r="CY204" s="7"/>
      <c r="CZ204" s="7"/>
    </row>
    <row r="205" s="489" customFormat="true" ht="15" customHeight="true" x14ac:dyDescent="0.2">
      <c r="A205" s="34"/>
      <c r="B205" s="31"/>
      <c r="C205" s="122"/>
      <c r="D205" s="121"/>
      <c r="E205" s="121"/>
      <c r="F205" s="121"/>
      <c r="G205" s="120"/>
      <c r="H205" s="119"/>
      <c r="I205" s="121"/>
      <c r="J205" s="121"/>
      <c r="K205" s="121"/>
      <c r="L205" s="118"/>
      <c r="M205" s="122"/>
      <c r="N205" s="121"/>
      <c r="O205" s="121"/>
      <c r="P205" s="121"/>
      <c r="Q205" s="120"/>
      <c r="R205" s="119"/>
      <c r="S205" s="121"/>
      <c r="T205" s="121"/>
      <c r="U205" s="121"/>
      <c r="V205" s="121"/>
      <c r="W205" s="121"/>
      <c r="X205" s="121"/>
      <c r="Y205" s="118"/>
      <c r="Z205" s="4"/>
      <c r="AA205" s="833"/>
      <c r="AB205" s="833"/>
      <c r="AC205" s="833"/>
      <c r="AD205" s="833"/>
      <c r="AE205" s="833"/>
      <c r="AF205" s="833"/>
      <c r="AG205" s="833"/>
      <c r="AH205" s="833"/>
      <c r="AI205" s="833"/>
      <c r="AJ205" s="833"/>
      <c r="AK205" s="833"/>
      <c r="AL205" s="833"/>
      <c r="AM205" s="833"/>
      <c r="AN205" s="833"/>
      <c r="AO205" s="833"/>
      <c r="AP205" s="833"/>
      <c r="AQ205" s="833"/>
      <c r="AR205" s="833"/>
      <c r="AS205" s="833"/>
      <c r="AT205" s="833"/>
      <c r="AU205" s="833"/>
      <c r="AV205" s="833"/>
      <c r="AW205" s="833"/>
      <c r="AX205" s="833"/>
      <c r="AY205" s="833"/>
      <c r="AZ205" s="344"/>
      <c r="BA205" s="878"/>
      <c r="BB205" s="552"/>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7"/>
      <c r="CA205" s="7"/>
      <c r="CB205" s="7"/>
      <c r="CC205" s="7"/>
      <c r="CD205" s="7"/>
      <c r="CE205" s="7"/>
      <c r="CF205" s="7"/>
      <c r="CG205" s="7"/>
      <c r="CH205" s="7"/>
      <c r="CI205" s="7"/>
      <c r="CJ205" s="7"/>
      <c r="CK205" s="7"/>
      <c r="CL205" s="7"/>
      <c r="CM205" s="7"/>
      <c r="CN205" s="7"/>
      <c r="CO205" s="7"/>
      <c r="CP205" s="7"/>
      <c r="CQ205" s="7"/>
      <c r="CR205" s="7"/>
      <c r="CS205" s="7"/>
      <c r="CT205" s="7"/>
      <c r="CU205" s="7"/>
      <c r="CV205" s="7"/>
      <c r="CW205" s="7"/>
      <c r="CX205" s="7"/>
      <c r="CY205" s="7"/>
      <c r="CZ205" s="7"/>
    </row>
    <row r="206" s="489" customFormat="true" ht="250.15" customHeight="true" x14ac:dyDescent="0.2">
      <c r="B206" s="488"/>
      <c r="Z206" s="344"/>
      <c r="AA206" s="344"/>
      <c r="AB206" s="344"/>
      <c r="AC206" s="344"/>
      <c r="AD206" s="344"/>
      <c r="AE206" s="344"/>
      <c r="AF206" s="344"/>
      <c r="AG206" s="344"/>
      <c r="AH206" s="344"/>
      <c r="AI206" s="344"/>
      <c r="AJ206" s="344"/>
      <c r="AK206" s="344"/>
      <c r="AL206" s="344"/>
      <c r="AM206" s="344"/>
      <c r="AN206" s="344"/>
      <c r="AO206" s="344"/>
      <c r="AP206" s="344"/>
      <c r="AQ206" s="344"/>
      <c r="AR206" s="344"/>
      <c r="AS206" s="344"/>
      <c r="AT206" s="344"/>
      <c r="AU206" s="344"/>
      <c r="AV206" s="344"/>
      <c r="AW206" s="344"/>
      <c r="AX206" s="344"/>
      <c r="AY206" s="344"/>
      <c r="AZ206" s="344"/>
      <c r="BA206" s="317"/>
      <c r="BB206" s="315"/>
      <c r="BC206" s="315"/>
      <c r="BD206" s="315"/>
      <c r="BE206" s="315"/>
      <c r="BF206" s="315"/>
      <c r="BG206" s="315"/>
      <c r="BH206" s="315"/>
      <c r="BI206" s="315"/>
      <c r="BJ206" s="315"/>
      <c r="BK206" s="315"/>
      <c r="BL206" s="315"/>
      <c r="BM206" s="315"/>
      <c r="BN206" s="315"/>
      <c r="BO206" s="315"/>
      <c r="BP206" s="315"/>
      <c r="BQ206" s="315"/>
      <c r="BR206" s="315"/>
      <c r="BS206" s="315"/>
      <c r="BT206" s="315"/>
      <c r="BU206" s="315"/>
      <c r="BV206" s="315"/>
      <c r="BW206" s="315"/>
      <c r="BX206" s="315"/>
      <c r="BY206" s="317"/>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96" customFormat="true" ht="18" customHeight="true" x14ac:dyDescent="0.2">
      <c r="Z207" s="339"/>
      <c r="AA207" s="339"/>
      <c r="AB207" s="339"/>
      <c r="AC207" s="339"/>
      <c r="AD207" s="339"/>
      <c r="AE207" s="339"/>
      <c r="AF207" s="339"/>
      <c r="AG207" s="339"/>
      <c r="AH207" s="339"/>
      <c r="AI207" s="339"/>
      <c r="AJ207" s="339"/>
      <c r="AK207" s="339"/>
      <c r="AL207" s="339"/>
      <c r="AM207" s="339"/>
      <c r="AN207" s="339"/>
      <c r="AO207" s="339"/>
      <c r="AP207" s="339"/>
      <c r="AQ207" s="339"/>
      <c r="AR207" s="339"/>
      <c r="AS207" s="339"/>
      <c r="AT207" s="339"/>
      <c r="AU207" s="339"/>
      <c r="AV207" s="339"/>
      <c r="AW207" s="339"/>
      <c r="AX207" s="339"/>
      <c r="AY207" s="339"/>
      <c r="AZ207" s="339"/>
      <c r="BB207" s="31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96" customFormat="true" ht="22.5" customHeight="true" x14ac:dyDescent="0.35">
      <c r="A208" s="990" t="str">
        <f>A1026</f>
        <v>Dominican Republic</v>
      </c>
      <c r="B208" s="991"/>
      <c r="Z208" s="339"/>
      <c r="AA208" s="339"/>
      <c r="AB208" s="339"/>
      <c r="AC208" s="339"/>
      <c r="AD208" s="339"/>
      <c r="AE208" s="339"/>
      <c r="AF208" s="339"/>
      <c r="AG208" s="339"/>
      <c r="AH208" s="339"/>
      <c r="AI208" s="339"/>
      <c r="AJ208" s="339"/>
      <c r="AK208" s="339"/>
      <c r="AL208" s="339"/>
      <c r="AM208" s="339"/>
      <c r="AN208" s="339"/>
      <c r="AO208" s="339"/>
      <c r="AP208" s="339"/>
      <c r="AQ208" s="339"/>
      <c r="AR208" s="339"/>
      <c r="AS208" s="339"/>
      <c r="AT208" s="339"/>
      <c r="AU208" s="339"/>
      <c r="AV208" s="339"/>
      <c r="AW208" s="339"/>
      <c r="AX208" s="339"/>
      <c r="AY208" s="339"/>
      <c r="AZ208" s="339"/>
      <c r="BB208" s="31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96" customFormat="true" ht="22.5" customHeight="true" x14ac:dyDescent="0.35">
      <c r="A209" s="323" t="str">
        <f>A1034</f>
        <v>2013</v>
      </c>
      <c r="B209" s="324"/>
      <c r="Z209" s="339"/>
      <c r="AA209" s="339"/>
      <c r="AB209" s="339"/>
      <c r="AC209" s="339"/>
      <c r="AD209" s="339"/>
      <c r="AE209" s="339"/>
      <c r="AF209" s="339"/>
      <c r="AG209" s="339"/>
      <c r="AH209" s="339"/>
      <c r="AI209" s="339"/>
      <c r="AJ209" s="339"/>
      <c r="AK209" s="339"/>
      <c r="AL209" s="339"/>
      <c r="AM209" s="339"/>
      <c r="AN209" s="339"/>
      <c r="AO209" s="339"/>
      <c r="AP209" s="339"/>
      <c r="AQ209" s="339"/>
      <c r="AR209" s="339"/>
      <c r="AS209" s="339"/>
      <c r="AT209" s="339"/>
      <c r="AU209" s="339"/>
      <c r="AV209" s="339"/>
      <c r="AW209" s="339"/>
      <c r="AX209" s="339"/>
      <c r="AY209" s="339"/>
      <c r="AZ209" s="339"/>
      <c r="BB209" s="31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96" customFormat="true" ht="22.5" customHeight="true" x14ac:dyDescent="0.35">
      <c r="A210" s="547" t="s">
        <v>111</v>
      </c>
      <c r="B210" s="326"/>
      <c r="Z210" s="339"/>
      <c r="AA210" s="339"/>
      <c r="AB210" s="339"/>
      <c r="AC210" s="339"/>
      <c r="AD210" s="339"/>
      <c r="AE210" s="339"/>
      <c r="AF210" s="339"/>
      <c r="AG210" s="339"/>
      <c r="AH210" s="339"/>
      <c r="AI210" s="339"/>
      <c r="AJ210" s="339"/>
      <c r="AK210" s="339"/>
      <c r="AL210" s="339"/>
      <c r="AM210" s="339"/>
      <c r="AN210" s="339"/>
      <c r="AO210" s="339"/>
      <c r="AP210" s="339"/>
      <c r="AQ210" s="339"/>
      <c r="AR210" s="339"/>
      <c r="AS210" s="339"/>
      <c r="AT210" s="339"/>
      <c r="AU210" s="339"/>
      <c r="AV210" s="339"/>
      <c r="AW210" s="339"/>
      <c r="AX210" s="339"/>
      <c r="AY210" s="339"/>
      <c r="AZ210" s="339"/>
      <c r="BB210" s="31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96" customFormat="true" ht="20.1" customHeight="true" x14ac:dyDescent="0.35">
      <c r="A211" s="328" t="s">
        <v>96</v>
      </c>
      <c r="B211" s="324"/>
      <c r="Z211" s="339"/>
      <c r="AA211" s="339"/>
      <c r="AB211" s="339"/>
      <c r="AC211" s="339"/>
      <c r="AD211" s="339"/>
      <c r="AE211" s="339"/>
      <c r="AF211" s="339"/>
      <c r="AG211" s="339"/>
      <c r="AH211" s="339"/>
      <c r="AI211" s="339"/>
      <c r="AJ211" s="339"/>
      <c r="AK211" s="339"/>
      <c r="AL211" s="339"/>
      <c r="AM211" s="339"/>
      <c r="AN211" s="339"/>
      <c r="AO211" s="339"/>
      <c r="AP211" s="339"/>
      <c r="AQ211" s="339"/>
      <c r="AR211" s="339"/>
      <c r="AS211" s="339"/>
      <c r="AT211" s="339"/>
      <c r="AU211" s="339"/>
      <c r="AV211" s="339"/>
      <c r="AW211" s="339"/>
      <c r="AX211" s="339"/>
      <c r="AY211" s="339"/>
      <c r="AZ211" s="339"/>
      <c r="BB211" s="31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96" customFormat="true" ht="15" customHeight="true" x14ac:dyDescent="0.2">
      <c r="A212" s="550" t="s">
        <v>97</v>
      </c>
      <c r="B212" s="350"/>
      <c r="Z212" s="339"/>
      <c r="AA212" s="339"/>
      <c r="AB212" s="339"/>
      <c r="AC212" s="339"/>
      <c r="AD212" s="339"/>
      <c r="AE212" s="339"/>
      <c r="AF212" s="339"/>
      <c r="AG212" s="339"/>
      <c r="AH212" s="339"/>
      <c r="AI212" s="339"/>
      <c r="AJ212" s="339"/>
      <c r="AK212" s="339"/>
      <c r="AL212" s="339"/>
      <c r="AM212" s="339"/>
      <c r="AN212" s="339"/>
      <c r="AO212" s="339"/>
      <c r="AP212" s="339"/>
      <c r="AQ212" s="339"/>
      <c r="AR212" s="339"/>
      <c r="AS212" s="339"/>
      <c r="AT212" s="339"/>
      <c r="AU212" s="339"/>
      <c r="AV212" s="339"/>
      <c r="AW212" s="339"/>
      <c r="AX212" s="339"/>
      <c r="AY212" s="339"/>
      <c r="AZ212" s="339"/>
      <c r="BB212" s="31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96" customFormat="true" ht="15" customHeight="true" x14ac:dyDescent="0.2">
      <c r="A213" s="331" t="s">
        <v>40</v>
      </c>
      <c r="B213" s="330"/>
      <c r="Z213" s="339"/>
      <c r="AA213" s="339"/>
      <c r="AB213" s="339"/>
      <c r="AC213" s="339"/>
      <c r="AD213" s="339"/>
      <c r="AE213" s="339"/>
      <c r="AF213" s="339"/>
      <c r="AG213" s="339"/>
      <c r="AH213" s="339"/>
      <c r="AI213" s="339"/>
      <c r="AJ213" s="339"/>
      <c r="AK213" s="339"/>
      <c r="AL213" s="339"/>
      <c r="AM213" s="339"/>
      <c r="AN213" s="339"/>
      <c r="AO213" s="339"/>
      <c r="AP213" s="339"/>
      <c r="AQ213" s="339"/>
      <c r="AR213" s="339"/>
      <c r="AS213" s="339"/>
      <c r="AT213" s="339"/>
      <c r="AU213" s="339"/>
      <c r="AV213" s="339"/>
      <c r="AW213" s="339"/>
      <c r="AX213" s="339"/>
      <c r="AY213" s="339"/>
      <c r="AZ213" s="339"/>
      <c r="BB213" s="31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96" customFormat="true" ht="15" customHeight="true" x14ac:dyDescent="0.2">
      <c r="A214" s="329" t="s">
        <v>39</v>
      </c>
      <c r="B214" s="330"/>
      <c r="Z214" s="339"/>
      <c r="AA214" s="339"/>
      <c r="AB214" s="339"/>
      <c r="AC214" s="339"/>
      <c r="AD214" s="339"/>
      <c r="AE214" s="339"/>
      <c r="AF214" s="339"/>
      <c r="AG214" s="339"/>
      <c r="AH214" s="339"/>
      <c r="AI214" s="339"/>
      <c r="AJ214" s="339"/>
      <c r="AK214" s="339"/>
      <c r="AL214" s="339"/>
      <c r="AM214" s="339"/>
      <c r="AN214" s="339"/>
      <c r="AO214" s="339"/>
      <c r="AP214" s="339"/>
      <c r="AQ214" s="339"/>
      <c r="AR214" s="339"/>
      <c r="AS214" s="339"/>
      <c r="AT214" s="339"/>
      <c r="AU214" s="339"/>
      <c r="AV214" s="339"/>
      <c r="AW214" s="339"/>
      <c r="AX214" s="339"/>
      <c r="AY214" s="339"/>
      <c r="AZ214" s="339"/>
      <c r="BB214" s="31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96" customFormat="true" ht="15" customHeight="true" x14ac:dyDescent="0.2">
      <c r="A215" s="329" t="s">
        <v>133</v>
      </c>
      <c r="B215" s="349" t="str">
        <f>A1025</f>
        <v>DHS13</v>
      </c>
      <c r="Z215" s="339"/>
      <c r="AA215" s="339"/>
      <c r="AB215" s="339"/>
      <c r="AC215" s="339"/>
      <c r="AD215" s="339"/>
      <c r="AE215" s="339"/>
      <c r="AF215" s="339"/>
      <c r="AG215" s="339"/>
      <c r="AH215" s="339"/>
      <c r="AI215" s="339"/>
      <c r="AJ215" s="339"/>
      <c r="AK215" s="339"/>
      <c r="AL215" s="339"/>
      <c r="AM215" s="339"/>
      <c r="AN215" s="339"/>
      <c r="AO215" s="339"/>
      <c r="AP215" s="339"/>
      <c r="AQ215" s="339"/>
      <c r="AR215" s="339"/>
      <c r="AS215" s="339"/>
      <c r="AT215" s="339"/>
      <c r="AU215" s="339"/>
      <c r="AV215" s="339"/>
      <c r="AW215" s="339"/>
      <c r="AX215" s="339"/>
      <c r="AY215" s="339"/>
      <c r="AZ215" s="339"/>
      <c r="BB215" s="31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96" customFormat="true" ht="15" customHeight="true" x14ac:dyDescent="0.2">
      <c r="A216" s="182"/>
      <c r="B216" s="184"/>
      <c r="Z216" s="339"/>
      <c r="AA216" s="339"/>
      <c r="AB216" s="339"/>
      <c r="AC216" s="339"/>
      <c r="AD216" s="339"/>
      <c r="AE216" s="339"/>
      <c r="AF216" s="339"/>
      <c r="AG216" s="339"/>
      <c r="AH216" s="339"/>
      <c r="AI216" s="339"/>
      <c r="AJ216" s="339"/>
      <c r="AK216" s="339"/>
      <c r="AL216" s="339"/>
      <c r="AM216" s="339"/>
      <c r="AN216" s="339"/>
      <c r="AO216" s="339"/>
      <c r="AP216" s="339"/>
      <c r="AQ216" s="339"/>
      <c r="AR216" s="339"/>
      <c r="AS216" s="339"/>
      <c r="AT216" s="339"/>
      <c r="AU216" s="339"/>
      <c r="AV216" s="339"/>
      <c r="AW216" s="339"/>
      <c r="AX216" s="339"/>
      <c r="AY216" s="339"/>
      <c r="AZ216" s="339"/>
      <c r="BB216" s="31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96" customFormat="true" ht="15" customHeight="true" x14ac:dyDescent="0.2">
      <c r="A217" s="182"/>
      <c r="B217" s="183"/>
      <c r="Z217" s="339"/>
      <c r="AA217" s="339"/>
      <c r="AB217" s="339"/>
      <c r="AC217" s="339"/>
      <c r="AD217" s="339"/>
      <c r="AE217" s="339"/>
      <c r="AF217" s="339"/>
      <c r="AG217" s="339"/>
      <c r="AH217" s="339"/>
      <c r="AI217" s="339"/>
      <c r="AJ217" s="339"/>
      <c r="AK217" s="339"/>
      <c r="AL217" s="339"/>
      <c r="AM217" s="339"/>
      <c r="AN217" s="339"/>
      <c r="AO217" s="339"/>
      <c r="AP217" s="339"/>
      <c r="AQ217" s="339"/>
      <c r="AR217" s="339"/>
      <c r="AS217" s="339"/>
      <c r="AT217" s="339"/>
      <c r="AU217" s="339"/>
      <c r="AV217" s="339"/>
      <c r="AW217" s="339"/>
      <c r="AX217" s="339"/>
      <c r="AY217" s="339"/>
      <c r="AZ217" s="339"/>
      <c r="BB217" s="31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96" customFormat="true" ht="18" customHeight="true" x14ac:dyDescent="0.2">
      <c r="A218" s="182"/>
      <c r="B218" s="184"/>
      <c r="Z218" s="339"/>
      <c r="AA218" s="339"/>
      <c r="AB218" s="339"/>
      <c r="AC218" s="339"/>
      <c r="AD218" s="339"/>
      <c r="AE218" s="339"/>
      <c r="AF218" s="339"/>
      <c r="AG218" s="339"/>
      <c r="AH218" s="339"/>
      <c r="AI218" s="339"/>
      <c r="AJ218" s="339"/>
      <c r="AK218" s="339"/>
      <c r="AL218" s="339"/>
      <c r="AM218" s="339"/>
      <c r="AN218" s="339"/>
      <c r="AO218" s="339"/>
      <c r="AP218" s="339"/>
      <c r="AQ218" s="339"/>
      <c r="AR218" s="339"/>
      <c r="AS218" s="339"/>
      <c r="AT218" s="339"/>
      <c r="AU218" s="339"/>
      <c r="AV218" s="339"/>
      <c r="AW218" s="339"/>
      <c r="AX218" s="339"/>
      <c r="AY218" s="339"/>
      <c r="AZ218" s="339"/>
      <c r="BB218" s="31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96" customFormat="true" ht="18" customHeight="true" x14ac:dyDescent="0.2">
      <c r="A219" s="181"/>
      <c r="B219" s="180"/>
      <c r="Z219" s="339"/>
      <c r="AA219" s="339"/>
      <c r="AB219" s="339"/>
      <c r="AC219" s="339"/>
      <c r="AD219" s="339"/>
      <c r="AE219" s="339"/>
      <c r="AF219" s="339"/>
      <c r="AG219" s="339"/>
      <c r="AH219" s="339"/>
      <c r="AI219" s="339"/>
      <c r="AJ219" s="339"/>
      <c r="AK219" s="339"/>
      <c r="AL219" s="339"/>
      <c r="AM219" s="339"/>
      <c r="AN219" s="339"/>
      <c r="AO219" s="339"/>
      <c r="AP219" s="339"/>
      <c r="AQ219" s="339"/>
      <c r="AR219" s="339"/>
      <c r="AS219" s="339"/>
      <c r="AT219" s="339"/>
      <c r="AU219" s="339"/>
      <c r="AV219" s="339"/>
      <c r="AW219" s="339"/>
      <c r="AX219" s="339"/>
      <c r="AY219" s="339"/>
      <c r="AZ219" s="339"/>
      <c r="BB219" s="31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489" customFormat="true" ht="15" customHeight="true" x14ac:dyDescent="0.2">
      <c r="A220" s="299" t="s">
        <v>86</v>
      </c>
      <c r="B220" s="334"/>
      <c r="C220" s="979" t="s">
        <v>114</v>
      </c>
      <c r="D220" s="980"/>
      <c r="E220" s="980"/>
      <c r="F220" s="980"/>
      <c r="G220" s="981"/>
      <c r="H220" s="982" t="s">
        <v>38</v>
      </c>
      <c r="I220" s="974"/>
      <c r="J220" s="974"/>
      <c r="K220" s="974"/>
      <c r="L220" s="976"/>
      <c r="M220" s="969" t="s">
        <v>37</v>
      </c>
      <c r="N220" s="970"/>
      <c r="O220" s="970"/>
      <c r="P220" s="970"/>
      <c r="Q220" s="972"/>
      <c r="R220" s="20" t="s">
        <v>138</v>
      </c>
      <c r="S220" s="398"/>
      <c r="T220" s="398"/>
      <c r="U220" s="398"/>
      <c r="V220" s="398"/>
      <c r="W220" s="398"/>
      <c r="X220" s="398"/>
      <c r="Y220" s="398"/>
      <c r="Z220" s="5"/>
      <c r="AA220" s="833"/>
      <c r="AB220" s="833"/>
      <c r="AC220" s="833"/>
      <c r="AD220" s="833"/>
      <c r="AE220" s="833"/>
      <c r="AF220" s="833"/>
      <c r="AG220" s="833"/>
      <c r="AH220" s="833"/>
      <c r="AI220" s="833"/>
      <c r="AJ220" s="833"/>
      <c r="AK220" s="833"/>
      <c r="AL220" s="833"/>
      <c r="AM220" s="833"/>
      <c r="AN220" s="833"/>
      <c r="AO220" s="833"/>
      <c r="AP220" s="833"/>
      <c r="AQ220" s="833"/>
      <c r="AR220" s="833"/>
      <c r="AS220" s="833"/>
      <c r="AT220" s="833"/>
      <c r="AU220" s="833"/>
      <c r="AV220" s="833"/>
      <c r="AW220" s="833"/>
      <c r="AX220" s="833"/>
      <c r="AY220" s="833"/>
      <c r="AZ220" s="344"/>
      <c r="BA220" s="345" t="s">
        <v>128</v>
      </c>
      <c r="BB220" s="299" t="s">
        <v>86</v>
      </c>
      <c r="BC220" s="969" t="s">
        <v>114</v>
      </c>
      <c r="BD220" s="970"/>
      <c r="BE220" s="970"/>
      <c r="BF220" s="970"/>
      <c r="BG220" s="971"/>
      <c r="BH220" s="969" t="s">
        <v>38</v>
      </c>
      <c r="BI220" s="970"/>
      <c r="BJ220" s="970"/>
      <c r="BK220" s="970"/>
      <c r="BL220" s="971"/>
      <c r="BM220" s="969" t="s">
        <v>37</v>
      </c>
      <c r="BN220" s="970"/>
      <c r="BO220" s="970"/>
      <c r="BP220" s="970"/>
      <c r="BQ220" s="972"/>
      <c r="BR220" s="19" t="s">
        <v>138</v>
      </c>
      <c r="BS220" s="398"/>
      <c r="BT220" s="398"/>
      <c r="BU220" s="398"/>
      <c r="BV220" s="398"/>
      <c r="BW220" s="398"/>
      <c r="BX220" s="398"/>
      <c r="BY220" s="398"/>
      <c r="BZ220" s="343"/>
      <c r="CA220" s="343"/>
      <c r="CB220" s="343"/>
      <c r="CC220" s="343"/>
      <c r="CD220" s="343"/>
      <c r="CE220" s="343"/>
      <c r="CF220" s="343"/>
      <c r="CG220" s="343"/>
      <c r="CH220" s="343"/>
      <c r="CI220" s="343"/>
      <c r="CJ220" s="343"/>
      <c r="CK220" s="343"/>
      <c r="CL220" s="343"/>
      <c r="CM220" s="343"/>
      <c r="CN220" s="343"/>
      <c r="CO220" s="343"/>
      <c r="CP220" s="343"/>
      <c r="CQ220" s="343"/>
      <c r="CR220" s="343"/>
      <c r="CS220" s="343"/>
      <c r="CT220" s="343"/>
      <c r="CU220" s="343"/>
      <c r="CV220" s="343"/>
      <c r="CW220" s="343"/>
      <c r="CX220" s="343"/>
      <c r="CY220" s="343"/>
      <c r="CZ220" s="343"/>
    </row>
    <row r="221" s="489" customFormat="true" ht="12.75" x14ac:dyDescent="0.2">
      <c r="A221" s="333" t="s">
        <v>87</v>
      </c>
      <c r="B221" s="367"/>
      <c r="C221" s="390" t="s">
        <v>0</v>
      </c>
      <c r="D221" s="545" t="s">
        <v>1</v>
      </c>
      <c r="E221" s="545" t="s">
        <v>2</v>
      </c>
      <c r="F221" s="545" t="s">
        <v>3</v>
      </c>
      <c r="G221" s="546" t="s">
        <v>4</v>
      </c>
      <c r="H221" s="372" t="s">
        <v>0</v>
      </c>
      <c r="I221" s="548" t="s">
        <v>1</v>
      </c>
      <c r="J221" s="548" t="s">
        <v>2</v>
      </c>
      <c r="K221" s="548" t="s">
        <v>3</v>
      </c>
      <c r="L221" s="549" t="s">
        <v>4</v>
      </c>
      <c r="M221" s="373" t="s">
        <v>0</v>
      </c>
      <c r="N221" s="548" t="s">
        <v>1</v>
      </c>
      <c r="O221" s="548" t="s">
        <v>2</v>
      </c>
      <c r="P221" s="548" t="s">
        <v>3</v>
      </c>
      <c r="Q221" s="544" t="s">
        <v>4</v>
      </c>
      <c r="R221" s="372" t="s">
        <v>548</v>
      </c>
      <c r="S221" s="548" t="s">
        <v>549</v>
      </c>
      <c r="T221" s="548" t="s">
        <v>550</v>
      </c>
      <c r="U221" s="548" t="s">
        <v>551</v>
      </c>
      <c r="V221" s="548" t="s">
        <v>552</v>
      </c>
      <c r="W221" s="548" t="s">
        <v>553</v>
      </c>
      <c r="X221" s="548" t="s">
        <v>554</v>
      </c>
      <c r="Y221" s="549" t="s">
        <v>555</v>
      </c>
      <c r="Z221" s="879"/>
      <c r="AA221" s="833"/>
      <c r="AB221" s="833"/>
      <c r="AC221" s="833"/>
      <c r="AD221" s="833"/>
      <c r="AE221" s="833"/>
      <c r="AF221" s="833"/>
      <c r="AG221" s="833"/>
      <c r="AH221" s="833"/>
      <c r="AI221" s="833"/>
      <c r="AJ221" s="833"/>
      <c r="AK221" s="833"/>
      <c r="AL221" s="833"/>
      <c r="AM221" s="833"/>
      <c r="AN221" s="833"/>
      <c r="AO221" s="833"/>
      <c r="AP221" s="833"/>
      <c r="AQ221" s="833"/>
      <c r="AR221" s="833"/>
      <c r="AS221" s="833"/>
      <c r="AT221" s="833"/>
      <c r="AU221" s="833"/>
      <c r="AV221" s="833"/>
      <c r="AW221" s="833"/>
      <c r="AX221" s="833"/>
      <c r="AY221" s="833"/>
      <c r="AZ221" s="344"/>
      <c r="BA221" s="333" t="s">
        <v>117</v>
      </c>
      <c r="BB221" s="332"/>
      <c r="BC221" s="422" t="s">
        <v>0</v>
      </c>
      <c r="BD221" s="521" t="s">
        <v>1</v>
      </c>
      <c r="BE221" s="521" t="s">
        <v>2</v>
      </c>
      <c r="BF221" s="521" t="s">
        <v>3</v>
      </c>
      <c r="BG221" s="423" t="s">
        <v>4</v>
      </c>
      <c r="BH221" s="422" t="s">
        <v>0</v>
      </c>
      <c r="BI221" s="521" t="s">
        <v>1</v>
      </c>
      <c r="BJ221" s="521" t="s">
        <v>2</v>
      </c>
      <c r="BK221" s="521" t="s">
        <v>3</v>
      </c>
      <c r="BL221" s="423" t="s">
        <v>4</v>
      </c>
      <c r="BM221" s="422" t="s">
        <v>0</v>
      </c>
      <c r="BN221" s="521" t="s">
        <v>1</v>
      </c>
      <c r="BO221" s="521" t="s">
        <v>2</v>
      </c>
      <c r="BP221" s="521" t="s">
        <v>3</v>
      </c>
      <c r="BQ221" s="423" t="s">
        <v>4</v>
      </c>
      <c r="BR221" s="422" t="s">
        <v>548</v>
      </c>
      <c r="BS221" s="521" t="s">
        <v>549</v>
      </c>
      <c r="BT221" s="521" t="s">
        <v>550</v>
      </c>
      <c r="BU221" s="521" t="s">
        <v>551</v>
      </c>
      <c r="BV221" s="521" t="s">
        <v>552</v>
      </c>
      <c r="BW221" s="521" t="s">
        <v>553</v>
      </c>
      <c r="BX221" s="521" t="s">
        <v>554</v>
      </c>
      <c r="BY221" s="522" t="s">
        <v>555</v>
      </c>
      <c r="BZ221" s="879"/>
      <c r="CA221" s="879"/>
      <c r="CB221" s="879"/>
      <c r="CC221" s="879"/>
      <c r="CD221" s="879"/>
      <c r="CE221" s="879"/>
      <c r="CF221" s="879"/>
      <c r="CG221" s="879"/>
      <c r="CH221" s="879"/>
      <c r="CI221" s="879"/>
      <c r="CJ221" s="879"/>
      <c r="CK221" s="879"/>
      <c r="CL221" s="879"/>
      <c r="CM221" s="879"/>
      <c r="CN221" s="879"/>
      <c r="CO221" s="879"/>
      <c r="CP221" s="879"/>
      <c r="CQ221" s="879"/>
      <c r="CR221" s="879"/>
      <c r="CS221" s="879"/>
      <c r="CT221" s="879"/>
      <c r="CU221" s="879"/>
      <c r="CV221" s="879"/>
      <c r="CW221" s="879"/>
      <c r="CX221" s="879"/>
      <c r="CY221" s="879"/>
      <c r="CZ221" s="879"/>
    </row>
    <row r="222" s="489" customFormat="true" ht="15" customHeight="true" x14ac:dyDescent="0.2">
      <c r="A222" s="983" t="s">
        <v>36</v>
      </c>
      <c r="B222" s="369" t="s">
        <v>15</v>
      </c>
      <c r="C222" s="68" t="s">
        <v>35</v>
      </c>
      <c r="D222" s="65" t="s">
        <v>35</v>
      </c>
      <c r="E222" s="65" t="s">
        <v>35</v>
      </c>
      <c r="F222" s="65" t="s">
        <v>35</v>
      </c>
      <c r="G222" s="62" t="s">
        <v>35</v>
      </c>
      <c r="H222" s="59" t="s">
        <v>35</v>
      </c>
      <c r="I222" s="65" t="s">
        <v>35</v>
      </c>
      <c r="J222" s="65" t="s">
        <v>35</v>
      </c>
      <c r="K222" s="65" t="s">
        <v>35</v>
      </c>
      <c r="L222" s="56" t="s">
        <v>35</v>
      </c>
      <c r="M222" s="68" t="s">
        <v>35</v>
      </c>
      <c r="N222" s="65" t="s">
        <v>35</v>
      </c>
      <c r="O222" s="65" t="s">
        <v>35</v>
      </c>
      <c r="P222" s="65" t="s">
        <v>35</v>
      </c>
      <c r="Q222" s="62" t="s">
        <v>35</v>
      </c>
      <c r="R222" s="59" t="s">
        <v>35</v>
      </c>
      <c r="S222" s="65" t="s">
        <v>35</v>
      </c>
      <c r="T222" s="65" t="s">
        <v>35</v>
      </c>
      <c r="U222" s="65" t="s">
        <v>35</v>
      </c>
      <c r="V222" s="65" t="s">
        <v>35</v>
      </c>
      <c r="W222" s="65" t="s">
        <v>35</v>
      </c>
      <c r="X222" s="65" t="s">
        <v>35</v>
      </c>
      <c r="Y222" s="56" t="s">
        <v>35</v>
      </c>
      <c r="Z222" s="10"/>
      <c r="AA222" s="833"/>
      <c r="AB222" s="833"/>
      <c r="AC222" s="833"/>
      <c r="AD222" s="833"/>
      <c r="AE222" s="833"/>
      <c r="AF222" s="833"/>
      <c r="AG222" s="833"/>
      <c r="AH222" s="833"/>
      <c r="AI222" s="833"/>
      <c r="AJ222" s="833"/>
      <c r="AK222" s="833"/>
      <c r="AL222" s="833"/>
      <c r="AM222" s="833"/>
      <c r="AN222" s="833"/>
      <c r="AO222" s="833"/>
      <c r="AP222" s="833"/>
      <c r="AQ222" s="833"/>
      <c r="AR222" s="833"/>
      <c r="AS222" s="833"/>
      <c r="AT222" s="833"/>
      <c r="AU222" s="833"/>
      <c r="AV222" s="833"/>
      <c r="AW222" s="833"/>
      <c r="AX222" s="833"/>
      <c r="AY222" s="833"/>
      <c r="AZ222" s="344"/>
      <c r="BA222" s="968" t="s">
        <v>36</v>
      </c>
      <c r="BB222" s="553" t="s">
        <v>15</v>
      </c>
      <c r="BC222" s="55" t="s">
        <v>35</v>
      </c>
      <c r="BD222" s="51" t="s">
        <v>35</v>
      </c>
      <c r="BE222" s="51" t="s">
        <v>35</v>
      </c>
      <c r="BF222" s="51" t="s">
        <v>35</v>
      </c>
      <c r="BG222" s="46" t="s">
        <v>35</v>
      </c>
      <c r="BH222" s="55" t="s">
        <v>35</v>
      </c>
      <c r="BI222" s="51" t="s">
        <v>35</v>
      </c>
      <c r="BJ222" s="51" t="s">
        <v>35</v>
      </c>
      <c r="BK222" s="51" t="s">
        <v>35</v>
      </c>
      <c r="BL222" s="46" t="s">
        <v>35</v>
      </c>
      <c r="BM222" s="55" t="s">
        <v>35</v>
      </c>
      <c r="BN222" s="51" t="s">
        <v>35</v>
      </c>
      <c r="BO222" s="51" t="s">
        <v>35</v>
      </c>
      <c r="BP222" s="51" t="s">
        <v>35</v>
      </c>
      <c r="BQ222" s="46" t="s">
        <v>35</v>
      </c>
      <c r="BR222" s="55" t="s">
        <v>35</v>
      </c>
      <c r="BS222" s="51" t="s">
        <v>35</v>
      </c>
      <c r="BT222" s="51" t="s">
        <v>35</v>
      </c>
      <c r="BU222" s="51" t="s">
        <v>35</v>
      </c>
      <c r="BV222" s="51" t="s">
        <v>35</v>
      </c>
      <c r="BW222" s="51" t="s">
        <v>35</v>
      </c>
      <c r="BX222" s="51" t="s">
        <v>35</v>
      </c>
      <c r="BY222" s="40" t="s">
        <v>35</v>
      </c>
      <c r="BZ222" s="8"/>
      <c r="CA222" s="6"/>
      <c r="CB222" s="6"/>
      <c r="CC222" s="6"/>
      <c r="CD222" s="6"/>
      <c r="CE222" s="6"/>
      <c r="CF222" s="6"/>
      <c r="CG222" s="6"/>
      <c r="CH222" s="6"/>
      <c r="CI222" s="6"/>
      <c r="CJ222" s="6"/>
      <c r="CK222" s="6"/>
      <c r="CL222" s="6"/>
      <c r="CM222" s="6"/>
      <c r="CN222" s="6"/>
      <c r="CO222" s="6"/>
      <c r="CP222" s="6"/>
      <c r="CQ222" s="6"/>
      <c r="CR222" s="6"/>
      <c r="CS222" s="6"/>
      <c r="CT222" s="6"/>
      <c r="CU222" s="6"/>
      <c r="CV222" s="6"/>
      <c r="CW222" s="6"/>
      <c r="CX222" s="6"/>
      <c r="CY222" s="6"/>
      <c r="CZ222" s="8"/>
    </row>
    <row r="223" s="489" customFormat="true" ht="15" customHeight="true" x14ac:dyDescent="0.2">
      <c r="A223" s="977"/>
      <c r="B223" s="370" t="s">
        <v>16</v>
      </c>
      <c r="C223" s="70" t="s">
        <v>35</v>
      </c>
      <c r="D223" s="67" t="s">
        <v>35</v>
      </c>
      <c r="E223" s="67" t="s">
        <v>35</v>
      </c>
      <c r="F223" s="67" t="s">
        <v>35</v>
      </c>
      <c r="G223" s="64" t="s">
        <v>35</v>
      </c>
      <c r="H223" s="61" t="s">
        <v>35</v>
      </c>
      <c r="I223" s="67" t="s">
        <v>35</v>
      </c>
      <c r="J223" s="67" t="s">
        <v>35</v>
      </c>
      <c r="K223" s="67" t="s">
        <v>35</v>
      </c>
      <c r="L223" s="58" t="s">
        <v>35</v>
      </c>
      <c r="M223" s="70" t="s">
        <v>35</v>
      </c>
      <c r="N223" s="67" t="s">
        <v>35</v>
      </c>
      <c r="O223" s="67" t="s">
        <v>35</v>
      </c>
      <c r="P223" s="67" t="s">
        <v>35</v>
      </c>
      <c r="Q223" s="64" t="s">
        <v>35</v>
      </c>
      <c r="R223" s="61" t="s">
        <v>35</v>
      </c>
      <c r="S223" s="67" t="s">
        <v>35</v>
      </c>
      <c r="T223" s="67" t="s">
        <v>35</v>
      </c>
      <c r="U223" s="67" t="s">
        <v>35</v>
      </c>
      <c r="V223" s="67" t="s">
        <v>35</v>
      </c>
      <c r="W223" s="67" t="s">
        <v>35</v>
      </c>
      <c r="X223" s="67" t="s">
        <v>35</v>
      </c>
      <c r="Y223" s="58" t="s">
        <v>35</v>
      </c>
      <c r="Z223" s="10"/>
      <c r="AA223" s="833"/>
      <c r="AB223" s="833"/>
      <c r="AC223" s="833"/>
      <c r="AD223" s="833"/>
      <c r="AE223" s="833"/>
      <c r="AF223" s="833"/>
      <c r="AG223" s="833"/>
      <c r="AH223" s="833"/>
      <c r="AI223" s="833"/>
      <c r="AJ223" s="833"/>
      <c r="AK223" s="833"/>
      <c r="AL223" s="833"/>
      <c r="AM223" s="833"/>
      <c r="AN223" s="833"/>
      <c r="AO223" s="833"/>
      <c r="AP223" s="833"/>
      <c r="AQ223" s="833"/>
      <c r="AR223" s="833"/>
      <c r="AS223" s="833"/>
      <c r="AT223" s="833"/>
      <c r="AU223" s="833"/>
      <c r="AV223" s="833"/>
      <c r="AW223" s="833"/>
      <c r="AX223" s="833"/>
      <c r="AY223" s="833"/>
      <c r="AZ223" s="344"/>
      <c r="BA223" s="965"/>
      <c r="BB223" s="552" t="s">
        <v>16</v>
      </c>
      <c r="BC223" s="54" t="s">
        <v>35</v>
      </c>
      <c r="BD223" s="50" t="s">
        <v>35</v>
      </c>
      <c r="BE223" s="50" t="s">
        <v>35</v>
      </c>
      <c r="BF223" s="50" t="s">
        <v>35</v>
      </c>
      <c r="BG223" s="45" t="s">
        <v>35</v>
      </c>
      <c r="BH223" s="54" t="s">
        <v>35</v>
      </c>
      <c r="BI223" s="50" t="s">
        <v>35</v>
      </c>
      <c r="BJ223" s="50" t="s">
        <v>35</v>
      </c>
      <c r="BK223" s="50" t="s">
        <v>35</v>
      </c>
      <c r="BL223" s="45" t="s">
        <v>35</v>
      </c>
      <c r="BM223" s="54" t="s">
        <v>35</v>
      </c>
      <c r="BN223" s="50" t="s">
        <v>35</v>
      </c>
      <c r="BO223" s="50" t="s">
        <v>35</v>
      </c>
      <c r="BP223" s="50" t="s">
        <v>35</v>
      </c>
      <c r="BQ223" s="45" t="s">
        <v>35</v>
      </c>
      <c r="BR223" s="54" t="s">
        <v>35</v>
      </c>
      <c r="BS223" s="50" t="s">
        <v>35</v>
      </c>
      <c r="BT223" s="50" t="s">
        <v>35</v>
      </c>
      <c r="BU223" s="50" t="s">
        <v>35</v>
      </c>
      <c r="BV223" s="50" t="s">
        <v>35</v>
      </c>
      <c r="BW223" s="50" t="s">
        <v>35</v>
      </c>
      <c r="BX223" s="50" t="s">
        <v>35</v>
      </c>
      <c r="BY223" s="39" t="s">
        <v>35</v>
      </c>
      <c r="BZ223" s="8"/>
      <c r="CA223" s="6"/>
      <c r="CB223" s="6"/>
      <c r="CC223" s="6"/>
      <c r="CD223" s="6"/>
      <c r="CE223" s="6"/>
      <c r="CF223" s="6"/>
      <c r="CG223" s="6"/>
      <c r="CH223" s="6"/>
      <c r="CI223" s="6"/>
      <c r="CJ223" s="6"/>
      <c r="CK223" s="6"/>
      <c r="CL223" s="6"/>
      <c r="CM223" s="6"/>
      <c r="CN223" s="6"/>
      <c r="CO223" s="6"/>
      <c r="CP223" s="6"/>
      <c r="CQ223" s="6"/>
      <c r="CR223" s="6"/>
      <c r="CS223" s="6"/>
      <c r="CT223" s="6"/>
      <c r="CU223" s="6"/>
      <c r="CV223" s="6"/>
      <c r="CW223" s="6"/>
      <c r="CX223" s="6"/>
      <c r="CY223" s="6"/>
      <c r="CZ223" s="8"/>
    </row>
    <row r="224" s="489" customFormat="true" ht="15" customHeight="true" x14ac:dyDescent="0.2">
      <c r="A224" s="978"/>
      <c r="B224" s="371" t="s">
        <v>20</v>
      </c>
      <c r="C224" s="70" t="s">
        <v>35</v>
      </c>
      <c r="D224" s="67" t="s">
        <v>35</v>
      </c>
      <c r="E224" s="67" t="s">
        <v>35</v>
      </c>
      <c r="F224" s="67" t="s">
        <v>35</v>
      </c>
      <c r="G224" s="64" t="s">
        <v>35</v>
      </c>
      <c r="H224" s="61" t="s">
        <v>35</v>
      </c>
      <c r="I224" s="67" t="s">
        <v>35</v>
      </c>
      <c r="J224" s="67" t="s">
        <v>35</v>
      </c>
      <c r="K224" s="67" t="s">
        <v>35</v>
      </c>
      <c r="L224" s="58" t="s">
        <v>35</v>
      </c>
      <c r="M224" s="70" t="s">
        <v>35</v>
      </c>
      <c r="N224" s="67" t="s">
        <v>35</v>
      </c>
      <c r="O224" s="67" t="s">
        <v>35</v>
      </c>
      <c r="P224" s="67" t="s">
        <v>35</v>
      </c>
      <c r="Q224" s="64" t="s">
        <v>35</v>
      </c>
      <c r="R224" s="61" t="s">
        <v>35</v>
      </c>
      <c r="S224" s="67" t="s">
        <v>35</v>
      </c>
      <c r="T224" s="67" t="s">
        <v>35</v>
      </c>
      <c r="U224" s="67" t="s">
        <v>35</v>
      </c>
      <c r="V224" s="67" t="s">
        <v>35</v>
      </c>
      <c r="W224" s="67" t="s">
        <v>35</v>
      </c>
      <c r="X224" s="67" t="s">
        <v>35</v>
      </c>
      <c r="Y224" s="58" t="s">
        <v>35</v>
      </c>
      <c r="Z224" s="10"/>
      <c r="AA224" s="833"/>
      <c r="AB224" s="833"/>
      <c r="AC224" s="833"/>
      <c r="AD224" s="833"/>
      <c r="AE224" s="833"/>
      <c r="AF224" s="833"/>
      <c r="AG224" s="833"/>
      <c r="AH224" s="833"/>
      <c r="AI224" s="833"/>
      <c r="AJ224" s="833"/>
      <c r="AK224" s="833"/>
      <c r="AL224" s="833"/>
      <c r="AM224" s="833"/>
      <c r="AN224" s="833"/>
      <c r="AO224" s="833"/>
      <c r="AP224" s="833"/>
      <c r="AQ224" s="833"/>
      <c r="AR224" s="833"/>
      <c r="AS224" s="833"/>
      <c r="AT224" s="833"/>
      <c r="AU224" s="833"/>
      <c r="AV224" s="833"/>
      <c r="AW224" s="833"/>
      <c r="AX224" s="833"/>
      <c r="AY224" s="833"/>
      <c r="AZ224" s="344"/>
      <c r="BA224" s="965"/>
      <c r="BB224" s="552" t="s">
        <v>20</v>
      </c>
      <c r="BC224" s="54" t="s">
        <v>35</v>
      </c>
      <c r="BD224" s="50" t="s">
        <v>35</v>
      </c>
      <c r="BE224" s="50" t="s">
        <v>35</v>
      </c>
      <c r="BF224" s="50" t="s">
        <v>35</v>
      </c>
      <c r="BG224" s="45" t="s">
        <v>35</v>
      </c>
      <c r="BH224" s="54" t="s">
        <v>35</v>
      </c>
      <c r="BI224" s="50" t="s">
        <v>35</v>
      </c>
      <c r="BJ224" s="50" t="s">
        <v>35</v>
      </c>
      <c r="BK224" s="50" t="s">
        <v>35</v>
      </c>
      <c r="BL224" s="45" t="s">
        <v>35</v>
      </c>
      <c r="BM224" s="54" t="s">
        <v>35</v>
      </c>
      <c r="BN224" s="50" t="s">
        <v>35</v>
      </c>
      <c r="BO224" s="50" t="s">
        <v>35</v>
      </c>
      <c r="BP224" s="50" t="s">
        <v>35</v>
      </c>
      <c r="BQ224" s="45" t="s">
        <v>35</v>
      </c>
      <c r="BR224" s="54" t="s">
        <v>35</v>
      </c>
      <c r="BS224" s="50" t="s">
        <v>35</v>
      </c>
      <c r="BT224" s="50" t="s">
        <v>35</v>
      </c>
      <c r="BU224" s="50" t="s">
        <v>35</v>
      </c>
      <c r="BV224" s="50" t="s">
        <v>35</v>
      </c>
      <c r="BW224" s="50" t="s">
        <v>35</v>
      </c>
      <c r="BX224" s="50" t="s">
        <v>35</v>
      </c>
      <c r="BY224" s="39" t="s">
        <v>35</v>
      </c>
      <c r="BZ224" s="8"/>
      <c r="CA224" s="6"/>
      <c r="CB224" s="6"/>
      <c r="CC224" s="6"/>
      <c r="CD224" s="6"/>
      <c r="CE224" s="6"/>
      <c r="CF224" s="6"/>
      <c r="CG224" s="6"/>
      <c r="CH224" s="6"/>
      <c r="CI224" s="6"/>
      <c r="CJ224" s="6"/>
      <c r="CK224" s="6"/>
      <c r="CL224" s="6"/>
      <c r="CM224" s="6"/>
      <c r="CN224" s="6"/>
      <c r="CO224" s="6"/>
      <c r="CP224" s="6"/>
      <c r="CQ224" s="6"/>
      <c r="CR224" s="6"/>
      <c r="CS224" s="6"/>
      <c r="CT224" s="6"/>
      <c r="CU224" s="6"/>
      <c r="CV224" s="6"/>
      <c r="CW224" s="6"/>
      <c r="CX224" s="6"/>
      <c r="CY224" s="6"/>
      <c r="CZ224" s="8"/>
    </row>
    <row r="225" s="489" customFormat="true" ht="15" customHeight="true" x14ac:dyDescent="0.2">
      <c r="A225" s="30"/>
      <c r="B225" s="29"/>
      <c r="C225" s="28"/>
      <c r="D225" s="27"/>
      <c r="E225" s="27"/>
      <c r="F225" s="27"/>
      <c r="G225" s="26"/>
      <c r="H225" s="25"/>
      <c r="I225" s="27"/>
      <c r="J225" s="27"/>
      <c r="K225" s="27"/>
      <c r="L225" s="24"/>
      <c r="M225" s="28"/>
      <c r="N225" s="27"/>
      <c r="O225" s="27"/>
      <c r="P225" s="27"/>
      <c r="Q225" s="26"/>
      <c r="R225" s="25"/>
      <c r="S225" s="27"/>
      <c r="T225" s="27"/>
      <c r="U225" s="27"/>
      <c r="V225" s="27"/>
      <c r="W225" s="27"/>
      <c r="X225" s="27"/>
      <c r="Y225" s="24"/>
      <c r="Z225" s="2"/>
      <c r="AA225" s="833"/>
      <c r="AB225" s="833"/>
      <c r="AC225" s="833"/>
      <c r="AD225" s="833"/>
      <c r="AE225" s="833"/>
      <c r="AF225" s="833"/>
      <c r="AG225" s="833"/>
      <c r="AH225" s="833"/>
      <c r="AI225" s="833"/>
      <c r="AJ225" s="833"/>
      <c r="AK225" s="833"/>
      <c r="AL225" s="833"/>
      <c r="AM225" s="833"/>
      <c r="AN225" s="833"/>
      <c r="AO225" s="833"/>
      <c r="AP225" s="833"/>
      <c r="AQ225" s="833"/>
      <c r="AR225" s="833"/>
      <c r="AS225" s="833"/>
      <c r="AT225" s="833"/>
      <c r="AU225" s="833"/>
      <c r="AV225" s="833"/>
      <c r="AW225" s="833"/>
      <c r="AX225" s="833"/>
      <c r="AY225" s="833"/>
      <c r="AZ225" s="344"/>
      <c r="BA225" s="965" t="s">
        <v>70</v>
      </c>
      <c r="BB225" s="552" t="s">
        <v>71</v>
      </c>
      <c r="BC225" s="54" t="s">
        <v>35</v>
      </c>
      <c r="BD225" s="50" t="s">
        <v>35</v>
      </c>
      <c r="BE225" s="50" t="s">
        <v>35</v>
      </c>
      <c r="BF225" s="50" t="s">
        <v>35</v>
      </c>
      <c r="BG225" s="45" t="s">
        <v>35</v>
      </c>
      <c r="BH225" s="54" t="s">
        <v>35</v>
      </c>
      <c r="BI225" s="50" t="s">
        <v>35</v>
      </c>
      <c r="BJ225" s="50" t="s">
        <v>35</v>
      </c>
      <c r="BK225" s="50" t="s">
        <v>35</v>
      </c>
      <c r="BL225" s="45" t="s">
        <v>35</v>
      </c>
      <c r="BM225" s="54" t="s">
        <v>35</v>
      </c>
      <c r="BN225" s="50" t="s">
        <v>35</v>
      </c>
      <c r="BO225" s="50" t="s">
        <v>35</v>
      </c>
      <c r="BP225" s="50" t="s">
        <v>35</v>
      </c>
      <c r="BQ225" s="45" t="s">
        <v>35</v>
      </c>
      <c r="BR225" s="54" t="s">
        <v>35</v>
      </c>
      <c r="BS225" s="50" t="s">
        <v>35</v>
      </c>
      <c r="BT225" s="50" t="s">
        <v>35</v>
      </c>
      <c r="BU225" s="50" t="s">
        <v>35</v>
      </c>
      <c r="BV225" s="50" t="s">
        <v>35</v>
      </c>
      <c r="BW225" s="50" t="s">
        <v>35</v>
      </c>
      <c r="BX225" s="50" t="s">
        <v>35</v>
      </c>
      <c r="BY225" s="39" t="s">
        <v>35</v>
      </c>
      <c r="BZ225" s="8"/>
      <c r="CA225" s="8"/>
      <c r="CB225" s="8"/>
      <c r="CC225" s="8"/>
      <c r="CD225" s="8"/>
      <c r="CE225" s="8"/>
      <c r="CF225" s="8"/>
      <c r="CG225" s="8"/>
      <c r="CH225" s="8"/>
      <c r="CI225" s="8"/>
      <c r="CJ225" s="8"/>
      <c r="CK225" s="8"/>
      <c r="CL225" s="8"/>
      <c r="CM225" s="8"/>
      <c r="CN225" s="8"/>
      <c r="CO225" s="8"/>
      <c r="CP225" s="8"/>
      <c r="CQ225" s="8"/>
      <c r="CR225" s="8"/>
      <c r="CS225" s="8"/>
      <c r="CT225" s="8"/>
      <c r="CU225" s="8"/>
      <c r="CV225" s="8"/>
      <c r="CW225" s="8"/>
      <c r="CX225" s="8"/>
      <c r="CY225" s="8"/>
      <c r="CZ225" s="8"/>
    </row>
    <row r="226" s="489" customFormat="true" ht="15" customHeight="true" x14ac:dyDescent="0.2">
      <c r="A226" s="149"/>
      <c r="B226" s="144"/>
      <c r="C226" s="161"/>
      <c r="D226" s="160"/>
      <c r="E226" s="160"/>
      <c r="F226" s="160"/>
      <c r="G226" s="150"/>
      <c r="H226" s="153"/>
      <c r="I226" s="160"/>
      <c r="J226" s="160"/>
      <c r="K226" s="160"/>
      <c r="L226" s="156"/>
      <c r="M226" s="161"/>
      <c r="N226" s="160"/>
      <c r="O226" s="160"/>
      <c r="P226" s="160"/>
      <c r="Q226" s="150"/>
      <c r="R226" s="153"/>
      <c r="S226" s="160"/>
      <c r="T226" s="160"/>
      <c r="U226" s="160"/>
      <c r="V226" s="160"/>
      <c r="W226" s="160"/>
      <c r="X226" s="160"/>
      <c r="Y226" s="156"/>
      <c r="Z226" s="879"/>
      <c r="AA226" s="833"/>
      <c r="AB226" s="833"/>
      <c r="AC226" s="833"/>
      <c r="AD226" s="833"/>
      <c r="AE226" s="833"/>
      <c r="AF226" s="833"/>
      <c r="AG226" s="833"/>
      <c r="AH226" s="833"/>
      <c r="AI226" s="833"/>
      <c r="AJ226" s="833"/>
      <c r="AK226" s="833"/>
      <c r="AL226" s="833"/>
      <c r="AM226" s="833"/>
      <c r="AN226" s="833"/>
      <c r="AO226" s="833"/>
      <c r="AP226" s="833"/>
      <c r="AQ226" s="833"/>
      <c r="AR226" s="833"/>
      <c r="AS226" s="833"/>
      <c r="AT226" s="833"/>
      <c r="AU226" s="833"/>
      <c r="AV226" s="833"/>
      <c r="AW226" s="833"/>
      <c r="AX226" s="833"/>
      <c r="AY226" s="833"/>
      <c r="AZ226" s="344"/>
      <c r="BA226" s="965"/>
      <c r="BB226" s="552" t="s">
        <v>72</v>
      </c>
      <c r="BC226" s="54" t="s">
        <v>35</v>
      </c>
      <c r="BD226" s="50" t="s">
        <v>35</v>
      </c>
      <c r="BE226" s="50" t="s">
        <v>35</v>
      </c>
      <c r="BF226" s="50" t="s">
        <v>35</v>
      </c>
      <c r="BG226" s="45" t="s">
        <v>35</v>
      </c>
      <c r="BH226" s="54" t="s">
        <v>35</v>
      </c>
      <c r="BI226" s="50" t="s">
        <v>35</v>
      </c>
      <c r="BJ226" s="50" t="s">
        <v>35</v>
      </c>
      <c r="BK226" s="50" t="s">
        <v>35</v>
      </c>
      <c r="BL226" s="45" t="s">
        <v>35</v>
      </c>
      <c r="BM226" s="54" t="s">
        <v>35</v>
      </c>
      <c r="BN226" s="50" t="s">
        <v>35</v>
      </c>
      <c r="BO226" s="50" t="s">
        <v>35</v>
      </c>
      <c r="BP226" s="50" t="s">
        <v>35</v>
      </c>
      <c r="BQ226" s="45" t="s">
        <v>35</v>
      </c>
      <c r="BR226" s="54" t="s">
        <v>35</v>
      </c>
      <c r="BS226" s="50" t="s">
        <v>35</v>
      </c>
      <c r="BT226" s="50" t="s">
        <v>35</v>
      </c>
      <c r="BU226" s="50" t="s">
        <v>35</v>
      </c>
      <c r="BV226" s="50" t="s">
        <v>35</v>
      </c>
      <c r="BW226" s="50" t="s">
        <v>35</v>
      </c>
      <c r="BX226" s="50" t="s">
        <v>35</v>
      </c>
      <c r="BY226" s="39" t="s">
        <v>35</v>
      </c>
      <c r="BZ226" s="8"/>
      <c r="CA226" s="8"/>
      <c r="CB226" s="8"/>
      <c r="CC226" s="8"/>
      <c r="CD226" s="8"/>
      <c r="CE226" s="8"/>
      <c r="CF226" s="8"/>
      <c r="CG226" s="8"/>
      <c r="CH226" s="8"/>
      <c r="CI226" s="8"/>
      <c r="CJ226" s="8"/>
      <c r="CK226" s="8"/>
      <c r="CL226" s="8"/>
      <c r="CM226" s="8"/>
      <c r="CN226" s="8"/>
      <c r="CO226" s="8"/>
      <c r="CP226" s="8"/>
      <c r="CQ226" s="8"/>
      <c r="CR226" s="8"/>
      <c r="CS226" s="8"/>
      <c r="CT226" s="8"/>
      <c r="CU226" s="8"/>
      <c r="CV226" s="8"/>
      <c r="CW226" s="8"/>
      <c r="CX226" s="8"/>
      <c r="CY226" s="8"/>
      <c r="CZ226" s="8"/>
    </row>
    <row r="227" s="489" customFormat="true" ht="15" customHeight="true" x14ac:dyDescent="0.2">
      <c r="A227" s="149"/>
      <c r="B227" s="144"/>
      <c r="C227" s="161"/>
      <c r="D227" s="160"/>
      <c r="E227" s="160"/>
      <c r="F227" s="160"/>
      <c r="G227" s="150"/>
      <c r="H227" s="153"/>
      <c r="I227" s="160"/>
      <c r="J227" s="160"/>
      <c r="K227" s="160"/>
      <c r="L227" s="156"/>
      <c r="M227" s="161"/>
      <c r="N227" s="160"/>
      <c r="O227" s="160"/>
      <c r="P227" s="160"/>
      <c r="Q227" s="150"/>
      <c r="R227" s="153"/>
      <c r="S227" s="160"/>
      <c r="T227" s="160"/>
      <c r="U227" s="160"/>
      <c r="V227" s="160"/>
      <c r="W227" s="160"/>
      <c r="X227" s="160"/>
      <c r="Y227" s="156"/>
      <c r="Z227" s="879"/>
      <c r="AA227" s="833"/>
      <c r="AB227" s="833"/>
      <c r="AC227" s="833"/>
      <c r="AD227" s="833"/>
      <c r="AE227" s="833"/>
      <c r="AF227" s="833"/>
      <c r="AG227" s="833"/>
      <c r="AH227" s="833"/>
      <c r="AI227" s="833"/>
      <c r="AJ227" s="833"/>
      <c r="AK227" s="833"/>
      <c r="AL227" s="833"/>
      <c r="AM227" s="833"/>
      <c r="AN227" s="833"/>
      <c r="AO227" s="833"/>
      <c r="AP227" s="833"/>
      <c r="AQ227" s="833"/>
      <c r="AR227" s="833"/>
      <c r="AS227" s="833"/>
      <c r="AT227" s="833"/>
      <c r="AU227" s="833"/>
      <c r="AV227" s="833"/>
      <c r="AW227" s="833"/>
      <c r="AX227" s="833"/>
      <c r="AY227" s="833"/>
      <c r="AZ227" s="344"/>
      <c r="BA227" s="965" t="s">
        <v>94</v>
      </c>
      <c r="BB227" s="552" t="s">
        <v>61</v>
      </c>
      <c r="BC227" s="54" t="s">
        <v>35</v>
      </c>
      <c r="BD227" s="50" t="s">
        <v>35</v>
      </c>
      <c r="BE227" s="50" t="s">
        <v>35</v>
      </c>
      <c r="BF227" s="50" t="s">
        <v>35</v>
      </c>
      <c r="BG227" s="45" t="s">
        <v>35</v>
      </c>
      <c r="BH227" s="54" t="s">
        <v>35</v>
      </c>
      <c r="BI227" s="50" t="s">
        <v>35</v>
      </c>
      <c r="BJ227" s="50" t="s">
        <v>35</v>
      </c>
      <c r="BK227" s="50" t="s">
        <v>35</v>
      </c>
      <c r="BL227" s="45" t="s">
        <v>35</v>
      </c>
      <c r="BM227" s="54" t="s">
        <v>35</v>
      </c>
      <c r="BN227" s="50" t="s">
        <v>35</v>
      </c>
      <c r="BO227" s="50" t="s">
        <v>35</v>
      </c>
      <c r="BP227" s="50" t="s">
        <v>35</v>
      </c>
      <c r="BQ227" s="45" t="s">
        <v>35</v>
      </c>
      <c r="BR227" s="54" t="s">
        <v>35</v>
      </c>
      <c r="BS227" s="50" t="s">
        <v>35</v>
      </c>
      <c r="BT227" s="50" t="s">
        <v>35</v>
      </c>
      <c r="BU227" s="50" t="s">
        <v>35</v>
      </c>
      <c r="BV227" s="50" t="s">
        <v>35</v>
      </c>
      <c r="BW227" s="50" t="s">
        <v>35</v>
      </c>
      <c r="BX227" s="50" t="s">
        <v>35</v>
      </c>
      <c r="BY227" s="39" t="s">
        <v>35</v>
      </c>
      <c r="BZ227" s="8"/>
      <c r="CA227" s="8"/>
      <c r="CB227" s="8"/>
      <c r="CC227" s="8"/>
      <c r="CD227" s="8"/>
      <c r="CE227" s="8"/>
      <c r="CF227" s="8"/>
      <c r="CG227" s="8"/>
      <c r="CH227" s="8"/>
      <c r="CI227" s="8"/>
      <c r="CJ227" s="8"/>
      <c r="CK227" s="8"/>
      <c r="CL227" s="8"/>
      <c r="CM227" s="8"/>
      <c r="CN227" s="8"/>
      <c r="CO227" s="8"/>
      <c r="CP227" s="8"/>
      <c r="CQ227" s="8"/>
      <c r="CR227" s="8"/>
      <c r="CS227" s="8"/>
      <c r="CT227" s="8"/>
      <c r="CU227" s="8"/>
      <c r="CV227" s="8"/>
      <c r="CW227" s="8"/>
      <c r="CX227" s="8"/>
      <c r="CY227" s="8"/>
      <c r="CZ227" s="8"/>
    </row>
    <row r="228" s="489" customFormat="true" ht="15" customHeight="true" x14ac:dyDescent="0.2">
      <c r="A228" s="149"/>
      <c r="B228" s="144"/>
      <c r="C228" s="127"/>
      <c r="D228" s="126"/>
      <c r="E228" s="126"/>
      <c r="F228" s="126"/>
      <c r="G228" s="125"/>
      <c r="H228" s="124"/>
      <c r="I228" s="126"/>
      <c r="J228" s="126"/>
      <c r="K228" s="126"/>
      <c r="L228" s="123"/>
      <c r="M228" s="127"/>
      <c r="N228" s="126"/>
      <c r="O228" s="126"/>
      <c r="P228" s="126"/>
      <c r="Q228" s="125"/>
      <c r="R228" s="124"/>
      <c r="S228" s="126"/>
      <c r="T228" s="126"/>
      <c r="U228" s="126"/>
      <c r="V228" s="126"/>
      <c r="W228" s="126"/>
      <c r="X228" s="126"/>
      <c r="Y228" s="123"/>
      <c r="Z228" s="4"/>
      <c r="AA228" s="833"/>
      <c r="AB228" s="833"/>
      <c r="AC228" s="833"/>
      <c r="AD228" s="833"/>
      <c r="AE228" s="833"/>
      <c r="AF228" s="833"/>
      <c r="AG228" s="833"/>
      <c r="AH228" s="833"/>
      <c r="AI228" s="833"/>
      <c r="AJ228" s="833"/>
      <c r="AK228" s="833"/>
      <c r="AL228" s="833"/>
      <c r="AM228" s="833"/>
      <c r="AN228" s="833"/>
      <c r="AO228" s="833"/>
      <c r="AP228" s="833"/>
      <c r="AQ228" s="833"/>
      <c r="AR228" s="833"/>
      <c r="AS228" s="833"/>
      <c r="AT228" s="833"/>
      <c r="AU228" s="833"/>
      <c r="AV228" s="833"/>
      <c r="AW228" s="833"/>
      <c r="AX228" s="833"/>
      <c r="AY228" s="833"/>
      <c r="AZ228" s="344"/>
      <c r="BA228" s="965"/>
      <c r="BB228" s="552" t="s">
        <v>91</v>
      </c>
      <c r="BC228" s="54" t="s">
        <v>35</v>
      </c>
      <c r="BD228" s="50" t="s">
        <v>35</v>
      </c>
      <c r="BE228" s="50" t="s">
        <v>35</v>
      </c>
      <c r="BF228" s="50" t="s">
        <v>35</v>
      </c>
      <c r="BG228" s="45" t="s">
        <v>35</v>
      </c>
      <c r="BH228" s="54" t="s">
        <v>35</v>
      </c>
      <c r="BI228" s="50" t="s">
        <v>35</v>
      </c>
      <c r="BJ228" s="50" t="s">
        <v>35</v>
      </c>
      <c r="BK228" s="50" t="s">
        <v>35</v>
      </c>
      <c r="BL228" s="45" t="s">
        <v>35</v>
      </c>
      <c r="BM228" s="54" t="s">
        <v>35</v>
      </c>
      <c r="BN228" s="50" t="s">
        <v>35</v>
      </c>
      <c r="BO228" s="50" t="s">
        <v>35</v>
      </c>
      <c r="BP228" s="50" t="s">
        <v>35</v>
      </c>
      <c r="BQ228" s="45" t="s">
        <v>35</v>
      </c>
      <c r="BR228" s="54" t="s">
        <v>35</v>
      </c>
      <c r="BS228" s="50" t="s">
        <v>35</v>
      </c>
      <c r="BT228" s="50" t="s">
        <v>35</v>
      </c>
      <c r="BU228" s="50" t="s">
        <v>35</v>
      </c>
      <c r="BV228" s="50" t="s">
        <v>35</v>
      </c>
      <c r="BW228" s="50" t="s">
        <v>35</v>
      </c>
      <c r="BX228" s="50" t="s">
        <v>35</v>
      </c>
      <c r="BY228" s="39" t="s">
        <v>35</v>
      </c>
      <c r="BZ228" s="8"/>
      <c r="CA228" s="8"/>
      <c r="CB228" s="8"/>
      <c r="CC228" s="8"/>
      <c r="CD228" s="8"/>
      <c r="CE228" s="8"/>
      <c r="CF228" s="8"/>
      <c r="CG228" s="8"/>
      <c r="CH228" s="8"/>
      <c r="CI228" s="8"/>
      <c r="CJ228" s="8"/>
      <c r="CK228" s="8"/>
      <c r="CL228" s="8"/>
      <c r="CM228" s="8"/>
      <c r="CN228" s="8"/>
      <c r="CO228" s="8"/>
      <c r="CP228" s="8"/>
      <c r="CQ228" s="8"/>
      <c r="CR228" s="8"/>
      <c r="CS228" s="8"/>
      <c r="CT228" s="8"/>
      <c r="CU228" s="8"/>
      <c r="CV228" s="8"/>
      <c r="CW228" s="8"/>
      <c r="CX228" s="8"/>
      <c r="CY228" s="8"/>
      <c r="CZ228" s="8"/>
    </row>
    <row r="229" s="489" customFormat="true" ht="15" customHeight="true" x14ac:dyDescent="0.2">
      <c r="A229" s="149"/>
      <c r="B229" s="144"/>
      <c r="C229" s="127"/>
      <c r="D229" s="126"/>
      <c r="E229" s="126"/>
      <c r="F229" s="126"/>
      <c r="G229" s="125"/>
      <c r="H229" s="124"/>
      <c r="I229" s="126"/>
      <c r="J229" s="126"/>
      <c r="K229" s="126"/>
      <c r="L229" s="123"/>
      <c r="M229" s="127"/>
      <c r="N229" s="126"/>
      <c r="O229" s="126"/>
      <c r="P229" s="126"/>
      <c r="Q229" s="125"/>
      <c r="R229" s="124"/>
      <c r="S229" s="126"/>
      <c r="T229" s="126"/>
      <c r="U229" s="126"/>
      <c r="V229" s="126"/>
      <c r="W229" s="126"/>
      <c r="X229" s="126"/>
      <c r="Y229" s="123"/>
      <c r="Z229" s="4"/>
      <c r="AA229" s="833"/>
      <c r="AB229" s="833"/>
      <c r="AC229" s="833"/>
      <c r="AD229" s="833"/>
      <c r="AE229" s="833"/>
      <c r="AF229" s="833"/>
      <c r="AG229" s="833"/>
      <c r="AH229" s="833"/>
      <c r="AI229" s="833"/>
      <c r="AJ229" s="833"/>
      <c r="AK229" s="833"/>
      <c r="AL229" s="833"/>
      <c r="AM229" s="833"/>
      <c r="AN229" s="833"/>
      <c r="AO229" s="833"/>
      <c r="AP229" s="833"/>
      <c r="AQ229" s="833"/>
      <c r="AR229" s="833"/>
      <c r="AS229" s="833"/>
      <c r="AT229" s="833"/>
      <c r="AU229" s="833"/>
      <c r="AV229" s="833"/>
      <c r="AW229" s="833"/>
      <c r="AX229" s="833"/>
      <c r="AY229" s="833"/>
      <c r="AZ229" s="344"/>
      <c r="BA229" s="965"/>
      <c r="BB229" s="552" t="s">
        <v>92</v>
      </c>
      <c r="BC229" s="54" t="s">
        <v>35</v>
      </c>
      <c r="BD229" s="50" t="s">
        <v>35</v>
      </c>
      <c r="BE229" s="50" t="s">
        <v>35</v>
      </c>
      <c r="BF229" s="50" t="s">
        <v>35</v>
      </c>
      <c r="BG229" s="45" t="s">
        <v>35</v>
      </c>
      <c r="BH229" s="54" t="s">
        <v>35</v>
      </c>
      <c r="BI229" s="50" t="s">
        <v>35</v>
      </c>
      <c r="BJ229" s="50" t="s">
        <v>35</v>
      </c>
      <c r="BK229" s="50" t="s">
        <v>35</v>
      </c>
      <c r="BL229" s="45" t="s">
        <v>35</v>
      </c>
      <c r="BM229" s="54" t="s">
        <v>35</v>
      </c>
      <c r="BN229" s="50" t="s">
        <v>35</v>
      </c>
      <c r="BO229" s="50" t="s">
        <v>35</v>
      </c>
      <c r="BP229" s="50" t="s">
        <v>35</v>
      </c>
      <c r="BQ229" s="45" t="s">
        <v>35</v>
      </c>
      <c r="BR229" s="54" t="s">
        <v>35</v>
      </c>
      <c r="BS229" s="50" t="s">
        <v>35</v>
      </c>
      <c r="BT229" s="50" t="s">
        <v>35</v>
      </c>
      <c r="BU229" s="50" t="s">
        <v>35</v>
      </c>
      <c r="BV229" s="50" t="s">
        <v>35</v>
      </c>
      <c r="BW229" s="50" t="s">
        <v>35</v>
      </c>
      <c r="BX229" s="50" t="s">
        <v>35</v>
      </c>
      <c r="BY229" s="39" t="s">
        <v>35</v>
      </c>
      <c r="BZ229" s="8"/>
      <c r="CA229" s="8"/>
      <c r="CB229" s="8"/>
      <c r="CC229" s="8"/>
      <c r="CD229" s="8"/>
      <c r="CE229" s="8"/>
      <c r="CF229" s="8"/>
      <c r="CG229" s="8"/>
      <c r="CH229" s="8"/>
      <c r="CI229" s="8"/>
      <c r="CJ229" s="8"/>
      <c r="CK229" s="8"/>
      <c r="CL229" s="8"/>
      <c r="CM229" s="8"/>
      <c r="CN229" s="8"/>
      <c r="CO229" s="8"/>
      <c r="CP229" s="8"/>
      <c r="CQ229" s="8"/>
      <c r="CR229" s="8"/>
      <c r="CS229" s="8"/>
      <c r="CT229" s="8"/>
      <c r="CU229" s="8"/>
      <c r="CV229" s="8"/>
      <c r="CW229" s="8"/>
      <c r="CX229" s="8"/>
      <c r="CY229" s="8"/>
      <c r="CZ229" s="8"/>
    </row>
    <row r="230" s="489" customFormat="true" ht="15" customHeight="true" x14ac:dyDescent="0.2">
      <c r="A230" s="149"/>
      <c r="B230" s="144"/>
      <c r="C230" s="127"/>
      <c r="D230" s="126"/>
      <c r="E230" s="126"/>
      <c r="F230" s="126"/>
      <c r="G230" s="125"/>
      <c r="H230" s="124"/>
      <c r="I230" s="126"/>
      <c r="J230" s="126"/>
      <c r="K230" s="126"/>
      <c r="L230" s="123"/>
      <c r="M230" s="127"/>
      <c r="N230" s="126"/>
      <c r="O230" s="126"/>
      <c r="P230" s="126"/>
      <c r="Q230" s="125"/>
      <c r="R230" s="124"/>
      <c r="S230" s="126"/>
      <c r="T230" s="126"/>
      <c r="U230" s="126"/>
      <c r="V230" s="126"/>
      <c r="W230" s="126"/>
      <c r="X230" s="126"/>
      <c r="Y230" s="123"/>
      <c r="Z230" s="4"/>
      <c r="AA230" s="833"/>
      <c r="AB230" s="833"/>
      <c r="AC230" s="833"/>
      <c r="AD230" s="833"/>
      <c r="AE230" s="833"/>
      <c r="AF230" s="833"/>
      <c r="AG230" s="833"/>
      <c r="AH230" s="833"/>
      <c r="AI230" s="833"/>
      <c r="AJ230" s="833"/>
      <c r="AK230" s="833"/>
      <c r="AL230" s="833"/>
      <c r="AM230" s="833"/>
      <c r="AN230" s="833"/>
      <c r="AO230" s="833"/>
      <c r="AP230" s="833"/>
      <c r="AQ230" s="833"/>
      <c r="AR230" s="833"/>
      <c r="AS230" s="833"/>
      <c r="AT230" s="833"/>
      <c r="AU230" s="833"/>
      <c r="AV230" s="833"/>
      <c r="AW230" s="833"/>
      <c r="AX230" s="833"/>
      <c r="AY230" s="833"/>
      <c r="AZ230" s="344"/>
      <c r="BA230" s="965"/>
      <c r="BB230" s="552" t="s">
        <v>93</v>
      </c>
      <c r="BC230" s="54" t="s">
        <v>35</v>
      </c>
      <c r="BD230" s="50" t="s">
        <v>35</v>
      </c>
      <c r="BE230" s="50" t="s">
        <v>35</v>
      </c>
      <c r="BF230" s="50" t="s">
        <v>35</v>
      </c>
      <c r="BG230" s="45" t="s">
        <v>35</v>
      </c>
      <c r="BH230" s="54" t="s">
        <v>35</v>
      </c>
      <c r="BI230" s="50" t="s">
        <v>35</v>
      </c>
      <c r="BJ230" s="50" t="s">
        <v>35</v>
      </c>
      <c r="BK230" s="50" t="s">
        <v>35</v>
      </c>
      <c r="BL230" s="45" t="s">
        <v>35</v>
      </c>
      <c r="BM230" s="54" t="s">
        <v>35</v>
      </c>
      <c r="BN230" s="50" t="s">
        <v>35</v>
      </c>
      <c r="BO230" s="50" t="s">
        <v>35</v>
      </c>
      <c r="BP230" s="50" t="s">
        <v>35</v>
      </c>
      <c r="BQ230" s="45" t="s">
        <v>35</v>
      </c>
      <c r="BR230" s="54" t="s">
        <v>35</v>
      </c>
      <c r="BS230" s="50" t="s">
        <v>35</v>
      </c>
      <c r="BT230" s="50" t="s">
        <v>35</v>
      </c>
      <c r="BU230" s="50" t="s">
        <v>35</v>
      </c>
      <c r="BV230" s="50" t="s">
        <v>35</v>
      </c>
      <c r="BW230" s="50" t="s">
        <v>35</v>
      </c>
      <c r="BX230" s="50" t="s">
        <v>35</v>
      </c>
      <c r="BY230" s="39" t="s">
        <v>35</v>
      </c>
      <c r="BZ230" s="8"/>
      <c r="CA230" s="8"/>
      <c r="CB230" s="8"/>
      <c r="CC230" s="8"/>
      <c r="CD230" s="8"/>
      <c r="CE230" s="8"/>
      <c r="CF230" s="8"/>
      <c r="CG230" s="8"/>
      <c r="CH230" s="8"/>
      <c r="CI230" s="8"/>
      <c r="CJ230" s="8"/>
      <c r="CK230" s="8"/>
      <c r="CL230" s="8"/>
      <c r="CM230" s="8"/>
      <c r="CN230" s="8"/>
      <c r="CO230" s="8"/>
      <c r="CP230" s="8"/>
      <c r="CQ230" s="8"/>
      <c r="CR230" s="8"/>
      <c r="CS230" s="8"/>
      <c r="CT230" s="8"/>
      <c r="CU230" s="8"/>
      <c r="CV230" s="8"/>
      <c r="CW230" s="8"/>
      <c r="CX230" s="8"/>
      <c r="CY230" s="8"/>
      <c r="CZ230" s="8"/>
    </row>
    <row r="231" s="489" customFormat="true" ht="15" customHeight="true" x14ac:dyDescent="0.2">
      <c r="A231" s="149"/>
      <c r="B231" s="144"/>
      <c r="C231" s="161"/>
      <c r="D231" s="160"/>
      <c r="E231" s="160"/>
      <c r="F231" s="160"/>
      <c r="G231" s="150"/>
      <c r="H231" s="153"/>
      <c r="I231" s="160"/>
      <c r="J231" s="160"/>
      <c r="K231" s="160"/>
      <c r="L231" s="156"/>
      <c r="M231" s="161"/>
      <c r="N231" s="160"/>
      <c r="O231" s="160"/>
      <c r="P231" s="160"/>
      <c r="Q231" s="150"/>
      <c r="R231" s="153"/>
      <c r="S231" s="160"/>
      <c r="T231" s="160"/>
      <c r="U231" s="160"/>
      <c r="V231" s="160"/>
      <c r="W231" s="160"/>
      <c r="X231" s="160"/>
      <c r="Y231" s="156"/>
      <c r="Z231" s="879"/>
      <c r="AA231" s="833"/>
      <c r="AB231" s="833"/>
      <c r="AC231" s="833"/>
      <c r="AD231" s="833"/>
      <c r="AE231" s="833"/>
      <c r="AF231" s="833"/>
      <c r="AG231" s="833"/>
      <c r="AH231" s="833"/>
      <c r="AI231" s="833"/>
      <c r="AJ231" s="833"/>
      <c r="AK231" s="833"/>
      <c r="AL231" s="833"/>
      <c r="AM231" s="833"/>
      <c r="AN231" s="833"/>
      <c r="AO231" s="833"/>
      <c r="AP231" s="833"/>
      <c r="AQ231" s="833"/>
      <c r="AR231" s="833"/>
      <c r="AS231" s="833"/>
      <c r="AT231" s="833"/>
      <c r="AU231" s="833"/>
      <c r="AV231" s="833"/>
      <c r="AW231" s="833"/>
      <c r="AX231" s="833"/>
      <c r="AY231" s="833"/>
      <c r="AZ231" s="344"/>
      <c r="BA231" s="490"/>
      <c r="BB231" s="552"/>
      <c r="BC231" s="415"/>
      <c r="BD231" s="405"/>
      <c r="BE231" s="405"/>
      <c r="BF231" s="405"/>
      <c r="BG231" s="419"/>
      <c r="BH231" s="415"/>
      <c r="BI231" s="405"/>
      <c r="BJ231" s="405"/>
      <c r="BK231" s="405"/>
      <c r="BL231" s="419"/>
      <c r="BM231" s="415"/>
      <c r="BN231" s="405"/>
      <c r="BO231" s="405"/>
      <c r="BP231" s="405"/>
      <c r="BQ231" s="419"/>
      <c r="BR231" s="415"/>
      <c r="BS231" s="405"/>
      <c r="BT231" s="405"/>
      <c r="BU231" s="405"/>
      <c r="BV231" s="405"/>
      <c r="BW231" s="405"/>
      <c r="BX231" s="405"/>
      <c r="BY231" s="406"/>
      <c r="BZ231" s="7"/>
      <c r="CA231" s="7"/>
      <c r="CB231" s="7"/>
      <c r="CC231" s="7"/>
      <c r="CD231" s="7"/>
      <c r="CE231" s="7"/>
      <c r="CF231" s="7"/>
      <c r="CG231" s="7"/>
      <c r="CH231" s="7"/>
      <c r="CI231" s="7"/>
      <c r="CJ231" s="7"/>
      <c r="CK231" s="7"/>
      <c r="CL231" s="7"/>
      <c r="CM231" s="7"/>
      <c r="CN231" s="7"/>
      <c r="CO231" s="7"/>
      <c r="CP231" s="7"/>
      <c r="CQ231" s="7"/>
      <c r="CR231" s="7"/>
      <c r="CS231" s="7"/>
      <c r="CT231" s="7"/>
      <c r="CU231" s="7"/>
      <c r="CV231" s="7"/>
      <c r="CW231" s="7"/>
      <c r="CX231" s="7"/>
      <c r="CY231" s="7"/>
      <c r="CZ231" s="7"/>
    </row>
    <row r="232" s="489" customFormat="true" ht="15" customHeight="true" x14ac:dyDescent="0.2">
      <c r="A232" s="149"/>
      <c r="B232" s="144"/>
      <c r="C232" s="161"/>
      <c r="D232" s="160"/>
      <c r="E232" s="160"/>
      <c r="F232" s="160"/>
      <c r="G232" s="150"/>
      <c r="H232" s="153"/>
      <c r="I232" s="160"/>
      <c r="J232" s="160"/>
      <c r="K232" s="160"/>
      <c r="L232" s="156"/>
      <c r="M232" s="161"/>
      <c r="N232" s="160"/>
      <c r="O232" s="160"/>
      <c r="P232" s="160"/>
      <c r="Q232" s="150"/>
      <c r="R232" s="153"/>
      <c r="S232" s="160"/>
      <c r="T232" s="160"/>
      <c r="U232" s="160"/>
      <c r="V232" s="160"/>
      <c r="W232" s="160"/>
      <c r="X232" s="160"/>
      <c r="Y232" s="156"/>
      <c r="Z232" s="879"/>
      <c r="AA232" s="833"/>
      <c r="AB232" s="833"/>
      <c r="AC232" s="833"/>
      <c r="AD232" s="833"/>
      <c r="AE232" s="833"/>
      <c r="AF232" s="833"/>
      <c r="AG232" s="833"/>
      <c r="AH232" s="833"/>
      <c r="AI232" s="833"/>
      <c r="AJ232" s="833"/>
      <c r="AK232" s="833"/>
      <c r="AL232" s="833"/>
      <c r="AM232" s="833"/>
      <c r="AN232" s="833"/>
      <c r="AO232" s="833"/>
      <c r="AP232" s="833"/>
      <c r="AQ232" s="833"/>
      <c r="AR232" s="833"/>
      <c r="AS232" s="833"/>
      <c r="AT232" s="833"/>
      <c r="AU232" s="833"/>
      <c r="AV232" s="833"/>
      <c r="AW232" s="833"/>
      <c r="AX232" s="833"/>
      <c r="AY232" s="833"/>
      <c r="AZ232" s="344"/>
      <c r="BA232" s="878"/>
      <c r="BB232" s="552"/>
      <c r="BC232" s="415"/>
      <c r="BD232" s="405"/>
      <c r="BE232" s="405"/>
      <c r="BF232" s="405"/>
      <c r="BG232" s="419"/>
      <c r="BH232" s="415"/>
      <c r="BI232" s="405"/>
      <c r="BJ232" s="405"/>
      <c r="BK232" s="405"/>
      <c r="BL232" s="419"/>
      <c r="BM232" s="415"/>
      <c r="BN232" s="405"/>
      <c r="BO232" s="405"/>
      <c r="BP232" s="405"/>
      <c r="BQ232" s="419"/>
      <c r="BR232" s="415"/>
      <c r="BS232" s="405"/>
      <c r="BT232" s="405"/>
      <c r="BU232" s="405"/>
      <c r="BV232" s="405"/>
      <c r="BW232" s="405"/>
      <c r="BX232" s="405"/>
      <c r="BY232" s="406"/>
      <c r="BZ232" s="7"/>
      <c r="CA232" s="7"/>
      <c r="CB232" s="7"/>
      <c r="CC232" s="7"/>
      <c r="CD232" s="7"/>
      <c r="CE232" s="7"/>
      <c r="CF232" s="7"/>
      <c r="CG232" s="7"/>
      <c r="CH232" s="7"/>
      <c r="CI232" s="7"/>
      <c r="CJ232" s="7"/>
      <c r="CK232" s="7"/>
      <c r="CL232" s="7"/>
      <c r="CM232" s="7"/>
      <c r="CN232" s="7"/>
      <c r="CO232" s="7"/>
      <c r="CP232" s="7"/>
      <c r="CQ232" s="7"/>
      <c r="CR232" s="7"/>
      <c r="CS232" s="7"/>
      <c r="CT232" s="7"/>
      <c r="CU232" s="7"/>
      <c r="CV232" s="7"/>
      <c r="CW232" s="7"/>
      <c r="CX232" s="7"/>
      <c r="CY232" s="7"/>
      <c r="CZ232" s="7"/>
    </row>
    <row r="233" s="489" customFormat="true" ht="15" customHeight="true" x14ac:dyDescent="0.2">
      <c r="A233" s="149"/>
      <c r="B233" s="144"/>
      <c r="C233" s="89"/>
      <c r="D233" s="88"/>
      <c r="E233" s="88"/>
      <c r="F233" s="88"/>
      <c r="G233" s="87"/>
      <c r="H233" s="86"/>
      <c r="I233" s="88"/>
      <c r="J233" s="88"/>
      <c r="K233" s="88"/>
      <c r="L233" s="85"/>
      <c r="M233" s="89"/>
      <c r="N233" s="88"/>
      <c r="O233" s="88"/>
      <c r="P233" s="88"/>
      <c r="Q233" s="87"/>
      <c r="R233" s="86"/>
      <c r="S233" s="88"/>
      <c r="T233" s="88"/>
      <c r="U233" s="88"/>
      <c r="V233" s="88"/>
      <c r="W233" s="88"/>
      <c r="X233" s="88"/>
      <c r="Y233" s="85"/>
      <c r="Z233" s="1"/>
      <c r="AA233" s="833"/>
      <c r="AB233" s="833"/>
      <c r="AC233" s="833"/>
      <c r="AD233" s="833"/>
      <c r="AE233" s="833"/>
      <c r="AF233" s="833"/>
      <c r="AG233" s="833"/>
      <c r="AH233" s="833"/>
      <c r="AI233" s="833"/>
      <c r="AJ233" s="833"/>
      <c r="AK233" s="833"/>
      <c r="AL233" s="833"/>
      <c r="AM233" s="833"/>
      <c r="AN233" s="833"/>
      <c r="AO233" s="833"/>
      <c r="AP233" s="833"/>
      <c r="AQ233" s="833"/>
      <c r="AR233" s="833"/>
      <c r="AS233" s="833"/>
      <c r="AT233" s="833"/>
      <c r="AU233" s="833"/>
      <c r="AV233" s="833"/>
      <c r="AW233" s="833"/>
      <c r="AX233" s="833"/>
      <c r="AY233" s="833"/>
      <c r="AZ233" s="344"/>
      <c r="BA233" s="878"/>
      <c r="BB233" s="552"/>
      <c r="BC233" s="415"/>
      <c r="BD233" s="405"/>
      <c r="BE233" s="405"/>
      <c r="BF233" s="405"/>
      <c r="BG233" s="419"/>
      <c r="BH233" s="415"/>
      <c r="BI233" s="405"/>
      <c r="BJ233" s="405"/>
      <c r="BK233" s="405"/>
      <c r="BL233" s="419"/>
      <c r="BM233" s="415"/>
      <c r="BN233" s="405"/>
      <c r="BO233" s="405"/>
      <c r="BP233" s="405"/>
      <c r="BQ233" s="419"/>
      <c r="BR233" s="415"/>
      <c r="BS233" s="405"/>
      <c r="BT233" s="405"/>
      <c r="BU233" s="405"/>
      <c r="BV233" s="405"/>
      <c r="BW233" s="405"/>
      <c r="BX233" s="405"/>
      <c r="BY233" s="406"/>
      <c r="BZ233" s="7"/>
      <c r="CA233" s="7"/>
      <c r="CB233" s="7"/>
      <c r="CC233" s="7"/>
      <c r="CD233" s="7"/>
      <c r="CE233" s="7"/>
      <c r="CF233" s="7"/>
      <c r="CG233" s="7"/>
      <c r="CH233" s="7"/>
      <c r="CI233" s="7"/>
      <c r="CJ233" s="7"/>
      <c r="CK233" s="7"/>
      <c r="CL233" s="7"/>
      <c r="CM233" s="7"/>
      <c r="CN233" s="7"/>
      <c r="CO233" s="7"/>
      <c r="CP233" s="7"/>
      <c r="CQ233" s="7"/>
      <c r="CR233" s="7"/>
      <c r="CS233" s="7"/>
      <c r="CT233" s="7"/>
      <c r="CU233" s="7"/>
      <c r="CV233" s="7"/>
      <c r="CW233" s="7"/>
      <c r="CX233" s="7"/>
      <c r="CY233" s="7"/>
      <c r="CZ233" s="7"/>
    </row>
    <row r="234" s="489" customFormat="true" ht="15" customHeight="true" x14ac:dyDescent="0.2">
      <c r="A234" s="149"/>
      <c r="B234" s="144"/>
      <c r="C234" s="89"/>
      <c r="D234" s="88"/>
      <c r="E234" s="88"/>
      <c r="F234" s="88"/>
      <c r="G234" s="87"/>
      <c r="H234" s="86"/>
      <c r="I234" s="88"/>
      <c r="J234" s="88"/>
      <c r="K234" s="88"/>
      <c r="L234" s="85"/>
      <c r="M234" s="89"/>
      <c r="N234" s="88"/>
      <c r="O234" s="88"/>
      <c r="P234" s="88"/>
      <c r="Q234" s="87"/>
      <c r="R234" s="86"/>
      <c r="S234" s="88"/>
      <c r="T234" s="88"/>
      <c r="U234" s="88"/>
      <c r="V234" s="88"/>
      <c r="W234" s="88"/>
      <c r="X234" s="88"/>
      <c r="Y234" s="85"/>
      <c r="Z234" s="1"/>
      <c r="AA234" s="833"/>
      <c r="AB234" s="833"/>
      <c r="AC234" s="833"/>
      <c r="AD234" s="833"/>
      <c r="AE234" s="833"/>
      <c r="AF234" s="833"/>
      <c r="AG234" s="833"/>
      <c r="AH234" s="833"/>
      <c r="AI234" s="833"/>
      <c r="AJ234" s="833"/>
      <c r="AK234" s="833"/>
      <c r="AL234" s="833"/>
      <c r="AM234" s="833"/>
      <c r="AN234" s="833"/>
      <c r="AO234" s="833"/>
      <c r="AP234" s="833"/>
      <c r="AQ234" s="833"/>
      <c r="AR234" s="833"/>
      <c r="AS234" s="833"/>
      <c r="AT234" s="833"/>
      <c r="AU234" s="833"/>
      <c r="AV234" s="833"/>
      <c r="AW234" s="833"/>
      <c r="AX234" s="833"/>
      <c r="AY234" s="833"/>
      <c r="AZ234" s="344"/>
      <c r="BA234" s="878"/>
      <c r="BB234" s="552"/>
      <c r="BC234" s="415"/>
      <c r="BD234" s="405"/>
      <c r="BE234" s="405"/>
      <c r="BF234" s="405"/>
      <c r="BG234" s="419"/>
      <c r="BH234" s="415"/>
      <c r="BI234" s="405"/>
      <c r="BJ234" s="405"/>
      <c r="BK234" s="405"/>
      <c r="BL234" s="419"/>
      <c r="BM234" s="415"/>
      <c r="BN234" s="405"/>
      <c r="BO234" s="405"/>
      <c r="BP234" s="405"/>
      <c r="BQ234" s="419"/>
      <c r="BR234" s="415"/>
      <c r="BS234" s="405"/>
      <c r="BT234" s="405"/>
      <c r="BU234" s="405"/>
      <c r="BV234" s="405"/>
      <c r="BW234" s="405"/>
      <c r="BX234" s="405"/>
      <c r="BY234" s="406"/>
      <c r="BZ234" s="7"/>
      <c r="CA234" s="7"/>
      <c r="CB234" s="7"/>
      <c r="CC234" s="7"/>
      <c r="CD234" s="7"/>
      <c r="CE234" s="7"/>
      <c r="CF234" s="7"/>
      <c r="CG234" s="7"/>
      <c r="CH234" s="7"/>
      <c r="CI234" s="7"/>
      <c r="CJ234" s="7"/>
      <c r="CK234" s="7"/>
      <c r="CL234" s="7"/>
      <c r="CM234" s="7"/>
      <c r="CN234" s="7"/>
      <c r="CO234" s="7"/>
      <c r="CP234" s="7"/>
      <c r="CQ234" s="7"/>
      <c r="CR234" s="7"/>
      <c r="CS234" s="7"/>
      <c r="CT234" s="7"/>
      <c r="CU234" s="7"/>
      <c r="CV234" s="7"/>
      <c r="CW234" s="7"/>
      <c r="CX234" s="7"/>
      <c r="CY234" s="7"/>
      <c r="CZ234" s="7"/>
    </row>
    <row r="235" s="489" customFormat="true" ht="15" customHeight="true" x14ac:dyDescent="0.2">
      <c r="A235" s="149"/>
      <c r="B235" s="144"/>
      <c r="C235" s="89"/>
      <c r="D235" s="88"/>
      <c r="E235" s="88"/>
      <c r="F235" s="88"/>
      <c r="G235" s="87"/>
      <c r="H235" s="86"/>
      <c r="I235" s="88"/>
      <c r="J235" s="88"/>
      <c r="K235" s="88"/>
      <c r="L235" s="85"/>
      <c r="M235" s="89"/>
      <c r="N235" s="88"/>
      <c r="O235" s="88"/>
      <c r="P235" s="88"/>
      <c r="Q235" s="87"/>
      <c r="R235" s="86"/>
      <c r="S235" s="88"/>
      <c r="T235" s="88"/>
      <c r="U235" s="88"/>
      <c r="V235" s="88"/>
      <c r="W235" s="88"/>
      <c r="X235" s="88"/>
      <c r="Y235" s="85"/>
      <c r="Z235" s="1"/>
      <c r="AA235" s="833"/>
      <c r="AB235" s="833"/>
      <c r="AC235" s="833"/>
      <c r="AD235" s="833"/>
      <c r="AE235" s="833"/>
      <c r="AF235" s="833"/>
      <c r="AG235" s="833"/>
      <c r="AH235" s="833"/>
      <c r="AI235" s="833"/>
      <c r="AJ235" s="833"/>
      <c r="AK235" s="833"/>
      <c r="AL235" s="833"/>
      <c r="AM235" s="833"/>
      <c r="AN235" s="833"/>
      <c r="AO235" s="833"/>
      <c r="AP235" s="833"/>
      <c r="AQ235" s="833"/>
      <c r="AR235" s="833"/>
      <c r="AS235" s="833"/>
      <c r="AT235" s="833"/>
      <c r="AU235" s="833"/>
      <c r="AV235" s="833"/>
      <c r="AW235" s="833"/>
      <c r="AX235" s="833"/>
      <c r="AY235" s="833"/>
      <c r="AZ235" s="344"/>
      <c r="BA235" s="878"/>
      <c r="BB235" s="552"/>
      <c r="BC235" s="415"/>
      <c r="BD235" s="405"/>
      <c r="BE235" s="405"/>
      <c r="BF235" s="405"/>
      <c r="BG235" s="419"/>
      <c r="BH235" s="415"/>
      <c r="BI235" s="405"/>
      <c r="BJ235" s="405"/>
      <c r="BK235" s="405"/>
      <c r="BL235" s="419"/>
      <c r="BM235" s="415"/>
      <c r="BN235" s="405"/>
      <c r="BO235" s="405"/>
      <c r="BP235" s="405"/>
      <c r="BQ235" s="419"/>
      <c r="BR235" s="415"/>
      <c r="BS235" s="405"/>
      <c r="BT235" s="405"/>
      <c r="BU235" s="405"/>
      <c r="BV235" s="405"/>
      <c r="BW235" s="405"/>
      <c r="BX235" s="405"/>
      <c r="BY235" s="406"/>
      <c r="BZ235" s="7"/>
      <c r="CA235" s="7"/>
      <c r="CB235" s="7"/>
      <c r="CC235" s="7"/>
      <c r="CD235" s="7"/>
      <c r="CE235" s="7"/>
      <c r="CF235" s="7"/>
      <c r="CG235" s="7"/>
      <c r="CH235" s="7"/>
      <c r="CI235" s="7"/>
      <c r="CJ235" s="7"/>
      <c r="CK235" s="7"/>
      <c r="CL235" s="7"/>
      <c r="CM235" s="7"/>
      <c r="CN235" s="7"/>
      <c r="CO235" s="7"/>
      <c r="CP235" s="7"/>
      <c r="CQ235" s="7"/>
      <c r="CR235" s="7"/>
      <c r="CS235" s="7"/>
      <c r="CT235" s="7"/>
      <c r="CU235" s="7"/>
      <c r="CV235" s="7"/>
      <c r="CW235" s="7"/>
      <c r="CX235" s="7"/>
      <c r="CY235" s="7"/>
      <c r="CZ235" s="7"/>
    </row>
    <row r="236" s="489" customFormat="true" ht="15" customHeight="true" x14ac:dyDescent="0.2">
      <c r="A236" s="149"/>
      <c r="B236" s="144"/>
      <c r="C236" s="89"/>
      <c r="D236" s="88"/>
      <c r="E236" s="88"/>
      <c r="F236" s="88"/>
      <c r="G236" s="87"/>
      <c r="H236" s="86"/>
      <c r="I236" s="88"/>
      <c r="J236" s="88"/>
      <c r="K236" s="88"/>
      <c r="L236" s="85"/>
      <c r="M236" s="89"/>
      <c r="N236" s="88"/>
      <c r="O236" s="88"/>
      <c r="P236" s="88"/>
      <c r="Q236" s="87"/>
      <c r="R236" s="86"/>
      <c r="S236" s="88"/>
      <c r="T236" s="88"/>
      <c r="U236" s="88"/>
      <c r="V236" s="88"/>
      <c r="W236" s="88"/>
      <c r="X236" s="88"/>
      <c r="Y236" s="85"/>
      <c r="Z236" s="1"/>
      <c r="AA236" s="833"/>
      <c r="AB236" s="833"/>
      <c r="AC236" s="833"/>
      <c r="AD236" s="833"/>
      <c r="AE236" s="833"/>
      <c r="AF236" s="833"/>
      <c r="AG236" s="833"/>
      <c r="AH236" s="833"/>
      <c r="AI236" s="833"/>
      <c r="AJ236" s="833"/>
      <c r="AK236" s="833"/>
      <c r="AL236" s="833"/>
      <c r="AM236" s="833"/>
      <c r="AN236" s="833"/>
      <c r="AO236" s="833"/>
      <c r="AP236" s="833"/>
      <c r="AQ236" s="833"/>
      <c r="AR236" s="833"/>
      <c r="AS236" s="833"/>
      <c r="AT236" s="833"/>
      <c r="AU236" s="833"/>
      <c r="AV236" s="833"/>
      <c r="AW236" s="833"/>
      <c r="AX236" s="833"/>
      <c r="AY236" s="833"/>
      <c r="AZ236" s="344"/>
      <c r="BA236" s="878"/>
      <c r="BB236" s="552"/>
      <c r="BC236" s="415"/>
      <c r="BD236" s="405"/>
      <c r="BE236" s="405"/>
      <c r="BF236" s="405"/>
      <c r="BG236" s="419"/>
      <c r="BH236" s="415"/>
      <c r="BI236" s="405"/>
      <c r="BJ236" s="405"/>
      <c r="BK236" s="405"/>
      <c r="BL236" s="419"/>
      <c r="BM236" s="415"/>
      <c r="BN236" s="405"/>
      <c r="BO236" s="405"/>
      <c r="BP236" s="405"/>
      <c r="BQ236" s="419"/>
      <c r="BR236" s="415"/>
      <c r="BS236" s="405"/>
      <c r="BT236" s="405"/>
      <c r="BU236" s="405"/>
      <c r="BV236" s="405"/>
      <c r="BW236" s="405"/>
      <c r="BX236" s="405"/>
      <c r="BY236" s="406"/>
      <c r="BZ236" s="7"/>
      <c r="CA236" s="7"/>
      <c r="CB236" s="7"/>
      <c r="CC236" s="7"/>
      <c r="CD236" s="7"/>
      <c r="CE236" s="7"/>
      <c r="CF236" s="7"/>
      <c r="CG236" s="7"/>
      <c r="CH236" s="7"/>
      <c r="CI236" s="7"/>
      <c r="CJ236" s="7"/>
      <c r="CK236" s="7"/>
      <c r="CL236" s="7"/>
      <c r="CM236" s="7"/>
      <c r="CN236" s="7"/>
      <c r="CO236" s="7"/>
      <c r="CP236" s="7"/>
      <c r="CQ236" s="7"/>
      <c r="CR236" s="7"/>
      <c r="CS236" s="7"/>
      <c r="CT236" s="7"/>
      <c r="CU236" s="7"/>
      <c r="CV236" s="7"/>
      <c r="CW236" s="7"/>
      <c r="CX236" s="7"/>
      <c r="CY236" s="7"/>
      <c r="CZ236" s="7"/>
    </row>
    <row r="237" s="489" customFormat="true" ht="15" customHeight="true" x14ac:dyDescent="0.2">
      <c r="A237" s="149"/>
      <c r="B237" s="144"/>
      <c r="C237" s="89"/>
      <c r="D237" s="88"/>
      <c r="E237" s="88"/>
      <c r="F237" s="88"/>
      <c r="G237" s="87"/>
      <c r="H237" s="86"/>
      <c r="I237" s="88"/>
      <c r="J237" s="88"/>
      <c r="K237" s="88"/>
      <c r="L237" s="85"/>
      <c r="M237" s="89"/>
      <c r="N237" s="88"/>
      <c r="O237" s="88"/>
      <c r="P237" s="88"/>
      <c r="Q237" s="87"/>
      <c r="R237" s="86"/>
      <c r="S237" s="88"/>
      <c r="T237" s="88"/>
      <c r="U237" s="88"/>
      <c r="V237" s="88"/>
      <c r="W237" s="88"/>
      <c r="X237" s="88"/>
      <c r="Y237" s="85"/>
      <c r="Z237" s="1"/>
      <c r="AA237" s="833"/>
      <c r="AB237" s="833"/>
      <c r="AC237" s="833"/>
      <c r="AD237" s="833"/>
      <c r="AE237" s="833"/>
      <c r="AF237" s="833"/>
      <c r="AG237" s="833"/>
      <c r="AH237" s="833"/>
      <c r="AI237" s="833"/>
      <c r="AJ237" s="833"/>
      <c r="AK237" s="833"/>
      <c r="AL237" s="833"/>
      <c r="AM237" s="833"/>
      <c r="AN237" s="833"/>
      <c r="AO237" s="833"/>
      <c r="AP237" s="833"/>
      <c r="AQ237" s="833"/>
      <c r="AR237" s="833"/>
      <c r="AS237" s="833"/>
      <c r="AT237" s="833"/>
      <c r="AU237" s="833"/>
      <c r="AV237" s="833"/>
      <c r="AW237" s="833"/>
      <c r="AX237" s="833"/>
      <c r="AY237" s="833"/>
      <c r="AZ237" s="344"/>
      <c r="BA237" s="878"/>
      <c r="BB237" s="552"/>
      <c r="BC237" s="415"/>
      <c r="BD237" s="405"/>
      <c r="BE237" s="405"/>
      <c r="BF237" s="405"/>
      <c r="BG237" s="419"/>
      <c r="BH237" s="415"/>
      <c r="BI237" s="405"/>
      <c r="BJ237" s="405"/>
      <c r="BK237" s="405"/>
      <c r="BL237" s="419"/>
      <c r="BM237" s="415"/>
      <c r="BN237" s="405"/>
      <c r="BO237" s="405"/>
      <c r="BP237" s="405"/>
      <c r="BQ237" s="419"/>
      <c r="BR237" s="415"/>
      <c r="BS237" s="405"/>
      <c r="BT237" s="405"/>
      <c r="BU237" s="405"/>
      <c r="BV237" s="405"/>
      <c r="BW237" s="405"/>
      <c r="BX237" s="405"/>
      <c r="BY237" s="406"/>
      <c r="BZ237" s="7"/>
      <c r="CA237" s="7"/>
      <c r="CB237" s="7"/>
      <c r="CC237" s="7"/>
      <c r="CD237" s="7"/>
      <c r="CE237" s="7"/>
      <c r="CF237" s="7"/>
      <c r="CG237" s="7"/>
      <c r="CH237" s="7"/>
      <c r="CI237" s="7"/>
      <c r="CJ237" s="7"/>
      <c r="CK237" s="7"/>
      <c r="CL237" s="7"/>
      <c r="CM237" s="7"/>
      <c r="CN237" s="7"/>
      <c r="CO237" s="7"/>
      <c r="CP237" s="7"/>
      <c r="CQ237" s="7"/>
      <c r="CR237" s="7"/>
      <c r="CS237" s="7"/>
      <c r="CT237" s="7"/>
      <c r="CU237" s="7"/>
      <c r="CV237" s="7"/>
      <c r="CW237" s="7"/>
      <c r="CX237" s="7"/>
      <c r="CY237" s="7"/>
      <c r="CZ237" s="7"/>
    </row>
    <row r="238" s="489" customFormat="true" ht="15" customHeight="true" x14ac:dyDescent="0.2">
      <c r="A238" s="149"/>
      <c r="B238" s="144"/>
      <c r="C238" s="89"/>
      <c r="D238" s="88"/>
      <c r="E238" s="88"/>
      <c r="F238" s="88"/>
      <c r="G238" s="87"/>
      <c r="H238" s="86"/>
      <c r="I238" s="88"/>
      <c r="J238" s="88"/>
      <c r="K238" s="88"/>
      <c r="L238" s="85"/>
      <c r="M238" s="89"/>
      <c r="N238" s="88"/>
      <c r="O238" s="88"/>
      <c r="P238" s="88"/>
      <c r="Q238" s="87"/>
      <c r="R238" s="86"/>
      <c r="S238" s="88"/>
      <c r="T238" s="88"/>
      <c r="U238" s="88"/>
      <c r="V238" s="88"/>
      <c r="W238" s="88"/>
      <c r="X238" s="88"/>
      <c r="Y238" s="85"/>
      <c r="Z238" s="1"/>
      <c r="AA238" s="833"/>
      <c r="AB238" s="833"/>
      <c r="AC238" s="833"/>
      <c r="AD238" s="833"/>
      <c r="AE238" s="833"/>
      <c r="AF238" s="833"/>
      <c r="AG238" s="833"/>
      <c r="AH238" s="833"/>
      <c r="AI238" s="833"/>
      <c r="AJ238" s="833"/>
      <c r="AK238" s="833"/>
      <c r="AL238" s="833"/>
      <c r="AM238" s="833"/>
      <c r="AN238" s="833"/>
      <c r="AO238" s="833"/>
      <c r="AP238" s="833"/>
      <c r="AQ238" s="833"/>
      <c r="AR238" s="833"/>
      <c r="AS238" s="833"/>
      <c r="AT238" s="833"/>
      <c r="AU238" s="833"/>
      <c r="AV238" s="833"/>
      <c r="AW238" s="833"/>
      <c r="AX238" s="833"/>
      <c r="AY238" s="833"/>
      <c r="AZ238" s="344"/>
      <c r="BA238" s="878"/>
      <c r="BB238" s="552"/>
      <c r="BC238" s="415"/>
      <c r="BD238" s="405"/>
      <c r="BE238" s="405"/>
      <c r="BF238" s="405"/>
      <c r="BG238" s="419"/>
      <c r="BH238" s="415"/>
      <c r="BI238" s="405"/>
      <c r="BJ238" s="405"/>
      <c r="BK238" s="405"/>
      <c r="BL238" s="419"/>
      <c r="BM238" s="415"/>
      <c r="BN238" s="405"/>
      <c r="BO238" s="405"/>
      <c r="BP238" s="405"/>
      <c r="BQ238" s="419"/>
      <c r="BR238" s="415"/>
      <c r="BS238" s="405"/>
      <c r="BT238" s="405"/>
      <c r="BU238" s="405"/>
      <c r="BV238" s="405"/>
      <c r="BW238" s="405"/>
      <c r="BX238" s="405"/>
      <c r="BY238" s="406"/>
      <c r="BZ238" s="7"/>
      <c r="CA238" s="7"/>
      <c r="CB238" s="7"/>
      <c r="CC238" s="7"/>
      <c r="CD238" s="7"/>
      <c r="CE238" s="7"/>
      <c r="CF238" s="7"/>
      <c r="CG238" s="7"/>
      <c r="CH238" s="7"/>
      <c r="CI238" s="7"/>
      <c r="CJ238" s="7"/>
      <c r="CK238" s="7"/>
      <c r="CL238" s="7"/>
      <c r="CM238" s="7"/>
      <c r="CN238" s="7"/>
      <c r="CO238" s="7"/>
      <c r="CP238" s="7"/>
      <c r="CQ238" s="7"/>
      <c r="CR238" s="7"/>
      <c r="CS238" s="7"/>
      <c r="CT238" s="7"/>
      <c r="CU238" s="7"/>
      <c r="CV238" s="7"/>
      <c r="CW238" s="7"/>
      <c r="CX238" s="7"/>
      <c r="CY238" s="7"/>
      <c r="CZ238" s="7"/>
    </row>
    <row r="239" s="489" customFormat="true" ht="15" customHeight="true" x14ac:dyDescent="0.2">
      <c r="A239" s="149"/>
      <c r="B239" s="144"/>
      <c r="C239" s="89"/>
      <c r="D239" s="88"/>
      <c r="E239" s="88"/>
      <c r="F239" s="88"/>
      <c r="G239" s="87"/>
      <c r="H239" s="86"/>
      <c r="I239" s="88"/>
      <c r="J239" s="88"/>
      <c r="K239" s="88"/>
      <c r="L239" s="85"/>
      <c r="M239" s="89"/>
      <c r="N239" s="88"/>
      <c r="O239" s="88"/>
      <c r="P239" s="88"/>
      <c r="Q239" s="87"/>
      <c r="R239" s="86"/>
      <c r="S239" s="88"/>
      <c r="T239" s="88"/>
      <c r="U239" s="88"/>
      <c r="V239" s="88"/>
      <c r="W239" s="88"/>
      <c r="X239" s="88"/>
      <c r="Y239" s="85"/>
      <c r="Z239" s="1"/>
      <c r="AA239" s="833"/>
      <c r="AB239" s="833"/>
      <c r="AC239" s="833"/>
      <c r="AD239" s="833"/>
      <c r="AE239" s="833"/>
      <c r="AF239" s="833"/>
      <c r="AG239" s="833"/>
      <c r="AH239" s="833"/>
      <c r="AI239" s="833"/>
      <c r="AJ239" s="833"/>
      <c r="AK239" s="833"/>
      <c r="AL239" s="833"/>
      <c r="AM239" s="833"/>
      <c r="AN239" s="833"/>
      <c r="AO239" s="833"/>
      <c r="AP239" s="833"/>
      <c r="AQ239" s="833"/>
      <c r="AR239" s="833"/>
      <c r="AS239" s="833"/>
      <c r="AT239" s="833"/>
      <c r="AU239" s="833"/>
      <c r="AV239" s="833"/>
      <c r="AW239" s="833"/>
      <c r="AX239" s="833"/>
      <c r="AY239" s="833"/>
      <c r="AZ239" s="344"/>
      <c r="BA239" s="878"/>
      <c r="BB239" s="552"/>
      <c r="BC239" s="415"/>
      <c r="BD239" s="405"/>
      <c r="BE239" s="405"/>
      <c r="BF239" s="405"/>
      <c r="BG239" s="419"/>
      <c r="BH239" s="415"/>
      <c r="BI239" s="405"/>
      <c r="BJ239" s="405"/>
      <c r="BK239" s="405"/>
      <c r="BL239" s="419"/>
      <c r="BM239" s="415"/>
      <c r="BN239" s="405"/>
      <c r="BO239" s="405"/>
      <c r="BP239" s="405"/>
      <c r="BQ239" s="419"/>
      <c r="BR239" s="415"/>
      <c r="BS239" s="405"/>
      <c r="BT239" s="405"/>
      <c r="BU239" s="405"/>
      <c r="BV239" s="405"/>
      <c r="BW239" s="405"/>
      <c r="BX239" s="405"/>
      <c r="BY239" s="406"/>
      <c r="BZ239" s="7"/>
      <c r="CA239" s="7"/>
      <c r="CB239" s="7"/>
      <c r="CC239" s="7"/>
      <c r="CD239" s="7"/>
      <c r="CE239" s="7"/>
      <c r="CF239" s="7"/>
      <c r="CG239" s="7"/>
      <c r="CH239" s="7"/>
      <c r="CI239" s="7"/>
      <c r="CJ239" s="7"/>
      <c r="CK239" s="7"/>
      <c r="CL239" s="7"/>
      <c r="CM239" s="7"/>
      <c r="CN239" s="7"/>
      <c r="CO239" s="7"/>
      <c r="CP239" s="7"/>
      <c r="CQ239" s="7"/>
      <c r="CR239" s="7"/>
      <c r="CS239" s="7"/>
      <c r="CT239" s="7"/>
      <c r="CU239" s="7"/>
      <c r="CV239" s="7"/>
      <c r="CW239" s="7"/>
      <c r="CX239" s="7"/>
      <c r="CY239" s="7"/>
      <c r="CZ239" s="7"/>
    </row>
    <row r="240" s="489" customFormat="true" ht="15" customHeight="true" x14ac:dyDescent="0.2">
      <c r="A240" s="149"/>
      <c r="B240" s="144"/>
      <c r="C240" s="89"/>
      <c r="D240" s="88"/>
      <c r="E240" s="88"/>
      <c r="F240" s="88"/>
      <c r="G240" s="87"/>
      <c r="H240" s="86"/>
      <c r="I240" s="88"/>
      <c r="J240" s="88"/>
      <c r="K240" s="88"/>
      <c r="L240" s="85"/>
      <c r="M240" s="89"/>
      <c r="N240" s="88"/>
      <c r="O240" s="88"/>
      <c r="P240" s="88"/>
      <c r="Q240" s="87"/>
      <c r="R240" s="86"/>
      <c r="S240" s="88"/>
      <c r="T240" s="88"/>
      <c r="U240" s="88"/>
      <c r="V240" s="88"/>
      <c r="W240" s="88"/>
      <c r="X240" s="88"/>
      <c r="Y240" s="85"/>
      <c r="Z240" s="1"/>
      <c r="AA240" s="833"/>
      <c r="AB240" s="833"/>
      <c r="AC240" s="833"/>
      <c r="AD240" s="833"/>
      <c r="AE240" s="833"/>
      <c r="AF240" s="833"/>
      <c r="AG240" s="833"/>
      <c r="AH240" s="833"/>
      <c r="AI240" s="833"/>
      <c r="AJ240" s="833"/>
      <c r="AK240" s="833"/>
      <c r="AL240" s="833"/>
      <c r="AM240" s="833"/>
      <c r="AN240" s="833"/>
      <c r="AO240" s="833"/>
      <c r="AP240" s="833"/>
      <c r="AQ240" s="833"/>
      <c r="AR240" s="833"/>
      <c r="AS240" s="833"/>
      <c r="AT240" s="833"/>
      <c r="AU240" s="833"/>
      <c r="AV240" s="833"/>
      <c r="AW240" s="833"/>
      <c r="AX240" s="833"/>
      <c r="AY240" s="833"/>
      <c r="AZ240" s="344"/>
      <c r="BA240" s="878"/>
      <c r="BB240" s="552"/>
      <c r="BC240" s="415"/>
      <c r="BD240" s="405"/>
      <c r="BE240" s="405"/>
      <c r="BF240" s="405"/>
      <c r="BG240" s="419"/>
      <c r="BH240" s="415"/>
      <c r="BI240" s="405"/>
      <c r="BJ240" s="405"/>
      <c r="BK240" s="405"/>
      <c r="BL240" s="419"/>
      <c r="BM240" s="415"/>
      <c r="BN240" s="405"/>
      <c r="BO240" s="405"/>
      <c r="BP240" s="405"/>
      <c r="BQ240" s="419"/>
      <c r="BR240" s="415"/>
      <c r="BS240" s="405"/>
      <c r="BT240" s="405"/>
      <c r="BU240" s="405"/>
      <c r="BV240" s="405"/>
      <c r="BW240" s="405"/>
      <c r="BX240" s="405"/>
      <c r="BY240" s="406"/>
      <c r="BZ240" s="7"/>
      <c r="CA240" s="7"/>
      <c r="CB240" s="7"/>
      <c r="CC240" s="7"/>
      <c r="CD240" s="7"/>
      <c r="CE240" s="7"/>
      <c r="CF240" s="7"/>
      <c r="CG240" s="7"/>
      <c r="CH240" s="7"/>
      <c r="CI240" s="7"/>
      <c r="CJ240" s="7"/>
      <c r="CK240" s="7"/>
      <c r="CL240" s="7"/>
      <c r="CM240" s="7"/>
      <c r="CN240" s="7"/>
      <c r="CO240" s="7"/>
      <c r="CP240" s="7"/>
      <c r="CQ240" s="7"/>
      <c r="CR240" s="7"/>
      <c r="CS240" s="7"/>
      <c r="CT240" s="7"/>
      <c r="CU240" s="7"/>
      <c r="CV240" s="7"/>
      <c r="CW240" s="7"/>
      <c r="CX240" s="7"/>
      <c r="CY240" s="7"/>
      <c r="CZ240" s="7"/>
    </row>
    <row r="241" s="489" customFormat="true" ht="15" customHeight="true" x14ac:dyDescent="0.2">
      <c r="A241" s="149"/>
      <c r="B241" s="144"/>
      <c r="C241" s="89"/>
      <c r="D241" s="88"/>
      <c r="E241" s="88"/>
      <c r="F241" s="88"/>
      <c r="G241" s="87"/>
      <c r="H241" s="86"/>
      <c r="I241" s="88"/>
      <c r="J241" s="88"/>
      <c r="K241" s="88"/>
      <c r="L241" s="85"/>
      <c r="M241" s="89"/>
      <c r="N241" s="88"/>
      <c r="O241" s="88"/>
      <c r="P241" s="88"/>
      <c r="Q241" s="87"/>
      <c r="R241" s="86"/>
      <c r="S241" s="88"/>
      <c r="T241" s="88"/>
      <c r="U241" s="88"/>
      <c r="V241" s="88"/>
      <c r="W241" s="88"/>
      <c r="X241" s="88"/>
      <c r="Y241" s="85"/>
      <c r="Z241" s="1"/>
      <c r="AA241" s="833"/>
      <c r="AB241" s="833"/>
      <c r="AC241" s="833"/>
      <c r="AD241" s="833"/>
      <c r="AE241" s="833"/>
      <c r="AF241" s="833"/>
      <c r="AG241" s="833"/>
      <c r="AH241" s="833"/>
      <c r="AI241" s="833"/>
      <c r="AJ241" s="833"/>
      <c r="AK241" s="833"/>
      <c r="AL241" s="833"/>
      <c r="AM241" s="833"/>
      <c r="AN241" s="833"/>
      <c r="AO241" s="833"/>
      <c r="AP241" s="833"/>
      <c r="AQ241" s="833"/>
      <c r="AR241" s="833"/>
      <c r="AS241" s="833"/>
      <c r="AT241" s="833"/>
      <c r="AU241" s="833"/>
      <c r="AV241" s="833"/>
      <c r="AW241" s="833"/>
      <c r="AX241" s="833"/>
      <c r="AY241" s="833"/>
      <c r="AZ241" s="344"/>
      <c r="BA241" s="878"/>
      <c r="BB241" s="552"/>
      <c r="BC241" s="415"/>
      <c r="BD241" s="405"/>
      <c r="BE241" s="405"/>
      <c r="BF241" s="405"/>
      <c r="BG241" s="419"/>
      <c r="BH241" s="415"/>
      <c r="BI241" s="405"/>
      <c r="BJ241" s="405"/>
      <c r="BK241" s="405"/>
      <c r="BL241" s="419"/>
      <c r="BM241" s="415"/>
      <c r="BN241" s="405"/>
      <c r="BO241" s="405"/>
      <c r="BP241" s="405"/>
      <c r="BQ241" s="419"/>
      <c r="BR241" s="415"/>
      <c r="BS241" s="405"/>
      <c r="BT241" s="405"/>
      <c r="BU241" s="405"/>
      <c r="BV241" s="405"/>
      <c r="BW241" s="405"/>
      <c r="BX241" s="405"/>
      <c r="BY241" s="406"/>
      <c r="BZ241" s="7"/>
      <c r="CA241" s="7"/>
      <c r="CB241" s="7"/>
      <c r="CC241" s="7"/>
      <c r="CD241" s="7"/>
      <c r="CE241" s="7"/>
      <c r="CF241" s="7"/>
      <c r="CG241" s="7"/>
      <c r="CH241" s="7"/>
      <c r="CI241" s="7"/>
      <c r="CJ241" s="7"/>
      <c r="CK241" s="7"/>
      <c r="CL241" s="7"/>
      <c r="CM241" s="7"/>
      <c r="CN241" s="7"/>
      <c r="CO241" s="7"/>
      <c r="CP241" s="7"/>
      <c r="CQ241" s="7"/>
      <c r="CR241" s="7"/>
      <c r="CS241" s="7"/>
      <c r="CT241" s="7"/>
      <c r="CU241" s="7"/>
      <c r="CV241" s="7"/>
      <c r="CW241" s="7"/>
      <c r="CX241" s="7"/>
      <c r="CY241" s="7"/>
      <c r="CZ241" s="7"/>
    </row>
    <row r="242" s="489" customFormat="true" ht="15" customHeight="true" x14ac:dyDescent="0.2">
      <c r="A242" s="172"/>
      <c r="B242" s="143"/>
      <c r="C242" s="106"/>
      <c r="D242" s="108"/>
      <c r="E242" s="108"/>
      <c r="F242" s="108"/>
      <c r="G242" s="107"/>
      <c r="H242" s="105"/>
      <c r="I242" s="108"/>
      <c r="J242" s="108"/>
      <c r="K242" s="108"/>
      <c r="L242" s="104"/>
      <c r="M242" s="106"/>
      <c r="N242" s="108"/>
      <c r="O242" s="108"/>
      <c r="P242" s="108"/>
      <c r="Q242" s="107"/>
      <c r="R242" s="105"/>
      <c r="S242" s="108"/>
      <c r="T242" s="108"/>
      <c r="U242" s="108"/>
      <c r="V242" s="108"/>
      <c r="W242" s="108"/>
      <c r="X242" s="108"/>
      <c r="Y242" s="104"/>
      <c r="Z242" s="833"/>
      <c r="AA242" s="833"/>
      <c r="AB242" s="833"/>
      <c r="AC242" s="833"/>
      <c r="AD242" s="833"/>
      <c r="AE242" s="833"/>
      <c r="AF242" s="833"/>
      <c r="AG242" s="833"/>
      <c r="AH242" s="833"/>
      <c r="AI242" s="833"/>
      <c r="AJ242" s="833"/>
      <c r="AK242" s="833"/>
      <c r="AL242" s="833"/>
      <c r="AM242" s="833"/>
      <c r="AN242" s="833"/>
      <c r="AO242" s="833"/>
      <c r="AP242" s="833"/>
      <c r="AQ242" s="833"/>
      <c r="AR242" s="833"/>
      <c r="AS242" s="833"/>
      <c r="AT242" s="833"/>
      <c r="AU242" s="833"/>
      <c r="AV242" s="833"/>
      <c r="AW242" s="833"/>
      <c r="AX242" s="833"/>
      <c r="AY242" s="833"/>
      <c r="AZ242" s="344"/>
      <c r="BA242" s="878"/>
      <c r="BB242" s="552"/>
      <c r="BC242" s="415"/>
      <c r="BD242" s="405"/>
      <c r="BE242" s="405"/>
      <c r="BF242" s="405"/>
      <c r="BG242" s="419"/>
      <c r="BH242" s="415"/>
      <c r="BI242" s="405"/>
      <c r="BJ242" s="405"/>
      <c r="BK242" s="405"/>
      <c r="BL242" s="419"/>
      <c r="BM242" s="415"/>
      <c r="BN242" s="405"/>
      <c r="BO242" s="405"/>
      <c r="BP242" s="405"/>
      <c r="BQ242" s="419"/>
      <c r="BR242" s="415"/>
      <c r="BS242" s="405"/>
      <c r="BT242" s="405"/>
      <c r="BU242" s="405"/>
      <c r="BV242" s="405"/>
      <c r="BW242" s="405"/>
      <c r="BX242" s="405"/>
      <c r="BY242" s="406"/>
      <c r="BZ242" s="7"/>
      <c r="CA242" s="7"/>
      <c r="CB242" s="7"/>
      <c r="CC242" s="7"/>
      <c r="CD242" s="7"/>
      <c r="CE242" s="7"/>
      <c r="CF242" s="7"/>
      <c r="CG242" s="7"/>
      <c r="CH242" s="7"/>
      <c r="CI242" s="7"/>
      <c r="CJ242" s="7"/>
      <c r="CK242" s="7"/>
      <c r="CL242" s="7"/>
      <c r="CM242" s="7"/>
      <c r="CN242" s="7"/>
      <c r="CO242" s="7"/>
      <c r="CP242" s="7"/>
      <c r="CQ242" s="7"/>
      <c r="CR242" s="7"/>
      <c r="CS242" s="7"/>
      <c r="CT242" s="7"/>
      <c r="CU242" s="7"/>
      <c r="CV242" s="7"/>
      <c r="CW242" s="7"/>
      <c r="CX242" s="7"/>
      <c r="CY242" s="7"/>
      <c r="CZ242" s="7"/>
    </row>
    <row r="243" s="489" customFormat="true" ht="15" customHeight="true" x14ac:dyDescent="0.2">
      <c r="A243" s="172"/>
      <c r="B243" s="143"/>
      <c r="C243" s="106"/>
      <c r="D243" s="108"/>
      <c r="E243" s="108"/>
      <c r="F243" s="108"/>
      <c r="G243" s="107"/>
      <c r="H243" s="105"/>
      <c r="I243" s="108"/>
      <c r="J243" s="108"/>
      <c r="K243" s="108"/>
      <c r="L243" s="104"/>
      <c r="M243" s="106"/>
      <c r="N243" s="108"/>
      <c r="O243" s="108"/>
      <c r="P243" s="108"/>
      <c r="Q243" s="107"/>
      <c r="R243" s="105"/>
      <c r="S243" s="108"/>
      <c r="T243" s="108"/>
      <c r="U243" s="108"/>
      <c r="V243" s="108"/>
      <c r="W243" s="108"/>
      <c r="X243" s="108"/>
      <c r="Y243" s="104"/>
      <c r="Z243" s="833"/>
      <c r="AA243" s="833"/>
      <c r="AB243" s="833"/>
      <c r="AC243" s="833"/>
      <c r="AD243" s="833"/>
      <c r="AE243" s="833"/>
      <c r="AF243" s="833"/>
      <c r="AG243" s="833"/>
      <c r="AH243" s="833"/>
      <c r="AI243" s="833"/>
      <c r="AJ243" s="833"/>
      <c r="AK243" s="833"/>
      <c r="AL243" s="833"/>
      <c r="AM243" s="833"/>
      <c r="AN243" s="833"/>
      <c r="AO243" s="833"/>
      <c r="AP243" s="833"/>
      <c r="AQ243" s="833"/>
      <c r="AR243" s="833"/>
      <c r="AS243" s="833"/>
      <c r="AT243" s="833"/>
      <c r="AU243" s="833"/>
      <c r="AV243" s="833"/>
      <c r="AW243" s="833"/>
      <c r="AX243" s="833"/>
      <c r="AY243" s="833"/>
      <c r="AZ243" s="344"/>
      <c r="BA243" s="878"/>
      <c r="BB243" s="552"/>
      <c r="BC243" s="415"/>
      <c r="BD243" s="405"/>
      <c r="BE243" s="405"/>
      <c r="BF243" s="405"/>
      <c r="BG243" s="419"/>
      <c r="BH243" s="415"/>
      <c r="BI243" s="405"/>
      <c r="BJ243" s="405"/>
      <c r="BK243" s="405"/>
      <c r="BL243" s="419"/>
      <c r="BM243" s="415"/>
      <c r="BN243" s="405"/>
      <c r="BO243" s="405"/>
      <c r="BP243" s="405"/>
      <c r="BQ243" s="419"/>
      <c r="BR243" s="415"/>
      <c r="BS243" s="405"/>
      <c r="BT243" s="405"/>
      <c r="BU243" s="405"/>
      <c r="BV243" s="405"/>
      <c r="BW243" s="405"/>
      <c r="BX243" s="405"/>
      <c r="BY243" s="406"/>
      <c r="BZ243" s="7"/>
      <c r="CA243" s="7"/>
      <c r="CB243" s="7"/>
      <c r="CC243" s="7"/>
      <c r="CD243" s="7"/>
      <c r="CE243" s="7"/>
      <c r="CF243" s="7"/>
      <c r="CG243" s="7"/>
      <c r="CH243" s="7"/>
      <c r="CI243" s="7"/>
      <c r="CJ243" s="7"/>
      <c r="CK243" s="7"/>
      <c r="CL243" s="7"/>
      <c r="CM243" s="7"/>
      <c r="CN243" s="7"/>
      <c r="CO243" s="7"/>
      <c r="CP243" s="7"/>
      <c r="CQ243" s="7"/>
      <c r="CR243" s="7"/>
      <c r="CS243" s="7"/>
      <c r="CT243" s="7"/>
      <c r="CU243" s="7"/>
      <c r="CV243" s="7"/>
      <c r="CW243" s="7"/>
      <c r="CX243" s="7"/>
      <c r="CY243" s="7"/>
      <c r="CZ243" s="7"/>
    </row>
    <row r="244" s="489" customFormat="true" ht="15" customHeight="true" x14ac:dyDescent="0.2">
      <c r="A244" s="172"/>
      <c r="B244" s="143"/>
      <c r="C244" s="106"/>
      <c r="D244" s="108"/>
      <c r="E244" s="108"/>
      <c r="F244" s="108"/>
      <c r="G244" s="107"/>
      <c r="H244" s="105"/>
      <c r="I244" s="108"/>
      <c r="J244" s="108"/>
      <c r="K244" s="108"/>
      <c r="L244" s="104"/>
      <c r="M244" s="106"/>
      <c r="N244" s="108"/>
      <c r="O244" s="108"/>
      <c r="P244" s="108"/>
      <c r="Q244" s="107"/>
      <c r="R244" s="105"/>
      <c r="S244" s="108"/>
      <c r="T244" s="108"/>
      <c r="U244" s="108"/>
      <c r="V244" s="108"/>
      <c r="W244" s="108"/>
      <c r="X244" s="108"/>
      <c r="Y244" s="104"/>
      <c r="Z244" s="833"/>
      <c r="AA244" s="833"/>
      <c r="AB244" s="833"/>
      <c r="AC244" s="833"/>
      <c r="AD244" s="833"/>
      <c r="AE244" s="833"/>
      <c r="AF244" s="833"/>
      <c r="AG244" s="833"/>
      <c r="AH244" s="833"/>
      <c r="AI244" s="833"/>
      <c r="AJ244" s="833"/>
      <c r="AK244" s="833"/>
      <c r="AL244" s="833"/>
      <c r="AM244" s="833"/>
      <c r="AN244" s="833"/>
      <c r="AO244" s="833"/>
      <c r="AP244" s="833"/>
      <c r="AQ244" s="833"/>
      <c r="AR244" s="833"/>
      <c r="AS244" s="833"/>
      <c r="AT244" s="833"/>
      <c r="AU244" s="833"/>
      <c r="AV244" s="833"/>
      <c r="AW244" s="833"/>
      <c r="AX244" s="833"/>
      <c r="AY244" s="833"/>
      <c r="AZ244" s="344"/>
      <c r="BA244" s="878"/>
      <c r="BB244" s="552"/>
      <c r="BC244" s="415"/>
      <c r="BD244" s="405"/>
      <c r="BE244" s="405"/>
      <c r="BF244" s="405"/>
      <c r="BG244" s="419"/>
      <c r="BH244" s="415"/>
      <c r="BI244" s="405"/>
      <c r="BJ244" s="405"/>
      <c r="BK244" s="405"/>
      <c r="BL244" s="419"/>
      <c r="BM244" s="415"/>
      <c r="BN244" s="405"/>
      <c r="BO244" s="405"/>
      <c r="BP244" s="405"/>
      <c r="BQ244" s="419"/>
      <c r="BR244" s="415"/>
      <c r="BS244" s="405"/>
      <c r="BT244" s="405"/>
      <c r="BU244" s="405"/>
      <c r="BV244" s="405"/>
      <c r="BW244" s="405"/>
      <c r="BX244" s="405"/>
      <c r="BY244" s="406"/>
      <c r="BZ244" s="7"/>
      <c r="CA244" s="7"/>
      <c r="CB244" s="7"/>
      <c r="CC244" s="7"/>
      <c r="CD244" s="7"/>
      <c r="CE244" s="7"/>
      <c r="CF244" s="7"/>
      <c r="CG244" s="7"/>
      <c r="CH244" s="7"/>
      <c r="CI244" s="7"/>
      <c r="CJ244" s="7"/>
      <c r="CK244" s="7"/>
      <c r="CL244" s="7"/>
      <c r="CM244" s="7"/>
      <c r="CN244" s="7"/>
      <c r="CO244" s="7"/>
      <c r="CP244" s="7"/>
      <c r="CQ244" s="7"/>
      <c r="CR244" s="7"/>
      <c r="CS244" s="7"/>
      <c r="CT244" s="7"/>
      <c r="CU244" s="7"/>
      <c r="CV244" s="7"/>
      <c r="CW244" s="7"/>
      <c r="CX244" s="7"/>
      <c r="CY244" s="7"/>
      <c r="CZ244" s="7"/>
    </row>
    <row r="245" s="489" customFormat="true" ht="15" customHeight="true" x14ac:dyDescent="0.2">
      <c r="A245" s="172"/>
      <c r="B245" s="143"/>
      <c r="C245" s="106"/>
      <c r="D245" s="108"/>
      <c r="E245" s="108"/>
      <c r="F245" s="108"/>
      <c r="G245" s="107"/>
      <c r="H245" s="105"/>
      <c r="I245" s="108"/>
      <c r="J245" s="108"/>
      <c r="K245" s="108"/>
      <c r="L245" s="104"/>
      <c r="M245" s="106"/>
      <c r="N245" s="108"/>
      <c r="O245" s="108"/>
      <c r="P245" s="108"/>
      <c r="Q245" s="107"/>
      <c r="R245" s="105"/>
      <c r="S245" s="108"/>
      <c r="T245" s="108"/>
      <c r="U245" s="108"/>
      <c r="V245" s="108"/>
      <c r="W245" s="108"/>
      <c r="X245" s="108"/>
      <c r="Y245" s="104"/>
      <c r="Z245" s="833"/>
      <c r="AA245" s="833"/>
      <c r="AB245" s="833"/>
      <c r="AC245" s="833"/>
      <c r="AD245" s="833"/>
      <c r="AE245" s="833"/>
      <c r="AF245" s="833"/>
      <c r="AG245" s="833"/>
      <c r="AH245" s="833"/>
      <c r="AI245" s="833"/>
      <c r="AJ245" s="833"/>
      <c r="AK245" s="833"/>
      <c r="AL245" s="833"/>
      <c r="AM245" s="833"/>
      <c r="AN245" s="833"/>
      <c r="AO245" s="833"/>
      <c r="AP245" s="833"/>
      <c r="AQ245" s="833"/>
      <c r="AR245" s="833"/>
      <c r="AS245" s="833"/>
      <c r="AT245" s="833"/>
      <c r="AU245" s="833"/>
      <c r="AV245" s="833"/>
      <c r="AW245" s="833"/>
      <c r="AX245" s="833"/>
      <c r="AY245" s="833"/>
      <c r="AZ245" s="344"/>
      <c r="BA245" s="878"/>
      <c r="BB245" s="552"/>
      <c r="BC245" s="415"/>
      <c r="BD245" s="405"/>
      <c r="BE245" s="405"/>
      <c r="BF245" s="405"/>
      <c r="BG245" s="419"/>
      <c r="BH245" s="415"/>
      <c r="BI245" s="405"/>
      <c r="BJ245" s="405"/>
      <c r="BK245" s="405"/>
      <c r="BL245" s="419"/>
      <c r="BM245" s="415"/>
      <c r="BN245" s="405"/>
      <c r="BO245" s="405"/>
      <c r="BP245" s="405"/>
      <c r="BQ245" s="419"/>
      <c r="BR245" s="415"/>
      <c r="BS245" s="405"/>
      <c r="BT245" s="405"/>
      <c r="BU245" s="405"/>
      <c r="BV245" s="405"/>
      <c r="BW245" s="405"/>
      <c r="BX245" s="405"/>
      <c r="BY245" s="406"/>
      <c r="BZ245" s="7"/>
      <c r="CA245" s="7"/>
      <c r="CB245" s="7"/>
      <c r="CC245" s="7"/>
      <c r="CD245" s="7"/>
      <c r="CE245" s="7"/>
      <c r="CF245" s="7"/>
      <c r="CG245" s="7"/>
      <c r="CH245" s="7"/>
      <c r="CI245" s="7"/>
      <c r="CJ245" s="7"/>
      <c r="CK245" s="7"/>
      <c r="CL245" s="7"/>
      <c r="CM245" s="7"/>
      <c r="CN245" s="7"/>
      <c r="CO245" s="7"/>
      <c r="CP245" s="7"/>
      <c r="CQ245" s="7"/>
      <c r="CR245" s="7"/>
      <c r="CS245" s="7"/>
      <c r="CT245" s="7"/>
      <c r="CU245" s="7"/>
      <c r="CV245" s="7"/>
      <c r="CW245" s="7"/>
      <c r="CX245" s="7"/>
      <c r="CY245" s="7"/>
      <c r="CZ245" s="7"/>
    </row>
    <row r="246" s="489" customFormat="true" ht="15" customHeight="true" x14ac:dyDescent="0.2">
      <c r="A246" s="172"/>
      <c r="B246" s="143"/>
      <c r="C246" s="106"/>
      <c r="D246" s="108"/>
      <c r="E246" s="108"/>
      <c r="F246" s="108"/>
      <c r="G246" s="107"/>
      <c r="H246" s="105"/>
      <c r="I246" s="108"/>
      <c r="J246" s="108"/>
      <c r="K246" s="108"/>
      <c r="L246" s="104"/>
      <c r="M246" s="106"/>
      <c r="N246" s="108"/>
      <c r="O246" s="108"/>
      <c r="P246" s="108"/>
      <c r="Q246" s="107"/>
      <c r="R246" s="105"/>
      <c r="S246" s="108"/>
      <c r="T246" s="108"/>
      <c r="U246" s="108"/>
      <c r="V246" s="108"/>
      <c r="W246" s="108"/>
      <c r="X246" s="108"/>
      <c r="Y246" s="104"/>
      <c r="Z246" s="833"/>
      <c r="AA246" s="833"/>
      <c r="AB246" s="833"/>
      <c r="AC246" s="833"/>
      <c r="AD246" s="833"/>
      <c r="AE246" s="833"/>
      <c r="AF246" s="833"/>
      <c r="AG246" s="833"/>
      <c r="AH246" s="833"/>
      <c r="AI246" s="833"/>
      <c r="AJ246" s="833"/>
      <c r="AK246" s="833"/>
      <c r="AL246" s="833"/>
      <c r="AM246" s="833"/>
      <c r="AN246" s="833"/>
      <c r="AO246" s="833"/>
      <c r="AP246" s="833"/>
      <c r="AQ246" s="833"/>
      <c r="AR246" s="833"/>
      <c r="AS246" s="833"/>
      <c r="AT246" s="833"/>
      <c r="AU246" s="833"/>
      <c r="AV246" s="833"/>
      <c r="AW246" s="833"/>
      <c r="AX246" s="833"/>
      <c r="AY246" s="833"/>
      <c r="AZ246" s="344"/>
      <c r="BA246" s="878"/>
      <c r="BB246" s="552"/>
      <c r="BC246" s="415"/>
      <c r="BD246" s="405"/>
      <c r="BE246" s="405"/>
      <c r="BF246" s="405"/>
      <c r="BG246" s="419"/>
      <c r="BH246" s="415"/>
      <c r="BI246" s="405"/>
      <c r="BJ246" s="405"/>
      <c r="BK246" s="405"/>
      <c r="BL246" s="419"/>
      <c r="BM246" s="415"/>
      <c r="BN246" s="405"/>
      <c r="BO246" s="405"/>
      <c r="BP246" s="405"/>
      <c r="BQ246" s="419"/>
      <c r="BR246" s="415"/>
      <c r="BS246" s="405"/>
      <c r="BT246" s="405"/>
      <c r="BU246" s="405"/>
      <c r="BV246" s="405"/>
      <c r="BW246" s="405"/>
      <c r="BX246" s="405"/>
      <c r="BY246" s="406"/>
      <c r="BZ246" s="7"/>
      <c r="CA246" s="7"/>
      <c r="CB246" s="7"/>
      <c r="CC246" s="7"/>
      <c r="CD246" s="7"/>
      <c r="CE246" s="7"/>
      <c r="CF246" s="7"/>
      <c r="CG246" s="7"/>
      <c r="CH246" s="7"/>
      <c r="CI246" s="7"/>
      <c r="CJ246" s="7"/>
      <c r="CK246" s="7"/>
      <c r="CL246" s="7"/>
      <c r="CM246" s="7"/>
      <c r="CN246" s="7"/>
      <c r="CO246" s="7"/>
      <c r="CP246" s="7"/>
      <c r="CQ246" s="7"/>
      <c r="CR246" s="7"/>
      <c r="CS246" s="7"/>
      <c r="CT246" s="7"/>
      <c r="CU246" s="7"/>
      <c r="CV246" s="7"/>
      <c r="CW246" s="7"/>
      <c r="CX246" s="7"/>
      <c r="CY246" s="7"/>
      <c r="CZ246" s="7"/>
    </row>
    <row r="247" s="489" customFormat="true" ht="15" customHeight="true" x14ac:dyDescent="0.2">
      <c r="A247" s="172"/>
      <c r="B247" s="143"/>
      <c r="C247" s="106"/>
      <c r="D247" s="108"/>
      <c r="E247" s="108"/>
      <c r="F247" s="108"/>
      <c r="G247" s="107"/>
      <c r="H247" s="105"/>
      <c r="I247" s="108"/>
      <c r="J247" s="108"/>
      <c r="K247" s="108"/>
      <c r="L247" s="104"/>
      <c r="M247" s="106"/>
      <c r="N247" s="108"/>
      <c r="O247" s="108"/>
      <c r="P247" s="108"/>
      <c r="Q247" s="107"/>
      <c r="R247" s="105"/>
      <c r="S247" s="108"/>
      <c r="T247" s="108"/>
      <c r="U247" s="108"/>
      <c r="V247" s="108"/>
      <c r="W247" s="108"/>
      <c r="X247" s="108"/>
      <c r="Y247" s="104"/>
      <c r="Z247" s="833"/>
      <c r="AA247" s="833"/>
      <c r="AB247" s="833"/>
      <c r="AC247" s="833"/>
      <c r="AD247" s="833"/>
      <c r="AE247" s="833"/>
      <c r="AF247" s="833"/>
      <c r="AG247" s="833"/>
      <c r="AH247" s="833"/>
      <c r="AI247" s="833"/>
      <c r="AJ247" s="833"/>
      <c r="AK247" s="833"/>
      <c r="AL247" s="833"/>
      <c r="AM247" s="833"/>
      <c r="AN247" s="833"/>
      <c r="AO247" s="833"/>
      <c r="AP247" s="833"/>
      <c r="AQ247" s="833"/>
      <c r="AR247" s="833"/>
      <c r="AS247" s="833"/>
      <c r="AT247" s="833"/>
      <c r="AU247" s="833"/>
      <c r="AV247" s="833"/>
      <c r="AW247" s="833"/>
      <c r="AX247" s="833"/>
      <c r="AY247" s="833"/>
      <c r="AZ247" s="344"/>
      <c r="BA247" s="878"/>
      <c r="BB247" s="552"/>
      <c r="BC247" s="415"/>
      <c r="BD247" s="405"/>
      <c r="BE247" s="405"/>
      <c r="BF247" s="405"/>
      <c r="BG247" s="419"/>
      <c r="BH247" s="415"/>
      <c r="BI247" s="405"/>
      <c r="BJ247" s="405"/>
      <c r="BK247" s="405"/>
      <c r="BL247" s="419"/>
      <c r="BM247" s="415"/>
      <c r="BN247" s="405"/>
      <c r="BO247" s="405"/>
      <c r="BP247" s="405"/>
      <c r="BQ247" s="419"/>
      <c r="BR247" s="415"/>
      <c r="BS247" s="405"/>
      <c r="BT247" s="405"/>
      <c r="BU247" s="405"/>
      <c r="BV247" s="405"/>
      <c r="BW247" s="405"/>
      <c r="BX247" s="405"/>
      <c r="BY247" s="406"/>
      <c r="BZ247" s="7"/>
      <c r="CA247" s="7"/>
      <c r="CB247" s="7"/>
      <c r="CC247" s="7"/>
      <c r="CD247" s="7"/>
      <c r="CE247" s="7"/>
      <c r="CF247" s="7"/>
      <c r="CG247" s="7"/>
      <c r="CH247" s="7"/>
      <c r="CI247" s="7"/>
      <c r="CJ247" s="7"/>
      <c r="CK247" s="7"/>
      <c r="CL247" s="7"/>
      <c r="CM247" s="7"/>
      <c r="CN247" s="7"/>
      <c r="CO247" s="7"/>
      <c r="CP247" s="7"/>
      <c r="CQ247" s="7"/>
      <c r="CR247" s="7"/>
      <c r="CS247" s="7"/>
      <c r="CT247" s="7"/>
      <c r="CU247" s="7"/>
      <c r="CV247" s="7"/>
      <c r="CW247" s="7"/>
      <c r="CX247" s="7"/>
      <c r="CY247" s="7"/>
      <c r="CZ247" s="7"/>
    </row>
    <row r="248" s="489" customFormat="true" ht="15" customHeight="true" x14ac:dyDescent="0.2">
      <c r="A248" s="72"/>
      <c r="B248" s="133"/>
      <c r="C248" s="79"/>
      <c r="D248" s="93"/>
      <c r="E248" s="93"/>
      <c r="F248" s="93"/>
      <c r="G248" s="92"/>
      <c r="H248" s="78"/>
      <c r="I248" s="93"/>
      <c r="J248" s="93"/>
      <c r="K248" s="93"/>
      <c r="L248" s="77"/>
      <c r="M248" s="79"/>
      <c r="N248" s="93"/>
      <c r="O248" s="93"/>
      <c r="P248" s="93"/>
      <c r="Q248" s="92"/>
      <c r="R248" s="78"/>
      <c r="S248" s="93"/>
      <c r="T248" s="93"/>
      <c r="U248" s="93"/>
      <c r="V248" s="93"/>
      <c r="W248" s="93"/>
      <c r="X248" s="93"/>
      <c r="Y248" s="77"/>
      <c r="Z248" s="833"/>
      <c r="AA248" s="833"/>
      <c r="AB248" s="833"/>
      <c r="AC248" s="833"/>
      <c r="AD248" s="833"/>
      <c r="AE248" s="833"/>
      <c r="AF248" s="833"/>
      <c r="AG248" s="833"/>
      <c r="AH248" s="833"/>
      <c r="AI248" s="833"/>
      <c r="AJ248" s="833"/>
      <c r="AK248" s="833"/>
      <c r="AL248" s="833"/>
      <c r="AM248" s="833"/>
      <c r="AN248" s="833"/>
      <c r="AO248" s="833"/>
      <c r="AP248" s="833"/>
      <c r="AQ248" s="833"/>
      <c r="AR248" s="833"/>
      <c r="AS248" s="833"/>
      <c r="AT248" s="833"/>
      <c r="AU248" s="833"/>
      <c r="AV248" s="833"/>
      <c r="AW248" s="833"/>
      <c r="AX248" s="833"/>
      <c r="AY248" s="833"/>
      <c r="AZ248" s="344"/>
      <c r="BA248" s="878"/>
      <c r="BB248" s="552"/>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7"/>
      <c r="CA248" s="7"/>
      <c r="CB248" s="7"/>
      <c r="CC248" s="7"/>
      <c r="CD248" s="7"/>
      <c r="CE248" s="7"/>
      <c r="CF248" s="7"/>
      <c r="CG248" s="7"/>
      <c r="CH248" s="7"/>
      <c r="CI248" s="7"/>
      <c r="CJ248" s="7"/>
      <c r="CK248" s="7"/>
      <c r="CL248" s="7"/>
      <c r="CM248" s="7"/>
      <c r="CN248" s="7"/>
      <c r="CO248" s="7"/>
      <c r="CP248" s="7"/>
      <c r="CQ248" s="7"/>
      <c r="CR248" s="7"/>
      <c r="CS248" s="7"/>
      <c r="CT248" s="7"/>
      <c r="CU248" s="7"/>
      <c r="CV248" s="7"/>
      <c r="CW248" s="7"/>
      <c r="CX248" s="7"/>
      <c r="CY248" s="7"/>
      <c r="CZ248" s="7"/>
    </row>
    <row r="249" s="489" customFormat="true" ht="250.15" customHeight="true" x14ac:dyDescent="0.2">
      <c r="B249" s="488"/>
      <c r="Z249" s="344"/>
      <c r="AA249" s="344"/>
      <c r="AB249" s="344"/>
      <c r="AC249" s="344"/>
      <c r="AD249" s="344"/>
      <c r="AE249" s="344"/>
      <c r="AF249" s="344"/>
      <c r="AG249" s="344"/>
      <c r="AH249" s="344"/>
      <c r="AI249" s="344"/>
      <c r="AJ249" s="344"/>
      <c r="AK249" s="344"/>
      <c r="AL249" s="344"/>
      <c r="AM249" s="344"/>
      <c r="AN249" s="344"/>
      <c r="AO249" s="344"/>
      <c r="AP249" s="344"/>
      <c r="AQ249" s="344"/>
      <c r="AR249" s="344"/>
      <c r="AS249" s="344"/>
      <c r="AT249" s="344"/>
      <c r="AU249" s="344"/>
      <c r="AV249" s="344"/>
      <c r="AW249" s="344"/>
      <c r="AX249" s="344"/>
      <c r="AY249" s="344"/>
      <c r="AZ249" s="344"/>
      <c r="BA249" s="317"/>
      <c r="BB249" s="315"/>
      <c r="BC249" s="315"/>
      <c r="BD249" s="315"/>
      <c r="BE249" s="315"/>
      <c r="BF249" s="315"/>
      <c r="BG249" s="315"/>
      <c r="BH249" s="315"/>
      <c r="BI249" s="315"/>
      <c r="BJ249" s="315"/>
      <c r="BK249" s="315"/>
      <c r="BL249" s="315"/>
      <c r="BM249" s="315"/>
      <c r="BN249" s="315"/>
      <c r="BO249" s="315"/>
      <c r="BP249" s="315"/>
      <c r="BQ249" s="315"/>
      <c r="BR249" s="315"/>
      <c r="BS249" s="315"/>
      <c r="BT249" s="315"/>
      <c r="BU249" s="315"/>
      <c r="BV249" s="315"/>
      <c r="BW249" s="315"/>
      <c r="BX249" s="315"/>
      <c r="BY249" s="317"/>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346" customFormat="true" ht="19.15" customHeight="true" x14ac:dyDescent="0.2">
      <c r="B250" s="438"/>
      <c r="Z250" s="339"/>
      <c r="AA250" s="339"/>
      <c r="AB250" s="339"/>
      <c r="AC250" s="339"/>
      <c r="AD250" s="339"/>
      <c r="AE250" s="339"/>
      <c r="AF250" s="339"/>
      <c r="AG250" s="339"/>
      <c r="AH250" s="339"/>
      <c r="AI250" s="339"/>
      <c r="AJ250" s="339"/>
      <c r="AK250" s="339"/>
      <c r="AL250" s="339"/>
      <c r="AM250" s="339"/>
      <c r="AN250" s="339"/>
      <c r="AO250" s="339"/>
      <c r="AP250" s="339"/>
      <c r="AQ250" s="339"/>
      <c r="AR250" s="339"/>
      <c r="AS250" s="339"/>
      <c r="AT250" s="339"/>
      <c r="AU250" s="339"/>
      <c r="AV250" s="339"/>
      <c r="AW250" s="339"/>
      <c r="AX250" s="339"/>
      <c r="AY250" s="339"/>
      <c r="AZ250" s="339"/>
      <c r="BA250" s="436"/>
      <c r="BB250" s="363"/>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346" customFormat="true" ht="15" customHeight="true" x14ac:dyDescent="0.2">
      <c r="B251" s="438"/>
      <c r="Z251" s="339"/>
      <c r="AA251" s="339"/>
      <c r="AB251" s="339"/>
      <c r="AC251" s="339"/>
      <c r="AD251" s="339"/>
      <c r="AE251" s="339"/>
      <c r="AF251" s="339"/>
      <c r="AG251" s="339"/>
      <c r="AH251" s="339"/>
      <c r="AI251" s="339"/>
      <c r="AJ251" s="339"/>
      <c r="AK251" s="339"/>
      <c r="AL251" s="339"/>
      <c r="AM251" s="339"/>
      <c r="AN251" s="339"/>
      <c r="AO251" s="339"/>
      <c r="AP251" s="339"/>
      <c r="AQ251" s="339"/>
      <c r="AR251" s="339"/>
      <c r="AS251" s="339"/>
      <c r="AT251" s="339"/>
      <c r="AU251" s="339"/>
      <c r="AV251" s="339"/>
      <c r="AW251" s="339"/>
      <c r="AX251" s="339"/>
      <c r="AY251" s="339"/>
      <c r="AZ251" s="339"/>
      <c r="BA251" s="436"/>
      <c r="BB251" s="363"/>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346" customFormat="true" ht="15" customHeight="true" x14ac:dyDescent="0.2">
      <c r="B252" s="438"/>
      <c r="Z252" s="339"/>
      <c r="AA252" s="339"/>
      <c r="AB252" s="339"/>
      <c r="AC252" s="339"/>
      <c r="AD252" s="339"/>
      <c r="AE252" s="339"/>
      <c r="AF252" s="339"/>
      <c r="AG252" s="339"/>
      <c r="AH252" s="339"/>
      <c r="AI252" s="339"/>
      <c r="AJ252" s="339"/>
      <c r="AK252" s="339"/>
      <c r="AL252" s="339"/>
      <c r="AM252" s="339"/>
      <c r="AN252" s="339"/>
      <c r="AO252" s="339"/>
      <c r="AP252" s="339"/>
      <c r="AQ252" s="339"/>
      <c r="AR252" s="339"/>
      <c r="AS252" s="339"/>
      <c r="AT252" s="339"/>
      <c r="AU252" s="339"/>
      <c r="AV252" s="339"/>
      <c r="AW252" s="339"/>
      <c r="AX252" s="339"/>
      <c r="AY252" s="339"/>
      <c r="AZ252" s="339"/>
      <c r="BA252" s="436"/>
      <c r="BB252" s="363"/>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346" customFormat="true" ht="15" customHeight="true" x14ac:dyDescent="0.2">
      <c r="B253" s="438"/>
      <c r="Z253" s="339"/>
      <c r="AA253" s="339"/>
      <c r="AB253" s="339"/>
      <c r="AC253" s="339"/>
      <c r="AD253" s="339"/>
      <c r="AE253" s="339"/>
      <c r="AF253" s="339"/>
      <c r="AG253" s="339"/>
      <c r="AH253" s="339"/>
      <c r="AI253" s="339"/>
      <c r="AJ253" s="339"/>
      <c r="AK253" s="339"/>
      <c r="AL253" s="339"/>
      <c r="AM253" s="339"/>
      <c r="AN253" s="339"/>
      <c r="AO253" s="339"/>
      <c r="AP253" s="339"/>
      <c r="AQ253" s="339"/>
      <c r="AR253" s="339"/>
      <c r="AS253" s="339"/>
      <c r="AT253" s="339"/>
      <c r="AU253" s="339"/>
      <c r="AV253" s="339"/>
      <c r="AW253" s="339"/>
      <c r="AX253" s="339"/>
      <c r="AY253" s="339"/>
      <c r="AZ253" s="339"/>
      <c r="BA253" s="436"/>
      <c r="BB253" s="363"/>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346" customFormat="true" ht="15" customHeight="true" x14ac:dyDescent="0.2">
      <c r="B254" s="438"/>
      <c r="Z254" s="339"/>
      <c r="AA254" s="339"/>
      <c r="AB254" s="339"/>
      <c r="AC254" s="339"/>
      <c r="AD254" s="339"/>
      <c r="AE254" s="339"/>
      <c r="AF254" s="339"/>
      <c r="AG254" s="339"/>
      <c r="AH254" s="339"/>
      <c r="AI254" s="339"/>
      <c r="AJ254" s="339"/>
      <c r="AK254" s="339"/>
      <c r="AL254" s="339"/>
      <c r="AM254" s="339"/>
      <c r="AN254" s="339"/>
      <c r="AO254" s="339"/>
      <c r="AP254" s="339"/>
      <c r="AQ254" s="339"/>
      <c r="AR254" s="339"/>
      <c r="AS254" s="339"/>
      <c r="AT254" s="339"/>
      <c r="AU254" s="339"/>
      <c r="AV254" s="339"/>
      <c r="AW254" s="339"/>
      <c r="AX254" s="339"/>
      <c r="AY254" s="339"/>
      <c r="AZ254" s="339"/>
      <c r="BA254" s="436"/>
      <c r="BB254" s="363"/>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346" customFormat="true" ht="15" customHeight="true" x14ac:dyDescent="0.2">
      <c r="B255" s="438"/>
      <c r="Z255" s="339"/>
      <c r="AA255" s="339"/>
      <c r="AB255" s="339"/>
      <c r="AC255" s="339"/>
      <c r="AD255" s="339"/>
      <c r="AE255" s="339"/>
      <c r="AF255" s="339"/>
      <c r="AG255" s="339"/>
      <c r="AH255" s="339"/>
      <c r="AI255" s="339"/>
      <c r="AJ255" s="339"/>
      <c r="AK255" s="339"/>
      <c r="AL255" s="339"/>
      <c r="AM255" s="339"/>
      <c r="AN255" s="339"/>
      <c r="AO255" s="339"/>
      <c r="AP255" s="339"/>
      <c r="AQ255" s="339"/>
      <c r="AR255" s="339"/>
      <c r="AS255" s="339"/>
      <c r="AT255" s="339"/>
      <c r="AU255" s="339"/>
      <c r="AV255" s="339"/>
      <c r="AW255" s="339"/>
      <c r="AX255" s="339"/>
      <c r="AY255" s="339"/>
      <c r="AZ255" s="339"/>
      <c r="BA255" s="436"/>
      <c r="BB255" s="363"/>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346" customFormat="true" ht="15" customHeight="true" x14ac:dyDescent="0.2">
      <c r="B256" s="438"/>
      <c r="Z256" s="339"/>
      <c r="AA256" s="339"/>
      <c r="AB256" s="339"/>
      <c r="AC256" s="339"/>
      <c r="AD256" s="339"/>
      <c r="AE256" s="339"/>
      <c r="AF256" s="339"/>
      <c r="AG256" s="339"/>
      <c r="AH256" s="339"/>
      <c r="AI256" s="339"/>
      <c r="AJ256" s="339"/>
      <c r="AK256" s="339"/>
      <c r="AL256" s="339"/>
      <c r="AM256" s="339"/>
      <c r="AN256" s="339"/>
      <c r="AO256" s="339"/>
      <c r="AP256" s="339"/>
      <c r="AQ256" s="339"/>
      <c r="AR256" s="339"/>
      <c r="AS256" s="339"/>
      <c r="AT256" s="339"/>
      <c r="AU256" s="339"/>
      <c r="AV256" s="339"/>
      <c r="AW256" s="339"/>
      <c r="AX256" s="339"/>
      <c r="AY256" s="339"/>
      <c r="AZ256" s="339"/>
      <c r="BA256" s="436"/>
      <c r="BB256" s="363"/>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346" customFormat="true" ht="18" customHeight="true" x14ac:dyDescent="0.2">
      <c r="B257" s="438"/>
      <c r="Z257" s="339"/>
      <c r="AA257" s="339"/>
      <c r="AB257" s="339"/>
      <c r="AC257" s="339"/>
      <c r="AD257" s="339"/>
      <c r="AE257" s="339"/>
      <c r="AF257" s="339"/>
      <c r="AG257" s="339"/>
      <c r="AH257" s="339"/>
      <c r="AI257" s="339"/>
      <c r="AJ257" s="339"/>
      <c r="AK257" s="339"/>
      <c r="AL257" s="339"/>
      <c r="AM257" s="339"/>
      <c r="AN257" s="339"/>
      <c r="AO257" s="339"/>
      <c r="AP257" s="339"/>
      <c r="AQ257" s="339"/>
      <c r="AR257" s="339"/>
      <c r="AS257" s="339"/>
      <c r="AT257" s="339"/>
      <c r="AU257" s="339"/>
      <c r="AV257" s="339"/>
      <c r="AW257" s="339"/>
      <c r="AX257" s="339"/>
      <c r="AY257" s="339"/>
      <c r="AZ257" s="339"/>
      <c r="BA257" s="436"/>
      <c r="BB257" s="363"/>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346" customFormat="true" ht="18" customHeight="true" x14ac:dyDescent="0.2">
      <c r="B258" s="438"/>
      <c r="Z258" s="339"/>
      <c r="AA258" s="339"/>
      <c r="AB258" s="339"/>
      <c r="AC258" s="339"/>
      <c r="AD258" s="339"/>
      <c r="AE258" s="339"/>
      <c r="AF258" s="339"/>
      <c r="AG258" s="339"/>
      <c r="AH258" s="339"/>
      <c r="AI258" s="339"/>
      <c r="AJ258" s="339"/>
      <c r="AK258" s="339"/>
      <c r="AL258" s="339"/>
      <c r="AM258" s="339"/>
      <c r="AN258" s="339"/>
      <c r="AO258" s="339"/>
      <c r="AP258" s="339"/>
      <c r="AQ258" s="339"/>
      <c r="AR258" s="339"/>
      <c r="AS258" s="339"/>
      <c r="AT258" s="339"/>
      <c r="AU258" s="339"/>
      <c r="AV258" s="339"/>
      <c r="AW258" s="339"/>
      <c r="AX258" s="339"/>
      <c r="AY258" s="339"/>
      <c r="AZ258" s="339"/>
      <c r="BA258" s="436"/>
      <c r="BB258" s="363"/>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489" customFormat="true" ht="15" customHeight="true" x14ac:dyDescent="0.2">
      <c r="B259" s="488"/>
      <c r="Z259" s="344"/>
      <c r="AA259" s="344"/>
      <c r="AB259" s="344"/>
      <c r="AC259" s="344"/>
      <c r="AD259" s="344"/>
      <c r="AE259" s="344"/>
      <c r="AF259" s="344"/>
      <c r="AG259" s="344"/>
      <c r="AH259" s="344"/>
      <c r="AI259" s="344"/>
      <c r="AJ259" s="344"/>
      <c r="AK259" s="344"/>
      <c r="AL259" s="344"/>
      <c r="AM259" s="344"/>
      <c r="AN259" s="344"/>
      <c r="AO259" s="344"/>
      <c r="AP259" s="344"/>
      <c r="AQ259" s="344"/>
      <c r="AR259" s="344"/>
      <c r="AS259" s="344"/>
      <c r="AT259" s="344"/>
      <c r="AU259" s="344"/>
      <c r="AV259" s="344"/>
      <c r="AW259" s="344"/>
      <c r="AX259" s="344"/>
      <c r="AY259" s="344"/>
      <c r="AZ259" s="344"/>
      <c r="BA259" s="345" t="s">
        <v>128</v>
      </c>
      <c r="BB259" s="322" t="s">
        <v>85</v>
      </c>
      <c r="BC259" s="969" t="s">
        <v>114</v>
      </c>
      <c r="BD259" s="970"/>
      <c r="BE259" s="970"/>
      <c r="BF259" s="970"/>
      <c r="BG259" s="971"/>
      <c r="BH259" s="969" t="s">
        <v>38</v>
      </c>
      <c r="BI259" s="970"/>
      <c r="BJ259" s="970"/>
      <c r="BK259" s="970"/>
      <c r="BL259" s="971"/>
      <c r="BM259" s="969" t="s">
        <v>37</v>
      </c>
      <c r="BN259" s="970"/>
      <c r="BO259" s="970"/>
      <c r="BP259" s="970"/>
      <c r="BQ259" s="972"/>
      <c r="BR259" s="19" t="s">
        <v>138</v>
      </c>
      <c r="BS259" s="398"/>
      <c r="BT259" s="398"/>
      <c r="BU259" s="398"/>
      <c r="BV259" s="398"/>
      <c r="BW259" s="398"/>
      <c r="BX259" s="398"/>
      <c r="BY259" s="398"/>
      <c r="BZ259" s="343"/>
      <c r="CA259" s="343"/>
      <c r="CB259" s="343"/>
      <c r="CC259" s="343"/>
      <c r="CD259" s="343"/>
      <c r="CE259" s="343"/>
      <c r="CF259" s="343"/>
      <c r="CG259" s="343"/>
      <c r="CH259" s="343"/>
      <c r="CI259" s="343"/>
      <c r="CJ259" s="343"/>
      <c r="CK259" s="343"/>
      <c r="CL259" s="343"/>
      <c r="CM259" s="343"/>
      <c r="CN259" s="343"/>
      <c r="CO259" s="343"/>
      <c r="CP259" s="343"/>
      <c r="CQ259" s="343"/>
      <c r="CR259" s="343"/>
      <c r="CS259" s="343"/>
      <c r="CT259" s="343"/>
      <c r="CU259" s="343"/>
      <c r="CV259" s="343"/>
      <c r="CW259" s="343"/>
      <c r="CX259" s="343"/>
      <c r="CY259" s="343"/>
      <c r="CZ259" s="343"/>
    </row>
    <row r="260" s="489" customFormat="true" ht="12.75" x14ac:dyDescent="0.2">
      <c r="B260" s="488"/>
      <c r="Z260" s="344"/>
      <c r="AA260" s="344"/>
      <c r="AB260" s="344"/>
      <c r="AC260" s="344"/>
      <c r="AD260" s="344"/>
      <c r="AE260" s="344"/>
      <c r="AF260" s="344"/>
      <c r="AG260" s="344"/>
      <c r="AH260" s="344"/>
      <c r="AI260" s="344"/>
      <c r="AJ260" s="344"/>
      <c r="AK260" s="344"/>
      <c r="AL260" s="344"/>
      <c r="AM260" s="344"/>
      <c r="AN260" s="344"/>
      <c r="AO260" s="344"/>
      <c r="AP260" s="344"/>
      <c r="AQ260" s="344"/>
      <c r="AR260" s="344"/>
      <c r="AS260" s="344"/>
      <c r="AT260" s="344"/>
      <c r="AU260" s="344"/>
      <c r="AV260" s="344"/>
      <c r="AW260" s="344"/>
      <c r="AX260" s="344"/>
      <c r="AY260" s="344"/>
      <c r="AZ260" s="344"/>
      <c r="BA260" s="333" t="s">
        <v>118</v>
      </c>
      <c r="BB260" s="332"/>
      <c r="BC260" s="422" t="s">
        <v>0</v>
      </c>
      <c r="BD260" s="521" t="s">
        <v>1</v>
      </c>
      <c r="BE260" s="521" t="s">
        <v>2</v>
      </c>
      <c r="BF260" s="521" t="s">
        <v>3</v>
      </c>
      <c r="BG260" s="423" t="s">
        <v>4</v>
      </c>
      <c r="BH260" s="422" t="s">
        <v>0</v>
      </c>
      <c r="BI260" s="521" t="s">
        <v>1</v>
      </c>
      <c r="BJ260" s="521" t="s">
        <v>2</v>
      </c>
      <c r="BK260" s="521" t="s">
        <v>3</v>
      </c>
      <c r="BL260" s="423" t="s">
        <v>4</v>
      </c>
      <c r="BM260" s="422" t="s">
        <v>0</v>
      </c>
      <c r="BN260" s="521" t="s">
        <v>1</v>
      </c>
      <c r="BO260" s="521" t="s">
        <v>2</v>
      </c>
      <c r="BP260" s="521" t="s">
        <v>3</v>
      </c>
      <c r="BQ260" s="423" t="s">
        <v>4</v>
      </c>
      <c r="BR260" s="422" t="s">
        <v>548</v>
      </c>
      <c r="BS260" s="521" t="s">
        <v>549</v>
      </c>
      <c r="BT260" s="521" t="s">
        <v>550</v>
      </c>
      <c r="BU260" s="521" t="s">
        <v>551</v>
      </c>
      <c r="BV260" s="521" t="s">
        <v>552</v>
      </c>
      <c r="BW260" s="521" t="s">
        <v>553</v>
      </c>
      <c r="BX260" s="521" t="s">
        <v>554</v>
      </c>
      <c r="BY260" s="522" t="s">
        <v>555</v>
      </c>
      <c r="BZ260" s="879"/>
      <c r="CA260" s="879"/>
      <c r="CB260" s="879"/>
      <c r="CC260" s="879"/>
      <c r="CD260" s="879"/>
      <c r="CE260" s="879"/>
      <c r="CF260" s="879"/>
      <c r="CG260" s="879"/>
      <c r="CH260" s="879"/>
      <c r="CI260" s="879"/>
      <c r="CJ260" s="879"/>
      <c r="CK260" s="879"/>
      <c r="CL260" s="879"/>
      <c r="CM260" s="879"/>
      <c r="CN260" s="879"/>
      <c r="CO260" s="879"/>
      <c r="CP260" s="879"/>
      <c r="CQ260" s="879"/>
      <c r="CR260" s="879"/>
      <c r="CS260" s="879"/>
      <c r="CT260" s="879"/>
      <c r="CU260" s="879"/>
      <c r="CV260" s="879"/>
      <c r="CW260" s="879"/>
      <c r="CX260" s="879"/>
      <c r="CY260" s="879"/>
      <c r="CZ260" s="879"/>
    </row>
    <row r="261" s="489" customFormat="true" ht="15" customHeight="true" x14ac:dyDescent="0.2">
      <c r="B261" s="488"/>
      <c r="Z261" s="344"/>
      <c r="AA261" s="344"/>
      <c r="AB261" s="344"/>
      <c r="AC261" s="344"/>
      <c r="AD261" s="344"/>
      <c r="AE261" s="344"/>
      <c r="AF261" s="344"/>
      <c r="AG261" s="344"/>
      <c r="AH261" s="344"/>
      <c r="AI261" s="344"/>
      <c r="AJ261" s="344"/>
      <c r="AK261" s="344"/>
      <c r="AL261" s="344"/>
      <c r="AM261" s="344"/>
      <c r="AN261" s="344"/>
      <c r="AO261" s="344"/>
      <c r="AP261" s="344"/>
      <c r="AQ261" s="344"/>
      <c r="AR261" s="344"/>
      <c r="AS261" s="344"/>
      <c r="AT261" s="344"/>
      <c r="AU261" s="344"/>
      <c r="AV261" s="344"/>
      <c r="AW261" s="344"/>
      <c r="AX261" s="344"/>
      <c r="AY261" s="344"/>
      <c r="AZ261" s="344"/>
      <c r="BA261" s="968" t="s">
        <v>73</v>
      </c>
      <c r="BB261" s="553" t="s">
        <v>49</v>
      </c>
      <c r="BC261" s="55" t="s">
        <v>35</v>
      </c>
      <c r="BD261" s="51" t="s">
        <v>35</v>
      </c>
      <c r="BE261" s="51" t="s">
        <v>35</v>
      </c>
      <c r="BF261" s="51" t="s">
        <v>35</v>
      </c>
      <c r="BG261" s="46" t="s">
        <v>35</v>
      </c>
      <c r="BH261" s="55" t="s">
        <v>35</v>
      </c>
      <c r="BI261" s="51" t="s">
        <v>35</v>
      </c>
      <c r="BJ261" s="51" t="s">
        <v>35</v>
      </c>
      <c r="BK261" s="51" t="s">
        <v>35</v>
      </c>
      <c r="BL261" s="46" t="s">
        <v>35</v>
      </c>
      <c r="BM261" s="55" t="s">
        <v>35</v>
      </c>
      <c r="BN261" s="51" t="s">
        <v>35</v>
      </c>
      <c r="BO261" s="51" t="s">
        <v>35</v>
      </c>
      <c r="BP261" s="51" t="s">
        <v>35</v>
      </c>
      <c r="BQ261" s="46" t="s">
        <v>35</v>
      </c>
      <c r="BR261" s="55" t="s">
        <v>35</v>
      </c>
      <c r="BS261" s="51" t="s">
        <v>35</v>
      </c>
      <c r="BT261" s="51" t="s">
        <v>35</v>
      </c>
      <c r="BU261" s="51" t="s">
        <v>35</v>
      </c>
      <c r="BV261" s="51" t="s">
        <v>35</v>
      </c>
      <c r="BW261" s="51" t="s">
        <v>35</v>
      </c>
      <c r="BX261" s="51" t="s">
        <v>35</v>
      </c>
      <c r="BY261" s="40" t="s">
        <v>35</v>
      </c>
      <c r="BZ261" s="8"/>
      <c r="CA261" s="8"/>
      <c r="CB261" s="8"/>
      <c r="CC261" s="8"/>
      <c r="CD261" s="8"/>
      <c r="CE261" s="8"/>
      <c r="CF261" s="8"/>
      <c r="CG261" s="8"/>
      <c r="CH261" s="8"/>
      <c r="CI261" s="8"/>
      <c r="CJ261" s="8"/>
      <c r="CK261" s="8"/>
      <c r="CL261" s="8"/>
      <c r="CM261" s="8"/>
      <c r="CN261" s="8"/>
      <c r="CO261" s="8"/>
      <c r="CP261" s="8"/>
      <c r="CQ261" s="8"/>
      <c r="CR261" s="8"/>
      <c r="CS261" s="8"/>
      <c r="CT261" s="8"/>
      <c r="CU261" s="8"/>
      <c r="CV261" s="8"/>
      <c r="CW261" s="8"/>
      <c r="CX261" s="8"/>
      <c r="CY261" s="8"/>
      <c r="CZ261" s="8"/>
    </row>
    <row r="262" s="489" customFormat="true" ht="15" customHeight="true" x14ac:dyDescent="0.2">
      <c r="B262" s="488"/>
      <c r="Z262" s="344"/>
      <c r="AA262" s="344"/>
      <c r="AB262" s="344"/>
      <c r="AC262" s="344"/>
      <c r="AD262" s="344"/>
      <c r="AE262" s="344"/>
      <c r="AF262" s="344"/>
      <c r="AG262" s="344"/>
      <c r="AH262" s="344"/>
      <c r="AI262" s="344"/>
      <c r="AJ262" s="344"/>
      <c r="AK262" s="344"/>
      <c r="AL262" s="344"/>
      <c r="AM262" s="344"/>
      <c r="AN262" s="344"/>
      <c r="AO262" s="344"/>
      <c r="AP262" s="344"/>
      <c r="AQ262" s="344"/>
      <c r="AR262" s="344"/>
      <c r="AS262" s="344"/>
      <c r="AT262" s="344"/>
      <c r="AU262" s="344"/>
      <c r="AV262" s="344"/>
      <c r="AW262" s="344"/>
      <c r="AX262" s="344"/>
      <c r="AY262" s="344"/>
      <c r="AZ262" s="344"/>
      <c r="BA262" s="965"/>
      <c r="BB262" s="552" t="s">
        <v>48</v>
      </c>
      <c r="BC262" s="54" t="s">
        <v>35</v>
      </c>
      <c r="BD262" s="50" t="s">
        <v>35</v>
      </c>
      <c r="BE262" s="50" t="s">
        <v>35</v>
      </c>
      <c r="BF262" s="50" t="s">
        <v>35</v>
      </c>
      <c r="BG262" s="45" t="s">
        <v>35</v>
      </c>
      <c r="BH262" s="54" t="s">
        <v>35</v>
      </c>
      <c r="BI262" s="50" t="s">
        <v>35</v>
      </c>
      <c r="BJ262" s="50" t="s">
        <v>35</v>
      </c>
      <c r="BK262" s="50" t="s">
        <v>35</v>
      </c>
      <c r="BL262" s="45" t="s">
        <v>35</v>
      </c>
      <c r="BM262" s="54" t="s">
        <v>35</v>
      </c>
      <c r="BN262" s="50" t="s">
        <v>35</v>
      </c>
      <c r="BO262" s="50" t="s">
        <v>35</v>
      </c>
      <c r="BP262" s="50" t="s">
        <v>35</v>
      </c>
      <c r="BQ262" s="45" t="s">
        <v>35</v>
      </c>
      <c r="BR262" s="54" t="s">
        <v>35</v>
      </c>
      <c r="BS262" s="50" t="s">
        <v>35</v>
      </c>
      <c r="BT262" s="50" t="s">
        <v>35</v>
      </c>
      <c r="BU262" s="50" t="s">
        <v>35</v>
      </c>
      <c r="BV262" s="50" t="s">
        <v>35</v>
      </c>
      <c r="BW262" s="50" t="s">
        <v>35</v>
      </c>
      <c r="BX262" s="50" t="s">
        <v>35</v>
      </c>
      <c r="BY262" s="39" t="s">
        <v>35</v>
      </c>
      <c r="BZ262" s="8"/>
      <c r="CA262" s="8"/>
      <c r="CB262" s="8"/>
      <c r="CC262" s="8"/>
      <c r="CD262" s="8"/>
      <c r="CE262" s="8"/>
      <c r="CF262" s="8"/>
      <c r="CG262" s="8"/>
      <c r="CH262" s="8"/>
      <c r="CI262" s="8"/>
      <c r="CJ262" s="8"/>
      <c r="CK262" s="8"/>
      <c r="CL262" s="8"/>
      <c r="CM262" s="8"/>
      <c r="CN262" s="8"/>
      <c r="CO262" s="8"/>
      <c r="CP262" s="8"/>
      <c r="CQ262" s="8"/>
      <c r="CR262" s="8"/>
      <c r="CS262" s="8"/>
      <c r="CT262" s="8"/>
      <c r="CU262" s="8"/>
      <c r="CV262" s="8"/>
      <c r="CW262" s="8"/>
      <c r="CX262" s="8"/>
      <c r="CY262" s="8"/>
      <c r="CZ262" s="8"/>
    </row>
    <row r="263" s="489" customFormat="true" ht="15" customHeight="true" x14ac:dyDescent="0.2">
      <c r="B263" s="488"/>
      <c r="Z263" s="344"/>
      <c r="AA263" s="344"/>
      <c r="AB263" s="344"/>
      <c r="AC263" s="344"/>
      <c r="AD263" s="344"/>
      <c r="AE263" s="344"/>
      <c r="AF263" s="344"/>
      <c r="AG263" s="344"/>
      <c r="AH263" s="344"/>
      <c r="AI263" s="344"/>
      <c r="AJ263" s="344"/>
      <c r="AK263" s="344"/>
      <c r="AL263" s="344"/>
      <c r="AM263" s="344"/>
      <c r="AN263" s="344"/>
      <c r="AO263" s="344"/>
      <c r="AP263" s="344"/>
      <c r="AQ263" s="344"/>
      <c r="AR263" s="344"/>
      <c r="AS263" s="344"/>
      <c r="AT263" s="344"/>
      <c r="AU263" s="344"/>
      <c r="AV263" s="344"/>
      <c r="AW263" s="344"/>
      <c r="AX263" s="344"/>
      <c r="AY263" s="344"/>
      <c r="AZ263" s="344"/>
      <c r="BA263" s="965"/>
      <c r="BB263" s="552" t="s">
        <v>112</v>
      </c>
      <c r="BC263" s="54" t="s">
        <v>35</v>
      </c>
      <c r="BD263" s="50" t="s">
        <v>35</v>
      </c>
      <c r="BE263" s="50" t="s">
        <v>35</v>
      </c>
      <c r="BF263" s="50" t="s">
        <v>35</v>
      </c>
      <c r="BG263" s="45" t="s">
        <v>35</v>
      </c>
      <c r="BH263" s="54" t="s">
        <v>35</v>
      </c>
      <c r="BI263" s="50" t="s">
        <v>35</v>
      </c>
      <c r="BJ263" s="50" t="s">
        <v>35</v>
      </c>
      <c r="BK263" s="50" t="s">
        <v>35</v>
      </c>
      <c r="BL263" s="45" t="s">
        <v>35</v>
      </c>
      <c r="BM263" s="54" t="s">
        <v>35</v>
      </c>
      <c r="BN263" s="50" t="s">
        <v>35</v>
      </c>
      <c r="BO263" s="50" t="s">
        <v>35</v>
      </c>
      <c r="BP263" s="50" t="s">
        <v>35</v>
      </c>
      <c r="BQ263" s="45" t="s">
        <v>35</v>
      </c>
      <c r="BR263" s="54" t="s">
        <v>35</v>
      </c>
      <c r="BS263" s="50" t="s">
        <v>35</v>
      </c>
      <c r="BT263" s="50" t="s">
        <v>35</v>
      </c>
      <c r="BU263" s="50" t="s">
        <v>35</v>
      </c>
      <c r="BV263" s="50" t="s">
        <v>35</v>
      </c>
      <c r="BW263" s="50" t="s">
        <v>35</v>
      </c>
      <c r="BX263" s="50" t="s">
        <v>35</v>
      </c>
      <c r="BY263" s="39" t="s">
        <v>35</v>
      </c>
      <c r="BZ263" s="8"/>
      <c r="CA263" s="8"/>
      <c r="CB263" s="8"/>
      <c r="CC263" s="8"/>
      <c r="CD263" s="8"/>
      <c r="CE263" s="8"/>
      <c r="CF263" s="8"/>
      <c r="CG263" s="8"/>
      <c r="CH263" s="8"/>
      <c r="CI263" s="8"/>
      <c r="CJ263" s="8"/>
      <c r="CK263" s="8"/>
      <c r="CL263" s="8"/>
      <c r="CM263" s="8"/>
      <c r="CN263" s="8"/>
      <c r="CO263" s="8"/>
      <c r="CP263" s="8"/>
      <c r="CQ263" s="8"/>
      <c r="CR263" s="8"/>
      <c r="CS263" s="8"/>
      <c r="CT263" s="8"/>
      <c r="CU263" s="8"/>
      <c r="CV263" s="8"/>
      <c r="CW263" s="8"/>
      <c r="CX263" s="8"/>
      <c r="CY263" s="8"/>
      <c r="CZ263" s="8"/>
    </row>
    <row r="264" s="489" customFormat="true" ht="15" customHeight="true" x14ac:dyDescent="0.2">
      <c r="B264" s="488"/>
      <c r="Z264" s="344"/>
      <c r="AA264" s="344"/>
      <c r="AB264" s="344"/>
      <c r="AC264" s="344"/>
      <c r="AD264" s="344"/>
      <c r="AE264" s="344"/>
      <c r="AF264" s="344"/>
      <c r="AG264" s="344"/>
      <c r="AH264" s="344"/>
      <c r="AI264" s="344"/>
      <c r="AJ264" s="344"/>
      <c r="AK264" s="344"/>
      <c r="AL264" s="344"/>
      <c r="AM264" s="344"/>
      <c r="AN264" s="344"/>
      <c r="AO264" s="344"/>
      <c r="AP264" s="344"/>
      <c r="AQ264" s="344"/>
      <c r="AR264" s="344"/>
      <c r="AS264" s="344"/>
      <c r="AT264" s="344"/>
      <c r="AU264" s="344"/>
      <c r="AV264" s="344"/>
      <c r="AW264" s="344"/>
      <c r="AX264" s="344"/>
      <c r="AY264" s="344"/>
      <c r="AZ264" s="344"/>
      <c r="BA264" s="965" t="s">
        <v>74</v>
      </c>
      <c r="BB264" s="552" t="s">
        <v>88</v>
      </c>
      <c r="BC264" s="54" t="s">
        <v>35</v>
      </c>
      <c r="BD264" s="50" t="s">
        <v>35</v>
      </c>
      <c r="BE264" s="50" t="s">
        <v>35</v>
      </c>
      <c r="BF264" s="50" t="s">
        <v>35</v>
      </c>
      <c r="BG264" s="45" t="s">
        <v>35</v>
      </c>
      <c r="BH264" s="54" t="s">
        <v>35</v>
      </c>
      <c r="BI264" s="50" t="s">
        <v>35</v>
      </c>
      <c r="BJ264" s="50" t="s">
        <v>35</v>
      </c>
      <c r="BK264" s="50" t="s">
        <v>35</v>
      </c>
      <c r="BL264" s="45" t="s">
        <v>35</v>
      </c>
      <c r="BM264" s="54" t="s">
        <v>35</v>
      </c>
      <c r="BN264" s="50" t="s">
        <v>35</v>
      </c>
      <c r="BO264" s="50" t="s">
        <v>35</v>
      </c>
      <c r="BP264" s="50" t="s">
        <v>35</v>
      </c>
      <c r="BQ264" s="45" t="s">
        <v>35</v>
      </c>
      <c r="BR264" s="54" t="s">
        <v>35</v>
      </c>
      <c r="BS264" s="50" t="s">
        <v>35</v>
      </c>
      <c r="BT264" s="50" t="s">
        <v>35</v>
      </c>
      <c r="BU264" s="50" t="s">
        <v>35</v>
      </c>
      <c r="BV264" s="50" t="s">
        <v>35</v>
      </c>
      <c r="BW264" s="50" t="s">
        <v>35</v>
      </c>
      <c r="BX264" s="50" t="s">
        <v>35</v>
      </c>
      <c r="BY264" s="39" t="s">
        <v>35</v>
      </c>
      <c r="BZ264" s="8"/>
      <c r="CA264" s="8"/>
      <c r="CB264" s="8"/>
      <c r="CC264" s="8"/>
      <c r="CD264" s="8"/>
      <c r="CE264" s="8"/>
      <c r="CF264" s="8"/>
      <c r="CG264" s="8"/>
      <c r="CH264" s="8"/>
      <c r="CI264" s="8"/>
      <c r="CJ264" s="8"/>
      <c r="CK264" s="8"/>
      <c r="CL264" s="8"/>
      <c r="CM264" s="8"/>
      <c r="CN264" s="8"/>
      <c r="CO264" s="8"/>
      <c r="CP264" s="8"/>
      <c r="CQ264" s="8"/>
      <c r="CR264" s="8"/>
      <c r="CS264" s="8"/>
      <c r="CT264" s="8"/>
      <c r="CU264" s="8"/>
      <c r="CV264" s="8"/>
      <c r="CW264" s="8"/>
      <c r="CX264" s="8"/>
      <c r="CY264" s="8"/>
      <c r="CZ264" s="8"/>
    </row>
    <row r="265" s="489" customFormat="true" ht="15" customHeight="true" x14ac:dyDescent="0.2">
      <c r="B265" s="488"/>
      <c r="Z265" s="344"/>
      <c r="AA265" s="344"/>
      <c r="AB265" s="344"/>
      <c r="AC265" s="344"/>
      <c r="AD265" s="344"/>
      <c r="AE265" s="344"/>
      <c r="AF265" s="344"/>
      <c r="AG265" s="344"/>
      <c r="AH265" s="344"/>
      <c r="AI265" s="344"/>
      <c r="AJ265" s="344"/>
      <c r="AK265" s="344"/>
      <c r="AL265" s="344"/>
      <c r="AM265" s="344"/>
      <c r="AN265" s="344"/>
      <c r="AO265" s="344"/>
      <c r="AP265" s="344"/>
      <c r="AQ265" s="344"/>
      <c r="AR265" s="344"/>
      <c r="AS265" s="344"/>
      <c r="AT265" s="344"/>
      <c r="AU265" s="344"/>
      <c r="AV265" s="344"/>
      <c r="AW265" s="344"/>
      <c r="AX265" s="344"/>
      <c r="AY265" s="344"/>
      <c r="AZ265" s="344"/>
      <c r="BA265" s="965"/>
      <c r="BB265" s="552" t="s">
        <v>89</v>
      </c>
      <c r="BC265" s="54" t="s">
        <v>35</v>
      </c>
      <c r="BD265" s="50" t="s">
        <v>35</v>
      </c>
      <c r="BE265" s="50" t="s">
        <v>35</v>
      </c>
      <c r="BF265" s="50" t="s">
        <v>35</v>
      </c>
      <c r="BG265" s="45" t="s">
        <v>35</v>
      </c>
      <c r="BH265" s="54" t="s">
        <v>35</v>
      </c>
      <c r="BI265" s="50" t="s">
        <v>35</v>
      </c>
      <c r="BJ265" s="50" t="s">
        <v>35</v>
      </c>
      <c r="BK265" s="50" t="s">
        <v>35</v>
      </c>
      <c r="BL265" s="45" t="s">
        <v>35</v>
      </c>
      <c r="BM265" s="54" t="s">
        <v>35</v>
      </c>
      <c r="BN265" s="50" t="s">
        <v>35</v>
      </c>
      <c r="BO265" s="50" t="s">
        <v>35</v>
      </c>
      <c r="BP265" s="50" t="s">
        <v>35</v>
      </c>
      <c r="BQ265" s="45" t="s">
        <v>35</v>
      </c>
      <c r="BR265" s="54" t="s">
        <v>35</v>
      </c>
      <c r="BS265" s="50" t="s">
        <v>35</v>
      </c>
      <c r="BT265" s="50" t="s">
        <v>35</v>
      </c>
      <c r="BU265" s="50" t="s">
        <v>35</v>
      </c>
      <c r="BV265" s="50" t="s">
        <v>35</v>
      </c>
      <c r="BW265" s="50" t="s">
        <v>35</v>
      </c>
      <c r="BX265" s="50" t="s">
        <v>35</v>
      </c>
      <c r="BY265" s="39" t="s">
        <v>35</v>
      </c>
      <c r="BZ265" s="8"/>
      <c r="CA265" s="8"/>
      <c r="CB265" s="8"/>
      <c r="CC265" s="8"/>
      <c r="CD265" s="8"/>
      <c r="CE265" s="8"/>
      <c r="CF265" s="8"/>
      <c r="CG265" s="8"/>
      <c r="CH265" s="8"/>
      <c r="CI265" s="8"/>
      <c r="CJ265" s="8"/>
      <c r="CK265" s="8"/>
      <c r="CL265" s="8"/>
      <c r="CM265" s="8"/>
      <c r="CN265" s="8"/>
      <c r="CO265" s="8"/>
      <c r="CP265" s="8"/>
      <c r="CQ265" s="8"/>
      <c r="CR265" s="8"/>
      <c r="CS265" s="8"/>
      <c r="CT265" s="8"/>
      <c r="CU265" s="8"/>
      <c r="CV265" s="8"/>
      <c r="CW265" s="8"/>
      <c r="CX265" s="8"/>
      <c r="CY265" s="8"/>
      <c r="CZ265" s="8"/>
    </row>
    <row r="266" s="489" customFormat="true" ht="15" customHeight="true" x14ac:dyDescent="0.2">
      <c r="B266" s="488"/>
      <c r="Z266" s="344"/>
      <c r="AA266" s="344"/>
      <c r="AB266" s="344"/>
      <c r="AC266" s="344"/>
      <c r="AD266" s="344"/>
      <c r="AE266" s="344"/>
      <c r="AF266" s="344"/>
      <c r="AG266" s="344"/>
      <c r="AH266" s="344"/>
      <c r="AI266" s="344"/>
      <c r="AJ266" s="344"/>
      <c r="AK266" s="344"/>
      <c r="AL266" s="344"/>
      <c r="AM266" s="344"/>
      <c r="AN266" s="344"/>
      <c r="AO266" s="344"/>
      <c r="AP266" s="344"/>
      <c r="AQ266" s="344"/>
      <c r="AR266" s="344"/>
      <c r="AS266" s="344"/>
      <c r="AT266" s="344"/>
      <c r="AU266" s="344"/>
      <c r="AV266" s="344"/>
      <c r="AW266" s="344"/>
      <c r="AX266" s="344"/>
      <c r="AY266" s="344"/>
      <c r="AZ266" s="344"/>
      <c r="BA266" s="965"/>
      <c r="BB266" s="552" t="s">
        <v>90</v>
      </c>
      <c r="BC266" s="54" t="s">
        <v>35</v>
      </c>
      <c r="BD266" s="50" t="s">
        <v>35</v>
      </c>
      <c r="BE266" s="50" t="s">
        <v>35</v>
      </c>
      <c r="BF266" s="50" t="s">
        <v>35</v>
      </c>
      <c r="BG266" s="45" t="s">
        <v>35</v>
      </c>
      <c r="BH266" s="54" t="s">
        <v>35</v>
      </c>
      <c r="BI266" s="50" t="s">
        <v>35</v>
      </c>
      <c r="BJ266" s="50" t="s">
        <v>35</v>
      </c>
      <c r="BK266" s="50" t="s">
        <v>35</v>
      </c>
      <c r="BL266" s="45" t="s">
        <v>35</v>
      </c>
      <c r="BM266" s="54" t="s">
        <v>35</v>
      </c>
      <c r="BN266" s="50" t="s">
        <v>35</v>
      </c>
      <c r="BO266" s="50" t="s">
        <v>35</v>
      </c>
      <c r="BP266" s="50" t="s">
        <v>35</v>
      </c>
      <c r="BQ266" s="45" t="s">
        <v>35</v>
      </c>
      <c r="BR266" s="54" t="s">
        <v>35</v>
      </c>
      <c r="BS266" s="50" t="s">
        <v>35</v>
      </c>
      <c r="BT266" s="50" t="s">
        <v>35</v>
      </c>
      <c r="BU266" s="50" t="s">
        <v>35</v>
      </c>
      <c r="BV266" s="50" t="s">
        <v>35</v>
      </c>
      <c r="BW266" s="50" t="s">
        <v>35</v>
      </c>
      <c r="BX266" s="50" t="s">
        <v>35</v>
      </c>
      <c r="BY266" s="39" t="s">
        <v>35</v>
      </c>
      <c r="BZ266" s="8"/>
      <c r="CA266" s="8"/>
      <c r="CB266" s="8"/>
      <c r="CC266" s="8"/>
      <c r="CD266" s="8"/>
      <c r="CE266" s="8"/>
      <c r="CF266" s="8"/>
      <c r="CG266" s="8"/>
      <c r="CH266" s="8"/>
      <c r="CI266" s="8"/>
      <c r="CJ266" s="8"/>
      <c r="CK266" s="8"/>
      <c r="CL266" s="8"/>
      <c r="CM266" s="8"/>
      <c r="CN266" s="8"/>
      <c r="CO266" s="8"/>
      <c r="CP266" s="8"/>
      <c r="CQ266" s="8"/>
      <c r="CR266" s="8"/>
      <c r="CS266" s="8"/>
      <c r="CT266" s="8"/>
      <c r="CU266" s="8"/>
      <c r="CV266" s="8"/>
      <c r="CW266" s="8"/>
      <c r="CX266" s="8"/>
      <c r="CY266" s="8"/>
      <c r="CZ266" s="8"/>
    </row>
    <row r="267" s="489" customFormat="true" ht="15" customHeight="true" x14ac:dyDescent="0.2">
      <c r="B267" s="488"/>
      <c r="Z267" s="344"/>
      <c r="AA267" s="344"/>
      <c r="AB267" s="344"/>
      <c r="AC267" s="344"/>
      <c r="AD267" s="344"/>
      <c r="AE267" s="344"/>
      <c r="AF267" s="344"/>
      <c r="AG267" s="344"/>
      <c r="AH267" s="344"/>
      <c r="AI267" s="344"/>
      <c r="AJ267" s="344"/>
      <c r="AK267" s="344"/>
      <c r="AL267" s="344"/>
      <c r="AM267" s="344"/>
      <c r="AN267" s="344"/>
      <c r="AO267" s="344"/>
      <c r="AP267" s="344"/>
      <c r="AQ267" s="344"/>
      <c r="AR267" s="344"/>
      <c r="AS267" s="344"/>
      <c r="AT267" s="344"/>
      <c r="AU267" s="344"/>
      <c r="AV267" s="344"/>
      <c r="AW267" s="344"/>
      <c r="AX267" s="344"/>
      <c r="AY267" s="344"/>
      <c r="AZ267" s="344"/>
      <c r="BA267" s="965"/>
      <c r="BB267" s="552" t="s">
        <v>112</v>
      </c>
      <c r="BC267" s="54" t="s">
        <v>35</v>
      </c>
      <c r="BD267" s="50" t="s">
        <v>35</v>
      </c>
      <c r="BE267" s="50" t="s">
        <v>35</v>
      </c>
      <c r="BF267" s="50" t="s">
        <v>35</v>
      </c>
      <c r="BG267" s="45" t="s">
        <v>35</v>
      </c>
      <c r="BH267" s="54" t="s">
        <v>35</v>
      </c>
      <c r="BI267" s="50" t="s">
        <v>35</v>
      </c>
      <c r="BJ267" s="50" t="s">
        <v>35</v>
      </c>
      <c r="BK267" s="50" t="s">
        <v>35</v>
      </c>
      <c r="BL267" s="45" t="s">
        <v>35</v>
      </c>
      <c r="BM267" s="54" t="s">
        <v>35</v>
      </c>
      <c r="BN267" s="50" t="s">
        <v>35</v>
      </c>
      <c r="BO267" s="50" t="s">
        <v>35</v>
      </c>
      <c r="BP267" s="50" t="s">
        <v>35</v>
      </c>
      <c r="BQ267" s="45" t="s">
        <v>35</v>
      </c>
      <c r="BR267" s="54" t="s">
        <v>35</v>
      </c>
      <c r="BS267" s="50" t="s">
        <v>35</v>
      </c>
      <c r="BT267" s="50" t="s">
        <v>35</v>
      </c>
      <c r="BU267" s="50" t="s">
        <v>35</v>
      </c>
      <c r="BV267" s="50" t="s">
        <v>35</v>
      </c>
      <c r="BW267" s="50" t="s">
        <v>35</v>
      </c>
      <c r="BX267" s="50" t="s">
        <v>35</v>
      </c>
      <c r="BY267" s="39" t="s">
        <v>35</v>
      </c>
      <c r="BZ267" s="8"/>
      <c r="CA267" s="8"/>
      <c r="CB267" s="8"/>
      <c r="CC267" s="8"/>
      <c r="CD267" s="8"/>
      <c r="CE267" s="8"/>
      <c r="CF267" s="8"/>
      <c r="CG267" s="8"/>
      <c r="CH267" s="8"/>
      <c r="CI267" s="8"/>
      <c r="CJ267" s="8"/>
      <c r="CK267" s="8"/>
      <c r="CL267" s="8"/>
      <c r="CM267" s="8"/>
      <c r="CN267" s="8"/>
      <c r="CO267" s="8"/>
      <c r="CP267" s="8"/>
      <c r="CQ267" s="8"/>
      <c r="CR267" s="8"/>
      <c r="CS267" s="8"/>
      <c r="CT267" s="8"/>
      <c r="CU267" s="8"/>
      <c r="CV267" s="8"/>
      <c r="CW267" s="8"/>
      <c r="CX267" s="8"/>
      <c r="CY267" s="8"/>
      <c r="CZ267" s="8"/>
    </row>
    <row r="268" s="489" customFormat="true" ht="15" customHeight="true" x14ac:dyDescent="0.2">
      <c r="B268" s="488"/>
      <c r="Z268" s="344"/>
      <c r="AA268" s="344"/>
      <c r="AB268" s="344"/>
      <c r="AC268" s="344"/>
      <c r="AD268" s="344"/>
      <c r="AE268" s="344"/>
      <c r="AF268" s="344"/>
      <c r="AG268" s="344"/>
      <c r="AH268" s="344"/>
      <c r="AI268" s="344"/>
      <c r="AJ268" s="344"/>
      <c r="AK268" s="344"/>
      <c r="AL268" s="344"/>
      <c r="AM268" s="344"/>
      <c r="AN268" s="344"/>
      <c r="AO268" s="344"/>
      <c r="AP268" s="344"/>
      <c r="AQ268" s="344"/>
      <c r="AR268" s="344"/>
      <c r="AS268" s="344"/>
      <c r="AT268" s="344"/>
      <c r="AU268" s="344"/>
      <c r="AV268" s="344"/>
      <c r="AW268" s="344"/>
      <c r="AX268" s="344"/>
      <c r="AY268" s="344"/>
      <c r="AZ268" s="344"/>
      <c r="BA268" s="965" t="s">
        <v>115</v>
      </c>
      <c r="BB268" s="552" t="s">
        <v>88</v>
      </c>
      <c r="BC268" s="54" t="s">
        <v>35</v>
      </c>
      <c r="BD268" s="50" t="s">
        <v>35</v>
      </c>
      <c r="BE268" s="50" t="s">
        <v>35</v>
      </c>
      <c r="BF268" s="50" t="s">
        <v>35</v>
      </c>
      <c r="BG268" s="45" t="s">
        <v>35</v>
      </c>
      <c r="BH268" s="54" t="s">
        <v>35</v>
      </c>
      <c r="BI268" s="50" t="s">
        <v>35</v>
      </c>
      <c r="BJ268" s="50" t="s">
        <v>35</v>
      </c>
      <c r="BK268" s="50" t="s">
        <v>35</v>
      </c>
      <c r="BL268" s="45" t="s">
        <v>35</v>
      </c>
      <c r="BM268" s="54" t="s">
        <v>35</v>
      </c>
      <c r="BN268" s="50" t="s">
        <v>35</v>
      </c>
      <c r="BO268" s="50" t="s">
        <v>35</v>
      </c>
      <c r="BP268" s="50" t="s">
        <v>35</v>
      </c>
      <c r="BQ268" s="45" t="s">
        <v>35</v>
      </c>
      <c r="BR268" s="54" t="s">
        <v>35</v>
      </c>
      <c r="BS268" s="50" t="s">
        <v>35</v>
      </c>
      <c r="BT268" s="50" t="s">
        <v>35</v>
      </c>
      <c r="BU268" s="50" t="s">
        <v>35</v>
      </c>
      <c r="BV268" s="50" t="s">
        <v>35</v>
      </c>
      <c r="BW268" s="50" t="s">
        <v>35</v>
      </c>
      <c r="BX268" s="50" t="s">
        <v>35</v>
      </c>
      <c r="BY268" s="39" t="s">
        <v>35</v>
      </c>
      <c r="BZ268" s="8"/>
      <c r="CA268" s="8"/>
      <c r="CB268" s="8"/>
      <c r="CC268" s="8"/>
      <c r="CD268" s="8"/>
      <c r="CE268" s="8"/>
      <c r="CF268" s="8"/>
      <c r="CG268" s="8"/>
      <c r="CH268" s="8"/>
      <c r="CI268" s="8"/>
      <c r="CJ268" s="8"/>
      <c r="CK268" s="8"/>
      <c r="CL268" s="8"/>
      <c r="CM268" s="8"/>
      <c r="CN268" s="8"/>
      <c r="CO268" s="8"/>
      <c r="CP268" s="8"/>
      <c r="CQ268" s="8"/>
      <c r="CR268" s="8"/>
      <c r="CS268" s="8"/>
      <c r="CT268" s="8"/>
      <c r="CU268" s="8"/>
      <c r="CV268" s="8"/>
      <c r="CW268" s="8"/>
      <c r="CX268" s="8"/>
      <c r="CY268" s="8"/>
      <c r="CZ268" s="8"/>
    </row>
    <row r="269" s="489" customFormat="true" ht="15" customHeight="true" x14ac:dyDescent="0.2">
      <c r="B269" s="488"/>
      <c r="Z269" s="344"/>
      <c r="AA269" s="344"/>
      <c r="AB269" s="344"/>
      <c r="AC269" s="344"/>
      <c r="AD269" s="344"/>
      <c r="AE269" s="344"/>
      <c r="AF269" s="344"/>
      <c r="AG269" s="344"/>
      <c r="AH269" s="344"/>
      <c r="AI269" s="344"/>
      <c r="AJ269" s="344"/>
      <c r="AK269" s="344"/>
      <c r="AL269" s="344"/>
      <c r="AM269" s="344"/>
      <c r="AN269" s="344"/>
      <c r="AO269" s="344"/>
      <c r="AP269" s="344"/>
      <c r="AQ269" s="344"/>
      <c r="AR269" s="344"/>
      <c r="AS269" s="344"/>
      <c r="AT269" s="344"/>
      <c r="AU269" s="344"/>
      <c r="AV269" s="344"/>
      <c r="AW269" s="344"/>
      <c r="AX269" s="344"/>
      <c r="AY269" s="344"/>
      <c r="AZ269" s="344"/>
      <c r="BA269" s="965"/>
      <c r="BB269" s="552" t="s">
        <v>89</v>
      </c>
      <c r="BC269" s="54" t="s">
        <v>35</v>
      </c>
      <c r="BD269" s="50" t="s">
        <v>35</v>
      </c>
      <c r="BE269" s="50" t="s">
        <v>35</v>
      </c>
      <c r="BF269" s="50" t="s">
        <v>35</v>
      </c>
      <c r="BG269" s="45" t="s">
        <v>35</v>
      </c>
      <c r="BH269" s="54" t="s">
        <v>35</v>
      </c>
      <c r="BI269" s="50" t="s">
        <v>35</v>
      </c>
      <c r="BJ269" s="50" t="s">
        <v>35</v>
      </c>
      <c r="BK269" s="50" t="s">
        <v>35</v>
      </c>
      <c r="BL269" s="45" t="s">
        <v>35</v>
      </c>
      <c r="BM269" s="54" t="s">
        <v>35</v>
      </c>
      <c r="BN269" s="50" t="s">
        <v>35</v>
      </c>
      <c r="BO269" s="50" t="s">
        <v>35</v>
      </c>
      <c r="BP269" s="50" t="s">
        <v>35</v>
      </c>
      <c r="BQ269" s="45" t="s">
        <v>35</v>
      </c>
      <c r="BR269" s="54" t="s">
        <v>35</v>
      </c>
      <c r="BS269" s="50" t="s">
        <v>35</v>
      </c>
      <c r="BT269" s="50" t="s">
        <v>35</v>
      </c>
      <c r="BU269" s="50" t="s">
        <v>35</v>
      </c>
      <c r="BV269" s="50" t="s">
        <v>35</v>
      </c>
      <c r="BW269" s="50" t="s">
        <v>35</v>
      </c>
      <c r="BX269" s="50" t="s">
        <v>35</v>
      </c>
      <c r="BY269" s="39" t="s">
        <v>35</v>
      </c>
      <c r="BZ269" s="8"/>
      <c r="CA269" s="8"/>
      <c r="CB269" s="8"/>
      <c r="CC269" s="8"/>
      <c r="CD269" s="8"/>
      <c r="CE269" s="8"/>
      <c r="CF269" s="8"/>
      <c r="CG269" s="8"/>
      <c r="CH269" s="8"/>
      <c r="CI269" s="8"/>
      <c r="CJ269" s="8"/>
      <c r="CK269" s="8"/>
      <c r="CL269" s="8"/>
      <c r="CM269" s="8"/>
      <c r="CN269" s="8"/>
      <c r="CO269" s="8"/>
      <c r="CP269" s="8"/>
      <c r="CQ269" s="8"/>
      <c r="CR269" s="8"/>
      <c r="CS269" s="8"/>
      <c r="CT269" s="8"/>
      <c r="CU269" s="8"/>
      <c r="CV269" s="8"/>
      <c r="CW269" s="8"/>
      <c r="CX269" s="8"/>
      <c r="CY269" s="8"/>
      <c r="CZ269" s="8"/>
    </row>
    <row r="270" s="489" customFormat="true" ht="15" customHeight="true" x14ac:dyDescent="0.2">
      <c r="B270" s="488"/>
      <c r="Z270" s="344"/>
      <c r="AA270" s="344"/>
      <c r="AB270" s="344"/>
      <c r="AC270" s="344"/>
      <c r="AD270" s="344"/>
      <c r="AE270" s="344"/>
      <c r="AF270" s="344"/>
      <c r="AG270" s="344"/>
      <c r="AH270" s="344"/>
      <c r="AI270" s="344"/>
      <c r="AJ270" s="344"/>
      <c r="AK270" s="344"/>
      <c r="AL270" s="344"/>
      <c r="AM270" s="344"/>
      <c r="AN270" s="344"/>
      <c r="AO270" s="344"/>
      <c r="AP270" s="344"/>
      <c r="AQ270" s="344"/>
      <c r="AR270" s="344"/>
      <c r="AS270" s="344"/>
      <c r="AT270" s="344"/>
      <c r="AU270" s="344"/>
      <c r="AV270" s="344"/>
      <c r="AW270" s="344"/>
      <c r="AX270" s="344"/>
      <c r="AY270" s="344"/>
      <c r="AZ270" s="344"/>
      <c r="BA270" s="965"/>
      <c r="BB270" s="552" t="s">
        <v>90</v>
      </c>
      <c r="BC270" s="54" t="s">
        <v>35</v>
      </c>
      <c r="BD270" s="50" t="s">
        <v>35</v>
      </c>
      <c r="BE270" s="50" t="s">
        <v>35</v>
      </c>
      <c r="BF270" s="50" t="s">
        <v>35</v>
      </c>
      <c r="BG270" s="45" t="s">
        <v>35</v>
      </c>
      <c r="BH270" s="54" t="s">
        <v>35</v>
      </c>
      <c r="BI270" s="50" t="s">
        <v>35</v>
      </c>
      <c r="BJ270" s="50" t="s">
        <v>35</v>
      </c>
      <c r="BK270" s="50" t="s">
        <v>35</v>
      </c>
      <c r="BL270" s="45" t="s">
        <v>35</v>
      </c>
      <c r="BM270" s="54" t="s">
        <v>35</v>
      </c>
      <c r="BN270" s="50" t="s">
        <v>35</v>
      </c>
      <c r="BO270" s="50" t="s">
        <v>35</v>
      </c>
      <c r="BP270" s="50" t="s">
        <v>35</v>
      </c>
      <c r="BQ270" s="45" t="s">
        <v>35</v>
      </c>
      <c r="BR270" s="54" t="s">
        <v>35</v>
      </c>
      <c r="BS270" s="50" t="s">
        <v>35</v>
      </c>
      <c r="BT270" s="50" t="s">
        <v>35</v>
      </c>
      <c r="BU270" s="50" t="s">
        <v>35</v>
      </c>
      <c r="BV270" s="50" t="s">
        <v>35</v>
      </c>
      <c r="BW270" s="50" t="s">
        <v>35</v>
      </c>
      <c r="BX270" s="50" t="s">
        <v>35</v>
      </c>
      <c r="BY270" s="39" t="s">
        <v>35</v>
      </c>
      <c r="BZ270" s="8"/>
      <c r="CA270" s="8"/>
      <c r="CB270" s="8"/>
      <c r="CC270" s="8"/>
      <c r="CD270" s="8"/>
      <c r="CE270" s="8"/>
      <c r="CF270" s="8"/>
      <c r="CG270" s="8"/>
      <c r="CH270" s="8"/>
      <c r="CI270" s="8"/>
      <c r="CJ270" s="8"/>
      <c r="CK270" s="8"/>
      <c r="CL270" s="8"/>
      <c r="CM270" s="8"/>
      <c r="CN270" s="8"/>
      <c r="CO270" s="8"/>
      <c r="CP270" s="8"/>
      <c r="CQ270" s="8"/>
      <c r="CR270" s="8"/>
      <c r="CS270" s="8"/>
      <c r="CT270" s="8"/>
      <c r="CU270" s="8"/>
      <c r="CV270" s="8"/>
      <c r="CW270" s="8"/>
      <c r="CX270" s="8"/>
      <c r="CY270" s="8"/>
      <c r="CZ270" s="8"/>
    </row>
    <row r="271" s="489" customFormat="true" ht="15" customHeight="true" x14ac:dyDescent="0.2">
      <c r="B271" s="488"/>
      <c r="Z271" s="344"/>
      <c r="AA271" s="344"/>
      <c r="AB271" s="344"/>
      <c r="AC271" s="344"/>
      <c r="AD271" s="344"/>
      <c r="AE271" s="344"/>
      <c r="AF271" s="344"/>
      <c r="AG271" s="344"/>
      <c r="AH271" s="344"/>
      <c r="AI271" s="344"/>
      <c r="AJ271" s="344"/>
      <c r="AK271" s="344"/>
      <c r="AL271" s="344"/>
      <c r="AM271" s="344"/>
      <c r="AN271" s="344"/>
      <c r="AO271" s="344"/>
      <c r="AP271" s="344"/>
      <c r="AQ271" s="344"/>
      <c r="AR271" s="344"/>
      <c r="AS271" s="344"/>
      <c r="AT271" s="344"/>
      <c r="AU271" s="344"/>
      <c r="AV271" s="344"/>
      <c r="AW271" s="344"/>
      <c r="AX271" s="344"/>
      <c r="AY271" s="344"/>
      <c r="AZ271" s="344"/>
      <c r="BA271" s="965" t="s">
        <v>75</v>
      </c>
      <c r="BB271" s="552" t="s">
        <v>49</v>
      </c>
      <c r="BC271" s="54" t="s">
        <v>35</v>
      </c>
      <c r="BD271" s="47" t="s">
        <v>35</v>
      </c>
      <c r="BE271" s="47" t="s">
        <v>35</v>
      </c>
      <c r="BF271" s="47" t="s">
        <v>35</v>
      </c>
      <c r="BG271" s="42" t="s">
        <v>35</v>
      </c>
      <c r="BH271" s="54" t="s">
        <v>35</v>
      </c>
      <c r="BI271" s="47" t="s">
        <v>35</v>
      </c>
      <c r="BJ271" s="47" t="s">
        <v>35</v>
      </c>
      <c r="BK271" s="47" t="s">
        <v>35</v>
      </c>
      <c r="BL271" s="42" t="s">
        <v>35</v>
      </c>
      <c r="BM271" s="54" t="s">
        <v>35</v>
      </c>
      <c r="BN271" s="47" t="s">
        <v>35</v>
      </c>
      <c r="BO271" s="47" t="s">
        <v>35</v>
      </c>
      <c r="BP271" s="47" t="s">
        <v>35</v>
      </c>
      <c r="BQ271" s="42" t="s">
        <v>35</v>
      </c>
      <c r="BR271" s="54" t="s">
        <v>35</v>
      </c>
      <c r="BS271" s="47" t="s">
        <v>35</v>
      </c>
      <c r="BT271" s="47" t="s">
        <v>35</v>
      </c>
      <c r="BU271" s="47" t="s">
        <v>35</v>
      </c>
      <c r="BV271" s="47" t="s">
        <v>35</v>
      </c>
      <c r="BW271" s="47" t="s">
        <v>35</v>
      </c>
      <c r="BX271" s="47" t="s">
        <v>35</v>
      </c>
      <c r="BY271" s="37" t="s">
        <v>35</v>
      </c>
      <c r="BZ271" s="8"/>
      <c r="CA271" s="8"/>
      <c r="CB271" s="8"/>
      <c r="CC271" s="8"/>
      <c r="CD271" s="8"/>
      <c r="CE271" s="8"/>
      <c r="CF271" s="8"/>
      <c r="CG271" s="8"/>
      <c r="CH271" s="8"/>
      <c r="CI271" s="8"/>
      <c r="CJ271" s="8"/>
      <c r="CK271" s="8"/>
      <c r="CL271" s="8"/>
      <c r="CM271" s="8"/>
      <c r="CN271" s="8"/>
      <c r="CO271" s="8"/>
      <c r="CP271" s="8"/>
      <c r="CQ271" s="8"/>
      <c r="CR271" s="8"/>
      <c r="CS271" s="8"/>
      <c r="CT271" s="8"/>
      <c r="CU271" s="8"/>
      <c r="CV271" s="8"/>
      <c r="CW271" s="8"/>
      <c r="CX271" s="8"/>
      <c r="CY271" s="8"/>
      <c r="CZ271" s="8"/>
    </row>
    <row r="272" s="489" customFormat="true" ht="15" customHeight="true" x14ac:dyDescent="0.2">
      <c r="B272" s="488"/>
      <c r="Z272" s="344"/>
      <c r="AA272" s="344"/>
      <c r="AB272" s="344"/>
      <c r="AC272" s="344"/>
      <c r="AD272" s="344"/>
      <c r="AE272" s="344"/>
      <c r="AF272" s="344"/>
      <c r="AG272" s="344"/>
      <c r="AH272" s="344"/>
      <c r="AI272" s="344"/>
      <c r="AJ272" s="344"/>
      <c r="AK272" s="344"/>
      <c r="AL272" s="344"/>
      <c r="AM272" s="344"/>
      <c r="AN272" s="344"/>
      <c r="AO272" s="344"/>
      <c r="AP272" s="344"/>
      <c r="AQ272" s="344"/>
      <c r="AR272" s="344"/>
      <c r="AS272" s="344"/>
      <c r="AT272" s="344"/>
      <c r="AU272" s="344"/>
      <c r="AV272" s="344"/>
      <c r="AW272" s="344"/>
      <c r="AX272" s="344"/>
      <c r="AY272" s="344"/>
      <c r="AZ272" s="344"/>
      <c r="BA272" s="965"/>
      <c r="BB272" s="552" t="s">
        <v>48</v>
      </c>
      <c r="BC272" s="54" t="s">
        <v>35</v>
      </c>
      <c r="BD272" s="47" t="s">
        <v>35</v>
      </c>
      <c r="BE272" s="47" t="s">
        <v>35</v>
      </c>
      <c r="BF272" s="47" t="s">
        <v>35</v>
      </c>
      <c r="BG272" s="42" t="s">
        <v>35</v>
      </c>
      <c r="BH272" s="54" t="s">
        <v>35</v>
      </c>
      <c r="BI272" s="47" t="s">
        <v>35</v>
      </c>
      <c r="BJ272" s="47" t="s">
        <v>35</v>
      </c>
      <c r="BK272" s="47" t="s">
        <v>35</v>
      </c>
      <c r="BL272" s="42" t="s">
        <v>35</v>
      </c>
      <c r="BM272" s="54" t="s">
        <v>35</v>
      </c>
      <c r="BN272" s="47" t="s">
        <v>35</v>
      </c>
      <c r="BO272" s="47" t="s">
        <v>35</v>
      </c>
      <c r="BP272" s="47" t="s">
        <v>35</v>
      </c>
      <c r="BQ272" s="42" t="s">
        <v>35</v>
      </c>
      <c r="BR272" s="54" t="s">
        <v>35</v>
      </c>
      <c r="BS272" s="47" t="s">
        <v>35</v>
      </c>
      <c r="BT272" s="47" t="s">
        <v>35</v>
      </c>
      <c r="BU272" s="47" t="s">
        <v>35</v>
      </c>
      <c r="BV272" s="47" t="s">
        <v>35</v>
      </c>
      <c r="BW272" s="47" t="s">
        <v>35</v>
      </c>
      <c r="BX272" s="47" t="s">
        <v>35</v>
      </c>
      <c r="BY272" s="37" t="s">
        <v>35</v>
      </c>
      <c r="BZ272" s="8"/>
      <c r="CA272" s="8"/>
      <c r="CB272" s="8"/>
      <c r="CC272" s="8"/>
      <c r="CD272" s="8"/>
      <c r="CE272" s="8"/>
      <c r="CF272" s="8"/>
      <c r="CG272" s="8"/>
      <c r="CH272" s="8"/>
      <c r="CI272" s="8"/>
      <c r="CJ272" s="8"/>
      <c r="CK272" s="8"/>
      <c r="CL272" s="8"/>
      <c r="CM272" s="8"/>
      <c r="CN272" s="8"/>
      <c r="CO272" s="8"/>
      <c r="CP272" s="8"/>
      <c r="CQ272" s="8"/>
      <c r="CR272" s="8"/>
      <c r="CS272" s="8"/>
      <c r="CT272" s="8"/>
      <c r="CU272" s="8"/>
      <c r="CV272" s="8"/>
      <c r="CW272" s="8"/>
      <c r="CX272" s="8"/>
      <c r="CY272" s="8"/>
      <c r="CZ272" s="8"/>
    </row>
    <row r="273" s="489" customFormat="true" ht="15" customHeight="true" x14ac:dyDescent="0.2">
      <c r="B273" s="488"/>
      <c r="Z273" s="344"/>
      <c r="AA273" s="344"/>
      <c r="AB273" s="344"/>
      <c r="AC273" s="344"/>
      <c r="AD273" s="344"/>
      <c r="AE273" s="344"/>
      <c r="AF273" s="344"/>
      <c r="AG273" s="344"/>
      <c r="AH273" s="344"/>
      <c r="AI273" s="344"/>
      <c r="AJ273" s="344"/>
      <c r="AK273" s="344"/>
      <c r="AL273" s="344"/>
      <c r="AM273" s="344"/>
      <c r="AN273" s="344"/>
      <c r="AO273" s="344"/>
      <c r="AP273" s="344"/>
      <c r="AQ273" s="344"/>
      <c r="AR273" s="344"/>
      <c r="AS273" s="344"/>
      <c r="AT273" s="344"/>
      <c r="AU273" s="344"/>
      <c r="AV273" s="344"/>
      <c r="AW273" s="344"/>
      <c r="AX273" s="344"/>
      <c r="AY273" s="344"/>
      <c r="AZ273" s="344"/>
      <c r="BA273" s="965"/>
      <c r="BB273" s="552" t="s">
        <v>112</v>
      </c>
      <c r="BC273" s="54" t="s">
        <v>35</v>
      </c>
      <c r="BD273" s="47" t="s">
        <v>35</v>
      </c>
      <c r="BE273" s="47" t="s">
        <v>35</v>
      </c>
      <c r="BF273" s="47" t="s">
        <v>35</v>
      </c>
      <c r="BG273" s="42" t="s">
        <v>35</v>
      </c>
      <c r="BH273" s="54" t="s">
        <v>35</v>
      </c>
      <c r="BI273" s="47" t="s">
        <v>35</v>
      </c>
      <c r="BJ273" s="47" t="s">
        <v>35</v>
      </c>
      <c r="BK273" s="47" t="s">
        <v>35</v>
      </c>
      <c r="BL273" s="42" t="s">
        <v>35</v>
      </c>
      <c r="BM273" s="54" t="s">
        <v>35</v>
      </c>
      <c r="BN273" s="47" t="s">
        <v>35</v>
      </c>
      <c r="BO273" s="47" t="s">
        <v>35</v>
      </c>
      <c r="BP273" s="47" t="s">
        <v>35</v>
      </c>
      <c r="BQ273" s="42" t="s">
        <v>35</v>
      </c>
      <c r="BR273" s="54" t="s">
        <v>35</v>
      </c>
      <c r="BS273" s="47" t="s">
        <v>35</v>
      </c>
      <c r="BT273" s="47" t="s">
        <v>35</v>
      </c>
      <c r="BU273" s="47" t="s">
        <v>35</v>
      </c>
      <c r="BV273" s="47" t="s">
        <v>35</v>
      </c>
      <c r="BW273" s="47" t="s">
        <v>35</v>
      </c>
      <c r="BX273" s="47" t="s">
        <v>35</v>
      </c>
      <c r="BY273" s="37" t="s">
        <v>35</v>
      </c>
      <c r="BZ273" s="8"/>
      <c r="CA273" s="8"/>
      <c r="CB273" s="8"/>
      <c r="CC273" s="8"/>
      <c r="CD273" s="8"/>
      <c r="CE273" s="8"/>
      <c r="CF273" s="8"/>
      <c r="CG273" s="8"/>
      <c r="CH273" s="8"/>
      <c r="CI273" s="8"/>
      <c r="CJ273" s="8"/>
      <c r="CK273" s="8"/>
      <c r="CL273" s="8"/>
      <c r="CM273" s="8"/>
      <c r="CN273" s="8"/>
      <c r="CO273" s="8"/>
      <c r="CP273" s="8"/>
      <c r="CQ273" s="8"/>
      <c r="CR273" s="8"/>
      <c r="CS273" s="8"/>
      <c r="CT273" s="8"/>
      <c r="CU273" s="8"/>
      <c r="CV273" s="8"/>
      <c r="CW273" s="8"/>
      <c r="CX273" s="8"/>
      <c r="CY273" s="8"/>
      <c r="CZ273" s="8"/>
    </row>
    <row r="274" s="489" customFormat="true" ht="15" customHeight="true" x14ac:dyDescent="0.2">
      <c r="B274" s="488"/>
      <c r="Z274" s="344"/>
      <c r="AA274" s="344"/>
      <c r="AB274" s="344"/>
      <c r="AC274" s="344"/>
      <c r="AD274" s="344"/>
      <c r="AE274" s="344"/>
      <c r="AF274" s="344"/>
      <c r="AG274" s="344"/>
      <c r="AH274" s="344"/>
      <c r="AI274" s="344"/>
      <c r="AJ274" s="344"/>
      <c r="AK274" s="344"/>
      <c r="AL274" s="344"/>
      <c r="AM274" s="344"/>
      <c r="AN274" s="344"/>
      <c r="AO274" s="344"/>
      <c r="AP274" s="344"/>
      <c r="AQ274" s="344"/>
      <c r="AR274" s="344"/>
      <c r="AS274" s="344"/>
      <c r="AT274" s="344"/>
      <c r="AU274" s="344"/>
      <c r="AV274" s="344"/>
      <c r="AW274" s="344"/>
      <c r="AX274" s="344"/>
      <c r="AY274" s="344"/>
      <c r="AZ274" s="344"/>
      <c r="BA274" s="965" t="s">
        <v>76</v>
      </c>
      <c r="BB274" s="552" t="s">
        <v>49</v>
      </c>
      <c r="BC274" s="54" t="s">
        <v>35</v>
      </c>
      <c r="BD274" s="50" t="s">
        <v>35</v>
      </c>
      <c r="BE274" s="50" t="s">
        <v>35</v>
      </c>
      <c r="BF274" s="50" t="s">
        <v>35</v>
      </c>
      <c r="BG274" s="45" t="s">
        <v>35</v>
      </c>
      <c r="BH274" s="54" t="s">
        <v>35</v>
      </c>
      <c r="BI274" s="50" t="s">
        <v>35</v>
      </c>
      <c r="BJ274" s="50" t="s">
        <v>35</v>
      </c>
      <c r="BK274" s="50" t="s">
        <v>35</v>
      </c>
      <c r="BL274" s="45" t="s">
        <v>35</v>
      </c>
      <c r="BM274" s="54" t="s">
        <v>35</v>
      </c>
      <c r="BN274" s="50" t="s">
        <v>35</v>
      </c>
      <c r="BO274" s="50" t="s">
        <v>35</v>
      </c>
      <c r="BP274" s="50" t="s">
        <v>35</v>
      </c>
      <c r="BQ274" s="45" t="s">
        <v>35</v>
      </c>
      <c r="BR274" s="54" t="s">
        <v>35</v>
      </c>
      <c r="BS274" s="50" t="s">
        <v>35</v>
      </c>
      <c r="BT274" s="50" t="s">
        <v>35</v>
      </c>
      <c r="BU274" s="50" t="s">
        <v>35</v>
      </c>
      <c r="BV274" s="50" t="s">
        <v>35</v>
      </c>
      <c r="BW274" s="50" t="s">
        <v>35</v>
      </c>
      <c r="BX274" s="50" t="s">
        <v>35</v>
      </c>
      <c r="BY274" s="39" t="s">
        <v>35</v>
      </c>
      <c r="BZ274" s="8"/>
      <c r="CA274" s="8"/>
      <c r="CB274" s="8"/>
      <c r="CC274" s="8"/>
      <c r="CD274" s="8"/>
      <c r="CE274" s="8"/>
      <c r="CF274" s="8"/>
      <c r="CG274" s="8"/>
      <c r="CH274" s="8"/>
      <c r="CI274" s="8"/>
      <c r="CJ274" s="8"/>
      <c r="CK274" s="8"/>
      <c r="CL274" s="8"/>
      <c r="CM274" s="8"/>
      <c r="CN274" s="8"/>
      <c r="CO274" s="8"/>
      <c r="CP274" s="8"/>
      <c r="CQ274" s="8"/>
      <c r="CR274" s="8"/>
      <c r="CS274" s="8"/>
      <c r="CT274" s="8"/>
      <c r="CU274" s="8"/>
      <c r="CV274" s="8"/>
      <c r="CW274" s="8"/>
      <c r="CX274" s="8"/>
      <c r="CY274" s="8"/>
      <c r="CZ274" s="8"/>
    </row>
    <row r="275" s="489" customFormat="true" ht="15" customHeight="true" x14ac:dyDescent="0.2">
      <c r="B275" s="488"/>
      <c r="Z275" s="344"/>
      <c r="AA275" s="344"/>
      <c r="AB275" s="344"/>
      <c r="AC275" s="344"/>
      <c r="AD275" s="344"/>
      <c r="AE275" s="344"/>
      <c r="AF275" s="344"/>
      <c r="AG275" s="344"/>
      <c r="AH275" s="344"/>
      <c r="AI275" s="344"/>
      <c r="AJ275" s="344"/>
      <c r="AK275" s="344"/>
      <c r="AL275" s="344"/>
      <c r="AM275" s="344"/>
      <c r="AN275" s="344"/>
      <c r="AO275" s="344"/>
      <c r="AP275" s="344"/>
      <c r="AQ275" s="344"/>
      <c r="AR275" s="344"/>
      <c r="AS275" s="344"/>
      <c r="AT275" s="344"/>
      <c r="AU275" s="344"/>
      <c r="AV275" s="344"/>
      <c r="AW275" s="344"/>
      <c r="AX275" s="344"/>
      <c r="AY275" s="344"/>
      <c r="AZ275" s="344"/>
      <c r="BA275" s="965"/>
      <c r="BB275" s="552" t="s">
        <v>48</v>
      </c>
      <c r="BC275" s="54" t="s">
        <v>35</v>
      </c>
      <c r="BD275" s="50" t="s">
        <v>35</v>
      </c>
      <c r="BE275" s="50" t="s">
        <v>35</v>
      </c>
      <c r="BF275" s="50" t="s">
        <v>35</v>
      </c>
      <c r="BG275" s="45" t="s">
        <v>35</v>
      </c>
      <c r="BH275" s="54" t="s">
        <v>35</v>
      </c>
      <c r="BI275" s="50" t="s">
        <v>35</v>
      </c>
      <c r="BJ275" s="50" t="s">
        <v>35</v>
      </c>
      <c r="BK275" s="50" t="s">
        <v>35</v>
      </c>
      <c r="BL275" s="45" t="s">
        <v>35</v>
      </c>
      <c r="BM275" s="54" t="s">
        <v>35</v>
      </c>
      <c r="BN275" s="50" t="s">
        <v>35</v>
      </c>
      <c r="BO275" s="50" t="s">
        <v>35</v>
      </c>
      <c r="BP275" s="50" t="s">
        <v>35</v>
      </c>
      <c r="BQ275" s="45" t="s">
        <v>35</v>
      </c>
      <c r="BR275" s="54" t="s">
        <v>35</v>
      </c>
      <c r="BS275" s="50" t="s">
        <v>35</v>
      </c>
      <c r="BT275" s="50" t="s">
        <v>35</v>
      </c>
      <c r="BU275" s="50" t="s">
        <v>35</v>
      </c>
      <c r="BV275" s="50" t="s">
        <v>35</v>
      </c>
      <c r="BW275" s="50" t="s">
        <v>35</v>
      </c>
      <c r="BX275" s="50" t="s">
        <v>35</v>
      </c>
      <c r="BY275" s="39" t="s">
        <v>35</v>
      </c>
      <c r="BZ275" s="8"/>
      <c r="CA275" s="8"/>
      <c r="CB275" s="8"/>
      <c r="CC275" s="8"/>
      <c r="CD275" s="8"/>
      <c r="CE275" s="8"/>
      <c r="CF275" s="8"/>
      <c r="CG275" s="8"/>
      <c r="CH275" s="8"/>
      <c r="CI275" s="8"/>
      <c r="CJ275" s="8"/>
      <c r="CK275" s="8"/>
      <c r="CL275" s="8"/>
      <c r="CM275" s="8"/>
      <c r="CN275" s="8"/>
      <c r="CO275" s="8"/>
      <c r="CP275" s="8"/>
      <c r="CQ275" s="8"/>
      <c r="CR275" s="8"/>
      <c r="CS275" s="8"/>
      <c r="CT275" s="8"/>
      <c r="CU275" s="8"/>
      <c r="CV275" s="8"/>
      <c r="CW275" s="8"/>
      <c r="CX275" s="8"/>
      <c r="CY275" s="8"/>
      <c r="CZ275" s="8"/>
    </row>
    <row r="276" s="489" customFormat="true" ht="15" customHeight="true" x14ac:dyDescent="0.2">
      <c r="B276" s="488"/>
      <c r="Z276" s="344"/>
      <c r="AA276" s="344"/>
      <c r="AB276" s="344"/>
      <c r="AC276" s="344"/>
      <c r="AD276" s="344"/>
      <c r="AE276" s="344"/>
      <c r="AF276" s="344"/>
      <c r="AG276" s="344"/>
      <c r="AH276" s="344"/>
      <c r="AI276" s="344"/>
      <c r="AJ276" s="344"/>
      <c r="AK276" s="344"/>
      <c r="AL276" s="344"/>
      <c r="AM276" s="344"/>
      <c r="AN276" s="344"/>
      <c r="AO276" s="344"/>
      <c r="AP276" s="344"/>
      <c r="AQ276" s="344"/>
      <c r="AR276" s="344"/>
      <c r="AS276" s="344"/>
      <c r="AT276" s="344"/>
      <c r="AU276" s="344"/>
      <c r="AV276" s="344"/>
      <c r="AW276" s="344"/>
      <c r="AX276" s="344"/>
      <c r="AY276" s="344"/>
      <c r="AZ276" s="344"/>
      <c r="BA276" s="965"/>
      <c r="BB276" s="552" t="s">
        <v>113</v>
      </c>
      <c r="BC276" s="54" t="s">
        <v>35</v>
      </c>
      <c r="BD276" s="50" t="s">
        <v>35</v>
      </c>
      <c r="BE276" s="50" t="s">
        <v>35</v>
      </c>
      <c r="BF276" s="50" t="s">
        <v>35</v>
      </c>
      <c r="BG276" s="45" t="s">
        <v>35</v>
      </c>
      <c r="BH276" s="54" t="s">
        <v>35</v>
      </c>
      <c r="BI276" s="50" t="s">
        <v>35</v>
      </c>
      <c r="BJ276" s="50" t="s">
        <v>35</v>
      </c>
      <c r="BK276" s="50" t="s">
        <v>35</v>
      </c>
      <c r="BL276" s="45" t="s">
        <v>35</v>
      </c>
      <c r="BM276" s="54" t="s">
        <v>35</v>
      </c>
      <c r="BN276" s="50" t="s">
        <v>35</v>
      </c>
      <c r="BO276" s="50" t="s">
        <v>35</v>
      </c>
      <c r="BP276" s="50" t="s">
        <v>35</v>
      </c>
      <c r="BQ276" s="45" t="s">
        <v>35</v>
      </c>
      <c r="BR276" s="54" t="s">
        <v>35</v>
      </c>
      <c r="BS276" s="50" t="s">
        <v>35</v>
      </c>
      <c r="BT276" s="50" t="s">
        <v>35</v>
      </c>
      <c r="BU276" s="50" t="s">
        <v>35</v>
      </c>
      <c r="BV276" s="50" t="s">
        <v>35</v>
      </c>
      <c r="BW276" s="50" t="s">
        <v>35</v>
      </c>
      <c r="BX276" s="50" t="s">
        <v>35</v>
      </c>
      <c r="BY276" s="39" t="s">
        <v>35</v>
      </c>
      <c r="BZ276" s="8"/>
      <c r="CA276" s="8"/>
      <c r="CB276" s="8"/>
      <c r="CC276" s="8"/>
      <c r="CD276" s="8"/>
      <c r="CE276" s="8"/>
      <c r="CF276" s="8"/>
      <c r="CG276" s="8"/>
      <c r="CH276" s="8"/>
      <c r="CI276" s="8"/>
      <c r="CJ276" s="8"/>
      <c r="CK276" s="8"/>
      <c r="CL276" s="8"/>
      <c r="CM276" s="8"/>
      <c r="CN276" s="8"/>
      <c r="CO276" s="8"/>
      <c r="CP276" s="8"/>
      <c r="CQ276" s="8"/>
      <c r="CR276" s="8"/>
      <c r="CS276" s="8"/>
      <c r="CT276" s="8"/>
      <c r="CU276" s="8"/>
      <c r="CV276" s="8"/>
      <c r="CW276" s="8"/>
      <c r="CX276" s="8"/>
      <c r="CY276" s="8"/>
      <c r="CZ276" s="8"/>
    </row>
    <row r="277" s="489" customFormat="true" ht="15" customHeight="true" x14ac:dyDescent="0.2">
      <c r="B277" s="488"/>
      <c r="Z277" s="344"/>
      <c r="AA277" s="344"/>
      <c r="AB277" s="344"/>
      <c r="AC277" s="344"/>
      <c r="AD277" s="344"/>
      <c r="AE277" s="344"/>
      <c r="AF277" s="344"/>
      <c r="AG277" s="344"/>
      <c r="AH277" s="344"/>
      <c r="AI277" s="344"/>
      <c r="AJ277" s="344"/>
      <c r="AK277" s="344"/>
      <c r="AL277" s="344"/>
      <c r="AM277" s="344"/>
      <c r="AN277" s="344"/>
      <c r="AO277" s="344"/>
      <c r="AP277" s="344"/>
      <c r="AQ277" s="344"/>
      <c r="AR277" s="344"/>
      <c r="AS277" s="344"/>
      <c r="AT277" s="344"/>
      <c r="AU277" s="344"/>
      <c r="AV277" s="344"/>
      <c r="AW277" s="344"/>
      <c r="AX277" s="344"/>
      <c r="AY277" s="344"/>
      <c r="AZ277" s="344"/>
      <c r="BA277" s="965" t="s">
        <v>77</v>
      </c>
      <c r="BB277" s="552" t="s">
        <v>78</v>
      </c>
      <c r="BC277" s="54" t="s">
        <v>35</v>
      </c>
      <c r="BD277" s="50" t="s">
        <v>35</v>
      </c>
      <c r="BE277" s="50" t="s">
        <v>35</v>
      </c>
      <c r="BF277" s="50" t="s">
        <v>35</v>
      </c>
      <c r="BG277" s="45" t="s">
        <v>35</v>
      </c>
      <c r="BH277" s="54" t="s">
        <v>35</v>
      </c>
      <c r="BI277" s="50" t="s">
        <v>35</v>
      </c>
      <c r="BJ277" s="50" t="s">
        <v>35</v>
      </c>
      <c r="BK277" s="50" t="s">
        <v>35</v>
      </c>
      <c r="BL277" s="45" t="s">
        <v>35</v>
      </c>
      <c r="BM277" s="54" t="s">
        <v>35</v>
      </c>
      <c r="BN277" s="50" t="s">
        <v>35</v>
      </c>
      <c r="BO277" s="50" t="s">
        <v>35</v>
      </c>
      <c r="BP277" s="50" t="s">
        <v>35</v>
      </c>
      <c r="BQ277" s="45" t="s">
        <v>35</v>
      </c>
      <c r="BR277" s="54" t="s">
        <v>35</v>
      </c>
      <c r="BS277" s="50" t="s">
        <v>35</v>
      </c>
      <c r="BT277" s="50" t="s">
        <v>35</v>
      </c>
      <c r="BU277" s="50" t="s">
        <v>35</v>
      </c>
      <c r="BV277" s="50" t="s">
        <v>35</v>
      </c>
      <c r="BW277" s="50" t="s">
        <v>35</v>
      </c>
      <c r="BX277" s="50" t="s">
        <v>35</v>
      </c>
      <c r="BY277" s="39" t="s">
        <v>35</v>
      </c>
      <c r="BZ277" s="8"/>
      <c r="CA277" s="8"/>
      <c r="CB277" s="8"/>
      <c r="CC277" s="8"/>
      <c r="CD277" s="8"/>
      <c r="CE277" s="8"/>
      <c r="CF277" s="8"/>
      <c r="CG277" s="8"/>
      <c r="CH277" s="8"/>
      <c r="CI277" s="8"/>
      <c r="CJ277" s="8"/>
      <c r="CK277" s="8"/>
      <c r="CL277" s="8"/>
      <c r="CM277" s="8"/>
      <c r="CN277" s="8"/>
      <c r="CO277" s="8"/>
      <c r="CP277" s="8"/>
      <c r="CQ277" s="8"/>
      <c r="CR277" s="8"/>
      <c r="CS277" s="8"/>
      <c r="CT277" s="8"/>
      <c r="CU277" s="8"/>
      <c r="CV277" s="8"/>
      <c r="CW277" s="8"/>
      <c r="CX277" s="8"/>
      <c r="CY277" s="8"/>
      <c r="CZ277" s="8"/>
    </row>
    <row r="278" s="489" customFormat="true" ht="15" customHeight="true" x14ac:dyDescent="0.2">
      <c r="B278" s="488"/>
      <c r="Z278" s="344"/>
      <c r="AA278" s="344"/>
      <c r="AB278" s="344"/>
      <c r="AC278" s="344"/>
      <c r="AD278" s="344"/>
      <c r="AE278" s="344"/>
      <c r="AF278" s="344"/>
      <c r="AG278" s="344"/>
      <c r="AH278" s="344"/>
      <c r="AI278" s="344"/>
      <c r="AJ278" s="344"/>
      <c r="AK278" s="344"/>
      <c r="AL278" s="344"/>
      <c r="AM278" s="344"/>
      <c r="AN278" s="344"/>
      <c r="AO278" s="344"/>
      <c r="AP278" s="344"/>
      <c r="AQ278" s="344"/>
      <c r="AR278" s="344"/>
      <c r="AS278" s="344"/>
      <c r="AT278" s="344"/>
      <c r="AU278" s="344"/>
      <c r="AV278" s="344"/>
      <c r="AW278" s="344"/>
      <c r="AX278" s="344"/>
      <c r="AY278" s="344"/>
      <c r="AZ278" s="344"/>
      <c r="BA278" s="965"/>
      <c r="BB278" s="552" t="s">
        <v>79</v>
      </c>
      <c r="BC278" s="54" t="s">
        <v>35</v>
      </c>
      <c r="BD278" s="50" t="s">
        <v>35</v>
      </c>
      <c r="BE278" s="50" t="s">
        <v>35</v>
      </c>
      <c r="BF278" s="50" t="s">
        <v>35</v>
      </c>
      <c r="BG278" s="45" t="s">
        <v>35</v>
      </c>
      <c r="BH278" s="54" t="s">
        <v>35</v>
      </c>
      <c r="BI278" s="50" t="s">
        <v>35</v>
      </c>
      <c r="BJ278" s="50" t="s">
        <v>35</v>
      </c>
      <c r="BK278" s="50" t="s">
        <v>35</v>
      </c>
      <c r="BL278" s="45" t="s">
        <v>35</v>
      </c>
      <c r="BM278" s="54" t="s">
        <v>35</v>
      </c>
      <c r="BN278" s="50" t="s">
        <v>35</v>
      </c>
      <c r="BO278" s="50" t="s">
        <v>35</v>
      </c>
      <c r="BP278" s="50" t="s">
        <v>35</v>
      </c>
      <c r="BQ278" s="45" t="s">
        <v>35</v>
      </c>
      <c r="BR278" s="54" t="s">
        <v>35</v>
      </c>
      <c r="BS278" s="50" t="s">
        <v>35</v>
      </c>
      <c r="BT278" s="50" t="s">
        <v>35</v>
      </c>
      <c r="BU278" s="50" t="s">
        <v>35</v>
      </c>
      <c r="BV278" s="50" t="s">
        <v>35</v>
      </c>
      <c r="BW278" s="50" t="s">
        <v>35</v>
      </c>
      <c r="BX278" s="50" t="s">
        <v>35</v>
      </c>
      <c r="BY278" s="39" t="s">
        <v>35</v>
      </c>
      <c r="BZ278" s="8"/>
      <c r="CA278" s="8"/>
      <c r="CB278" s="8"/>
      <c r="CC278" s="8"/>
      <c r="CD278" s="8"/>
      <c r="CE278" s="8"/>
      <c r="CF278" s="8"/>
      <c r="CG278" s="8"/>
      <c r="CH278" s="8"/>
      <c r="CI278" s="8"/>
      <c r="CJ278" s="8"/>
      <c r="CK278" s="8"/>
      <c r="CL278" s="8"/>
      <c r="CM278" s="8"/>
      <c r="CN278" s="8"/>
      <c r="CO278" s="8"/>
      <c r="CP278" s="8"/>
      <c r="CQ278" s="8"/>
      <c r="CR278" s="8"/>
      <c r="CS278" s="8"/>
      <c r="CT278" s="8"/>
      <c r="CU278" s="8"/>
      <c r="CV278" s="8"/>
      <c r="CW278" s="8"/>
      <c r="CX278" s="8"/>
      <c r="CY278" s="8"/>
      <c r="CZ278" s="8"/>
    </row>
    <row r="279" s="489" customFormat="true" ht="15" customHeight="true" x14ac:dyDescent="0.2">
      <c r="B279" s="488"/>
      <c r="Z279" s="344"/>
      <c r="AA279" s="344"/>
      <c r="AB279" s="344"/>
      <c r="AC279" s="344"/>
      <c r="AD279" s="344"/>
      <c r="AE279" s="344"/>
      <c r="AF279" s="344"/>
      <c r="AG279" s="344"/>
      <c r="AH279" s="344"/>
      <c r="AI279" s="344"/>
      <c r="AJ279" s="344"/>
      <c r="AK279" s="344"/>
      <c r="AL279" s="344"/>
      <c r="AM279" s="344"/>
      <c r="AN279" s="344"/>
      <c r="AO279" s="344"/>
      <c r="AP279" s="344"/>
      <c r="AQ279" s="344"/>
      <c r="AR279" s="344"/>
      <c r="AS279" s="344"/>
      <c r="AT279" s="344"/>
      <c r="AU279" s="344"/>
      <c r="AV279" s="344"/>
      <c r="AW279" s="344"/>
      <c r="AX279" s="344"/>
      <c r="AY279" s="344"/>
      <c r="AZ279" s="344"/>
      <c r="BA279" s="965"/>
      <c r="BB279" s="552" t="s">
        <v>80</v>
      </c>
      <c r="BC279" s="54" t="s">
        <v>35</v>
      </c>
      <c r="BD279" s="47" t="s">
        <v>35</v>
      </c>
      <c r="BE279" s="47" t="s">
        <v>35</v>
      </c>
      <c r="BF279" s="47" t="s">
        <v>35</v>
      </c>
      <c r="BG279" s="42" t="s">
        <v>35</v>
      </c>
      <c r="BH279" s="54" t="s">
        <v>35</v>
      </c>
      <c r="BI279" s="47" t="s">
        <v>35</v>
      </c>
      <c r="BJ279" s="47" t="s">
        <v>35</v>
      </c>
      <c r="BK279" s="47" t="s">
        <v>35</v>
      </c>
      <c r="BL279" s="42" t="s">
        <v>35</v>
      </c>
      <c r="BM279" s="54" t="s">
        <v>35</v>
      </c>
      <c r="BN279" s="47" t="s">
        <v>35</v>
      </c>
      <c r="BO279" s="47" t="s">
        <v>35</v>
      </c>
      <c r="BP279" s="47" t="s">
        <v>35</v>
      </c>
      <c r="BQ279" s="42" t="s">
        <v>35</v>
      </c>
      <c r="BR279" s="54" t="s">
        <v>35</v>
      </c>
      <c r="BS279" s="47" t="s">
        <v>35</v>
      </c>
      <c r="BT279" s="47" t="s">
        <v>35</v>
      </c>
      <c r="BU279" s="47" t="s">
        <v>35</v>
      </c>
      <c r="BV279" s="47" t="s">
        <v>35</v>
      </c>
      <c r="BW279" s="47" t="s">
        <v>35</v>
      </c>
      <c r="BX279" s="47" t="s">
        <v>35</v>
      </c>
      <c r="BY279" s="37" t="s">
        <v>35</v>
      </c>
      <c r="BZ279" s="8"/>
      <c r="CA279" s="8"/>
      <c r="CB279" s="8"/>
      <c r="CC279" s="8"/>
      <c r="CD279" s="8"/>
      <c r="CE279" s="8"/>
      <c r="CF279" s="8"/>
      <c r="CG279" s="8"/>
      <c r="CH279" s="8"/>
      <c r="CI279" s="8"/>
      <c r="CJ279" s="8"/>
      <c r="CK279" s="8"/>
      <c r="CL279" s="8"/>
      <c r="CM279" s="8"/>
      <c r="CN279" s="8"/>
      <c r="CO279" s="8"/>
      <c r="CP279" s="8"/>
      <c r="CQ279" s="8"/>
      <c r="CR279" s="8"/>
      <c r="CS279" s="8"/>
      <c r="CT279" s="8"/>
      <c r="CU279" s="8"/>
      <c r="CV279" s="8"/>
      <c r="CW279" s="8"/>
      <c r="CX279" s="8"/>
      <c r="CY279" s="8"/>
      <c r="CZ279" s="8"/>
    </row>
    <row r="280" s="489" customFormat="true" ht="15" customHeight="true" x14ac:dyDescent="0.2">
      <c r="B280" s="488"/>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965"/>
      <c r="BB280" s="552" t="s">
        <v>81</v>
      </c>
      <c r="BC280" s="54" t="s">
        <v>35</v>
      </c>
      <c r="BD280" s="47" t="s">
        <v>35</v>
      </c>
      <c r="BE280" s="47" t="s">
        <v>35</v>
      </c>
      <c r="BF280" s="47" t="s">
        <v>35</v>
      </c>
      <c r="BG280" s="42" t="s">
        <v>35</v>
      </c>
      <c r="BH280" s="54" t="s">
        <v>35</v>
      </c>
      <c r="BI280" s="47" t="s">
        <v>35</v>
      </c>
      <c r="BJ280" s="47" t="s">
        <v>35</v>
      </c>
      <c r="BK280" s="47" t="s">
        <v>35</v>
      </c>
      <c r="BL280" s="42" t="s">
        <v>35</v>
      </c>
      <c r="BM280" s="54" t="s">
        <v>35</v>
      </c>
      <c r="BN280" s="47" t="s">
        <v>35</v>
      </c>
      <c r="BO280" s="47" t="s">
        <v>35</v>
      </c>
      <c r="BP280" s="47" t="s">
        <v>35</v>
      </c>
      <c r="BQ280" s="42" t="s">
        <v>35</v>
      </c>
      <c r="BR280" s="54" t="s">
        <v>35</v>
      </c>
      <c r="BS280" s="47" t="s">
        <v>35</v>
      </c>
      <c r="BT280" s="47" t="s">
        <v>35</v>
      </c>
      <c r="BU280" s="47" t="s">
        <v>35</v>
      </c>
      <c r="BV280" s="47" t="s">
        <v>35</v>
      </c>
      <c r="BW280" s="47" t="s">
        <v>35</v>
      </c>
      <c r="BX280" s="47" t="s">
        <v>35</v>
      </c>
      <c r="BY280" s="37" t="s">
        <v>35</v>
      </c>
      <c r="BZ280" s="8"/>
      <c r="CA280" s="8"/>
      <c r="CB280" s="8"/>
      <c r="CC280" s="8"/>
      <c r="CD280" s="8"/>
      <c r="CE280" s="8"/>
      <c r="CF280" s="8"/>
      <c r="CG280" s="8"/>
      <c r="CH280" s="8"/>
      <c r="CI280" s="8"/>
      <c r="CJ280" s="8"/>
      <c r="CK280" s="8"/>
      <c r="CL280" s="8"/>
      <c r="CM280" s="8"/>
      <c r="CN280" s="8"/>
      <c r="CO280" s="8"/>
      <c r="CP280" s="8"/>
      <c r="CQ280" s="8"/>
      <c r="CR280" s="8"/>
      <c r="CS280" s="8"/>
      <c r="CT280" s="8"/>
      <c r="CU280" s="8"/>
      <c r="CV280" s="8"/>
      <c r="CW280" s="8"/>
      <c r="CX280" s="8"/>
      <c r="CY280" s="8"/>
      <c r="CZ280" s="8"/>
    </row>
    <row r="281" s="489" customFormat="true" ht="15" customHeight="true" x14ac:dyDescent="0.2">
      <c r="B281" s="488"/>
      <c r="Z281" s="344"/>
      <c r="AA281" s="344"/>
      <c r="AB281" s="344"/>
      <c r="AC281" s="344"/>
      <c r="AD281" s="344"/>
      <c r="AE281" s="344"/>
      <c r="AF281" s="344"/>
      <c r="AG281" s="344"/>
      <c r="AH281" s="344"/>
      <c r="AI281" s="344"/>
      <c r="AJ281" s="344"/>
      <c r="AK281" s="344"/>
      <c r="AL281" s="344"/>
      <c r="AM281" s="344"/>
      <c r="AN281" s="344"/>
      <c r="AO281" s="344"/>
      <c r="AP281" s="344"/>
      <c r="AQ281" s="344"/>
      <c r="AR281" s="344"/>
      <c r="AS281" s="344"/>
      <c r="AT281" s="344"/>
      <c r="AU281" s="344"/>
      <c r="AV281" s="344"/>
      <c r="AW281" s="344"/>
      <c r="AX281" s="344"/>
      <c r="AY281" s="344"/>
      <c r="AZ281" s="344"/>
      <c r="BA281" s="965"/>
      <c r="BB281" s="552" t="s">
        <v>82</v>
      </c>
      <c r="BC281" s="54" t="s">
        <v>35</v>
      </c>
      <c r="BD281" s="47" t="s">
        <v>35</v>
      </c>
      <c r="BE281" s="47" t="s">
        <v>35</v>
      </c>
      <c r="BF281" s="47" t="s">
        <v>35</v>
      </c>
      <c r="BG281" s="42" t="s">
        <v>35</v>
      </c>
      <c r="BH281" s="54" t="s">
        <v>35</v>
      </c>
      <c r="BI281" s="47" t="s">
        <v>35</v>
      </c>
      <c r="BJ281" s="47" t="s">
        <v>35</v>
      </c>
      <c r="BK281" s="47" t="s">
        <v>35</v>
      </c>
      <c r="BL281" s="42" t="s">
        <v>35</v>
      </c>
      <c r="BM281" s="54" t="s">
        <v>35</v>
      </c>
      <c r="BN281" s="47" t="s">
        <v>35</v>
      </c>
      <c r="BO281" s="47" t="s">
        <v>35</v>
      </c>
      <c r="BP281" s="47" t="s">
        <v>35</v>
      </c>
      <c r="BQ281" s="42" t="s">
        <v>35</v>
      </c>
      <c r="BR281" s="54" t="s">
        <v>35</v>
      </c>
      <c r="BS281" s="47" t="s">
        <v>35</v>
      </c>
      <c r="BT281" s="47" t="s">
        <v>35</v>
      </c>
      <c r="BU281" s="47" t="s">
        <v>35</v>
      </c>
      <c r="BV281" s="47" t="s">
        <v>35</v>
      </c>
      <c r="BW281" s="47" t="s">
        <v>35</v>
      </c>
      <c r="BX281" s="47" t="s">
        <v>35</v>
      </c>
      <c r="BY281" s="37" t="s">
        <v>35</v>
      </c>
      <c r="BZ281" s="8"/>
      <c r="CA281" s="8"/>
      <c r="CB281" s="8"/>
      <c r="CC281" s="8"/>
      <c r="CD281" s="8"/>
      <c r="CE281" s="8"/>
      <c r="CF281" s="8"/>
      <c r="CG281" s="8"/>
      <c r="CH281" s="8"/>
      <c r="CI281" s="8"/>
      <c r="CJ281" s="8"/>
      <c r="CK281" s="8"/>
      <c r="CL281" s="8"/>
      <c r="CM281" s="8"/>
      <c r="CN281" s="8"/>
      <c r="CO281" s="8"/>
      <c r="CP281" s="8"/>
      <c r="CQ281" s="8"/>
      <c r="CR281" s="8"/>
      <c r="CS281" s="8"/>
      <c r="CT281" s="8"/>
      <c r="CU281" s="8"/>
      <c r="CV281" s="8"/>
      <c r="CW281" s="8"/>
      <c r="CX281" s="8"/>
      <c r="CY281" s="8"/>
      <c r="CZ281" s="8"/>
    </row>
    <row r="282" s="489" customFormat="true" ht="15" customHeight="true" x14ac:dyDescent="0.2">
      <c r="B282" s="488"/>
      <c r="Z282" s="344"/>
      <c r="AA282" s="344"/>
      <c r="AB282" s="344"/>
      <c r="AC282" s="344"/>
      <c r="AD282" s="344"/>
      <c r="AE282" s="344"/>
      <c r="AF282" s="344"/>
      <c r="AG282" s="344"/>
      <c r="AH282" s="344"/>
      <c r="AI282" s="344"/>
      <c r="AJ282" s="344"/>
      <c r="AK282" s="344"/>
      <c r="AL282" s="344"/>
      <c r="AM282" s="344"/>
      <c r="AN282" s="344"/>
      <c r="AO282" s="344"/>
      <c r="AP282" s="344"/>
      <c r="AQ282" s="344"/>
      <c r="AR282" s="344"/>
      <c r="AS282" s="344"/>
      <c r="AT282" s="344"/>
      <c r="AU282" s="344"/>
      <c r="AV282" s="344"/>
      <c r="AW282" s="344"/>
      <c r="AX282" s="344"/>
      <c r="AY282" s="344"/>
      <c r="AZ282" s="344"/>
      <c r="BA282" s="965"/>
      <c r="BB282" s="552" t="s">
        <v>83</v>
      </c>
      <c r="BC282" s="54" t="s">
        <v>35</v>
      </c>
      <c r="BD282" s="47" t="s">
        <v>35</v>
      </c>
      <c r="BE282" s="47" t="s">
        <v>35</v>
      </c>
      <c r="BF282" s="47" t="s">
        <v>35</v>
      </c>
      <c r="BG282" s="42" t="s">
        <v>35</v>
      </c>
      <c r="BH282" s="54" t="s">
        <v>35</v>
      </c>
      <c r="BI282" s="47" t="s">
        <v>35</v>
      </c>
      <c r="BJ282" s="47" t="s">
        <v>35</v>
      </c>
      <c r="BK282" s="47" t="s">
        <v>35</v>
      </c>
      <c r="BL282" s="42" t="s">
        <v>35</v>
      </c>
      <c r="BM282" s="54" t="s">
        <v>35</v>
      </c>
      <c r="BN282" s="47" t="s">
        <v>35</v>
      </c>
      <c r="BO282" s="47" t="s">
        <v>35</v>
      </c>
      <c r="BP282" s="47" t="s">
        <v>35</v>
      </c>
      <c r="BQ282" s="42" t="s">
        <v>35</v>
      </c>
      <c r="BR282" s="54" t="s">
        <v>35</v>
      </c>
      <c r="BS282" s="47" t="s">
        <v>35</v>
      </c>
      <c r="BT282" s="47" t="s">
        <v>35</v>
      </c>
      <c r="BU282" s="47" t="s">
        <v>35</v>
      </c>
      <c r="BV282" s="47" t="s">
        <v>35</v>
      </c>
      <c r="BW282" s="47" t="s">
        <v>35</v>
      </c>
      <c r="BX282" s="47" t="s">
        <v>35</v>
      </c>
      <c r="BY282" s="37" t="s">
        <v>35</v>
      </c>
      <c r="BZ282" s="8"/>
      <c r="CA282" s="8"/>
      <c r="CB282" s="8"/>
      <c r="CC282" s="8"/>
      <c r="CD282" s="8"/>
      <c r="CE282" s="8"/>
      <c r="CF282" s="8"/>
      <c r="CG282" s="8"/>
      <c r="CH282" s="8"/>
      <c r="CI282" s="8"/>
      <c r="CJ282" s="8"/>
      <c r="CK282" s="8"/>
      <c r="CL282" s="8"/>
      <c r="CM282" s="8"/>
      <c r="CN282" s="8"/>
      <c r="CO282" s="8"/>
      <c r="CP282" s="8"/>
      <c r="CQ282" s="8"/>
      <c r="CR282" s="8"/>
      <c r="CS282" s="8"/>
      <c r="CT282" s="8"/>
      <c r="CU282" s="8"/>
      <c r="CV282" s="8"/>
      <c r="CW282" s="8"/>
      <c r="CX282" s="8"/>
      <c r="CY282" s="8"/>
      <c r="CZ282" s="8"/>
    </row>
    <row r="283" s="489" customFormat="true" ht="15" customHeight="true" x14ac:dyDescent="0.2">
      <c r="B283" s="488"/>
      <c r="Z283" s="344"/>
      <c r="AA283" s="344"/>
      <c r="AB283" s="344"/>
      <c r="AC283" s="344"/>
      <c r="AD283" s="344"/>
      <c r="AE283" s="344"/>
      <c r="AF283" s="344"/>
      <c r="AG283" s="344"/>
      <c r="AH283" s="344"/>
      <c r="AI283" s="344"/>
      <c r="AJ283" s="344"/>
      <c r="AK283" s="344"/>
      <c r="AL283" s="344"/>
      <c r="AM283" s="344"/>
      <c r="AN283" s="344"/>
      <c r="AO283" s="344"/>
      <c r="AP283" s="344"/>
      <c r="AQ283" s="344"/>
      <c r="AR283" s="344"/>
      <c r="AS283" s="344"/>
      <c r="AT283" s="344"/>
      <c r="AU283" s="344"/>
      <c r="AV283" s="344"/>
      <c r="AW283" s="344"/>
      <c r="AX283" s="344"/>
      <c r="AY283" s="344"/>
      <c r="AZ283" s="344"/>
      <c r="BA283" s="965"/>
      <c r="BB283" s="552" t="s">
        <v>84</v>
      </c>
      <c r="BC283" s="54" t="s">
        <v>35</v>
      </c>
      <c r="BD283" s="47" t="s">
        <v>35</v>
      </c>
      <c r="BE283" s="47" t="s">
        <v>35</v>
      </c>
      <c r="BF283" s="47" t="s">
        <v>35</v>
      </c>
      <c r="BG283" s="42" t="s">
        <v>35</v>
      </c>
      <c r="BH283" s="54" t="s">
        <v>35</v>
      </c>
      <c r="BI283" s="47" t="s">
        <v>35</v>
      </c>
      <c r="BJ283" s="47" t="s">
        <v>35</v>
      </c>
      <c r="BK283" s="47" t="s">
        <v>35</v>
      </c>
      <c r="BL283" s="42" t="s">
        <v>35</v>
      </c>
      <c r="BM283" s="54" t="s">
        <v>35</v>
      </c>
      <c r="BN283" s="47" t="s">
        <v>35</v>
      </c>
      <c r="BO283" s="47" t="s">
        <v>35</v>
      </c>
      <c r="BP283" s="47" t="s">
        <v>35</v>
      </c>
      <c r="BQ283" s="42" t="s">
        <v>35</v>
      </c>
      <c r="BR283" s="54" t="s">
        <v>35</v>
      </c>
      <c r="BS283" s="47" t="s">
        <v>35</v>
      </c>
      <c r="BT283" s="47" t="s">
        <v>35</v>
      </c>
      <c r="BU283" s="47" t="s">
        <v>35</v>
      </c>
      <c r="BV283" s="47" t="s">
        <v>35</v>
      </c>
      <c r="BW283" s="47" t="s">
        <v>35</v>
      </c>
      <c r="BX283" s="47" t="s">
        <v>35</v>
      </c>
      <c r="BY283" s="37" t="s">
        <v>35</v>
      </c>
      <c r="BZ283" s="8"/>
      <c r="CA283" s="8"/>
      <c r="CB283" s="8"/>
      <c r="CC283" s="8"/>
      <c r="CD283" s="8"/>
      <c r="CE283" s="8"/>
      <c r="CF283" s="8"/>
      <c r="CG283" s="8"/>
      <c r="CH283" s="8"/>
      <c r="CI283" s="8"/>
      <c r="CJ283" s="8"/>
      <c r="CK283" s="8"/>
      <c r="CL283" s="8"/>
      <c r="CM283" s="8"/>
      <c r="CN283" s="8"/>
      <c r="CO283" s="8"/>
      <c r="CP283" s="8"/>
      <c r="CQ283" s="8"/>
      <c r="CR283" s="8"/>
      <c r="CS283" s="8"/>
      <c r="CT283" s="8"/>
      <c r="CU283" s="8"/>
      <c r="CV283" s="8"/>
      <c r="CW283" s="8"/>
      <c r="CX283" s="8"/>
      <c r="CY283" s="8"/>
      <c r="CZ283" s="8"/>
    </row>
    <row r="284" s="489" customFormat="true" ht="15" customHeight="true" x14ac:dyDescent="0.2">
      <c r="B284" s="488"/>
      <c r="Z284" s="344"/>
      <c r="AA284" s="344"/>
      <c r="AB284" s="344"/>
      <c r="AC284" s="344"/>
      <c r="AD284" s="344"/>
      <c r="AE284" s="344"/>
      <c r="AF284" s="344"/>
      <c r="AG284" s="344"/>
      <c r="AH284" s="344"/>
      <c r="AI284" s="344"/>
      <c r="AJ284" s="344"/>
      <c r="AK284" s="344"/>
      <c r="AL284" s="344"/>
      <c r="AM284" s="344"/>
      <c r="AN284" s="344"/>
      <c r="AO284" s="344"/>
      <c r="AP284" s="344"/>
      <c r="AQ284" s="344"/>
      <c r="AR284" s="344"/>
      <c r="AS284" s="344"/>
      <c r="AT284" s="344"/>
      <c r="AU284" s="344"/>
      <c r="AV284" s="344"/>
      <c r="AW284" s="344"/>
      <c r="AX284" s="344"/>
      <c r="AY284" s="344"/>
      <c r="AZ284" s="344"/>
      <c r="BA284" s="967"/>
      <c r="BB284" s="554" t="s">
        <v>113</v>
      </c>
      <c r="BC284" s="53" t="s">
        <v>35</v>
      </c>
      <c r="BD284" s="49" t="s">
        <v>35</v>
      </c>
      <c r="BE284" s="49" t="s">
        <v>35</v>
      </c>
      <c r="BF284" s="49" t="s">
        <v>35</v>
      </c>
      <c r="BG284" s="44" t="s">
        <v>35</v>
      </c>
      <c r="BH284" s="53" t="s">
        <v>35</v>
      </c>
      <c r="BI284" s="49" t="s">
        <v>35</v>
      </c>
      <c r="BJ284" s="49" t="s">
        <v>35</v>
      </c>
      <c r="BK284" s="49" t="s">
        <v>35</v>
      </c>
      <c r="BL284" s="44" t="s">
        <v>35</v>
      </c>
      <c r="BM284" s="53" t="s">
        <v>35</v>
      </c>
      <c r="BN284" s="49" t="s">
        <v>35</v>
      </c>
      <c r="BO284" s="49" t="s">
        <v>35</v>
      </c>
      <c r="BP284" s="49" t="s">
        <v>35</v>
      </c>
      <c r="BQ284" s="44" t="s">
        <v>35</v>
      </c>
      <c r="BR284" s="53" t="s">
        <v>35</v>
      </c>
      <c r="BS284" s="49" t="s">
        <v>35</v>
      </c>
      <c r="BT284" s="49" t="s">
        <v>35</v>
      </c>
      <c r="BU284" s="49" t="s">
        <v>35</v>
      </c>
      <c r="BV284" s="49" t="s">
        <v>35</v>
      </c>
      <c r="BW284" s="49" t="s">
        <v>35</v>
      </c>
      <c r="BX284" s="49" t="s">
        <v>35</v>
      </c>
      <c r="BY284" s="38" t="s">
        <v>35</v>
      </c>
      <c r="BZ284" s="8"/>
      <c r="CA284" s="8"/>
      <c r="CB284" s="8"/>
      <c r="CC284" s="8"/>
      <c r="CD284" s="8"/>
      <c r="CE284" s="8"/>
      <c r="CF284" s="8"/>
      <c r="CG284" s="8"/>
      <c r="CH284" s="8"/>
      <c r="CI284" s="8"/>
      <c r="CJ284" s="8"/>
      <c r="CK284" s="8"/>
      <c r="CL284" s="8"/>
      <c r="CM284" s="8"/>
      <c r="CN284" s="8"/>
      <c r="CO284" s="8"/>
      <c r="CP284" s="8"/>
      <c r="CQ284" s="8"/>
      <c r="CR284" s="8"/>
      <c r="CS284" s="8"/>
      <c r="CT284" s="8"/>
      <c r="CU284" s="8"/>
      <c r="CV284" s="8"/>
      <c r="CW284" s="8"/>
      <c r="CX284" s="8"/>
      <c r="CY284" s="8"/>
      <c r="CZ284" s="8"/>
    </row>
    <row r="285" s="489" customFormat="true" ht="15" customHeight="true" x14ac:dyDescent="0.2">
      <c r="B285" s="488"/>
      <c r="Z285" s="344"/>
      <c r="AA285" s="344"/>
      <c r="AB285" s="344"/>
      <c r="AC285" s="344"/>
      <c r="AD285" s="344"/>
      <c r="AE285" s="344"/>
      <c r="AF285" s="344"/>
      <c r="AG285" s="344"/>
      <c r="AH285" s="344"/>
      <c r="AI285" s="344"/>
      <c r="AJ285" s="344"/>
      <c r="AK285" s="344"/>
      <c r="AL285" s="344"/>
      <c r="AM285" s="344"/>
      <c r="AN285" s="344"/>
      <c r="AO285" s="344"/>
      <c r="AP285" s="344"/>
      <c r="AQ285" s="344"/>
      <c r="AR285" s="344"/>
      <c r="AS285" s="344"/>
      <c r="AT285" s="344"/>
      <c r="AU285" s="344"/>
      <c r="AV285" s="344"/>
      <c r="AW285" s="344"/>
      <c r="AX285" s="344"/>
      <c r="AY285" s="344"/>
      <c r="AZ285" s="344"/>
      <c r="BA285" s="317"/>
      <c r="BB285" s="315"/>
      <c r="BC285" s="315"/>
      <c r="BD285" s="315"/>
      <c r="BE285" s="315"/>
      <c r="BF285" s="315"/>
      <c r="BG285" s="315"/>
      <c r="BH285" s="315"/>
      <c r="BI285" s="315"/>
      <c r="BJ285" s="315"/>
      <c r="BK285" s="315"/>
      <c r="BL285" s="315"/>
      <c r="BM285" s="315"/>
      <c r="BN285" s="315"/>
      <c r="BO285" s="315"/>
      <c r="BP285" s="315"/>
      <c r="BQ285" s="315"/>
      <c r="BR285" s="315"/>
      <c r="BS285" s="315"/>
      <c r="BT285" s="315"/>
      <c r="BU285" s="315"/>
      <c r="BV285" s="315"/>
      <c r="BW285" s="315"/>
      <c r="BX285" s="315"/>
      <c r="BY285" s="317"/>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489" customFormat="true" ht="15" customHeight="true" x14ac:dyDescent="0.2">
      <c r="B286" s="488"/>
      <c r="Z286" s="344"/>
      <c r="AA286" s="344"/>
      <c r="AB286" s="344"/>
      <c r="AC286" s="344"/>
      <c r="AD286" s="344"/>
      <c r="AE286" s="344"/>
      <c r="AF286" s="344"/>
      <c r="AG286" s="344"/>
      <c r="AH286" s="344"/>
      <c r="AI286" s="344"/>
      <c r="AJ286" s="344"/>
      <c r="AK286" s="344"/>
      <c r="AL286" s="344"/>
      <c r="AM286" s="344"/>
      <c r="AN286" s="344"/>
      <c r="AO286" s="344"/>
      <c r="AP286" s="344"/>
      <c r="AQ286" s="344"/>
      <c r="AR286" s="344"/>
      <c r="AS286" s="344"/>
      <c r="AT286" s="344"/>
      <c r="AU286" s="344"/>
      <c r="AV286" s="344"/>
      <c r="AW286" s="344"/>
      <c r="AX286" s="344"/>
      <c r="AY286" s="344"/>
      <c r="AZ286" s="344"/>
      <c r="BA286" s="317"/>
      <c r="BB286" s="315"/>
      <c r="BC286" s="315"/>
      <c r="BD286" s="315"/>
      <c r="BE286" s="315"/>
      <c r="BF286" s="315"/>
      <c r="BG286" s="315"/>
      <c r="BH286" s="315"/>
      <c r="BI286" s="315"/>
      <c r="BJ286" s="315"/>
      <c r="BK286" s="315"/>
      <c r="BL286" s="315"/>
      <c r="BM286" s="315"/>
      <c r="BN286" s="315"/>
      <c r="BO286" s="315"/>
      <c r="BP286" s="315"/>
      <c r="BQ286" s="315"/>
      <c r="BR286" s="315"/>
      <c r="BS286" s="315"/>
      <c r="BT286" s="315"/>
      <c r="BU286" s="315"/>
      <c r="BV286" s="315"/>
      <c r="BW286" s="315"/>
      <c r="BX286" s="315"/>
      <c r="BY286" s="317"/>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489" customFormat="true" ht="15" customHeight="true" x14ac:dyDescent="0.2">
      <c r="B287" s="488"/>
      <c r="Z287" s="344"/>
      <c r="AA287" s="344"/>
      <c r="AB287" s="344"/>
      <c r="AC287" s="344"/>
      <c r="AD287" s="344"/>
      <c r="AE287" s="344"/>
      <c r="AF287" s="344"/>
      <c r="AG287" s="344"/>
      <c r="AH287" s="344"/>
      <c r="AI287" s="344"/>
      <c r="AJ287" s="344"/>
      <c r="AK287" s="344"/>
      <c r="AL287" s="344"/>
      <c r="AM287" s="344"/>
      <c r="AN287" s="344"/>
      <c r="AO287" s="344"/>
      <c r="AP287" s="344"/>
      <c r="AQ287" s="344"/>
      <c r="AR287" s="344"/>
      <c r="AS287" s="344"/>
      <c r="AT287" s="344"/>
      <c r="AU287" s="344"/>
      <c r="AV287" s="344"/>
      <c r="AW287" s="344"/>
      <c r="AX287" s="344"/>
      <c r="AY287" s="344"/>
      <c r="AZ287" s="344"/>
      <c r="BA287" s="317"/>
      <c r="BB287" s="315"/>
      <c r="BC287" s="315"/>
      <c r="BD287" s="315"/>
      <c r="BE287" s="315"/>
      <c r="BF287" s="315"/>
      <c r="BG287" s="315"/>
      <c r="BH287" s="315"/>
      <c r="BI287" s="315"/>
      <c r="BJ287" s="315"/>
      <c r="BK287" s="315"/>
      <c r="BL287" s="315"/>
      <c r="BM287" s="315"/>
      <c r="BN287" s="315"/>
      <c r="BO287" s="315"/>
      <c r="BP287" s="315"/>
      <c r="BQ287" s="315"/>
      <c r="BR287" s="315"/>
      <c r="BS287" s="315"/>
      <c r="BT287" s="315"/>
      <c r="BU287" s="315"/>
      <c r="BV287" s="315"/>
      <c r="BW287" s="315"/>
      <c r="BX287" s="315"/>
      <c r="BY287" s="317"/>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489" customFormat="true" ht="15" customHeight="true" x14ac:dyDescent="0.2">
      <c r="B288" s="488"/>
      <c r="Z288" s="344"/>
      <c r="AA288" s="344"/>
      <c r="AB288" s="344"/>
      <c r="AC288" s="344"/>
      <c r="AD288" s="344"/>
      <c r="AE288" s="344"/>
      <c r="AF288" s="344"/>
      <c r="AG288" s="344"/>
      <c r="AH288" s="344"/>
      <c r="AI288" s="344"/>
      <c r="AJ288" s="344"/>
      <c r="AK288" s="344"/>
      <c r="AL288" s="344"/>
      <c r="AM288" s="344"/>
      <c r="AN288" s="344"/>
      <c r="AO288" s="344"/>
      <c r="AP288" s="344"/>
      <c r="AQ288" s="344"/>
      <c r="AR288" s="344"/>
      <c r="AS288" s="344"/>
      <c r="AT288" s="344"/>
      <c r="AU288" s="344"/>
      <c r="AV288" s="344"/>
      <c r="AW288" s="344"/>
      <c r="AX288" s="344"/>
      <c r="AY288" s="344"/>
      <c r="AZ288" s="344"/>
      <c r="BA288" s="317"/>
      <c r="BB288" s="315"/>
      <c r="BC288" s="315"/>
      <c r="BD288" s="315"/>
      <c r="BE288" s="315"/>
      <c r="BF288" s="315"/>
      <c r="BG288" s="315"/>
      <c r="BH288" s="315"/>
      <c r="BI288" s="315"/>
      <c r="BJ288" s="315"/>
      <c r="BK288" s="315"/>
      <c r="BL288" s="315"/>
      <c r="BM288" s="315"/>
      <c r="BN288" s="315"/>
      <c r="BO288" s="315"/>
      <c r="BP288" s="315"/>
      <c r="BQ288" s="315"/>
      <c r="BR288" s="315"/>
      <c r="BS288" s="315"/>
      <c r="BT288" s="315"/>
      <c r="BU288" s="315"/>
      <c r="BV288" s="315"/>
      <c r="BW288" s="315"/>
      <c r="BX288" s="315"/>
      <c r="BY288" s="317"/>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489" customFormat="true" ht="15" customHeight="true" x14ac:dyDescent="0.2">
      <c r="A289" s="450"/>
      <c r="B289" s="449"/>
      <c r="C289" s="450"/>
      <c r="Z289" s="344"/>
      <c r="AA289" s="344"/>
      <c r="AB289" s="344"/>
      <c r="AC289" s="344"/>
      <c r="AD289" s="344"/>
      <c r="AE289" s="344"/>
      <c r="AF289" s="344"/>
      <c r="AG289" s="344"/>
      <c r="AH289" s="344"/>
      <c r="AI289" s="344"/>
      <c r="AJ289" s="344"/>
      <c r="AK289" s="344"/>
      <c r="AL289" s="344"/>
      <c r="AM289" s="344"/>
      <c r="AN289" s="344"/>
      <c r="AO289" s="344"/>
      <c r="AP289" s="344"/>
      <c r="AQ289" s="344"/>
      <c r="AR289" s="344"/>
      <c r="AS289" s="344"/>
      <c r="AT289" s="344"/>
      <c r="AU289" s="344"/>
      <c r="AV289" s="344"/>
      <c r="AW289" s="344"/>
      <c r="AX289" s="344"/>
      <c r="AY289" s="344"/>
      <c r="AZ289" s="344"/>
      <c r="BA289" s="317"/>
      <c r="BB289" s="315"/>
      <c r="BC289" s="315"/>
      <c r="BD289" s="315"/>
      <c r="BE289" s="315"/>
      <c r="BF289" s="315"/>
      <c r="BG289" s="315"/>
      <c r="BH289" s="315"/>
      <c r="BI289" s="315"/>
      <c r="BJ289" s="315"/>
      <c r="BK289" s="315"/>
      <c r="BL289" s="315"/>
      <c r="BM289" s="315"/>
      <c r="BN289" s="315"/>
      <c r="BO289" s="315"/>
      <c r="BP289" s="315"/>
      <c r="BQ289" s="315"/>
      <c r="BR289" s="315"/>
      <c r="BS289" s="315"/>
      <c r="BT289" s="315"/>
      <c r="BU289" s="315"/>
      <c r="BV289" s="315"/>
      <c r="BW289" s="315"/>
      <c r="BX289" s="315"/>
      <c r="BY289" s="317"/>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489" customFormat="true" ht="15" customHeight="true" x14ac:dyDescent="0.2">
      <c r="A290" s="490"/>
      <c r="B290" s="175"/>
      <c r="C290" s="173"/>
      <c r="Z290" s="344"/>
      <c r="AA290" s="344"/>
      <c r="AB290" s="344"/>
      <c r="AC290" s="344"/>
      <c r="AD290" s="344"/>
      <c r="AE290" s="344"/>
      <c r="AF290" s="344"/>
      <c r="AG290" s="344"/>
      <c r="AH290" s="344"/>
      <c r="AI290" s="344"/>
      <c r="AJ290" s="344"/>
      <c r="AK290" s="344"/>
      <c r="AL290" s="344"/>
      <c r="AM290" s="344"/>
      <c r="AN290" s="344"/>
      <c r="AO290" s="344"/>
      <c r="AP290" s="344"/>
      <c r="AQ290" s="344"/>
      <c r="AR290" s="344"/>
      <c r="AS290" s="344"/>
      <c r="AT290" s="344"/>
      <c r="AU290" s="344"/>
      <c r="AV290" s="344"/>
      <c r="AW290" s="344"/>
      <c r="AX290" s="344"/>
      <c r="AY290" s="344"/>
      <c r="AZ290" s="344"/>
      <c r="BA290" s="317"/>
      <c r="BB290" s="315"/>
      <c r="BC290" s="315"/>
      <c r="BD290" s="315"/>
      <c r="BE290" s="315"/>
      <c r="BF290" s="315"/>
      <c r="BG290" s="315"/>
      <c r="BH290" s="315"/>
      <c r="BI290" s="315"/>
      <c r="BJ290" s="315"/>
      <c r="BK290" s="315"/>
      <c r="BL290" s="315"/>
      <c r="BM290" s="315"/>
      <c r="BN290" s="315"/>
      <c r="BO290" s="315"/>
      <c r="BP290" s="315"/>
      <c r="BQ290" s="315"/>
      <c r="BR290" s="315"/>
      <c r="BS290" s="315"/>
      <c r="BT290" s="315"/>
      <c r="BU290" s="315"/>
      <c r="BV290" s="315"/>
      <c r="BW290" s="315"/>
      <c r="BX290" s="315"/>
      <c r="BY290" s="317"/>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489" customFormat="true" ht="15" customHeight="true" x14ac:dyDescent="0.2">
      <c r="A291" s="490"/>
      <c r="B291" s="175"/>
      <c r="C291" s="173"/>
      <c r="Z291" s="344"/>
      <c r="AA291" s="344"/>
      <c r="AB291" s="344"/>
      <c r="AC291" s="344"/>
      <c r="AD291" s="344"/>
      <c r="AE291" s="344"/>
      <c r="AF291" s="344"/>
      <c r="AG291" s="344"/>
      <c r="AH291" s="344"/>
      <c r="AI291" s="344"/>
      <c r="AJ291" s="344"/>
      <c r="AK291" s="344"/>
      <c r="AL291" s="344"/>
      <c r="AM291" s="344"/>
      <c r="AN291" s="344"/>
      <c r="AO291" s="344"/>
      <c r="AP291" s="344"/>
      <c r="AQ291" s="344"/>
      <c r="AR291" s="344"/>
      <c r="AS291" s="344"/>
      <c r="AT291" s="344"/>
      <c r="AU291" s="344"/>
      <c r="AV291" s="344"/>
      <c r="AW291" s="344"/>
      <c r="AX291" s="344"/>
      <c r="AY291" s="344"/>
      <c r="AZ291" s="344"/>
      <c r="BA291" s="317"/>
      <c r="BB291" s="315"/>
      <c r="BC291" s="315"/>
      <c r="BD291" s="315"/>
      <c r="BE291" s="315"/>
      <c r="BF291" s="315"/>
      <c r="BG291" s="315"/>
      <c r="BH291" s="315"/>
      <c r="BI291" s="315"/>
      <c r="BJ291" s="315"/>
      <c r="BK291" s="315"/>
      <c r="BL291" s="315"/>
      <c r="BM291" s="315"/>
      <c r="BN291" s="315"/>
      <c r="BO291" s="315"/>
      <c r="BP291" s="315"/>
      <c r="BQ291" s="315"/>
      <c r="BR291" s="315"/>
      <c r="BS291" s="315"/>
      <c r="BT291" s="315"/>
      <c r="BU291" s="315"/>
      <c r="BV291" s="315"/>
      <c r="BW291" s="315"/>
      <c r="BX291" s="315"/>
      <c r="BY291" s="317"/>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489" customFormat="true" ht="15" customHeight="true" x14ac:dyDescent="0.2">
      <c r="A292" s="490"/>
      <c r="B292" s="175"/>
      <c r="C292" s="173"/>
      <c r="Z292" s="344"/>
      <c r="AA292" s="344"/>
      <c r="AB292" s="344"/>
      <c r="AC292" s="344"/>
      <c r="AD292" s="344"/>
      <c r="AE292" s="344"/>
      <c r="AF292" s="344"/>
      <c r="AG292" s="344"/>
      <c r="AH292" s="344"/>
      <c r="AI292" s="344"/>
      <c r="AJ292" s="344"/>
      <c r="AK292" s="344"/>
      <c r="AL292" s="344"/>
      <c r="AM292" s="344"/>
      <c r="AN292" s="344"/>
      <c r="AO292" s="344"/>
      <c r="AP292" s="344"/>
      <c r="AQ292" s="344"/>
      <c r="AR292" s="344"/>
      <c r="AS292" s="344"/>
      <c r="AT292" s="344"/>
      <c r="AU292" s="344"/>
      <c r="AV292" s="344"/>
      <c r="AW292" s="344"/>
      <c r="AX292" s="344"/>
      <c r="AY292" s="344"/>
      <c r="AZ292" s="344"/>
      <c r="BA292" s="317"/>
      <c r="BB292" s="315"/>
      <c r="BC292" s="315"/>
      <c r="BD292" s="315"/>
      <c r="BE292" s="315"/>
      <c r="BF292" s="315"/>
      <c r="BG292" s="315"/>
      <c r="BH292" s="315"/>
      <c r="BI292" s="315"/>
      <c r="BJ292" s="315"/>
      <c r="BK292" s="315"/>
      <c r="BL292" s="315"/>
      <c r="BM292" s="315"/>
      <c r="BN292" s="315"/>
      <c r="BO292" s="315"/>
      <c r="BP292" s="315"/>
      <c r="BQ292" s="315"/>
      <c r="BR292" s="315"/>
      <c r="BS292" s="315"/>
      <c r="BT292" s="315"/>
      <c r="BU292" s="315"/>
      <c r="BV292" s="315"/>
      <c r="BW292" s="315"/>
      <c r="BX292" s="315"/>
      <c r="BY292" s="317"/>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489" customFormat="true" ht="15" customHeight="true" x14ac:dyDescent="0.2">
      <c r="A293" s="490"/>
      <c r="B293" s="175"/>
      <c r="C293" s="174"/>
      <c r="Z293" s="344"/>
      <c r="AA293" s="344"/>
      <c r="AB293" s="344"/>
      <c r="AC293" s="344"/>
      <c r="AD293" s="344"/>
      <c r="AE293" s="344"/>
      <c r="AF293" s="344"/>
      <c r="AG293" s="344"/>
      <c r="AH293" s="344"/>
      <c r="AI293" s="344"/>
      <c r="AJ293" s="344"/>
      <c r="AK293" s="344"/>
      <c r="AL293" s="344"/>
      <c r="AM293" s="344"/>
      <c r="AN293" s="344"/>
      <c r="AO293" s="344"/>
      <c r="AP293" s="344"/>
      <c r="AQ293" s="344"/>
      <c r="AR293" s="344"/>
      <c r="AS293" s="344"/>
      <c r="AT293" s="344"/>
      <c r="AU293" s="344"/>
      <c r="AV293" s="344"/>
      <c r="AW293" s="344"/>
      <c r="AX293" s="344"/>
      <c r="AY293" s="344"/>
      <c r="AZ293" s="344"/>
      <c r="BA293" s="317"/>
      <c r="BB293" s="315"/>
      <c r="BC293" s="315"/>
      <c r="BD293" s="315"/>
      <c r="BE293" s="315"/>
      <c r="BF293" s="315"/>
      <c r="BG293" s="315"/>
      <c r="BH293" s="315"/>
      <c r="BI293" s="315"/>
      <c r="BJ293" s="315"/>
      <c r="BK293" s="315"/>
      <c r="BL293" s="315"/>
      <c r="BM293" s="315"/>
      <c r="BN293" s="315"/>
      <c r="BO293" s="315"/>
      <c r="BP293" s="315"/>
      <c r="BQ293" s="315"/>
      <c r="BR293" s="315"/>
      <c r="BS293" s="315"/>
      <c r="BT293" s="315"/>
      <c r="BU293" s="315"/>
      <c r="BV293" s="315"/>
      <c r="BW293" s="315"/>
      <c r="BX293" s="315"/>
      <c r="BY293" s="317"/>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489" customFormat="true" ht="15" customHeight="true" x14ac:dyDescent="0.2">
      <c r="A294" s="490"/>
      <c r="B294" s="175"/>
      <c r="C294" s="174"/>
      <c r="Z294" s="344"/>
      <c r="AA294" s="344"/>
      <c r="AB294" s="344"/>
      <c r="AC294" s="344"/>
      <c r="AD294" s="344"/>
      <c r="AE294" s="344"/>
      <c r="AF294" s="344"/>
      <c r="AG294" s="344"/>
      <c r="AH294" s="344"/>
      <c r="AI294" s="344"/>
      <c r="AJ294" s="344"/>
      <c r="AK294" s="344"/>
      <c r="AL294" s="344"/>
      <c r="AM294" s="344"/>
      <c r="AN294" s="344"/>
      <c r="AO294" s="344"/>
      <c r="AP294" s="344"/>
      <c r="AQ294" s="344"/>
      <c r="AR294" s="344"/>
      <c r="AS294" s="344"/>
      <c r="AT294" s="344"/>
      <c r="AU294" s="344"/>
      <c r="AV294" s="344"/>
      <c r="AW294" s="344"/>
      <c r="AX294" s="344"/>
      <c r="AY294" s="344"/>
      <c r="AZ294" s="344"/>
      <c r="BA294" s="317"/>
      <c r="BB294" s="315"/>
      <c r="BC294" s="315"/>
      <c r="BD294" s="315"/>
      <c r="BE294" s="315"/>
      <c r="BF294" s="315"/>
      <c r="BG294" s="315"/>
      <c r="BH294" s="315"/>
      <c r="BI294" s="315"/>
      <c r="BJ294" s="315"/>
      <c r="BK294" s="315"/>
      <c r="BL294" s="315"/>
      <c r="BM294" s="315"/>
      <c r="BN294" s="315"/>
      <c r="BO294" s="315"/>
      <c r="BP294" s="315"/>
      <c r="BQ294" s="315"/>
      <c r="BR294" s="315"/>
      <c r="BS294" s="315"/>
      <c r="BT294" s="315"/>
      <c r="BU294" s="315"/>
      <c r="BV294" s="315"/>
      <c r="BW294" s="315"/>
      <c r="BX294" s="315"/>
      <c r="BY294" s="317"/>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489" customFormat="true" ht="15" customHeight="true" x14ac:dyDescent="0.2">
      <c r="A295" s="490"/>
      <c r="B295" s="175"/>
      <c r="C295" s="174"/>
      <c r="Z295" s="344"/>
      <c r="AA295" s="344"/>
      <c r="AB295" s="344"/>
      <c r="AC295" s="344"/>
      <c r="AD295" s="344"/>
      <c r="AE295" s="344"/>
      <c r="AF295" s="344"/>
      <c r="AG295" s="344"/>
      <c r="AH295" s="344"/>
      <c r="AI295" s="344"/>
      <c r="AJ295" s="344"/>
      <c r="AK295" s="344"/>
      <c r="AL295" s="344"/>
      <c r="AM295" s="344"/>
      <c r="AN295" s="344"/>
      <c r="AO295" s="344"/>
      <c r="AP295" s="344"/>
      <c r="AQ295" s="344"/>
      <c r="AR295" s="344"/>
      <c r="AS295" s="344"/>
      <c r="AT295" s="344"/>
      <c r="AU295" s="344"/>
      <c r="AV295" s="344"/>
      <c r="AW295" s="344"/>
      <c r="AX295" s="344"/>
      <c r="AY295" s="344"/>
      <c r="AZ295" s="344"/>
      <c r="BA295" s="317"/>
      <c r="BB295" s="315"/>
      <c r="BC295" s="315"/>
      <c r="BD295" s="315"/>
      <c r="BE295" s="315"/>
      <c r="BF295" s="315"/>
      <c r="BG295" s="315"/>
      <c r="BH295" s="315"/>
      <c r="BI295" s="315"/>
      <c r="BJ295" s="315"/>
      <c r="BK295" s="315"/>
      <c r="BL295" s="315"/>
      <c r="BM295" s="315"/>
      <c r="BN295" s="315"/>
      <c r="BO295" s="315"/>
      <c r="BP295" s="315"/>
      <c r="BQ295" s="315"/>
      <c r="BR295" s="315"/>
      <c r="BS295" s="315"/>
      <c r="BT295" s="315"/>
      <c r="BU295" s="315"/>
      <c r="BV295" s="315"/>
      <c r="BW295" s="315"/>
      <c r="BX295" s="315"/>
      <c r="BY295" s="317"/>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489" customFormat="true" ht="15" customHeight="true" x14ac:dyDescent="0.2">
      <c r="A296" s="490"/>
      <c r="B296" s="175"/>
      <c r="C296" s="174"/>
      <c r="Z296" s="344"/>
      <c r="AA296" s="344"/>
      <c r="AB296" s="344"/>
      <c r="AC296" s="344"/>
      <c r="AD296" s="344"/>
      <c r="AE296" s="344"/>
      <c r="AF296" s="344"/>
      <c r="AG296" s="344"/>
      <c r="AH296" s="344"/>
      <c r="AI296" s="344"/>
      <c r="AJ296" s="344"/>
      <c r="AK296" s="344"/>
      <c r="AL296" s="344"/>
      <c r="AM296" s="344"/>
      <c r="AN296" s="344"/>
      <c r="AO296" s="344"/>
      <c r="AP296" s="344"/>
      <c r="AQ296" s="344"/>
      <c r="AR296" s="344"/>
      <c r="AS296" s="344"/>
      <c r="AT296" s="344"/>
      <c r="AU296" s="344"/>
      <c r="AV296" s="344"/>
      <c r="AW296" s="344"/>
      <c r="AX296" s="344"/>
      <c r="AY296" s="344"/>
      <c r="AZ296" s="344"/>
      <c r="BA296" s="317"/>
      <c r="BB296" s="315"/>
      <c r="BC296" s="315"/>
      <c r="BD296" s="315"/>
      <c r="BE296" s="315"/>
      <c r="BF296" s="315"/>
      <c r="BG296" s="315"/>
      <c r="BH296" s="315"/>
      <c r="BI296" s="315"/>
      <c r="BJ296" s="315"/>
      <c r="BK296" s="315"/>
      <c r="BL296" s="315"/>
      <c r="BM296" s="315"/>
      <c r="BN296" s="315"/>
      <c r="BO296" s="315"/>
      <c r="BP296" s="315"/>
      <c r="BQ296" s="315"/>
      <c r="BR296" s="315"/>
      <c r="BS296" s="315"/>
      <c r="BT296" s="315"/>
      <c r="BU296" s="315"/>
      <c r="BV296" s="315"/>
      <c r="BW296" s="315"/>
      <c r="BX296" s="315"/>
      <c r="BY296" s="317"/>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489" customFormat="true" ht="15" customHeight="true" x14ac:dyDescent="0.2">
      <c r="A297" s="490"/>
      <c r="B297" s="175"/>
      <c r="C297" s="174"/>
      <c r="Z297" s="344"/>
      <c r="AA297" s="344"/>
      <c r="AB297" s="344"/>
      <c r="AC297" s="344"/>
      <c r="AD297" s="344"/>
      <c r="AE297" s="344"/>
      <c r="AF297" s="344"/>
      <c r="AG297" s="344"/>
      <c r="AH297" s="344"/>
      <c r="AI297" s="344"/>
      <c r="AJ297" s="344"/>
      <c r="AK297" s="344"/>
      <c r="AL297" s="344"/>
      <c r="AM297" s="344"/>
      <c r="AN297" s="344"/>
      <c r="AO297" s="344"/>
      <c r="AP297" s="344"/>
      <c r="AQ297" s="344"/>
      <c r="AR297" s="344"/>
      <c r="AS297" s="344"/>
      <c r="AT297" s="344"/>
      <c r="AU297" s="344"/>
      <c r="AV297" s="344"/>
      <c r="AW297" s="344"/>
      <c r="AX297" s="344"/>
      <c r="AY297" s="344"/>
      <c r="AZ297" s="344"/>
      <c r="BA297" s="317"/>
      <c r="BB297" s="315"/>
      <c r="BC297" s="315"/>
      <c r="BD297" s="315"/>
      <c r="BE297" s="315"/>
      <c r="BF297" s="315"/>
      <c r="BG297" s="315"/>
      <c r="BH297" s="315"/>
      <c r="BI297" s="315"/>
      <c r="BJ297" s="315"/>
      <c r="BK297" s="315"/>
      <c r="BL297" s="315"/>
      <c r="BM297" s="315"/>
      <c r="BN297" s="315"/>
      <c r="BO297" s="315"/>
      <c r="BP297" s="315"/>
      <c r="BQ297" s="315"/>
      <c r="BR297" s="315"/>
      <c r="BS297" s="315"/>
      <c r="BT297" s="315"/>
      <c r="BU297" s="315"/>
      <c r="BV297" s="315"/>
      <c r="BW297" s="315"/>
      <c r="BX297" s="315"/>
      <c r="BY297" s="317"/>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489" customFormat="true" ht="15" customHeight="true" x14ac:dyDescent="0.2">
      <c r="B298" s="488"/>
      <c r="Z298" s="344"/>
      <c r="AA298" s="344"/>
      <c r="AB298" s="344"/>
      <c r="AC298" s="344"/>
      <c r="AD298" s="344"/>
      <c r="AE298" s="344"/>
      <c r="AF298" s="344"/>
      <c r="AG298" s="344"/>
      <c r="AH298" s="344"/>
      <c r="AI298" s="344"/>
      <c r="AJ298" s="344"/>
      <c r="AK298" s="344"/>
      <c r="AL298" s="344"/>
      <c r="AM298" s="344"/>
      <c r="AN298" s="344"/>
      <c r="AO298" s="344"/>
      <c r="AP298" s="344"/>
      <c r="AQ298" s="344"/>
      <c r="AR298" s="344"/>
      <c r="AS298" s="344"/>
      <c r="AT298" s="344"/>
      <c r="AU298" s="344"/>
      <c r="AV298" s="344"/>
      <c r="AW298" s="344"/>
      <c r="AX298" s="344"/>
      <c r="AY298" s="344"/>
      <c r="AZ298" s="344"/>
      <c r="BA298" s="317"/>
      <c r="BB298" s="315"/>
      <c r="BC298" s="315"/>
      <c r="BD298" s="315"/>
      <c r="BE298" s="315"/>
      <c r="BF298" s="315"/>
      <c r="BG298" s="315"/>
      <c r="BH298" s="315"/>
      <c r="BI298" s="315"/>
      <c r="BJ298" s="315"/>
      <c r="BK298" s="315"/>
      <c r="BL298" s="315"/>
      <c r="BM298" s="315"/>
      <c r="BN298" s="315"/>
      <c r="BO298" s="315"/>
      <c r="BP298" s="315"/>
      <c r="BQ298" s="315"/>
      <c r="BR298" s="315"/>
      <c r="BS298" s="315"/>
      <c r="BT298" s="315"/>
      <c r="BU298" s="315"/>
      <c r="BV298" s="315"/>
      <c r="BW298" s="315"/>
      <c r="BX298" s="315"/>
      <c r="BY298" s="317"/>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489" customFormat="true" ht="15" customHeight="true" x14ac:dyDescent="0.2">
      <c r="A299" s="450"/>
      <c r="B299" s="449"/>
      <c r="C299" s="450"/>
      <c r="D299" s="450"/>
      <c r="Z299" s="344"/>
      <c r="AA299" s="344"/>
      <c r="AB299" s="344"/>
      <c r="AC299" s="344"/>
      <c r="AD299" s="344"/>
      <c r="AE299" s="344"/>
      <c r="AF299" s="344"/>
      <c r="AG299" s="344"/>
      <c r="AH299" s="344"/>
      <c r="AI299" s="344"/>
      <c r="AJ299" s="344"/>
      <c r="AK299" s="344"/>
      <c r="AL299" s="344"/>
      <c r="AM299" s="344"/>
      <c r="AN299" s="344"/>
      <c r="AO299" s="344"/>
      <c r="AP299" s="344"/>
      <c r="AQ299" s="344"/>
      <c r="AR299" s="344"/>
      <c r="AS299" s="344"/>
      <c r="AT299" s="344"/>
      <c r="AU299" s="344"/>
      <c r="AV299" s="344"/>
      <c r="AW299" s="344"/>
      <c r="AX299" s="344"/>
      <c r="AY299" s="344"/>
      <c r="AZ299" s="344"/>
      <c r="BA299" s="317"/>
      <c r="BB299" s="315"/>
      <c r="BC299" s="315"/>
      <c r="BD299" s="315"/>
      <c r="BE299" s="315"/>
      <c r="BF299" s="315"/>
      <c r="BG299" s="315"/>
      <c r="BH299" s="315"/>
      <c r="BI299" s="315"/>
      <c r="BJ299" s="315"/>
      <c r="BK299" s="315"/>
      <c r="BL299" s="315"/>
      <c r="BM299" s="315"/>
      <c r="BN299" s="315"/>
      <c r="BO299" s="315"/>
      <c r="BP299" s="315"/>
      <c r="BQ299" s="315"/>
      <c r="BR299" s="315"/>
      <c r="BS299" s="315"/>
      <c r="BT299" s="315"/>
      <c r="BU299" s="315"/>
      <c r="BV299" s="315"/>
      <c r="BW299" s="315"/>
      <c r="BX299" s="315"/>
      <c r="BY299" s="317"/>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489" customFormat="true" ht="15" customHeight="true" x14ac:dyDescent="0.2">
      <c r="A300" s="490"/>
      <c r="B300" s="175"/>
      <c r="C300" s="173"/>
      <c r="D300" s="173"/>
      <c r="Z300" s="344"/>
      <c r="AA300" s="344"/>
      <c r="AB300" s="344"/>
      <c r="AC300" s="344"/>
      <c r="AD300" s="344"/>
      <c r="AE300" s="344"/>
      <c r="AF300" s="344"/>
      <c r="AG300" s="344"/>
      <c r="AH300" s="344"/>
      <c r="AI300" s="344"/>
      <c r="AJ300" s="344"/>
      <c r="AK300" s="344"/>
      <c r="AL300" s="344"/>
      <c r="AM300" s="344"/>
      <c r="AN300" s="344"/>
      <c r="AO300" s="344"/>
      <c r="AP300" s="344"/>
      <c r="AQ300" s="344"/>
      <c r="AR300" s="344"/>
      <c r="AS300" s="344"/>
      <c r="AT300" s="344"/>
      <c r="AU300" s="344"/>
      <c r="AV300" s="344"/>
      <c r="AW300" s="344"/>
      <c r="AX300" s="344"/>
      <c r="AY300" s="344"/>
      <c r="AZ300" s="344"/>
      <c r="BA300" s="317"/>
      <c r="BB300" s="315"/>
      <c r="BC300" s="315"/>
      <c r="BD300" s="315"/>
      <c r="BE300" s="315"/>
      <c r="BF300" s="315"/>
      <c r="BG300" s="315"/>
      <c r="BH300" s="315"/>
      <c r="BI300" s="315"/>
      <c r="BJ300" s="315"/>
      <c r="BK300" s="315"/>
      <c r="BL300" s="315"/>
      <c r="BM300" s="315"/>
      <c r="BN300" s="315"/>
      <c r="BO300" s="315"/>
      <c r="BP300" s="315"/>
      <c r="BQ300" s="315"/>
      <c r="BR300" s="315"/>
      <c r="BS300" s="315"/>
      <c r="BT300" s="315"/>
      <c r="BU300" s="315"/>
      <c r="BV300" s="315"/>
      <c r="BW300" s="315"/>
      <c r="BX300" s="315"/>
      <c r="BY300" s="317"/>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489" customFormat="true" ht="15" customHeight="true" x14ac:dyDescent="0.2">
      <c r="A301" s="490"/>
      <c r="B301" s="175"/>
      <c r="C301" s="173"/>
      <c r="D301" s="173"/>
      <c r="Z301" s="344"/>
      <c r="AA301" s="344"/>
      <c r="AB301" s="344"/>
      <c r="AC301" s="344"/>
      <c r="AD301" s="344"/>
      <c r="AE301" s="344"/>
      <c r="AF301" s="344"/>
      <c r="AG301" s="344"/>
      <c r="AH301" s="344"/>
      <c r="AI301" s="344"/>
      <c r="AJ301" s="344"/>
      <c r="AK301" s="344"/>
      <c r="AL301" s="344"/>
      <c r="AM301" s="344"/>
      <c r="AN301" s="344"/>
      <c r="AO301" s="344"/>
      <c r="AP301" s="344"/>
      <c r="AQ301" s="344"/>
      <c r="AR301" s="344"/>
      <c r="AS301" s="344"/>
      <c r="AT301" s="344"/>
      <c r="AU301" s="344"/>
      <c r="AV301" s="344"/>
      <c r="AW301" s="344"/>
      <c r="AX301" s="344"/>
      <c r="AY301" s="344"/>
      <c r="AZ301" s="344"/>
      <c r="BA301" s="317"/>
      <c r="BB301" s="315"/>
      <c r="BC301" s="315"/>
      <c r="BD301" s="315"/>
      <c r="BE301" s="315"/>
      <c r="BF301" s="315"/>
      <c r="BG301" s="315"/>
      <c r="BH301" s="315"/>
      <c r="BI301" s="315"/>
      <c r="BJ301" s="315"/>
      <c r="BK301" s="315"/>
      <c r="BL301" s="315"/>
      <c r="BM301" s="315"/>
      <c r="BN301" s="315"/>
      <c r="BO301" s="315"/>
      <c r="BP301" s="315"/>
      <c r="BQ301" s="315"/>
      <c r="BR301" s="315"/>
      <c r="BS301" s="315"/>
      <c r="BT301" s="315"/>
      <c r="BU301" s="315"/>
      <c r="BV301" s="315"/>
      <c r="BW301" s="315"/>
      <c r="BX301" s="315"/>
      <c r="BY301" s="317"/>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489" customFormat="true" ht="15" customHeight="true" x14ac:dyDescent="0.2">
      <c r="A302" s="490"/>
      <c r="B302" s="175"/>
      <c r="C302" s="173"/>
      <c r="D302" s="173"/>
      <c r="Z302" s="344"/>
      <c r="AA302" s="344"/>
      <c r="AB302" s="344"/>
      <c r="AC302" s="344"/>
      <c r="AD302" s="344"/>
      <c r="AE302" s="344"/>
      <c r="AF302" s="344"/>
      <c r="AG302" s="344"/>
      <c r="AH302" s="344"/>
      <c r="AI302" s="344"/>
      <c r="AJ302" s="344"/>
      <c r="AK302" s="344"/>
      <c r="AL302" s="344"/>
      <c r="AM302" s="344"/>
      <c r="AN302" s="344"/>
      <c r="AO302" s="344"/>
      <c r="AP302" s="344"/>
      <c r="AQ302" s="344"/>
      <c r="AR302" s="344"/>
      <c r="AS302" s="344"/>
      <c r="AT302" s="344"/>
      <c r="AU302" s="344"/>
      <c r="AV302" s="344"/>
      <c r="AW302" s="344"/>
      <c r="AX302" s="344"/>
      <c r="AY302" s="344"/>
      <c r="AZ302" s="344"/>
      <c r="BA302" s="317"/>
      <c r="BB302" s="315"/>
      <c r="BC302" s="315"/>
      <c r="BD302" s="315"/>
      <c r="BE302" s="315"/>
      <c r="BF302" s="315"/>
      <c r="BG302" s="315"/>
      <c r="BH302" s="315"/>
      <c r="BI302" s="315"/>
      <c r="BJ302" s="315"/>
      <c r="BK302" s="315"/>
      <c r="BL302" s="315"/>
      <c r="BM302" s="315"/>
      <c r="BN302" s="315"/>
      <c r="BO302" s="315"/>
      <c r="BP302" s="315"/>
      <c r="BQ302" s="315"/>
      <c r="BR302" s="315"/>
      <c r="BS302" s="315"/>
      <c r="BT302" s="315"/>
      <c r="BU302" s="315"/>
      <c r="BV302" s="315"/>
      <c r="BW302" s="315"/>
      <c r="BX302" s="315"/>
      <c r="BY302" s="317"/>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489" customFormat="true" ht="15" customHeight="true" x14ac:dyDescent="0.2">
      <c r="A303" s="490"/>
      <c r="B303" s="175"/>
      <c r="C303" s="174"/>
      <c r="D303" s="174"/>
      <c r="Z303" s="344"/>
      <c r="AA303" s="344"/>
      <c r="AB303" s="344"/>
      <c r="AC303" s="344"/>
      <c r="AD303" s="344"/>
      <c r="AE303" s="344"/>
      <c r="AF303" s="344"/>
      <c r="AG303" s="344"/>
      <c r="AH303" s="344"/>
      <c r="AI303" s="344"/>
      <c r="AJ303" s="344"/>
      <c r="AK303" s="344"/>
      <c r="AL303" s="344"/>
      <c r="AM303" s="344"/>
      <c r="AN303" s="344"/>
      <c r="AO303" s="344"/>
      <c r="AP303" s="344"/>
      <c r="AQ303" s="344"/>
      <c r="AR303" s="344"/>
      <c r="AS303" s="344"/>
      <c r="AT303" s="344"/>
      <c r="AU303" s="344"/>
      <c r="AV303" s="344"/>
      <c r="AW303" s="344"/>
      <c r="AX303" s="344"/>
      <c r="AY303" s="344"/>
      <c r="AZ303" s="344"/>
      <c r="BA303" s="317"/>
      <c r="BB303" s="315"/>
      <c r="BC303" s="315"/>
      <c r="BD303" s="315"/>
      <c r="BE303" s="315"/>
      <c r="BF303" s="315"/>
      <c r="BG303" s="315"/>
      <c r="BH303" s="315"/>
      <c r="BI303" s="315"/>
      <c r="BJ303" s="315"/>
      <c r="BK303" s="315"/>
      <c r="BL303" s="315"/>
      <c r="BM303" s="315"/>
      <c r="BN303" s="315"/>
      <c r="BO303" s="315"/>
      <c r="BP303" s="315"/>
      <c r="BQ303" s="315"/>
      <c r="BR303" s="315"/>
      <c r="BS303" s="315"/>
      <c r="BT303" s="315"/>
      <c r="BU303" s="315"/>
      <c r="BV303" s="315"/>
      <c r="BW303" s="315"/>
      <c r="BX303" s="315"/>
      <c r="BY303" s="317"/>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489" customFormat="true" ht="15" customHeight="true" x14ac:dyDescent="0.2">
      <c r="A304" s="490"/>
      <c r="B304" s="175"/>
      <c r="C304" s="174"/>
      <c r="D304" s="174"/>
      <c r="Z304" s="344"/>
      <c r="AA304" s="344"/>
      <c r="AB304" s="344"/>
      <c r="AC304" s="344"/>
      <c r="AD304" s="344"/>
      <c r="AE304" s="344"/>
      <c r="AF304" s="344"/>
      <c r="AG304" s="344"/>
      <c r="AH304" s="344"/>
      <c r="AI304" s="344"/>
      <c r="AJ304" s="344"/>
      <c r="AK304" s="344"/>
      <c r="AL304" s="344"/>
      <c r="AM304" s="344"/>
      <c r="AN304" s="344"/>
      <c r="AO304" s="344"/>
      <c r="AP304" s="344"/>
      <c r="AQ304" s="344"/>
      <c r="AR304" s="344"/>
      <c r="AS304" s="344"/>
      <c r="AT304" s="344"/>
      <c r="AU304" s="344"/>
      <c r="AV304" s="344"/>
      <c r="AW304" s="344"/>
      <c r="AX304" s="344"/>
      <c r="AY304" s="344"/>
      <c r="AZ304" s="344"/>
      <c r="BA304" s="317"/>
      <c r="BB304" s="315"/>
      <c r="BC304" s="315"/>
      <c r="BD304" s="315"/>
      <c r="BE304" s="315"/>
      <c r="BF304" s="315"/>
      <c r="BG304" s="315"/>
      <c r="BH304" s="315"/>
      <c r="BI304" s="315"/>
      <c r="BJ304" s="315"/>
      <c r="BK304" s="315"/>
      <c r="BL304" s="315"/>
      <c r="BM304" s="315"/>
      <c r="BN304" s="315"/>
      <c r="BO304" s="315"/>
      <c r="BP304" s="315"/>
      <c r="BQ304" s="315"/>
      <c r="BR304" s="315"/>
      <c r="BS304" s="315"/>
      <c r="BT304" s="315"/>
      <c r="BU304" s="315"/>
      <c r="BV304" s="315"/>
      <c r="BW304" s="315"/>
      <c r="BX304" s="315"/>
      <c r="BY304" s="317"/>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489" customFormat="true" ht="15" customHeight="true" x14ac:dyDescent="0.2">
      <c r="A305" s="490"/>
      <c r="B305" s="175"/>
      <c r="C305" s="174"/>
      <c r="D305" s="174"/>
      <c r="Z305" s="344"/>
      <c r="AA305" s="344"/>
      <c r="AB305" s="344"/>
      <c r="AC305" s="344"/>
      <c r="AD305" s="344"/>
      <c r="AE305" s="344"/>
      <c r="AF305" s="344"/>
      <c r="AG305" s="344"/>
      <c r="AH305" s="344"/>
      <c r="AI305" s="344"/>
      <c r="AJ305" s="344"/>
      <c r="AK305" s="344"/>
      <c r="AL305" s="344"/>
      <c r="AM305" s="344"/>
      <c r="AN305" s="344"/>
      <c r="AO305" s="344"/>
      <c r="AP305" s="344"/>
      <c r="AQ305" s="344"/>
      <c r="AR305" s="344"/>
      <c r="AS305" s="344"/>
      <c r="AT305" s="344"/>
      <c r="AU305" s="344"/>
      <c r="AV305" s="344"/>
      <c r="AW305" s="344"/>
      <c r="AX305" s="344"/>
      <c r="AY305" s="344"/>
      <c r="AZ305" s="344"/>
      <c r="BA305" s="317"/>
      <c r="BB305" s="315"/>
      <c r="BC305" s="315"/>
      <c r="BD305" s="315"/>
      <c r="BE305" s="315"/>
      <c r="BF305" s="315"/>
      <c r="BG305" s="315"/>
      <c r="BH305" s="315"/>
      <c r="BI305" s="315"/>
      <c r="BJ305" s="315"/>
      <c r="BK305" s="315"/>
      <c r="BL305" s="315"/>
      <c r="BM305" s="315"/>
      <c r="BN305" s="315"/>
      <c r="BO305" s="315"/>
      <c r="BP305" s="315"/>
      <c r="BQ305" s="315"/>
      <c r="BR305" s="315"/>
      <c r="BS305" s="315"/>
      <c r="BT305" s="315"/>
      <c r="BU305" s="315"/>
      <c r="BV305" s="315"/>
      <c r="BW305" s="315"/>
      <c r="BX305" s="315"/>
      <c r="BY305" s="317"/>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489" customFormat="true" ht="15" customHeight="true" x14ac:dyDescent="0.2">
      <c r="B306" s="488"/>
      <c r="Z306" s="344"/>
      <c r="AA306" s="344"/>
      <c r="AB306" s="344"/>
      <c r="AC306" s="344"/>
      <c r="AD306" s="344"/>
      <c r="AE306" s="344"/>
      <c r="AF306" s="344"/>
      <c r="AG306" s="344"/>
      <c r="AH306" s="344"/>
      <c r="AI306" s="344"/>
      <c r="AJ306" s="344"/>
      <c r="AK306" s="344"/>
      <c r="AL306" s="344"/>
      <c r="AM306" s="344"/>
      <c r="AN306" s="344"/>
      <c r="AO306" s="344"/>
      <c r="AP306" s="344"/>
      <c r="AQ306" s="344"/>
      <c r="AR306" s="344"/>
      <c r="AS306" s="344"/>
      <c r="AT306" s="344"/>
      <c r="AU306" s="344"/>
      <c r="AV306" s="344"/>
      <c r="AW306" s="344"/>
      <c r="AX306" s="344"/>
      <c r="AY306" s="344"/>
      <c r="AZ306" s="344"/>
      <c r="BA306" s="317"/>
      <c r="BB306" s="315"/>
      <c r="BC306" s="315"/>
      <c r="BD306" s="315"/>
      <c r="BE306" s="315"/>
      <c r="BF306" s="315"/>
      <c r="BG306" s="315"/>
      <c r="BH306" s="315"/>
      <c r="BI306" s="315"/>
      <c r="BJ306" s="315"/>
      <c r="BK306" s="315"/>
      <c r="BL306" s="315"/>
      <c r="BM306" s="315"/>
      <c r="BN306" s="315"/>
      <c r="BO306" s="315"/>
      <c r="BP306" s="315"/>
      <c r="BQ306" s="315"/>
      <c r="BR306" s="315"/>
      <c r="BS306" s="315"/>
      <c r="BT306" s="315"/>
      <c r="BU306" s="315"/>
      <c r="BV306" s="315"/>
      <c r="BW306" s="315"/>
      <c r="BX306" s="315"/>
      <c r="BY306" s="317"/>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489" customFormat="true" ht="15" customHeight="true" x14ac:dyDescent="0.2">
      <c r="B307" s="488"/>
      <c r="Z307" s="344"/>
      <c r="AA307" s="344"/>
      <c r="AB307" s="344"/>
      <c r="AC307" s="344"/>
      <c r="AD307" s="344"/>
      <c r="AE307" s="344"/>
      <c r="AF307" s="344"/>
      <c r="AG307" s="344"/>
      <c r="AH307" s="344"/>
      <c r="AI307" s="344"/>
      <c r="AJ307" s="344"/>
      <c r="AK307" s="344"/>
      <c r="AL307" s="344"/>
      <c r="AM307" s="344"/>
      <c r="AN307" s="344"/>
      <c r="AO307" s="344"/>
      <c r="AP307" s="344"/>
      <c r="AQ307" s="344"/>
      <c r="AR307" s="344"/>
      <c r="AS307" s="344"/>
      <c r="AT307" s="344"/>
      <c r="AU307" s="344"/>
      <c r="AV307" s="344"/>
      <c r="AW307" s="344"/>
      <c r="AX307" s="344"/>
      <c r="AY307" s="344"/>
      <c r="AZ307" s="344"/>
      <c r="BA307" s="317"/>
      <c r="BB307" s="315"/>
      <c r="BC307" s="315"/>
      <c r="BD307" s="315"/>
      <c r="BE307" s="315"/>
      <c r="BF307" s="315"/>
      <c r="BG307" s="315"/>
      <c r="BH307" s="315"/>
      <c r="BI307" s="315"/>
      <c r="BJ307" s="315"/>
      <c r="BK307" s="315"/>
      <c r="BL307" s="315"/>
      <c r="BM307" s="315"/>
      <c r="BN307" s="315"/>
      <c r="BO307" s="315"/>
      <c r="BP307" s="315"/>
      <c r="BQ307" s="315"/>
      <c r="BR307" s="315"/>
      <c r="BS307" s="315"/>
      <c r="BT307" s="315"/>
      <c r="BU307" s="315"/>
      <c r="BV307" s="315"/>
      <c r="BW307" s="315"/>
      <c r="BX307" s="315"/>
      <c r="BY307" s="317"/>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489" customFormat="true" ht="15" customHeight="true" x14ac:dyDescent="0.2">
      <c r="B308" s="488"/>
      <c r="Z308" s="344"/>
      <c r="AA308" s="344"/>
      <c r="AB308" s="344"/>
      <c r="AC308" s="344"/>
      <c r="AD308" s="344"/>
      <c r="AE308" s="344"/>
      <c r="AF308" s="344"/>
      <c r="AG308" s="344"/>
      <c r="AH308" s="344"/>
      <c r="AI308" s="344"/>
      <c r="AJ308" s="344"/>
      <c r="AK308" s="344"/>
      <c r="AL308" s="344"/>
      <c r="AM308" s="344"/>
      <c r="AN308" s="344"/>
      <c r="AO308" s="344"/>
      <c r="AP308" s="344"/>
      <c r="AQ308" s="344"/>
      <c r="AR308" s="344"/>
      <c r="AS308" s="344"/>
      <c r="AT308" s="344"/>
      <c r="AU308" s="344"/>
      <c r="AV308" s="344"/>
      <c r="AW308" s="344"/>
      <c r="AX308" s="344"/>
      <c r="AY308" s="344"/>
      <c r="AZ308" s="344"/>
      <c r="BA308" s="317"/>
      <c r="BB308" s="315"/>
      <c r="BC308" s="315"/>
      <c r="BD308" s="315"/>
      <c r="BE308" s="315"/>
      <c r="BF308" s="315"/>
      <c r="BG308" s="315"/>
      <c r="BH308" s="315"/>
      <c r="BI308" s="315"/>
      <c r="BJ308" s="315"/>
      <c r="BK308" s="315"/>
      <c r="BL308" s="315"/>
      <c r="BM308" s="315"/>
      <c r="BN308" s="315"/>
      <c r="BO308" s="315"/>
      <c r="BP308" s="315"/>
      <c r="BQ308" s="315"/>
      <c r="BR308" s="315"/>
      <c r="BS308" s="315"/>
      <c r="BT308" s="315"/>
      <c r="BU308" s="315"/>
      <c r="BV308" s="315"/>
      <c r="BW308" s="315"/>
      <c r="BX308" s="315"/>
      <c r="BY308" s="317"/>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489" customFormat="true" ht="15" customHeight="true" x14ac:dyDescent="0.2">
      <c r="B309" s="488"/>
      <c r="Z309" s="344"/>
      <c r="AA309" s="344"/>
      <c r="AB309" s="344"/>
      <c r="AC309" s="344"/>
      <c r="AD309" s="344"/>
      <c r="AE309" s="344"/>
      <c r="AF309" s="344"/>
      <c r="AG309" s="344"/>
      <c r="AH309" s="344"/>
      <c r="AI309" s="344"/>
      <c r="AJ309" s="344"/>
      <c r="AK309" s="344"/>
      <c r="AL309" s="344"/>
      <c r="AM309" s="344"/>
      <c r="AN309" s="344"/>
      <c r="AO309" s="344"/>
      <c r="AP309" s="344"/>
      <c r="AQ309" s="344"/>
      <c r="AR309" s="344"/>
      <c r="AS309" s="344"/>
      <c r="AT309" s="344"/>
      <c r="AU309" s="344"/>
      <c r="AV309" s="344"/>
      <c r="AW309" s="344"/>
      <c r="AX309" s="344"/>
      <c r="AY309" s="344"/>
      <c r="AZ309" s="344"/>
      <c r="BA309" s="317"/>
      <c r="BB309" s="315"/>
      <c r="BC309" s="315"/>
      <c r="BD309" s="315"/>
      <c r="BE309" s="315"/>
      <c r="BF309" s="315"/>
      <c r="BG309" s="315"/>
      <c r="BH309" s="315"/>
      <c r="BI309" s="315"/>
      <c r="BJ309" s="315"/>
      <c r="BK309" s="315"/>
      <c r="BL309" s="315"/>
      <c r="BM309" s="315"/>
      <c r="BN309" s="315"/>
      <c r="BO309" s="315"/>
      <c r="BP309" s="315"/>
      <c r="BQ309" s="315"/>
      <c r="BR309" s="315"/>
      <c r="BS309" s="315"/>
      <c r="BT309" s="315"/>
      <c r="BU309" s="315"/>
      <c r="BV309" s="315"/>
      <c r="BW309" s="315"/>
      <c r="BX309" s="315"/>
      <c r="BY309" s="317"/>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489" customFormat="true" ht="15" customHeight="true" x14ac:dyDescent="0.2">
      <c r="B310" s="488"/>
      <c r="Z310" s="344"/>
      <c r="AA310" s="344"/>
      <c r="AB310" s="344"/>
      <c r="AC310" s="344"/>
      <c r="AD310" s="344"/>
      <c r="AE310" s="344"/>
      <c r="AF310" s="344"/>
      <c r="AG310" s="344"/>
      <c r="AH310" s="344"/>
      <c r="AI310" s="344"/>
      <c r="AJ310" s="344"/>
      <c r="AK310" s="344"/>
      <c r="AL310" s="344"/>
      <c r="AM310" s="344"/>
      <c r="AN310" s="344"/>
      <c r="AO310" s="344"/>
      <c r="AP310" s="344"/>
      <c r="AQ310" s="344"/>
      <c r="AR310" s="344"/>
      <c r="AS310" s="344"/>
      <c r="AT310" s="344"/>
      <c r="AU310" s="344"/>
      <c r="AV310" s="344"/>
      <c r="AW310" s="344"/>
      <c r="AX310" s="344"/>
      <c r="AY310" s="344"/>
      <c r="AZ310" s="344"/>
      <c r="BA310" s="317"/>
      <c r="BB310" s="315"/>
      <c r="BC310" s="315"/>
      <c r="BD310" s="315"/>
      <c r="BE310" s="315"/>
      <c r="BF310" s="315"/>
      <c r="BG310" s="315"/>
      <c r="BH310" s="315"/>
      <c r="BI310" s="315"/>
      <c r="BJ310" s="315"/>
      <c r="BK310" s="315"/>
      <c r="BL310" s="315"/>
      <c r="BM310" s="315"/>
      <c r="BN310" s="315"/>
      <c r="BO310" s="315"/>
      <c r="BP310" s="315"/>
      <c r="BQ310" s="315"/>
      <c r="BR310" s="315"/>
      <c r="BS310" s="315"/>
      <c r="BT310" s="315"/>
      <c r="BU310" s="315"/>
      <c r="BV310" s="315"/>
      <c r="BW310" s="315"/>
      <c r="BX310" s="315"/>
      <c r="BY310" s="317"/>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489" customFormat="true" ht="15" customHeight="true" x14ac:dyDescent="0.2">
      <c r="B311" s="488"/>
      <c r="Z311" s="344"/>
      <c r="AA311" s="344"/>
      <c r="AB311" s="344"/>
      <c r="AC311" s="344"/>
      <c r="AD311" s="344"/>
      <c r="AE311" s="344"/>
      <c r="AF311" s="344"/>
      <c r="AG311" s="344"/>
      <c r="AH311" s="344"/>
      <c r="AI311" s="344"/>
      <c r="AJ311" s="344"/>
      <c r="AK311" s="344"/>
      <c r="AL311" s="344"/>
      <c r="AM311" s="344"/>
      <c r="AN311" s="344"/>
      <c r="AO311" s="344"/>
      <c r="AP311" s="344"/>
      <c r="AQ311" s="344"/>
      <c r="AR311" s="344"/>
      <c r="AS311" s="344"/>
      <c r="AT311" s="344"/>
      <c r="AU311" s="344"/>
      <c r="AV311" s="344"/>
      <c r="AW311" s="344"/>
      <c r="AX311" s="344"/>
      <c r="AY311" s="344"/>
      <c r="AZ311" s="344"/>
      <c r="BA311" s="317"/>
      <c r="BB311" s="315"/>
      <c r="BC311" s="315"/>
      <c r="BD311" s="315"/>
      <c r="BE311" s="315"/>
      <c r="BF311" s="315"/>
      <c r="BG311" s="315"/>
      <c r="BH311" s="315"/>
      <c r="BI311" s="315"/>
      <c r="BJ311" s="315"/>
      <c r="BK311" s="315"/>
      <c r="BL311" s="315"/>
      <c r="BM311" s="315"/>
      <c r="BN311" s="315"/>
      <c r="BO311" s="315"/>
      <c r="BP311" s="315"/>
      <c r="BQ311" s="315"/>
      <c r="BR311" s="315"/>
      <c r="BS311" s="315"/>
      <c r="BT311" s="315"/>
      <c r="BU311" s="315"/>
      <c r="BV311" s="315"/>
      <c r="BW311" s="315"/>
      <c r="BX311" s="315"/>
      <c r="BY311" s="317"/>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489" customFormat="true" ht="15" customHeight="true" x14ac:dyDescent="0.2">
      <c r="B312" s="488"/>
      <c r="Z312" s="344"/>
      <c r="AA312" s="344"/>
      <c r="AB312" s="344"/>
      <c r="AC312" s="344"/>
      <c r="AD312" s="344"/>
      <c r="AE312" s="344"/>
      <c r="AF312" s="344"/>
      <c r="AG312" s="344"/>
      <c r="AH312" s="344"/>
      <c r="AI312" s="344"/>
      <c r="AJ312" s="344"/>
      <c r="AK312" s="344"/>
      <c r="AL312" s="344"/>
      <c r="AM312" s="344"/>
      <c r="AN312" s="344"/>
      <c r="AO312" s="344"/>
      <c r="AP312" s="344"/>
      <c r="AQ312" s="344"/>
      <c r="AR312" s="344"/>
      <c r="AS312" s="344"/>
      <c r="AT312" s="344"/>
      <c r="AU312" s="344"/>
      <c r="AV312" s="344"/>
      <c r="AW312" s="344"/>
      <c r="AX312" s="344"/>
      <c r="AY312" s="344"/>
      <c r="AZ312" s="344"/>
      <c r="BA312" s="317"/>
      <c r="BB312" s="315"/>
      <c r="BC312" s="315"/>
      <c r="BD312" s="315"/>
      <c r="BE312" s="315"/>
      <c r="BF312" s="315"/>
      <c r="BG312" s="315"/>
      <c r="BH312" s="315"/>
      <c r="BI312" s="315"/>
      <c r="BJ312" s="315"/>
      <c r="BK312" s="315"/>
      <c r="BL312" s="315"/>
      <c r="BM312" s="315"/>
      <c r="BN312" s="315"/>
      <c r="BO312" s="315"/>
      <c r="BP312" s="315"/>
      <c r="BQ312" s="315"/>
      <c r="BR312" s="315"/>
      <c r="BS312" s="315"/>
      <c r="BT312" s="315"/>
      <c r="BU312" s="315"/>
      <c r="BV312" s="315"/>
      <c r="BW312" s="315"/>
      <c r="BX312" s="315"/>
      <c r="BY312" s="317"/>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489" customFormat="true" ht="15" customHeight="true" x14ac:dyDescent="0.2">
      <c r="B313" s="488"/>
      <c r="Z313" s="344"/>
      <c r="AA313" s="344"/>
      <c r="AB313" s="344"/>
      <c r="AC313" s="344"/>
      <c r="AD313" s="344"/>
      <c r="AE313" s="344"/>
      <c r="AF313" s="344"/>
      <c r="AG313" s="344"/>
      <c r="AH313" s="344"/>
      <c r="AI313" s="344"/>
      <c r="AJ313" s="344"/>
      <c r="AK313" s="344"/>
      <c r="AL313" s="344"/>
      <c r="AM313" s="344"/>
      <c r="AN313" s="344"/>
      <c r="AO313" s="344"/>
      <c r="AP313" s="344"/>
      <c r="AQ313" s="344"/>
      <c r="AR313" s="344"/>
      <c r="AS313" s="344"/>
      <c r="AT313" s="344"/>
      <c r="AU313" s="344"/>
      <c r="AV313" s="344"/>
      <c r="AW313" s="344"/>
      <c r="AX313" s="344"/>
      <c r="AY313" s="344"/>
      <c r="AZ313" s="344"/>
      <c r="BA313" s="317"/>
      <c r="BB313" s="315"/>
      <c r="BC313" s="315"/>
      <c r="BD313" s="315"/>
      <c r="BE313" s="315"/>
      <c r="BF313" s="315"/>
      <c r="BG313" s="315"/>
      <c r="BH313" s="315"/>
      <c r="BI313" s="315"/>
      <c r="BJ313" s="315"/>
      <c r="BK313" s="315"/>
      <c r="BL313" s="315"/>
      <c r="BM313" s="315"/>
      <c r="BN313" s="315"/>
      <c r="BO313" s="315"/>
      <c r="BP313" s="315"/>
      <c r="BQ313" s="315"/>
      <c r="BR313" s="315"/>
      <c r="BS313" s="315"/>
      <c r="BT313" s="315"/>
      <c r="BU313" s="315"/>
      <c r="BV313" s="315"/>
      <c r="BW313" s="315"/>
      <c r="BX313" s="315"/>
      <c r="BY313" s="317"/>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489" customFormat="true" ht="15" customHeight="true" x14ac:dyDescent="0.2">
      <c r="B314" s="488"/>
      <c r="Z314" s="344"/>
      <c r="AA314" s="344"/>
      <c r="AB314" s="344"/>
      <c r="AC314" s="344"/>
      <c r="AD314" s="344"/>
      <c r="AE314" s="344"/>
      <c r="AF314" s="344"/>
      <c r="AG314" s="344"/>
      <c r="AH314" s="344"/>
      <c r="AI314" s="344"/>
      <c r="AJ314" s="344"/>
      <c r="AK314" s="344"/>
      <c r="AL314" s="344"/>
      <c r="AM314" s="344"/>
      <c r="AN314" s="344"/>
      <c r="AO314" s="344"/>
      <c r="AP314" s="344"/>
      <c r="AQ314" s="344"/>
      <c r="AR314" s="344"/>
      <c r="AS314" s="344"/>
      <c r="AT314" s="344"/>
      <c r="AU314" s="344"/>
      <c r="AV314" s="344"/>
      <c r="AW314" s="344"/>
      <c r="AX314" s="344"/>
      <c r="AY314" s="344"/>
      <c r="AZ314" s="344"/>
      <c r="BA314" s="317"/>
      <c r="BB314" s="315"/>
      <c r="BC314" s="315"/>
      <c r="BD314" s="315"/>
      <c r="BE314" s="315"/>
      <c r="BF314" s="315"/>
      <c r="BG314" s="315"/>
      <c r="BH314" s="315"/>
      <c r="BI314" s="315"/>
      <c r="BJ314" s="315"/>
      <c r="BK314" s="315"/>
      <c r="BL314" s="315"/>
      <c r="BM314" s="315"/>
      <c r="BN314" s="315"/>
      <c r="BO314" s="315"/>
      <c r="BP314" s="315"/>
      <c r="BQ314" s="315"/>
      <c r="BR314" s="315"/>
      <c r="BS314" s="315"/>
      <c r="BT314" s="315"/>
      <c r="BU314" s="315"/>
      <c r="BV314" s="315"/>
      <c r="BW314" s="315"/>
      <c r="BX314" s="315"/>
      <c r="BY314" s="317"/>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489" customFormat="true" ht="15" customHeight="true" x14ac:dyDescent="0.2">
      <c r="B315" s="488"/>
      <c r="Z315" s="344"/>
      <c r="AA315" s="344"/>
      <c r="AB315" s="344"/>
      <c r="AC315" s="344"/>
      <c r="AD315" s="344"/>
      <c r="AE315" s="344"/>
      <c r="AF315" s="344"/>
      <c r="AG315" s="344"/>
      <c r="AH315" s="344"/>
      <c r="AI315" s="344"/>
      <c r="AJ315" s="344"/>
      <c r="AK315" s="344"/>
      <c r="AL315" s="344"/>
      <c r="AM315" s="344"/>
      <c r="AN315" s="344"/>
      <c r="AO315" s="344"/>
      <c r="AP315" s="344"/>
      <c r="AQ315" s="344"/>
      <c r="AR315" s="344"/>
      <c r="AS315" s="344"/>
      <c r="AT315" s="344"/>
      <c r="AU315" s="344"/>
      <c r="AV315" s="344"/>
      <c r="AW315" s="344"/>
      <c r="AX315" s="344"/>
      <c r="AY315" s="344"/>
      <c r="AZ315" s="344"/>
      <c r="BA315" s="317"/>
      <c r="BB315" s="315"/>
      <c r="BC315" s="315"/>
      <c r="BD315" s="315"/>
      <c r="BE315" s="315"/>
      <c r="BF315" s="315"/>
      <c r="BG315" s="315"/>
      <c r="BH315" s="315"/>
      <c r="BI315" s="315"/>
      <c r="BJ315" s="315"/>
      <c r="BK315" s="315"/>
      <c r="BL315" s="315"/>
      <c r="BM315" s="315"/>
      <c r="BN315" s="315"/>
      <c r="BO315" s="315"/>
      <c r="BP315" s="315"/>
      <c r="BQ315" s="315"/>
      <c r="BR315" s="315"/>
      <c r="BS315" s="315"/>
      <c r="BT315" s="315"/>
      <c r="BU315" s="315"/>
      <c r="BV315" s="315"/>
      <c r="BW315" s="315"/>
      <c r="BX315" s="315"/>
      <c r="BY315" s="317"/>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489" customFormat="true" ht="15" customHeight="true" x14ac:dyDescent="0.2">
      <c r="B316" s="488"/>
      <c r="Z316" s="344"/>
      <c r="AA316" s="344"/>
      <c r="AB316" s="344"/>
      <c r="AC316" s="344"/>
      <c r="AD316" s="344"/>
      <c r="AE316" s="344"/>
      <c r="AF316" s="344"/>
      <c r="AG316" s="344"/>
      <c r="AH316" s="344"/>
      <c r="AI316" s="344"/>
      <c r="AJ316" s="344"/>
      <c r="AK316" s="344"/>
      <c r="AL316" s="344"/>
      <c r="AM316" s="344"/>
      <c r="AN316" s="344"/>
      <c r="AO316" s="344"/>
      <c r="AP316" s="344"/>
      <c r="AQ316" s="344"/>
      <c r="AR316" s="344"/>
      <c r="AS316" s="344"/>
      <c r="AT316" s="344"/>
      <c r="AU316" s="344"/>
      <c r="AV316" s="344"/>
      <c r="AW316" s="344"/>
      <c r="AX316" s="344"/>
      <c r="AY316" s="344"/>
      <c r="AZ316" s="344"/>
      <c r="BA316" s="317"/>
      <c r="BB316" s="315"/>
      <c r="BC316" s="315"/>
      <c r="BD316" s="315"/>
      <c r="BE316" s="315"/>
      <c r="BF316" s="315"/>
      <c r="BG316" s="315"/>
      <c r="BH316" s="315"/>
      <c r="BI316" s="315"/>
      <c r="BJ316" s="315"/>
      <c r="BK316" s="315"/>
      <c r="BL316" s="315"/>
      <c r="BM316" s="315"/>
      <c r="BN316" s="315"/>
      <c r="BO316" s="315"/>
      <c r="BP316" s="315"/>
      <c r="BQ316" s="315"/>
      <c r="BR316" s="315"/>
      <c r="BS316" s="315"/>
      <c r="BT316" s="315"/>
      <c r="BU316" s="315"/>
      <c r="BV316" s="315"/>
      <c r="BW316" s="315"/>
      <c r="BX316" s="315"/>
      <c r="BY316" s="317"/>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489" customFormat="true" ht="15" customHeight="true" x14ac:dyDescent="0.2">
      <c r="B317" s="488"/>
      <c r="Z317" s="344"/>
      <c r="AA317" s="344"/>
      <c r="AB317" s="344"/>
      <c r="AC317" s="344"/>
      <c r="AD317" s="344"/>
      <c r="AE317" s="344"/>
      <c r="AF317" s="344"/>
      <c r="AG317" s="344"/>
      <c r="AH317" s="344"/>
      <c r="AI317" s="344"/>
      <c r="AJ317" s="344"/>
      <c r="AK317" s="344"/>
      <c r="AL317" s="344"/>
      <c r="AM317" s="344"/>
      <c r="AN317" s="344"/>
      <c r="AO317" s="344"/>
      <c r="AP317" s="344"/>
      <c r="AQ317" s="344"/>
      <c r="AR317" s="344"/>
      <c r="AS317" s="344"/>
      <c r="AT317" s="344"/>
      <c r="AU317" s="344"/>
      <c r="AV317" s="344"/>
      <c r="AW317" s="344"/>
      <c r="AX317" s="344"/>
      <c r="AY317" s="344"/>
      <c r="AZ317" s="344"/>
      <c r="BA317" s="317"/>
      <c r="BB317" s="315"/>
      <c r="BC317" s="315"/>
      <c r="BD317" s="315"/>
      <c r="BE317" s="315"/>
      <c r="BF317" s="315"/>
      <c r="BG317" s="315"/>
      <c r="BH317" s="315"/>
      <c r="BI317" s="315"/>
      <c r="BJ317" s="315"/>
      <c r="BK317" s="315"/>
      <c r="BL317" s="315"/>
      <c r="BM317" s="315"/>
      <c r="BN317" s="315"/>
      <c r="BO317" s="315"/>
      <c r="BP317" s="315"/>
      <c r="BQ317" s="315"/>
      <c r="BR317" s="315"/>
      <c r="BS317" s="315"/>
      <c r="BT317" s="315"/>
      <c r="BU317" s="315"/>
      <c r="BV317" s="315"/>
      <c r="BW317" s="315"/>
      <c r="BX317" s="315"/>
      <c r="BY317" s="317"/>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489" customFormat="true" ht="15" customHeight="true" x14ac:dyDescent="0.2">
      <c r="B318" s="488"/>
      <c r="Z318" s="344"/>
      <c r="AA318" s="344"/>
      <c r="AB318" s="344"/>
      <c r="AC318" s="344"/>
      <c r="AD318" s="344"/>
      <c r="AE318" s="344"/>
      <c r="AF318" s="344"/>
      <c r="AG318" s="344"/>
      <c r="AH318" s="344"/>
      <c r="AI318" s="344"/>
      <c r="AJ318" s="344"/>
      <c r="AK318" s="344"/>
      <c r="AL318" s="344"/>
      <c r="AM318" s="344"/>
      <c r="AN318" s="344"/>
      <c r="AO318" s="344"/>
      <c r="AP318" s="344"/>
      <c r="AQ318" s="344"/>
      <c r="AR318" s="344"/>
      <c r="AS318" s="344"/>
      <c r="AT318" s="344"/>
      <c r="AU318" s="344"/>
      <c r="AV318" s="344"/>
      <c r="AW318" s="344"/>
      <c r="AX318" s="344"/>
      <c r="AY318" s="344"/>
      <c r="AZ318" s="344"/>
      <c r="BA318" s="317"/>
      <c r="BB318" s="315"/>
      <c r="BC318" s="315"/>
      <c r="BD318" s="315"/>
      <c r="BE318" s="315"/>
      <c r="BF318" s="315"/>
      <c r="BG318" s="315"/>
      <c r="BH318" s="315"/>
      <c r="BI318" s="315"/>
      <c r="BJ318" s="315"/>
      <c r="BK318" s="315"/>
      <c r="BL318" s="315"/>
      <c r="BM318" s="315"/>
      <c r="BN318" s="315"/>
      <c r="BO318" s="315"/>
      <c r="BP318" s="315"/>
      <c r="BQ318" s="315"/>
      <c r="BR318" s="315"/>
      <c r="BS318" s="315"/>
      <c r="BT318" s="315"/>
      <c r="BU318" s="315"/>
      <c r="BV318" s="315"/>
      <c r="BW318" s="315"/>
      <c r="BX318" s="315"/>
      <c r="BY318" s="317"/>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489" customFormat="true" ht="15" customHeight="true" x14ac:dyDescent="0.2">
      <c r="B319" s="488"/>
      <c r="Z319" s="344"/>
      <c r="AA319" s="344"/>
      <c r="AB319" s="344"/>
      <c r="AC319" s="344"/>
      <c r="AD319" s="344"/>
      <c r="AE319" s="344"/>
      <c r="AF319" s="344"/>
      <c r="AG319" s="344"/>
      <c r="AH319" s="344"/>
      <c r="AI319" s="344"/>
      <c r="AJ319" s="344"/>
      <c r="AK319" s="344"/>
      <c r="AL319" s="344"/>
      <c r="AM319" s="344"/>
      <c r="AN319" s="344"/>
      <c r="AO319" s="344"/>
      <c r="AP319" s="344"/>
      <c r="AQ319" s="344"/>
      <c r="AR319" s="344"/>
      <c r="AS319" s="344"/>
      <c r="AT319" s="344"/>
      <c r="AU319" s="344"/>
      <c r="AV319" s="344"/>
      <c r="AW319" s="344"/>
      <c r="AX319" s="344"/>
      <c r="AY319" s="344"/>
      <c r="AZ319" s="344"/>
      <c r="BA319" s="317"/>
      <c r="BB319" s="315"/>
      <c r="BC319" s="315"/>
      <c r="BD319" s="315"/>
      <c r="BE319" s="315"/>
      <c r="BF319" s="315"/>
      <c r="BG319" s="315"/>
      <c r="BH319" s="315"/>
      <c r="BI319" s="315"/>
      <c r="BJ319" s="315"/>
      <c r="BK319" s="315"/>
      <c r="BL319" s="315"/>
      <c r="BM319" s="315"/>
      <c r="BN319" s="315"/>
      <c r="BO319" s="315"/>
      <c r="BP319" s="315"/>
      <c r="BQ319" s="315"/>
      <c r="BR319" s="315"/>
      <c r="BS319" s="315"/>
      <c r="BT319" s="315"/>
      <c r="BU319" s="315"/>
      <c r="BV319" s="315"/>
      <c r="BW319" s="315"/>
      <c r="BX319" s="315"/>
      <c r="BY319" s="317"/>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489" customFormat="true" ht="15" customHeight="true" x14ac:dyDescent="0.2">
      <c r="B320" s="488"/>
      <c r="Z320" s="344"/>
      <c r="AA320" s="344"/>
      <c r="AB320" s="344"/>
      <c r="AC320" s="344"/>
      <c r="AD320" s="344"/>
      <c r="AE320" s="344"/>
      <c r="AF320" s="344"/>
      <c r="AG320" s="344"/>
      <c r="AH320" s="344"/>
      <c r="AI320" s="344"/>
      <c r="AJ320" s="344"/>
      <c r="AK320" s="344"/>
      <c r="AL320" s="344"/>
      <c r="AM320" s="344"/>
      <c r="AN320" s="344"/>
      <c r="AO320" s="344"/>
      <c r="AP320" s="344"/>
      <c r="AQ320" s="344"/>
      <c r="AR320" s="344"/>
      <c r="AS320" s="344"/>
      <c r="AT320" s="344"/>
      <c r="AU320" s="344"/>
      <c r="AV320" s="344"/>
      <c r="AW320" s="344"/>
      <c r="AX320" s="344"/>
      <c r="AY320" s="344"/>
      <c r="AZ320" s="344"/>
      <c r="BA320" s="317"/>
      <c r="BB320" s="315"/>
      <c r="BC320" s="315"/>
      <c r="BD320" s="315"/>
      <c r="BE320" s="315"/>
      <c r="BF320" s="315"/>
      <c r="BG320" s="315"/>
      <c r="BH320" s="315"/>
      <c r="BI320" s="315"/>
      <c r="BJ320" s="315"/>
      <c r="BK320" s="315"/>
      <c r="BL320" s="315"/>
      <c r="BM320" s="315"/>
      <c r="BN320" s="315"/>
      <c r="BO320" s="315"/>
      <c r="BP320" s="315"/>
      <c r="BQ320" s="315"/>
      <c r="BR320" s="315"/>
      <c r="BS320" s="315"/>
      <c r="BT320" s="315"/>
      <c r="BU320" s="315"/>
      <c r="BV320" s="315"/>
      <c r="BW320" s="315"/>
      <c r="BX320" s="315"/>
      <c r="BY320" s="317"/>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489" customFormat="true" ht="15" customHeight="true" x14ac:dyDescent="0.2">
      <c r="B321" s="488"/>
      <c r="Z321" s="344"/>
      <c r="AA321" s="344"/>
      <c r="AB321" s="344"/>
      <c r="AC321" s="344"/>
      <c r="AD321" s="344"/>
      <c r="AE321" s="344"/>
      <c r="AF321" s="344"/>
      <c r="AG321" s="344"/>
      <c r="AH321" s="344"/>
      <c r="AI321" s="344"/>
      <c r="AJ321" s="344"/>
      <c r="AK321" s="344"/>
      <c r="AL321" s="344"/>
      <c r="AM321" s="344"/>
      <c r="AN321" s="344"/>
      <c r="AO321" s="344"/>
      <c r="AP321" s="344"/>
      <c r="AQ321" s="344"/>
      <c r="AR321" s="344"/>
      <c r="AS321" s="344"/>
      <c r="AT321" s="344"/>
      <c r="AU321" s="344"/>
      <c r="AV321" s="344"/>
      <c r="AW321" s="344"/>
      <c r="AX321" s="344"/>
      <c r="AY321" s="344"/>
      <c r="AZ321" s="344"/>
      <c r="BA321" s="317"/>
      <c r="BB321" s="315"/>
      <c r="BC321" s="315"/>
      <c r="BD321" s="315"/>
      <c r="BE321" s="315"/>
      <c r="BF321" s="315"/>
      <c r="BG321" s="315"/>
      <c r="BH321" s="315"/>
      <c r="BI321" s="315"/>
      <c r="BJ321" s="315"/>
      <c r="BK321" s="315"/>
      <c r="BL321" s="315"/>
      <c r="BM321" s="315"/>
      <c r="BN321" s="315"/>
      <c r="BO321" s="315"/>
      <c r="BP321" s="315"/>
      <c r="BQ321" s="315"/>
      <c r="BR321" s="315"/>
      <c r="BS321" s="315"/>
      <c r="BT321" s="315"/>
      <c r="BU321" s="315"/>
      <c r="BV321" s="315"/>
      <c r="BW321" s="315"/>
      <c r="BX321" s="315"/>
      <c r="BY321" s="317"/>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489" customFormat="true" ht="15" customHeight="true" x14ac:dyDescent="0.2">
      <c r="B322" s="488"/>
      <c r="Z322" s="344"/>
      <c r="AA322" s="344"/>
      <c r="AB322" s="344"/>
      <c r="AC322" s="344"/>
      <c r="AD322" s="344"/>
      <c r="AE322" s="344"/>
      <c r="AF322" s="344"/>
      <c r="AG322" s="344"/>
      <c r="AH322" s="344"/>
      <c r="AI322" s="344"/>
      <c r="AJ322" s="344"/>
      <c r="AK322" s="344"/>
      <c r="AL322" s="344"/>
      <c r="AM322" s="344"/>
      <c r="AN322" s="344"/>
      <c r="AO322" s="344"/>
      <c r="AP322" s="344"/>
      <c r="AQ322" s="344"/>
      <c r="AR322" s="344"/>
      <c r="AS322" s="344"/>
      <c r="AT322" s="344"/>
      <c r="AU322" s="344"/>
      <c r="AV322" s="344"/>
      <c r="AW322" s="344"/>
      <c r="AX322" s="344"/>
      <c r="AY322" s="344"/>
      <c r="AZ322" s="344"/>
      <c r="BA322" s="317"/>
      <c r="BB322" s="315"/>
      <c r="BC322" s="315"/>
      <c r="BD322" s="315"/>
      <c r="BE322" s="315"/>
      <c r="BF322" s="315"/>
      <c r="BG322" s="315"/>
      <c r="BH322" s="315"/>
      <c r="BI322" s="315"/>
      <c r="BJ322" s="315"/>
      <c r="BK322" s="315"/>
      <c r="BL322" s="315"/>
      <c r="BM322" s="315"/>
      <c r="BN322" s="315"/>
      <c r="BO322" s="315"/>
      <c r="BP322" s="315"/>
      <c r="BQ322" s="315"/>
      <c r="BR322" s="315"/>
      <c r="BS322" s="315"/>
      <c r="BT322" s="315"/>
      <c r="BU322" s="315"/>
      <c r="BV322" s="315"/>
      <c r="BW322" s="315"/>
      <c r="BX322" s="315"/>
      <c r="BY322" s="317"/>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489" customFormat="true" ht="15" customHeight="true" x14ac:dyDescent="0.2">
      <c r="B323" s="488"/>
      <c r="Z323" s="344"/>
      <c r="AA323" s="344"/>
      <c r="AB323" s="344"/>
      <c r="AC323" s="344"/>
      <c r="AD323" s="344"/>
      <c r="AE323" s="344"/>
      <c r="AF323" s="344"/>
      <c r="AG323" s="344"/>
      <c r="AH323" s="344"/>
      <c r="AI323" s="344"/>
      <c r="AJ323" s="344"/>
      <c r="AK323" s="344"/>
      <c r="AL323" s="344"/>
      <c r="AM323" s="344"/>
      <c r="AN323" s="344"/>
      <c r="AO323" s="344"/>
      <c r="AP323" s="344"/>
      <c r="AQ323" s="344"/>
      <c r="AR323" s="344"/>
      <c r="AS323" s="344"/>
      <c r="AT323" s="344"/>
      <c r="AU323" s="344"/>
      <c r="AV323" s="344"/>
      <c r="AW323" s="344"/>
      <c r="AX323" s="344"/>
      <c r="AY323" s="344"/>
      <c r="AZ323" s="344"/>
      <c r="BA323" s="317"/>
      <c r="BB323" s="315"/>
      <c r="BC323" s="315"/>
      <c r="BD323" s="315"/>
      <c r="BE323" s="315"/>
      <c r="BF323" s="315"/>
      <c r="BG323" s="315"/>
      <c r="BH323" s="315"/>
      <c r="BI323" s="315"/>
      <c r="BJ323" s="315"/>
      <c r="BK323" s="315"/>
      <c r="BL323" s="315"/>
      <c r="BM323" s="315"/>
      <c r="BN323" s="315"/>
      <c r="BO323" s="315"/>
      <c r="BP323" s="315"/>
      <c r="BQ323" s="315"/>
      <c r="BR323" s="315"/>
      <c r="BS323" s="315"/>
      <c r="BT323" s="315"/>
      <c r="BU323" s="315"/>
      <c r="BV323" s="315"/>
      <c r="BW323" s="315"/>
      <c r="BX323" s="315"/>
      <c r="BY323" s="317"/>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489" customFormat="true" ht="15" customHeight="true" x14ac:dyDescent="0.2">
      <c r="B324" s="488"/>
      <c r="Z324" s="344"/>
      <c r="AA324" s="344"/>
      <c r="AB324" s="344"/>
      <c r="AC324" s="344"/>
      <c r="AD324" s="344"/>
      <c r="AE324" s="344"/>
      <c r="AF324" s="344"/>
      <c r="AG324" s="344"/>
      <c r="AH324" s="344"/>
      <c r="AI324" s="344"/>
      <c r="AJ324" s="344"/>
      <c r="AK324" s="344"/>
      <c r="AL324" s="344"/>
      <c r="AM324" s="344"/>
      <c r="AN324" s="344"/>
      <c r="AO324" s="344"/>
      <c r="AP324" s="344"/>
      <c r="AQ324" s="344"/>
      <c r="AR324" s="344"/>
      <c r="AS324" s="344"/>
      <c r="AT324" s="344"/>
      <c r="AU324" s="344"/>
      <c r="AV324" s="344"/>
      <c r="AW324" s="344"/>
      <c r="AX324" s="344"/>
      <c r="AY324" s="344"/>
      <c r="AZ324" s="344"/>
      <c r="BA324" s="317"/>
      <c r="BB324" s="315"/>
      <c r="BC324" s="315"/>
      <c r="BD324" s="315"/>
      <c r="BE324" s="315"/>
      <c r="BF324" s="315"/>
      <c r="BG324" s="315"/>
      <c r="BH324" s="315"/>
      <c r="BI324" s="315"/>
      <c r="BJ324" s="315"/>
      <c r="BK324" s="315"/>
      <c r="BL324" s="315"/>
      <c r="BM324" s="315"/>
      <c r="BN324" s="315"/>
      <c r="BO324" s="315"/>
      <c r="BP324" s="315"/>
      <c r="BQ324" s="315"/>
      <c r="BR324" s="315"/>
      <c r="BS324" s="315"/>
      <c r="BT324" s="315"/>
      <c r="BU324" s="315"/>
      <c r="BV324" s="315"/>
      <c r="BW324" s="315"/>
      <c r="BX324" s="315"/>
      <c r="BY324" s="317"/>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489" customFormat="true" ht="15" customHeight="true" x14ac:dyDescent="0.2">
      <c r="B325" s="488"/>
      <c r="Z325" s="344"/>
      <c r="AA325" s="344"/>
      <c r="AB325" s="344"/>
      <c r="AC325" s="344"/>
      <c r="AD325" s="344"/>
      <c r="AE325" s="344"/>
      <c r="AF325" s="344"/>
      <c r="AG325" s="344"/>
      <c r="AH325" s="344"/>
      <c r="AI325" s="344"/>
      <c r="AJ325" s="344"/>
      <c r="AK325" s="344"/>
      <c r="AL325" s="344"/>
      <c r="AM325" s="344"/>
      <c r="AN325" s="344"/>
      <c r="AO325" s="344"/>
      <c r="AP325" s="344"/>
      <c r="AQ325" s="344"/>
      <c r="AR325" s="344"/>
      <c r="AS325" s="344"/>
      <c r="AT325" s="344"/>
      <c r="AU325" s="344"/>
      <c r="AV325" s="344"/>
      <c r="AW325" s="344"/>
      <c r="AX325" s="344"/>
      <c r="AY325" s="344"/>
      <c r="AZ325" s="344"/>
      <c r="BA325" s="317"/>
      <c r="BB325" s="315"/>
      <c r="BC325" s="315"/>
      <c r="BD325" s="315"/>
      <c r="BE325" s="315"/>
      <c r="BF325" s="315"/>
      <c r="BG325" s="315"/>
      <c r="BH325" s="315"/>
      <c r="BI325" s="315"/>
      <c r="BJ325" s="315"/>
      <c r="BK325" s="315"/>
      <c r="BL325" s="315"/>
      <c r="BM325" s="315"/>
      <c r="BN325" s="315"/>
      <c r="BO325" s="315"/>
      <c r="BP325" s="315"/>
      <c r="BQ325" s="315"/>
      <c r="BR325" s="315"/>
      <c r="BS325" s="315"/>
      <c r="BT325" s="315"/>
      <c r="BU325" s="315"/>
      <c r="BV325" s="315"/>
      <c r="BW325" s="315"/>
      <c r="BX325" s="315"/>
      <c r="BY325" s="317"/>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489" customFormat="true" ht="15" customHeight="true" x14ac:dyDescent="0.2">
      <c r="B326" s="488"/>
      <c r="Z326" s="344"/>
      <c r="AA326" s="344"/>
      <c r="AB326" s="344"/>
      <c r="AC326" s="344"/>
      <c r="AD326" s="344"/>
      <c r="AE326" s="344"/>
      <c r="AF326" s="344"/>
      <c r="AG326" s="344"/>
      <c r="AH326" s="344"/>
      <c r="AI326" s="344"/>
      <c r="AJ326" s="344"/>
      <c r="AK326" s="344"/>
      <c r="AL326" s="344"/>
      <c r="AM326" s="344"/>
      <c r="AN326" s="344"/>
      <c r="AO326" s="344"/>
      <c r="AP326" s="344"/>
      <c r="AQ326" s="344"/>
      <c r="AR326" s="344"/>
      <c r="AS326" s="344"/>
      <c r="AT326" s="344"/>
      <c r="AU326" s="344"/>
      <c r="AV326" s="344"/>
      <c r="AW326" s="344"/>
      <c r="AX326" s="344"/>
      <c r="AY326" s="344"/>
      <c r="AZ326" s="344"/>
      <c r="BA326" s="317"/>
      <c r="BB326" s="315"/>
      <c r="BC326" s="315"/>
      <c r="BD326" s="315"/>
      <c r="BE326" s="315"/>
      <c r="BF326" s="315"/>
      <c r="BG326" s="315"/>
      <c r="BH326" s="315"/>
      <c r="BI326" s="315"/>
      <c r="BJ326" s="315"/>
      <c r="BK326" s="315"/>
      <c r="BL326" s="315"/>
      <c r="BM326" s="315"/>
      <c r="BN326" s="315"/>
      <c r="BO326" s="315"/>
      <c r="BP326" s="315"/>
      <c r="BQ326" s="315"/>
      <c r="BR326" s="315"/>
      <c r="BS326" s="315"/>
      <c r="BT326" s="315"/>
      <c r="BU326" s="315"/>
      <c r="BV326" s="315"/>
      <c r="BW326" s="315"/>
      <c r="BX326" s="315"/>
      <c r="BY326" s="317"/>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489" customFormat="true" ht="15" customHeight="true" x14ac:dyDescent="0.2">
      <c r="B327" s="488"/>
      <c r="Z327" s="344"/>
      <c r="AA327" s="344"/>
      <c r="AB327" s="344"/>
      <c r="AC327" s="344"/>
      <c r="AD327" s="344"/>
      <c r="AE327" s="344"/>
      <c r="AF327" s="344"/>
      <c r="AG327" s="344"/>
      <c r="AH327" s="344"/>
      <c r="AI327" s="344"/>
      <c r="AJ327" s="344"/>
      <c r="AK327" s="344"/>
      <c r="AL327" s="344"/>
      <c r="AM327" s="344"/>
      <c r="AN327" s="344"/>
      <c r="AO327" s="344"/>
      <c r="AP327" s="344"/>
      <c r="AQ327" s="344"/>
      <c r="AR327" s="344"/>
      <c r="AS327" s="344"/>
      <c r="AT327" s="344"/>
      <c r="AU327" s="344"/>
      <c r="AV327" s="344"/>
      <c r="AW327" s="344"/>
      <c r="AX327" s="344"/>
      <c r="AY327" s="344"/>
      <c r="AZ327" s="344"/>
      <c r="BA327" s="317"/>
      <c r="BB327" s="315"/>
      <c r="BC327" s="315"/>
      <c r="BD327" s="315"/>
      <c r="BE327" s="315"/>
      <c r="BF327" s="315"/>
      <c r="BG327" s="315"/>
      <c r="BH327" s="315"/>
      <c r="BI327" s="315"/>
      <c r="BJ327" s="315"/>
      <c r="BK327" s="315"/>
      <c r="BL327" s="315"/>
      <c r="BM327" s="315"/>
      <c r="BN327" s="315"/>
      <c r="BO327" s="315"/>
      <c r="BP327" s="315"/>
      <c r="BQ327" s="315"/>
      <c r="BR327" s="315"/>
      <c r="BS327" s="315"/>
      <c r="BT327" s="315"/>
      <c r="BU327" s="315"/>
      <c r="BV327" s="315"/>
      <c r="BW327" s="315"/>
      <c r="BX327" s="315"/>
      <c r="BY327" s="317"/>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489" customFormat="true" ht="15" customHeight="true" x14ac:dyDescent="0.2">
      <c r="B328" s="488"/>
      <c r="Z328" s="344"/>
      <c r="AA328" s="344"/>
      <c r="AB328" s="344"/>
      <c r="AC328" s="344"/>
      <c r="AD328" s="344"/>
      <c r="AE328" s="344"/>
      <c r="AF328" s="344"/>
      <c r="AG328" s="344"/>
      <c r="AH328" s="344"/>
      <c r="AI328" s="344"/>
      <c r="AJ328" s="344"/>
      <c r="AK328" s="344"/>
      <c r="AL328" s="344"/>
      <c r="AM328" s="344"/>
      <c r="AN328" s="344"/>
      <c r="AO328" s="344"/>
      <c r="AP328" s="344"/>
      <c r="AQ328" s="344"/>
      <c r="AR328" s="344"/>
      <c r="AS328" s="344"/>
      <c r="AT328" s="344"/>
      <c r="AU328" s="344"/>
      <c r="AV328" s="344"/>
      <c r="AW328" s="344"/>
      <c r="AX328" s="344"/>
      <c r="AY328" s="344"/>
      <c r="AZ328" s="344"/>
      <c r="BA328" s="317"/>
      <c r="BB328" s="315"/>
      <c r="BC328" s="315"/>
      <c r="BD328" s="315"/>
      <c r="BE328" s="315"/>
      <c r="BF328" s="315"/>
      <c r="BG328" s="315"/>
      <c r="BH328" s="315"/>
      <c r="BI328" s="315"/>
      <c r="BJ328" s="315"/>
      <c r="BK328" s="315"/>
      <c r="BL328" s="315"/>
      <c r="BM328" s="315"/>
      <c r="BN328" s="315"/>
      <c r="BO328" s="315"/>
      <c r="BP328" s="315"/>
      <c r="BQ328" s="315"/>
      <c r="BR328" s="315"/>
      <c r="BS328" s="315"/>
      <c r="BT328" s="315"/>
      <c r="BU328" s="315"/>
      <c r="BV328" s="315"/>
      <c r="BW328" s="315"/>
      <c r="BX328" s="315"/>
      <c r="BY328" s="317"/>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489" customFormat="true" ht="250.15" customHeight="true" x14ac:dyDescent="0.2">
      <c r="B329" s="488"/>
      <c r="Z329" s="344"/>
      <c r="AA329" s="344"/>
      <c r="AB329" s="344"/>
      <c r="AC329" s="344"/>
      <c r="AD329" s="344"/>
      <c r="AE329" s="344"/>
      <c r="AF329" s="344"/>
      <c r="AG329" s="344"/>
      <c r="AH329" s="344"/>
      <c r="AI329" s="344"/>
      <c r="AJ329" s="344"/>
      <c r="AK329" s="344"/>
      <c r="AL329" s="344"/>
      <c r="AM329" s="344"/>
      <c r="AN329" s="344"/>
      <c r="AO329" s="344"/>
      <c r="AP329" s="344"/>
      <c r="AQ329" s="344"/>
      <c r="AR329" s="344"/>
      <c r="AS329" s="344"/>
      <c r="AT329" s="344"/>
      <c r="AU329" s="344"/>
      <c r="AV329" s="344"/>
      <c r="AW329" s="344"/>
      <c r="AX329" s="344"/>
      <c r="AY329" s="344"/>
      <c r="AZ329" s="344"/>
      <c r="BA329" s="317"/>
      <c r="BB329" s="315"/>
      <c r="BC329" s="315"/>
      <c r="BD329" s="315"/>
      <c r="BE329" s="315"/>
      <c r="BF329" s="315"/>
      <c r="BG329" s="315"/>
      <c r="BH329" s="315"/>
      <c r="BI329" s="315"/>
      <c r="BJ329" s="315"/>
      <c r="BK329" s="315"/>
      <c r="BL329" s="315"/>
      <c r="BM329" s="315"/>
      <c r="BN329" s="315"/>
      <c r="BO329" s="315"/>
      <c r="BP329" s="315"/>
      <c r="BQ329" s="315"/>
      <c r="BR329" s="315"/>
      <c r="BS329" s="315"/>
      <c r="BT329" s="315"/>
      <c r="BU329" s="315"/>
      <c r="BV329" s="315"/>
      <c r="BW329" s="315"/>
      <c r="BX329" s="315"/>
      <c r="BY329" s="317"/>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438"/>
      <c r="Z330" s="339"/>
      <c r="AA330" s="339"/>
      <c r="AB330" s="339"/>
      <c r="AC330" s="339"/>
      <c r="AD330" s="339"/>
      <c r="AE330" s="339"/>
      <c r="AF330" s="339"/>
      <c r="AG330" s="339"/>
      <c r="AH330" s="339"/>
      <c r="AI330" s="339"/>
      <c r="AJ330" s="339"/>
      <c r="AK330" s="339"/>
      <c r="AL330" s="339"/>
      <c r="AM330" s="339"/>
      <c r="AN330" s="339"/>
      <c r="AO330" s="339"/>
      <c r="AP330" s="339"/>
      <c r="AQ330" s="339"/>
      <c r="AR330" s="339"/>
      <c r="AS330" s="339"/>
      <c r="AT330" s="339"/>
      <c r="AU330" s="339"/>
      <c r="AV330" s="339"/>
      <c r="AW330" s="339"/>
      <c r="AX330" s="339"/>
      <c r="AY330" s="339"/>
      <c r="AZ330" s="339"/>
      <c r="BA330" s="320"/>
      <c r="BB330" s="320"/>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438"/>
      <c r="Z331" s="339"/>
      <c r="AA331" s="339"/>
      <c r="AB331" s="339"/>
      <c r="AC331" s="339"/>
      <c r="AD331" s="339"/>
      <c r="AE331" s="339"/>
      <c r="AF331" s="339"/>
      <c r="AG331" s="339"/>
      <c r="AH331" s="339"/>
      <c r="AI331" s="339"/>
      <c r="AJ331" s="339"/>
      <c r="AK331" s="339"/>
      <c r="AL331" s="339"/>
      <c r="AM331" s="339"/>
      <c r="AN331" s="339"/>
      <c r="AO331" s="339"/>
      <c r="AP331" s="339"/>
      <c r="AQ331" s="339"/>
      <c r="AR331" s="339"/>
      <c r="AS331" s="339"/>
      <c r="AT331" s="339"/>
      <c r="AU331" s="339"/>
      <c r="AV331" s="339"/>
      <c r="AW331" s="339"/>
      <c r="AX331" s="339"/>
      <c r="AY331" s="339"/>
      <c r="AZ331" s="339"/>
      <c r="BA331" s="320"/>
      <c r="BB331" s="320"/>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438"/>
      <c r="Z332" s="339"/>
      <c r="AA332" s="339"/>
      <c r="AB332" s="339"/>
      <c r="AC332" s="339"/>
      <c r="AD332" s="339"/>
      <c r="AE332" s="339"/>
      <c r="AF332" s="339"/>
      <c r="AG332" s="339"/>
      <c r="AH332" s="339"/>
      <c r="AI332" s="339"/>
      <c r="AJ332" s="339"/>
      <c r="AK332" s="339"/>
      <c r="AL332" s="339"/>
      <c r="AM332" s="339"/>
      <c r="AN332" s="339"/>
      <c r="AO332" s="339"/>
      <c r="AP332" s="339"/>
      <c r="AQ332" s="339"/>
      <c r="AR332" s="339"/>
      <c r="AS332" s="339"/>
      <c r="AT332" s="339"/>
      <c r="AU332" s="339"/>
      <c r="AV332" s="339"/>
      <c r="AW332" s="339"/>
      <c r="AX332" s="339"/>
      <c r="AY332" s="339"/>
      <c r="AZ332" s="339"/>
      <c r="BA332" s="320"/>
      <c r="BB332" s="320"/>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438"/>
      <c r="Z333" s="339"/>
      <c r="AA333" s="339"/>
      <c r="AB333" s="339"/>
      <c r="AC333" s="339"/>
      <c r="AD333" s="339"/>
      <c r="AE333" s="339"/>
      <c r="AF333" s="339"/>
      <c r="AG333" s="339"/>
      <c r="AH333" s="339"/>
      <c r="AI333" s="339"/>
      <c r="AJ333" s="339"/>
      <c r="AK333" s="339"/>
      <c r="AL333" s="339"/>
      <c r="AM333" s="339"/>
      <c r="AN333" s="339"/>
      <c r="AO333" s="339"/>
      <c r="AP333" s="339"/>
      <c r="AQ333" s="339"/>
      <c r="AR333" s="339"/>
      <c r="AS333" s="339"/>
      <c r="AT333" s="339"/>
      <c r="AU333" s="339"/>
      <c r="AV333" s="339"/>
      <c r="AW333" s="339"/>
      <c r="AX333" s="339"/>
      <c r="AY333" s="339"/>
      <c r="AZ333" s="339"/>
      <c r="BA333" s="320"/>
      <c r="BB333" s="320"/>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438"/>
      <c r="Z334" s="339"/>
      <c r="AA334" s="339"/>
      <c r="AB334" s="339"/>
      <c r="AC334" s="339"/>
      <c r="AD334" s="339"/>
      <c r="AE334" s="339"/>
      <c r="AF334" s="339"/>
      <c r="AG334" s="339"/>
      <c r="AH334" s="339"/>
      <c r="AI334" s="339"/>
      <c r="AJ334" s="339"/>
      <c r="AK334" s="339"/>
      <c r="AL334" s="339"/>
      <c r="AM334" s="339"/>
      <c r="AN334" s="339"/>
      <c r="AO334" s="339"/>
      <c r="AP334" s="339"/>
      <c r="AQ334" s="339"/>
      <c r="AR334" s="339"/>
      <c r="AS334" s="339"/>
      <c r="AT334" s="339"/>
      <c r="AU334" s="339"/>
      <c r="AV334" s="339"/>
      <c r="AW334" s="339"/>
      <c r="AX334" s="339"/>
      <c r="AY334" s="339"/>
      <c r="AZ334" s="339"/>
      <c r="BA334" s="320"/>
      <c r="BB334" s="320"/>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438"/>
      <c r="Z335" s="339"/>
      <c r="AA335" s="339"/>
      <c r="AB335" s="339"/>
      <c r="AC335" s="339"/>
      <c r="AD335" s="339"/>
      <c r="AE335" s="339"/>
      <c r="AF335" s="339"/>
      <c r="AG335" s="339"/>
      <c r="AH335" s="339"/>
      <c r="AI335" s="339"/>
      <c r="AJ335" s="339"/>
      <c r="AK335" s="339"/>
      <c r="AL335" s="339"/>
      <c r="AM335" s="339"/>
      <c r="AN335" s="339"/>
      <c r="AO335" s="339"/>
      <c r="AP335" s="339"/>
      <c r="AQ335" s="339"/>
      <c r="AR335" s="339"/>
      <c r="AS335" s="339"/>
      <c r="AT335" s="339"/>
      <c r="AU335" s="339"/>
      <c r="AV335" s="339"/>
      <c r="AW335" s="339"/>
      <c r="AX335" s="339"/>
      <c r="AY335" s="339"/>
      <c r="AZ335" s="339"/>
      <c r="BA335" s="320"/>
      <c r="BB335" s="320"/>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438"/>
      <c r="Z336" s="339"/>
      <c r="AA336" s="339"/>
      <c r="AB336" s="339"/>
      <c r="AC336" s="339"/>
      <c r="AD336" s="339"/>
      <c r="AE336" s="339"/>
      <c r="AF336" s="339"/>
      <c r="AG336" s="339"/>
      <c r="AH336" s="339"/>
      <c r="AI336" s="339"/>
      <c r="AJ336" s="339"/>
      <c r="AK336" s="339"/>
      <c r="AL336" s="339"/>
      <c r="AM336" s="339"/>
      <c r="AN336" s="339"/>
      <c r="AO336" s="339"/>
      <c r="AP336" s="339"/>
      <c r="AQ336" s="339"/>
      <c r="AR336" s="339"/>
      <c r="AS336" s="339"/>
      <c r="AT336" s="339"/>
      <c r="AU336" s="339"/>
      <c r="AV336" s="339"/>
      <c r="AW336" s="339"/>
      <c r="AX336" s="339"/>
      <c r="AY336" s="339"/>
      <c r="AZ336" s="339"/>
      <c r="BA336" s="320"/>
      <c r="BB336" s="320"/>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438"/>
      <c r="Z337" s="339"/>
      <c r="AA337" s="339"/>
      <c r="AB337" s="339"/>
      <c r="AC337" s="339"/>
      <c r="AD337" s="339"/>
      <c r="AE337" s="339"/>
      <c r="AF337" s="339"/>
      <c r="AG337" s="339"/>
      <c r="AH337" s="339"/>
      <c r="AI337" s="339"/>
      <c r="AJ337" s="339"/>
      <c r="AK337" s="339"/>
      <c r="AL337" s="339"/>
      <c r="AM337" s="339"/>
      <c r="AN337" s="339"/>
      <c r="AO337" s="339"/>
      <c r="AP337" s="339"/>
      <c r="AQ337" s="339"/>
      <c r="AR337" s="339"/>
      <c r="AS337" s="339"/>
      <c r="AT337" s="339"/>
      <c r="AU337" s="339"/>
      <c r="AV337" s="339"/>
      <c r="AW337" s="339"/>
      <c r="AX337" s="339"/>
      <c r="AY337" s="339"/>
      <c r="AZ337" s="339"/>
      <c r="BA337" s="320"/>
      <c r="BB337" s="320"/>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438"/>
      <c r="Z338" s="339"/>
      <c r="AA338" s="339"/>
      <c r="AB338" s="339"/>
      <c r="AC338" s="339"/>
      <c r="AD338" s="339"/>
      <c r="AE338" s="339"/>
      <c r="AF338" s="339"/>
      <c r="AG338" s="339"/>
      <c r="AH338" s="339"/>
      <c r="AI338" s="339"/>
      <c r="AJ338" s="339"/>
      <c r="AK338" s="339"/>
      <c r="AL338" s="339"/>
      <c r="AM338" s="339"/>
      <c r="AN338" s="339"/>
      <c r="AO338" s="339"/>
      <c r="AP338" s="339"/>
      <c r="AQ338" s="339"/>
      <c r="AR338" s="339"/>
      <c r="AS338" s="339"/>
      <c r="AT338" s="339"/>
      <c r="AU338" s="339"/>
      <c r="AV338" s="339"/>
      <c r="AW338" s="339"/>
      <c r="AX338" s="339"/>
      <c r="AY338" s="339"/>
      <c r="AZ338" s="339"/>
      <c r="BA338" s="320"/>
      <c r="BB338" s="320"/>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489" customFormat="true" ht="15" customHeight="true" x14ac:dyDescent="0.2">
      <c r="B339" s="488"/>
      <c r="Z339" s="344"/>
      <c r="AA339" s="344"/>
      <c r="AB339" s="344"/>
      <c r="AC339" s="344"/>
      <c r="AD339" s="344"/>
      <c r="AE339" s="344"/>
      <c r="AF339" s="344"/>
      <c r="AG339" s="344"/>
      <c r="AH339" s="344"/>
      <c r="AI339" s="344"/>
      <c r="AJ339" s="344"/>
      <c r="AK339" s="344"/>
      <c r="AL339" s="344"/>
      <c r="AM339" s="344"/>
      <c r="AN339" s="344"/>
      <c r="AO339" s="344"/>
      <c r="AP339" s="344"/>
      <c r="AQ339" s="344"/>
      <c r="AR339" s="344"/>
      <c r="AS339" s="344"/>
      <c r="AT339" s="344"/>
      <c r="AU339" s="344"/>
      <c r="AV339" s="344"/>
      <c r="AW339" s="344"/>
      <c r="AX339" s="344"/>
      <c r="AY339" s="344"/>
      <c r="AZ339" s="344"/>
      <c r="BA339" s="345" t="s">
        <v>128</v>
      </c>
      <c r="BB339" s="302" t="s">
        <v>127</v>
      </c>
      <c r="BC339" s="969" t="s">
        <v>114</v>
      </c>
      <c r="BD339" s="970"/>
      <c r="BE339" s="970"/>
      <c r="BF339" s="970"/>
      <c r="BG339" s="971"/>
      <c r="BH339" s="969" t="s">
        <v>38</v>
      </c>
      <c r="BI339" s="970"/>
      <c r="BJ339" s="970"/>
      <c r="BK339" s="970"/>
      <c r="BL339" s="971"/>
      <c r="BM339" s="969" t="s">
        <v>37</v>
      </c>
      <c r="BN339" s="970"/>
      <c r="BO339" s="970"/>
      <c r="BP339" s="970"/>
      <c r="BQ339" s="972"/>
      <c r="BR339" s="19" t="s">
        <v>138</v>
      </c>
      <c r="BS339" s="398"/>
      <c r="BT339" s="398"/>
      <c r="BU339" s="398"/>
      <c r="BV339" s="398"/>
      <c r="BW339" s="398"/>
      <c r="BX339" s="398"/>
      <c r="BY339" s="398"/>
      <c r="BZ339" s="343"/>
      <c r="CA339" s="343"/>
      <c r="CB339" s="343"/>
      <c r="CC339" s="343"/>
      <c r="CD339" s="343"/>
      <c r="CE339" s="343"/>
      <c r="CF339" s="343"/>
      <c r="CG339" s="343"/>
      <c r="CH339" s="343"/>
      <c r="CI339" s="343"/>
      <c r="CJ339" s="343"/>
      <c r="CK339" s="343"/>
      <c r="CL339" s="343"/>
      <c r="CM339" s="343"/>
      <c r="CN339" s="343"/>
      <c r="CO339" s="343"/>
      <c r="CP339" s="343"/>
      <c r="CQ339" s="343"/>
      <c r="CR339" s="343"/>
      <c r="CS339" s="343"/>
      <c r="CT339" s="343"/>
      <c r="CU339" s="343"/>
      <c r="CV339" s="343"/>
      <c r="CW339" s="343"/>
      <c r="CX339" s="343"/>
      <c r="CY339" s="343"/>
      <c r="CZ339" s="343"/>
    </row>
    <row r="340" s="489" customFormat="true" ht="12.75" x14ac:dyDescent="0.2">
      <c r="B340" s="488"/>
      <c r="Z340" s="344"/>
      <c r="AA340" s="344"/>
      <c r="AB340" s="344"/>
      <c r="AC340" s="344"/>
      <c r="AD340" s="344"/>
      <c r="AE340" s="344"/>
      <c r="AF340" s="344"/>
      <c r="AG340" s="344"/>
      <c r="AH340" s="344"/>
      <c r="AI340" s="344"/>
      <c r="AJ340" s="344"/>
      <c r="AK340" s="344"/>
      <c r="AL340" s="344"/>
      <c r="AM340" s="344"/>
      <c r="AN340" s="344"/>
      <c r="AO340" s="344"/>
      <c r="AP340" s="344"/>
      <c r="AQ340" s="344"/>
      <c r="AR340" s="344"/>
      <c r="AS340" s="344"/>
      <c r="AT340" s="344"/>
      <c r="AU340" s="344"/>
      <c r="AV340" s="344"/>
      <c r="AW340" s="344"/>
      <c r="AX340" s="344"/>
      <c r="AY340" s="344"/>
      <c r="AZ340" s="344"/>
      <c r="BA340" s="333" t="s">
        <v>126</v>
      </c>
      <c r="BB340" s="332"/>
      <c r="BC340" s="422" t="s">
        <v>0</v>
      </c>
      <c r="BD340" s="521" t="s">
        <v>1</v>
      </c>
      <c r="BE340" s="521" t="s">
        <v>2</v>
      </c>
      <c r="BF340" s="521" t="s">
        <v>3</v>
      </c>
      <c r="BG340" s="423" t="s">
        <v>4</v>
      </c>
      <c r="BH340" s="422" t="s">
        <v>0</v>
      </c>
      <c r="BI340" s="521" t="s">
        <v>1</v>
      </c>
      <c r="BJ340" s="521" t="s">
        <v>2</v>
      </c>
      <c r="BK340" s="521" t="s">
        <v>3</v>
      </c>
      <c r="BL340" s="423" t="s">
        <v>4</v>
      </c>
      <c r="BM340" s="422" t="s">
        <v>0</v>
      </c>
      <c r="BN340" s="521" t="s">
        <v>1</v>
      </c>
      <c r="BO340" s="521" t="s">
        <v>2</v>
      </c>
      <c r="BP340" s="521" t="s">
        <v>3</v>
      </c>
      <c r="BQ340" s="423" t="s">
        <v>4</v>
      </c>
      <c r="BR340" s="422" t="s">
        <v>548</v>
      </c>
      <c r="BS340" s="521" t="s">
        <v>549</v>
      </c>
      <c r="BT340" s="521" t="s">
        <v>550</v>
      </c>
      <c r="BU340" s="521" t="s">
        <v>551</v>
      </c>
      <c r="BV340" s="521" t="s">
        <v>552</v>
      </c>
      <c r="BW340" s="521" t="s">
        <v>553</v>
      </c>
      <c r="BX340" s="521" t="s">
        <v>554</v>
      </c>
      <c r="BY340" s="522" t="s">
        <v>555</v>
      </c>
      <c r="BZ340" s="879"/>
      <c r="CA340" s="879"/>
      <c r="CB340" s="879"/>
      <c r="CC340" s="879"/>
      <c r="CD340" s="879"/>
      <c r="CE340" s="879"/>
      <c r="CF340" s="879"/>
      <c r="CG340" s="879"/>
      <c r="CH340" s="879"/>
      <c r="CI340" s="879"/>
      <c r="CJ340" s="879"/>
      <c r="CK340" s="879"/>
      <c r="CL340" s="879"/>
      <c r="CM340" s="879"/>
      <c r="CN340" s="879"/>
      <c r="CO340" s="879"/>
      <c r="CP340" s="879"/>
      <c r="CQ340" s="879"/>
      <c r="CR340" s="879"/>
      <c r="CS340" s="879"/>
      <c r="CT340" s="879"/>
      <c r="CU340" s="879"/>
      <c r="CV340" s="879"/>
      <c r="CW340" s="879"/>
      <c r="CX340" s="879"/>
      <c r="CY340" s="879"/>
      <c r="CZ340" s="879"/>
    </row>
    <row r="341" s="489" customFormat="true" ht="15" customHeight="true" x14ac:dyDescent="0.2">
      <c r="B341" s="488"/>
      <c r="Z341" s="344"/>
      <c r="AA341" s="344"/>
      <c r="AB341" s="344"/>
      <c r="AC341" s="344"/>
      <c r="AD341" s="344"/>
      <c r="AE341" s="344"/>
      <c r="AF341" s="344"/>
      <c r="AG341" s="344"/>
      <c r="AH341" s="344"/>
      <c r="AI341" s="344"/>
      <c r="AJ341" s="344"/>
      <c r="AK341" s="344"/>
      <c r="AL341" s="344"/>
      <c r="AM341" s="344"/>
      <c r="AN341" s="344"/>
      <c r="AO341" s="344"/>
      <c r="AP341" s="344"/>
      <c r="AQ341" s="344"/>
      <c r="AR341" s="344"/>
      <c r="AS341" s="344"/>
      <c r="AT341" s="344"/>
      <c r="AU341" s="344"/>
      <c r="AV341" s="344"/>
      <c r="AW341" s="344"/>
      <c r="AX341" s="344"/>
      <c r="AY341" s="344"/>
      <c r="AZ341" s="344"/>
      <c r="BA341" s="964" t="s">
        <v>145</v>
      </c>
      <c r="BB341" s="553" t="s">
        <v>49</v>
      </c>
      <c r="BC341" s="55" t="s">
        <v>35</v>
      </c>
      <c r="BD341" s="51" t="s">
        <v>35</v>
      </c>
      <c r="BE341" s="51" t="s">
        <v>35</v>
      </c>
      <c r="BF341" s="51" t="s">
        <v>35</v>
      </c>
      <c r="BG341" s="46" t="s">
        <v>35</v>
      </c>
      <c r="BH341" s="55" t="s">
        <v>35</v>
      </c>
      <c r="BI341" s="51" t="s">
        <v>35</v>
      </c>
      <c r="BJ341" s="51" t="s">
        <v>35</v>
      </c>
      <c r="BK341" s="51" t="s">
        <v>35</v>
      </c>
      <c r="BL341" s="46" t="s">
        <v>35</v>
      </c>
      <c r="BM341" s="55" t="s">
        <v>35</v>
      </c>
      <c r="BN341" s="51" t="s">
        <v>35</v>
      </c>
      <c r="BO341" s="51" t="s">
        <v>35</v>
      </c>
      <c r="BP341" s="51" t="s">
        <v>35</v>
      </c>
      <c r="BQ341" s="46" t="s">
        <v>35</v>
      </c>
      <c r="BR341" s="55" t="s">
        <v>35</v>
      </c>
      <c r="BS341" s="51" t="s">
        <v>35</v>
      </c>
      <c r="BT341" s="51" t="s">
        <v>35</v>
      </c>
      <c r="BU341" s="51" t="s">
        <v>35</v>
      </c>
      <c r="BV341" s="51" t="s">
        <v>35</v>
      </c>
      <c r="BW341" s="51" t="s">
        <v>35</v>
      </c>
      <c r="BX341" s="51" t="s">
        <v>35</v>
      </c>
      <c r="BY341" s="40" t="s">
        <v>35</v>
      </c>
      <c r="BZ341" s="8"/>
      <c r="CA341" s="8"/>
      <c r="CB341" s="8"/>
      <c r="CC341" s="8"/>
      <c r="CD341" s="8"/>
      <c r="CE341" s="8"/>
      <c r="CF341" s="8"/>
      <c r="CG341" s="8"/>
      <c r="CH341" s="8"/>
      <c r="CI341" s="8"/>
      <c r="CJ341" s="8"/>
      <c r="CK341" s="8"/>
      <c r="CL341" s="8"/>
      <c r="CM341" s="8"/>
      <c r="CN341" s="8"/>
      <c r="CO341" s="8"/>
      <c r="CP341" s="8"/>
      <c r="CQ341" s="8"/>
      <c r="CR341" s="8"/>
      <c r="CS341" s="8"/>
      <c r="CT341" s="8"/>
      <c r="CU341" s="8"/>
      <c r="CV341" s="8"/>
      <c r="CW341" s="8"/>
      <c r="CX341" s="8"/>
      <c r="CY341" s="8"/>
      <c r="CZ341" s="8"/>
    </row>
    <row r="342" s="489" customFormat="true" ht="15" customHeight="true" x14ac:dyDescent="0.2">
      <c r="B342" s="488"/>
      <c r="Z342" s="344"/>
      <c r="AA342" s="344"/>
      <c r="AB342" s="344"/>
      <c r="AC342" s="344"/>
      <c r="AD342" s="344"/>
      <c r="AE342" s="344"/>
      <c r="AF342" s="344"/>
      <c r="AG342" s="344"/>
      <c r="AH342" s="344"/>
      <c r="AI342" s="344"/>
      <c r="AJ342" s="344"/>
      <c r="AK342" s="344"/>
      <c r="AL342" s="344"/>
      <c r="AM342" s="344"/>
      <c r="AN342" s="344"/>
      <c r="AO342" s="344"/>
      <c r="AP342" s="344"/>
      <c r="AQ342" s="344"/>
      <c r="AR342" s="344"/>
      <c r="AS342" s="344"/>
      <c r="AT342" s="344"/>
      <c r="AU342" s="344"/>
      <c r="AV342" s="344"/>
      <c r="AW342" s="344"/>
      <c r="AX342" s="344"/>
      <c r="AY342" s="344"/>
      <c r="AZ342" s="344"/>
      <c r="BA342" s="965"/>
      <c r="BB342" s="552" t="s">
        <v>48</v>
      </c>
      <c r="BC342" s="54" t="s">
        <v>35</v>
      </c>
      <c r="BD342" s="50" t="s">
        <v>35</v>
      </c>
      <c r="BE342" s="50" t="s">
        <v>35</v>
      </c>
      <c r="BF342" s="50" t="s">
        <v>35</v>
      </c>
      <c r="BG342" s="45" t="s">
        <v>35</v>
      </c>
      <c r="BH342" s="54" t="s">
        <v>35</v>
      </c>
      <c r="BI342" s="50" t="s">
        <v>35</v>
      </c>
      <c r="BJ342" s="50" t="s">
        <v>35</v>
      </c>
      <c r="BK342" s="50" t="s">
        <v>35</v>
      </c>
      <c r="BL342" s="45" t="s">
        <v>35</v>
      </c>
      <c r="BM342" s="54" t="s">
        <v>35</v>
      </c>
      <c r="BN342" s="50" t="s">
        <v>35</v>
      </c>
      <c r="BO342" s="50" t="s">
        <v>35</v>
      </c>
      <c r="BP342" s="50" t="s">
        <v>35</v>
      </c>
      <c r="BQ342" s="45" t="s">
        <v>35</v>
      </c>
      <c r="BR342" s="54" t="s">
        <v>35</v>
      </c>
      <c r="BS342" s="50" t="s">
        <v>35</v>
      </c>
      <c r="BT342" s="50" t="s">
        <v>35</v>
      </c>
      <c r="BU342" s="50" t="s">
        <v>35</v>
      </c>
      <c r="BV342" s="50" t="s">
        <v>35</v>
      </c>
      <c r="BW342" s="50" t="s">
        <v>35</v>
      </c>
      <c r="BX342" s="50" t="s">
        <v>35</v>
      </c>
      <c r="BY342" s="39" t="s">
        <v>35</v>
      </c>
      <c r="BZ342" s="8"/>
      <c r="CA342" s="8"/>
      <c r="CB342" s="8"/>
      <c r="CC342" s="8"/>
      <c r="CD342" s="8"/>
      <c r="CE342" s="8"/>
      <c r="CF342" s="8"/>
      <c r="CG342" s="8"/>
      <c r="CH342" s="8"/>
      <c r="CI342" s="8"/>
      <c r="CJ342" s="8"/>
      <c r="CK342" s="8"/>
      <c r="CL342" s="8"/>
      <c r="CM342" s="8"/>
      <c r="CN342" s="8"/>
      <c r="CO342" s="8"/>
      <c r="CP342" s="8"/>
      <c r="CQ342" s="8"/>
      <c r="CR342" s="8"/>
      <c r="CS342" s="8"/>
      <c r="CT342" s="8"/>
      <c r="CU342" s="8"/>
      <c r="CV342" s="8"/>
      <c r="CW342" s="8"/>
      <c r="CX342" s="8"/>
      <c r="CY342" s="8"/>
      <c r="CZ342" s="8"/>
    </row>
    <row r="343" s="489" customFormat="true" ht="15" customHeight="true" x14ac:dyDescent="0.2">
      <c r="B343" s="488"/>
      <c r="Z343" s="344"/>
      <c r="AA343" s="344"/>
      <c r="AB343" s="344"/>
      <c r="AC343" s="344"/>
      <c r="AD343" s="344"/>
      <c r="AE343" s="344"/>
      <c r="AF343" s="344"/>
      <c r="AG343" s="344"/>
      <c r="AH343" s="344"/>
      <c r="AI343" s="344"/>
      <c r="AJ343" s="344"/>
      <c r="AK343" s="344"/>
      <c r="AL343" s="344"/>
      <c r="AM343" s="344"/>
      <c r="AN343" s="344"/>
      <c r="AO343" s="344"/>
      <c r="AP343" s="344"/>
      <c r="AQ343" s="344"/>
      <c r="AR343" s="344"/>
      <c r="AS343" s="344"/>
      <c r="AT343" s="344"/>
      <c r="AU343" s="344"/>
      <c r="AV343" s="344"/>
      <c r="AW343" s="344"/>
      <c r="AX343" s="344"/>
      <c r="AY343" s="344"/>
      <c r="AZ343" s="344"/>
      <c r="BA343" s="966" t="s">
        <v>140</v>
      </c>
      <c r="BB343" s="552" t="s">
        <v>49</v>
      </c>
      <c r="BC343" s="54" t="s">
        <v>35</v>
      </c>
      <c r="BD343" s="50" t="s">
        <v>35</v>
      </c>
      <c r="BE343" s="50" t="s">
        <v>35</v>
      </c>
      <c r="BF343" s="50" t="s">
        <v>35</v>
      </c>
      <c r="BG343" s="45" t="s">
        <v>35</v>
      </c>
      <c r="BH343" s="54" t="s">
        <v>35</v>
      </c>
      <c r="BI343" s="50" t="s">
        <v>35</v>
      </c>
      <c r="BJ343" s="50" t="s">
        <v>35</v>
      </c>
      <c r="BK343" s="50" t="s">
        <v>35</v>
      </c>
      <c r="BL343" s="45" t="s">
        <v>35</v>
      </c>
      <c r="BM343" s="54" t="s">
        <v>35</v>
      </c>
      <c r="BN343" s="50" t="s">
        <v>35</v>
      </c>
      <c r="BO343" s="50" t="s">
        <v>35</v>
      </c>
      <c r="BP343" s="50" t="s">
        <v>35</v>
      </c>
      <c r="BQ343" s="45" t="s">
        <v>35</v>
      </c>
      <c r="BR343" s="54" t="s">
        <v>35</v>
      </c>
      <c r="BS343" s="50" t="s">
        <v>35</v>
      </c>
      <c r="BT343" s="50" t="s">
        <v>35</v>
      </c>
      <c r="BU343" s="50" t="s">
        <v>35</v>
      </c>
      <c r="BV343" s="50" t="s">
        <v>35</v>
      </c>
      <c r="BW343" s="50" t="s">
        <v>35</v>
      </c>
      <c r="BX343" s="50" t="s">
        <v>35</v>
      </c>
      <c r="BY343" s="39" t="s">
        <v>35</v>
      </c>
      <c r="BZ343" s="8"/>
      <c r="CA343" s="8"/>
      <c r="CB343" s="8"/>
      <c r="CC343" s="8"/>
      <c r="CD343" s="8"/>
      <c r="CE343" s="8"/>
      <c r="CF343" s="8"/>
      <c r="CG343" s="8"/>
      <c r="CH343" s="8"/>
      <c r="CI343" s="8"/>
      <c r="CJ343" s="8"/>
      <c r="CK343" s="8"/>
      <c r="CL343" s="8"/>
      <c r="CM343" s="8"/>
      <c r="CN343" s="8"/>
      <c r="CO343" s="8"/>
      <c r="CP343" s="8"/>
      <c r="CQ343" s="8"/>
      <c r="CR343" s="8"/>
      <c r="CS343" s="8"/>
      <c r="CT343" s="8"/>
      <c r="CU343" s="8"/>
      <c r="CV343" s="8"/>
      <c r="CW343" s="8"/>
      <c r="CX343" s="8"/>
      <c r="CY343" s="8"/>
      <c r="CZ343" s="8"/>
    </row>
    <row r="344" s="489" customFormat="true" ht="15" customHeight="true" x14ac:dyDescent="0.2">
      <c r="B344" s="488"/>
      <c r="Z344" s="344"/>
      <c r="AA344" s="344"/>
      <c r="AB344" s="344"/>
      <c r="AC344" s="344"/>
      <c r="AD344" s="344"/>
      <c r="AE344" s="344"/>
      <c r="AF344" s="344"/>
      <c r="AG344" s="344"/>
      <c r="AH344" s="344"/>
      <c r="AI344" s="344"/>
      <c r="AJ344" s="344"/>
      <c r="AK344" s="344"/>
      <c r="AL344" s="344"/>
      <c r="AM344" s="344"/>
      <c r="AN344" s="344"/>
      <c r="AO344" s="344"/>
      <c r="AP344" s="344"/>
      <c r="AQ344" s="344"/>
      <c r="AR344" s="344"/>
      <c r="AS344" s="344"/>
      <c r="AT344" s="344"/>
      <c r="AU344" s="344"/>
      <c r="AV344" s="344"/>
      <c r="AW344" s="344"/>
      <c r="AX344" s="344"/>
      <c r="AY344" s="344"/>
      <c r="AZ344" s="344"/>
      <c r="BA344" s="965"/>
      <c r="BB344" s="552" t="s">
        <v>48</v>
      </c>
      <c r="BC344" s="54" t="s">
        <v>35</v>
      </c>
      <c r="BD344" s="50" t="s">
        <v>35</v>
      </c>
      <c r="BE344" s="50" t="s">
        <v>35</v>
      </c>
      <c r="BF344" s="50" t="s">
        <v>35</v>
      </c>
      <c r="BG344" s="45" t="s">
        <v>35</v>
      </c>
      <c r="BH344" s="54" t="s">
        <v>35</v>
      </c>
      <c r="BI344" s="50" t="s">
        <v>35</v>
      </c>
      <c r="BJ344" s="50" t="s">
        <v>35</v>
      </c>
      <c r="BK344" s="50" t="s">
        <v>35</v>
      </c>
      <c r="BL344" s="45" t="s">
        <v>35</v>
      </c>
      <c r="BM344" s="54" t="s">
        <v>35</v>
      </c>
      <c r="BN344" s="50" t="s">
        <v>35</v>
      </c>
      <c r="BO344" s="50" t="s">
        <v>35</v>
      </c>
      <c r="BP344" s="50" t="s">
        <v>35</v>
      </c>
      <c r="BQ344" s="45" t="s">
        <v>35</v>
      </c>
      <c r="BR344" s="54" t="s">
        <v>35</v>
      </c>
      <c r="BS344" s="50" t="s">
        <v>35</v>
      </c>
      <c r="BT344" s="50" t="s">
        <v>35</v>
      </c>
      <c r="BU344" s="50" t="s">
        <v>35</v>
      </c>
      <c r="BV344" s="50" t="s">
        <v>35</v>
      </c>
      <c r="BW344" s="50" t="s">
        <v>35</v>
      </c>
      <c r="BX344" s="50" t="s">
        <v>35</v>
      </c>
      <c r="BY344" s="39" t="s">
        <v>35</v>
      </c>
      <c r="BZ344" s="8"/>
      <c r="CA344" s="8"/>
      <c r="CB344" s="8"/>
      <c r="CC344" s="8"/>
      <c r="CD344" s="8"/>
      <c r="CE344" s="8"/>
      <c r="CF344" s="8"/>
      <c r="CG344" s="8"/>
      <c r="CH344" s="8"/>
      <c r="CI344" s="8"/>
      <c r="CJ344" s="8"/>
      <c r="CK344" s="8"/>
      <c r="CL344" s="8"/>
      <c r="CM344" s="8"/>
      <c r="CN344" s="8"/>
      <c r="CO344" s="8"/>
      <c r="CP344" s="8"/>
      <c r="CQ344" s="8"/>
      <c r="CR344" s="8"/>
      <c r="CS344" s="8"/>
      <c r="CT344" s="8"/>
      <c r="CU344" s="8"/>
      <c r="CV344" s="8"/>
      <c r="CW344" s="8"/>
      <c r="CX344" s="8"/>
      <c r="CY344" s="8"/>
      <c r="CZ344" s="8"/>
    </row>
    <row r="345" s="489" customFormat="true" ht="15" customHeight="true" x14ac:dyDescent="0.2">
      <c r="B345" s="488"/>
      <c r="Z345" s="344"/>
      <c r="AA345" s="344"/>
      <c r="AB345" s="344"/>
      <c r="AC345" s="344"/>
      <c r="AD345" s="344"/>
      <c r="AE345" s="344"/>
      <c r="AF345" s="344"/>
      <c r="AG345" s="344"/>
      <c r="AH345" s="344"/>
      <c r="AI345" s="344"/>
      <c r="AJ345" s="344"/>
      <c r="AK345" s="344"/>
      <c r="AL345" s="344"/>
      <c r="AM345" s="344"/>
      <c r="AN345" s="344"/>
      <c r="AO345" s="344"/>
      <c r="AP345" s="344"/>
      <c r="AQ345" s="344"/>
      <c r="AR345" s="344"/>
      <c r="AS345" s="344"/>
      <c r="AT345" s="344"/>
      <c r="AU345" s="344"/>
      <c r="AV345" s="344"/>
      <c r="AW345" s="344"/>
      <c r="AX345" s="344"/>
      <c r="AY345" s="344"/>
      <c r="AZ345" s="344"/>
      <c r="BA345" s="966" t="s">
        <v>141</v>
      </c>
      <c r="BB345" s="552" t="s">
        <v>49</v>
      </c>
      <c r="BC345" s="54" t="s">
        <v>35</v>
      </c>
      <c r="BD345" s="50" t="s">
        <v>35</v>
      </c>
      <c r="BE345" s="50" t="s">
        <v>35</v>
      </c>
      <c r="BF345" s="50" t="s">
        <v>35</v>
      </c>
      <c r="BG345" s="45" t="s">
        <v>35</v>
      </c>
      <c r="BH345" s="54" t="s">
        <v>35</v>
      </c>
      <c r="BI345" s="50" t="s">
        <v>35</v>
      </c>
      <c r="BJ345" s="50" t="s">
        <v>35</v>
      </c>
      <c r="BK345" s="50" t="s">
        <v>35</v>
      </c>
      <c r="BL345" s="45" t="s">
        <v>35</v>
      </c>
      <c r="BM345" s="54" t="s">
        <v>35</v>
      </c>
      <c r="BN345" s="50" t="s">
        <v>35</v>
      </c>
      <c r="BO345" s="50" t="s">
        <v>35</v>
      </c>
      <c r="BP345" s="50" t="s">
        <v>35</v>
      </c>
      <c r="BQ345" s="45" t="s">
        <v>35</v>
      </c>
      <c r="BR345" s="54" t="s">
        <v>35</v>
      </c>
      <c r="BS345" s="50" t="s">
        <v>35</v>
      </c>
      <c r="BT345" s="50" t="s">
        <v>35</v>
      </c>
      <c r="BU345" s="50" t="s">
        <v>35</v>
      </c>
      <c r="BV345" s="50" t="s">
        <v>35</v>
      </c>
      <c r="BW345" s="50" t="s">
        <v>35</v>
      </c>
      <c r="BX345" s="50" t="s">
        <v>35</v>
      </c>
      <c r="BY345" s="39" t="s">
        <v>35</v>
      </c>
      <c r="BZ345" s="8"/>
      <c r="CA345" s="8"/>
      <c r="CB345" s="8"/>
      <c r="CC345" s="8"/>
      <c r="CD345" s="8"/>
      <c r="CE345" s="8"/>
      <c r="CF345" s="8"/>
      <c r="CG345" s="8"/>
      <c r="CH345" s="8"/>
      <c r="CI345" s="8"/>
      <c r="CJ345" s="8"/>
      <c r="CK345" s="8"/>
      <c r="CL345" s="8"/>
      <c r="CM345" s="8"/>
      <c r="CN345" s="8"/>
      <c r="CO345" s="8"/>
      <c r="CP345" s="8"/>
      <c r="CQ345" s="8"/>
      <c r="CR345" s="8"/>
      <c r="CS345" s="8"/>
      <c r="CT345" s="8"/>
      <c r="CU345" s="8"/>
      <c r="CV345" s="8"/>
      <c r="CW345" s="8"/>
      <c r="CX345" s="8"/>
      <c r="CY345" s="8"/>
      <c r="CZ345" s="8"/>
    </row>
    <row r="346" s="489" customFormat="true" ht="15" customHeight="true" x14ac:dyDescent="0.2">
      <c r="B346" s="488"/>
      <c r="Z346" s="344"/>
      <c r="AA346" s="344"/>
      <c r="AB346" s="344"/>
      <c r="AC346" s="344"/>
      <c r="AD346" s="344"/>
      <c r="AE346" s="344"/>
      <c r="AF346" s="344"/>
      <c r="AG346" s="344"/>
      <c r="AH346" s="344"/>
      <c r="AI346" s="344"/>
      <c r="AJ346" s="344"/>
      <c r="AK346" s="344"/>
      <c r="AL346" s="344"/>
      <c r="AM346" s="344"/>
      <c r="AN346" s="344"/>
      <c r="AO346" s="344"/>
      <c r="AP346" s="344"/>
      <c r="AQ346" s="344"/>
      <c r="AR346" s="344"/>
      <c r="AS346" s="344"/>
      <c r="AT346" s="344"/>
      <c r="AU346" s="344"/>
      <c r="AV346" s="344"/>
      <c r="AW346" s="344"/>
      <c r="AX346" s="344"/>
      <c r="AY346" s="344"/>
      <c r="AZ346" s="344"/>
      <c r="BA346" s="965"/>
      <c r="BB346" s="552" t="s">
        <v>48</v>
      </c>
      <c r="BC346" s="54" t="s">
        <v>35</v>
      </c>
      <c r="BD346" s="50" t="s">
        <v>35</v>
      </c>
      <c r="BE346" s="50" t="s">
        <v>35</v>
      </c>
      <c r="BF346" s="50" t="s">
        <v>35</v>
      </c>
      <c r="BG346" s="45" t="s">
        <v>35</v>
      </c>
      <c r="BH346" s="54" t="s">
        <v>35</v>
      </c>
      <c r="BI346" s="50" t="s">
        <v>35</v>
      </c>
      <c r="BJ346" s="50" t="s">
        <v>35</v>
      </c>
      <c r="BK346" s="50" t="s">
        <v>35</v>
      </c>
      <c r="BL346" s="45" t="s">
        <v>35</v>
      </c>
      <c r="BM346" s="54" t="s">
        <v>35</v>
      </c>
      <c r="BN346" s="50" t="s">
        <v>35</v>
      </c>
      <c r="BO346" s="50" t="s">
        <v>35</v>
      </c>
      <c r="BP346" s="50" t="s">
        <v>35</v>
      </c>
      <c r="BQ346" s="45" t="s">
        <v>35</v>
      </c>
      <c r="BR346" s="54" t="s">
        <v>35</v>
      </c>
      <c r="BS346" s="50" t="s">
        <v>35</v>
      </c>
      <c r="BT346" s="50" t="s">
        <v>35</v>
      </c>
      <c r="BU346" s="50" t="s">
        <v>35</v>
      </c>
      <c r="BV346" s="50" t="s">
        <v>35</v>
      </c>
      <c r="BW346" s="50" t="s">
        <v>35</v>
      </c>
      <c r="BX346" s="50" t="s">
        <v>35</v>
      </c>
      <c r="BY346" s="39" t="s">
        <v>35</v>
      </c>
      <c r="BZ346" s="8"/>
      <c r="CA346" s="8"/>
      <c r="CB346" s="8"/>
      <c r="CC346" s="8"/>
      <c r="CD346" s="8"/>
      <c r="CE346" s="8"/>
      <c r="CF346" s="8"/>
      <c r="CG346" s="8"/>
      <c r="CH346" s="8"/>
      <c r="CI346" s="8"/>
      <c r="CJ346" s="8"/>
      <c r="CK346" s="8"/>
      <c r="CL346" s="8"/>
      <c r="CM346" s="8"/>
      <c r="CN346" s="8"/>
      <c r="CO346" s="8"/>
      <c r="CP346" s="8"/>
      <c r="CQ346" s="8"/>
      <c r="CR346" s="8"/>
      <c r="CS346" s="8"/>
      <c r="CT346" s="8"/>
      <c r="CU346" s="8"/>
      <c r="CV346" s="8"/>
      <c r="CW346" s="8"/>
      <c r="CX346" s="8"/>
      <c r="CY346" s="8"/>
      <c r="CZ346" s="8"/>
    </row>
    <row r="347" s="489" customFormat="true" ht="15" customHeight="true" x14ac:dyDescent="0.2">
      <c r="B347" s="488"/>
      <c r="Z347" s="344"/>
      <c r="AA347" s="344"/>
      <c r="AB347" s="344"/>
      <c r="AC347" s="344"/>
      <c r="AD347" s="344"/>
      <c r="AE347" s="344"/>
      <c r="AF347" s="344"/>
      <c r="AG347" s="344"/>
      <c r="AH347" s="344"/>
      <c r="AI347" s="344"/>
      <c r="AJ347" s="344"/>
      <c r="AK347" s="344"/>
      <c r="AL347" s="344"/>
      <c r="AM347" s="344"/>
      <c r="AN347" s="344"/>
      <c r="AO347" s="344"/>
      <c r="AP347" s="344"/>
      <c r="AQ347" s="344"/>
      <c r="AR347" s="344"/>
      <c r="AS347" s="344"/>
      <c r="AT347" s="344"/>
      <c r="AU347" s="344"/>
      <c r="AV347" s="344"/>
      <c r="AW347" s="344"/>
      <c r="AX347" s="344"/>
      <c r="AY347" s="344"/>
      <c r="AZ347" s="344"/>
      <c r="BA347" s="966" t="s">
        <v>142</v>
      </c>
      <c r="BB347" s="552" t="s">
        <v>49</v>
      </c>
      <c r="BC347" s="54" t="s">
        <v>35</v>
      </c>
      <c r="BD347" s="50" t="s">
        <v>35</v>
      </c>
      <c r="BE347" s="50" t="s">
        <v>35</v>
      </c>
      <c r="BF347" s="50" t="s">
        <v>35</v>
      </c>
      <c r="BG347" s="45" t="s">
        <v>35</v>
      </c>
      <c r="BH347" s="54" t="s">
        <v>35</v>
      </c>
      <c r="BI347" s="50" t="s">
        <v>35</v>
      </c>
      <c r="BJ347" s="50" t="s">
        <v>35</v>
      </c>
      <c r="BK347" s="50" t="s">
        <v>35</v>
      </c>
      <c r="BL347" s="45" t="s">
        <v>35</v>
      </c>
      <c r="BM347" s="54" t="s">
        <v>35</v>
      </c>
      <c r="BN347" s="50" t="s">
        <v>35</v>
      </c>
      <c r="BO347" s="50" t="s">
        <v>35</v>
      </c>
      <c r="BP347" s="50" t="s">
        <v>35</v>
      </c>
      <c r="BQ347" s="45" t="s">
        <v>35</v>
      </c>
      <c r="BR347" s="54" t="s">
        <v>35</v>
      </c>
      <c r="BS347" s="50" t="s">
        <v>35</v>
      </c>
      <c r="BT347" s="50" t="s">
        <v>35</v>
      </c>
      <c r="BU347" s="50" t="s">
        <v>35</v>
      </c>
      <c r="BV347" s="50" t="s">
        <v>35</v>
      </c>
      <c r="BW347" s="50" t="s">
        <v>35</v>
      </c>
      <c r="BX347" s="50" t="s">
        <v>35</v>
      </c>
      <c r="BY347" s="39" t="s">
        <v>35</v>
      </c>
      <c r="BZ347" s="8"/>
      <c r="CA347" s="8"/>
      <c r="CB347" s="8"/>
      <c r="CC347" s="8"/>
      <c r="CD347" s="8"/>
      <c r="CE347" s="8"/>
      <c r="CF347" s="8"/>
      <c r="CG347" s="8"/>
      <c r="CH347" s="8"/>
      <c r="CI347" s="8"/>
      <c r="CJ347" s="8"/>
      <c r="CK347" s="8"/>
      <c r="CL347" s="8"/>
      <c r="CM347" s="8"/>
      <c r="CN347" s="8"/>
      <c r="CO347" s="8"/>
      <c r="CP347" s="8"/>
      <c r="CQ347" s="8"/>
      <c r="CR347" s="8"/>
      <c r="CS347" s="8"/>
      <c r="CT347" s="8"/>
      <c r="CU347" s="8"/>
      <c r="CV347" s="8"/>
      <c r="CW347" s="8"/>
      <c r="CX347" s="8"/>
      <c r="CY347" s="8"/>
      <c r="CZ347" s="8"/>
    </row>
    <row r="348" s="489" customFormat="true" ht="15" customHeight="true" x14ac:dyDescent="0.2">
      <c r="B348" s="488"/>
      <c r="Z348" s="344"/>
      <c r="AA348" s="344"/>
      <c r="AB348" s="344"/>
      <c r="AC348" s="344"/>
      <c r="AD348" s="344"/>
      <c r="AE348" s="344"/>
      <c r="AF348" s="344"/>
      <c r="AG348" s="344"/>
      <c r="AH348" s="344"/>
      <c r="AI348" s="344"/>
      <c r="AJ348" s="344"/>
      <c r="AK348" s="344"/>
      <c r="AL348" s="344"/>
      <c r="AM348" s="344"/>
      <c r="AN348" s="344"/>
      <c r="AO348" s="344"/>
      <c r="AP348" s="344"/>
      <c r="AQ348" s="344"/>
      <c r="AR348" s="344"/>
      <c r="AS348" s="344"/>
      <c r="AT348" s="344"/>
      <c r="AU348" s="344"/>
      <c r="AV348" s="344"/>
      <c r="AW348" s="344"/>
      <c r="AX348" s="344"/>
      <c r="AY348" s="344"/>
      <c r="AZ348" s="344"/>
      <c r="BA348" s="965"/>
      <c r="BB348" s="552" t="s">
        <v>48</v>
      </c>
      <c r="BC348" s="54" t="s">
        <v>35</v>
      </c>
      <c r="BD348" s="50" t="s">
        <v>35</v>
      </c>
      <c r="BE348" s="50" t="s">
        <v>35</v>
      </c>
      <c r="BF348" s="50" t="s">
        <v>35</v>
      </c>
      <c r="BG348" s="45" t="s">
        <v>35</v>
      </c>
      <c r="BH348" s="54" t="s">
        <v>35</v>
      </c>
      <c r="BI348" s="50" t="s">
        <v>35</v>
      </c>
      <c r="BJ348" s="50" t="s">
        <v>35</v>
      </c>
      <c r="BK348" s="50" t="s">
        <v>35</v>
      </c>
      <c r="BL348" s="45" t="s">
        <v>35</v>
      </c>
      <c r="BM348" s="54" t="s">
        <v>35</v>
      </c>
      <c r="BN348" s="50" t="s">
        <v>35</v>
      </c>
      <c r="BO348" s="50" t="s">
        <v>35</v>
      </c>
      <c r="BP348" s="50" t="s">
        <v>35</v>
      </c>
      <c r="BQ348" s="45" t="s">
        <v>35</v>
      </c>
      <c r="BR348" s="54" t="s">
        <v>35</v>
      </c>
      <c r="BS348" s="50" t="s">
        <v>35</v>
      </c>
      <c r="BT348" s="50" t="s">
        <v>35</v>
      </c>
      <c r="BU348" s="50" t="s">
        <v>35</v>
      </c>
      <c r="BV348" s="50" t="s">
        <v>35</v>
      </c>
      <c r="BW348" s="50" t="s">
        <v>35</v>
      </c>
      <c r="BX348" s="50" t="s">
        <v>35</v>
      </c>
      <c r="BY348" s="39" t="s">
        <v>35</v>
      </c>
      <c r="BZ348" s="8"/>
      <c r="CA348" s="8"/>
      <c r="CB348" s="8"/>
      <c r="CC348" s="8"/>
      <c r="CD348" s="8"/>
      <c r="CE348" s="8"/>
      <c r="CF348" s="8"/>
      <c r="CG348" s="8"/>
      <c r="CH348" s="8"/>
      <c r="CI348" s="8"/>
      <c r="CJ348" s="8"/>
      <c r="CK348" s="8"/>
      <c r="CL348" s="8"/>
      <c r="CM348" s="8"/>
      <c r="CN348" s="8"/>
      <c r="CO348" s="8"/>
      <c r="CP348" s="8"/>
      <c r="CQ348" s="8"/>
      <c r="CR348" s="8"/>
      <c r="CS348" s="8"/>
      <c r="CT348" s="8"/>
      <c r="CU348" s="8"/>
      <c r="CV348" s="8"/>
      <c r="CW348" s="8"/>
      <c r="CX348" s="8"/>
      <c r="CY348" s="8"/>
      <c r="CZ348" s="8"/>
    </row>
    <row r="349" s="489" customFormat="true" ht="15" customHeight="true" x14ac:dyDescent="0.2">
      <c r="B349" s="488"/>
      <c r="Z349" s="344"/>
      <c r="AA349" s="344"/>
      <c r="AB349" s="344"/>
      <c r="AC349" s="344"/>
      <c r="AD349" s="344"/>
      <c r="AE349" s="344"/>
      <c r="AF349" s="344"/>
      <c r="AG349" s="344"/>
      <c r="AH349" s="344"/>
      <c r="AI349" s="344"/>
      <c r="AJ349" s="344"/>
      <c r="AK349" s="344"/>
      <c r="AL349" s="344"/>
      <c r="AM349" s="344"/>
      <c r="AN349" s="344"/>
      <c r="AO349" s="344"/>
      <c r="AP349" s="344"/>
      <c r="AQ349" s="344"/>
      <c r="AR349" s="344"/>
      <c r="AS349" s="344"/>
      <c r="AT349" s="344"/>
      <c r="AU349" s="344"/>
      <c r="AV349" s="344"/>
      <c r="AW349" s="344"/>
      <c r="AX349" s="344"/>
      <c r="AY349" s="344"/>
      <c r="AZ349" s="344"/>
      <c r="BA349" s="966" t="s">
        <v>143</v>
      </c>
      <c r="BB349" s="552" t="s">
        <v>49</v>
      </c>
      <c r="BC349" s="54" t="s">
        <v>35</v>
      </c>
      <c r="BD349" s="50" t="s">
        <v>35</v>
      </c>
      <c r="BE349" s="50" t="s">
        <v>35</v>
      </c>
      <c r="BF349" s="50" t="s">
        <v>35</v>
      </c>
      <c r="BG349" s="45" t="s">
        <v>35</v>
      </c>
      <c r="BH349" s="54" t="s">
        <v>35</v>
      </c>
      <c r="BI349" s="50" t="s">
        <v>35</v>
      </c>
      <c r="BJ349" s="50" t="s">
        <v>35</v>
      </c>
      <c r="BK349" s="50" t="s">
        <v>35</v>
      </c>
      <c r="BL349" s="45" t="s">
        <v>35</v>
      </c>
      <c r="BM349" s="54" t="s">
        <v>35</v>
      </c>
      <c r="BN349" s="50" t="s">
        <v>35</v>
      </c>
      <c r="BO349" s="50" t="s">
        <v>35</v>
      </c>
      <c r="BP349" s="50" t="s">
        <v>35</v>
      </c>
      <c r="BQ349" s="45" t="s">
        <v>35</v>
      </c>
      <c r="BR349" s="54" t="s">
        <v>35</v>
      </c>
      <c r="BS349" s="50" t="s">
        <v>35</v>
      </c>
      <c r="BT349" s="50" t="s">
        <v>35</v>
      </c>
      <c r="BU349" s="50" t="s">
        <v>35</v>
      </c>
      <c r="BV349" s="50" t="s">
        <v>35</v>
      </c>
      <c r="BW349" s="50" t="s">
        <v>35</v>
      </c>
      <c r="BX349" s="50" t="s">
        <v>35</v>
      </c>
      <c r="BY349" s="39" t="s">
        <v>35</v>
      </c>
      <c r="BZ349" s="8"/>
      <c r="CA349" s="8"/>
      <c r="CB349" s="8"/>
      <c r="CC349" s="8"/>
      <c r="CD349" s="8"/>
      <c r="CE349" s="8"/>
      <c r="CF349" s="8"/>
      <c r="CG349" s="8"/>
      <c r="CH349" s="8"/>
      <c r="CI349" s="8"/>
      <c r="CJ349" s="8"/>
      <c r="CK349" s="8"/>
      <c r="CL349" s="8"/>
      <c r="CM349" s="8"/>
      <c r="CN349" s="8"/>
      <c r="CO349" s="8"/>
      <c r="CP349" s="8"/>
      <c r="CQ349" s="8"/>
      <c r="CR349" s="8"/>
      <c r="CS349" s="8"/>
      <c r="CT349" s="8"/>
      <c r="CU349" s="8"/>
      <c r="CV349" s="8"/>
      <c r="CW349" s="8"/>
      <c r="CX349" s="8"/>
      <c r="CY349" s="8"/>
      <c r="CZ349" s="8"/>
    </row>
    <row r="350" s="489" customFormat="true" ht="15" customHeight="true" x14ac:dyDescent="0.2">
      <c r="B350" s="488"/>
      <c r="Z350" s="344"/>
      <c r="AA350" s="344"/>
      <c r="AB350" s="344"/>
      <c r="AC350" s="344"/>
      <c r="AD350" s="344"/>
      <c r="AE350" s="344"/>
      <c r="AF350" s="344"/>
      <c r="AG350" s="344"/>
      <c r="AH350" s="344"/>
      <c r="AI350" s="344"/>
      <c r="AJ350" s="344"/>
      <c r="AK350" s="344"/>
      <c r="AL350" s="344"/>
      <c r="AM350" s="344"/>
      <c r="AN350" s="344"/>
      <c r="AO350" s="344"/>
      <c r="AP350" s="344"/>
      <c r="AQ350" s="344"/>
      <c r="AR350" s="344"/>
      <c r="AS350" s="344"/>
      <c r="AT350" s="344"/>
      <c r="AU350" s="344"/>
      <c r="AV350" s="344"/>
      <c r="AW350" s="344"/>
      <c r="AX350" s="344"/>
      <c r="AY350" s="344"/>
      <c r="AZ350" s="344"/>
      <c r="BA350" s="965"/>
      <c r="BB350" s="552" t="s">
        <v>48</v>
      </c>
      <c r="BC350" s="54" t="s">
        <v>35</v>
      </c>
      <c r="BD350" s="50" t="s">
        <v>35</v>
      </c>
      <c r="BE350" s="50" t="s">
        <v>35</v>
      </c>
      <c r="BF350" s="50" t="s">
        <v>35</v>
      </c>
      <c r="BG350" s="45" t="s">
        <v>35</v>
      </c>
      <c r="BH350" s="54" t="s">
        <v>35</v>
      </c>
      <c r="BI350" s="50" t="s">
        <v>35</v>
      </c>
      <c r="BJ350" s="50" t="s">
        <v>35</v>
      </c>
      <c r="BK350" s="50" t="s">
        <v>35</v>
      </c>
      <c r="BL350" s="45" t="s">
        <v>35</v>
      </c>
      <c r="BM350" s="54" t="s">
        <v>35</v>
      </c>
      <c r="BN350" s="50" t="s">
        <v>35</v>
      </c>
      <c r="BO350" s="50" t="s">
        <v>35</v>
      </c>
      <c r="BP350" s="50" t="s">
        <v>35</v>
      </c>
      <c r="BQ350" s="45" t="s">
        <v>35</v>
      </c>
      <c r="BR350" s="54" t="s">
        <v>35</v>
      </c>
      <c r="BS350" s="50" t="s">
        <v>35</v>
      </c>
      <c r="BT350" s="50" t="s">
        <v>35</v>
      </c>
      <c r="BU350" s="50" t="s">
        <v>35</v>
      </c>
      <c r="BV350" s="50" t="s">
        <v>35</v>
      </c>
      <c r="BW350" s="50" t="s">
        <v>35</v>
      </c>
      <c r="BX350" s="50" t="s">
        <v>35</v>
      </c>
      <c r="BY350" s="39" t="s">
        <v>35</v>
      </c>
      <c r="BZ350" s="8"/>
      <c r="CA350" s="8"/>
      <c r="CB350" s="8"/>
      <c r="CC350" s="8"/>
      <c r="CD350" s="8"/>
      <c r="CE350" s="8"/>
      <c r="CF350" s="8"/>
      <c r="CG350" s="8"/>
      <c r="CH350" s="8"/>
      <c r="CI350" s="8"/>
      <c r="CJ350" s="8"/>
      <c r="CK350" s="8"/>
      <c r="CL350" s="8"/>
      <c r="CM350" s="8"/>
      <c r="CN350" s="8"/>
      <c r="CO350" s="8"/>
      <c r="CP350" s="8"/>
      <c r="CQ350" s="8"/>
      <c r="CR350" s="8"/>
      <c r="CS350" s="8"/>
      <c r="CT350" s="8"/>
      <c r="CU350" s="8"/>
      <c r="CV350" s="8"/>
      <c r="CW350" s="8"/>
      <c r="CX350" s="8"/>
      <c r="CY350" s="8"/>
      <c r="CZ350" s="8"/>
    </row>
    <row r="351" s="489" customFormat="true" ht="15" customHeight="true" x14ac:dyDescent="0.2">
      <c r="B351" s="488"/>
      <c r="Z351" s="344"/>
      <c r="AA351" s="344"/>
      <c r="AB351" s="344"/>
      <c r="AC351" s="344"/>
      <c r="AD351" s="344"/>
      <c r="AE351" s="344"/>
      <c r="AF351" s="344"/>
      <c r="AG351" s="344"/>
      <c r="AH351" s="344"/>
      <c r="AI351" s="344"/>
      <c r="AJ351" s="344"/>
      <c r="AK351" s="344"/>
      <c r="AL351" s="344"/>
      <c r="AM351" s="344"/>
      <c r="AN351" s="344"/>
      <c r="AO351" s="344"/>
      <c r="AP351" s="344"/>
      <c r="AQ351" s="344"/>
      <c r="AR351" s="344"/>
      <c r="AS351" s="344"/>
      <c r="AT351" s="344"/>
      <c r="AU351" s="344"/>
      <c r="AV351" s="344"/>
      <c r="AW351" s="344"/>
      <c r="AX351" s="344"/>
      <c r="AY351" s="344"/>
      <c r="AZ351" s="344"/>
      <c r="BA351" s="966" t="s">
        <v>144</v>
      </c>
      <c r="BB351" s="552" t="s">
        <v>49</v>
      </c>
      <c r="BC351" s="54" t="s">
        <v>35</v>
      </c>
      <c r="BD351" s="50" t="s">
        <v>35</v>
      </c>
      <c r="BE351" s="50" t="s">
        <v>35</v>
      </c>
      <c r="BF351" s="50" t="s">
        <v>35</v>
      </c>
      <c r="BG351" s="45" t="s">
        <v>35</v>
      </c>
      <c r="BH351" s="54" t="s">
        <v>35</v>
      </c>
      <c r="BI351" s="50" t="s">
        <v>35</v>
      </c>
      <c r="BJ351" s="50" t="s">
        <v>35</v>
      </c>
      <c r="BK351" s="50" t="s">
        <v>35</v>
      </c>
      <c r="BL351" s="45" t="s">
        <v>35</v>
      </c>
      <c r="BM351" s="54" t="s">
        <v>35</v>
      </c>
      <c r="BN351" s="50" t="s">
        <v>35</v>
      </c>
      <c r="BO351" s="50" t="s">
        <v>35</v>
      </c>
      <c r="BP351" s="50" t="s">
        <v>35</v>
      </c>
      <c r="BQ351" s="45" t="s">
        <v>35</v>
      </c>
      <c r="BR351" s="54" t="s">
        <v>35</v>
      </c>
      <c r="BS351" s="50" t="s">
        <v>35</v>
      </c>
      <c r="BT351" s="50" t="s">
        <v>35</v>
      </c>
      <c r="BU351" s="50" t="s">
        <v>35</v>
      </c>
      <c r="BV351" s="50" t="s">
        <v>35</v>
      </c>
      <c r="BW351" s="50" t="s">
        <v>35</v>
      </c>
      <c r="BX351" s="50" t="s">
        <v>35</v>
      </c>
      <c r="BY351" s="39" t="s">
        <v>35</v>
      </c>
      <c r="BZ351" s="8"/>
      <c r="CA351" s="8"/>
      <c r="CB351" s="8"/>
      <c r="CC351" s="8"/>
      <c r="CD351" s="8"/>
      <c r="CE351" s="8"/>
      <c r="CF351" s="8"/>
      <c r="CG351" s="8"/>
      <c r="CH351" s="8"/>
      <c r="CI351" s="8"/>
      <c r="CJ351" s="8"/>
      <c r="CK351" s="8"/>
      <c r="CL351" s="8"/>
      <c r="CM351" s="8"/>
      <c r="CN351" s="8"/>
      <c r="CO351" s="8"/>
      <c r="CP351" s="8"/>
      <c r="CQ351" s="8"/>
      <c r="CR351" s="8"/>
      <c r="CS351" s="8"/>
      <c r="CT351" s="8"/>
      <c r="CU351" s="8"/>
      <c r="CV351" s="8"/>
      <c r="CW351" s="8"/>
      <c r="CX351" s="8"/>
      <c r="CY351" s="8"/>
      <c r="CZ351" s="8"/>
    </row>
    <row r="352" s="489" customFormat="true" ht="15" customHeight="true" x14ac:dyDescent="0.2">
      <c r="B352" s="488"/>
      <c r="Z352" s="344"/>
      <c r="AA352" s="344"/>
      <c r="AB352" s="344"/>
      <c r="AC352" s="344"/>
      <c r="AD352" s="344"/>
      <c r="AE352" s="344"/>
      <c r="AF352" s="344"/>
      <c r="AG352" s="344"/>
      <c r="AH352" s="344"/>
      <c r="AI352" s="344"/>
      <c r="AJ352" s="344"/>
      <c r="AK352" s="344"/>
      <c r="AL352" s="344"/>
      <c r="AM352" s="344"/>
      <c r="AN352" s="344"/>
      <c r="AO352" s="344"/>
      <c r="AP352" s="344"/>
      <c r="AQ352" s="344"/>
      <c r="AR352" s="344"/>
      <c r="AS352" s="344"/>
      <c r="AT352" s="344"/>
      <c r="AU352" s="344"/>
      <c r="AV352" s="344"/>
      <c r="AW352" s="344"/>
      <c r="AX352" s="344"/>
      <c r="AY352" s="344"/>
      <c r="AZ352" s="344"/>
      <c r="BA352" s="965"/>
      <c r="BB352" s="552" t="s">
        <v>48</v>
      </c>
      <c r="BC352" s="54" t="s">
        <v>35</v>
      </c>
      <c r="BD352" s="50" t="s">
        <v>35</v>
      </c>
      <c r="BE352" s="50" t="s">
        <v>35</v>
      </c>
      <c r="BF352" s="50" t="s">
        <v>35</v>
      </c>
      <c r="BG352" s="45" t="s">
        <v>35</v>
      </c>
      <c r="BH352" s="54" t="s">
        <v>35</v>
      </c>
      <c r="BI352" s="50" t="s">
        <v>35</v>
      </c>
      <c r="BJ352" s="50" t="s">
        <v>35</v>
      </c>
      <c r="BK352" s="50" t="s">
        <v>35</v>
      </c>
      <c r="BL352" s="45" t="s">
        <v>35</v>
      </c>
      <c r="BM352" s="54" t="s">
        <v>35</v>
      </c>
      <c r="BN352" s="50" t="s">
        <v>35</v>
      </c>
      <c r="BO352" s="50" t="s">
        <v>35</v>
      </c>
      <c r="BP352" s="50" t="s">
        <v>35</v>
      </c>
      <c r="BQ352" s="45" t="s">
        <v>35</v>
      </c>
      <c r="BR352" s="54" t="s">
        <v>35</v>
      </c>
      <c r="BS352" s="50" t="s">
        <v>35</v>
      </c>
      <c r="BT352" s="50" t="s">
        <v>35</v>
      </c>
      <c r="BU352" s="50" t="s">
        <v>35</v>
      </c>
      <c r="BV352" s="50" t="s">
        <v>35</v>
      </c>
      <c r="BW352" s="50" t="s">
        <v>35</v>
      </c>
      <c r="BX352" s="50" t="s">
        <v>35</v>
      </c>
      <c r="BY352" s="39" t="s">
        <v>35</v>
      </c>
      <c r="BZ352" s="8"/>
      <c r="CA352" s="8"/>
      <c r="CB352" s="8"/>
      <c r="CC352" s="8"/>
      <c r="CD352" s="8"/>
      <c r="CE352" s="8"/>
      <c r="CF352" s="8"/>
      <c r="CG352" s="8"/>
      <c r="CH352" s="8"/>
      <c r="CI352" s="8"/>
      <c r="CJ352" s="8"/>
      <c r="CK352" s="8"/>
      <c r="CL352" s="8"/>
      <c r="CM352" s="8"/>
      <c r="CN352" s="8"/>
      <c r="CO352" s="8"/>
      <c r="CP352" s="8"/>
      <c r="CQ352" s="8"/>
      <c r="CR352" s="8"/>
      <c r="CS352" s="8"/>
      <c r="CT352" s="8"/>
      <c r="CU352" s="8"/>
      <c r="CV352" s="8"/>
      <c r="CW352" s="8"/>
      <c r="CX352" s="8"/>
      <c r="CY352" s="8"/>
      <c r="CZ352" s="8"/>
    </row>
    <row r="353" s="489" customFormat="true" ht="15" customHeight="true" x14ac:dyDescent="0.2">
      <c r="B353" s="488"/>
      <c r="Z353" s="344"/>
      <c r="AA353" s="344"/>
      <c r="AB353" s="344"/>
      <c r="AC353" s="344"/>
      <c r="AD353" s="344"/>
      <c r="AE353" s="344"/>
      <c r="AF353" s="344"/>
      <c r="AG353" s="344"/>
      <c r="AH353" s="344"/>
      <c r="AI353" s="344"/>
      <c r="AJ353" s="344"/>
      <c r="AK353" s="344"/>
      <c r="AL353" s="344"/>
      <c r="AM353" s="344"/>
      <c r="AN353" s="344"/>
      <c r="AO353" s="344"/>
      <c r="AP353" s="344"/>
      <c r="AQ353" s="344"/>
      <c r="AR353" s="344"/>
      <c r="AS353" s="344"/>
      <c r="AT353" s="344"/>
      <c r="AU353" s="344"/>
      <c r="AV353" s="344"/>
      <c r="AW353" s="344"/>
      <c r="AX353" s="344"/>
      <c r="AY353" s="344"/>
      <c r="AZ353" s="344"/>
      <c r="BA353" s="966" t="s">
        <v>139</v>
      </c>
      <c r="BB353" s="552" t="s">
        <v>49</v>
      </c>
      <c r="BC353" s="54" t="s">
        <v>35</v>
      </c>
      <c r="BD353" s="50" t="s">
        <v>35</v>
      </c>
      <c r="BE353" s="50" t="s">
        <v>35</v>
      </c>
      <c r="BF353" s="50" t="s">
        <v>35</v>
      </c>
      <c r="BG353" s="45" t="s">
        <v>35</v>
      </c>
      <c r="BH353" s="54" t="s">
        <v>35</v>
      </c>
      <c r="BI353" s="50" t="s">
        <v>35</v>
      </c>
      <c r="BJ353" s="50" t="s">
        <v>35</v>
      </c>
      <c r="BK353" s="50" t="s">
        <v>35</v>
      </c>
      <c r="BL353" s="45" t="s">
        <v>35</v>
      </c>
      <c r="BM353" s="54" t="s">
        <v>35</v>
      </c>
      <c r="BN353" s="50" t="s">
        <v>35</v>
      </c>
      <c r="BO353" s="50" t="s">
        <v>35</v>
      </c>
      <c r="BP353" s="50" t="s">
        <v>35</v>
      </c>
      <c r="BQ353" s="45" t="s">
        <v>35</v>
      </c>
      <c r="BR353" s="54" t="s">
        <v>35</v>
      </c>
      <c r="BS353" s="50" t="s">
        <v>35</v>
      </c>
      <c r="BT353" s="50" t="s">
        <v>35</v>
      </c>
      <c r="BU353" s="50" t="s">
        <v>35</v>
      </c>
      <c r="BV353" s="50" t="s">
        <v>35</v>
      </c>
      <c r="BW353" s="50" t="s">
        <v>35</v>
      </c>
      <c r="BX353" s="50" t="s">
        <v>35</v>
      </c>
      <c r="BY353" s="39" t="s">
        <v>35</v>
      </c>
      <c r="BZ353" s="8"/>
      <c r="CA353" s="8"/>
      <c r="CB353" s="8"/>
      <c r="CC353" s="8"/>
      <c r="CD353" s="8"/>
      <c r="CE353" s="8"/>
      <c r="CF353" s="8"/>
      <c r="CG353" s="8"/>
      <c r="CH353" s="8"/>
      <c r="CI353" s="8"/>
      <c r="CJ353" s="8"/>
      <c r="CK353" s="8"/>
      <c r="CL353" s="8"/>
      <c r="CM353" s="8"/>
      <c r="CN353" s="8"/>
      <c r="CO353" s="8"/>
      <c r="CP353" s="8"/>
      <c r="CQ353" s="8"/>
      <c r="CR353" s="8"/>
      <c r="CS353" s="8"/>
      <c r="CT353" s="8"/>
      <c r="CU353" s="8"/>
      <c r="CV353" s="8"/>
      <c r="CW353" s="8"/>
      <c r="CX353" s="8"/>
      <c r="CY353" s="8"/>
      <c r="CZ353" s="8"/>
    </row>
    <row r="354" s="489" customFormat="true" ht="15" customHeight="true" x14ac:dyDescent="0.2">
      <c r="B354" s="488"/>
      <c r="Z354" s="344"/>
      <c r="AA354" s="344"/>
      <c r="AB354" s="344"/>
      <c r="AC354" s="344"/>
      <c r="AD354" s="344"/>
      <c r="AE354" s="344"/>
      <c r="AF354" s="344"/>
      <c r="AG354" s="344"/>
      <c r="AH354" s="344"/>
      <c r="AI354" s="344"/>
      <c r="AJ354" s="344"/>
      <c r="AK354" s="344"/>
      <c r="AL354" s="344"/>
      <c r="AM354" s="344"/>
      <c r="AN354" s="344"/>
      <c r="AO354" s="344"/>
      <c r="AP354" s="344"/>
      <c r="AQ354" s="344"/>
      <c r="AR354" s="344"/>
      <c r="AS354" s="344"/>
      <c r="AT354" s="344"/>
      <c r="AU354" s="344"/>
      <c r="AV354" s="344"/>
      <c r="AW354" s="344"/>
      <c r="AX354" s="344"/>
      <c r="AY354" s="344"/>
      <c r="AZ354" s="344"/>
      <c r="BA354" s="967"/>
      <c r="BB354" s="554" t="s">
        <v>48</v>
      </c>
      <c r="BC354" s="53" t="s">
        <v>35</v>
      </c>
      <c r="BD354" s="49" t="s">
        <v>35</v>
      </c>
      <c r="BE354" s="49" t="s">
        <v>35</v>
      </c>
      <c r="BF354" s="49" t="s">
        <v>35</v>
      </c>
      <c r="BG354" s="44" t="s">
        <v>35</v>
      </c>
      <c r="BH354" s="53" t="s">
        <v>35</v>
      </c>
      <c r="BI354" s="49" t="s">
        <v>35</v>
      </c>
      <c r="BJ354" s="49" t="s">
        <v>35</v>
      </c>
      <c r="BK354" s="49" t="s">
        <v>35</v>
      </c>
      <c r="BL354" s="44" t="s">
        <v>35</v>
      </c>
      <c r="BM354" s="53" t="s">
        <v>35</v>
      </c>
      <c r="BN354" s="49" t="s">
        <v>35</v>
      </c>
      <c r="BO354" s="49" t="s">
        <v>35</v>
      </c>
      <c r="BP354" s="49" t="s">
        <v>35</v>
      </c>
      <c r="BQ354" s="44" t="s">
        <v>35</v>
      </c>
      <c r="BR354" s="53" t="s">
        <v>35</v>
      </c>
      <c r="BS354" s="49" t="s">
        <v>35</v>
      </c>
      <c r="BT354" s="49" t="s">
        <v>35</v>
      </c>
      <c r="BU354" s="49" t="s">
        <v>35</v>
      </c>
      <c r="BV354" s="49" t="s">
        <v>35</v>
      </c>
      <c r="BW354" s="49" t="s">
        <v>35</v>
      </c>
      <c r="BX354" s="49" t="s">
        <v>35</v>
      </c>
      <c r="BY354" s="38" t="s">
        <v>35</v>
      </c>
      <c r="BZ354" s="8"/>
      <c r="CA354" s="8"/>
      <c r="CB354" s="8"/>
      <c r="CC354" s="8"/>
      <c r="CD354" s="8"/>
      <c r="CE354" s="8"/>
      <c r="CF354" s="8"/>
      <c r="CG354" s="8"/>
      <c r="CH354" s="8"/>
      <c r="CI354" s="8"/>
      <c r="CJ354" s="8"/>
      <c r="CK354" s="8"/>
      <c r="CL354" s="8"/>
      <c r="CM354" s="8"/>
      <c r="CN354" s="8"/>
      <c r="CO354" s="8"/>
      <c r="CP354" s="8"/>
      <c r="CQ354" s="8"/>
      <c r="CR354" s="8"/>
      <c r="CS354" s="8"/>
      <c r="CT354" s="8"/>
      <c r="CU354" s="8"/>
      <c r="CV354" s="8"/>
      <c r="CW354" s="8"/>
      <c r="CX354" s="8"/>
      <c r="CY354" s="8"/>
      <c r="CZ354" s="8"/>
    </row>
    <row r="355" s="489" customFormat="true" ht="15" customHeight="true" x14ac:dyDescent="0.2">
      <c r="B355" s="488"/>
      <c r="Z355" s="344"/>
      <c r="AA355" s="344"/>
      <c r="AB355" s="344"/>
      <c r="AC355" s="344"/>
      <c r="AD355" s="344"/>
      <c r="AE355" s="344"/>
      <c r="AF355" s="344"/>
      <c r="AG355" s="344"/>
      <c r="AH355" s="344"/>
      <c r="AI355" s="344"/>
      <c r="AJ355" s="344"/>
      <c r="AK355" s="344"/>
      <c r="AL355" s="344"/>
      <c r="AM355" s="344"/>
      <c r="AN355" s="344"/>
      <c r="AO355" s="344"/>
      <c r="AP355" s="344"/>
      <c r="AQ355" s="344"/>
      <c r="AR355" s="344"/>
      <c r="AS355" s="344"/>
      <c r="AT355" s="344"/>
      <c r="AU355" s="344"/>
      <c r="AV355" s="344"/>
      <c r="AW355" s="344"/>
      <c r="AX355" s="344"/>
      <c r="AY355" s="344"/>
      <c r="AZ355" s="344"/>
      <c r="BA355" s="364"/>
      <c r="BB355" s="320"/>
      <c r="BC355" s="407"/>
      <c r="BD355" s="407"/>
      <c r="BE355" s="407"/>
      <c r="BF355" s="407"/>
      <c r="BG355" s="407"/>
      <c r="BH355" s="407"/>
      <c r="BI355" s="407"/>
      <c r="BJ355" s="407"/>
      <c r="BK355" s="407"/>
      <c r="BL355" s="407"/>
      <c r="BM355" s="407"/>
      <c r="BN355" s="407"/>
      <c r="BO355" s="407"/>
      <c r="BP355" s="407"/>
      <c r="BQ355" s="407"/>
      <c r="BR355" s="407"/>
      <c r="BS355" s="407"/>
      <c r="BT355" s="407"/>
      <c r="BU355" s="407"/>
      <c r="BV355" s="407"/>
      <c r="BW355" s="407"/>
      <c r="BX355" s="407"/>
      <c r="BY355" s="407"/>
      <c r="BZ355" s="408"/>
      <c r="CA355" s="408"/>
      <c r="CB355" s="408"/>
      <c r="CC355" s="408"/>
      <c r="CD355" s="408"/>
      <c r="CE355" s="408"/>
      <c r="CF355" s="408"/>
      <c r="CG355" s="408"/>
      <c r="CH355" s="408"/>
      <c r="CI355" s="408"/>
      <c r="CJ355" s="408"/>
      <c r="CK355" s="408"/>
      <c r="CL355" s="408"/>
      <c r="CM355" s="408"/>
      <c r="CN355" s="408"/>
      <c r="CO355" s="408"/>
      <c r="CP355" s="408"/>
      <c r="CQ355" s="408"/>
      <c r="CR355" s="408"/>
      <c r="CS355" s="408"/>
      <c r="CT355" s="408"/>
      <c r="CU355" s="408"/>
      <c r="CV355" s="408"/>
      <c r="CW355" s="408"/>
      <c r="CX355" s="408"/>
      <c r="CY355" s="408"/>
      <c r="CZ355" s="408"/>
    </row>
    <row r="356" s="489" customFormat="true" ht="15" customHeight="true" x14ac:dyDescent="0.2">
      <c r="B356" s="488"/>
      <c r="Z356" s="344"/>
      <c r="AA356" s="344"/>
      <c r="AB356" s="344"/>
      <c r="AC356" s="344"/>
      <c r="AD356" s="344"/>
      <c r="AE356" s="344"/>
      <c r="AF356" s="344"/>
      <c r="AG356" s="344"/>
      <c r="AH356" s="344"/>
      <c r="AI356" s="344"/>
      <c r="AJ356" s="344"/>
      <c r="AK356" s="344"/>
      <c r="AL356" s="344"/>
      <c r="AM356" s="344"/>
      <c r="AN356" s="344"/>
      <c r="AO356" s="344"/>
      <c r="AP356" s="344"/>
      <c r="AQ356" s="344"/>
      <c r="AR356" s="344"/>
      <c r="AS356" s="344"/>
      <c r="AT356" s="344"/>
      <c r="AU356" s="344"/>
      <c r="AV356" s="344"/>
      <c r="AW356" s="344"/>
      <c r="AX356" s="344"/>
      <c r="AY356" s="344"/>
      <c r="AZ356" s="344"/>
      <c r="BA356" s="364"/>
      <c r="BB356" s="320"/>
      <c r="BC356" s="364"/>
      <c r="BD356" s="364"/>
      <c r="BE356" s="364"/>
      <c r="BF356" s="364"/>
      <c r="BG356" s="364"/>
      <c r="BH356" s="364"/>
      <c r="BI356" s="364"/>
      <c r="BJ356" s="364"/>
      <c r="BK356" s="364"/>
      <c r="BL356" s="364"/>
      <c r="BM356" s="364"/>
      <c r="BN356" s="364"/>
      <c r="BO356" s="364"/>
      <c r="BP356" s="364"/>
      <c r="BQ356" s="364"/>
      <c r="BR356" s="364"/>
      <c r="BS356" s="364"/>
      <c r="BT356" s="364"/>
      <c r="BU356" s="364"/>
      <c r="BV356" s="364"/>
      <c r="BW356" s="364"/>
      <c r="BX356" s="364"/>
      <c r="BY356" s="36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16" customFormat="true" ht="15" customHeight="true" x14ac:dyDescent="0.2">
      <c r="B357" s="318"/>
      <c r="Z357" s="344"/>
      <c r="AA357" s="344"/>
      <c r="AB357" s="344"/>
      <c r="AC357" s="344"/>
      <c r="AD357" s="344"/>
      <c r="AE357" s="344"/>
      <c r="AF357" s="344"/>
      <c r="AG357" s="344"/>
      <c r="AH357" s="344"/>
      <c r="AI357" s="344"/>
      <c r="AJ357" s="344"/>
      <c r="AK357" s="344"/>
      <c r="AL357" s="344"/>
      <c r="AM357" s="344"/>
      <c r="AN357" s="344"/>
      <c r="AO357" s="344"/>
      <c r="AP357" s="344"/>
      <c r="AQ357" s="344"/>
      <c r="AR357" s="344"/>
      <c r="AS357" s="344"/>
      <c r="AT357" s="344"/>
      <c r="AU357" s="344"/>
      <c r="AV357" s="344"/>
      <c r="AW357" s="344"/>
      <c r="AX357" s="344"/>
      <c r="AY357" s="344"/>
      <c r="AZ357" s="344"/>
      <c r="BA357" s="364"/>
      <c r="BB357" s="320"/>
      <c r="BC357" s="364"/>
      <c r="BD357" s="364"/>
      <c r="BE357" s="364"/>
      <c r="BF357" s="364"/>
      <c r="BG357" s="364"/>
      <c r="BH357" s="364"/>
      <c r="BI357" s="364"/>
      <c r="BJ357" s="364"/>
      <c r="BK357" s="364"/>
      <c r="BL357" s="364"/>
      <c r="BM357" s="364"/>
      <c r="BN357" s="364"/>
      <c r="BO357" s="364"/>
      <c r="BP357" s="364"/>
      <c r="BQ357" s="364"/>
      <c r="BR357" s="364"/>
      <c r="BS357" s="364"/>
      <c r="BT357" s="364"/>
      <c r="BU357" s="364"/>
      <c r="BV357" s="364"/>
      <c r="BW357" s="364"/>
      <c r="BX357" s="364"/>
      <c r="BY357" s="36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16" customFormat="true" ht="15" customHeight="true" x14ac:dyDescent="0.2">
      <c r="B358" s="318"/>
      <c r="Z358" s="344"/>
      <c r="AA358" s="344"/>
      <c r="AB358" s="344"/>
      <c r="AC358" s="344"/>
      <c r="AD358" s="344"/>
      <c r="AE358" s="344"/>
      <c r="AF358" s="344"/>
      <c r="AG358" s="344"/>
      <c r="AH358" s="344"/>
      <c r="AI358" s="344"/>
      <c r="AJ358" s="344"/>
      <c r="AK358" s="344"/>
      <c r="AL358" s="344"/>
      <c r="AM358" s="344"/>
      <c r="AN358" s="344"/>
      <c r="AO358" s="344"/>
      <c r="AP358" s="344"/>
      <c r="AQ358" s="344"/>
      <c r="AR358" s="344"/>
      <c r="AS358" s="344"/>
      <c r="AT358" s="344"/>
      <c r="AU358" s="344"/>
      <c r="AV358" s="344"/>
      <c r="AW358" s="344"/>
      <c r="AX358" s="344"/>
      <c r="AY358" s="344"/>
      <c r="AZ358" s="344"/>
      <c r="BA358" s="364"/>
      <c r="BB358" s="320"/>
      <c r="BC358" s="364"/>
      <c r="BD358" s="364"/>
      <c r="BE358" s="364"/>
      <c r="BF358" s="364"/>
      <c r="BG358" s="364"/>
      <c r="BH358" s="364"/>
      <c r="BI358" s="364"/>
      <c r="BJ358" s="364"/>
      <c r="BK358" s="364"/>
      <c r="BL358" s="364"/>
      <c r="BM358" s="364"/>
      <c r="BN358" s="364"/>
      <c r="BO358" s="364"/>
      <c r="BP358" s="364"/>
      <c r="BQ358" s="364"/>
      <c r="BR358" s="364"/>
      <c r="BS358" s="364"/>
      <c r="BT358" s="364"/>
      <c r="BU358" s="364"/>
      <c r="BV358" s="364"/>
      <c r="BW358" s="364"/>
      <c r="BX358" s="364"/>
      <c r="BY358" s="36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16" customFormat="true" ht="15" customHeight="true" x14ac:dyDescent="0.2">
      <c r="B359" s="318"/>
      <c r="Z359" s="344"/>
      <c r="AA359" s="344"/>
      <c r="AB359" s="344"/>
      <c r="AC359" s="344"/>
      <c r="AD359" s="344"/>
      <c r="AE359" s="344"/>
      <c r="AF359" s="344"/>
      <c r="AG359" s="344"/>
      <c r="AH359" s="344"/>
      <c r="AI359" s="344"/>
      <c r="AJ359" s="344"/>
      <c r="AK359" s="344"/>
      <c r="AL359" s="344"/>
      <c r="AM359" s="344"/>
      <c r="AN359" s="344"/>
      <c r="AO359" s="344"/>
      <c r="AP359" s="344"/>
      <c r="AQ359" s="344"/>
      <c r="AR359" s="344"/>
      <c r="AS359" s="344"/>
      <c r="AT359" s="344"/>
      <c r="AU359" s="344"/>
      <c r="AV359" s="344"/>
      <c r="AW359" s="344"/>
      <c r="AX359" s="344"/>
      <c r="AY359" s="344"/>
      <c r="AZ359" s="344"/>
      <c r="BA359" s="364"/>
      <c r="BB359" s="320"/>
      <c r="BC359" s="364"/>
      <c r="BD359" s="364"/>
      <c r="BE359" s="364"/>
      <c r="BF359" s="364"/>
      <c r="BG359" s="364"/>
      <c r="BH359" s="364"/>
      <c r="BI359" s="364"/>
      <c r="BJ359" s="364"/>
      <c r="BK359" s="364"/>
      <c r="BL359" s="364"/>
      <c r="BM359" s="364"/>
      <c r="BN359" s="364"/>
      <c r="BO359" s="364"/>
      <c r="BP359" s="364"/>
      <c r="BQ359" s="364"/>
      <c r="BR359" s="364"/>
      <c r="BS359" s="364"/>
      <c r="BT359" s="364"/>
      <c r="BU359" s="364"/>
      <c r="BV359" s="364"/>
      <c r="BW359" s="364"/>
      <c r="BX359" s="364"/>
      <c r="BY359" s="36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16" customFormat="true" ht="15" customHeight="true" x14ac:dyDescent="0.2">
      <c r="B360" s="318"/>
      <c r="Z360" s="344"/>
      <c r="AA360" s="344"/>
      <c r="AB360" s="344"/>
      <c r="AC360" s="344"/>
      <c r="AD360" s="344"/>
      <c r="AE360" s="344"/>
      <c r="AF360" s="344"/>
      <c r="AG360" s="344"/>
      <c r="AH360" s="344"/>
      <c r="AI360" s="344"/>
      <c r="AJ360" s="344"/>
      <c r="AK360" s="344"/>
      <c r="AL360" s="344"/>
      <c r="AM360" s="344"/>
      <c r="AN360" s="344"/>
      <c r="AO360" s="344"/>
      <c r="AP360" s="344"/>
      <c r="AQ360" s="344"/>
      <c r="AR360" s="344"/>
      <c r="AS360" s="344"/>
      <c r="AT360" s="344"/>
      <c r="AU360" s="344"/>
      <c r="AV360" s="344"/>
      <c r="AW360" s="344"/>
      <c r="AX360" s="344"/>
      <c r="AY360" s="344"/>
      <c r="AZ360" s="344"/>
      <c r="BA360" s="364"/>
      <c r="BB360" s="320"/>
      <c r="BC360" s="364"/>
      <c r="BD360" s="364"/>
      <c r="BE360" s="364"/>
      <c r="BF360" s="364"/>
      <c r="BG360" s="364"/>
      <c r="BH360" s="364"/>
      <c r="BI360" s="364"/>
      <c r="BJ360" s="364"/>
      <c r="BK360" s="364"/>
      <c r="BL360" s="364"/>
      <c r="BM360" s="364"/>
      <c r="BN360" s="364"/>
      <c r="BO360" s="364"/>
      <c r="BP360" s="364"/>
      <c r="BQ360" s="364"/>
      <c r="BR360" s="364"/>
      <c r="BS360" s="364"/>
      <c r="BT360" s="364"/>
      <c r="BU360" s="364"/>
      <c r="BV360" s="364"/>
      <c r="BW360" s="364"/>
      <c r="BX360" s="364"/>
      <c r="BY360" s="36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16" customFormat="true" ht="15" customHeight="true" x14ac:dyDescent="0.2">
      <c r="B361" s="318"/>
      <c r="Z361" s="344"/>
      <c r="AA361" s="344"/>
      <c r="AB361" s="344"/>
      <c r="AC361" s="344"/>
      <c r="AD361" s="344"/>
      <c r="AE361" s="344"/>
      <c r="AF361" s="344"/>
      <c r="AG361" s="344"/>
      <c r="AH361" s="344"/>
      <c r="AI361" s="344"/>
      <c r="AJ361" s="344"/>
      <c r="AK361" s="344"/>
      <c r="AL361" s="344"/>
      <c r="AM361" s="344"/>
      <c r="AN361" s="344"/>
      <c r="AO361" s="344"/>
      <c r="AP361" s="344"/>
      <c r="AQ361" s="344"/>
      <c r="AR361" s="344"/>
      <c r="AS361" s="344"/>
      <c r="AT361" s="344"/>
      <c r="AU361" s="344"/>
      <c r="AV361" s="344"/>
      <c r="AW361" s="344"/>
      <c r="AX361" s="344"/>
      <c r="AY361" s="344"/>
      <c r="AZ361" s="344"/>
      <c r="BA361" s="364"/>
      <c r="BB361" s="320"/>
      <c r="BC361" s="364"/>
      <c r="BD361" s="364"/>
      <c r="BE361" s="364"/>
      <c r="BF361" s="364"/>
      <c r="BG361" s="364"/>
      <c r="BH361" s="364"/>
      <c r="BI361" s="364"/>
      <c r="BJ361" s="364"/>
      <c r="BK361" s="364"/>
      <c r="BL361" s="364"/>
      <c r="BM361" s="364"/>
      <c r="BN361" s="364"/>
      <c r="BO361" s="364"/>
      <c r="BP361" s="364"/>
      <c r="BQ361" s="364"/>
      <c r="BR361" s="364"/>
      <c r="BS361" s="364"/>
      <c r="BT361" s="364"/>
      <c r="BU361" s="364"/>
      <c r="BV361" s="364"/>
      <c r="BW361" s="364"/>
      <c r="BX361" s="364"/>
      <c r="BY361" s="36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16" customFormat="true" ht="15" customHeight="true" x14ac:dyDescent="0.2">
      <c r="B362" s="318"/>
      <c r="Z362" s="344"/>
      <c r="AA362" s="344"/>
      <c r="AB362" s="344"/>
      <c r="AC362" s="344"/>
      <c r="AD362" s="344"/>
      <c r="AE362" s="344"/>
      <c r="AF362" s="344"/>
      <c r="AG362" s="344"/>
      <c r="AH362" s="344"/>
      <c r="AI362" s="344"/>
      <c r="AJ362" s="344"/>
      <c r="AK362" s="344"/>
      <c r="AL362" s="344"/>
      <c r="AM362" s="344"/>
      <c r="AN362" s="344"/>
      <c r="AO362" s="344"/>
      <c r="AP362" s="344"/>
      <c r="AQ362" s="344"/>
      <c r="AR362" s="344"/>
      <c r="AS362" s="344"/>
      <c r="AT362" s="344"/>
      <c r="AU362" s="344"/>
      <c r="AV362" s="344"/>
      <c r="AW362" s="344"/>
      <c r="AX362" s="344"/>
      <c r="AY362" s="344"/>
      <c r="AZ362" s="344"/>
      <c r="BA362" s="364"/>
      <c r="BB362" s="320"/>
      <c r="BC362" s="364"/>
      <c r="BD362" s="364"/>
      <c r="BE362" s="364"/>
      <c r="BF362" s="364"/>
      <c r="BG362" s="364"/>
      <c r="BH362" s="364"/>
      <c r="BI362" s="364"/>
      <c r="BJ362" s="364"/>
      <c r="BK362" s="364"/>
      <c r="BL362" s="364"/>
      <c r="BM362" s="364"/>
      <c r="BN362" s="364"/>
      <c r="BO362" s="364"/>
      <c r="BP362" s="364"/>
      <c r="BQ362" s="364"/>
      <c r="BR362" s="364"/>
      <c r="BS362" s="364"/>
      <c r="BT362" s="364"/>
      <c r="BU362" s="364"/>
      <c r="BV362" s="364"/>
      <c r="BW362" s="364"/>
      <c r="BX362" s="364"/>
      <c r="BY362" s="36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16" customFormat="true" ht="15" customHeight="true" x14ac:dyDescent="0.2">
      <c r="B363" s="318"/>
      <c r="Z363" s="344"/>
      <c r="AA363" s="344"/>
      <c r="AB363" s="344"/>
      <c r="AC363" s="344"/>
      <c r="AD363" s="344"/>
      <c r="AE363" s="344"/>
      <c r="AF363" s="344"/>
      <c r="AG363" s="344"/>
      <c r="AH363" s="344"/>
      <c r="AI363" s="344"/>
      <c r="AJ363" s="344"/>
      <c r="AK363" s="344"/>
      <c r="AL363" s="344"/>
      <c r="AM363" s="344"/>
      <c r="AN363" s="344"/>
      <c r="AO363" s="344"/>
      <c r="AP363" s="344"/>
      <c r="AQ363" s="344"/>
      <c r="AR363" s="344"/>
      <c r="AS363" s="344"/>
      <c r="AT363" s="344"/>
      <c r="AU363" s="344"/>
      <c r="AV363" s="344"/>
      <c r="AW363" s="344"/>
      <c r="AX363" s="344"/>
      <c r="AY363" s="344"/>
      <c r="AZ363" s="344"/>
      <c r="BA363" s="364"/>
      <c r="BB363" s="320"/>
      <c r="BC363" s="364"/>
      <c r="BD363" s="364"/>
      <c r="BE363" s="364"/>
      <c r="BF363" s="364"/>
      <c r="BG363" s="364"/>
      <c r="BH363" s="364"/>
      <c r="BI363" s="364"/>
      <c r="BJ363" s="364"/>
      <c r="BK363" s="364"/>
      <c r="BL363" s="364"/>
      <c r="BM363" s="364"/>
      <c r="BN363" s="364"/>
      <c r="BO363" s="364"/>
      <c r="BP363" s="364"/>
      <c r="BQ363" s="364"/>
      <c r="BR363" s="364"/>
      <c r="BS363" s="364"/>
      <c r="BT363" s="364"/>
      <c r="BU363" s="364"/>
      <c r="BV363" s="364"/>
      <c r="BW363" s="364"/>
      <c r="BX363" s="364"/>
      <c r="BY363" s="36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16" customFormat="true" ht="15" customHeight="true" x14ac:dyDescent="0.2">
      <c r="B364" s="318"/>
      <c r="Z364" s="344"/>
      <c r="AA364" s="344"/>
      <c r="AB364" s="344"/>
      <c r="AC364" s="344"/>
      <c r="AD364" s="344"/>
      <c r="AE364" s="344"/>
      <c r="AF364" s="344"/>
      <c r="AG364" s="344"/>
      <c r="AH364" s="344"/>
      <c r="AI364" s="344"/>
      <c r="AJ364" s="344"/>
      <c r="AK364" s="344"/>
      <c r="AL364" s="344"/>
      <c r="AM364" s="344"/>
      <c r="AN364" s="344"/>
      <c r="AO364" s="344"/>
      <c r="AP364" s="344"/>
      <c r="AQ364" s="344"/>
      <c r="AR364" s="344"/>
      <c r="AS364" s="344"/>
      <c r="AT364" s="344"/>
      <c r="AU364" s="344"/>
      <c r="AV364" s="344"/>
      <c r="AW364" s="344"/>
      <c r="AX364" s="344"/>
      <c r="AY364" s="344"/>
      <c r="AZ364" s="344"/>
      <c r="BA364" s="364"/>
      <c r="BB364" s="320"/>
      <c r="BC364" s="364"/>
      <c r="BD364" s="364"/>
      <c r="BE364" s="364"/>
      <c r="BF364" s="364"/>
      <c r="BG364" s="364"/>
      <c r="BH364" s="364"/>
      <c r="BI364" s="364"/>
      <c r="BJ364" s="364"/>
      <c r="BK364" s="364"/>
      <c r="BL364" s="364"/>
      <c r="BM364" s="364"/>
      <c r="BN364" s="364"/>
      <c r="BO364" s="364"/>
      <c r="BP364" s="364"/>
      <c r="BQ364" s="364"/>
      <c r="BR364" s="364"/>
      <c r="BS364" s="364"/>
      <c r="BT364" s="364"/>
      <c r="BU364" s="364"/>
      <c r="BV364" s="364"/>
      <c r="BW364" s="364"/>
      <c r="BX364" s="364"/>
      <c r="BY364" s="36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16" customFormat="true" ht="15" customHeight="true" x14ac:dyDescent="0.2">
      <c r="B365" s="318"/>
      <c r="Z365" s="344"/>
      <c r="AA365" s="344"/>
      <c r="AB365" s="344"/>
      <c r="AC365" s="344"/>
      <c r="AD365" s="344"/>
      <c r="AE365" s="344"/>
      <c r="AF365" s="344"/>
      <c r="AG365" s="344"/>
      <c r="AH365" s="344"/>
      <c r="AI365" s="344"/>
      <c r="AJ365" s="344"/>
      <c r="AK365" s="344"/>
      <c r="AL365" s="344"/>
      <c r="AM365" s="344"/>
      <c r="AN365" s="344"/>
      <c r="AO365" s="344"/>
      <c r="AP365" s="344"/>
      <c r="AQ365" s="344"/>
      <c r="AR365" s="344"/>
      <c r="AS365" s="344"/>
      <c r="AT365" s="344"/>
      <c r="AU365" s="344"/>
      <c r="AV365" s="344"/>
      <c r="AW365" s="344"/>
      <c r="AX365" s="344"/>
      <c r="AY365" s="344"/>
      <c r="AZ365" s="344"/>
      <c r="BA365" s="364"/>
      <c r="BB365" s="320"/>
      <c r="BC365" s="364"/>
      <c r="BD365" s="364"/>
      <c r="BE365" s="364"/>
      <c r="BF365" s="364"/>
      <c r="BG365" s="364"/>
      <c r="BH365" s="364"/>
      <c r="BI365" s="364"/>
      <c r="BJ365" s="364"/>
      <c r="BK365" s="364"/>
      <c r="BL365" s="364"/>
      <c r="BM365" s="364"/>
      <c r="BN365" s="364"/>
      <c r="BO365" s="364"/>
      <c r="BP365" s="364"/>
      <c r="BQ365" s="364"/>
      <c r="BR365" s="364"/>
      <c r="BS365" s="364"/>
      <c r="BT365" s="364"/>
      <c r="BU365" s="364"/>
      <c r="BV365" s="364"/>
      <c r="BW365" s="364"/>
      <c r="BX365" s="364"/>
      <c r="BY365" s="36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16" customFormat="true" ht="15" customHeight="true" x14ac:dyDescent="0.2">
      <c r="B366" s="318"/>
      <c r="Z366" s="344"/>
      <c r="AA366" s="344"/>
      <c r="AB366" s="344"/>
      <c r="AC366" s="344"/>
      <c r="AD366" s="344"/>
      <c r="AE366" s="344"/>
      <c r="AF366" s="344"/>
      <c r="AG366" s="344"/>
      <c r="AH366" s="344"/>
      <c r="AI366" s="344"/>
      <c r="AJ366" s="344"/>
      <c r="AK366" s="344"/>
      <c r="AL366" s="344"/>
      <c r="AM366" s="344"/>
      <c r="AN366" s="344"/>
      <c r="AO366" s="344"/>
      <c r="AP366" s="344"/>
      <c r="AQ366" s="344"/>
      <c r="AR366" s="344"/>
      <c r="AS366" s="344"/>
      <c r="AT366" s="344"/>
      <c r="AU366" s="344"/>
      <c r="AV366" s="344"/>
      <c r="AW366" s="344"/>
      <c r="AX366" s="344"/>
      <c r="AY366" s="344"/>
      <c r="AZ366" s="344"/>
      <c r="BA366" s="364"/>
      <c r="BB366" s="320"/>
      <c r="BC366" s="364"/>
      <c r="BD366" s="364"/>
      <c r="BE366" s="364"/>
      <c r="BF366" s="364"/>
      <c r="BG366" s="364"/>
      <c r="BH366" s="364"/>
      <c r="BI366" s="364"/>
      <c r="BJ366" s="364"/>
      <c r="BK366" s="364"/>
      <c r="BL366" s="364"/>
      <c r="BM366" s="364"/>
      <c r="BN366" s="364"/>
      <c r="BO366" s="364"/>
      <c r="BP366" s="364"/>
      <c r="BQ366" s="364"/>
      <c r="BR366" s="364"/>
      <c r="BS366" s="364"/>
      <c r="BT366" s="364"/>
      <c r="BU366" s="364"/>
      <c r="BV366" s="364"/>
      <c r="BW366" s="364"/>
      <c r="BX366" s="364"/>
      <c r="BY366" s="36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16" customFormat="true" ht="15" customHeight="true" x14ac:dyDescent="0.2">
      <c r="B367" s="318"/>
      <c r="Z367" s="344"/>
      <c r="AA367" s="344"/>
      <c r="AB367" s="344"/>
      <c r="AC367" s="344"/>
      <c r="AD367" s="344"/>
      <c r="AE367" s="344"/>
      <c r="AF367" s="344"/>
      <c r="AG367" s="344"/>
      <c r="AH367" s="344"/>
      <c r="AI367" s="344"/>
      <c r="AJ367" s="344"/>
      <c r="AK367" s="344"/>
      <c r="AL367" s="344"/>
      <c r="AM367" s="344"/>
      <c r="AN367" s="344"/>
      <c r="AO367" s="344"/>
      <c r="AP367" s="344"/>
      <c r="AQ367" s="344"/>
      <c r="AR367" s="344"/>
      <c r="AS367" s="344"/>
      <c r="AT367" s="344"/>
      <c r="AU367" s="344"/>
      <c r="AV367" s="344"/>
      <c r="AW367" s="344"/>
      <c r="AX367" s="344"/>
      <c r="AY367" s="344"/>
      <c r="AZ367" s="344"/>
      <c r="BA367" s="364"/>
      <c r="BB367" s="320"/>
      <c r="BC367" s="364"/>
      <c r="BD367" s="364"/>
      <c r="BE367" s="364"/>
      <c r="BF367" s="364"/>
      <c r="BG367" s="364"/>
      <c r="BH367" s="364"/>
      <c r="BI367" s="364"/>
      <c r="BJ367" s="364"/>
      <c r="BK367" s="364"/>
      <c r="BL367" s="364"/>
      <c r="BM367" s="364"/>
      <c r="BN367" s="364"/>
      <c r="BO367" s="364"/>
      <c r="BP367" s="364"/>
      <c r="BQ367" s="364"/>
      <c r="BR367" s="364"/>
      <c r="BS367" s="364"/>
      <c r="BT367" s="364"/>
      <c r="BU367" s="364"/>
      <c r="BV367" s="364"/>
      <c r="BW367" s="364"/>
      <c r="BX367" s="364"/>
      <c r="BY367" s="36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16" customFormat="true" ht="15" customHeight="true" x14ac:dyDescent="0.2">
      <c r="B368" s="318"/>
      <c r="Z368" s="344"/>
      <c r="AA368" s="344"/>
      <c r="AB368" s="344"/>
      <c r="AC368" s="344"/>
      <c r="AD368" s="344"/>
      <c r="AE368" s="344"/>
      <c r="AF368" s="344"/>
      <c r="AG368" s="344"/>
      <c r="AH368" s="344"/>
      <c r="AI368" s="344"/>
      <c r="AJ368" s="344"/>
      <c r="AK368" s="344"/>
      <c r="AL368" s="344"/>
      <c r="AM368" s="344"/>
      <c r="AN368" s="344"/>
      <c r="AO368" s="344"/>
      <c r="AP368" s="344"/>
      <c r="AQ368" s="344"/>
      <c r="AR368" s="344"/>
      <c r="AS368" s="344"/>
      <c r="AT368" s="344"/>
      <c r="AU368" s="344"/>
      <c r="AV368" s="344"/>
      <c r="AW368" s="344"/>
      <c r="AX368" s="344"/>
      <c r="AY368" s="344"/>
      <c r="AZ368" s="344"/>
      <c r="BA368" s="364"/>
      <c r="BB368" s="320"/>
      <c r="BC368" s="364"/>
      <c r="BD368" s="364"/>
      <c r="BE368" s="364"/>
      <c r="BF368" s="364"/>
      <c r="BG368" s="364"/>
      <c r="BH368" s="364"/>
      <c r="BI368" s="364"/>
      <c r="BJ368" s="364"/>
      <c r="BK368" s="364"/>
      <c r="BL368" s="364"/>
      <c r="BM368" s="364"/>
      <c r="BN368" s="364"/>
      <c r="BO368" s="364"/>
      <c r="BP368" s="364"/>
      <c r="BQ368" s="364"/>
      <c r="BR368" s="364"/>
      <c r="BS368" s="364"/>
      <c r="BT368" s="364"/>
      <c r="BU368" s="364"/>
      <c r="BV368" s="364"/>
      <c r="BW368" s="364"/>
      <c r="BX368" s="364"/>
      <c r="BY368" s="36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16" customFormat="true" ht="15" customHeight="true" x14ac:dyDescent="0.2">
      <c r="B369" s="318"/>
      <c r="Z369" s="344"/>
      <c r="AA369" s="344"/>
      <c r="AB369" s="344"/>
      <c r="AC369" s="344"/>
      <c r="AD369" s="344"/>
      <c r="AE369" s="344"/>
      <c r="AF369" s="344"/>
      <c r="AG369" s="344"/>
      <c r="AH369" s="344"/>
      <c r="AI369" s="344"/>
      <c r="AJ369" s="344"/>
      <c r="AK369" s="344"/>
      <c r="AL369" s="344"/>
      <c r="AM369" s="344"/>
      <c r="AN369" s="344"/>
      <c r="AO369" s="344"/>
      <c r="AP369" s="344"/>
      <c r="AQ369" s="344"/>
      <c r="AR369" s="344"/>
      <c r="AS369" s="344"/>
      <c r="AT369" s="344"/>
      <c r="AU369" s="344"/>
      <c r="AV369" s="344"/>
      <c r="AW369" s="344"/>
      <c r="AX369" s="344"/>
      <c r="AY369" s="344"/>
      <c r="AZ369" s="344"/>
      <c r="BA369" s="364"/>
      <c r="BB369" s="320"/>
      <c r="BC369" s="364"/>
      <c r="BD369" s="364"/>
      <c r="BE369" s="364"/>
      <c r="BF369" s="364"/>
      <c r="BG369" s="364"/>
      <c r="BH369" s="364"/>
      <c r="BI369" s="364"/>
      <c r="BJ369" s="364"/>
      <c r="BK369" s="364"/>
      <c r="BL369" s="364"/>
      <c r="BM369" s="364"/>
      <c r="BN369" s="364"/>
      <c r="BO369" s="364"/>
      <c r="BP369" s="364"/>
      <c r="BQ369" s="364"/>
      <c r="BR369" s="364"/>
      <c r="BS369" s="364"/>
      <c r="BT369" s="364"/>
      <c r="BU369" s="364"/>
      <c r="BV369" s="364"/>
      <c r="BW369" s="364"/>
      <c r="BX369" s="364"/>
      <c r="BY369" s="36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16" customFormat="true" ht="15" customHeight="true" x14ac:dyDescent="0.2">
      <c r="B370" s="318"/>
      <c r="Z370" s="344"/>
      <c r="AA370" s="344"/>
      <c r="AB370" s="344"/>
      <c r="AC370" s="344"/>
      <c r="AD370" s="344"/>
      <c r="AE370" s="344"/>
      <c r="AF370" s="344"/>
      <c r="AG370" s="344"/>
      <c r="AH370" s="344"/>
      <c r="AI370" s="344"/>
      <c r="AJ370" s="344"/>
      <c r="AK370" s="344"/>
      <c r="AL370" s="344"/>
      <c r="AM370" s="344"/>
      <c r="AN370" s="344"/>
      <c r="AO370" s="344"/>
      <c r="AP370" s="344"/>
      <c r="AQ370" s="344"/>
      <c r="AR370" s="344"/>
      <c r="AS370" s="344"/>
      <c r="AT370" s="344"/>
      <c r="AU370" s="344"/>
      <c r="AV370" s="344"/>
      <c r="AW370" s="344"/>
      <c r="AX370" s="344"/>
      <c r="AY370" s="344"/>
      <c r="AZ370" s="344"/>
      <c r="BA370" s="364"/>
      <c r="BB370" s="320"/>
      <c r="BC370" s="364"/>
      <c r="BD370" s="364"/>
      <c r="BE370" s="364"/>
      <c r="BF370" s="364"/>
      <c r="BG370" s="364"/>
      <c r="BH370" s="364"/>
      <c r="BI370" s="364"/>
      <c r="BJ370" s="364"/>
      <c r="BK370" s="364"/>
      <c r="BL370" s="364"/>
      <c r="BM370" s="364"/>
      <c r="BN370" s="364"/>
      <c r="BO370" s="364"/>
      <c r="BP370" s="364"/>
      <c r="BQ370" s="364"/>
      <c r="BR370" s="364"/>
      <c r="BS370" s="364"/>
      <c r="BT370" s="364"/>
      <c r="BU370" s="364"/>
      <c r="BV370" s="364"/>
      <c r="BW370" s="364"/>
      <c r="BX370" s="364"/>
      <c r="BY370" s="36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16" customFormat="true" ht="15" customHeight="true" x14ac:dyDescent="0.2">
      <c r="B371" s="318"/>
      <c r="Z371" s="344"/>
      <c r="AA371" s="344"/>
      <c r="AB371" s="344"/>
      <c r="AC371" s="344"/>
      <c r="AD371" s="344"/>
      <c r="AE371" s="344"/>
      <c r="AF371" s="344"/>
      <c r="AG371" s="344"/>
      <c r="AH371" s="344"/>
      <c r="AI371" s="344"/>
      <c r="AJ371" s="344"/>
      <c r="AK371" s="344"/>
      <c r="AL371" s="344"/>
      <c r="AM371" s="344"/>
      <c r="AN371" s="344"/>
      <c r="AO371" s="344"/>
      <c r="AP371" s="344"/>
      <c r="AQ371" s="344"/>
      <c r="AR371" s="344"/>
      <c r="AS371" s="344"/>
      <c r="AT371" s="344"/>
      <c r="AU371" s="344"/>
      <c r="AV371" s="344"/>
      <c r="AW371" s="344"/>
      <c r="AX371" s="344"/>
      <c r="AY371" s="344"/>
      <c r="AZ371" s="344"/>
      <c r="BA371" s="364"/>
      <c r="BB371" s="320"/>
      <c r="BC371" s="364"/>
      <c r="BD371" s="364"/>
      <c r="BE371" s="364"/>
      <c r="BF371" s="364"/>
      <c r="BG371" s="364"/>
      <c r="BH371" s="364"/>
      <c r="BI371" s="364"/>
      <c r="BJ371" s="364"/>
      <c r="BK371" s="364"/>
      <c r="BL371" s="364"/>
      <c r="BM371" s="364"/>
      <c r="BN371" s="364"/>
      <c r="BO371" s="364"/>
      <c r="BP371" s="364"/>
      <c r="BQ371" s="364"/>
      <c r="BR371" s="364"/>
      <c r="BS371" s="364"/>
      <c r="BT371" s="364"/>
      <c r="BU371" s="364"/>
      <c r="BV371" s="364"/>
      <c r="BW371" s="364"/>
      <c r="BX371" s="364"/>
      <c r="BY371" s="36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16" customFormat="true" ht="15" customHeight="true" x14ac:dyDescent="0.2">
      <c r="B372" s="318"/>
      <c r="Z372" s="344"/>
      <c r="AA372" s="344"/>
      <c r="AB372" s="344"/>
      <c r="AC372" s="344"/>
      <c r="AD372" s="344"/>
      <c r="AE372" s="344"/>
      <c r="AF372" s="344"/>
      <c r="AG372" s="344"/>
      <c r="AH372" s="344"/>
      <c r="AI372" s="344"/>
      <c r="AJ372" s="344"/>
      <c r="AK372" s="344"/>
      <c r="AL372" s="344"/>
      <c r="AM372" s="344"/>
      <c r="AN372" s="344"/>
      <c r="AO372" s="344"/>
      <c r="AP372" s="344"/>
      <c r="AQ372" s="344"/>
      <c r="AR372" s="344"/>
      <c r="AS372" s="344"/>
      <c r="AT372" s="344"/>
      <c r="AU372" s="344"/>
      <c r="AV372" s="344"/>
      <c r="AW372" s="344"/>
      <c r="AX372" s="344"/>
      <c r="AY372" s="344"/>
      <c r="AZ372" s="344"/>
      <c r="BA372" s="364"/>
      <c r="BB372" s="320"/>
      <c r="BC372" s="364"/>
      <c r="BD372" s="364"/>
      <c r="BE372" s="364"/>
      <c r="BF372" s="364"/>
      <c r="BG372" s="364"/>
      <c r="BH372" s="364"/>
      <c r="BI372" s="364"/>
      <c r="BJ372" s="364"/>
      <c r="BK372" s="364"/>
      <c r="BL372" s="364"/>
      <c r="BM372" s="364"/>
      <c r="BN372" s="364"/>
      <c r="BO372" s="364"/>
      <c r="BP372" s="364"/>
      <c r="BQ372" s="364"/>
      <c r="BR372" s="364"/>
      <c r="BS372" s="364"/>
      <c r="BT372" s="364"/>
      <c r="BU372" s="364"/>
      <c r="BV372" s="364"/>
      <c r="BW372" s="364"/>
      <c r="BX372" s="364"/>
      <c r="BY372" s="36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16" customFormat="true" ht="15" customHeight="true" x14ac:dyDescent="0.2">
      <c r="B373" s="318"/>
      <c r="Z373" s="344"/>
      <c r="AA373" s="344"/>
      <c r="AB373" s="344"/>
      <c r="AC373" s="344"/>
      <c r="AD373" s="344"/>
      <c r="AE373" s="344"/>
      <c r="AF373" s="344"/>
      <c r="AG373" s="344"/>
      <c r="AH373" s="344"/>
      <c r="AI373" s="344"/>
      <c r="AJ373" s="344"/>
      <c r="AK373" s="344"/>
      <c r="AL373" s="344"/>
      <c r="AM373" s="344"/>
      <c r="AN373" s="344"/>
      <c r="AO373" s="344"/>
      <c r="AP373" s="344"/>
      <c r="AQ373" s="344"/>
      <c r="AR373" s="344"/>
      <c r="AS373" s="344"/>
      <c r="AT373" s="344"/>
      <c r="AU373" s="344"/>
      <c r="AV373" s="344"/>
      <c r="AW373" s="344"/>
      <c r="AX373" s="344"/>
      <c r="AY373" s="344"/>
      <c r="AZ373" s="344"/>
      <c r="BA373" s="364"/>
      <c r="BB373" s="320"/>
      <c r="BC373" s="364"/>
      <c r="BD373" s="364"/>
      <c r="BE373" s="364"/>
      <c r="BF373" s="364"/>
      <c r="BG373" s="364"/>
      <c r="BH373" s="364"/>
      <c r="BI373" s="364"/>
      <c r="BJ373" s="364"/>
      <c r="BK373" s="364"/>
      <c r="BL373" s="364"/>
      <c r="BM373" s="364"/>
      <c r="BN373" s="364"/>
      <c r="BO373" s="364"/>
      <c r="BP373" s="364"/>
      <c r="BQ373" s="364"/>
      <c r="BR373" s="364"/>
      <c r="BS373" s="364"/>
      <c r="BT373" s="364"/>
      <c r="BU373" s="364"/>
      <c r="BV373" s="364"/>
      <c r="BW373" s="364"/>
      <c r="BX373" s="364"/>
      <c r="BY373" s="36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16" customFormat="true" ht="15" customHeight="true" x14ac:dyDescent="0.2">
      <c r="B374" s="318"/>
      <c r="Z374" s="344"/>
      <c r="AA374" s="344"/>
      <c r="AB374" s="344"/>
      <c r="AC374" s="344"/>
      <c r="AD374" s="344"/>
      <c r="AE374" s="344"/>
      <c r="AF374" s="344"/>
      <c r="AG374" s="344"/>
      <c r="AH374" s="344"/>
      <c r="AI374" s="344"/>
      <c r="AJ374" s="344"/>
      <c r="AK374" s="344"/>
      <c r="AL374" s="344"/>
      <c r="AM374" s="344"/>
      <c r="AN374" s="344"/>
      <c r="AO374" s="344"/>
      <c r="AP374" s="344"/>
      <c r="AQ374" s="344"/>
      <c r="AR374" s="344"/>
      <c r="AS374" s="344"/>
      <c r="AT374" s="344"/>
      <c r="AU374" s="344"/>
      <c r="AV374" s="344"/>
      <c r="AW374" s="344"/>
      <c r="AX374" s="344"/>
      <c r="AY374" s="344"/>
      <c r="AZ374" s="344"/>
      <c r="BA374" s="364"/>
      <c r="BB374" s="320"/>
      <c r="BC374" s="364"/>
      <c r="BD374" s="364"/>
      <c r="BE374" s="364"/>
      <c r="BF374" s="364"/>
      <c r="BG374" s="364"/>
      <c r="BH374" s="364"/>
      <c r="BI374" s="364"/>
      <c r="BJ374" s="364"/>
      <c r="BK374" s="364"/>
      <c r="BL374" s="364"/>
      <c r="BM374" s="364"/>
      <c r="BN374" s="364"/>
      <c r="BO374" s="364"/>
      <c r="BP374" s="364"/>
      <c r="BQ374" s="364"/>
      <c r="BR374" s="364"/>
      <c r="BS374" s="364"/>
      <c r="BT374" s="364"/>
      <c r="BU374" s="364"/>
      <c r="BV374" s="364"/>
      <c r="BW374" s="364"/>
      <c r="BX374" s="364"/>
      <c r="BY374" s="36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16" customFormat="true" ht="15" customHeight="true" x14ac:dyDescent="0.2">
      <c r="B375" s="318"/>
      <c r="Z375" s="344"/>
      <c r="AA375" s="344"/>
      <c r="AB375" s="344"/>
      <c r="AC375" s="344"/>
      <c r="AD375" s="344"/>
      <c r="AE375" s="344"/>
      <c r="AF375" s="344"/>
      <c r="AG375" s="344"/>
      <c r="AH375" s="344"/>
      <c r="AI375" s="344"/>
      <c r="AJ375" s="344"/>
      <c r="AK375" s="344"/>
      <c r="AL375" s="344"/>
      <c r="AM375" s="344"/>
      <c r="AN375" s="344"/>
      <c r="AO375" s="344"/>
      <c r="AP375" s="344"/>
      <c r="AQ375" s="344"/>
      <c r="AR375" s="344"/>
      <c r="AS375" s="344"/>
      <c r="AT375" s="344"/>
      <c r="AU375" s="344"/>
      <c r="AV375" s="344"/>
      <c r="AW375" s="344"/>
      <c r="AX375" s="344"/>
      <c r="AY375" s="344"/>
      <c r="AZ375" s="344"/>
      <c r="BA375" s="317"/>
      <c r="BB375" s="315"/>
      <c r="BC375" s="315"/>
      <c r="BD375" s="315"/>
      <c r="BE375" s="315"/>
      <c r="BF375" s="315"/>
      <c r="BG375" s="315"/>
      <c r="BH375" s="315"/>
      <c r="BI375" s="315"/>
      <c r="BJ375" s="315"/>
      <c r="BK375" s="315"/>
      <c r="BL375" s="315"/>
      <c r="BM375" s="315"/>
      <c r="BN375" s="315"/>
      <c r="BO375" s="315"/>
      <c r="BP375" s="315"/>
      <c r="BQ375" s="315"/>
      <c r="BR375" s="315"/>
      <c r="BS375" s="315"/>
      <c r="BT375" s="315"/>
      <c r="BU375" s="315"/>
      <c r="BV375" s="315"/>
      <c r="BW375" s="315"/>
      <c r="BX375" s="315"/>
      <c r="BY375" s="317"/>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16" customFormat="true" ht="15" customHeight="true" x14ac:dyDescent="0.2">
      <c r="B376" s="318"/>
      <c r="Z376" s="344"/>
      <c r="AA376" s="344"/>
      <c r="AB376" s="344"/>
      <c r="AC376" s="344"/>
      <c r="AD376" s="344"/>
      <c r="AE376" s="344"/>
      <c r="AF376" s="344"/>
      <c r="AG376" s="344"/>
      <c r="AH376" s="344"/>
      <c r="AI376" s="344"/>
      <c r="AJ376" s="344"/>
      <c r="AK376" s="344"/>
      <c r="AL376" s="344"/>
      <c r="AM376" s="344"/>
      <c r="AN376" s="344"/>
      <c r="AO376" s="344"/>
      <c r="AP376" s="344"/>
      <c r="AQ376" s="344"/>
      <c r="AR376" s="344"/>
      <c r="AS376" s="344"/>
      <c r="AT376" s="344"/>
      <c r="AU376" s="344"/>
      <c r="AV376" s="344"/>
      <c r="AW376" s="344"/>
      <c r="AX376" s="344"/>
      <c r="AY376" s="344"/>
      <c r="AZ376" s="344"/>
      <c r="BA376" s="317"/>
      <c r="BB376" s="315"/>
      <c r="BC376" s="315"/>
      <c r="BD376" s="315"/>
      <c r="BE376" s="315"/>
      <c r="BF376" s="315"/>
      <c r="BG376" s="315"/>
      <c r="BH376" s="315"/>
      <c r="BI376" s="315"/>
      <c r="BJ376" s="315"/>
      <c r="BK376" s="315"/>
      <c r="BL376" s="315"/>
      <c r="BM376" s="315"/>
      <c r="BN376" s="315"/>
      <c r="BO376" s="315"/>
      <c r="BP376" s="315"/>
      <c r="BQ376" s="315"/>
      <c r="BR376" s="315"/>
      <c r="BS376" s="315"/>
      <c r="BT376" s="315"/>
      <c r="BU376" s="315"/>
      <c r="BV376" s="315"/>
      <c r="BW376" s="315"/>
      <c r="BX376" s="315"/>
      <c r="BY376" s="317"/>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16" customFormat="true" ht="15" customHeight="true" x14ac:dyDescent="0.2">
      <c r="B377" s="318"/>
      <c r="Z377" s="344"/>
      <c r="AA377" s="344"/>
      <c r="AB377" s="344"/>
      <c r="AC377" s="344"/>
      <c r="AD377" s="344"/>
      <c r="AE377" s="344"/>
      <c r="AF377" s="344"/>
      <c r="AG377" s="344"/>
      <c r="AH377" s="344"/>
      <c r="AI377" s="344"/>
      <c r="AJ377" s="344"/>
      <c r="AK377" s="344"/>
      <c r="AL377" s="344"/>
      <c r="AM377" s="344"/>
      <c r="AN377" s="344"/>
      <c r="AO377" s="344"/>
      <c r="AP377" s="344"/>
      <c r="AQ377" s="344"/>
      <c r="AR377" s="344"/>
      <c r="AS377" s="344"/>
      <c r="AT377" s="344"/>
      <c r="AU377" s="344"/>
      <c r="AV377" s="344"/>
      <c r="AW377" s="344"/>
      <c r="AX377" s="344"/>
      <c r="AY377" s="344"/>
      <c r="AZ377" s="344"/>
      <c r="BA377" s="317"/>
      <c r="BB377" s="315"/>
      <c r="BC377" s="315"/>
      <c r="BD377" s="315"/>
      <c r="BE377" s="315"/>
      <c r="BF377" s="315"/>
      <c r="BG377" s="315"/>
      <c r="BH377" s="315"/>
      <c r="BI377" s="315"/>
      <c r="BJ377" s="315"/>
      <c r="BK377" s="315"/>
      <c r="BL377" s="315"/>
      <c r="BM377" s="315"/>
      <c r="BN377" s="315"/>
      <c r="BO377" s="315"/>
      <c r="BP377" s="315"/>
      <c r="BQ377" s="315"/>
      <c r="BR377" s="315"/>
      <c r="BS377" s="315"/>
      <c r="BT377" s="315"/>
      <c r="BU377" s="315"/>
      <c r="BV377" s="315"/>
      <c r="BW377" s="315"/>
      <c r="BX377" s="315"/>
      <c r="BY377" s="317"/>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16" customFormat="true" ht="15" customHeight="true" x14ac:dyDescent="0.2">
      <c r="B378" s="318"/>
      <c r="Z378" s="344"/>
      <c r="AA378" s="344"/>
      <c r="AB378" s="344"/>
      <c r="AC378" s="344"/>
      <c r="AD378" s="344"/>
      <c r="AE378" s="344"/>
      <c r="AF378" s="344"/>
      <c r="AG378" s="344"/>
      <c r="AH378" s="344"/>
      <c r="AI378" s="344"/>
      <c r="AJ378" s="344"/>
      <c r="AK378" s="344"/>
      <c r="AL378" s="344"/>
      <c r="AM378" s="344"/>
      <c r="AN378" s="344"/>
      <c r="AO378" s="344"/>
      <c r="AP378" s="344"/>
      <c r="AQ378" s="344"/>
      <c r="AR378" s="344"/>
      <c r="AS378" s="344"/>
      <c r="AT378" s="344"/>
      <c r="AU378" s="344"/>
      <c r="AV378" s="344"/>
      <c r="AW378" s="344"/>
      <c r="AX378" s="344"/>
      <c r="AY378" s="344"/>
      <c r="AZ378" s="344"/>
      <c r="BA378" s="317"/>
      <c r="BB378" s="315"/>
      <c r="BC378" s="315"/>
      <c r="BD378" s="315"/>
      <c r="BE378" s="315"/>
      <c r="BF378" s="315"/>
      <c r="BG378" s="315"/>
      <c r="BH378" s="315"/>
      <c r="BI378" s="315"/>
      <c r="BJ378" s="315"/>
      <c r="BK378" s="315"/>
      <c r="BL378" s="315"/>
      <c r="BM378" s="315"/>
      <c r="BN378" s="315"/>
      <c r="BO378" s="315"/>
      <c r="BP378" s="315"/>
      <c r="BQ378" s="315"/>
      <c r="BR378" s="315"/>
      <c r="BS378" s="315"/>
      <c r="BT378" s="315"/>
      <c r="BU378" s="315"/>
      <c r="BV378" s="315"/>
      <c r="BW378" s="315"/>
      <c r="BX378" s="315"/>
      <c r="BY378" s="317"/>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16" customFormat="true" ht="15" customHeight="true" x14ac:dyDescent="0.2">
      <c r="B379" s="318"/>
      <c r="Z379" s="344"/>
      <c r="AA379" s="344"/>
      <c r="AB379" s="344"/>
      <c r="AC379" s="344"/>
      <c r="AD379" s="344"/>
      <c r="AE379" s="344"/>
      <c r="AF379" s="344"/>
      <c r="AG379" s="344"/>
      <c r="AH379" s="344"/>
      <c r="AI379" s="344"/>
      <c r="AJ379" s="344"/>
      <c r="AK379" s="344"/>
      <c r="AL379" s="344"/>
      <c r="AM379" s="344"/>
      <c r="AN379" s="344"/>
      <c r="AO379" s="344"/>
      <c r="AP379" s="344"/>
      <c r="AQ379" s="344"/>
      <c r="AR379" s="344"/>
      <c r="AS379" s="344"/>
      <c r="AT379" s="344"/>
      <c r="AU379" s="344"/>
      <c r="AV379" s="344"/>
      <c r="AW379" s="344"/>
      <c r="AX379" s="344"/>
      <c r="AY379" s="344"/>
      <c r="AZ379" s="344"/>
      <c r="BA379" s="317"/>
      <c r="BB379" s="315"/>
      <c r="BC379" s="315"/>
      <c r="BD379" s="315"/>
      <c r="BE379" s="315"/>
      <c r="BF379" s="315"/>
      <c r="BG379" s="315"/>
      <c r="BH379" s="315"/>
      <c r="BI379" s="315"/>
      <c r="BJ379" s="315"/>
      <c r="BK379" s="315"/>
      <c r="BL379" s="315"/>
      <c r="BM379" s="315"/>
      <c r="BN379" s="315"/>
      <c r="BO379" s="315"/>
      <c r="BP379" s="315"/>
      <c r="BQ379" s="315"/>
      <c r="BR379" s="315"/>
      <c r="BS379" s="315"/>
      <c r="BT379" s="315"/>
      <c r="BU379" s="315"/>
      <c r="BV379" s="315"/>
      <c r="BW379" s="315"/>
      <c r="BX379" s="315"/>
      <c r="BY379" s="317"/>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16" customFormat="true" ht="15" customHeight="true" x14ac:dyDescent="0.2">
      <c r="B380" s="318"/>
      <c r="Z380" s="344"/>
      <c r="AA380" s="344"/>
      <c r="AB380" s="344"/>
      <c r="AC380" s="344"/>
      <c r="AD380" s="344"/>
      <c r="AE380" s="344"/>
      <c r="AF380" s="344"/>
      <c r="AG380" s="344"/>
      <c r="AH380" s="344"/>
      <c r="AI380" s="344"/>
      <c r="AJ380" s="344"/>
      <c r="AK380" s="344"/>
      <c r="AL380" s="344"/>
      <c r="AM380" s="344"/>
      <c r="AN380" s="344"/>
      <c r="AO380" s="344"/>
      <c r="AP380" s="344"/>
      <c r="AQ380" s="344"/>
      <c r="AR380" s="344"/>
      <c r="AS380" s="344"/>
      <c r="AT380" s="344"/>
      <c r="AU380" s="344"/>
      <c r="AV380" s="344"/>
      <c r="AW380" s="344"/>
      <c r="AX380" s="344"/>
      <c r="AY380" s="344"/>
      <c r="AZ380" s="344"/>
      <c r="BA380" s="317"/>
      <c r="BB380" s="315"/>
      <c r="BC380" s="315"/>
      <c r="BD380" s="315"/>
      <c r="BE380" s="315"/>
      <c r="BF380" s="315"/>
      <c r="BG380" s="315"/>
      <c r="BH380" s="315"/>
      <c r="BI380" s="315"/>
      <c r="BJ380" s="315"/>
      <c r="BK380" s="315"/>
      <c r="BL380" s="315"/>
      <c r="BM380" s="315"/>
      <c r="BN380" s="315"/>
      <c r="BO380" s="315"/>
      <c r="BP380" s="315"/>
      <c r="BQ380" s="315"/>
      <c r="BR380" s="315"/>
      <c r="BS380" s="315"/>
      <c r="BT380" s="315"/>
      <c r="BU380" s="315"/>
      <c r="BV380" s="315"/>
      <c r="BW380" s="315"/>
      <c r="BX380" s="315"/>
      <c r="BY380" s="317"/>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16" customFormat="true" ht="15" customHeight="true" x14ac:dyDescent="0.2">
      <c r="B381" s="318"/>
      <c r="Z381" s="344"/>
      <c r="AA381" s="344"/>
      <c r="AB381" s="344"/>
      <c r="AC381" s="344"/>
      <c r="AD381" s="344"/>
      <c r="AE381" s="344"/>
      <c r="AF381" s="344"/>
      <c r="AG381" s="344"/>
      <c r="AH381" s="344"/>
      <c r="AI381" s="344"/>
      <c r="AJ381" s="344"/>
      <c r="AK381" s="344"/>
      <c r="AL381" s="344"/>
      <c r="AM381" s="344"/>
      <c r="AN381" s="344"/>
      <c r="AO381" s="344"/>
      <c r="AP381" s="344"/>
      <c r="AQ381" s="344"/>
      <c r="AR381" s="344"/>
      <c r="AS381" s="344"/>
      <c r="AT381" s="344"/>
      <c r="AU381" s="344"/>
      <c r="AV381" s="344"/>
      <c r="AW381" s="344"/>
      <c r="AX381" s="344"/>
      <c r="AY381" s="344"/>
      <c r="AZ381" s="344"/>
      <c r="BA381" s="317"/>
      <c r="BB381" s="315"/>
      <c r="BC381" s="315"/>
      <c r="BD381" s="315"/>
      <c r="BE381" s="315"/>
      <c r="BF381" s="315"/>
      <c r="BG381" s="315"/>
      <c r="BH381" s="315"/>
      <c r="BI381" s="315"/>
      <c r="BJ381" s="315"/>
      <c r="BK381" s="315"/>
      <c r="BL381" s="315"/>
      <c r="BM381" s="315"/>
      <c r="BN381" s="315"/>
      <c r="BO381" s="315"/>
      <c r="BP381" s="315"/>
      <c r="BQ381" s="315"/>
      <c r="BR381" s="315"/>
      <c r="BS381" s="315"/>
      <c r="BT381" s="315"/>
      <c r="BU381" s="315"/>
      <c r="BV381" s="315"/>
      <c r="BW381" s="315"/>
      <c r="BX381" s="315"/>
      <c r="BY381" s="317"/>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16" customFormat="true" ht="15" customHeight="true" x14ac:dyDescent="0.2">
      <c r="B382" s="318"/>
      <c r="Z382" s="344"/>
      <c r="AA382" s="344"/>
      <c r="AB382" s="344"/>
      <c r="AC382" s="344"/>
      <c r="AD382" s="344"/>
      <c r="AE382" s="344"/>
      <c r="AF382" s="344"/>
      <c r="AG382" s="344"/>
      <c r="AH382" s="344"/>
      <c r="AI382" s="344"/>
      <c r="AJ382" s="344"/>
      <c r="AK382" s="344"/>
      <c r="AL382" s="344"/>
      <c r="AM382" s="344"/>
      <c r="AN382" s="344"/>
      <c r="AO382" s="344"/>
      <c r="AP382" s="344"/>
      <c r="AQ382" s="344"/>
      <c r="AR382" s="344"/>
      <c r="AS382" s="344"/>
      <c r="AT382" s="344"/>
      <c r="AU382" s="344"/>
      <c r="AV382" s="344"/>
      <c r="AW382" s="344"/>
      <c r="AX382" s="344"/>
      <c r="AY382" s="344"/>
      <c r="AZ382" s="344"/>
      <c r="BA382" s="317"/>
      <c r="BB382" s="315"/>
      <c r="BC382" s="315"/>
      <c r="BD382" s="315"/>
      <c r="BE382" s="315"/>
      <c r="BF382" s="315"/>
      <c r="BG382" s="315"/>
      <c r="BH382" s="315"/>
      <c r="BI382" s="315"/>
      <c r="BJ382" s="315"/>
      <c r="BK382" s="315"/>
      <c r="BL382" s="315"/>
      <c r="BM382" s="315"/>
      <c r="BN382" s="315"/>
      <c r="BO382" s="315"/>
      <c r="BP382" s="315"/>
      <c r="BQ382" s="315"/>
      <c r="BR382" s="315"/>
      <c r="BS382" s="315"/>
      <c r="BT382" s="315"/>
      <c r="BU382" s="315"/>
      <c r="BV382" s="315"/>
      <c r="BW382" s="315"/>
      <c r="BX382" s="315"/>
      <c r="BY382" s="317"/>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16" customFormat="true" ht="15" customHeight="true" x14ac:dyDescent="0.2">
      <c r="B383" s="318"/>
      <c r="Z383" s="344"/>
      <c r="AA383" s="344"/>
      <c r="AB383" s="344"/>
      <c r="AC383" s="344"/>
      <c r="AD383" s="344"/>
      <c r="AE383" s="344"/>
      <c r="AF383" s="344"/>
      <c r="AG383" s="344"/>
      <c r="AH383" s="344"/>
      <c r="AI383" s="344"/>
      <c r="AJ383" s="344"/>
      <c r="AK383" s="344"/>
      <c r="AL383" s="344"/>
      <c r="AM383" s="344"/>
      <c r="AN383" s="344"/>
      <c r="AO383" s="344"/>
      <c r="AP383" s="344"/>
      <c r="AQ383" s="344"/>
      <c r="AR383" s="344"/>
      <c r="AS383" s="344"/>
      <c r="AT383" s="344"/>
      <c r="AU383" s="344"/>
      <c r="AV383" s="344"/>
      <c r="AW383" s="344"/>
      <c r="AX383" s="344"/>
      <c r="AY383" s="344"/>
      <c r="AZ383" s="344"/>
      <c r="BA383" s="317"/>
      <c r="BB383" s="315"/>
      <c r="BC383" s="315"/>
      <c r="BD383" s="315"/>
      <c r="BE383" s="315"/>
      <c r="BF383" s="315"/>
      <c r="BG383" s="315"/>
      <c r="BH383" s="315"/>
      <c r="BI383" s="315"/>
      <c r="BJ383" s="315"/>
      <c r="BK383" s="315"/>
      <c r="BL383" s="315"/>
      <c r="BM383" s="315"/>
      <c r="BN383" s="315"/>
      <c r="BO383" s="315"/>
      <c r="BP383" s="315"/>
      <c r="BQ383" s="315"/>
      <c r="BR383" s="315"/>
      <c r="BS383" s="315"/>
      <c r="BT383" s="315"/>
      <c r="BU383" s="315"/>
      <c r="BV383" s="315"/>
      <c r="BW383" s="315"/>
      <c r="BX383" s="315"/>
      <c r="BY383" s="317"/>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16" customFormat="true" ht="15" customHeight="true" x14ac:dyDescent="0.2">
      <c r="B384" s="318"/>
      <c r="Z384" s="344"/>
      <c r="AA384" s="344"/>
      <c r="AB384" s="344"/>
      <c r="AC384" s="344"/>
      <c r="AD384" s="344"/>
      <c r="AE384" s="344"/>
      <c r="AF384" s="344"/>
      <c r="AG384" s="344"/>
      <c r="AH384" s="344"/>
      <c r="AI384" s="344"/>
      <c r="AJ384" s="344"/>
      <c r="AK384" s="344"/>
      <c r="AL384" s="344"/>
      <c r="AM384" s="344"/>
      <c r="AN384" s="344"/>
      <c r="AO384" s="344"/>
      <c r="AP384" s="344"/>
      <c r="AQ384" s="344"/>
      <c r="AR384" s="344"/>
      <c r="AS384" s="344"/>
      <c r="AT384" s="344"/>
      <c r="AU384" s="344"/>
      <c r="AV384" s="344"/>
      <c r="AW384" s="344"/>
      <c r="AX384" s="344"/>
      <c r="AY384" s="344"/>
      <c r="AZ384" s="344"/>
      <c r="BA384" s="317"/>
      <c r="BB384" s="315"/>
      <c r="BC384" s="315"/>
      <c r="BD384" s="315"/>
      <c r="BE384" s="315"/>
      <c r="BF384" s="315"/>
      <c r="BG384" s="315"/>
      <c r="BH384" s="315"/>
      <c r="BI384" s="315"/>
      <c r="BJ384" s="315"/>
      <c r="BK384" s="315"/>
      <c r="BL384" s="315"/>
      <c r="BM384" s="315"/>
      <c r="BN384" s="315"/>
      <c r="BO384" s="315"/>
      <c r="BP384" s="315"/>
      <c r="BQ384" s="315"/>
      <c r="BR384" s="315"/>
      <c r="BS384" s="315"/>
      <c r="BT384" s="315"/>
      <c r="BU384" s="315"/>
      <c r="BV384" s="315"/>
      <c r="BW384" s="315"/>
      <c r="BX384" s="315"/>
      <c r="BY384" s="317"/>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16" customFormat="true" ht="15" customHeight="true" x14ac:dyDescent="0.2">
      <c r="B385" s="318"/>
      <c r="Z385" s="344"/>
      <c r="AA385" s="344"/>
      <c r="AB385" s="344"/>
      <c r="AC385" s="344"/>
      <c r="AD385" s="344"/>
      <c r="AE385" s="344"/>
      <c r="AF385" s="344"/>
      <c r="AG385" s="344"/>
      <c r="AH385" s="344"/>
      <c r="AI385" s="344"/>
      <c r="AJ385" s="344"/>
      <c r="AK385" s="344"/>
      <c r="AL385" s="344"/>
      <c r="AM385" s="344"/>
      <c r="AN385" s="344"/>
      <c r="AO385" s="344"/>
      <c r="AP385" s="344"/>
      <c r="AQ385" s="344"/>
      <c r="AR385" s="344"/>
      <c r="AS385" s="344"/>
      <c r="AT385" s="344"/>
      <c r="AU385" s="344"/>
      <c r="AV385" s="344"/>
      <c r="AW385" s="344"/>
      <c r="AX385" s="344"/>
      <c r="AY385" s="344"/>
      <c r="AZ385" s="344"/>
      <c r="BA385" s="317"/>
      <c r="BB385" s="315"/>
      <c r="BC385" s="315"/>
      <c r="BD385" s="315"/>
      <c r="BE385" s="315"/>
      <c r="BF385" s="315"/>
      <c r="BG385" s="315"/>
      <c r="BH385" s="315"/>
      <c r="BI385" s="315"/>
      <c r="BJ385" s="315"/>
      <c r="BK385" s="315"/>
      <c r="BL385" s="315"/>
      <c r="BM385" s="315"/>
      <c r="BN385" s="315"/>
      <c r="BO385" s="315"/>
      <c r="BP385" s="315"/>
      <c r="BQ385" s="315"/>
      <c r="BR385" s="315"/>
      <c r="BS385" s="315"/>
      <c r="BT385" s="315"/>
      <c r="BU385" s="315"/>
      <c r="BV385" s="315"/>
      <c r="BW385" s="315"/>
      <c r="BX385" s="315"/>
      <c r="BY385" s="317"/>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16" customFormat="true" ht="15" customHeight="true" x14ac:dyDescent="0.2">
      <c r="B386" s="318"/>
      <c r="Z386" s="344"/>
      <c r="AA386" s="344"/>
      <c r="AB386" s="344"/>
      <c r="AC386" s="344"/>
      <c r="AD386" s="344"/>
      <c r="AE386" s="344"/>
      <c r="AF386" s="344"/>
      <c r="AG386" s="344"/>
      <c r="AH386" s="344"/>
      <c r="AI386" s="344"/>
      <c r="AJ386" s="344"/>
      <c r="AK386" s="344"/>
      <c r="AL386" s="344"/>
      <c r="AM386" s="344"/>
      <c r="AN386" s="344"/>
      <c r="AO386" s="344"/>
      <c r="AP386" s="344"/>
      <c r="AQ386" s="344"/>
      <c r="AR386" s="344"/>
      <c r="AS386" s="344"/>
      <c r="AT386" s="344"/>
      <c r="AU386" s="344"/>
      <c r="AV386" s="344"/>
      <c r="AW386" s="344"/>
      <c r="AX386" s="344"/>
      <c r="AY386" s="344"/>
      <c r="AZ386" s="344"/>
      <c r="BA386" s="317"/>
      <c r="BB386" s="315"/>
      <c r="BC386" s="315"/>
      <c r="BD386" s="315"/>
      <c r="BE386" s="315"/>
      <c r="BF386" s="315"/>
      <c r="BG386" s="315"/>
      <c r="BH386" s="315"/>
      <c r="BI386" s="315"/>
      <c r="BJ386" s="315"/>
      <c r="BK386" s="315"/>
      <c r="BL386" s="315"/>
      <c r="BM386" s="315"/>
      <c r="BN386" s="315"/>
      <c r="BO386" s="315"/>
      <c r="BP386" s="315"/>
      <c r="BQ386" s="315"/>
      <c r="BR386" s="315"/>
      <c r="BS386" s="315"/>
      <c r="BT386" s="315"/>
      <c r="BU386" s="315"/>
      <c r="BV386" s="315"/>
      <c r="BW386" s="315"/>
      <c r="BX386" s="315"/>
      <c r="BY386" s="317"/>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16" customFormat="true" ht="15" customHeight="true" x14ac:dyDescent="0.2">
      <c r="B387" s="318"/>
      <c r="Z387" s="344"/>
      <c r="AA387" s="344"/>
      <c r="AB387" s="344"/>
      <c r="AC387" s="344"/>
      <c r="AD387" s="344"/>
      <c r="AE387" s="344"/>
      <c r="AF387" s="344"/>
      <c r="AG387" s="344"/>
      <c r="AH387" s="344"/>
      <c r="AI387" s="344"/>
      <c r="AJ387" s="344"/>
      <c r="AK387" s="344"/>
      <c r="AL387" s="344"/>
      <c r="AM387" s="344"/>
      <c r="AN387" s="344"/>
      <c r="AO387" s="344"/>
      <c r="AP387" s="344"/>
      <c r="AQ387" s="344"/>
      <c r="AR387" s="344"/>
      <c r="AS387" s="344"/>
      <c r="AT387" s="344"/>
      <c r="AU387" s="344"/>
      <c r="AV387" s="344"/>
      <c r="AW387" s="344"/>
      <c r="AX387" s="344"/>
      <c r="AY387" s="344"/>
      <c r="AZ387" s="344"/>
      <c r="BA387" s="317"/>
      <c r="BB387" s="315"/>
      <c r="BC387" s="315"/>
      <c r="BD387" s="315"/>
      <c r="BE387" s="315"/>
      <c r="BF387" s="315"/>
      <c r="BG387" s="315"/>
      <c r="BH387" s="315"/>
      <c r="BI387" s="315"/>
      <c r="BJ387" s="315"/>
      <c r="BK387" s="315"/>
      <c r="BL387" s="315"/>
      <c r="BM387" s="315"/>
      <c r="BN387" s="315"/>
      <c r="BO387" s="315"/>
      <c r="BP387" s="315"/>
      <c r="BQ387" s="315"/>
      <c r="BR387" s="315"/>
      <c r="BS387" s="315"/>
      <c r="BT387" s="315"/>
      <c r="BU387" s="315"/>
      <c r="BV387" s="315"/>
      <c r="BW387" s="315"/>
      <c r="BX387" s="315"/>
      <c r="BY387" s="317"/>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16" customFormat="true" ht="15" customHeight="true" x14ac:dyDescent="0.2">
      <c r="B388" s="318"/>
      <c r="Z388" s="344"/>
      <c r="AA388" s="344"/>
      <c r="AB388" s="344"/>
      <c r="AC388" s="344"/>
      <c r="AD388" s="344"/>
      <c r="AE388" s="344"/>
      <c r="AF388" s="344"/>
      <c r="AG388" s="344"/>
      <c r="AH388" s="344"/>
      <c r="AI388" s="344"/>
      <c r="AJ388" s="344"/>
      <c r="AK388" s="344"/>
      <c r="AL388" s="344"/>
      <c r="AM388" s="344"/>
      <c r="AN388" s="344"/>
      <c r="AO388" s="344"/>
      <c r="AP388" s="344"/>
      <c r="AQ388" s="344"/>
      <c r="AR388" s="344"/>
      <c r="AS388" s="344"/>
      <c r="AT388" s="344"/>
      <c r="AU388" s="344"/>
      <c r="AV388" s="344"/>
      <c r="AW388" s="344"/>
      <c r="AX388" s="344"/>
      <c r="AY388" s="344"/>
      <c r="AZ388" s="344"/>
      <c r="BA388" s="317"/>
      <c r="BB388" s="315"/>
      <c r="BC388" s="315"/>
      <c r="BD388" s="315"/>
      <c r="BE388" s="315"/>
      <c r="BF388" s="315"/>
      <c r="BG388" s="315"/>
      <c r="BH388" s="315"/>
      <c r="BI388" s="315"/>
      <c r="BJ388" s="315"/>
      <c r="BK388" s="315"/>
      <c r="BL388" s="315"/>
      <c r="BM388" s="315"/>
      <c r="BN388" s="315"/>
      <c r="BO388" s="315"/>
      <c r="BP388" s="315"/>
      <c r="BQ388" s="315"/>
      <c r="BR388" s="315"/>
      <c r="BS388" s="315"/>
      <c r="BT388" s="315"/>
      <c r="BU388" s="315"/>
      <c r="BV388" s="315"/>
      <c r="BW388" s="315"/>
      <c r="BX388" s="315"/>
      <c r="BY388" s="317"/>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16" customFormat="true" ht="15" customHeight="true" x14ac:dyDescent="0.2">
      <c r="B389" s="318"/>
      <c r="Z389" s="344"/>
      <c r="AA389" s="344"/>
      <c r="AB389" s="344"/>
      <c r="AC389" s="344"/>
      <c r="AD389" s="344"/>
      <c r="AE389" s="344"/>
      <c r="AF389" s="344"/>
      <c r="AG389" s="344"/>
      <c r="AH389" s="344"/>
      <c r="AI389" s="344"/>
      <c r="AJ389" s="344"/>
      <c r="AK389" s="344"/>
      <c r="AL389" s="344"/>
      <c r="AM389" s="344"/>
      <c r="AN389" s="344"/>
      <c r="AO389" s="344"/>
      <c r="AP389" s="344"/>
      <c r="AQ389" s="344"/>
      <c r="AR389" s="344"/>
      <c r="AS389" s="344"/>
      <c r="AT389" s="344"/>
      <c r="AU389" s="344"/>
      <c r="AV389" s="344"/>
      <c r="AW389" s="344"/>
      <c r="AX389" s="344"/>
      <c r="AY389" s="344"/>
      <c r="AZ389" s="344"/>
      <c r="BA389" s="317"/>
      <c r="BB389" s="315"/>
      <c r="BC389" s="315"/>
      <c r="BD389" s="315"/>
      <c r="BE389" s="315"/>
      <c r="BF389" s="315"/>
      <c r="BG389" s="315"/>
      <c r="BH389" s="315"/>
      <c r="BI389" s="315"/>
      <c r="BJ389" s="315"/>
      <c r="BK389" s="315"/>
      <c r="BL389" s="315"/>
      <c r="BM389" s="315"/>
      <c r="BN389" s="315"/>
      <c r="BO389" s="315"/>
      <c r="BP389" s="315"/>
      <c r="BQ389" s="315"/>
      <c r="BR389" s="315"/>
      <c r="BS389" s="315"/>
      <c r="BT389" s="315"/>
      <c r="BU389" s="315"/>
      <c r="BV389" s="315"/>
      <c r="BW389" s="315"/>
      <c r="BX389" s="315"/>
      <c r="BY389" s="317"/>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489" customFormat="true" ht="15" customHeight="true" x14ac:dyDescent="0.2">
      <c r="B390" s="488"/>
      <c r="Z390" s="344"/>
      <c r="AA390" s="344"/>
      <c r="AB390" s="344"/>
      <c r="AC390" s="344"/>
      <c r="AD390" s="344"/>
      <c r="AE390" s="344"/>
      <c r="AF390" s="344"/>
      <c r="AG390" s="344"/>
      <c r="AH390" s="344"/>
      <c r="AI390" s="344"/>
      <c r="AJ390" s="344"/>
      <c r="AK390" s="344"/>
      <c r="AL390" s="344"/>
      <c r="AM390" s="344"/>
      <c r="AN390" s="344"/>
      <c r="AO390" s="344"/>
      <c r="AP390" s="344"/>
      <c r="AQ390" s="344"/>
      <c r="AR390" s="344"/>
      <c r="AS390" s="344"/>
      <c r="AT390" s="344"/>
      <c r="AU390" s="344"/>
      <c r="AV390" s="344"/>
      <c r="AW390" s="344"/>
      <c r="AX390" s="344"/>
      <c r="AY390" s="344"/>
      <c r="AZ390" s="344"/>
      <c r="BA390" s="317"/>
      <c r="BB390" s="315"/>
      <c r="BC390" s="315"/>
      <c r="BD390" s="315"/>
      <c r="BE390" s="315"/>
      <c r="BF390" s="315"/>
      <c r="BG390" s="315"/>
      <c r="BH390" s="315"/>
      <c r="BI390" s="315"/>
      <c r="BJ390" s="315"/>
      <c r="BK390" s="315"/>
      <c r="BL390" s="315"/>
      <c r="BM390" s="315"/>
      <c r="BN390" s="315"/>
      <c r="BO390" s="315"/>
      <c r="BP390" s="315"/>
      <c r="BQ390" s="315"/>
      <c r="BR390" s="315"/>
      <c r="BS390" s="315"/>
      <c r="BT390" s="315"/>
      <c r="BU390" s="315"/>
      <c r="BV390" s="315"/>
      <c r="BW390" s="315"/>
      <c r="BX390" s="315"/>
      <c r="BY390" s="317"/>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489" customFormat="true" ht="15" customHeight="true" x14ac:dyDescent="0.2">
      <c r="B391" s="488"/>
      <c r="Z391" s="344"/>
      <c r="AA391" s="344"/>
      <c r="AB391" s="344"/>
      <c r="AC391" s="344"/>
      <c r="AD391" s="344"/>
      <c r="AE391" s="344"/>
      <c r="AF391" s="344"/>
      <c r="AG391" s="344"/>
      <c r="AH391" s="344"/>
      <c r="AI391" s="344"/>
      <c r="AJ391" s="344"/>
      <c r="AK391" s="344"/>
      <c r="AL391" s="344"/>
      <c r="AM391" s="344"/>
      <c r="AN391" s="344"/>
      <c r="AO391" s="344"/>
      <c r="AP391" s="344"/>
      <c r="AQ391" s="344"/>
      <c r="AR391" s="344"/>
      <c r="AS391" s="344"/>
      <c r="AT391" s="344"/>
      <c r="AU391" s="344"/>
      <c r="AV391" s="344"/>
      <c r="AW391" s="344"/>
      <c r="AX391" s="344"/>
      <c r="AY391" s="344"/>
      <c r="AZ391" s="344"/>
      <c r="BA391" s="317"/>
      <c r="BB391" s="315"/>
      <c r="BC391" s="315"/>
      <c r="BD391" s="315"/>
      <c r="BE391" s="315"/>
      <c r="BF391" s="315"/>
      <c r="BG391" s="315"/>
      <c r="BH391" s="315"/>
      <c r="BI391" s="315"/>
      <c r="BJ391" s="315"/>
      <c r="BK391" s="315"/>
      <c r="BL391" s="315"/>
      <c r="BM391" s="315"/>
      <c r="BN391" s="315"/>
      <c r="BO391" s="315"/>
      <c r="BP391" s="315"/>
      <c r="BQ391" s="315"/>
      <c r="BR391" s="315"/>
      <c r="BS391" s="315"/>
      <c r="BT391" s="315"/>
      <c r="BU391" s="315"/>
      <c r="BV391" s="315"/>
      <c r="BW391" s="315"/>
      <c r="BX391" s="315"/>
      <c r="BY391" s="317"/>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489" customFormat="true" ht="15" customHeight="true" x14ac:dyDescent="0.2">
      <c r="Z392" s="344"/>
      <c r="AA392" s="344"/>
      <c r="AB392" s="344"/>
      <c r="AC392" s="344"/>
      <c r="AD392" s="344"/>
      <c r="AE392" s="344"/>
      <c r="AF392" s="344"/>
      <c r="AG392" s="344"/>
      <c r="AH392" s="344"/>
      <c r="AI392" s="344"/>
      <c r="AJ392" s="344"/>
      <c r="AK392" s="344"/>
      <c r="AL392" s="344"/>
      <c r="AM392" s="344"/>
      <c r="AN392" s="344"/>
      <c r="AO392" s="344"/>
      <c r="AP392" s="344"/>
      <c r="AQ392" s="344"/>
      <c r="AR392" s="344"/>
      <c r="AS392" s="344"/>
      <c r="AT392" s="344"/>
      <c r="AU392" s="344"/>
      <c r="AV392" s="344"/>
      <c r="AW392" s="344"/>
      <c r="AX392" s="344"/>
      <c r="AY392" s="344"/>
      <c r="AZ392" s="344"/>
      <c r="BA392" s="317"/>
      <c r="BB392" s="315"/>
      <c r="BC392" s="315"/>
      <c r="BD392" s="315"/>
      <c r="BE392" s="315"/>
      <c r="BF392" s="315"/>
      <c r="BG392" s="315"/>
      <c r="BH392" s="315"/>
      <c r="BI392" s="315"/>
      <c r="BJ392" s="315"/>
      <c r="BK392" s="315"/>
      <c r="BL392" s="315"/>
      <c r="BM392" s="315"/>
      <c r="BN392" s="315"/>
      <c r="BO392" s="315"/>
      <c r="BP392" s="315"/>
      <c r="BQ392" s="315"/>
      <c r="BR392" s="315"/>
      <c r="BS392" s="315"/>
      <c r="BT392" s="315"/>
      <c r="BU392" s="315"/>
      <c r="BV392" s="315"/>
      <c r="BW392" s="315"/>
      <c r="BX392" s="315"/>
      <c r="BY392" s="317"/>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489" customFormat="true" ht="15" customHeight="true" x14ac:dyDescent="0.2">
      <c r="Z393" s="344"/>
      <c r="AA393" s="344"/>
      <c r="AB393" s="344"/>
      <c r="AC393" s="344"/>
      <c r="AD393" s="344"/>
      <c r="AE393" s="344"/>
      <c r="AF393" s="344"/>
      <c r="AG393" s="344"/>
      <c r="AH393" s="344"/>
      <c r="AI393" s="344"/>
      <c r="AJ393" s="344"/>
      <c r="AK393" s="344"/>
      <c r="AL393" s="344"/>
      <c r="AM393" s="344"/>
      <c r="AN393" s="344"/>
      <c r="AO393" s="344"/>
      <c r="AP393" s="344"/>
      <c r="AQ393" s="344"/>
      <c r="AR393" s="344"/>
      <c r="AS393" s="344"/>
      <c r="AT393" s="344"/>
      <c r="AU393" s="344"/>
      <c r="AV393" s="344"/>
      <c r="AW393" s="344"/>
      <c r="AX393" s="344"/>
      <c r="AY393" s="344"/>
      <c r="AZ393" s="344"/>
      <c r="BA393" s="317"/>
      <c r="BB393" s="315"/>
      <c r="BC393" s="315"/>
      <c r="BD393" s="315"/>
      <c r="BE393" s="315"/>
      <c r="BF393" s="315"/>
      <c r="BG393" s="315"/>
      <c r="BH393" s="315"/>
      <c r="BI393" s="315"/>
      <c r="BJ393" s="315"/>
      <c r="BK393" s="315"/>
      <c r="BL393" s="315"/>
      <c r="BM393" s="315"/>
      <c r="BN393" s="315"/>
      <c r="BO393" s="315"/>
      <c r="BP393" s="315"/>
      <c r="BQ393" s="315"/>
      <c r="BR393" s="315"/>
      <c r="BS393" s="315"/>
      <c r="BT393" s="315"/>
      <c r="BU393" s="315"/>
      <c r="BV393" s="315"/>
      <c r="BW393" s="315"/>
      <c r="BX393" s="315"/>
      <c r="BY393" s="317"/>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489" customFormat="true" ht="15" customHeight="true" x14ac:dyDescent="0.2">
      <c r="Z394" s="344"/>
      <c r="AA394" s="344"/>
      <c r="AB394" s="344"/>
      <c r="AC394" s="344"/>
      <c r="AD394" s="344"/>
      <c r="AE394" s="344"/>
      <c r="AF394" s="344"/>
      <c r="AG394" s="344"/>
      <c r="AH394" s="344"/>
      <c r="AI394" s="344"/>
      <c r="AJ394" s="344"/>
      <c r="AK394" s="344"/>
      <c r="AL394" s="344"/>
      <c r="AM394" s="344"/>
      <c r="AN394" s="344"/>
      <c r="AO394" s="344"/>
      <c r="AP394" s="344"/>
      <c r="AQ394" s="344"/>
      <c r="AR394" s="344"/>
      <c r="AS394" s="344"/>
      <c r="AT394" s="344"/>
      <c r="AU394" s="344"/>
      <c r="AV394" s="344"/>
      <c r="AW394" s="344"/>
      <c r="AX394" s="344"/>
      <c r="AY394" s="344"/>
      <c r="AZ394" s="344"/>
      <c r="BA394" s="317"/>
      <c r="BB394" s="315"/>
      <c r="BC394" s="315"/>
      <c r="BD394" s="315"/>
      <c r="BE394" s="315"/>
      <c r="BF394" s="315"/>
      <c r="BG394" s="315"/>
      <c r="BH394" s="315"/>
      <c r="BI394" s="315"/>
      <c r="BJ394" s="315"/>
      <c r="BK394" s="315"/>
      <c r="BL394" s="315"/>
      <c r="BM394" s="315"/>
      <c r="BN394" s="315"/>
      <c r="BO394" s="315"/>
      <c r="BP394" s="315"/>
      <c r="BQ394" s="315"/>
      <c r="BR394" s="315"/>
      <c r="BS394" s="315"/>
      <c r="BT394" s="315"/>
      <c r="BU394" s="315"/>
      <c r="BV394" s="315"/>
      <c r="BW394" s="315"/>
      <c r="BX394" s="315"/>
      <c r="BY394" s="317"/>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489" customFormat="true" ht="15" customHeight="true" x14ac:dyDescent="0.2">
      <c r="Z395" s="344"/>
      <c r="AA395" s="344"/>
      <c r="AB395" s="344"/>
      <c r="AC395" s="344"/>
      <c r="AD395" s="344"/>
      <c r="AE395" s="344"/>
      <c r="AF395" s="344"/>
      <c r="AG395" s="344"/>
      <c r="AH395" s="344"/>
      <c r="AI395" s="344"/>
      <c r="AJ395" s="344"/>
      <c r="AK395" s="344"/>
      <c r="AL395" s="344"/>
      <c r="AM395" s="344"/>
      <c r="AN395" s="344"/>
      <c r="AO395" s="344"/>
      <c r="AP395" s="344"/>
      <c r="AQ395" s="344"/>
      <c r="AR395" s="344"/>
      <c r="AS395" s="344"/>
      <c r="AT395" s="344"/>
      <c r="AU395" s="344"/>
      <c r="AV395" s="344"/>
      <c r="AW395" s="344"/>
      <c r="AX395" s="344"/>
      <c r="AY395" s="344"/>
      <c r="AZ395" s="344"/>
      <c r="BA395" s="317"/>
      <c r="BB395" s="315"/>
      <c r="BC395" s="315"/>
      <c r="BD395" s="315"/>
      <c r="BE395" s="315"/>
      <c r="BF395" s="315"/>
      <c r="BG395" s="315"/>
      <c r="BH395" s="315"/>
      <c r="BI395" s="315"/>
      <c r="BJ395" s="315"/>
      <c r="BK395" s="315"/>
      <c r="BL395" s="315"/>
      <c r="BM395" s="315"/>
      <c r="BN395" s="315"/>
      <c r="BO395" s="315"/>
      <c r="BP395" s="315"/>
      <c r="BQ395" s="315"/>
      <c r="BR395" s="315"/>
      <c r="BS395" s="315"/>
      <c r="BT395" s="315"/>
      <c r="BU395" s="315"/>
      <c r="BV395" s="315"/>
      <c r="BW395" s="315"/>
      <c r="BX395" s="315"/>
      <c r="BY395" s="317"/>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489" customFormat="true" ht="15" customHeight="true" x14ac:dyDescent="0.2">
      <c r="Z396" s="344"/>
      <c r="AA396" s="344"/>
      <c r="AB396" s="344"/>
      <c r="AC396" s="344"/>
      <c r="AD396" s="344"/>
      <c r="AE396" s="344"/>
      <c r="AF396" s="344"/>
      <c r="AG396" s="344"/>
      <c r="AH396" s="344"/>
      <c r="AI396" s="344"/>
      <c r="AJ396" s="344"/>
      <c r="AK396" s="344"/>
      <c r="AL396" s="344"/>
      <c r="AM396" s="344"/>
      <c r="AN396" s="344"/>
      <c r="AO396" s="344"/>
      <c r="AP396" s="344"/>
      <c r="AQ396" s="344"/>
      <c r="AR396" s="344"/>
      <c r="AS396" s="344"/>
      <c r="AT396" s="344"/>
      <c r="AU396" s="344"/>
      <c r="AV396" s="344"/>
      <c r="AW396" s="344"/>
      <c r="AX396" s="344"/>
      <c r="AY396" s="344"/>
      <c r="AZ396" s="344"/>
      <c r="BA396" s="317"/>
      <c r="BB396" s="315"/>
      <c r="BC396" s="315"/>
      <c r="BD396" s="315"/>
      <c r="BE396" s="315"/>
      <c r="BF396" s="315"/>
      <c r="BG396" s="315"/>
      <c r="BH396" s="315"/>
      <c r="BI396" s="315"/>
      <c r="BJ396" s="315"/>
      <c r="BK396" s="315"/>
      <c r="BL396" s="315"/>
      <c r="BM396" s="315"/>
      <c r="BN396" s="315"/>
      <c r="BO396" s="315"/>
      <c r="BP396" s="315"/>
      <c r="BQ396" s="315"/>
      <c r="BR396" s="315"/>
      <c r="BS396" s="315"/>
      <c r="BT396" s="315"/>
      <c r="BU396" s="315"/>
      <c r="BV396" s="315"/>
      <c r="BW396" s="315"/>
      <c r="BX396" s="315"/>
      <c r="BY396" s="317"/>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489" customFormat="true" ht="15" customHeight="true" x14ac:dyDescent="0.2">
      <c r="Z397" s="344"/>
      <c r="AA397" s="344"/>
      <c r="AB397" s="344"/>
      <c r="AC397" s="344"/>
      <c r="AD397" s="344"/>
      <c r="AE397" s="344"/>
      <c r="AF397" s="344"/>
      <c r="AG397" s="344"/>
      <c r="AH397" s="344"/>
      <c r="AI397" s="344"/>
      <c r="AJ397" s="344"/>
      <c r="AK397" s="344"/>
      <c r="AL397" s="344"/>
      <c r="AM397" s="344"/>
      <c r="AN397" s="344"/>
      <c r="AO397" s="344"/>
      <c r="AP397" s="344"/>
      <c r="AQ397" s="344"/>
      <c r="AR397" s="344"/>
      <c r="AS397" s="344"/>
      <c r="AT397" s="344"/>
      <c r="AU397" s="344"/>
      <c r="AV397" s="344"/>
      <c r="AW397" s="344"/>
      <c r="AX397" s="344"/>
      <c r="AY397" s="344"/>
      <c r="AZ397" s="344"/>
      <c r="BA397" s="317"/>
      <c r="BB397" s="315"/>
      <c r="BC397" s="315"/>
      <c r="BD397" s="315"/>
      <c r="BE397" s="315"/>
      <c r="BF397" s="315"/>
      <c r="BG397" s="315"/>
      <c r="BH397" s="315"/>
      <c r="BI397" s="315"/>
      <c r="BJ397" s="315"/>
      <c r="BK397" s="315"/>
      <c r="BL397" s="315"/>
      <c r="BM397" s="315"/>
      <c r="BN397" s="315"/>
      <c r="BO397" s="315"/>
      <c r="BP397" s="315"/>
      <c r="BQ397" s="315"/>
      <c r="BR397" s="315"/>
      <c r="BS397" s="315"/>
      <c r="BT397" s="315"/>
      <c r="BU397" s="315"/>
      <c r="BV397" s="315"/>
      <c r="BW397" s="315"/>
      <c r="BX397" s="315"/>
      <c r="BY397" s="317"/>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489" customFormat="true" ht="15" customHeight="true" x14ac:dyDescent="0.2">
      <c r="Z398" s="344"/>
      <c r="AA398" s="344"/>
      <c r="AB398" s="344"/>
      <c r="AC398" s="344"/>
      <c r="AD398" s="344"/>
      <c r="AE398" s="344"/>
      <c r="AF398" s="344"/>
      <c r="AG398" s="344"/>
      <c r="AH398" s="344"/>
      <c r="AI398" s="344"/>
      <c r="AJ398" s="344"/>
      <c r="AK398" s="344"/>
      <c r="AL398" s="344"/>
      <c r="AM398" s="344"/>
      <c r="AN398" s="344"/>
      <c r="AO398" s="344"/>
      <c r="AP398" s="344"/>
      <c r="AQ398" s="344"/>
      <c r="AR398" s="344"/>
      <c r="AS398" s="344"/>
      <c r="AT398" s="344"/>
      <c r="AU398" s="344"/>
      <c r="AV398" s="344"/>
      <c r="AW398" s="344"/>
      <c r="AX398" s="344"/>
      <c r="AY398" s="344"/>
      <c r="AZ398" s="344"/>
      <c r="BA398" s="317"/>
      <c r="BB398" s="315"/>
      <c r="BC398" s="315"/>
      <c r="BD398" s="315"/>
      <c r="BE398" s="315"/>
      <c r="BF398" s="315"/>
      <c r="BG398" s="315"/>
      <c r="BH398" s="315"/>
      <c r="BI398" s="315"/>
      <c r="BJ398" s="315"/>
      <c r="BK398" s="315"/>
      <c r="BL398" s="315"/>
      <c r="BM398" s="315"/>
      <c r="BN398" s="315"/>
      <c r="BO398" s="315"/>
      <c r="BP398" s="315"/>
      <c r="BQ398" s="315"/>
      <c r="BR398" s="315"/>
      <c r="BS398" s="315"/>
      <c r="BT398" s="315"/>
      <c r="BU398" s="315"/>
      <c r="BV398" s="315"/>
      <c r="BW398" s="315"/>
      <c r="BX398" s="315"/>
      <c r="BY398" s="317"/>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451" customFormat="true" ht="15" customHeight="true" x14ac:dyDescent="0.25">
      <c r="A399" s="321"/>
      <c r="B399" s="321"/>
      <c r="C399" s="1000" t="s">
        <v>129</v>
      </c>
      <c r="D399" s="1001"/>
      <c r="E399" s="1001"/>
      <c r="F399" s="1001"/>
      <c r="G399" s="321"/>
      <c r="H399" s="1003" t="s">
        <v>130</v>
      </c>
      <c r="I399" s="1004"/>
      <c r="J399" s="1004"/>
      <c r="K399" s="1004"/>
      <c r="M399" s="1003" t="s">
        <v>131</v>
      </c>
      <c r="N399" s="1004"/>
      <c r="O399" s="1004"/>
      <c r="P399" s="1004"/>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21"/>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24" customHeight="true" x14ac:dyDescent="0.2">
      <c r="C400" s="1010" t="s">
        <v>197</v>
      </c>
      <c r="D400" s="882"/>
      <c r="E400" s="882"/>
      <c r="H400" s="1010" t="s">
        <v>197</v>
      </c>
      <c r="I400" s="882"/>
      <c r="J400" s="882"/>
      <c r="M400" s="1010" t="s">
        <v>197</v>
      </c>
      <c r="N400" s="882"/>
      <c r="O400" s="882"/>
      <c r="Z400" s="339"/>
      <c r="AA400" s="339"/>
      <c r="AB400" s="339"/>
      <c r="AC400" s="339"/>
      <c r="AD400" s="339"/>
      <c r="AE400" s="339"/>
      <c r="AF400" s="339"/>
      <c r="AG400" s="339"/>
      <c r="AH400" s="339"/>
      <c r="AI400" s="339"/>
      <c r="AJ400" s="339"/>
      <c r="AK400" s="339"/>
      <c r="AL400" s="339"/>
      <c r="AM400" s="339"/>
      <c r="AN400" s="339"/>
      <c r="AO400" s="339"/>
      <c r="AP400" s="339"/>
      <c r="AQ400" s="339"/>
      <c r="AR400" s="339"/>
      <c r="AS400" s="339"/>
      <c r="AT400" s="339"/>
      <c r="AU400" s="339"/>
      <c r="AV400" s="339"/>
      <c r="AW400" s="339"/>
      <c r="AX400" s="339"/>
      <c r="AY400" s="339"/>
      <c r="AZ400" s="339"/>
      <c r="BA400" s="451"/>
      <c r="BB400" s="321"/>
      <c r="BC400" s="451"/>
      <c r="BD400" s="451"/>
      <c r="BE400" s="451"/>
      <c r="BF400" s="451"/>
      <c r="BG400" s="451"/>
      <c r="BH400" s="451"/>
      <c r="BI400" s="451"/>
      <c r="BJ400" s="451"/>
      <c r="BK400" s="451"/>
      <c r="BL400" s="451"/>
      <c r="BM400" s="451"/>
      <c r="BN400" s="451"/>
      <c r="BO400" s="451"/>
      <c r="BP400" s="451"/>
      <c r="BQ400" s="451"/>
      <c r="BR400" s="451"/>
      <c r="BS400" s="451"/>
      <c r="BT400" s="451"/>
      <c r="BU400" s="451"/>
      <c r="BV400" s="451"/>
      <c r="BW400" s="451"/>
      <c r="BX400" s="451"/>
      <c r="BY400" s="451"/>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05"/>
      <c r="D401" s="882"/>
      <c r="E401" s="515" t="s">
        <v>198</v>
      </c>
      <c r="H401" s="1005"/>
      <c r="I401" s="882"/>
      <c r="J401" s="516" t="s">
        <v>198</v>
      </c>
      <c r="M401" s="1005"/>
      <c r="N401" s="882"/>
      <c r="O401" s="517" t="s">
        <v>198</v>
      </c>
      <c r="Z401" s="339"/>
      <c r="AA401" s="339"/>
      <c r="AB401" s="339"/>
      <c r="AC401" s="339"/>
      <c r="AD401" s="339"/>
      <c r="AE401" s="339"/>
      <c r="AF401" s="339"/>
      <c r="AG401" s="339"/>
      <c r="AH401" s="339"/>
      <c r="AI401" s="339"/>
      <c r="AJ401" s="339"/>
      <c r="AK401" s="339"/>
      <c r="AL401" s="339"/>
      <c r="AM401" s="339"/>
      <c r="AN401" s="339"/>
      <c r="AO401" s="339"/>
      <c r="AP401" s="339"/>
      <c r="AQ401" s="339"/>
      <c r="AR401" s="339"/>
      <c r="AS401" s="339"/>
      <c r="AT401" s="339"/>
      <c r="AU401" s="339"/>
      <c r="AV401" s="339"/>
      <c r="AW401" s="339"/>
      <c r="AX401" s="339"/>
      <c r="AY401" s="339"/>
      <c r="AZ401" s="339"/>
      <c r="BA401" s="451"/>
      <c r="BB401" s="321"/>
      <c r="BC401" s="451"/>
      <c r="BD401" s="451"/>
      <c r="BE401" s="451"/>
      <c r="BF401" s="451"/>
      <c r="BG401" s="451"/>
      <c r="BH401" s="451"/>
      <c r="BI401" s="451"/>
      <c r="BJ401" s="451"/>
      <c r="BK401" s="451"/>
      <c r="BL401" s="451"/>
      <c r="BM401" s="451"/>
      <c r="BN401" s="451"/>
      <c r="BO401" s="451"/>
      <c r="BP401" s="451"/>
      <c r="BQ401" s="451"/>
      <c r="BR401" s="451"/>
      <c r="BS401" s="451"/>
      <c r="BT401" s="451"/>
      <c r="BU401" s="451"/>
      <c r="BV401" s="451"/>
      <c r="BW401" s="451"/>
      <c r="BX401" s="451"/>
      <c r="BY401" s="451"/>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2" t="s">
        <v>136</v>
      </c>
      <c r="C402" s="882"/>
      <c r="D402" s="882"/>
      <c r="E402" s="518" t="s">
        <v>199</v>
      </c>
      <c r="H402" s="882"/>
      <c r="I402" s="882"/>
      <c r="J402" s="519" t="s">
        <v>199</v>
      </c>
      <c r="M402" s="882"/>
      <c r="N402" s="882"/>
      <c r="O402" s="520" t="s">
        <v>199</v>
      </c>
      <c r="Z402" s="339"/>
      <c r="AA402" s="339"/>
      <c r="AB402" s="339"/>
      <c r="AC402" s="339"/>
      <c r="AD402" s="339"/>
      <c r="AE402" s="339"/>
      <c r="AF402" s="339"/>
      <c r="AG402" s="339"/>
      <c r="AH402" s="339"/>
      <c r="AI402" s="339"/>
      <c r="AJ402" s="339"/>
      <c r="AK402" s="339"/>
      <c r="AL402" s="339"/>
      <c r="AM402" s="339"/>
      <c r="AN402" s="339"/>
      <c r="AO402" s="339"/>
      <c r="AP402" s="339"/>
      <c r="AQ402" s="339"/>
      <c r="AR402" s="339"/>
      <c r="AS402" s="339"/>
      <c r="AT402" s="339"/>
      <c r="AU402" s="339"/>
      <c r="AV402" s="339"/>
      <c r="AW402" s="339"/>
      <c r="AX402" s="339"/>
      <c r="AY402" s="339"/>
      <c r="AZ402" s="339"/>
      <c r="BA402" s="451"/>
      <c r="BB402" s="321"/>
      <c r="BC402" s="451"/>
      <c r="BD402" s="451"/>
      <c r="BE402" s="451"/>
      <c r="BF402" s="451"/>
      <c r="BG402" s="451"/>
      <c r="BH402" s="451"/>
      <c r="BI402" s="451"/>
      <c r="BJ402" s="451"/>
      <c r="BK402" s="451"/>
      <c r="BL402" s="451"/>
      <c r="BM402" s="451"/>
      <c r="BN402" s="451"/>
      <c r="BO402" s="451"/>
      <c r="BP402" s="451"/>
      <c r="BQ402" s="451"/>
      <c r="BR402" s="451"/>
      <c r="BS402" s="451"/>
      <c r="BT402" s="451"/>
      <c r="BU402" s="451"/>
      <c r="BV402" s="451"/>
      <c r="BW402" s="451"/>
      <c r="BX402" s="451"/>
      <c r="BY402" s="451"/>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882"/>
      <c r="C403" s="1011" t="s">
        <v>455</v>
      </c>
      <c r="D403" s="995"/>
      <c r="E403" s="750">
        <v>0.66438768034331308</v>
      </c>
      <c r="F403" s="570"/>
      <c r="G403" s="570"/>
      <c r="H403" s="1011" t="s">
        <v>455</v>
      </c>
      <c r="I403" s="995"/>
      <c r="J403" s="751">
        <v>0.64626465022503654</v>
      </c>
      <c r="K403" s="570"/>
      <c r="L403" s="570"/>
      <c r="M403" s="1011" t="s">
        <v>455</v>
      </c>
      <c r="N403" s="995"/>
      <c r="O403" s="752">
        <v>0.68584594693457535</v>
      </c>
      <c r="P403" s="570"/>
      <c r="Q403" s="570"/>
      <c r="Z403" s="339"/>
      <c r="AA403" s="339"/>
      <c r="AB403" s="339"/>
      <c r="AC403" s="339"/>
      <c r="AD403" s="339"/>
      <c r="AE403" s="339"/>
      <c r="AF403" s="339"/>
      <c r="AG403" s="339"/>
      <c r="AH403" s="339"/>
      <c r="AI403" s="339"/>
      <c r="AJ403" s="339"/>
      <c r="AK403" s="339"/>
      <c r="AL403" s="339"/>
      <c r="AM403" s="339"/>
      <c r="AN403" s="339"/>
      <c r="AO403" s="339"/>
      <c r="AP403" s="339"/>
      <c r="AQ403" s="339"/>
      <c r="AR403" s="339"/>
      <c r="AS403" s="339"/>
      <c r="AT403" s="339"/>
      <c r="AU403" s="339"/>
      <c r="AV403" s="339"/>
      <c r="AW403" s="339"/>
      <c r="AX403" s="339"/>
      <c r="AY403" s="339"/>
      <c r="AZ403" s="339"/>
      <c r="BA403" s="341"/>
      <c r="BB403" s="391"/>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1"/>
      <c r="BX403" s="341"/>
      <c r="BY403" s="341"/>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882"/>
      <c r="C404" s="1011" t="s">
        <v>562</v>
      </c>
      <c r="D404" s="995"/>
      <c r="E404" s="753">
        <v>0.65909923372263102</v>
      </c>
      <c r="F404" s="570"/>
      <c r="G404" s="570"/>
      <c r="H404" s="1011" t="s">
        <v>563</v>
      </c>
      <c r="I404" s="995"/>
      <c r="J404" s="754">
        <v>0.64383534272173193</v>
      </c>
      <c r="K404" s="570"/>
      <c r="L404" s="570"/>
      <c r="M404" s="1011" t="s">
        <v>562</v>
      </c>
      <c r="N404" s="995"/>
      <c r="O404" s="755">
        <v>0.68559601830394867</v>
      </c>
      <c r="P404" s="570"/>
      <c r="Q404" s="570"/>
      <c r="Z404" s="339"/>
      <c r="AA404" s="339"/>
      <c r="AB404" s="339"/>
      <c r="AC404" s="339"/>
      <c r="AD404" s="339"/>
      <c r="AE404" s="339"/>
      <c r="AF404" s="339"/>
      <c r="AG404" s="339"/>
      <c r="AH404" s="339"/>
      <c r="AI404" s="339"/>
      <c r="AJ404" s="339"/>
      <c r="AK404" s="339"/>
      <c r="AL404" s="339"/>
      <c r="AM404" s="339"/>
      <c r="AN404" s="339"/>
      <c r="AO404" s="339"/>
      <c r="AP404" s="339"/>
      <c r="AQ404" s="339"/>
      <c r="AR404" s="339"/>
      <c r="AS404" s="339"/>
      <c r="AT404" s="339"/>
      <c r="AU404" s="339"/>
      <c r="AV404" s="339"/>
      <c r="AW404" s="339"/>
      <c r="AX404" s="339"/>
      <c r="AY404" s="339"/>
      <c r="AZ404" s="339"/>
      <c r="BA404" s="341"/>
      <c r="BB404" s="391"/>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1"/>
      <c r="BX404" s="341"/>
      <c r="BY404" s="341"/>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882"/>
      <c r="C405" s="1011" t="s">
        <v>563</v>
      </c>
      <c r="D405" s="995"/>
      <c r="E405" s="753">
        <v>0.64689577516122643</v>
      </c>
      <c r="F405" s="570"/>
      <c r="G405" s="570"/>
      <c r="H405" s="1011" t="s">
        <v>562</v>
      </c>
      <c r="I405" s="995"/>
      <c r="J405" s="754">
        <v>0.62666080582345352</v>
      </c>
      <c r="K405" s="570"/>
      <c r="L405" s="570"/>
      <c r="M405" s="1011" t="s">
        <v>463</v>
      </c>
      <c r="N405" s="995"/>
      <c r="O405" s="755">
        <v>0.68535406919853226</v>
      </c>
      <c r="P405" s="570"/>
      <c r="Q405" s="570"/>
      <c r="Z405" s="339"/>
      <c r="AA405" s="339"/>
      <c r="AB405" s="339"/>
      <c r="AC405" s="339"/>
      <c r="AD405" s="339"/>
      <c r="AE405" s="339"/>
      <c r="AF405" s="339"/>
      <c r="AG405" s="339"/>
      <c r="AH405" s="339"/>
      <c r="AI405" s="339"/>
      <c r="AJ405" s="339"/>
      <c r="AK405" s="339"/>
      <c r="AL405" s="339"/>
      <c r="AM405" s="339"/>
      <c r="AN405" s="339"/>
      <c r="AO405" s="339"/>
      <c r="AP405" s="339"/>
      <c r="AQ405" s="339"/>
      <c r="AR405" s="339"/>
      <c r="AS405" s="339"/>
      <c r="AT405" s="339"/>
      <c r="AU405" s="339"/>
      <c r="AV405" s="339"/>
      <c r="AW405" s="339"/>
      <c r="AX405" s="339"/>
      <c r="AY405" s="339"/>
      <c r="AZ405" s="339"/>
      <c r="BA405" s="341"/>
      <c r="BB405" s="391"/>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1"/>
      <c r="BX405" s="341"/>
      <c r="BY405" s="341"/>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882"/>
      <c r="C406" s="1011" t="s">
        <v>463</v>
      </c>
      <c r="D406" s="995"/>
      <c r="E406" s="753">
        <v>0.62676539349195237</v>
      </c>
      <c r="F406" s="570"/>
      <c r="G406" s="570"/>
      <c r="H406" s="1011" t="s">
        <v>564</v>
      </c>
      <c r="I406" s="995"/>
      <c r="J406" s="754">
        <v>0.60767262189483373</v>
      </c>
      <c r="K406" s="570"/>
      <c r="L406" s="570"/>
      <c r="M406" s="1011" t="s">
        <v>457</v>
      </c>
      <c r="N406" s="995"/>
      <c r="O406" s="755">
        <v>0.65994937570458934</v>
      </c>
      <c r="P406" s="570"/>
      <c r="Q406" s="570"/>
      <c r="Z406" s="339"/>
      <c r="AA406" s="339"/>
      <c r="AB406" s="339"/>
      <c r="AC406" s="339"/>
      <c r="AD406" s="339"/>
      <c r="AE406" s="339"/>
      <c r="AF406" s="339"/>
      <c r="AG406" s="339"/>
      <c r="AH406" s="339"/>
      <c r="AI406" s="339"/>
      <c r="AJ406" s="339"/>
      <c r="AK406" s="339"/>
      <c r="AL406" s="339"/>
      <c r="AM406" s="339"/>
      <c r="AN406" s="339"/>
      <c r="AO406" s="339"/>
      <c r="AP406" s="339"/>
      <c r="AQ406" s="339"/>
      <c r="AR406" s="339"/>
      <c r="AS406" s="339"/>
      <c r="AT406" s="339"/>
      <c r="AU406" s="339"/>
      <c r="AV406" s="339"/>
      <c r="AW406" s="339"/>
      <c r="AX406" s="339"/>
      <c r="AY406" s="339"/>
      <c r="AZ406" s="339"/>
      <c r="BA406" s="341"/>
      <c r="BB406" s="391"/>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1"/>
      <c r="BX406" s="341"/>
      <c r="BY406" s="341"/>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882"/>
      <c r="C407" s="1011" t="s">
        <v>461</v>
      </c>
      <c r="D407" s="995"/>
      <c r="E407" s="753">
        <v>0.61773653766279779</v>
      </c>
      <c r="F407" s="570"/>
      <c r="G407" s="570"/>
      <c r="H407" s="1011" t="s">
        <v>565</v>
      </c>
      <c r="I407" s="995"/>
      <c r="J407" s="754">
        <v>0.60670611323002632</v>
      </c>
      <c r="K407" s="570"/>
      <c r="L407" s="570"/>
      <c r="M407" s="1011" t="s">
        <v>461</v>
      </c>
      <c r="N407" s="995"/>
      <c r="O407" s="755">
        <v>0.65964371127074017</v>
      </c>
      <c r="P407" s="570"/>
      <c r="Q407" s="570"/>
      <c r="Z407" s="339"/>
      <c r="AA407" s="339"/>
      <c r="AB407" s="339"/>
      <c r="AC407" s="339"/>
      <c r="AD407" s="339"/>
      <c r="AE407" s="339"/>
      <c r="AF407" s="339"/>
      <c r="AG407" s="339"/>
      <c r="AH407" s="339"/>
      <c r="AI407" s="339"/>
      <c r="AJ407" s="339"/>
      <c r="AK407" s="339"/>
      <c r="AL407" s="339"/>
      <c r="AM407" s="339"/>
      <c r="AN407" s="339"/>
      <c r="AO407" s="339"/>
      <c r="AP407" s="339"/>
      <c r="AQ407" s="339"/>
      <c r="AR407" s="339"/>
      <c r="AS407" s="339"/>
      <c r="AT407" s="339"/>
      <c r="AU407" s="339"/>
      <c r="AV407" s="339"/>
      <c r="AW407" s="339"/>
      <c r="AX407" s="339"/>
      <c r="AY407" s="339"/>
      <c r="AZ407" s="339"/>
      <c r="BA407" s="341"/>
      <c r="BB407" s="391"/>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1"/>
      <c r="BX407" s="341"/>
      <c r="BY407" s="341"/>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882"/>
      <c r="C408" s="1011" t="s">
        <v>564</v>
      </c>
      <c r="D408" s="995"/>
      <c r="E408" s="753">
        <v>0.61236809554255744</v>
      </c>
      <c r="F408" s="570"/>
      <c r="G408" s="570"/>
      <c r="H408" s="1011" t="s">
        <v>566</v>
      </c>
      <c r="I408" s="995"/>
      <c r="J408" s="754">
        <v>-0.6007218879853724</v>
      </c>
      <c r="K408" s="570"/>
      <c r="L408" s="570"/>
      <c r="M408" s="1011" t="s">
        <v>567</v>
      </c>
      <c r="N408" s="995"/>
      <c r="O408" s="755">
        <v>0.63316074780374143</v>
      </c>
      <c r="P408" s="570"/>
      <c r="Q408" s="570"/>
      <c r="Z408" s="339"/>
      <c r="AA408" s="339"/>
      <c r="AB408" s="339"/>
      <c r="AC408" s="339"/>
      <c r="AD408" s="339"/>
      <c r="AE408" s="339"/>
      <c r="AF408" s="339"/>
      <c r="AG408" s="339"/>
      <c r="AH408" s="339"/>
      <c r="AI408" s="339"/>
      <c r="AJ408" s="339"/>
      <c r="AK408" s="339"/>
      <c r="AL408" s="339"/>
      <c r="AM408" s="339"/>
      <c r="AN408" s="339"/>
      <c r="AO408" s="339"/>
      <c r="AP408" s="339"/>
      <c r="AQ408" s="339"/>
      <c r="AR408" s="339"/>
      <c r="AS408" s="339"/>
      <c r="AT408" s="339"/>
      <c r="AU408" s="339"/>
      <c r="AV408" s="339"/>
      <c r="AW408" s="339"/>
      <c r="AX408" s="339"/>
      <c r="AY408" s="339"/>
      <c r="AZ408" s="339"/>
      <c r="BA408" s="341"/>
      <c r="BB408" s="391"/>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1"/>
      <c r="BX408" s="341"/>
      <c r="BY408" s="341"/>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882"/>
      <c r="C409" s="1011" t="s">
        <v>567</v>
      </c>
      <c r="D409" s="995"/>
      <c r="E409" s="753">
        <v>0.60516544846953346</v>
      </c>
      <c r="F409" s="570"/>
      <c r="G409" s="570"/>
      <c r="H409" s="1011" t="s">
        <v>463</v>
      </c>
      <c r="I409" s="995"/>
      <c r="J409" s="754">
        <v>0.59834108950786191</v>
      </c>
      <c r="K409" s="570"/>
      <c r="L409" s="570"/>
      <c r="M409" s="1011" t="s">
        <v>563</v>
      </c>
      <c r="N409" s="995"/>
      <c r="O409" s="755">
        <v>0.60200463476168942</v>
      </c>
      <c r="P409" s="570"/>
      <c r="Q409" s="570"/>
      <c r="Z409" s="339"/>
      <c r="AA409" s="339"/>
      <c r="AB409" s="339"/>
      <c r="AC409" s="339"/>
      <c r="AD409" s="339"/>
      <c r="AE409" s="339"/>
      <c r="AF409" s="339"/>
      <c r="AG409" s="339"/>
      <c r="AH409" s="339"/>
      <c r="AI409" s="339"/>
      <c r="AJ409" s="339"/>
      <c r="AK409" s="339"/>
      <c r="AL409" s="339"/>
      <c r="AM409" s="339"/>
      <c r="AN409" s="339"/>
      <c r="AO409" s="339"/>
      <c r="AP409" s="339"/>
      <c r="AQ409" s="339"/>
      <c r="AR409" s="339"/>
      <c r="AS409" s="339"/>
      <c r="AT409" s="339"/>
      <c r="AU409" s="339"/>
      <c r="AV409" s="339"/>
      <c r="AW409" s="339"/>
      <c r="AX409" s="339"/>
      <c r="AY409" s="339"/>
      <c r="AZ409" s="339"/>
      <c r="BA409" s="341"/>
      <c r="BB409" s="391"/>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1"/>
      <c r="BX409" s="341"/>
      <c r="BY409" s="341"/>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882"/>
      <c r="C410" s="1011" t="s">
        <v>457</v>
      </c>
      <c r="D410" s="995"/>
      <c r="E410" s="753">
        <v>0.58822843468817643</v>
      </c>
      <c r="F410" s="570"/>
      <c r="G410" s="570"/>
      <c r="H410" s="1011" t="s">
        <v>461</v>
      </c>
      <c r="I410" s="995"/>
      <c r="J410" s="754">
        <v>0.59690654368637841</v>
      </c>
      <c r="K410" s="570"/>
      <c r="L410" s="570"/>
      <c r="M410" s="1011" t="s">
        <v>568</v>
      </c>
      <c r="N410" s="995"/>
      <c r="O410" s="755">
        <v>0.60164905767236609</v>
      </c>
      <c r="P410" s="570"/>
      <c r="Q410" s="570"/>
      <c r="Z410" s="339"/>
      <c r="AA410" s="339"/>
      <c r="AB410" s="339"/>
      <c r="AC410" s="339"/>
      <c r="AD410" s="339"/>
      <c r="AE410" s="339"/>
      <c r="AF410" s="339"/>
      <c r="AG410" s="339"/>
      <c r="AH410" s="339"/>
      <c r="AI410" s="339"/>
      <c r="AJ410" s="339"/>
      <c r="AK410" s="339"/>
      <c r="AL410" s="339"/>
      <c r="AM410" s="339"/>
      <c r="AN410" s="339"/>
      <c r="AO410" s="339"/>
      <c r="AP410" s="339"/>
      <c r="AQ410" s="339"/>
      <c r="AR410" s="339"/>
      <c r="AS410" s="339"/>
      <c r="AT410" s="339"/>
      <c r="AU410" s="339"/>
      <c r="AV410" s="339"/>
      <c r="AW410" s="339"/>
      <c r="AX410" s="339"/>
      <c r="AY410" s="339"/>
      <c r="AZ410" s="339"/>
      <c r="BA410" s="341"/>
      <c r="BB410" s="391"/>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1"/>
      <c r="BX410" s="341"/>
      <c r="BY410" s="341"/>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882"/>
      <c r="C411" s="1011" t="s">
        <v>565</v>
      </c>
      <c r="D411" s="995"/>
      <c r="E411" s="753">
        <v>0.5877210825535345</v>
      </c>
      <c r="F411" s="570"/>
      <c r="G411" s="570"/>
      <c r="H411" s="1011" t="s">
        <v>569</v>
      </c>
      <c r="I411" s="995"/>
      <c r="J411" s="754">
        <v>0.58144169145833846</v>
      </c>
      <c r="K411" s="570"/>
      <c r="L411" s="570"/>
      <c r="M411" s="1011" t="s">
        <v>564</v>
      </c>
      <c r="N411" s="995"/>
      <c r="O411" s="755">
        <v>0.5958794011864823</v>
      </c>
      <c r="P411" s="570"/>
      <c r="Q411" s="570"/>
      <c r="Z411" s="339"/>
      <c r="AA411" s="339"/>
      <c r="AB411" s="339"/>
      <c r="AC411" s="339"/>
      <c r="AD411" s="339"/>
      <c r="AE411" s="339"/>
      <c r="AF411" s="339"/>
      <c r="AG411" s="339"/>
      <c r="AH411" s="339"/>
      <c r="AI411" s="339"/>
      <c r="AJ411" s="339"/>
      <c r="AK411" s="339"/>
      <c r="AL411" s="339"/>
      <c r="AM411" s="339"/>
      <c r="AN411" s="339"/>
      <c r="AO411" s="339"/>
      <c r="AP411" s="339"/>
      <c r="AQ411" s="339"/>
      <c r="AR411" s="339"/>
      <c r="AS411" s="339"/>
      <c r="AT411" s="339"/>
      <c r="AU411" s="339"/>
      <c r="AV411" s="339"/>
      <c r="AW411" s="339"/>
      <c r="AX411" s="339"/>
      <c r="AY411" s="339"/>
      <c r="AZ411" s="339"/>
      <c r="BA411" s="341"/>
      <c r="BB411" s="391"/>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1"/>
      <c r="BX411" s="341"/>
      <c r="BY411" s="341"/>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882"/>
      <c r="C412" s="1011" t="s">
        <v>569</v>
      </c>
      <c r="D412" s="995"/>
      <c r="E412" s="753">
        <v>0.56971087053897662</v>
      </c>
      <c r="F412" s="570"/>
      <c r="G412" s="570"/>
      <c r="H412" s="1011" t="s">
        <v>570</v>
      </c>
      <c r="I412" s="995"/>
      <c r="J412" s="754">
        <v>0.56413913378570057</v>
      </c>
      <c r="K412" s="570"/>
      <c r="L412" s="570"/>
      <c r="M412" s="1011" t="s">
        <v>571</v>
      </c>
      <c r="N412" s="995"/>
      <c r="O412" s="755">
        <v>0.51773583659597566</v>
      </c>
      <c r="P412" s="570"/>
      <c r="Q412" s="570"/>
      <c r="Z412" s="339"/>
      <c r="AA412" s="339"/>
      <c r="AB412" s="339"/>
      <c r="AC412" s="339"/>
      <c r="AD412" s="339"/>
      <c r="AE412" s="339"/>
      <c r="AF412" s="339"/>
      <c r="AG412" s="339"/>
      <c r="AH412" s="339"/>
      <c r="AI412" s="339"/>
      <c r="AJ412" s="339"/>
      <c r="AK412" s="339"/>
      <c r="AL412" s="339"/>
      <c r="AM412" s="339"/>
      <c r="AN412" s="339"/>
      <c r="AO412" s="339"/>
      <c r="AP412" s="339"/>
      <c r="AQ412" s="339"/>
      <c r="AR412" s="339"/>
      <c r="AS412" s="339"/>
      <c r="AT412" s="339"/>
      <c r="AU412" s="339"/>
      <c r="AV412" s="339"/>
      <c r="AW412" s="339"/>
      <c r="AX412" s="339"/>
      <c r="AY412" s="339"/>
      <c r="AZ412" s="339"/>
      <c r="BA412" s="341"/>
      <c r="BB412" s="391"/>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1"/>
      <c r="BX412" s="341"/>
      <c r="BY412" s="341"/>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882"/>
      <c r="C413" s="1011" t="s">
        <v>570</v>
      </c>
      <c r="D413" s="995"/>
      <c r="E413" s="753">
        <v>0.56866706774893716</v>
      </c>
      <c r="F413" s="570"/>
      <c r="G413" s="570"/>
      <c r="H413" s="1011" t="s">
        <v>568</v>
      </c>
      <c r="I413" s="995"/>
      <c r="J413" s="754">
        <v>0.5602057858912719</v>
      </c>
      <c r="K413" s="570"/>
      <c r="L413" s="570"/>
      <c r="M413" s="1011" t="s">
        <v>569</v>
      </c>
      <c r="N413" s="995"/>
      <c r="O413" s="755">
        <v>0.50544411402292255</v>
      </c>
      <c r="P413" s="570"/>
      <c r="Q413" s="570"/>
      <c r="Z413" s="339"/>
      <c r="AA413" s="339"/>
      <c r="AB413" s="339"/>
      <c r="AC413" s="339"/>
      <c r="AD413" s="339"/>
      <c r="AE413" s="339"/>
      <c r="AF413" s="339"/>
      <c r="AG413" s="339"/>
      <c r="AH413" s="339"/>
      <c r="AI413" s="339"/>
      <c r="AJ413" s="339"/>
      <c r="AK413" s="339"/>
      <c r="AL413" s="339"/>
      <c r="AM413" s="339"/>
      <c r="AN413" s="339"/>
      <c r="AO413" s="339"/>
      <c r="AP413" s="339"/>
      <c r="AQ413" s="339"/>
      <c r="AR413" s="339"/>
      <c r="AS413" s="339"/>
      <c r="AT413" s="339"/>
      <c r="AU413" s="339"/>
      <c r="AV413" s="339"/>
      <c r="AW413" s="339"/>
      <c r="AX413" s="339"/>
      <c r="AY413" s="339"/>
      <c r="AZ413" s="339"/>
      <c r="BA413" s="341"/>
      <c r="BB413" s="391"/>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1"/>
      <c r="BX413" s="341"/>
      <c r="BY413" s="341"/>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882"/>
      <c r="C414" s="1011" t="s">
        <v>568</v>
      </c>
      <c r="D414" s="995"/>
      <c r="E414" s="753">
        <v>0.56459660494500741</v>
      </c>
      <c r="F414" s="570"/>
      <c r="G414" s="570"/>
      <c r="H414" s="1011" t="s">
        <v>567</v>
      </c>
      <c r="I414" s="995"/>
      <c r="J414" s="754">
        <v>0.55069709535537525</v>
      </c>
      <c r="K414" s="570"/>
      <c r="L414" s="570"/>
      <c r="M414" s="1011" t="s">
        <v>572</v>
      </c>
      <c r="N414" s="995"/>
      <c r="O414" s="755">
        <v>0.49637082080004602</v>
      </c>
      <c r="P414" s="570"/>
      <c r="Q414" s="570"/>
      <c r="Z414" s="339"/>
      <c r="AA414" s="339"/>
      <c r="AB414" s="339"/>
      <c r="AC414" s="339"/>
      <c r="AD414" s="339"/>
      <c r="AE414" s="339"/>
      <c r="AF414" s="339"/>
      <c r="AG414" s="339"/>
      <c r="AH414" s="339"/>
      <c r="AI414" s="339"/>
      <c r="AJ414" s="339"/>
      <c r="AK414" s="339"/>
      <c r="AL414" s="339"/>
      <c r="AM414" s="339"/>
      <c r="AN414" s="339"/>
      <c r="AO414" s="339"/>
      <c r="AP414" s="339"/>
      <c r="AQ414" s="339"/>
      <c r="AR414" s="339"/>
      <c r="AS414" s="339"/>
      <c r="AT414" s="339"/>
      <c r="AU414" s="339"/>
      <c r="AV414" s="339"/>
      <c r="AW414" s="339"/>
      <c r="AX414" s="339"/>
      <c r="AY414" s="339"/>
      <c r="AZ414" s="339"/>
      <c r="BA414" s="341"/>
      <c r="BB414" s="391"/>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1"/>
      <c r="BX414" s="341"/>
      <c r="BY414" s="341"/>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882"/>
      <c r="C415" s="1011" t="s">
        <v>566</v>
      </c>
      <c r="D415" s="995"/>
      <c r="E415" s="753">
        <v>-0.56322630141792018</v>
      </c>
      <c r="F415" s="570"/>
      <c r="G415" s="570"/>
      <c r="H415" s="1011" t="s">
        <v>572</v>
      </c>
      <c r="I415" s="995"/>
      <c r="J415" s="754">
        <v>0.54251605026083538</v>
      </c>
      <c r="K415" s="570"/>
      <c r="L415" s="570"/>
      <c r="M415" s="1011" t="s">
        <v>573</v>
      </c>
      <c r="N415" s="995"/>
      <c r="O415" s="755">
        <v>0.49528999543341906</v>
      </c>
      <c r="P415" s="570"/>
      <c r="Q415" s="570"/>
      <c r="Z415" s="339"/>
      <c r="AA415" s="339"/>
      <c r="AB415" s="339"/>
      <c r="AC415" s="339"/>
      <c r="AD415" s="339"/>
      <c r="AE415" s="339"/>
      <c r="AF415" s="339"/>
      <c r="AG415" s="339"/>
      <c r="AH415" s="339"/>
      <c r="AI415" s="339"/>
      <c r="AJ415" s="339"/>
      <c r="AK415" s="339"/>
      <c r="AL415" s="339"/>
      <c r="AM415" s="339"/>
      <c r="AN415" s="339"/>
      <c r="AO415" s="339"/>
      <c r="AP415" s="339"/>
      <c r="AQ415" s="339"/>
      <c r="AR415" s="339"/>
      <c r="AS415" s="339"/>
      <c r="AT415" s="339"/>
      <c r="AU415" s="339"/>
      <c r="AV415" s="339"/>
      <c r="AW415" s="339"/>
      <c r="AX415" s="339"/>
      <c r="AY415" s="339"/>
      <c r="AZ415" s="339"/>
      <c r="BA415" s="341"/>
      <c r="BB415" s="391"/>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1"/>
      <c r="BX415" s="341"/>
      <c r="BY415" s="341"/>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882"/>
      <c r="C416" s="1011" t="s">
        <v>572</v>
      </c>
      <c r="D416" s="995"/>
      <c r="E416" s="753">
        <v>0.56165854637116963</v>
      </c>
      <c r="F416" s="570"/>
      <c r="G416" s="570"/>
      <c r="H416" s="1011" t="s">
        <v>478</v>
      </c>
      <c r="I416" s="995"/>
      <c r="J416" s="754">
        <v>0.53918332345664466</v>
      </c>
      <c r="K416" s="570"/>
      <c r="L416" s="570"/>
      <c r="M416" s="1011" t="s">
        <v>570</v>
      </c>
      <c r="N416" s="995"/>
      <c r="O416" s="755">
        <v>0.49122975761774901</v>
      </c>
      <c r="P416" s="570"/>
      <c r="Q416" s="570"/>
      <c r="Z416" s="339"/>
      <c r="AA416" s="339"/>
      <c r="AB416" s="339"/>
      <c r="AC416" s="339"/>
      <c r="AD416" s="339"/>
      <c r="AE416" s="339"/>
      <c r="AF416" s="339"/>
      <c r="AG416" s="339"/>
      <c r="AH416" s="339"/>
      <c r="AI416" s="339"/>
      <c r="AJ416" s="339"/>
      <c r="AK416" s="339"/>
      <c r="AL416" s="339"/>
      <c r="AM416" s="339"/>
      <c r="AN416" s="339"/>
      <c r="AO416" s="339"/>
      <c r="AP416" s="339"/>
      <c r="AQ416" s="339"/>
      <c r="AR416" s="339"/>
      <c r="AS416" s="339"/>
      <c r="AT416" s="339"/>
      <c r="AU416" s="339"/>
      <c r="AV416" s="339"/>
      <c r="AW416" s="339"/>
      <c r="AX416" s="339"/>
      <c r="AY416" s="339"/>
      <c r="AZ416" s="339"/>
      <c r="BA416" s="341"/>
      <c r="BB416" s="391"/>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1"/>
      <c r="BX416" s="341"/>
      <c r="BY416" s="341"/>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882"/>
      <c r="C417" s="1011" t="s">
        <v>571</v>
      </c>
      <c r="D417" s="995"/>
      <c r="E417" s="753">
        <v>0.53996836170387585</v>
      </c>
      <c r="F417" s="570"/>
      <c r="G417" s="570"/>
      <c r="H417" s="1011" t="s">
        <v>457</v>
      </c>
      <c r="I417" s="995"/>
      <c r="J417" s="754">
        <v>0.53754556241114304</v>
      </c>
      <c r="K417" s="570"/>
      <c r="L417" s="570"/>
      <c r="M417" s="1011" t="s">
        <v>574</v>
      </c>
      <c r="N417" s="995"/>
      <c r="O417" s="755">
        <v>-0.47760627066680594</v>
      </c>
      <c r="P417" s="570"/>
      <c r="Q417" s="570"/>
      <c r="Z417" s="339"/>
      <c r="AA417" s="339"/>
      <c r="AB417" s="339"/>
      <c r="AC417" s="339"/>
      <c r="AD417" s="339"/>
      <c r="AE417" s="339"/>
      <c r="AF417" s="339"/>
      <c r="AG417" s="339"/>
      <c r="AH417" s="339"/>
      <c r="AI417" s="339"/>
      <c r="AJ417" s="339"/>
      <c r="AK417" s="339"/>
      <c r="AL417" s="339"/>
      <c r="AM417" s="339"/>
      <c r="AN417" s="339"/>
      <c r="AO417" s="339"/>
      <c r="AP417" s="339"/>
      <c r="AQ417" s="339"/>
      <c r="AR417" s="339"/>
      <c r="AS417" s="339"/>
      <c r="AT417" s="339"/>
      <c r="AU417" s="339"/>
      <c r="AV417" s="339"/>
      <c r="AW417" s="339"/>
      <c r="AX417" s="339"/>
      <c r="AY417" s="339"/>
      <c r="AZ417" s="339"/>
      <c r="BA417" s="341"/>
      <c r="BB417" s="391"/>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1"/>
      <c r="BX417" s="341"/>
      <c r="BY417" s="341"/>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882"/>
      <c r="C418" s="1011" t="s">
        <v>478</v>
      </c>
      <c r="D418" s="995"/>
      <c r="E418" s="753">
        <v>0.53674457207953774</v>
      </c>
      <c r="F418" s="570"/>
      <c r="G418" s="570"/>
      <c r="H418" s="1011" t="s">
        <v>571</v>
      </c>
      <c r="I418" s="995"/>
      <c r="J418" s="754">
        <v>0.53531774024344314</v>
      </c>
      <c r="K418" s="570"/>
      <c r="L418" s="570"/>
      <c r="M418" s="1011" t="s">
        <v>467</v>
      </c>
      <c r="N418" s="995"/>
      <c r="O418" s="755">
        <v>0.4606774575810022</v>
      </c>
      <c r="P418" s="570"/>
      <c r="Q418" s="570"/>
      <c r="Z418" s="339"/>
      <c r="AA418" s="339"/>
      <c r="AB418" s="339"/>
      <c r="AC418" s="339"/>
      <c r="AD418" s="339"/>
      <c r="AE418" s="339"/>
      <c r="AF418" s="339"/>
      <c r="AG418" s="339"/>
      <c r="AH418" s="339"/>
      <c r="AI418" s="339"/>
      <c r="AJ418" s="339"/>
      <c r="AK418" s="339"/>
      <c r="AL418" s="339"/>
      <c r="AM418" s="339"/>
      <c r="AN418" s="339"/>
      <c r="AO418" s="339"/>
      <c r="AP418" s="339"/>
      <c r="AQ418" s="339"/>
      <c r="AR418" s="339"/>
      <c r="AS418" s="339"/>
      <c r="AT418" s="339"/>
      <c r="AU418" s="339"/>
      <c r="AV418" s="339"/>
      <c r="AW418" s="339"/>
      <c r="AX418" s="339"/>
      <c r="AY418" s="339"/>
      <c r="AZ418" s="339"/>
      <c r="BA418" s="341"/>
      <c r="BB418" s="391"/>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1"/>
      <c r="BX418" s="341"/>
      <c r="BY418" s="341"/>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882"/>
      <c r="C419" s="1011" t="s">
        <v>575</v>
      </c>
      <c r="D419" s="995"/>
      <c r="E419" s="753">
        <v>0.5091436375659707</v>
      </c>
      <c r="F419" s="570"/>
      <c r="G419" s="570"/>
      <c r="H419" s="1011" t="s">
        <v>575</v>
      </c>
      <c r="I419" s="995"/>
      <c r="J419" s="754">
        <v>0.52223646644324573</v>
      </c>
      <c r="K419" s="570"/>
      <c r="L419" s="570"/>
      <c r="M419" s="1011" t="s">
        <v>478</v>
      </c>
      <c r="N419" s="995"/>
      <c r="O419" s="755">
        <v>0.43973340694304497</v>
      </c>
      <c r="P419" s="570"/>
      <c r="Q419" s="570"/>
      <c r="Z419" s="339"/>
      <c r="AA419" s="339"/>
      <c r="AB419" s="339"/>
      <c r="AC419" s="339"/>
      <c r="AD419" s="339"/>
      <c r="AE419" s="339"/>
      <c r="AF419" s="339"/>
      <c r="AG419" s="339"/>
      <c r="AH419" s="339"/>
      <c r="AI419" s="339"/>
      <c r="AJ419" s="339"/>
      <c r="AK419" s="339"/>
      <c r="AL419" s="339"/>
      <c r="AM419" s="339"/>
      <c r="AN419" s="339"/>
      <c r="AO419" s="339"/>
      <c r="AP419" s="339"/>
      <c r="AQ419" s="339"/>
      <c r="AR419" s="339"/>
      <c r="AS419" s="339"/>
      <c r="AT419" s="339"/>
      <c r="AU419" s="339"/>
      <c r="AV419" s="339"/>
      <c r="AW419" s="339"/>
      <c r="AX419" s="339"/>
      <c r="AY419" s="339"/>
      <c r="AZ419" s="339"/>
      <c r="BA419" s="341"/>
      <c r="BB419" s="391"/>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1"/>
      <c r="BX419" s="341"/>
      <c r="BY419" s="341"/>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882"/>
      <c r="C420" s="1011" t="s">
        <v>576</v>
      </c>
      <c r="D420" s="995"/>
      <c r="E420" s="753">
        <v>0.49039497344796068</v>
      </c>
      <c r="F420" s="570"/>
      <c r="G420" s="570"/>
      <c r="H420" s="1011" t="s">
        <v>576</v>
      </c>
      <c r="I420" s="995"/>
      <c r="J420" s="754">
        <v>0.50534396711642238</v>
      </c>
      <c r="K420" s="570"/>
      <c r="L420" s="570"/>
      <c r="M420" s="1011" t="s">
        <v>577</v>
      </c>
      <c r="N420" s="995"/>
      <c r="O420" s="755">
        <v>0.4327215197560827</v>
      </c>
      <c r="P420" s="570"/>
      <c r="Q420" s="570"/>
      <c r="Z420" s="339"/>
      <c r="AA420" s="339"/>
      <c r="AB420" s="339"/>
      <c r="AC420" s="339"/>
      <c r="AD420" s="339"/>
      <c r="AE420" s="339"/>
      <c r="AF420" s="339"/>
      <c r="AG420" s="339"/>
      <c r="AH420" s="339"/>
      <c r="AI420" s="339"/>
      <c r="AJ420" s="339"/>
      <c r="AK420" s="339"/>
      <c r="AL420" s="339"/>
      <c r="AM420" s="339"/>
      <c r="AN420" s="339"/>
      <c r="AO420" s="339"/>
      <c r="AP420" s="339"/>
      <c r="AQ420" s="339"/>
      <c r="AR420" s="339"/>
      <c r="AS420" s="339"/>
      <c r="AT420" s="339"/>
      <c r="AU420" s="339"/>
      <c r="AV420" s="339"/>
      <c r="AW420" s="339"/>
      <c r="AX420" s="339"/>
      <c r="AY420" s="339"/>
      <c r="AZ420" s="339"/>
      <c r="BA420" s="341"/>
      <c r="BB420" s="391"/>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1"/>
      <c r="BX420" s="341"/>
      <c r="BY420" s="341"/>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882"/>
      <c r="C421" s="1011" t="s">
        <v>468</v>
      </c>
      <c r="D421" s="995"/>
      <c r="E421" s="753">
        <v>0.47240987648801552</v>
      </c>
      <c r="F421" s="570"/>
      <c r="G421" s="570"/>
      <c r="H421" s="1011" t="s">
        <v>468</v>
      </c>
      <c r="I421" s="995"/>
      <c r="J421" s="754">
        <v>0.48502335365962618</v>
      </c>
      <c r="K421" s="570"/>
      <c r="L421" s="570"/>
      <c r="M421" s="1011" t="s">
        <v>468</v>
      </c>
      <c r="N421" s="995"/>
      <c r="O421" s="755">
        <v>0.41193084276103453</v>
      </c>
      <c r="P421" s="570"/>
      <c r="Q421" s="570"/>
      <c r="Z421" s="339"/>
      <c r="AA421" s="339"/>
      <c r="AB421" s="339"/>
      <c r="AC421" s="339"/>
      <c r="AD421" s="339"/>
      <c r="AE421" s="339"/>
      <c r="AF421" s="339"/>
      <c r="AG421" s="339"/>
      <c r="AH421" s="339"/>
      <c r="AI421" s="339"/>
      <c r="AJ421" s="339"/>
      <c r="AK421" s="339"/>
      <c r="AL421" s="339"/>
      <c r="AM421" s="339"/>
      <c r="AN421" s="339"/>
      <c r="AO421" s="339"/>
      <c r="AP421" s="339"/>
      <c r="AQ421" s="339"/>
      <c r="AR421" s="339"/>
      <c r="AS421" s="339"/>
      <c r="AT421" s="339"/>
      <c r="AU421" s="339"/>
      <c r="AV421" s="339"/>
      <c r="AW421" s="339"/>
      <c r="AX421" s="339"/>
      <c r="AY421" s="339"/>
      <c r="AZ421" s="339"/>
      <c r="BA421" s="341"/>
      <c r="BB421" s="391"/>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1"/>
      <c r="BX421" s="341"/>
      <c r="BY421" s="341"/>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882"/>
      <c r="C422" s="1011" t="s">
        <v>573</v>
      </c>
      <c r="D422" s="995"/>
      <c r="E422" s="753">
        <v>0.47023150377980344</v>
      </c>
      <c r="F422" s="570"/>
      <c r="G422" s="570"/>
      <c r="H422" s="1011" t="s">
        <v>573</v>
      </c>
      <c r="I422" s="995"/>
      <c r="J422" s="754">
        <v>0.45104487036620367</v>
      </c>
      <c r="K422" s="570"/>
      <c r="L422" s="570"/>
      <c r="M422" s="1011" t="s">
        <v>578</v>
      </c>
      <c r="N422" s="995"/>
      <c r="O422" s="755">
        <v>-0.40242970332810518</v>
      </c>
      <c r="P422" s="570"/>
      <c r="Q422" s="570"/>
      <c r="Z422" s="339"/>
      <c r="AA422" s="339"/>
      <c r="AB422" s="339"/>
      <c r="AC422" s="339"/>
      <c r="AD422" s="339"/>
      <c r="AE422" s="339"/>
      <c r="AF422" s="339"/>
      <c r="AG422" s="339"/>
      <c r="AH422" s="339"/>
      <c r="AI422" s="339"/>
      <c r="AJ422" s="339"/>
      <c r="AK422" s="339"/>
      <c r="AL422" s="339"/>
      <c r="AM422" s="339"/>
      <c r="AN422" s="339"/>
      <c r="AO422" s="339"/>
      <c r="AP422" s="339"/>
      <c r="AQ422" s="339"/>
      <c r="AR422" s="339"/>
      <c r="AS422" s="339"/>
      <c r="AT422" s="339"/>
      <c r="AU422" s="339"/>
      <c r="AV422" s="339"/>
      <c r="AW422" s="339"/>
      <c r="AX422" s="339"/>
      <c r="AY422" s="339"/>
      <c r="AZ422" s="339"/>
      <c r="BA422" s="341"/>
      <c r="BB422" s="391"/>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1"/>
      <c r="BX422" s="341"/>
      <c r="BY422" s="341"/>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882"/>
      <c r="C423" s="1011" t="s">
        <v>574</v>
      </c>
      <c r="D423" s="995"/>
      <c r="E423" s="753">
        <v>-0.42663443065543849</v>
      </c>
      <c r="F423" s="570"/>
      <c r="G423" s="570"/>
      <c r="H423" s="1011" t="s">
        <v>511</v>
      </c>
      <c r="I423" s="995"/>
      <c r="J423" s="754">
        <v>0.43551609196248176</v>
      </c>
      <c r="K423" s="570"/>
      <c r="L423" s="570"/>
      <c r="M423" s="1011" t="s">
        <v>565</v>
      </c>
      <c r="N423" s="995"/>
      <c r="O423" s="755">
        <v>0.40076849012023452</v>
      </c>
      <c r="P423" s="570"/>
      <c r="Q423" s="570"/>
      <c r="Z423" s="339"/>
      <c r="AA423" s="339"/>
      <c r="AB423" s="339"/>
      <c r="AC423" s="339"/>
      <c r="AD423" s="339"/>
      <c r="AE423" s="339"/>
      <c r="AF423" s="339"/>
      <c r="AG423" s="339"/>
      <c r="AH423" s="339"/>
      <c r="AI423" s="339"/>
      <c r="AJ423" s="339"/>
      <c r="AK423" s="339"/>
      <c r="AL423" s="339"/>
      <c r="AM423" s="339"/>
      <c r="AN423" s="339"/>
      <c r="AO423" s="339"/>
      <c r="AP423" s="339"/>
      <c r="AQ423" s="339"/>
      <c r="AR423" s="339"/>
      <c r="AS423" s="339"/>
      <c r="AT423" s="339"/>
      <c r="AU423" s="339"/>
      <c r="AV423" s="339"/>
      <c r="AW423" s="339"/>
      <c r="AX423" s="339"/>
      <c r="AY423" s="339"/>
      <c r="AZ423" s="339"/>
      <c r="BA423" s="341"/>
      <c r="BB423" s="391"/>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1"/>
      <c r="BX423" s="341"/>
      <c r="BY423" s="341"/>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882"/>
      <c r="C424" s="1011" t="s">
        <v>511</v>
      </c>
      <c r="D424" s="995"/>
      <c r="E424" s="753">
        <v>0.42148388690247368</v>
      </c>
      <c r="F424" s="570"/>
      <c r="G424" s="570"/>
      <c r="H424" s="1011" t="s">
        <v>579</v>
      </c>
      <c r="I424" s="995"/>
      <c r="J424" s="754">
        <v>-0.42913791128690776</v>
      </c>
      <c r="K424" s="570"/>
      <c r="L424" s="570"/>
      <c r="M424" s="1011" t="s">
        <v>511</v>
      </c>
      <c r="N424" s="995"/>
      <c r="O424" s="755">
        <v>0.39228533035295521</v>
      </c>
      <c r="P424" s="570"/>
      <c r="Q424" s="570"/>
      <c r="Z424" s="339"/>
      <c r="AA424" s="339"/>
      <c r="AB424" s="339"/>
      <c r="AC424" s="339"/>
      <c r="AD424" s="339"/>
      <c r="AE424" s="339"/>
      <c r="AF424" s="339"/>
      <c r="AG424" s="339"/>
      <c r="AH424" s="339"/>
      <c r="AI424" s="339"/>
      <c r="AJ424" s="339"/>
      <c r="AK424" s="339"/>
      <c r="AL424" s="339"/>
      <c r="AM424" s="339"/>
      <c r="AN424" s="339"/>
      <c r="AO424" s="339"/>
      <c r="AP424" s="339"/>
      <c r="AQ424" s="339"/>
      <c r="AR424" s="339"/>
      <c r="AS424" s="339"/>
      <c r="AT424" s="339"/>
      <c r="AU424" s="339"/>
      <c r="AV424" s="339"/>
      <c r="AW424" s="339"/>
      <c r="AX424" s="339"/>
      <c r="AY424" s="339"/>
      <c r="AZ424" s="339"/>
      <c r="BA424" s="341"/>
      <c r="BB424" s="391"/>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1"/>
      <c r="BX424" s="341"/>
      <c r="BY424" s="341"/>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882"/>
      <c r="C425" s="1011" t="s">
        <v>579</v>
      </c>
      <c r="D425" s="995"/>
      <c r="E425" s="753">
        <v>-0.42062537305902076</v>
      </c>
      <c r="F425" s="570"/>
      <c r="G425" s="570"/>
      <c r="H425" s="1011" t="s">
        <v>580</v>
      </c>
      <c r="I425" s="995"/>
      <c r="J425" s="754">
        <v>0.42150898370924389</v>
      </c>
      <c r="K425" s="570"/>
      <c r="L425" s="570"/>
      <c r="M425" s="1011" t="s">
        <v>575</v>
      </c>
      <c r="N425" s="995"/>
      <c r="O425" s="755">
        <v>0.38120681986004534</v>
      </c>
      <c r="P425" s="570"/>
      <c r="Q425" s="570"/>
      <c r="Z425" s="339"/>
      <c r="AA425" s="339"/>
      <c r="AB425" s="339"/>
      <c r="AC425" s="339"/>
      <c r="AD425" s="339"/>
      <c r="AE425" s="339"/>
      <c r="AF425" s="339"/>
      <c r="AG425" s="339"/>
      <c r="AH425" s="339"/>
      <c r="AI425" s="339"/>
      <c r="AJ425" s="339"/>
      <c r="AK425" s="339"/>
      <c r="AL425" s="339"/>
      <c r="AM425" s="339"/>
      <c r="AN425" s="339"/>
      <c r="AO425" s="339"/>
      <c r="AP425" s="339"/>
      <c r="AQ425" s="339"/>
      <c r="AR425" s="339"/>
      <c r="AS425" s="339"/>
      <c r="AT425" s="339"/>
      <c r="AU425" s="339"/>
      <c r="AV425" s="339"/>
      <c r="AW425" s="339"/>
      <c r="AX425" s="339"/>
      <c r="AY425" s="339"/>
      <c r="AZ425" s="339"/>
      <c r="BA425" s="341"/>
      <c r="BB425" s="391"/>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1"/>
      <c r="BX425" s="341"/>
      <c r="BY425" s="341"/>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882"/>
      <c r="C426" s="1011" t="s">
        <v>580</v>
      </c>
      <c r="D426" s="995"/>
      <c r="E426" s="753">
        <v>0.41011366998839877</v>
      </c>
      <c r="F426" s="570"/>
      <c r="G426" s="570"/>
      <c r="H426" s="1011" t="s">
        <v>483</v>
      </c>
      <c r="I426" s="995"/>
      <c r="J426" s="754">
        <v>0.41785150463315418</v>
      </c>
      <c r="K426" s="570"/>
      <c r="L426" s="570"/>
      <c r="M426" s="1011" t="s">
        <v>581</v>
      </c>
      <c r="N426" s="995"/>
      <c r="O426" s="755">
        <v>-0.37950737015233932</v>
      </c>
      <c r="P426" s="570"/>
      <c r="Q426" s="570"/>
      <c r="Z426" s="339"/>
      <c r="AA426" s="339"/>
      <c r="AB426" s="339"/>
      <c r="AC426" s="339"/>
      <c r="AD426" s="339"/>
      <c r="AE426" s="339"/>
      <c r="AF426" s="339"/>
      <c r="AG426" s="339"/>
      <c r="AH426" s="339"/>
      <c r="AI426" s="339"/>
      <c r="AJ426" s="339"/>
      <c r="AK426" s="339"/>
      <c r="AL426" s="339"/>
      <c r="AM426" s="339"/>
      <c r="AN426" s="339"/>
      <c r="AO426" s="339"/>
      <c r="AP426" s="339"/>
      <c r="AQ426" s="339"/>
      <c r="AR426" s="339"/>
      <c r="AS426" s="339"/>
      <c r="AT426" s="339"/>
      <c r="AU426" s="339"/>
      <c r="AV426" s="339"/>
      <c r="AW426" s="339"/>
      <c r="AX426" s="339"/>
      <c r="AY426" s="339"/>
      <c r="AZ426" s="339"/>
      <c r="BA426" s="341"/>
      <c r="BB426" s="391"/>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1"/>
      <c r="BX426" s="341"/>
      <c r="BY426" s="341"/>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882"/>
      <c r="C427" s="1011" t="s">
        <v>577</v>
      </c>
      <c r="D427" s="995"/>
      <c r="E427" s="753">
        <v>0.40303079613995102</v>
      </c>
      <c r="F427" s="570"/>
      <c r="G427" s="570"/>
      <c r="H427" s="1011" t="s">
        <v>577</v>
      </c>
      <c r="I427" s="995"/>
      <c r="J427" s="754">
        <v>0.40856080462094041</v>
      </c>
      <c r="K427" s="570"/>
      <c r="L427" s="570"/>
      <c r="M427" s="1011" t="s">
        <v>582</v>
      </c>
      <c r="N427" s="995"/>
      <c r="O427" s="755">
        <v>0.37817705422964232</v>
      </c>
      <c r="P427" s="570"/>
      <c r="Q427" s="570"/>
      <c r="Z427" s="339"/>
      <c r="AA427" s="339"/>
      <c r="AB427" s="339"/>
      <c r="AC427" s="339"/>
      <c r="AD427" s="339"/>
      <c r="AE427" s="339"/>
      <c r="AF427" s="339"/>
      <c r="AG427" s="339"/>
      <c r="AH427" s="339"/>
      <c r="AI427" s="339"/>
      <c r="AJ427" s="339"/>
      <c r="AK427" s="339"/>
      <c r="AL427" s="339"/>
      <c r="AM427" s="339"/>
      <c r="AN427" s="339"/>
      <c r="AO427" s="339"/>
      <c r="AP427" s="339"/>
      <c r="AQ427" s="339"/>
      <c r="AR427" s="339"/>
      <c r="AS427" s="339"/>
      <c r="AT427" s="339"/>
      <c r="AU427" s="339"/>
      <c r="AV427" s="339"/>
      <c r="AW427" s="339"/>
      <c r="AX427" s="339"/>
      <c r="AY427" s="339"/>
      <c r="AZ427" s="339"/>
      <c r="BA427" s="341"/>
      <c r="BB427" s="391"/>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1"/>
      <c r="BX427" s="341"/>
      <c r="BY427" s="341"/>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882"/>
      <c r="C428" s="1011" t="s">
        <v>582</v>
      </c>
      <c r="D428" s="995"/>
      <c r="E428" s="753">
        <v>0.40068525813665823</v>
      </c>
      <c r="F428" s="570"/>
      <c r="G428" s="570"/>
      <c r="H428" s="1011" t="s">
        <v>582</v>
      </c>
      <c r="I428" s="995"/>
      <c r="J428" s="754">
        <v>0.39719026330292428</v>
      </c>
      <c r="K428" s="570"/>
      <c r="L428" s="570"/>
      <c r="M428" s="1011" t="s">
        <v>576</v>
      </c>
      <c r="N428" s="995"/>
      <c r="O428" s="755">
        <v>0.37466344392430695</v>
      </c>
      <c r="P428" s="570"/>
      <c r="Q428" s="570"/>
      <c r="Z428" s="339"/>
      <c r="AA428" s="339"/>
      <c r="AB428" s="339"/>
      <c r="AC428" s="339"/>
      <c r="AD428" s="339"/>
      <c r="AE428" s="339"/>
      <c r="AF428" s="339"/>
      <c r="AG428" s="339"/>
      <c r="AH428" s="339"/>
      <c r="AI428" s="339"/>
      <c r="AJ428" s="339"/>
      <c r="AK428" s="339"/>
      <c r="AL428" s="339"/>
      <c r="AM428" s="339"/>
      <c r="AN428" s="339"/>
      <c r="AO428" s="339"/>
      <c r="AP428" s="339"/>
      <c r="AQ428" s="339"/>
      <c r="AR428" s="339"/>
      <c r="AS428" s="339"/>
      <c r="AT428" s="339"/>
      <c r="AU428" s="339"/>
      <c r="AV428" s="339"/>
      <c r="AW428" s="339"/>
      <c r="AX428" s="339"/>
      <c r="AY428" s="339"/>
      <c r="AZ428" s="339"/>
      <c r="BA428" s="341"/>
      <c r="BB428" s="391"/>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1"/>
      <c r="BX428" s="341"/>
      <c r="BY428" s="341"/>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882"/>
      <c r="C429" s="1011" t="s">
        <v>483</v>
      </c>
      <c r="D429" s="995"/>
      <c r="E429" s="753">
        <v>0.39654316676209977</v>
      </c>
      <c r="F429" s="570"/>
      <c r="G429" s="570"/>
      <c r="H429" s="1011" t="s">
        <v>583</v>
      </c>
      <c r="I429" s="995"/>
      <c r="J429" s="754">
        <v>-0.37756950533857442</v>
      </c>
      <c r="K429" s="570"/>
      <c r="L429" s="570"/>
      <c r="M429" s="1011" t="s">
        <v>584</v>
      </c>
      <c r="N429" s="995"/>
      <c r="O429" s="755">
        <v>0.33700358776751876</v>
      </c>
      <c r="P429" s="570"/>
      <c r="Q429" s="570"/>
      <c r="Z429" s="339"/>
      <c r="AA429" s="339"/>
      <c r="AB429" s="339"/>
      <c r="AC429" s="339"/>
      <c r="AD429" s="339"/>
      <c r="AE429" s="339"/>
      <c r="AF429" s="339"/>
      <c r="AG429" s="339"/>
      <c r="AH429" s="339"/>
      <c r="AI429" s="339"/>
      <c r="AJ429" s="339"/>
      <c r="AK429" s="339"/>
      <c r="AL429" s="339"/>
      <c r="AM429" s="339"/>
      <c r="AN429" s="339"/>
      <c r="AO429" s="339"/>
      <c r="AP429" s="339"/>
      <c r="AQ429" s="339"/>
      <c r="AR429" s="339"/>
      <c r="AS429" s="339"/>
      <c r="AT429" s="339"/>
      <c r="AU429" s="339"/>
      <c r="AV429" s="339"/>
      <c r="AW429" s="339"/>
      <c r="AX429" s="339"/>
      <c r="AY429" s="339"/>
      <c r="AZ429" s="339"/>
      <c r="BA429" s="341"/>
      <c r="BB429" s="391"/>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1"/>
      <c r="BX429" s="341"/>
      <c r="BY429" s="341"/>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882"/>
      <c r="C430" s="1011" t="s">
        <v>581</v>
      </c>
      <c r="D430" s="995"/>
      <c r="E430" s="753">
        <v>-0.36669501517060826</v>
      </c>
      <c r="F430" s="570"/>
      <c r="G430" s="570"/>
      <c r="H430" s="1011" t="s">
        <v>584</v>
      </c>
      <c r="I430" s="995"/>
      <c r="J430" s="754">
        <v>0.36316784243651462</v>
      </c>
      <c r="K430" s="570"/>
      <c r="L430" s="570"/>
      <c r="M430" s="1011" t="s">
        <v>580</v>
      </c>
      <c r="N430" s="995"/>
      <c r="O430" s="755">
        <v>0.33360141284436501</v>
      </c>
      <c r="P430" s="570"/>
      <c r="Q430" s="570"/>
      <c r="Z430" s="339"/>
      <c r="AA430" s="339"/>
      <c r="AB430" s="339"/>
      <c r="AC430" s="339"/>
      <c r="AD430" s="339"/>
      <c r="AE430" s="339"/>
      <c r="AF430" s="339"/>
      <c r="AG430" s="339"/>
      <c r="AH430" s="339"/>
      <c r="AI430" s="339"/>
      <c r="AJ430" s="339"/>
      <c r="AK430" s="339"/>
      <c r="AL430" s="339"/>
      <c r="AM430" s="339"/>
      <c r="AN430" s="339"/>
      <c r="AO430" s="339"/>
      <c r="AP430" s="339"/>
      <c r="AQ430" s="339"/>
      <c r="AR430" s="339"/>
      <c r="AS430" s="339"/>
      <c r="AT430" s="339"/>
      <c r="AU430" s="339"/>
      <c r="AV430" s="339"/>
      <c r="AW430" s="339"/>
      <c r="AX430" s="339"/>
      <c r="AY430" s="339"/>
      <c r="AZ430" s="339"/>
      <c r="BA430" s="341"/>
      <c r="BB430" s="391"/>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1"/>
      <c r="BX430" s="341"/>
      <c r="BY430" s="341"/>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882"/>
      <c r="C431" s="1011" t="s">
        <v>467</v>
      </c>
      <c r="D431" s="995"/>
      <c r="E431" s="753">
        <v>0.36296773276055777</v>
      </c>
      <c r="F431" s="570"/>
      <c r="G431" s="570"/>
      <c r="H431" s="1011" t="s">
        <v>585</v>
      </c>
      <c r="I431" s="995"/>
      <c r="J431" s="754">
        <v>0.3422168931303049</v>
      </c>
      <c r="K431" s="570"/>
      <c r="L431" s="570"/>
      <c r="M431" s="1011" t="s">
        <v>566</v>
      </c>
      <c r="N431" s="995"/>
      <c r="O431" s="755">
        <v>-0.33112725509853091</v>
      </c>
      <c r="P431" s="570"/>
      <c r="Q431" s="570"/>
      <c r="Z431" s="339"/>
      <c r="AA431" s="339"/>
      <c r="AB431" s="339"/>
      <c r="AC431" s="339"/>
      <c r="AD431" s="339"/>
      <c r="AE431" s="339"/>
      <c r="AF431" s="339"/>
      <c r="AG431" s="339"/>
      <c r="AH431" s="339"/>
      <c r="AI431" s="339"/>
      <c r="AJ431" s="339"/>
      <c r="AK431" s="339"/>
      <c r="AL431" s="339"/>
      <c r="AM431" s="339"/>
      <c r="AN431" s="339"/>
      <c r="AO431" s="339"/>
      <c r="AP431" s="339"/>
      <c r="AQ431" s="339"/>
      <c r="AR431" s="339"/>
      <c r="AS431" s="339"/>
      <c r="AT431" s="339"/>
      <c r="AU431" s="339"/>
      <c r="AV431" s="339"/>
      <c r="AW431" s="339"/>
      <c r="AX431" s="339"/>
      <c r="AY431" s="339"/>
      <c r="AZ431" s="339"/>
      <c r="BA431" s="341"/>
      <c r="BB431" s="391"/>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1"/>
      <c r="BX431" s="341"/>
      <c r="BY431" s="341"/>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882"/>
      <c r="C432" s="1011" t="s">
        <v>584</v>
      </c>
      <c r="D432" s="995"/>
      <c r="E432" s="753">
        <v>0.35065331237577363</v>
      </c>
      <c r="F432" s="570"/>
      <c r="G432" s="570"/>
      <c r="H432" s="1011" t="s">
        <v>488</v>
      </c>
      <c r="I432" s="995"/>
      <c r="J432" s="754">
        <v>0.33301190176074108</v>
      </c>
      <c r="K432" s="570"/>
      <c r="L432" s="570"/>
      <c r="M432" s="1011" t="s">
        <v>579</v>
      </c>
      <c r="N432" s="995"/>
      <c r="O432" s="755">
        <v>-0.31937019501537744</v>
      </c>
      <c r="P432" s="570"/>
      <c r="Q432" s="570"/>
      <c r="Z432" s="339"/>
      <c r="AA432" s="339"/>
      <c r="AB432" s="339"/>
      <c r="AC432" s="339"/>
      <c r="AD432" s="339"/>
      <c r="AE432" s="339"/>
      <c r="AF432" s="339"/>
      <c r="AG432" s="339"/>
      <c r="AH432" s="339"/>
      <c r="AI432" s="339"/>
      <c r="AJ432" s="339"/>
      <c r="AK432" s="339"/>
      <c r="AL432" s="339"/>
      <c r="AM432" s="339"/>
      <c r="AN432" s="339"/>
      <c r="AO432" s="339"/>
      <c r="AP432" s="339"/>
      <c r="AQ432" s="339"/>
      <c r="AR432" s="339"/>
      <c r="AS432" s="339"/>
      <c r="AT432" s="339"/>
      <c r="AU432" s="339"/>
      <c r="AV432" s="339"/>
      <c r="AW432" s="339"/>
      <c r="AX432" s="339"/>
      <c r="AY432" s="339"/>
      <c r="AZ432" s="339"/>
      <c r="BA432" s="341"/>
      <c r="BB432" s="391"/>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1"/>
      <c r="BX432" s="341"/>
      <c r="BY432" s="341"/>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882"/>
      <c r="C433" s="1011" t="s">
        <v>585</v>
      </c>
      <c r="D433" s="995"/>
      <c r="E433" s="753">
        <v>0.34070009190702422</v>
      </c>
      <c r="F433" s="570"/>
      <c r="G433" s="570"/>
      <c r="H433" s="1011" t="s">
        <v>586</v>
      </c>
      <c r="I433" s="995"/>
      <c r="J433" s="754">
        <v>-0.32887912822141468</v>
      </c>
      <c r="K433" s="570"/>
      <c r="L433" s="570"/>
      <c r="M433" s="1011" t="s">
        <v>586</v>
      </c>
      <c r="N433" s="995"/>
      <c r="O433" s="755">
        <v>-0.30219247308385855</v>
      </c>
      <c r="P433" s="570"/>
      <c r="Q433" s="570"/>
      <c r="Z433" s="339"/>
      <c r="AA433" s="339"/>
      <c r="AB433" s="339"/>
      <c r="AC433" s="339"/>
      <c r="AD433" s="339"/>
      <c r="AE433" s="339"/>
      <c r="AF433" s="339"/>
      <c r="AG433" s="339"/>
      <c r="AH433" s="339"/>
      <c r="AI433" s="339"/>
      <c r="AJ433" s="339"/>
      <c r="AK433" s="339"/>
      <c r="AL433" s="339"/>
      <c r="AM433" s="339"/>
      <c r="AN433" s="339"/>
      <c r="AO433" s="339"/>
      <c r="AP433" s="339"/>
      <c r="AQ433" s="339"/>
      <c r="AR433" s="339"/>
      <c r="AS433" s="339"/>
      <c r="AT433" s="339"/>
      <c r="AU433" s="339"/>
      <c r="AV433" s="339"/>
      <c r="AW433" s="339"/>
      <c r="AX433" s="339"/>
      <c r="AY433" s="339"/>
      <c r="AZ433" s="339"/>
      <c r="BA433" s="341"/>
      <c r="BB433" s="391"/>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1"/>
      <c r="BX433" s="341"/>
      <c r="BY433" s="341"/>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882"/>
      <c r="C434" s="1011" t="s">
        <v>578</v>
      </c>
      <c r="D434" s="995"/>
      <c r="E434" s="753">
        <v>-0.31806433296505315</v>
      </c>
      <c r="F434" s="570"/>
      <c r="G434" s="570"/>
      <c r="H434" s="1011" t="s">
        <v>574</v>
      </c>
      <c r="I434" s="995"/>
      <c r="J434" s="754">
        <v>-0.32449027577082779</v>
      </c>
      <c r="K434" s="570"/>
      <c r="L434" s="570"/>
      <c r="M434" s="1011" t="s">
        <v>483</v>
      </c>
      <c r="N434" s="995"/>
      <c r="O434" s="755">
        <v>0.26410252995002942</v>
      </c>
      <c r="P434" s="570"/>
      <c r="Q434" s="570"/>
      <c r="Z434" s="339"/>
      <c r="AA434" s="339"/>
      <c r="AB434" s="339"/>
      <c r="AC434" s="339"/>
      <c r="AD434" s="339"/>
      <c r="AE434" s="339"/>
      <c r="AF434" s="339"/>
      <c r="AG434" s="339"/>
      <c r="AH434" s="339"/>
      <c r="AI434" s="339"/>
      <c r="AJ434" s="339"/>
      <c r="AK434" s="339"/>
      <c r="AL434" s="339"/>
      <c r="AM434" s="339"/>
      <c r="AN434" s="339"/>
      <c r="AO434" s="339"/>
      <c r="AP434" s="339"/>
      <c r="AQ434" s="339"/>
      <c r="AR434" s="339"/>
      <c r="AS434" s="339"/>
      <c r="AT434" s="339"/>
      <c r="AU434" s="339"/>
      <c r="AV434" s="339"/>
      <c r="AW434" s="339"/>
      <c r="AX434" s="339"/>
      <c r="AY434" s="339"/>
      <c r="AZ434" s="339"/>
      <c r="BA434" s="341"/>
      <c r="BB434" s="391"/>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1"/>
      <c r="BX434" s="341"/>
      <c r="BY434" s="341"/>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882"/>
      <c r="C435" s="1011" t="s">
        <v>586</v>
      </c>
      <c r="D435" s="995"/>
      <c r="E435" s="753">
        <v>-0.31406056833840607</v>
      </c>
      <c r="F435" s="570"/>
      <c r="G435" s="570"/>
      <c r="H435" s="1011" t="s">
        <v>581</v>
      </c>
      <c r="I435" s="995"/>
      <c r="J435" s="754">
        <v>-0.30276686266524044</v>
      </c>
      <c r="K435" s="570"/>
      <c r="L435" s="570"/>
      <c r="M435" s="1011" t="s">
        <v>587</v>
      </c>
      <c r="N435" s="995"/>
      <c r="O435" s="755">
        <v>0.24611600359420782</v>
      </c>
      <c r="P435" s="570"/>
      <c r="Q435" s="570"/>
      <c r="Z435" s="339"/>
      <c r="AA435" s="339"/>
      <c r="AB435" s="339"/>
      <c r="AC435" s="339"/>
      <c r="AD435" s="339"/>
      <c r="AE435" s="339"/>
      <c r="AF435" s="339"/>
      <c r="AG435" s="339"/>
      <c r="AH435" s="339"/>
      <c r="AI435" s="339"/>
      <c r="AJ435" s="339"/>
      <c r="AK435" s="339"/>
      <c r="AL435" s="339"/>
      <c r="AM435" s="339"/>
      <c r="AN435" s="339"/>
      <c r="AO435" s="339"/>
      <c r="AP435" s="339"/>
      <c r="AQ435" s="339"/>
      <c r="AR435" s="339"/>
      <c r="AS435" s="339"/>
      <c r="AT435" s="339"/>
      <c r="AU435" s="339"/>
      <c r="AV435" s="339"/>
      <c r="AW435" s="339"/>
      <c r="AX435" s="339"/>
      <c r="AY435" s="339"/>
      <c r="AZ435" s="339"/>
      <c r="BA435" s="341"/>
      <c r="BB435" s="391"/>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1"/>
      <c r="BX435" s="341"/>
      <c r="BY435" s="341"/>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882"/>
      <c r="C436" s="1011" t="s">
        <v>488</v>
      </c>
      <c r="D436" s="995"/>
      <c r="E436" s="753">
        <v>0.31023566641972844</v>
      </c>
      <c r="F436" s="570"/>
      <c r="G436" s="570"/>
      <c r="H436" s="1011" t="s">
        <v>587</v>
      </c>
      <c r="I436" s="995"/>
      <c r="J436" s="754">
        <v>0.26250163943590193</v>
      </c>
      <c r="K436" s="570"/>
      <c r="L436" s="570"/>
      <c r="M436" s="1011" t="s">
        <v>588</v>
      </c>
      <c r="N436" s="995"/>
      <c r="O436" s="755">
        <v>-0.23993140144056846</v>
      </c>
      <c r="P436" s="570"/>
      <c r="Q436" s="570"/>
      <c r="Z436" s="339"/>
      <c r="AA436" s="339"/>
      <c r="AB436" s="339"/>
      <c r="AC436" s="339"/>
      <c r="AD436" s="339"/>
      <c r="AE436" s="339"/>
      <c r="AF436" s="339"/>
      <c r="AG436" s="339"/>
      <c r="AH436" s="339"/>
      <c r="AI436" s="339"/>
      <c r="AJ436" s="339"/>
      <c r="AK436" s="339"/>
      <c r="AL436" s="339"/>
      <c r="AM436" s="339"/>
      <c r="AN436" s="339"/>
      <c r="AO436" s="339"/>
      <c r="AP436" s="339"/>
      <c r="AQ436" s="339"/>
      <c r="AR436" s="339"/>
      <c r="AS436" s="339"/>
      <c r="AT436" s="339"/>
      <c r="AU436" s="339"/>
      <c r="AV436" s="339"/>
      <c r="AW436" s="339"/>
      <c r="AX436" s="339"/>
      <c r="AY436" s="339"/>
      <c r="AZ436" s="339"/>
      <c r="BA436" s="341"/>
      <c r="BB436" s="391"/>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1"/>
      <c r="BX436" s="341"/>
      <c r="BY436" s="341"/>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882"/>
      <c r="C437" s="1011" t="s">
        <v>583</v>
      </c>
      <c r="D437" s="995"/>
      <c r="E437" s="753">
        <v>-0.30819733926549764</v>
      </c>
      <c r="F437" s="570"/>
      <c r="G437" s="570"/>
      <c r="H437" s="1011" t="s">
        <v>589</v>
      </c>
      <c r="I437" s="995"/>
      <c r="J437" s="754">
        <v>-0.25744100631556399</v>
      </c>
      <c r="K437" s="570"/>
      <c r="L437" s="570"/>
      <c r="M437" s="1011" t="s">
        <v>583</v>
      </c>
      <c r="N437" s="995"/>
      <c r="O437" s="755">
        <v>-0.2272687831361957</v>
      </c>
      <c r="P437" s="570"/>
      <c r="Q437" s="570"/>
      <c r="Z437" s="339"/>
      <c r="AA437" s="339"/>
      <c r="AB437" s="339"/>
      <c r="AC437" s="339"/>
      <c r="AD437" s="339"/>
      <c r="AE437" s="339"/>
      <c r="AF437" s="339"/>
      <c r="AG437" s="339"/>
      <c r="AH437" s="339"/>
      <c r="AI437" s="339"/>
      <c r="AJ437" s="339"/>
      <c r="AK437" s="339"/>
      <c r="AL437" s="339"/>
      <c r="AM437" s="339"/>
      <c r="AN437" s="339"/>
      <c r="AO437" s="339"/>
      <c r="AP437" s="339"/>
      <c r="AQ437" s="339"/>
      <c r="AR437" s="339"/>
      <c r="AS437" s="339"/>
      <c r="AT437" s="339"/>
      <c r="AU437" s="339"/>
      <c r="AV437" s="339"/>
      <c r="AW437" s="339"/>
      <c r="AX437" s="339"/>
      <c r="AY437" s="339"/>
      <c r="AZ437" s="339"/>
      <c r="BA437" s="341"/>
      <c r="BB437" s="391"/>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1"/>
      <c r="BX437" s="341"/>
      <c r="BY437" s="341"/>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882"/>
      <c r="C438" s="1011" t="s">
        <v>587</v>
      </c>
      <c r="D438" s="995"/>
      <c r="E438" s="753">
        <v>0.27402142947792146</v>
      </c>
      <c r="F438" s="570"/>
      <c r="G438" s="570"/>
      <c r="H438" s="1011" t="s">
        <v>467</v>
      </c>
      <c r="I438" s="995"/>
      <c r="J438" s="754">
        <v>0.24262706069090439</v>
      </c>
      <c r="K438" s="570"/>
      <c r="L438" s="570"/>
      <c r="M438" s="1011" t="s">
        <v>590</v>
      </c>
      <c r="N438" s="995"/>
      <c r="O438" s="755">
        <v>-0.22143336090343688</v>
      </c>
      <c r="P438" s="570"/>
      <c r="Q438" s="570"/>
      <c r="Z438" s="339"/>
      <c r="AA438" s="339"/>
      <c r="AB438" s="339"/>
      <c r="AC438" s="339"/>
      <c r="AD438" s="339"/>
      <c r="AE438" s="339"/>
      <c r="AF438" s="339"/>
      <c r="AG438" s="339"/>
      <c r="AH438" s="339"/>
      <c r="AI438" s="339"/>
      <c r="AJ438" s="339"/>
      <c r="AK438" s="339"/>
      <c r="AL438" s="339"/>
      <c r="AM438" s="339"/>
      <c r="AN438" s="339"/>
      <c r="AO438" s="339"/>
      <c r="AP438" s="339"/>
      <c r="AQ438" s="339"/>
      <c r="AR438" s="339"/>
      <c r="AS438" s="339"/>
      <c r="AT438" s="339"/>
      <c r="AU438" s="339"/>
      <c r="AV438" s="339"/>
      <c r="AW438" s="339"/>
      <c r="AX438" s="339"/>
      <c r="AY438" s="339"/>
      <c r="AZ438" s="339"/>
      <c r="BA438" s="341"/>
      <c r="BB438" s="391"/>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1"/>
      <c r="BX438" s="341"/>
      <c r="BY438" s="341"/>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882"/>
      <c r="C439" s="1011" t="s">
        <v>590</v>
      </c>
      <c r="D439" s="995"/>
      <c r="E439" s="753">
        <v>-0.23383127079459237</v>
      </c>
      <c r="F439" s="570"/>
      <c r="G439" s="570"/>
      <c r="H439" s="1011" t="s">
        <v>578</v>
      </c>
      <c r="I439" s="995"/>
      <c r="J439" s="754">
        <v>-0.24129408170462538</v>
      </c>
      <c r="K439" s="570"/>
      <c r="L439" s="570"/>
      <c r="M439" s="1011" t="s">
        <v>494</v>
      </c>
      <c r="N439" s="995"/>
      <c r="O439" s="755">
        <v>0.21055883989702573</v>
      </c>
      <c r="P439" s="570"/>
      <c r="Q439" s="570"/>
      <c r="Z439" s="339"/>
      <c r="AA439" s="339"/>
      <c r="AB439" s="339"/>
      <c r="AC439" s="339"/>
      <c r="AD439" s="339"/>
      <c r="AE439" s="339"/>
      <c r="AF439" s="339"/>
      <c r="AG439" s="339"/>
      <c r="AH439" s="339"/>
      <c r="AI439" s="339"/>
      <c r="AJ439" s="339"/>
      <c r="AK439" s="339"/>
      <c r="AL439" s="339"/>
      <c r="AM439" s="339"/>
      <c r="AN439" s="339"/>
      <c r="AO439" s="339"/>
      <c r="AP439" s="339"/>
      <c r="AQ439" s="339"/>
      <c r="AR439" s="339"/>
      <c r="AS439" s="339"/>
      <c r="AT439" s="339"/>
      <c r="AU439" s="339"/>
      <c r="AV439" s="339"/>
      <c r="AW439" s="339"/>
      <c r="AX439" s="339"/>
      <c r="AY439" s="339"/>
      <c r="AZ439" s="339"/>
      <c r="BA439" s="341"/>
      <c r="BB439" s="391"/>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1"/>
      <c r="BX439" s="341"/>
      <c r="BY439" s="341"/>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882"/>
      <c r="C440" s="1011" t="s">
        <v>591</v>
      </c>
      <c r="D440" s="995"/>
      <c r="E440" s="753">
        <v>-0.19382002901291942</v>
      </c>
      <c r="F440" s="570"/>
      <c r="G440" s="570"/>
      <c r="H440" s="1011" t="s">
        <v>592</v>
      </c>
      <c r="I440" s="995"/>
      <c r="J440" s="754">
        <v>-0.23307472570409155</v>
      </c>
      <c r="K440" s="570"/>
      <c r="L440" s="570"/>
      <c r="M440" s="1011" t="s">
        <v>591</v>
      </c>
      <c r="N440" s="995"/>
      <c r="O440" s="755">
        <v>-0.20818859912303</v>
      </c>
      <c r="P440" s="570"/>
      <c r="Q440" s="570"/>
      <c r="Z440" s="339"/>
      <c r="AA440" s="339"/>
      <c r="AB440" s="339"/>
      <c r="AC440" s="339"/>
      <c r="AD440" s="339"/>
      <c r="AE440" s="339"/>
      <c r="AF440" s="339"/>
      <c r="AG440" s="339"/>
      <c r="AH440" s="339"/>
      <c r="AI440" s="339"/>
      <c r="AJ440" s="339"/>
      <c r="AK440" s="339"/>
      <c r="AL440" s="339"/>
      <c r="AM440" s="339"/>
      <c r="AN440" s="339"/>
      <c r="AO440" s="339"/>
      <c r="AP440" s="339"/>
      <c r="AQ440" s="339"/>
      <c r="AR440" s="339"/>
      <c r="AS440" s="339"/>
      <c r="AT440" s="339"/>
      <c r="AU440" s="339"/>
      <c r="AV440" s="339"/>
      <c r="AW440" s="339"/>
      <c r="AX440" s="339"/>
      <c r="AY440" s="339"/>
      <c r="AZ440" s="339"/>
      <c r="BA440" s="341"/>
      <c r="BB440" s="391"/>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1"/>
      <c r="BX440" s="341"/>
      <c r="BY440" s="341"/>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882"/>
      <c r="C441" s="1011" t="s">
        <v>588</v>
      </c>
      <c r="D441" s="995"/>
      <c r="E441" s="753">
        <v>-0.19049812459403453</v>
      </c>
      <c r="F441" s="570"/>
      <c r="G441" s="570"/>
      <c r="H441" s="1011" t="s">
        <v>593</v>
      </c>
      <c r="I441" s="995"/>
      <c r="J441" s="754">
        <v>-0.2098942372804265</v>
      </c>
      <c r="K441" s="570"/>
      <c r="L441" s="570"/>
      <c r="M441" s="1011" t="s">
        <v>488</v>
      </c>
      <c r="N441" s="995"/>
      <c r="O441" s="755">
        <v>0.19182324060525011</v>
      </c>
      <c r="P441" s="570"/>
      <c r="Q441" s="570"/>
      <c r="Z441" s="339"/>
      <c r="AA441" s="339"/>
      <c r="AB441" s="339"/>
      <c r="AC441" s="339"/>
      <c r="AD441" s="339"/>
      <c r="AE441" s="339"/>
      <c r="AF441" s="339"/>
      <c r="AG441" s="339"/>
      <c r="AH441" s="339"/>
      <c r="AI441" s="339"/>
      <c r="AJ441" s="339"/>
      <c r="AK441" s="339"/>
      <c r="AL441" s="339"/>
      <c r="AM441" s="339"/>
      <c r="AN441" s="339"/>
      <c r="AO441" s="339"/>
      <c r="AP441" s="339"/>
      <c r="AQ441" s="339"/>
      <c r="AR441" s="339"/>
      <c r="AS441" s="339"/>
      <c r="AT441" s="339"/>
      <c r="AU441" s="339"/>
      <c r="AV441" s="339"/>
      <c r="AW441" s="339"/>
      <c r="AX441" s="339"/>
      <c r="AY441" s="339"/>
      <c r="AZ441" s="339"/>
      <c r="BA441" s="341"/>
      <c r="BB441" s="391"/>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1"/>
      <c r="BX441" s="341"/>
      <c r="BY441" s="341"/>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882"/>
      <c r="C442" s="1011" t="s">
        <v>593</v>
      </c>
      <c r="D442" s="995"/>
      <c r="E442" s="753">
        <v>-0.18218040899321022</v>
      </c>
      <c r="F442" s="570"/>
      <c r="G442" s="570"/>
      <c r="H442" s="1011" t="s">
        <v>590</v>
      </c>
      <c r="I442" s="995"/>
      <c r="J442" s="754">
        <v>-0.1969972863613032</v>
      </c>
      <c r="K442" s="570"/>
      <c r="L442" s="570"/>
      <c r="M442" s="1011" t="s">
        <v>593</v>
      </c>
      <c r="N442" s="995"/>
      <c r="O442" s="755">
        <v>-0.17990389700659176</v>
      </c>
      <c r="P442" s="570"/>
      <c r="Q442" s="570"/>
      <c r="Z442" s="339"/>
      <c r="AA442" s="339"/>
      <c r="AB442" s="339"/>
      <c r="AC442" s="339"/>
      <c r="AD442" s="339"/>
      <c r="AE442" s="339"/>
      <c r="AF442" s="339"/>
      <c r="AG442" s="339"/>
      <c r="AH442" s="339"/>
      <c r="AI442" s="339"/>
      <c r="AJ442" s="339"/>
      <c r="AK442" s="339"/>
      <c r="AL442" s="339"/>
      <c r="AM442" s="339"/>
      <c r="AN442" s="339"/>
      <c r="AO442" s="339"/>
      <c r="AP442" s="339"/>
      <c r="AQ442" s="339"/>
      <c r="AR442" s="339"/>
      <c r="AS442" s="339"/>
      <c r="AT442" s="339"/>
      <c r="AU442" s="339"/>
      <c r="AV442" s="339"/>
      <c r="AW442" s="339"/>
      <c r="AX442" s="339"/>
      <c r="AY442" s="339"/>
      <c r="AZ442" s="339"/>
      <c r="BA442" s="341"/>
      <c r="BB442" s="391"/>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1"/>
      <c r="BX442" s="341"/>
      <c r="BY442" s="341"/>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882"/>
      <c r="C443" s="1011" t="s">
        <v>592</v>
      </c>
      <c r="D443" s="995"/>
      <c r="E443" s="753">
        <v>-0.16335272515407986</v>
      </c>
      <c r="F443" s="570"/>
      <c r="G443" s="570"/>
      <c r="H443" s="1011" t="s">
        <v>591</v>
      </c>
      <c r="I443" s="995"/>
      <c r="J443" s="754">
        <v>-0.18873882246527088</v>
      </c>
      <c r="K443" s="570"/>
      <c r="L443" s="570"/>
      <c r="M443" s="1011" t="s">
        <v>594</v>
      </c>
      <c r="N443" s="995"/>
      <c r="O443" s="755">
        <v>0.17922013596224384</v>
      </c>
      <c r="P443" s="570"/>
      <c r="Q443" s="570"/>
      <c r="Z443" s="339"/>
      <c r="AA443" s="339"/>
      <c r="AB443" s="339"/>
      <c r="AC443" s="339"/>
      <c r="AD443" s="339"/>
      <c r="AE443" s="339"/>
      <c r="AF443" s="339"/>
      <c r="AG443" s="339"/>
      <c r="AH443" s="339"/>
      <c r="AI443" s="339"/>
      <c r="AJ443" s="339"/>
      <c r="AK443" s="339"/>
      <c r="AL443" s="339"/>
      <c r="AM443" s="339"/>
      <c r="AN443" s="339"/>
      <c r="AO443" s="339"/>
      <c r="AP443" s="339"/>
      <c r="AQ443" s="339"/>
      <c r="AR443" s="339"/>
      <c r="AS443" s="339"/>
      <c r="AT443" s="339"/>
      <c r="AU443" s="339"/>
      <c r="AV443" s="339"/>
      <c r="AW443" s="339"/>
      <c r="AX443" s="339"/>
      <c r="AY443" s="339"/>
      <c r="AZ443" s="339"/>
      <c r="BA443" s="341"/>
      <c r="BB443" s="391"/>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1"/>
      <c r="BX443" s="341"/>
      <c r="BY443" s="341"/>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882"/>
      <c r="C444" s="1011" t="s">
        <v>595</v>
      </c>
      <c r="D444" s="995"/>
      <c r="E444" s="753">
        <v>-0.15785595577669137</v>
      </c>
      <c r="F444" s="570"/>
      <c r="G444" s="570"/>
      <c r="H444" s="1011" t="s">
        <v>596</v>
      </c>
      <c r="I444" s="995"/>
      <c r="J444" s="754">
        <v>-0.18103474512957465</v>
      </c>
      <c r="K444" s="570"/>
      <c r="L444" s="570"/>
      <c r="M444" s="1011" t="s">
        <v>585</v>
      </c>
      <c r="N444" s="995"/>
      <c r="O444" s="755">
        <v>0.17500727117908546</v>
      </c>
      <c r="P444" s="570"/>
      <c r="Q444" s="570"/>
      <c r="Z444" s="339"/>
      <c r="AA444" s="339"/>
      <c r="AB444" s="339"/>
      <c r="AC444" s="339"/>
      <c r="AD444" s="339"/>
      <c r="AE444" s="339"/>
      <c r="AF444" s="339"/>
      <c r="AG444" s="339"/>
      <c r="AH444" s="339"/>
      <c r="AI444" s="339"/>
      <c r="AJ444" s="339"/>
      <c r="AK444" s="339"/>
      <c r="AL444" s="339"/>
      <c r="AM444" s="339"/>
      <c r="AN444" s="339"/>
      <c r="AO444" s="339"/>
      <c r="AP444" s="339"/>
      <c r="AQ444" s="339"/>
      <c r="AR444" s="339"/>
      <c r="AS444" s="339"/>
      <c r="AT444" s="339"/>
      <c r="AU444" s="339"/>
      <c r="AV444" s="339"/>
      <c r="AW444" s="339"/>
      <c r="AX444" s="339"/>
      <c r="AY444" s="339"/>
      <c r="AZ444" s="339"/>
      <c r="BA444" s="341"/>
      <c r="BB444" s="391"/>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1"/>
      <c r="BX444" s="341"/>
      <c r="BY444" s="341"/>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882"/>
      <c r="C445" s="1011" t="s">
        <v>589</v>
      </c>
      <c r="D445" s="995"/>
      <c r="E445" s="753">
        <v>-0.14204975208862258</v>
      </c>
      <c r="F445" s="570"/>
      <c r="G445" s="570"/>
      <c r="H445" s="1011" t="s">
        <v>595</v>
      </c>
      <c r="I445" s="995"/>
      <c r="J445" s="754">
        <v>-0.17580794321039658</v>
      </c>
      <c r="K445" s="570"/>
      <c r="L445" s="570"/>
      <c r="M445" s="1011" t="s">
        <v>597</v>
      </c>
      <c r="N445" s="995"/>
      <c r="O445" s="755">
        <v>-0.14554398801066276</v>
      </c>
      <c r="P445" s="570"/>
      <c r="Q445" s="570"/>
      <c r="Z445" s="339"/>
      <c r="AA445" s="339"/>
      <c r="AB445" s="339"/>
      <c r="AC445" s="339"/>
      <c r="AD445" s="339"/>
      <c r="AE445" s="339"/>
      <c r="AF445" s="339"/>
      <c r="AG445" s="339"/>
      <c r="AH445" s="339"/>
      <c r="AI445" s="339"/>
      <c r="AJ445" s="339"/>
      <c r="AK445" s="339"/>
      <c r="AL445" s="339"/>
      <c r="AM445" s="339"/>
      <c r="AN445" s="339"/>
      <c r="AO445" s="339"/>
      <c r="AP445" s="339"/>
      <c r="AQ445" s="339"/>
      <c r="AR445" s="339"/>
      <c r="AS445" s="339"/>
      <c r="AT445" s="339"/>
      <c r="AU445" s="339"/>
      <c r="AV445" s="339"/>
      <c r="AW445" s="339"/>
      <c r="AX445" s="339"/>
      <c r="AY445" s="339"/>
      <c r="AZ445" s="339"/>
      <c r="BA445" s="341"/>
      <c r="BB445" s="391"/>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1"/>
      <c r="BX445" s="341"/>
      <c r="BY445" s="341"/>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1011" t="s">
        <v>596</v>
      </c>
      <c r="D446" s="995"/>
      <c r="E446" s="753">
        <v>-0.1349296551052695</v>
      </c>
      <c r="F446" s="570"/>
      <c r="G446" s="570"/>
      <c r="H446" s="1011" t="s">
        <v>588</v>
      </c>
      <c r="I446" s="995"/>
      <c r="J446" s="754">
        <v>-0.14947349482180802</v>
      </c>
      <c r="K446" s="570"/>
      <c r="L446" s="570"/>
      <c r="M446" s="1011" t="s">
        <v>596</v>
      </c>
      <c r="N446" s="995"/>
      <c r="O446" s="755">
        <v>-0.14389809089081951</v>
      </c>
      <c r="P446" s="570"/>
      <c r="Q446" s="570"/>
      <c r="Z446" s="339"/>
      <c r="AA446" s="339"/>
      <c r="AB446" s="339"/>
      <c r="AC446" s="339"/>
      <c r="AD446" s="339"/>
      <c r="AE446" s="339"/>
      <c r="AF446" s="339"/>
      <c r="AG446" s="339"/>
      <c r="AH446" s="339"/>
      <c r="AI446" s="339"/>
      <c r="AJ446" s="339"/>
      <c r="AK446" s="339"/>
      <c r="AL446" s="339"/>
      <c r="AM446" s="339"/>
      <c r="AN446" s="339"/>
      <c r="AO446" s="339"/>
      <c r="AP446" s="339"/>
      <c r="AQ446" s="339"/>
      <c r="AR446" s="339"/>
      <c r="AS446" s="339"/>
      <c r="AT446" s="339"/>
      <c r="AU446" s="339"/>
      <c r="AV446" s="339"/>
      <c r="AW446" s="339"/>
      <c r="AX446" s="339"/>
      <c r="AY446" s="339"/>
      <c r="AZ446" s="339"/>
      <c r="BA446" s="341"/>
      <c r="BB446" s="391"/>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1"/>
      <c r="BX446" s="341"/>
      <c r="BY446" s="341"/>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1011" t="s">
        <v>597</v>
      </c>
      <c r="D447" s="995"/>
      <c r="E447" s="753">
        <v>-0.10835139975336443</v>
      </c>
      <c r="F447" s="570"/>
      <c r="G447" s="570"/>
      <c r="H447" s="1011" t="s">
        <v>522</v>
      </c>
      <c r="I447" s="995"/>
      <c r="J447" s="754">
        <v>9.3549012512387189E-2</v>
      </c>
      <c r="K447" s="570"/>
      <c r="L447" s="570"/>
      <c r="M447" s="1011" t="s">
        <v>595</v>
      </c>
      <c r="N447" s="995"/>
      <c r="O447" s="755">
        <v>-0.13318817016902959</v>
      </c>
      <c r="P447" s="570"/>
      <c r="Q447" s="570"/>
      <c r="Z447" s="339"/>
      <c r="AA447" s="339"/>
      <c r="AB447" s="339"/>
      <c r="AC447" s="339"/>
      <c r="AD447" s="339"/>
      <c r="AE447" s="339"/>
      <c r="AF447" s="339"/>
      <c r="AG447" s="339"/>
      <c r="AH447" s="339"/>
      <c r="AI447" s="339"/>
      <c r="AJ447" s="339"/>
      <c r="AK447" s="339"/>
      <c r="AL447" s="339"/>
      <c r="AM447" s="339"/>
      <c r="AN447" s="339"/>
      <c r="AO447" s="339"/>
      <c r="AP447" s="339"/>
      <c r="AQ447" s="339"/>
      <c r="AR447" s="339"/>
      <c r="AS447" s="339"/>
      <c r="AT447" s="339"/>
      <c r="AU447" s="339"/>
      <c r="AV447" s="339"/>
      <c r="AW447" s="339"/>
      <c r="AX447" s="339"/>
      <c r="AY447" s="339"/>
      <c r="AZ447" s="339"/>
      <c r="BA447" s="341"/>
      <c r="BB447" s="391"/>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1"/>
      <c r="BX447" s="341"/>
      <c r="BY447" s="341"/>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1011" t="s">
        <v>522</v>
      </c>
      <c r="D448" s="995"/>
      <c r="E448" s="753">
        <v>8.5838281306029093E-2</v>
      </c>
      <c r="F448" s="570"/>
      <c r="G448" s="570"/>
      <c r="H448" s="1011" t="s">
        <v>598</v>
      </c>
      <c r="I448" s="995"/>
      <c r="J448" s="754">
        <v>-7.6708040876325975E-2</v>
      </c>
      <c r="K448" s="570"/>
      <c r="L448" s="570"/>
      <c r="M448" s="1011" t="s">
        <v>599</v>
      </c>
      <c r="N448" s="995"/>
      <c r="O448" s="755">
        <v>-0.12468335617613296</v>
      </c>
      <c r="P448" s="570"/>
      <c r="Q448" s="570"/>
      <c r="Z448" s="339"/>
      <c r="AA448" s="339"/>
      <c r="AB448" s="339"/>
      <c r="AC448" s="339"/>
      <c r="AD448" s="339"/>
      <c r="AE448" s="339"/>
      <c r="AF448" s="339"/>
      <c r="AG448" s="339"/>
      <c r="AH448" s="339"/>
      <c r="AI448" s="339"/>
      <c r="AJ448" s="339"/>
      <c r="AK448" s="339"/>
      <c r="AL448" s="339"/>
      <c r="AM448" s="339"/>
      <c r="AN448" s="339"/>
      <c r="AO448" s="339"/>
      <c r="AP448" s="339"/>
      <c r="AQ448" s="339"/>
      <c r="AR448" s="339"/>
      <c r="AS448" s="339"/>
      <c r="AT448" s="339"/>
      <c r="AU448" s="339"/>
      <c r="AV448" s="339"/>
      <c r="AW448" s="339"/>
      <c r="AX448" s="339"/>
      <c r="AY448" s="339"/>
      <c r="AZ448" s="339"/>
      <c r="BA448" s="341"/>
      <c r="BB448" s="391"/>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1"/>
      <c r="BX448" s="341"/>
      <c r="BY448" s="341"/>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1011" t="s">
        <v>599</v>
      </c>
      <c r="D449" s="995"/>
      <c r="E449" s="753">
        <v>-8.4192800061636056E-2</v>
      </c>
      <c r="F449" s="570"/>
      <c r="G449" s="570"/>
      <c r="H449" s="1011" t="s">
        <v>494</v>
      </c>
      <c r="I449" s="995"/>
      <c r="J449" s="754">
        <v>6.4601606030117845E-2</v>
      </c>
      <c r="K449" s="570"/>
      <c r="L449" s="570"/>
      <c r="M449" s="1011" t="s">
        <v>589</v>
      </c>
      <c r="N449" s="995"/>
      <c r="O449" s="755">
        <v>0.12107464299912234</v>
      </c>
      <c r="P449" s="570"/>
      <c r="Q449" s="570"/>
      <c r="Z449" s="339"/>
      <c r="AA449" s="339"/>
      <c r="AB449" s="339"/>
      <c r="AC449" s="339"/>
      <c r="AD449" s="339"/>
      <c r="AE449" s="339"/>
      <c r="AF449" s="339"/>
      <c r="AG449" s="339"/>
      <c r="AH449" s="339"/>
      <c r="AI449" s="339"/>
      <c r="AJ449" s="339"/>
      <c r="AK449" s="339"/>
      <c r="AL449" s="339"/>
      <c r="AM449" s="339"/>
      <c r="AN449" s="339"/>
      <c r="AO449" s="339"/>
      <c r="AP449" s="339"/>
      <c r="AQ449" s="339"/>
      <c r="AR449" s="339"/>
      <c r="AS449" s="339"/>
      <c r="AT449" s="339"/>
      <c r="AU449" s="339"/>
      <c r="AV449" s="339"/>
      <c r="AW449" s="339"/>
      <c r="AX449" s="339"/>
      <c r="AY449" s="339"/>
      <c r="AZ449" s="339"/>
      <c r="BA449" s="341"/>
      <c r="BB449" s="391"/>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1"/>
      <c r="BX449" s="341"/>
      <c r="BY449" s="341"/>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1011" t="s">
        <v>494</v>
      </c>
      <c r="D450" s="995"/>
      <c r="E450" s="753">
        <v>7.7055364980058536E-2</v>
      </c>
      <c r="F450" s="570"/>
      <c r="G450" s="570"/>
      <c r="H450" s="1011" t="s">
        <v>597</v>
      </c>
      <c r="I450" s="995"/>
      <c r="J450" s="754">
        <v>-6.2731906065716395E-2</v>
      </c>
      <c r="K450" s="570"/>
      <c r="L450" s="570"/>
      <c r="M450" s="1011" t="s">
        <v>592</v>
      </c>
      <c r="N450" s="995"/>
      <c r="O450" s="755">
        <v>-0.11323473678527961</v>
      </c>
      <c r="P450" s="570"/>
      <c r="Q450" s="570"/>
      <c r="Z450" s="339"/>
      <c r="AA450" s="339"/>
      <c r="AB450" s="339"/>
      <c r="AC450" s="339"/>
      <c r="AD450" s="339"/>
      <c r="AE450" s="339"/>
      <c r="AF450" s="339"/>
      <c r="AG450" s="339"/>
      <c r="AH450" s="339"/>
      <c r="AI450" s="339"/>
      <c r="AJ450" s="339"/>
      <c r="AK450" s="339"/>
      <c r="AL450" s="339"/>
      <c r="AM450" s="339"/>
      <c r="AN450" s="339"/>
      <c r="AO450" s="339"/>
      <c r="AP450" s="339"/>
      <c r="AQ450" s="339"/>
      <c r="AR450" s="339"/>
      <c r="AS450" s="339"/>
      <c r="AT450" s="339"/>
      <c r="AU450" s="339"/>
      <c r="AV450" s="339"/>
      <c r="AW450" s="339"/>
      <c r="AX450" s="339"/>
      <c r="AY450" s="339"/>
      <c r="AZ450" s="339"/>
      <c r="BA450" s="341"/>
      <c r="BB450" s="391"/>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1"/>
      <c r="BX450" s="341"/>
      <c r="BY450" s="341"/>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1011" t="s">
        <v>598</v>
      </c>
      <c r="D451" s="995"/>
      <c r="E451" s="753">
        <v>-6.0769048606996008E-2</v>
      </c>
      <c r="F451" s="570"/>
      <c r="G451" s="570"/>
      <c r="H451" s="1011" t="s">
        <v>600</v>
      </c>
      <c r="I451" s="995"/>
      <c r="J451" s="754">
        <v>-5.5817632133680399E-2</v>
      </c>
      <c r="K451" s="570"/>
      <c r="L451" s="570"/>
      <c r="M451" s="1011" t="s">
        <v>601</v>
      </c>
      <c r="N451" s="995"/>
      <c r="O451" s="755">
        <v>-8.1443498459784824E-2</v>
      </c>
      <c r="P451" s="570"/>
      <c r="Q451" s="570"/>
      <c r="Z451" s="339"/>
      <c r="AA451" s="339"/>
      <c r="AB451" s="339"/>
      <c r="AC451" s="339"/>
      <c r="AD451" s="339"/>
      <c r="AE451" s="339"/>
      <c r="AF451" s="339"/>
      <c r="AG451" s="339"/>
      <c r="AH451" s="339"/>
      <c r="AI451" s="339"/>
      <c r="AJ451" s="339"/>
      <c r="AK451" s="339"/>
      <c r="AL451" s="339"/>
      <c r="AM451" s="339"/>
      <c r="AN451" s="339"/>
      <c r="AO451" s="339"/>
      <c r="AP451" s="339"/>
      <c r="AQ451" s="339"/>
      <c r="AR451" s="339"/>
      <c r="AS451" s="339"/>
      <c r="AT451" s="339"/>
      <c r="AU451" s="339"/>
      <c r="AV451" s="339"/>
      <c r="AW451" s="339"/>
      <c r="AX451" s="339"/>
      <c r="AY451" s="339"/>
      <c r="AZ451" s="339"/>
      <c r="BA451" s="341"/>
      <c r="BB451" s="391"/>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1"/>
      <c r="BX451" s="341"/>
      <c r="BY451" s="341"/>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1011" t="s">
        <v>602</v>
      </c>
      <c r="D452" s="995"/>
      <c r="E452" s="753">
        <v>-5.7545819033218516E-2</v>
      </c>
      <c r="F452" s="570"/>
      <c r="G452" s="570"/>
      <c r="H452" s="1011" t="s">
        <v>603</v>
      </c>
      <c r="I452" s="995"/>
      <c r="J452" s="754">
        <v>4.8661328391875876E-2</v>
      </c>
      <c r="K452" s="570"/>
      <c r="L452" s="570"/>
      <c r="M452" s="1011" t="s">
        <v>600</v>
      </c>
      <c r="N452" s="995"/>
      <c r="O452" s="755">
        <v>-7.3028926003582934E-2</v>
      </c>
      <c r="P452" s="570"/>
      <c r="Q452" s="570"/>
      <c r="Z452" s="339"/>
      <c r="AA452" s="339"/>
      <c r="AB452" s="339"/>
      <c r="AC452" s="339"/>
      <c r="AD452" s="339"/>
      <c r="AE452" s="339"/>
      <c r="AF452" s="339"/>
      <c r="AG452" s="339"/>
      <c r="AH452" s="339"/>
      <c r="AI452" s="339"/>
      <c r="AJ452" s="339"/>
      <c r="AK452" s="339"/>
      <c r="AL452" s="339"/>
      <c r="AM452" s="339"/>
      <c r="AN452" s="339"/>
      <c r="AO452" s="339"/>
      <c r="AP452" s="339"/>
      <c r="AQ452" s="339"/>
      <c r="AR452" s="339"/>
      <c r="AS452" s="339"/>
      <c r="AT452" s="339"/>
      <c r="AU452" s="339"/>
      <c r="AV452" s="339"/>
      <c r="AW452" s="339"/>
      <c r="AX452" s="339"/>
      <c r="AY452" s="339"/>
      <c r="AZ452" s="339"/>
      <c r="BA452" s="341"/>
      <c r="BB452" s="391"/>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1"/>
      <c r="BX452" s="341"/>
      <c r="BY452" s="341"/>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1011" t="s">
        <v>601</v>
      </c>
      <c r="D453" s="995"/>
      <c r="E453" s="753">
        <v>-5.5768188035297289E-2</v>
      </c>
      <c r="F453" s="570"/>
      <c r="G453" s="570"/>
      <c r="H453" s="1011" t="s">
        <v>604</v>
      </c>
      <c r="I453" s="995"/>
      <c r="J453" s="754">
        <v>4.5219209172411672E-2</v>
      </c>
      <c r="K453" s="570"/>
      <c r="L453" s="570"/>
      <c r="M453" s="1011" t="s">
        <v>602</v>
      </c>
      <c r="N453" s="995"/>
      <c r="O453" s="755">
        <v>-7.2069873714700583E-2</v>
      </c>
      <c r="P453" s="570"/>
      <c r="Q453" s="570"/>
      <c r="Z453" s="339"/>
      <c r="AA453" s="339"/>
      <c r="AB453" s="339"/>
      <c r="AC453" s="339"/>
      <c r="AD453" s="339"/>
      <c r="AE453" s="339"/>
      <c r="AF453" s="339"/>
      <c r="AG453" s="339"/>
      <c r="AH453" s="339"/>
      <c r="AI453" s="339"/>
      <c r="AJ453" s="339"/>
      <c r="AK453" s="339"/>
      <c r="AL453" s="339"/>
      <c r="AM453" s="339"/>
      <c r="AN453" s="339"/>
      <c r="AO453" s="339"/>
      <c r="AP453" s="339"/>
      <c r="AQ453" s="339"/>
      <c r="AR453" s="339"/>
      <c r="AS453" s="339"/>
      <c r="AT453" s="339"/>
      <c r="AU453" s="339"/>
      <c r="AV453" s="339"/>
      <c r="AW453" s="339"/>
      <c r="AX453" s="339"/>
      <c r="AY453" s="339"/>
      <c r="AZ453" s="339"/>
      <c r="BA453" s="341"/>
      <c r="BB453" s="391"/>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1"/>
      <c r="BX453" s="341"/>
      <c r="BY453" s="341"/>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1011" t="s">
        <v>605</v>
      </c>
      <c r="D454" s="995"/>
      <c r="E454" s="753">
        <v>-2.5554317210652509E-2</v>
      </c>
      <c r="F454" s="570"/>
      <c r="G454" s="570"/>
      <c r="H454" s="1011" t="s">
        <v>602</v>
      </c>
      <c r="I454" s="995"/>
      <c r="J454" s="754">
        <v>-4.1446384915050469E-2</v>
      </c>
      <c r="K454" s="570"/>
      <c r="L454" s="570"/>
      <c r="M454" s="1011" t="s">
        <v>603</v>
      </c>
      <c r="N454" s="995"/>
      <c r="O454" s="755">
        <v>6.8869078755628685E-2</v>
      </c>
      <c r="P454" s="570"/>
      <c r="Q454" s="570"/>
      <c r="Z454" s="339"/>
      <c r="AA454" s="339"/>
      <c r="AB454" s="339"/>
      <c r="AC454" s="339"/>
      <c r="AD454" s="339"/>
      <c r="AE454" s="339"/>
      <c r="AF454" s="339"/>
      <c r="AG454" s="339"/>
      <c r="AH454" s="339"/>
      <c r="AI454" s="339"/>
      <c r="AJ454" s="339"/>
      <c r="AK454" s="339"/>
      <c r="AL454" s="339"/>
      <c r="AM454" s="339"/>
      <c r="AN454" s="339"/>
      <c r="AO454" s="339"/>
      <c r="AP454" s="339"/>
      <c r="AQ454" s="339"/>
      <c r="AR454" s="339"/>
      <c r="AS454" s="339"/>
      <c r="AT454" s="339"/>
      <c r="AU454" s="339"/>
      <c r="AV454" s="339"/>
      <c r="AW454" s="339"/>
      <c r="AX454" s="339"/>
      <c r="AY454" s="339"/>
      <c r="AZ454" s="339"/>
      <c r="BA454" s="341"/>
      <c r="BB454" s="391"/>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1"/>
      <c r="BX454" s="341"/>
      <c r="BY454" s="341"/>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1011" t="s">
        <v>606</v>
      </c>
      <c r="D455" s="995"/>
      <c r="E455" s="753">
        <v>-2.0173203767185524E-2</v>
      </c>
      <c r="F455" s="570"/>
      <c r="G455" s="570"/>
      <c r="H455" s="1011" t="s">
        <v>607</v>
      </c>
      <c r="I455" s="995"/>
      <c r="J455" s="754">
        <v>3.8688859321968395E-2</v>
      </c>
      <c r="K455" s="570"/>
      <c r="L455" s="570"/>
      <c r="M455" s="1011" t="s">
        <v>522</v>
      </c>
      <c r="N455" s="995"/>
      <c r="O455" s="755">
        <v>5.9797534148292003E-2</v>
      </c>
      <c r="P455" s="570"/>
      <c r="Q455" s="570"/>
      <c r="Z455" s="339"/>
      <c r="AA455" s="339"/>
      <c r="AB455" s="339"/>
      <c r="AC455" s="339"/>
      <c r="AD455" s="339"/>
      <c r="AE455" s="339"/>
      <c r="AF455" s="339"/>
      <c r="AG455" s="339"/>
      <c r="AH455" s="339"/>
      <c r="AI455" s="339"/>
      <c r="AJ455" s="339"/>
      <c r="AK455" s="339"/>
      <c r="AL455" s="339"/>
      <c r="AM455" s="339"/>
      <c r="AN455" s="339"/>
      <c r="AO455" s="339"/>
      <c r="AP455" s="339"/>
      <c r="AQ455" s="339"/>
      <c r="AR455" s="339"/>
      <c r="AS455" s="339"/>
      <c r="AT455" s="339"/>
      <c r="AU455" s="339"/>
      <c r="AV455" s="339"/>
      <c r="AW455" s="339"/>
      <c r="AX455" s="339"/>
      <c r="AY455" s="339"/>
      <c r="AZ455" s="339"/>
      <c r="BA455" s="341"/>
      <c r="BB455" s="391"/>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1"/>
      <c r="BX455" s="341"/>
      <c r="BY455" s="341"/>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1011" t="s">
        <v>608</v>
      </c>
      <c r="D456" s="995"/>
      <c r="E456" s="753">
        <v>1.6360794756445654E-2</v>
      </c>
      <c r="F456" s="570"/>
      <c r="G456" s="570"/>
      <c r="H456" s="1011" t="s">
        <v>606</v>
      </c>
      <c r="I456" s="995"/>
      <c r="J456" s="754">
        <v>-3.0198144258184526E-2</v>
      </c>
      <c r="K456" s="570"/>
      <c r="L456" s="570"/>
      <c r="M456" s="1011" t="s">
        <v>609</v>
      </c>
      <c r="N456" s="995"/>
      <c r="O456" s="755">
        <v>4.3341233917288259E-2</v>
      </c>
      <c r="P456" s="570"/>
      <c r="Q456" s="570"/>
      <c r="Z456" s="339"/>
      <c r="AA456" s="339"/>
      <c r="AB456" s="339"/>
      <c r="AC456" s="339"/>
      <c r="AD456" s="339"/>
      <c r="AE456" s="339"/>
      <c r="AF456" s="339"/>
      <c r="AG456" s="339"/>
      <c r="AH456" s="339"/>
      <c r="AI456" s="339"/>
      <c r="AJ456" s="339"/>
      <c r="AK456" s="339"/>
      <c r="AL456" s="339"/>
      <c r="AM456" s="339"/>
      <c r="AN456" s="339"/>
      <c r="AO456" s="339"/>
      <c r="AP456" s="339"/>
      <c r="AQ456" s="339"/>
      <c r="AR456" s="339"/>
      <c r="AS456" s="339"/>
      <c r="AT456" s="339"/>
      <c r="AU456" s="339"/>
      <c r="AV456" s="339"/>
      <c r="AW456" s="339"/>
      <c r="AX456" s="339"/>
      <c r="AY456" s="339"/>
      <c r="AZ456" s="339"/>
      <c r="BA456" s="341"/>
      <c r="BB456" s="391"/>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1"/>
      <c r="BX456" s="341"/>
      <c r="BY456" s="341"/>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1011" t="s">
        <v>594</v>
      </c>
      <c r="D457" s="995"/>
      <c r="E457" s="753">
        <v>-1.4535430164849476E-2</v>
      </c>
      <c r="F457" s="570"/>
      <c r="G457" s="570"/>
      <c r="H457" s="1011" t="s">
        <v>610</v>
      </c>
      <c r="I457" s="995"/>
      <c r="J457" s="754">
        <v>-2.9498016814900732E-2</v>
      </c>
      <c r="K457" s="570"/>
      <c r="L457" s="570"/>
      <c r="M457" s="1011" t="s">
        <v>607</v>
      </c>
      <c r="N457" s="995"/>
      <c r="O457" s="755">
        <v>3.6105355899175309E-2</v>
      </c>
      <c r="P457" s="570"/>
      <c r="Q457" s="570"/>
      <c r="Z457" s="339"/>
      <c r="AA457" s="339"/>
      <c r="AB457" s="339"/>
      <c r="AC457" s="339"/>
      <c r="AD457" s="339"/>
      <c r="AE457" s="339"/>
      <c r="AF457" s="339"/>
      <c r="AG457" s="339"/>
      <c r="AH457" s="339"/>
      <c r="AI457" s="339"/>
      <c r="AJ457" s="339"/>
      <c r="AK457" s="339"/>
      <c r="AL457" s="339"/>
      <c r="AM457" s="339"/>
      <c r="AN457" s="339"/>
      <c r="AO457" s="339"/>
      <c r="AP457" s="339"/>
      <c r="AQ457" s="339"/>
      <c r="AR457" s="339"/>
      <c r="AS457" s="339"/>
      <c r="AT457" s="339"/>
      <c r="AU457" s="339"/>
      <c r="AV457" s="339"/>
      <c r="AW457" s="339"/>
      <c r="AX457" s="339"/>
      <c r="AY457" s="339"/>
      <c r="AZ457" s="339"/>
      <c r="BA457" s="341"/>
      <c r="BB457" s="391"/>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1"/>
      <c r="BX457" s="341"/>
      <c r="BY457" s="341"/>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1011" t="s">
        <v>611</v>
      </c>
      <c r="D458" s="995"/>
      <c r="E458" s="753">
        <v>1.0204585070382037E-2</v>
      </c>
      <c r="F458" s="570"/>
      <c r="G458" s="570"/>
      <c r="H458" s="1011" t="s">
        <v>601</v>
      </c>
      <c r="I458" s="995"/>
      <c r="J458" s="754">
        <v>-2.8865352902870435E-2</v>
      </c>
      <c r="K458" s="570"/>
      <c r="L458" s="570"/>
      <c r="M458" s="1011" t="s">
        <v>598</v>
      </c>
      <c r="N458" s="995"/>
      <c r="O458" s="755">
        <v>-3.5804043810074689E-2</v>
      </c>
      <c r="P458" s="570"/>
      <c r="Q458" s="570"/>
      <c r="Z458" s="339"/>
      <c r="AA458" s="339"/>
      <c r="AB458" s="339"/>
      <c r="AC458" s="339"/>
      <c r="AD458" s="339"/>
      <c r="AE458" s="339"/>
      <c r="AF458" s="339"/>
      <c r="AG458" s="339"/>
      <c r="AH458" s="339"/>
      <c r="AI458" s="339"/>
      <c r="AJ458" s="339"/>
      <c r="AK458" s="339"/>
      <c r="AL458" s="339"/>
      <c r="AM458" s="339"/>
      <c r="AN458" s="339"/>
      <c r="AO458" s="339"/>
      <c r="AP458" s="339"/>
      <c r="AQ458" s="339"/>
      <c r="AR458" s="339"/>
      <c r="AS458" s="339"/>
      <c r="AT458" s="339"/>
      <c r="AU458" s="339"/>
      <c r="AV458" s="339"/>
      <c r="AW458" s="339"/>
      <c r="AX458" s="339"/>
      <c r="AY458" s="339"/>
      <c r="AZ458" s="339"/>
      <c r="BA458" s="341"/>
      <c r="BB458" s="391"/>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1"/>
      <c r="BX458" s="341"/>
      <c r="BY458" s="341"/>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1011" t="s">
        <v>612</v>
      </c>
      <c r="D459" s="995"/>
      <c r="E459" s="756">
        <v>-9.2428044821903504E-3</v>
      </c>
      <c r="F459" s="570"/>
      <c r="G459" s="570"/>
      <c r="H459" s="1011" t="s">
        <v>599</v>
      </c>
      <c r="I459" s="995"/>
      <c r="J459" s="754">
        <v>-2.5945902688432242E-2</v>
      </c>
      <c r="K459" s="570"/>
      <c r="L459" s="570"/>
      <c r="M459" s="1011" t="s">
        <v>611</v>
      </c>
      <c r="N459" s="995"/>
      <c r="O459" s="755">
        <v>3.2882969936574274E-2</v>
      </c>
      <c r="P459" s="570"/>
      <c r="Q459" s="570"/>
      <c r="Z459" s="339"/>
      <c r="AA459" s="339"/>
      <c r="AB459" s="339"/>
      <c r="AC459" s="339"/>
      <c r="AD459" s="339"/>
      <c r="AE459" s="339"/>
      <c r="AF459" s="339"/>
      <c r="AG459" s="339"/>
      <c r="AH459" s="339"/>
      <c r="AI459" s="339"/>
      <c r="AJ459" s="339"/>
      <c r="AK459" s="339"/>
      <c r="AL459" s="339"/>
      <c r="AM459" s="339"/>
      <c r="AN459" s="339"/>
      <c r="AO459" s="339"/>
      <c r="AP459" s="339"/>
      <c r="AQ459" s="339"/>
      <c r="AR459" s="339"/>
      <c r="AS459" s="339"/>
      <c r="AT459" s="339"/>
      <c r="AU459" s="339"/>
      <c r="AV459" s="339"/>
      <c r="AW459" s="339"/>
      <c r="AX459" s="339"/>
      <c r="AY459" s="339"/>
      <c r="AZ459" s="339"/>
      <c r="BA459" s="341"/>
      <c r="BB459" s="391"/>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1"/>
      <c r="BX459" s="341"/>
      <c r="BY459" s="341"/>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996"/>
      <c r="D460" s="995"/>
      <c r="E460" s="571"/>
      <c r="F460" s="570"/>
      <c r="G460" s="570"/>
      <c r="H460" s="1011" t="s">
        <v>613</v>
      </c>
      <c r="I460" s="995"/>
      <c r="J460" s="754">
        <v>-2.216454774045707E-2</v>
      </c>
      <c r="K460" s="570"/>
      <c r="L460" s="570"/>
      <c r="M460" s="1011" t="s">
        <v>604</v>
      </c>
      <c r="N460" s="995"/>
      <c r="O460" s="755">
        <v>3.1881304207502299E-2</v>
      </c>
      <c r="P460" s="570"/>
      <c r="Q460" s="570"/>
      <c r="Z460" s="339"/>
      <c r="AA460" s="339"/>
      <c r="AB460" s="339"/>
      <c r="AC460" s="339"/>
      <c r="AD460" s="339"/>
      <c r="AE460" s="339"/>
      <c r="AF460" s="339"/>
      <c r="AG460" s="339"/>
      <c r="AH460" s="339"/>
      <c r="AI460" s="339"/>
      <c r="AJ460" s="339"/>
      <c r="AK460" s="339"/>
      <c r="AL460" s="339"/>
      <c r="AM460" s="339"/>
      <c r="AN460" s="339"/>
      <c r="AO460" s="339"/>
      <c r="AP460" s="339"/>
      <c r="AQ460" s="339"/>
      <c r="AR460" s="339"/>
      <c r="AS460" s="339"/>
      <c r="AT460" s="339"/>
      <c r="AU460" s="339"/>
      <c r="AV460" s="339"/>
      <c r="AW460" s="339"/>
      <c r="AX460" s="339"/>
      <c r="AY460" s="339"/>
      <c r="AZ460" s="339"/>
      <c r="BA460" s="341"/>
      <c r="BB460" s="391"/>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1"/>
      <c r="BX460" s="341"/>
      <c r="BY460" s="341"/>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996"/>
      <c r="D461" s="995"/>
      <c r="E461" s="571"/>
      <c r="F461" s="570"/>
      <c r="G461" s="570"/>
      <c r="H461" s="1011" t="s">
        <v>614</v>
      </c>
      <c r="I461" s="995"/>
      <c r="J461" s="754">
        <v>-1.9848242630313963E-2</v>
      </c>
      <c r="K461" s="570"/>
      <c r="L461" s="570"/>
      <c r="M461" s="1011" t="s">
        <v>605</v>
      </c>
      <c r="N461" s="995"/>
      <c r="O461" s="755">
        <v>-2.5140383633711752E-2</v>
      </c>
      <c r="P461" s="570"/>
      <c r="Q461" s="570"/>
      <c r="Z461" s="339"/>
      <c r="AA461" s="339"/>
      <c r="AB461" s="339"/>
      <c r="AC461" s="339"/>
      <c r="AD461" s="339"/>
      <c r="AE461" s="339"/>
      <c r="AF461" s="339"/>
      <c r="AG461" s="339"/>
      <c r="AH461" s="339"/>
      <c r="AI461" s="339"/>
      <c r="AJ461" s="339"/>
      <c r="AK461" s="339"/>
      <c r="AL461" s="339"/>
      <c r="AM461" s="339"/>
      <c r="AN461" s="339"/>
      <c r="AO461" s="339"/>
      <c r="AP461" s="339"/>
      <c r="AQ461" s="339"/>
      <c r="AR461" s="339"/>
      <c r="AS461" s="339"/>
      <c r="AT461" s="339"/>
      <c r="AU461" s="339"/>
      <c r="AV461" s="339"/>
      <c r="AW461" s="339"/>
      <c r="AX461" s="339"/>
      <c r="AY461" s="339"/>
      <c r="AZ461" s="339"/>
      <c r="BA461" s="341"/>
      <c r="BB461" s="391"/>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1"/>
      <c r="BX461" s="341"/>
      <c r="BY461" s="341"/>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996"/>
      <c r="D462" s="995"/>
      <c r="E462" s="570"/>
      <c r="F462" s="570"/>
      <c r="G462" s="570"/>
      <c r="H462" s="1011" t="s">
        <v>609</v>
      </c>
      <c r="I462" s="995"/>
      <c r="J462" s="754">
        <v>1.8348781301900135E-2</v>
      </c>
      <c r="K462" s="570"/>
      <c r="L462" s="570"/>
      <c r="M462" s="1011" t="s">
        <v>608</v>
      </c>
      <c r="N462" s="995"/>
      <c r="O462" s="755">
        <v>2.2119555086934244E-2</v>
      </c>
      <c r="P462" s="570"/>
      <c r="Q462" s="570"/>
      <c r="Z462" s="339"/>
      <c r="AA462" s="339"/>
      <c r="AB462" s="339"/>
      <c r="AC462" s="339"/>
      <c r="AD462" s="339"/>
      <c r="AE462" s="339"/>
      <c r="AF462" s="339"/>
      <c r="AG462" s="339"/>
      <c r="AH462" s="339"/>
      <c r="AI462" s="339"/>
      <c r="AJ462" s="339"/>
      <c r="AK462" s="339"/>
      <c r="AL462" s="339"/>
      <c r="AM462" s="339"/>
      <c r="AN462" s="339"/>
      <c r="AO462" s="339"/>
      <c r="AP462" s="339"/>
      <c r="AQ462" s="339"/>
      <c r="AR462" s="339"/>
      <c r="AS462" s="339"/>
      <c r="AT462" s="339"/>
      <c r="AU462" s="339"/>
      <c r="AV462" s="339"/>
      <c r="AW462" s="339"/>
      <c r="AX462" s="339"/>
      <c r="AY462" s="339"/>
      <c r="AZ462" s="339"/>
      <c r="BA462" s="341"/>
      <c r="BB462" s="391"/>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1"/>
      <c r="BX462" s="341"/>
      <c r="BY462" s="341"/>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1012" t="s">
        <v>236</v>
      </c>
      <c r="D463" s="995"/>
      <c r="E463" s="995"/>
      <c r="F463" s="570"/>
      <c r="G463" s="570"/>
      <c r="H463" s="1011" t="s">
        <v>615</v>
      </c>
      <c r="I463" s="995"/>
      <c r="J463" s="754">
        <v>-1.8144166268278677E-2</v>
      </c>
      <c r="K463" s="570"/>
      <c r="L463" s="570"/>
      <c r="M463" s="1011" t="s">
        <v>610</v>
      </c>
      <c r="N463" s="995"/>
      <c r="O463" s="755">
        <v>-1.6610265798571989E-2</v>
      </c>
      <c r="P463" s="570"/>
      <c r="Q463" s="570"/>
      <c r="Z463" s="339"/>
      <c r="AA463" s="339"/>
      <c r="AB463" s="339"/>
      <c r="AC463" s="339"/>
      <c r="AD463" s="339"/>
      <c r="AE463" s="339"/>
      <c r="AF463" s="339"/>
      <c r="AG463" s="339"/>
      <c r="AH463" s="339"/>
      <c r="AI463" s="339"/>
      <c r="AJ463" s="339"/>
      <c r="AK463" s="339"/>
      <c r="AL463" s="339"/>
      <c r="AM463" s="339"/>
      <c r="AN463" s="339"/>
      <c r="AO463" s="339"/>
      <c r="AP463" s="339"/>
      <c r="AQ463" s="339"/>
      <c r="AR463" s="339"/>
      <c r="AS463" s="339"/>
      <c r="AT463" s="339"/>
      <c r="AU463" s="339"/>
      <c r="AV463" s="339"/>
      <c r="AW463" s="339"/>
      <c r="AX463" s="339"/>
      <c r="AY463" s="339"/>
      <c r="AZ463" s="339"/>
      <c r="BA463" s="341"/>
      <c r="BB463" s="391"/>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1"/>
      <c r="BX463" s="341"/>
      <c r="BY463" s="341"/>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996"/>
      <c r="D464" s="995"/>
      <c r="E464" s="735" t="s">
        <v>237</v>
      </c>
      <c r="F464" s="570"/>
      <c r="G464" s="570"/>
      <c r="H464" s="1011" t="s">
        <v>605</v>
      </c>
      <c r="I464" s="995"/>
      <c r="J464" s="754">
        <v>-1.709087102840991E-2</v>
      </c>
      <c r="K464" s="570"/>
      <c r="L464" s="570"/>
      <c r="M464" s="1011" t="s">
        <v>614</v>
      </c>
      <c r="N464" s="995"/>
      <c r="O464" s="755">
        <v>-1.1565163922640963E-2</v>
      </c>
      <c r="P464" s="570"/>
      <c r="Q464" s="570"/>
      <c r="Z464" s="339"/>
      <c r="AA464" s="339"/>
      <c r="AB464" s="339"/>
      <c r="AC464" s="339"/>
      <c r="AD464" s="339"/>
      <c r="AE464" s="339"/>
      <c r="AF464" s="339"/>
      <c r="AG464" s="339"/>
      <c r="AH464" s="339"/>
      <c r="AI464" s="339"/>
      <c r="AJ464" s="339"/>
      <c r="AK464" s="339"/>
      <c r="AL464" s="339"/>
      <c r="AM464" s="339"/>
      <c r="AN464" s="339"/>
      <c r="AO464" s="339"/>
      <c r="AP464" s="339"/>
      <c r="AQ464" s="339"/>
      <c r="AR464" s="339"/>
      <c r="AS464" s="339"/>
      <c r="AT464" s="339"/>
      <c r="AU464" s="339"/>
      <c r="AV464" s="339"/>
      <c r="AW464" s="339"/>
      <c r="AX464" s="339"/>
      <c r="AY464" s="339"/>
      <c r="AZ464" s="339"/>
      <c r="BA464" s="341"/>
      <c r="BB464" s="391"/>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1"/>
      <c r="BX464" s="341"/>
      <c r="BY464" s="341"/>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1011" t="s">
        <v>593</v>
      </c>
      <c r="D465" s="995"/>
      <c r="E465" s="750">
        <v>3.3189701420933353E-2</v>
      </c>
      <c r="F465" s="570"/>
      <c r="G465" s="570"/>
      <c r="H465" s="1011" t="s">
        <v>616</v>
      </c>
      <c r="I465" s="995"/>
      <c r="J465" s="754">
        <v>-1.6297281080841792E-2</v>
      </c>
      <c r="K465" s="570"/>
      <c r="L465" s="570"/>
      <c r="M465" s="1011" t="s">
        <v>606</v>
      </c>
      <c r="N465" s="995"/>
      <c r="O465" s="755">
        <v>-9.5491058548455368E-3</v>
      </c>
      <c r="P465" s="570"/>
      <c r="Q465" s="570"/>
      <c r="Z465" s="339"/>
      <c r="AA465" s="339"/>
      <c r="AB465" s="339"/>
      <c r="AC465" s="339"/>
      <c r="AD465" s="339"/>
      <c r="AE465" s="339"/>
      <c r="AF465" s="339"/>
      <c r="AG465" s="339"/>
      <c r="AH465" s="339"/>
      <c r="AI465" s="339"/>
      <c r="AJ465" s="339"/>
      <c r="AK465" s="339"/>
      <c r="AL465" s="339"/>
      <c r="AM465" s="339"/>
      <c r="AN465" s="339"/>
      <c r="AO465" s="339"/>
      <c r="AP465" s="339"/>
      <c r="AQ465" s="339"/>
      <c r="AR465" s="339"/>
      <c r="AS465" s="339"/>
      <c r="AT465" s="339"/>
      <c r="AU465" s="339"/>
      <c r="AV465" s="339"/>
      <c r="AW465" s="339"/>
      <c r="AX465" s="339"/>
      <c r="AY465" s="339"/>
      <c r="AZ465" s="339"/>
      <c r="BA465" s="341"/>
      <c r="BB465" s="391"/>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1"/>
      <c r="BX465" s="341"/>
      <c r="BY465" s="341"/>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1011" t="s">
        <v>578</v>
      </c>
      <c r="D466" s="995"/>
      <c r="E466" s="753">
        <v>0.1011649199045042</v>
      </c>
      <c r="F466" s="570"/>
      <c r="G466" s="570"/>
      <c r="H466" s="1011" t="s">
        <v>594</v>
      </c>
      <c r="I466" s="995"/>
      <c r="J466" s="754">
        <v>1.3915290551491682E-2</v>
      </c>
      <c r="K466" s="570"/>
      <c r="L466" s="570"/>
      <c r="M466" s="1011" t="s">
        <v>612</v>
      </c>
      <c r="N466" s="995"/>
      <c r="O466" s="755">
        <v>-5.6488720894948092E-3</v>
      </c>
      <c r="P466" s="570"/>
      <c r="Q466" s="570"/>
      <c r="Z466" s="339"/>
      <c r="AA466" s="339"/>
      <c r="AB466" s="339"/>
      <c r="AC466" s="339"/>
      <c r="AD466" s="339"/>
      <c r="AE466" s="339"/>
      <c r="AF466" s="339"/>
      <c r="AG466" s="339"/>
      <c r="AH466" s="339"/>
      <c r="AI466" s="339"/>
      <c r="AJ466" s="339"/>
      <c r="AK466" s="339"/>
      <c r="AL466" s="339"/>
      <c r="AM466" s="339"/>
      <c r="AN466" s="339"/>
      <c r="AO466" s="339"/>
      <c r="AP466" s="339"/>
      <c r="AQ466" s="339"/>
      <c r="AR466" s="339"/>
      <c r="AS466" s="339"/>
      <c r="AT466" s="339"/>
      <c r="AU466" s="339"/>
      <c r="AV466" s="339"/>
      <c r="AW466" s="339"/>
      <c r="AX466" s="339"/>
      <c r="AY466" s="339"/>
      <c r="AZ466" s="339"/>
      <c r="BA466" s="341"/>
      <c r="BB466" s="391"/>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1"/>
      <c r="BX466" s="341"/>
      <c r="BY466" s="341"/>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1011" t="s">
        <v>605</v>
      </c>
      <c r="D467" s="995"/>
      <c r="E467" s="753">
        <v>6.5302312810265107E-4</v>
      </c>
      <c r="F467" s="570"/>
      <c r="G467" s="570"/>
      <c r="H467" s="1011" t="s">
        <v>608</v>
      </c>
      <c r="I467" s="995"/>
      <c r="J467" s="754">
        <v>1.1923228424415008E-2</v>
      </c>
      <c r="K467" s="570"/>
      <c r="L467" s="570"/>
      <c r="M467" s="1011" t="s">
        <v>613</v>
      </c>
      <c r="N467" s="995"/>
      <c r="O467" s="757">
        <v>-1.3648722641776087E-3</v>
      </c>
      <c r="P467" s="570"/>
      <c r="Q467" s="570"/>
      <c r="Z467" s="339"/>
      <c r="AA467" s="339"/>
      <c r="AB467" s="339"/>
      <c r="AC467" s="339"/>
      <c r="AD467" s="339"/>
      <c r="AE467" s="339"/>
      <c r="AF467" s="339"/>
      <c r="AG467" s="339"/>
      <c r="AH467" s="339"/>
      <c r="AI467" s="339"/>
      <c r="AJ467" s="339"/>
      <c r="AK467" s="339"/>
      <c r="AL467" s="339"/>
      <c r="AM467" s="339"/>
      <c r="AN467" s="339"/>
      <c r="AO467" s="339"/>
      <c r="AP467" s="339"/>
      <c r="AQ467" s="339"/>
      <c r="AR467" s="339"/>
      <c r="AS467" s="339"/>
      <c r="AT467" s="339"/>
      <c r="AU467" s="339"/>
      <c r="AV467" s="339"/>
      <c r="AW467" s="339"/>
      <c r="AX467" s="339"/>
      <c r="AY467" s="339"/>
      <c r="AZ467" s="339"/>
      <c r="BA467" s="341"/>
      <c r="BB467" s="391"/>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1"/>
      <c r="BX467" s="341"/>
      <c r="BY467" s="341"/>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1011" t="s">
        <v>589</v>
      </c>
      <c r="D468" s="995"/>
      <c r="E468" s="753">
        <v>2.0178132068439134E-2</v>
      </c>
      <c r="F468" s="570"/>
      <c r="G468" s="570"/>
      <c r="H468" s="1011" t="s">
        <v>611</v>
      </c>
      <c r="I468" s="995"/>
      <c r="J468" s="758">
        <v>3.9891841823992266E-3</v>
      </c>
      <c r="K468" s="570"/>
      <c r="L468" s="570"/>
      <c r="M468" s="996"/>
      <c r="N468" s="995"/>
      <c r="O468" s="571"/>
      <c r="P468" s="570"/>
      <c r="Q468" s="570"/>
      <c r="Z468" s="339"/>
      <c r="AA468" s="339"/>
      <c r="AB468" s="339"/>
      <c r="AC468" s="339"/>
      <c r="AD468" s="339"/>
      <c r="AE468" s="339"/>
      <c r="AF468" s="339"/>
      <c r="AG468" s="339"/>
      <c r="AH468" s="339"/>
      <c r="AI468" s="339"/>
      <c r="AJ468" s="339"/>
      <c r="AK468" s="339"/>
      <c r="AL468" s="339"/>
      <c r="AM468" s="339"/>
      <c r="AN468" s="339"/>
      <c r="AO468" s="339"/>
      <c r="AP468" s="339"/>
      <c r="AQ468" s="339"/>
      <c r="AR468" s="339"/>
      <c r="AS468" s="339"/>
      <c r="AT468" s="339"/>
      <c r="AU468" s="339"/>
      <c r="AV468" s="339"/>
      <c r="AW468" s="339"/>
      <c r="AX468" s="339"/>
      <c r="AY468" s="339"/>
      <c r="AZ468" s="339"/>
      <c r="BA468" s="341"/>
      <c r="BB468" s="391"/>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1"/>
      <c r="BX468" s="341"/>
      <c r="BY468" s="341"/>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1011" t="s">
        <v>580</v>
      </c>
      <c r="D469" s="995"/>
      <c r="E469" s="753">
        <v>0.16819322231135325</v>
      </c>
      <c r="F469" s="570"/>
      <c r="G469" s="570"/>
      <c r="H469" s="996"/>
      <c r="I469" s="995"/>
      <c r="J469" s="571"/>
      <c r="K469" s="570"/>
      <c r="L469" s="570"/>
      <c r="M469" s="996"/>
      <c r="N469" s="995"/>
      <c r="O469" s="571"/>
      <c r="P469" s="570"/>
      <c r="Q469" s="570"/>
      <c r="Z469" s="339"/>
      <c r="AA469" s="339"/>
      <c r="AB469" s="339"/>
      <c r="AC469" s="339"/>
      <c r="AD469" s="339"/>
      <c r="AE469" s="339"/>
      <c r="AF469" s="339"/>
      <c r="AG469" s="339"/>
      <c r="AH469" s="339"/>
      <c r="AI469" s="339"/>
      <c r="AJ469" s="339"/>
      <c r="AK469" s="339"/>
      <c r="AL469" s="339"/>
      <c r="AM469" s="339"/>
      <c r="AN469" s="339"/>
      <c r="AO469" s="339"/>
      <c r="AP469" s="339"/>
      <c r="AQ469" s="339"/>
      <c r="AR469" s="339"/>
      <c r="AS469" s="339"/>
      <c r="AT469" s="339"/>
      <c r="AU469" s="339"/>
      <c r="AV469" s="339"/>
      <c r="AW469" s="339"/>
      <c r="AX469" s="339"/>
      <c r="AY469" s="339"/>
      <c r="AZ469" s="339"/>
      <c r="BA469" s="341"/>
      <c r="BB469" s="391"/>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1"/>
      <c r="BX469" s="341"/>
      <c r="BY469" s="341"/>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1011" t="s">
        <v>601</v>
      </c>
      <c r="D470" s="995"/>
      <c r="E470" s="753">
        <v>3.1100907967402756E-3</v>
      </c>
      <c r="F470" s="570"/>
      <c r="G470" s="570"/>
      <c r="H470" s="996"/>
      <c r="I470" s="995"/>
      <c r="J470" s="571"/>
      <c r="K470" s="570"/>
      <c r="L470" s="570"/>
      <c r="M470" s="996"/>
      <c r="N470" s="995"/>
      <c r="O470" s="570"/>
      <c r="P470" s="570"/>
      <c r="Q470" s="570"/>
      <c r="Z470" s="339"/>
      <c r="AA470" s="339"/>
      <c r="AB470" s="339"/>
      <c r="AC470" s="339"/>
      <c r="AD470" s="339"/>
      <c r="AE470" s="339"/>
      <c r="AF470" s="339"/>
      <c r="AG470" s="339"/>
      <c r="AH470" s="339"/>
      <c r="AI470" s="339"/>
      <c r="AJ470" s="339"/>
      <c r="AK470" s="339"/>
      <c r="AL470" s="339"/>
      <c r="AM470" s="339"/>
      <c r="AN470" s="339"/>
      <c r="AO470" s="339"/>
      <c r="AP470" s="339"/>
      <c r="AQ470" s="339"/>
      <c r="AR470" s="339"/>
      <c r="AS470" s="339"/>
      <c r="AT470" s="339"/>
      <c r="AU470" s="339"/>
      <c r="AV470" s="339"/>
      <c r="AW470" s="339"/>
      <c r="AX470" s="339"/>
      <c r="AY470" s="339"/>
      <c r="AZ470" s="339"/>
      <c r="BA470" s="341"/>
      <c r="BB470" s="391"/>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1"/>
      <c r="BX470" s="341"/>
      <c r="BY470" s="341"/>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1011" t="s">
        <v>598</v>
      </c>
      <c r="D471" s="995"/>
      <c r="E471" s="753">
        <v>3.6928772685994433E-3</v>
      </c>
      <c r="F471" s="570"/>
      <c r="G471" s="570"/>
      <c r="H471" s="996"/>
      <c r="I471" s="995"/>
      <c r="J471" s="570"/>
      <c r="K471" s="570"/>
      <c r="L471" s="570"/>
      <c r="M471" s="1012" t="s">
        <v>236</v>
      </c>
      <c r="N471" s="995"/>
      <c r="O471" s="995"/>
      <c r="P471" s="570"/>
      <c r="Q471" s="570"/>
      <c r="Z471" s="339"/>
      <c r="AA471" s="339"/>
      <c r="AB471" s="339"/>
      <c r="AC471" s="339"/>
      <c r="AD471" s="339"/>
      <c r="AE471" s="339"/>
      <c r="AF471" s="339"/>
      <c r="AG471" s="339"/>
      <c r="AH471" s="339"/>
      <c r="AI471" s="339"/>
      <c r="AJ471" s="339"/>
      <c r="AK471" s="339"/>
      <c r="AL471" s="339"/>
      <c r="AM471" s="339"/>
      <c r="AN471" s="339"/>
      <c r="AO471" s="339"/>
      <c r="AP471" s="339"/>
      <c r="AQ471" s="339"/>
      <c r="AR471" s="339"/>
      <c r="AS471" s="339"/>
      <c r="AT471" s="339"/>
      <c r="AU471" s="339"/>
      <c r="AV471" s="339"/>
      <c r="AW471" s="339"/>
      <c r="AX471" s="339"/>
      <c r="AY471" s="339"/>
      <c r="AZ471" s="339"/>
      <c r="BA471" s="341"/>
      <c r="BB471" s="391"/>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1"/>
      <c r="BX471" s="341"/>
      <c r="BY471" s="341"/>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1011" t="s">
        <v>590</v>
      </c>
      <c r="D472" s="995"/>
      <c r="E472" s="753">
        <v>5.4677063201413988E-2</v>
      </c>
      <c r="F472" s="570"/>
      <c r="G472" s="570"/>
      <c r="H472" s="1012" t="s">
        <v>236</v>
      </c>
      <c r="I472" s="995"/>
      <c r="J472" s="995"/>
      <c r="K472" s="570"/>
      <c r="L472" s="570"/>
      <c r="M472" s="996"/>
      <c r="N472" s="995"/>
      <c r="O472" s="736" t="s">
        <v>237</v>
      </c>
      <c r="P472" s="570"/>
      <c r="Q472" s="570"/>
      <c r="Z472" s="339"/>
      <c r="AA472" s="339"/>
      <c r="AB472" s="339"/>
      <c r="AC472" s="339"/>
      <c r="AD472" s="339"/>
      <c r="AE472" s="339"/>
      <c r="AF472" s="339"/>
      <c r="AG472" s="339"/>
      <c r="AH472" s="339"/>
      <c r="AI472" s="339"/>
      <c r="AJ472" s="339"/>
      <c r="AK472" s="339"/>
      <c r="AL472" s="339"/>
      <c r="AM472" s="339"/>
      <c r="AN472" s="339"/>
      <c r="AO472" s="339"/>
      <c r="AP472" s="339"/>
      <c r="AQ472" s="339"/>
      <c r="AR472" s="339"/>
      <c r="AS472" s="339"/>
      <c r="AT472" s="339"/>
      <c r="AU472" s="339"/>
      <c r="AV472" s="339"/>
      <c r="AW472" s="339"/>
      <c r="AX472" s="339"/>
      <c r="AY472" s="339"/>
      <c r="AZ472" s="339"/>
      <c r="BA472" s="341"/>
      <c r="BB472" s="391"/>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1"/>
      <c r="BX472" s="341"/>
      <c r="BY472" s="341"/>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1011" t="s">
        <v>602</v>
      </c>
      <c r="D473" s="995"/>
      <c r="E473" s="753">
        <v>3.3115212882039342E-3</v>
      </c>
      <c r="F473" s="570"/>
      <c r="G473" s="570"/>
      <c r="H473" s="996"/>
      <c r="I473" s="995"/>
      <c r="J473" s="737" t="s">
        <v>237</v>
      </c>
      <c r="K473" s="570"/>
      <c r="L473" s="570"/>
      <c r="M473" s="1011" t="s">
        <v>593</v>
      </c>
      <c r="N473" s="995"/>
      <c r="O473" s="752">
        <v>3.2365412158158378E-2</v>
      </c>
      <c r="P473" s="570"/>
      <c r="Q473" s="570"/>
      <c r="Z473" s="339"/>
      <c r="AA473" s="339"/>
      <c r="AB473" s="339"/>
      <c r="AC473" s="339"/>
      <c r="AD473" s="339"/>
      <c r="AE473" s="339"/>
      <c r="AF473" s="339"/>
      <c r="AG473" s="339"/>
      <c r="AH473" s="339"/>
      <c r="AI473" s="339"/>
      <c r="AJ473" s="339"/>
      <c r="AK473" s="339"/>
      <c r="AL473" s="339"/>
      <c r="AM473" s="339"/>
      <c r="AN473" s="339"/>
      <c r="AO473" s="339"/>
      <c r="AP473" s="339"/>
      <c r="AQ473" s="339"/>
      <c r="AR473" s="339"/>
      <c r="AS473" s="339"/>
      <c r="AT473" s="339"/>
      <c r="AU473" s="339"/>
      <c r="AV473" s="339"/>
      <c r="AW473" s="339"/>
      <c r="AX473" s="339"/>
      <c r="AY473" s="339"/>
      <c r="AZ473" s="339"/>
      <c r="BA473" s="341"/>
      <c r="BB473" s="391"/>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1"/>
      <c r="BX473" s="341"/>
      <c r="BY473" s="341"/>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1011" t="s">
        <v>572</v>
      </c>
      <c r="D474" s="995"/>
      <c r="E474" s="753">
        <v>0.31546032271177532</v>
      </c>
      <c r="F474" s="570"/>
      <c r="G474" s="570"/>
      <c r="H474" s="1011" t="s">
        <v>593</v>
      </c>
      <c r="I474" s="995"/>
      <c r="J474" s="751">
        <v>4.4055590843531979E-2</v>
      </c>
      <c r="K474" s="570"/>
      <c r="L474" s="570"/>
      <c r="M474" s="1011" t="s">
        <v>578</v>
      </c>
      <c r="N474" s="995"/>
      <c r="O474" s="755">
        <v>0.16194966612074674</v>
      </c>
      <c r="P474" s="570"/>
      <c r="Q474" s="570"/>
      <c r="Z474" s="339"/>
      <c r="AA474" s="339"/>
      <c r="AB474" s="339"/>
      <c r="AC474" s="339"/>
      <c r="AD474" s="339"/>
      <c r="AE474" s="339"/>
      <c r="AF474" s="339"/>
      <c r="AG474" s="339"/>
      <c r="AH474" s="339"/>
      <c r="AI474" s="339"/>
      <c r="AJ474" s="339"/>
      <c r="AK474" s="339"/>
      <c r="AL474" s="339"/>
      <c r="AM474" s="339"/>
      <c r="AN474" s="339"/>
      <c r="AO474" s="339"/>
      <c r="AP474" s="339"/>
      <c r="AQ474" s="339"/>
      <c r="AR474" s="339"/>
      <c r="AS474" s="339"/>
      <c r="AT474" s="339"/>
      <c r="AU474" s="339"/>
      <c r="AV474" s="339"/>
      <c r="AW474" s="339"/>
      <c r="AX474" s="339"/>
      <c r="AY474" s="339"/>
      <c r="AZ474" s="339"/>
      <c r="BA474" s="341"/>
      <c r="BB474" s="391"/>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1"/>
      <c r="BX474" s="341"/>
      <c r="BY474" s="341"/>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1011" t="s">
        <v>579</v>
      </c>
      <c r="D475" s="995"/>
      <c r="E475" s="753">
        <v>0.17692570446104039</v>
      </c>
      <c r="F475" s="570"/>
      <c r="G475" s="570"/>
      <c r="H475" s="1011" t="s">
        <v>578</v>
      </c>
      <c r="I475" s="995"/>
      <c r="J475" s="754">
        <v>5.8222833865678426E-2</v>
      </c>
      <c r="K475" s="570"/>
      <c r="L475" s="570"/>
      <c r="M475" s="1011" t="s">
        <v>605</v>
      </c>
      <c r="N475" s="995"/>
      <c r="O475" s="755">
        <v>6.3203888925020171E-4</v>
      </c>
      <c r="P475" s="570"/>
      <c r="Q475" s="570"/>
      <c r="Z475" s="339"/>
      <c r="AA475" s="339"/>
      <c r="AB475" s="339"/>
      <c r="AC475" s="339"/>
      <c r="AD475" s="339"/>
      <c r="AE475" s="339"/>
      <c r="AF475" s="339"/>
      <c r="AG475" s="339"/>
      <c r="AH475" s="339"/>
      <c r="AI475" s="339"/>
      <c r="AJ475" s="339"/>
      <c r="AK475" s="339"/>
      <c r="AL475" s="339"/>
      <c r="AM475" s="339"/>
      <c r="AN475" s="339"/>
      <c r="AO475" s="339"/>
      <c r="AP475" s="339"/>
      <c r="AQ475" s="339"/>
      <c r="AR475" s="339"/>
      <c r="AS475" s="339"/>
      <c r="AT475" s="339"/>
      <c r="AU475" s="339"/>
      <c r="AV475" s="339"/>
      <c r="AW475" s="339"/>
      <c r="AX475" s="339"/>
      <c r="AY475" s="339"/>
      <c r="AZ475" s="339"/>
      <c r="BA475" s="341"/>
      <c r="BB475" s="391"/>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1"/>
      <c r="BX475" s="341"/>
      <c r="BY475" s="341"/>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1011" t="s">
        <v>595</v>
      </c>
      <c r="D476" s="995"/>
      <c r="E476" s="753">
        <v>2.4918502774172742E-2</v>
      </c>
      <c r="F476" s="570"/>
      <c r="G476" s="570"/>
      <c r="H476" s="1011" t="s">
        <v>605</v>
      </c>
      <c r="I476" s="995"/>
      <c r="J476" s="754">
        <v>2.9209787250974122E-4</v>
      </c>
      <c r="K476" s="570"/>
      <c r="L476" s="570"/>
      <c r="M476" s="1011" t="s">
        <v>589</v>
      </c>
      <c r="N476" s="995"/>
      <c r="O476" s="755">
        <v>1.4659069177364923E-2</v>
      </c>
      <c r="P476" s="570"/>
      <c r="Q476" s="570"/>
      <c r="Z476" s="339"/>
      <c r="AA476" s="339"/>
      <c r="AB476" s="339"/>
      <c r="AC476" s="339"/>
      <c r="AD476" s="339"/>
      <c r="AE476" s="339"/>
      <c r="AF476" s="339"/>
      <c r="AG476" s="339"/>
      <c r="AH476" s="339"/>
      <c r="AI476" s="339"/>
      <c r="AJ476" s="339"/>
      <c r="AK476" s="339"/>
      <c r="AL476" s="339"/>
      <c r="AM476" s="339"/>
      <c r="AN476" s="339"/>
      <c r="AO476" s="339"/>
      <c r="AP476" s="339"/>
      <c r="AQ476" s="339"/>
      <c r="AR476" s="339"/>
      <c r="AS476" s="339"/>
      <c r="AT476" s="339"/>
      <c r="AU476" s="339"/>
      <c r="AV476" s="339"/>
      <c r="AW476" s="339"/>
      <c r="AX476" s="339"/>
      <c r="AY476" s="339"/>
      <c r="AZ476" s="339"/>
      <c r="BA476" s="341"/>
      <c r="BB476" s="391"/>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1"/>
      <c r="BX476" s="341"/>
      <c r="BY476" s="341"/>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1011" t="s">
        <v>597</v>
      </c>
      <c r="D477" s="995"/>
      <c r="E477" s="753">
        <v>1.1740025828513381E-2</v>
      </c>
      <c r="F477" s="570"/>
      <c r="G477" s="570"/>
      <c r="H477" s="1011" t="s">
        <v>589</v>
      </c>
      <c r="I477" s="995"/>
      <c r="J477" s="754">
        <v>6.6275871732770261E-2</v>
      </c>
      <c r="K477" s="570"/>
      <c r="L477" s="570"/>
      <c r="M477" s="1011" t="s">
        <v>580</v>
      </c>
      <c r="N477" s="995"/>
      <c r="O477" s="755">
        <v>0.11128990265175646</v>
      </c>
      <c r="P477" s="570"/>
      <c r="Q477" s="570"/>
      <c r="Z477" s="339"/>
      <c r="AA477" s="339"/>
      <c r="AB477" s="339"/>
      <c r="AC477" s="339"/>
      <c r="AD477" s="339"/>
      <c r="AE477" s="339"/>
      <c r="AF477" s="339"/>
      <c r="AG477" s="339"/>
      <c r="AH477" s="339"/>
      <c r="AI477" s="339"/>
      <c r="AJ477" s="339"/>
      <c r="AK477" s="339"/>
      <c r="AL477" s="339"/>
      <c r="AM477" s="339"/>
      <c r="AN477" s="339"/>
      <c r="AO477" s="339"/>
      <c r="AP477" s="339"/>
      <c r="AQ477" s="339"/>
      <c r="AR477" s="339"/>
      <c r="AS477" s="339"/>
      <c r="AT477" s="339"/>
      <c r="AU477" s="339"/>
      <c r="AV477" s="339"/>
      <c r="AW477" s="339"/>
      <c r="AX477" s="339"/>
      <c r="AY477" s="339"/>
      <c r="AZ477" s="339"/>
      <c r="BA477" s="341"/>
      <c r="BB477" s="391"/>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1"/>
      <c r="BX477" s="341"/>
      <c r="BY477" s="341"/>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1011" t="s">
        <v>599</v>
      </c>
      <c r="D478" s="995"/>
      <c r="E478" s="753">
        <v>7.0884275822186244E-3</v>
      </c>
      <c r="F478" s="570"/>
      <c r="G478" s="570"/>
      <c r="H478" s="1011" t="s">
        <v>580</v>
      </c>
      <c r="I478" s="995"/>
      <c r="J478" s="754">
        <v>0.17766982334759962</v>
      </c>
      <c r="K478" s="570"/>
      <c r="L478" s="570"/>
      <c r="M478" s="1011" t="s">
        <v>601</v>
      </c>
      <c r="N478" s="995"/>
      <c r="O478" s="755">
        <v>6.6330434413689734E-3</v>
      </c>
      <c r="P478" s="570"/>
      <c r="Q478" s="570"/>
      <c r="Z478" s="339"/>
      <c r="AA478" s="339"/>
      <c r="AB478" s="339"/>
      <c r="AC478" s="339"/>
      <c r="AD478" s="339"/>
      <c r="AE478" s="339"/>
      <c r="AF478" s="339"/>
      <c r="AG478" s="339"/>
      <c r="AH478" s="339"/>
      <c r="AI478" s="339"/>
      <c r="AJ478" s="339"/>
      <c r="AK478" s="339"/>
      <c r="AL478" s="339"/>
      <c r="AM478" s="339"/>
      <c r="AN478" s="339"/>
      <c r="AO478" s="339"/>
      <c r="AP478" s="339"/>
      <c r="AQ478" s="339"/>
      <c r="AR478" s="339"/>
      <c r="AS478" s="339"/>
      <c r="AT478" s="339"/>
      <c r="AU478" s="339"/>
      <c r="AV478" s="339"/>
      <c r="AW478" s="339"/>
      <c r="AX478" s="339"/>
      <c r="AY478" s="339"/>
      <c r="AZ478" s="339"/>
      <c r="BA478" s="341"/>
      <c r="BB478" s="391"/>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1"/>
      <c r="BX478" s="341"/>
      <c r="BY478" s="341"/>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1011" t="s">
        <v>566</v>
      </c>
      <c r="D479" s="995"/>
      <c r="E479" s="753">
        <v>0.31722386660890989</v>
      </c>
      <c r="F479" s="570"/>
      <c r="G479" s="570"/>
      <c r="H479" s="1011" t="s">
        <v>616</v>
      </c>
      <c r="I479" s="995"/>
      <c r="J479" s="754">
        <v>2.6560137062796378E-4</v>
      </c>
      <c r="K479" s="570"/>
      <c r="L479" s="570"/>
      <c r="M479" s="1011" t="s">
        <v>598</v>
      </c>
      <c r="N479" s="995"/>
      <c r="O479" s="755">
        <v>1.2819295531537476E-3</v>
      </c>
      <c r="P479" s="570"/>
      <c r="Q479" s="570"/>
      <c r="Z479" s="339"/>
      <c r="AA479" s="339"/>
      <c r="AB479" s="339"/>
      <c r="AC479" s="339"/>
      <c r="AD479" s="339"/>
      <c r="AE479" s="339"/>
      <c r="AF479" s="339"/>
      <c r="AG479" s="339"/>
      <c r="AH479" s="339"/>
      <c r="AI479" s="339"/>
      <c r="AJ479" s="339"/>
      <c r="AK479" s="339"/>
      <c r="AL479" s="339"/>
      <c r="AM479" s="339"/>
      <c r="AN479" s="339"/>
      <c r="AO479" s="339"/>
      <c r="AP479" s="339"/>
      <c r="AQ479" s="339"/>
      <c r="AR479" s="339"/>
      <c r="AS479" s="339"/>
      <c r="AT479" s="339"/>
      <c r="AU479" s="339"/>
      <c r="AV479" s="339"/>
      <c r="AW479" s="339"/>
      <c r="AX479" s="339"/>
      <c r="AY479" s="339"/>
      <c r="AZ479" s="339"/>
      <c r="BA479" s="341"/>
      <c r="BB479" s="391"/>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1"/>
      <c r="BX479" s="341"/>
      <c r="BY479" s="341"/>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1011" t="s">
        <v>608</v>
      </c>
      <c r="D480" s="995"/>
      <c r="E480" s="753">
        <v>2.6767560506253961E-4</v>
      </c>
      <c r="F480" s="570"/>
      <c r="G480" s="570"/>
      <c r="H480" s="1011" t="s">
        <v>601</v>
      </c>
      <c r="I480" s="995"/>
      <c r="J480" s="754">
        <v>8.3320859820725066E-4</v>
      </c>
      <c r="K480" s="570"/>
      <c r="L480" s="570"/>
      <c r="M480" s="1011" t="s">
        <v>590</v>
      </c>
      <c r="N480" s="995"/>
      <c r="O480" s="755">
        <v>4.9032733320991728E-2</v>
      </c>
      <c r="P480" s="570"/>
      <c r="Q480" s="570"/>
      <c r="Z480" s="339"/>
      <c r="AA480" s="339"/>
      <c r="AB480" s="339"/>
      <c r="AC480" s="339"/>
      <c r="AD480" s="339"/>
      <c r="AE480" s="339"/>
      <c r="AF480" s="339"/>
      <c r="AG480" s="339"/>
      <c r="AH480" s="339"/>
      <c r="AI480" s="339"/>
      <c r="AJ480" s="339"/>
      <c r="AK480" s="339"/>
      <c r="AL480" s="339"/>
      <c r="AM480" s="339"/>
      <c r="AN480" s="339"/>
      <c r="AO480" s="339"/>
      <c r="AP480" s="339"/>
      <c r="AQ480" s="339"/>
      <c r="AR480" s="339"/>
      <c r="AS480" s="339"/>
      <c r="AT480" s="339"/>
      <c r="AU480" s="339"/>
      <c r="AV480" s="339"/>
      <c r="AW480" s="339"/>
      <c r="AX480" s="339"/>
      <c r="AY480" s="339"/>
      <c r="AZ480" s="339"/>
      <c r="BA480" s="341"/>
      <c r="BB480" s="391"/>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1"/>
      <c r="BX480" s="341"/>
      <c r="BY480" s="341"/>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1011" t="s">
        <v>565</v>
      </c>
      <c r="D481" s="995"/>
      <c r="E481" s="753">
        <v>0.3454160708778985</v>
      </c>
      <c r="F481" s="570"/>
      <c r="G481" s="570"/>
      <c r="H481" s="1011" t="s">
        <v>598</v>
      </c>
      <c r="I481" s="995"/>
      <c r="J481" s="754">
        <v>5.8841235350840966E-3</v>
      </c>
      <c r="K481" s="570"/>
      <c r="L481" s="570"/>
      <c r="M481" s="1011" t="s">
        <v>602</v>
      </c>
      <c r="N481" s="995"/>
      <c r="O481" s="755">
        <v>5.1940666972528898E-3</v>
      </c>
      <c r="P481" s="570"/>
      <c r="Q481" s="570"/>
      <c r="Z481" s="339"/>
      <c r="AA481" s="339"/>
      <c r="AB481" s="339"/>
      <c r="AC481" s="339"/>
      <c r="AD481" s="339"/>
      <c r="AE481" s="339"/>
      <c r="AF481" s="339"/>
      <c r="AG481" s="339"/>
      <c r="AH481" s="339"/>
      <c r="AI481" s="339"/>
      <c r="AJ481" s="339"/>
      <c r="AK481" s="339"/>
      <c r="AL481" s="339"/>
      <c r="AM481" s="339"/>
      <c r="AN481" s="339"/>
      <c r="AO481" s="339"/>
      <c r="AP481" s="339"/>
      <c r="AQ481" s="339"/>
      <c r="AR481" s="339"/>
      <c r="AS481" s="339"/>
      <c r="AT481" s="339"/>
      <c r="AU481" s="339"/>
      <c r="AV481" s="339"/>
      <c r="AW481" s="339"/>
      <c r="AX481" s="339"/>
      <c r="AY481" s="339"/>
      <c r="AZ481" s="339"/>
      <c r="BA481" s="341"/>
      <c r="BB481" s="391"/>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1"/>
      <c r="BX481" s="341"/>
      <c r="BY481" s="341"/>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1011" t="s">
        <v>611</v>
      </c>
      <c r="D482" s="995"/>
      <c r="E482" s="753">
        <v>1.0413355645866397E-4</v>
      </c>
      <c r="F482" s="570"/>
      <c r="G482" s="570"/>
      <c r="H482" s="1011" t="s">
        <v>590</v>
      </c>
      <c r="I482" s="995"/>
      <c r="J482" s="754">
        <v>3.8807930833717294E-2</v>
      </c>
      <c r="K482" s="570"/>
      <c r="L482" s="570"/>
      <c r="M482" s="1011" t="s">
        <v>572</v>
      </c>
      <c r="N482" s="995"/>
      <c r="O482" s="755">
        <v>0.24638399174171141</v>
      </c>
      <c r="P482" s="570"/>
      <c r="Q482" s="570"/>
      <c r="Z482" s="339"/>
      <c r="AA482" s="339"/>
      <c r="AB482" s="339"/>
      <c r="AC482" s="339"/>
      <c r="AD482" s="339"/>
      <c r="AE482" s="339"/>
      <c r="AF482" s="339"/>
      <c r="AG482" s="339"/>
      <c r="AH482" s="339"/>
      <c r="AI482" s="339"/>
      <c r="AJ482" s="339"/>
      <c r="AK482" s="339"/>
      <c r="AL482" s="339"/>
      <c r="AM482" s="339"/>
      <c r="AN482" s="339"/>
      <c r="AO482" s="339"/>
      <c r="AP482" s="339"/>
      <c r="AQ482" s="339"/>
      <c r="AR482" s="339"/>
      <c r="AS482" s="339"/>
      <c r="AT482" s="339"/>
      <c r="AU482" s="339"/>
      <c r="AV482" s="339"/>
      <c r="AW482" s="339"/>
      <c r="AX482" s="339"/>
      <c r="AY482" s="339"/>
      <c r="AZ482" s="339"/>
      <c r="BA482" s="341"/>
      <c r="BB482" s="391"/>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1"/>
      <c r="BX482" s="341"/>
      <c r="BY482" s="341"/>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1011" t="s">
        <v>606</v>
      </c>
      <c r="D483" s="995"/>
      <c r="E483" s="753">
        <v>4.0695815023238823E-4</v>
      </c>
      <c r="F483" s="570"/>
      <c r="G483" s="570"/>
      <c r="H483" s="1011" t="s">
        <v>602</v>
      </c>
      <c r="I483" s="995"/>
      <c r="J483" s="754">
        <v>1.7178028225265231E-3</v>
      </c>
      <c r="K483" s="570"/>
      <c r="L483" s="570"/>
      <c r="M483" s="1011" t="s">
        <v>579</v>
      </c>
      <c r="N483" s="995"/>
      <c r="O483" s="755">
        <v>0.10199732146416023</v>
      </c>
      <c r="P483" s="570"/>
      <c r="Q483" s="570"/>
      <c r="Z483" s="339"/>
      <c r="AA483" s="339"/>
      <c r="AB483" s="339"/>
      <c r="AC483" s="339"/>
      <c r="AD483" s="339"/>
      <c r="AE483" s="339"/>
      <c r="AF483" s="339"/>
      <c r="AG483" s="339"/>
      <c r="AH483" s="339"/>
      <c r="AI483" s="339"/>
      <c r="AJ483" s="339"/>
      <c r="AK483" s="339"/>
      <c r="AL483" s="339"/>
      <c r="AM483" s="339"/>
      <c r="AN483" s="339"/>
      <c r="AO483" s="339"/>
      <c r="AP483" s="339"/>
      <c r="AQ483" s="339"/>
      <c r="AR483" s="339"/>
      <c r="AS483" s="339"/>
      <c r="AT483" s="339"/>
      <c r="AU483" s="339"/>
      <c r="AV483" s="339"/>
      <c r="AW483" s="339"/>
      <c r="AX483" s="339"/>
      <c r="AY483" s="339"/>
      <c r="AZ483" s="339"/>
      <c r="BA483" s="341"/>
      <c r="BB483" s="391"/>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1"/>
      <c r="BX483" s="341"/>
      <c r="BY483" s="341"/>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1011" t="s">
        <v>562</v>
      </c>
      <c r="D484" s="995"/>
      <c r="E484" s="753">
        <v>0.43441179989375939</v>
      </c>
      <c r="F484" s="570"/>
      <c r="G484" s="570"/>
      <c r="H484" s="1011" t="s">
        <v>572</v>
      </c>
      <c r="I484" s="995"/>
      <c r="J484" s="754">
        <v>0.29432366479061728</v>
      </c>
      <c r="K484" s="570"/>
      <c r="L484" s="570"/>
      <c r="M484" s="1011" t="s">
        <v>595</v>
      </c>
      <c r="N484" s="995"/>
      <c r="O484" s="755">
        <v>1.7739088672974385E-2</v>
      </c>
      <c r="P484" s="570"/>
      <c r="Q484" s="570"/>
      <c r="Z484" s="339"/>
      <c r="AA484" s="339"/>
      <c r="AB484" s="339"/>
      <c r="AC484" s="339"/>
      <c r="AD484" s="339"/>
      <c r="AE484" s="339"/>
      <c r="AF484" s="339"/>
      <c r="AG484" s="339"/>
      <c r="AH484" s="339"/>
      <c r="AI484" s="339"/>
      <c r="AJ484" s="339"/>
      <c r="AK484" s="339"/>
      <c r="AL484" s="339"/>
      <c r="AM484" s="339"/>
      <c r="AN484" s="339"/>
      <c r="AO484" s="339"/>
      <c r="AP484" s="339"/>
      <c r="AQ484" s="339"/>
      <c r="AR484" s="339"/>
      <c r="AS484" s="339"/>
      <c r="AT484" s="339"/>
      <c r="AU484" s="339"/>
      <c r="AV484" s="339"/>
      <c r="AW484" s="339"/>
      <c r="AX484" s="339"/>
      <c r="AY484" s="339"/>
      <c r="AZ484" s="339"/>
      <c r="BA484" s="341"/>
      <c r="BB484" s="391"/>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1"/>
      <c r="BX484" s="341"/>
      <c r="BY484" s="341"/>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1011" t="s">
        <v>612</v>
      </c>
      <c r="D485" s="995"/>
      <c r="E485" s="759">
        <v>8.5429434695998027E-5</v>
      </c>
      <c r="F485" s="570"/>
      <c r="G485" s="570"/>
      <c r="H485" s="1011" t="s">
        <v>579</v>
      </c>
      <c r="I485" s="995"/>
      <c r="J485" s="754">
        <v>0.1841593469036899</v>
      </c>
      <c r="K485" s="570"/>
      <c r="L485" s="570"/>
      <c r="M485" s="1011" t="s">
        <v>597</v>
      </c>
      <c r="N485" s="995"/>
      <c r="O485" s="755">
        <v>2.1183052446047946E-2</v>
      </c>
      <c r="P485" s="570"/>
      <c r="Q485" s="570"/>
      <c r="Z485" s="339"/>
      <c r="AA485" s="339"/>
      <c r="AB485" s="339"/>
      <c r="AC485" s="339"/>
      <c r="AD485" s="339"/>
      <c r="AE485" s="339"/>
      <c r="AF485" s="339"/>
      <c r="AG485" s="339"/>
      <c r="AH485" s="339"/>
      <c r="AI485" s="339"/>
      <c r="AJ485" s="339"/>
      <c r="AK485" s="339"/>
      <c r="AL485" s="339"/>
      <c r="AM485" s="339"/>
      <c r="AN485" s="339"/>
      <c r="AO485" s="339"/>
      <c r="AP485" s="339"/>
      <c r="AQ485" s="339"/>
      <c r="AR485" s="339"/>
      <c r="AS485" s="339"/>
      <c r="AT485" s="339"/>
      <c r="AU485" s="339"/>
      <c r="AV485" s="339"/>
      <c r="AW485" s="339"/>
      <c r="AX485" s="339"/>
      <c r="AY485" s="339"/>
      <c r="AZ485" s="339"/>
      <c r="BA485" s="341"/>
      <c r="BB485" s="391"/>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1"/>
      <c r="BX485" s="341"/>
      <c r="BY485" s="341"/>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1011" t="s">
        <v>586</v>
      </c>
      <c r="D486" s="995"/>
      <c r="E486" s="753">
        <v>9.8634040585042632E-2</v>
      </c>
      <c r="F486" s="570"/>
      <c r="G486" s="570"/>
      <c r="H486" s="1011" t="s">
        <v>595</v>
      </c>
      <c r="I486" s="995"/>
      <c r="J486" s="754">
        <v>3.0908432895870031E-2</v>
      </c>
      <c r="K486" s="570"/>
      <c r="L486" s="570"/>
      <c r="M486" s="1011" t="s">
        <v>599</v>
      </c>
      <c r="N486" s="995"/>
      <c r="O486" s="755">
        <v>1.5545939307344435E-2</v>
      </c>
      <c r="P486" s="570"/>
      <c r="Q486" s="570"/>
      <c r="Z486" s="339"/>
      <c r="AA486" s="339"/>
      <c r="AB486" s="339"/>
      <c r="AC486" s="339"/>
      <c r="AD486" s="339"/>
      <c r="AE486" s="339"/>
      <c r="AF486" s="339"/>
      <c r="AG486" s="339"/>
      <c r="AH486" s="339"/>
      <c r="AI486" s="339"/>
      <c r="AJ486" s="339"/>
      <c r="AK486" s="339"/>
      <c r="AL486" s="339"/>
      <c r="AM486" s="339"/>
      <c r="AN486" s="339"/>
      <c r="AO486" s="339"/>
      <c r="AP486" s="339"/>
      <c r="AQ486" s="339"/>
      <c r="AR486" s="339"/>
      <c r="AS486" s="339"/>
      <c r="AT486" s="339"/>
      <c r="AU486" s="339"/>
      <c r="AV486" s="339"/>
      <c r="AW486" s="339"/>
      <c r="AX486" s="339"/>
      <c r="AY486" s="339"/>
      <c r="AZ486" s="339"/>
      <c r="BA486" s="341"/>
      <c r="BB486" s="391"/>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1"/>
      <c r="BX486" s="341"/>
      <c r="BY486" s="341"/>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1011" t="s">
        <v>574</v>
      </c>
      <c r="D487" s="995"/>
      <c r="E487" s="753">
        <v>0.18201693742069017</v>
      </c>
      <c r="F487" s="570"/>
      <c r="G487" s="570"/>
      <c r="H487" s="1011" t="s">
        <v>597</v>
      </c>
      <c r="I487" s="995"/>
      <c r="J487" s="754">
        <v>3.9352920386378654E-3</v>
      </c>
      <c r="K487" s="570"/>
      <c r="L487" s="570"/>
      <c r="M487" s="1011" t="s">
        <v>566</v>
      </c>
      <c r="N487" s="995"/>
      <c r="O487" s="755">
        <v>0.10964525906908756</v>
      </c>
      <c r="P487" s="570"/>
      <c r="Q487" s="570"/>
      <c r="Z487" s="339"/>
      <c r="AA487" s="339"/>
      <c r="AB487" s="339"/>
      <c r="AC487" s="339"/>
      <c r="AD487" s="339"/>
      <c r="AE487" s="339"/>
      <c r="AF487" s="339"/>
      <c r="AG487" s="339"/>
      <c r="AH487" s="339"/>
      <c r="AI487" s="339"/>
      <c r="AJ487" s="339"/>
      <c r="AK487" s="339"/>
      <c r="AL487" s="339"/>
      <c r="AM487" s="339"/>
      <c r="AN487" s="339"/>
      <c r="AO487" s="339"/>
      <c r="AP487" s="339"/>
      <c r="AQ487" s="339"/>
      <c r="AR487" s="339"/>
      <c r="AS487" s="339"/>
      <c r="AT487" s="339"/>
      <c r="AU487" s="339"/>
      <c r="AV487" s="339"/>
      <c r="AW487" s="339"/>
      <c r="AX487" s="339"/>
      <c r="AY487" s="339"/>
      <c r="AZ487" s="339"/>
      <c r="BA487" s="341"/>
      <c r="BB487" s="391"/>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1"/>
      <c r="BX487" s="341"/>
      <c r="BY487" s="341"/>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1011" t="s">
        <v>583</v>
      </c>
      <c r="D488" s="995"/>
      <c r="E488" s="753">
        <v>9.4985599930332246E-2</v>
      </c>
      <c r="F488" s="570"/>
      <c r="G488" s="570"/>
      <c r="H488" s="1011" t="s">
        <v>599</v>
      </c>
      <c r="I488" s="995"/>
      <c r="J488" s="754">
        <v>6.7318986631759539E-4</v>
      </c>
      <c r="K488" s="570"/>
      <c r="L488" s="570"/>
      <c r="M488" s="1011" t="s">
        <v>608</v>
      </c>
      <c r="N488" s="995"/>
      <c r="O488" s="755">
        <v>4.892747172439186E-4</v>
      </c>
      <c r="P488" s="570"/>
      <c r="Q488" s="570"/>
      <c r="Z488" s="339"/>
      <c r="AA488" s="339"/>
      <c r="AB488" s="339"/>
      <c r="AC488" s="339"/>
      <c r="AD488" s="339"/>
      <c r="AE488" s="339"/>
      <c r="AF488" s="339"/>
      <c r="AG488" s="339"/>
      <c r="AH488" s="339"/>
      <c r="AI488" s="339"/>
      <c r="AJ488" s="339"/>
      <c r="AK488" s="339"/>
      <c r="AL488" s="339"/>
      <c r="AM488" s="339"/>
      <c r="AN488" s="339"/>
      <c r="AO488" s="339"/>
      <c r="AP488" s="339"/>
      <c r="AQ488" s="339"/>
      <c r="AR488" s="339"/>
      <c r="AS488" s="339"/>
      <c r="AT488" s="339"/>
      <c r="AU488" s="339"/>
      <c r="AV488" s="339"/>
      <c r="AW488" s="339"/>
      <c r="AX488" s="339"/>
      <c r="AY488" s="339"/>
      <c r="AZ488" s="339"/>
      <c r="BA488" s="341"/>
      <c r="BB488" s="391"/>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1"/>
      <c r="BX488" s="341"/>
      <c r="BY488" s="341"/>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1011" t="s">
        <v>594</v>
      </c>
      <c r="D489" s="995"/>
      <c r="E489" s="753">
        <v>2.1127873007721607E-4</v>
      </c>
      <c r="F489" s="570"/>
      <c r="G489" s="570"/>
      <c r="H489" s="1011" t="s">
        <v>566</v>
      </c>
      <c r="I489" s="995"/>
      <c r="J489" s="754">
        <v>0.36086678670471029</v>
      </c>
      <c r="K489" s="570"/>
      <c r="L489" s="570"/>
      <c r="M489" s="1011" t="s">
        <v>565</v>
      </c>
      <c r="N489" s="995"/>
      <c r="O489" s="755">
        <v>0.16061538267325251</v>
      </c>
      <c r="P489" s="570"/>
      <c r="Q489" s="570"/>
      <c r="Z489" s="339"/>
      <c r="AA489" s="339"/>
      <c r="AB489" s="339"/>
      <c r="AC489" s="339"/>
      <c r="AD489" s="339"/>
      <c r="AE489" s="339"/>
      <c r="AF489" s="339"/>
      <c r="AG489" s="339"/>
      <c r="AH489" s="339"/>
      <c r="AI489" s="339"/>
      <c r="AJ489" s="339"/>
      <c r="AK489" s="339"/>
      <c r="AL489" s="339"/>
      <c r="AM489" s="339"/>
      <c r="AN489" s="339"/>
      <c r="AO489" s="339"/>
      <c r="AP489" s="339"/>
      <c r="AQ489" s="339"/>
      <c r="AR489" s="339"/>
      <c r="AS489" s="339"/>
      <c r="AT489" s="339"/>
      <c r="AU489" s="339"/>
      <c r="AV489" s="339"/>
      <c r="AW489" s="339"/>
      <c r="AX489" s="339"/>
      <c r="AY489" s="339"/>
      <c r="AZ489" s="339"/>
      <c r="BA489" s="341"/>
      <c r="BB489" s="391"/>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1"/>
      <c r="BX489" s="341"/>
      <c r="BY489" s="341"/>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1011" t="s">
        <v>585</v>
      </c>
      <c r="D490" s="995"/>
      <c r="E490" s="753">
        <v>0.11607655262545474</v>
      </c>
      <c r="F490" s="570"/>
      <c r="G490" s="570"/>
      <c r="H490" s="1011" t="s">
        <v>608</v>
      </c>
      <c r="I490" s="995"/>
      <c r="J490" s="754">
        <v>1.4216337606077798E-4</v>
      </c>
      <c r="K490" s="570"/>
      <c r="L490" s="570"/>
      <c r="M490" s="1011" t="s">
        <v>611</v>
      </c>
      <c r="N490" s="995"/>
      <c r="O490" s="755">
        <v>1.0812897118496476E-3</v>
      </c>
      <c r="P490" s="570"/>
      <c r="Q490" s="570"/>
      <c r="Z490" s="339"/>
      <c r="AA490" s="339"/>
      <c r="AB490" s="339"/>
      <c r="AC490" s="339"/>
      <c r="AD490" s="339"/>
      <c r="AE490" s="339"/>
      <c r="AF490" s="339"/>
      <c r="AG490" s="339"/>
      <c r="AH490" s="339"/>
      <c r="AI490" s="339"/>
      <c r="AJ490" s="339"/>
      <c r="AK490" s="339"/>
      <c r="AL490" s="339"/>
      <c r="AM490" s="339"/>
      <c r="AN490" s="339"/>
      <c r="AO490" s="339"/>
      <c r="AP490" s="339"/>
      <c r="AQ490" s="339"/>
      <c r="AR490" s="339"/>
      <c r="AS490" s="339"/>
      <c r="AT490" s="339"/>
      <c r="AU490" s="339"/>
      <c r="AV490" s="339"/>
      <c r="AW490" s="339"/>
      <c r="AX490" s="339"/>
      <c r="AY490" s="339"/>
      <c r="AZ490" s="339"/>
      <c r="BA490" s="341"/>
      <c r="BB490" s="391"/>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1"/>
      <c r="BX490" s="341"/>
      <c r="BY490" s="341"/>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1011" t="s">
        <v>596</v>
      </c>
      <c r="D491" s="995"/>
      <c r="E491" s="753">
        <v>1.820601182682698E-2</v>
      </c>
      <c r="F491" s="570"/>
      <c r="G491" s="570"/>
      <c r="H491" s="1011" t="s">
        <v>565</v>
      </c>
      <c r="I491" s="995"/>
      <c r="J491" s="754">
        <v>0.36809230783068553</v>
      </c>
      <c r="K491" s="570"/>
      <c r="L491" s="570"/>
      <c r="M491" s="1011" t="s">
        <v>606</v>
      </c>
      <c r="N491" s="995"/>
      <c r="O491" s="760">
        <v>9.1185422627045314E-5</v>
      </c>
      <c r="P491" s="570"/>
      <c r="Q491" s="570"/>
      <c r="Z491" s="339"/>
      <c r="AA491" s="339"/>
      <c r="AB491" s="339"/>
      <c r="AC491" s="339"/>
      <c r="AD491" s="339"/>
      <c r="AE491" s="339"/>
      <c r="AF491" s="339"/>
      <c r="AG491" s="339"/>
      <c r="AH491" s="339"/>
      <c r="AI491" s="339"/>
      <c r="AJ491" s="339"/>
      <c r="AK491" s="339"/>
      <c r="AL491" s="339"/>
      <c r="AM491" s="339"/>
      <c r="AN491" s="339"/>
      <c r="AO491" s="339"/>
      <c r="AP491" s="339"/>
      <c r="AQ491" s="339"/>
      <c r="AR491" s="339"/>
      <c r="AS491" s="339"/>
      <c r="AT491" s="339"/>
      <c r="AU491" s="339"/>
      <c r="AV491" s="339"/>
      <c r="AW491" s="339"/>
      <c r="AX491" s="339"/>
      <c r="AY491" s="339"/>
      <c r="AZ491" s="339"/>
      <c r="BA491" s="341"/>
      <c r="BB491" s="391"/>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1"/>
      <c r="BX491" s="341"/>
      <c r="BY491" s="341"/>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1011" t="s">
        <v>588</v>
      </c>
      <c r="D492" s="995"/>
      <c r="E492" s="753">
        <v>3.6289535473844302E-2</v>
      </c>
      <c r="F492" s="570"/>
      <c r="G492" s="570"/>
      <c r="H492" s="1011" t="s">
        <v>611</v>
      </c>
      <c r="I492" s="995"/>
      <c r="J492" s="761">
        <v>1.5913590441104187E-5</v>
      </c>
      <c r="K492" s="570"/>
      <c r="L492" s="570"/>
      <c r="M492" s="1011" t="s">
        <v>562</v>
      </c>
      <c r="N492" s="995"/>
      <c r="O492" s="755">
        <v>0.47004190031422832</v>
      </c>
      <c r="P492" s="570"/>
      <c r="Q492" s="570"/>
      <c r="Z492" s="339"/>
      <c r="AA492" s="339"/>
      <c r="AB492" s="339"/>
      <c r="AC492" s="339"/>
      <c r="AD492" s="339"/>
      <c r="AE492" s="339"/>
      <c r="AF492" s="339"/>
      <c r="AG492" s="339"/>
      <c r="AH492" s="339"/>
      <c r="AI492" s="339"/>
      <c r="AJ492" s="339"/>
      <c r="AK492" s="339"/>
      <c r="AL492" s="339"/>
      <c r="AM492" s="339"/>
      <c r="AN492" s="339"/>
      <c r="AO492" s="339"/>
      <c r="AP492" s="339"/>
      <c r="AQ492" s="339"/>
      <c r="AR492" s="339"/>
      <c r="AS492" s="339"/>
      <c r="AT492" s="339"/>
      <c r="AU492" s="339"/>
      <c r="AV492" s="339"/>
      <c r="AW492" s="339"/>
      <c r="AX492" s="339"/>
      <c r="AY492" s="339"/>
      <c r="AZ492" s="339"/>
      <c r="BA492" s="341"/>
      <c r="BB492" s="391"/>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1"/>
      <c r="BX492" s="341"/>
      <c r="BY492" s="341"/>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1011" t="s">
        <v>592</v>
      </c>
      <c r="D493" s="995"/>
      <c r="E493" s="753">
        <v>2.6684112815264355E-2</v>
      </c>
      <c r="F493" s="570"/>
      <c r="G493" s="570"/>
      <c r="H493" s="1011" t="s">
        <v>606</v>
      </c>
      <c r="I493" s="995"/>
      <c r="J493" s="754">
        <v>9.1192791663812303E-4</v>
      </c>
      <c r="K493" s="570"/>
      <c r="L493" s="570"/>
      <c r="M493" s="1011" t="s">
        <v>612</v>
      </c>
      <c r="N493" s="995"/>
      <c r="O493" s="760">
        <v>3.1909755883473451E-5</v>
      </c>
      <c r="P493" s="570"/>
      <c r="Q493" s="570"/>
      <c r="Z493" s="339"/>
      <c r="AA493" s="339"/>
      <c r="AB493" s="339"/>
      <c r="AC493" s="339"/>
      <c r="AD493" s="339"/>
      <c r="AE493" s="339"/>
      <c r="AF493" s="339"/>
      <c r="AG493" s="339"/>
      <c r="AH493" s="339"/>
      <c r="AI493" s="339"/>
      <c r="AJ493" s="339"/>
      <c r="AK493" s="339"/>
      <c r="AL493" s="339"/>
      <c r="AM493" s="339"/>
      <c r="AN493" s="339"/>
      <c r="AO493" s="339"/>
      <c r="AP493" s="339"/>
      <c r="AQ493" s="339"/>
      <c r="AR493" s="339"/>
      <c r="AS493" s="339"/>
      <c r="AT493" s="339"/>
      <c r="AU493" s="339"/>
      <c r="AV493" s="339"/>
      <c r="AW493" s="339"/>
      <c r="AX493" s="339"/>
      <c r="AY493" s="339"/>
      <c r="AZ493" s="339"/>
      <c r="BA493" s="341"/>
      <c r="BB493" s="391"/>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1"/>
      <c r="BX493" s="341"/>
      <c r="BY493" s="341"/>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1011" t="s">
        <v>571</v>
      </c>
      <c r="D494" s="995"/>
      <c r="E494" s="753">
        <v>0.29156583164116773</v>
      </c>
      <c r="F494" s="570"/>
      <c r="G494" s="570"/>
      <c r="H494" s="1011" t="s">
        <v>562</v>
      </c>
      <c r="I494" s="995"/>
      <c r="J494" s="754">
        <v>0.39270376555530012</v>
      </c>
      <c r="K494" s="570"/>
      <c r="L494" s="570"/>
      <c r="M494" s="1011" t="s">
        <v>586</v>
      </c>
      <c r="N494" s="995"/>
      <c r="O494" s="755">
        <v>9.132029078853858E-2</v>
      </c>
      <c r="P494" s="570"/>
      <c r="Q494" s="570"/>
      <c r="Z494" s="339"/>
      <c r="AA494" s="339"/>
      <c r="AB494" s="339"/>
      <c r="AC494" s="339"/>
      <c r="AD494" s="339"/>
      <c r="AE494" s="339"/>
      <c r="AF494" s="339"/>
      <c r="AG494" s="339"/>
      <c r="AH494" s="339"/>
      <c r="AI494" s="339"/>
      <c r="AJ494" s="339"/>
      <c r="AK494" s="339"/>
      <c r="AL494" s="339"/>
      <c r="AM494" s="339"/>
      <c r="AN494" s="339"/>
      <c r="AO494" s="339"/>
      <c r="AP494" s="339"/>
      <c r="AQ494" s="339"/>
      <c r="AR494" s="339"/>
      <c r="AS494" s="339"/>
      <c r="AT494" s="339"/>
      <c r="AU494" s="339"/>
      <c r="AV494" s="339"/>
      <c r="AW494" s="339"/>
      <c r="AX494" s="339"/>
      <c r="AY494" s="339"/>
      <c r="AZ494" s="339"/>
      <c r="BA494" s="341"/>
      <c r="BB494" s="391"/>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1"/>
      <c r="BX494" s="341"/>
      <c r="BY494" s="341"/>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1011" t="s">
        <v>581</v>
      </c>
      <c r="D495" s="995"/>
      <c r="E495" s="753">
        <v>0.13446523415097261</v>
      </c>
      <c r="F495" s="570"/>
      <c r="G495" s="570"/>
      <c r="H495" s="1011" t="s">
        <v>586</v>
      </c>
      <c r="I495" s="995"/>
      <c r="J495" s="754">
        <v>0.10816148097967772</v>
      </c>
      <c r="K495" s="570"/>
      <c r="L495" s="570"/>
      <c r="M495" s="1011" t="s">
        <v>574</v>
      </c>
      <c r="N495" s="995"/>
      <c r="O495" s="755">
        <v>0.2281077497802543</v>
      </c>
      <c r="P495" s="570"/>
      <c r="Q495" s="570"/>
      <c r="Z495" s="339"/>
      <c r="AA495" s="339"/>
      <c r="AB495" s="339"/>
      <c r="AC495" s="339"/>
      <c r="AD495" s="339"/>
      <c r="AE495" s="339"/>
      <c r="AF495" s="339"/>
      <c r="AG495" s="339"/>
      <c r="AH495" s="339"/>
      <c r="AI495" s="339"/>
      <c r="AJ495" s="339"/>
      <c r="AK495" s="339"/>
      <c r="AL495" s="339"/>
      <c r="AM495" s="339"/>
      <c r="AN495" s="339"/>
      <c r="AO495" s="339"/>
      <c r="AP495" s="339"/>
      <c r="AQ495" s="339"/>
      <c r="AR495" s="339"/>
      <c r="AS495" s="339"/>
      <c r="AT495" s="339"/>
      <c r="AU495" s="339"/>
      <c r="AV495" s="339"/>
      <c r="AW495" s="339"/>
      <c r="AX495" s="339"/>
      <c r="AY495" s="339"/>
      <c r="AZ495" s="339"/>
      <c r="BA495" s="341"/>
      <c r="BB495" s="391"/>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1"/>
      <c r="BX495" s="341"/>
      <c r="BY495" s="341"/>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1011" t="s">
        <v>591</v>
      </c>
      <c r="D496" s="995"/>
      <c r="E496" s="753">
        <v>3.7566203646568923E-2</v>
      </c>
      <c r="F496" s="570"/>
      <c r="G496" s="570"/>
      <c r="H496" s="1011" t="s">
        <v>574</v>
      </c>
      <c r="I496" s="995"/>
      <c r="J496" s="754">
        <v>0.10529393906982787</v>
      </c>
      <c r="K496" s="570"/>
      <c r="L496" s="570"/>
      <c r="M496" s="1011" t="s">
        <v>583</v>
      </c>
      <c r="N496" s="995"/>
      <c r="O496" s="755">
        <v>5.1651099788207151E-2</v>
      </c>
      <c r="P496" s="570"/>
      <c r="Q496" s="570"/>
      <c r="Z496" s="339"/>
      <c r="AA496" s="339"/>
      <c r="AB496" s="339"/>
      <c r="AC496" s="339"/>
      <c r="AD496" s="339"/>
      <c r="AE496" s="339"/>
      <c r="AF496" s="339"/>
      <c r="AG496" s="339"/>
      <c r="AH496" s="339"/>
      <c r="AI496" s="339"/>
      <c r="AJ496" s="339"/>
      <c r="AK496" s="339"/>
      <c r="AL496" s="339"/>
      <c r="AM496" s="339"/>
      <c r="AN496" s="339"/>
      <c r="AO496" s="339"/>
      <c r="AP496" s="339"/>
      <c r="AQ496" s="339"/>
      <c r="AR496" s="339"/>
      <c r="AS496" s="339"/>
      <c r="AT496" s="339"/>
      <c r="AU496" s="339"/>
      <c r="AV496" s="339"/>
      <c r="AW496" s="339"/>
      <c r="AX496" s="339"/>
      <c r="AY496" s="339"/>
      <c r="AZ496" s="339"/>
      <c r="BA496" s="341"/>
      <c r="BB496" s="391"/>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1"/>
      <c r="BX496" s="341"/>
      <c r="BY496" s="341"/>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1011" t="s">
        <v>467</v>
      </c>
      <c r="D497" s="995"/>
      <c r="E497" s="753">
        <v>0.13174557502533968</v>
      </c>
      <c r="F497" s="570"/>
      <c r="G497" s="570"/>
      <c r="H497" s="1011" t="s">
        <v>583</v>
      </c>
      <c r="I497" s="995"/>
      <c r="J497" s="754">
        <v>0.14255873136161579</v>
      </c>
      <c r="K497" s="570"/>
      <c r="L497" s="570"/>
      <c r="M497" s="1011" t="s">
        <v>594</v>
      </c>
      <c r="N497" s="995"/>
      <c r="O497" s="755">
        <v>3.2119857134325171E-2</v>
      </c>
      <c r="P497" s="570"/>
      <c r="Q497" s="570"/>
      <c r="Z497" s="339"/>
      <c r="AA497" s="339"/>
      <c r="AB497" s="339"/>
      <c r="AC497" s="339"/>
      <c r="AD497" s="339"/>
      <c r="AE497" s="339"/>
      <c r="AF497" s="339"/>
      <c r="AG497" s="339"/>
      <c r="AH497" s="339"/>
      <c r="AI497" s="339"/>
      <c r="AJ497" s="339"/>
      <c r="AK497" s="339"/>
      <c r="AL497" s="339"/>
      <c r="AM497" s="339"/>
      <c r="AN497" s="339"/>
      <c r="AO497" s="339"/>
      <c r="AP497" s="339"/>
      <c r="AQ497" s="339"/>
      <c r="AR497" s="339"/>
      <c r="AS497" s="339"/>
      <c r="AT497" s="339"/>
      <c r="AU497" s="339"/>
      <c r="AV497" s="339"/>
      <c r="AW497" s="339"/>
      <c r="AX497" s="339"/>
      <c r="AY497" s="339"/>
      <c r="AZ497" s="339"/>
      <c r="BA497" s="341"/>
      <c r="BB497" s="391"/>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1"/>
      <c r="BX497" s="341"/>
      <c r="BY497" s="341"/>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1011" t="s">
        <v>511</v>
      </c>
      <c r="D498" s="995"/>
      <c r="E498" s="753">
        <v>0.17764866691841721</v>
      </c>
      <c r="F498" s="570"/>
      <c r="G498" s="570"/>
      <c r="H498" s="1011" t="s">
        <v>594</v>
      </c>
      <c r="I498" s="995"/>
      <c r="J498" s="754">
        <v>1.936353111324337E-4</v>
      </c>
      <c r="K498" s="570"/>
      <c r="L498" s="570"/>
      <c r="M498" s="1011" t="s">
        <v>585</v>
      </c>
      <c r="N498" s="995"/>
      <c r="O498" s="755">
        <v>3.0627544965549956E-2</v>
      </c>
      <c r="P498" s="570"/>
      <c r="Q498" s="570"/>
      <c r="Z498" s="339"/>
      <c r="AA498" s="339"/>
      <c r="AB498" s="339"/>
      <c r="AC498" s="339"/>
      <c r="AD498" s="339"/>
      <c r="AE498" s="339"/>
      <c r="AF498" s="339"/>
      <c r="AG498" s="339"/>
      <c r="AH498" s="339"/>
      <c r="AI498" s="339"/>
      <c r="AJ498" s="339"/>
      <c r="AK498" s="339"/>
      <c r="AL498" s="339"/>
      <c r="AM498" s="339"/>
      <c r="AN498" s="339"/>
      <c r="AO498" s="339"/>
      <c r="AP498" s="339"/>
      <c r="AQ498" s="339"/>
      <c r="AR498" s="339"/>
      <c r="AS498" s="339"/>
      <c r="AT498" s="339"/>
      <c r="AU498" s="339"/>
      <c r="AV498" s="339"/>
      <c r="AW498" s="339"/>
      <c r="AX498" s="339"/>
      <c r="AY498" s="339"/>
      <c r="AZ498" s="339"/>
      <c r="BA498" s="341"/>
      <c r="BB498" s="391"/>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1"/>
      <c r="BX498" s="341"/>
      <c r="BY498" s="341"/>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1011" t="s">
        <v>457</v>
      </c>
      <c r="D499" s="995"/>
      <c r="E499" s="753">
        <v>0.34601269137570223</v>
      </c>
      <c r="F499" s="570"/>
      <c r="G499" s="570"/>
      <c r="H499" s="1011" t="s">
        <v>585</v>
      </c>
      <c r="I499" s="995"/>
      <c r="J499" s="754">
        <v>0.11711240194375852</v>
      </c>
      <c r="K499" s="570"/>
      <c r="L499" s="570"/>
      <c r="M499" s="1011" t="s">
        <v>596</v>
      </c>
      <c r="N499" s="995"/>
      <c r="O499" s="755">
        <v>2.0706660562022552E-2</v>
      </c>
      <c r="P499" s="570"/>
      <c r="Q499" s="570"/>
      <c r="Z499" s="339"/>
      <c r="AA499" s="339"/>
      <c r="AB499" s="339"/>
      <c r="AC499" s="339"/>
      <c r="AD499" s="339"/>
      <c r="AE499" s="339"/>
      <c r="AF499" s="339"/>
      <c r="AG499" s="339"/>
      <c r="AH499" s="339"/>
      <c r="AI499" s="339"/>
      <c r="AJ499" s="339"/>
      <c r="AK499" s="339"/>
      <c r="AL499" s="339"/>
      <c r="AM499" s="339"/>
      <c r="AN499" s="339"/>
      <c r="AO499" s="339"/>
      <c r="AP499" s="339"/>
      <c r="AQ499" s="339"/>
      <c r="AR499" s="339"/>
      <c r="AS499" s="339"/>
      <c r="AT499" s="339"/>
      <c r="AU499" s="339"/>
      <c r="AV499" s="339"/>
      <c r="AW499" s="339"/>
      <c r="AX499" s="339"/>
      <c r="AY499" s="339"/>
      <c r="AZ499" s="339"/>
      <c r="BA499" s="341"/>
      <c r="BB499" s="391"/>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1"/>
      <c r="BX499" s="341"/>
      <c r="BY499" s="341"/>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1011" t="s">
        <v>455</v>
      </c>
      <c r="D500" s="995"/>
      <c r="E500" s="753">
        <v>0.44141098979196836</v>
      </c>
      <c r="F500" s="570"/>
      <c r="G500" s="570"/>
      <c r="H500" s="1011" t="s">
        <v>596</v>
      </c>
      <c r="I500" s="995"/>
      <c r="J500" s="754">
        <v>3.2773578944130057E-2</v>
      </c>
      <c r="K500" s="570"/>
      <c r="L500" s="570"/>
      <c r="M500" s="1011" t="s">
        <v>588</v>
      </c>
      <c r="N500" s="995"/>
      <c r="O500" s="755">
        <v>5.7567077397235218E-2</v>
      </c>
      <c r="P500" s="570"/>
      <c r="Q500" s="570"/>
      <c r="Z500" s="339"/>
      <c r="AA500" s="339"/>
      <c r="AB500" s="339"/>
      <c r="AC500" s="339"/>
      <c r="AD500" s="339"/>
      <c r="AE500" s="339"/>
      <c r="AF500" s="339"/>
      <c r="AG500" s="339"/>
      <c r="AH500" s="339"/>
      <c r="AI500" s="339"/>
      <c r="AJ500" s="339"/>
      <c r="AK500" s="339"/>
      <c r="AL500" s="339"/>
      <c r="AM500" s="339"/>
      <c r="AN500" s="339"/>
      <c r="AO500" s="339"/>
      <c r="AP500" s="339"/>
      <c r="AQ500" s="339"/>
      <c r="AR500" s="339"/>
      <c r="AS500" s="339"/>
      <c r="AT500" s="339"/>
      <c r="AU500" s="339"/>
      <c r="AV500" s="339"/>
      <c r="AW500" s="339"/>
      <c r="AX500" s="339"/>
      <c r="AY500" s="339"/>
      <c r="AZ500" s="339"/>
      <c r="BA500" s="341"/>
      <c r="BB500" s="391"/>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1"/>
      <c r="BX500" s="341"/>
      <c r="BY500" s="341"/>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1011" t="s">
        <v>522</v>
      </c>
      <c r="D501" s="995"/>
      <c r="E501" s="753">
        <v>7.3682105375729836E-3</v>
      </c>
      <c r="F501" s="570"/>
      <c r="G501" s="570"/>
      <c r="H501" s="1011" t="s">
        <v>588</v>
      </c>
      <c r="I501" s="995"/>
      <c r="J501" s="754">
        <v>2.2342325654245071E-2</v>
      </c>
      <c r="K501" s="570"/>
      <c r="L501" s="570"/>
      <c r="M501" s="1011" t="s">
        <v>592</v>
      </c>
      <c r="N501" s="995"/>
      <c r="O501" s="755">
        <v>1.2822105614831554E-2</v>
      </c>
      <c r="P501" s="570"/>
      <c r="Q501" s="570"/>
      <c r="Z501" s="339"/>
      <c r="AA501" s="339"/>
      <c r="AB501" s="339"/>
      <c r="AC501" s="339"/>
      <c r="AD501" s="339"/>
      <c r="AE501" s="339"/>
      <c r="AF501" s="339"/>
      <c r="AG501" s="339"/>
      <c r="AH501" s="339"/>
      <c r="AI501" s="339"/>
      <c r="AJ501" s="339"/>
      <c r="AK501" s="339"/>
      <c r="AL501" s="339"/>
      <c r="AM501" s="339"/>
      <c r="AN501" s="339"/>
      <c r="AO501" s="339"/>
      <c r="AP501" s="339"/>
      <c r="AQ501" s="339"/>
      <c r="AR501" s="339"/>
      <c r="AS501" s="339"/>
      <c r="AT501" s="339"/>
      <c r="AU501" s="339"/>
      <c r="AV501" s="339"/>
      <c r="AW501" s="339"/>
      <c r="AX501" s="339"/>
      <c r="AY501" s="339"/>
      <c r="AZ501" s="339"/>
      <c r="BA501" s="341"/>
      <c r="BB501" s="391"/>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1"/>
      <c r="BX501" s="341"/>
      <c r="BY501" s="341"/>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1011" t="s">
        <v>494</v>
      </c>
      <c r="D502" s="995"/>
      <c r="E502" s="753">
        <v>5.937529272210031E-3</v>
      </c>
      <c r="F502" s="570"/>
      <c r="G502" s="570"/>
      <c r="H502" s="1011" t="s">
        <v>592</v>
      </c>
      <c r="I502" s="995"/>
      <c r="J502" s="754">
        <v>5.4323827762037515E-2</v>
      </c>
      <c r="K502" s="570"/>
      <c r="L502" s="570"/>
      <c r="M502" s="1011" t="s">
        <v>571</v>
      </c>
      <c r="N502" s="995"/>
      <c r="O502" s="755">
        <v>0.26805039649573481</v>
      </c>
      <c r="P502" s="570"/>
      <c r="Q502" s="570"/>
      <c r="Z502" s="339"/>
      <c r="AA502" s="339"/>
      <c r="AB502" s="339"/>
      <c r="AC502" s="339"/>
      <c r="AD502" s="339"/>
      <c r="AE502" s="339"/>
      <c r="AF502" s="339"/>
      <c r="AG502" s="339"/>
      <c r="AH502" s="339"/>
      <c r="AI502" s="339"/>
      <c r="AJ502" s="339"/>
      <c r="AK502" s="339"/>
      <c r="AL502" s="339"/>
      <c r="AM502" s="339"/>
      <c r="AN502" s="339"/>
      <c r="AO502" s="339"/>
      <c r="AP502" s="339"/>
      <c r="AQ502" s="339"/>
      <c r="AR502" s="339"/>
      <c r="AS502" s="339"/>
      <c r="AT502" s="339"/>
      <c r="AU502" s="339"/>
      <c r="AV502" s="339"/>
      <c r="AW502" s="339"/>
      <c r="AX502" s="339"/>
      <c r="AY502" s="339"/>
      <c r="AZ502" s="339"/>
      <c r="BA502" s="341"/>
      <c r="BB502" s="391"/>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1"/>
      <c r="BX502" s="341"/>
      <c r="BY502" s="341"/>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1011" t="s">
        <v>468</v>
      </c>
      <c r="D503" s="995"/>
      <c r="E503" s="753">
        <v>0.22317109140342209</v>
      </c>
      <c r="F503" s="570"/>
      <c r="G503" s="570"/>
      <c r="H503" s="1011" t="s">
        <v>615</v>
      </c>
      <c r="I503" s="995"/>
      <c r="J503" s="754">
        <v>3.2921076957094178E-4</v>
      </c>
      <c r="K503" s="570"/>
      <c r="L503" s="570"/>
      <c r="M503" s="1011" t="s">
        <v>581</v>
      </c>
      <c r="N503" s="995"/>
      <c r="O503" s="755">
        <v>0.1440258439999447</v>
      </c>
      <c r="P503" s="570"/>
      <c r="Q503" s="570"/>
      <c r="Z503" s="339"/>
      <c r="AA503" s="339"/>
      <c r="AB503" s="339"/>
      <c r="AC503" s="339"/>
      <c r="AD503" s="339"/>
      <c r="AE503" s="339"/>
      <c r="AF503" s="339"/>
      <c r="AG503" s="339"/>
      <c r="AH503" s="339"/>
      <c r="AI503" s="339"/>
      <c r="AJ503" s="339"/>
      <c r="AK503" s="339"/>
      <c r="AL503" s="339"/>
      <c r="AM503" s="339"/>
      <c r="AN503" s="339"/>
      <c r="AO503" s="339"/>
      <c r="AP503" s="339"/>
      <c r="AQ503" s="339"/>
      <c r="AR503" s="339"/>
      <c r="AS503" s="339"/>
      <c r="AT503" s="339"/>
      <c r="AU503" s="339"/>
      <c r="AV503" s="339"/>
      <c r="AW503" s="339"/>
      <c r="AX503" s="339"/>
      <c r="AY503" s="339"/>
      <c r="AZ503" s="339"/>
      <c r="BA503" s="341"/>
      <c r="BB503" s="391"/>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1"/>
      <c r="BX503" s="341"/>
      <c r="BY503" s="341"/>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1011" t="s">
        <v>587</v>
      </c>
      <c r="D504" s="995"/>
      <c r="E504" s="753">
        <v>7.5087743813123484E-2</v>
      </c>
      <c r="F504" s="570"/>
      <c r="G504" s="570"/>
      <c r="H504" s="1011" t="s">
        <v>571</v>
      </c>
      <c r="I504" s="995"/>
      <c r="J504" s="754">
        <v>0.28656508301934647</v>
      </c>
      <c r="K504" s="570"/>
      <c r="L504" s="570"/>
      <c r="M504" s="1011" t="s">
        <v>591</v>
      </c>
      <c r="N504" s="995"/>
      <c r="O504" s="755">
        <v>4.3342492804809687E-2</v>
      </c>
      <c r="P504" s="570"/>
      <c r="Q504" s="570"/>
      <c r="Z504" s="339"/>
      <c r="AA504" s="339"/>
      <c r="AB504" s="339"/>
      <c r="AC504" s="339"/>
      <c r="AD504" s="339"/>
      <c r="AE504" s="339"/>
      <c r="AF504" s="339"/>
      <c r="AG504" s="339"/>
      <c r="AH504" s="339"/>
      <c r="AI504" s="339"/>
      <c r="AJ504" s="339"/>
      <c r="AK504" s="339"/>
      <c r="AL504" s="339"/>
      <c r="AM504" s="339"/>
      <c r="AN504" s="339"/>
      <c r="AO504" s="339"/>
      <c r="AP504" s="339"/>
      <c r="AQ504" s="339"/>
      <c r="AR504" s="339"/>
      <c r="AS504" s="339"/>
      <c r="AT504" s="339"/>
      <c r="AU504" s="339"/>
      <c r="AV504" s="339"/>
      <c r="AW504" s="339"/>
      <c r="AX504" s="339"/>
      <c r="AY504" s="339"/>
      <c r="AZ504" s="339"/>
      <c r="BA504" s="341"/>
      <c r="BB504" s="391"/>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1"/>
      <c r="BX504" s="341"/>
      <c r="BY504" s="341"/>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1011" t="s">
        <v>582</v>
      </c>
      <c r="D505" s="995"/>
      <c r="E505" s="753">
        <v>0.16054867608804044</v>
      </c>
      <c r="F505" s="570"/>
      <c r="G505" s="570"/>
      <c r="H505" s="1011" t="s">
        <v>581</v>
      </c>
      <c r="I505" s="995"/>
      <c r="J505" s="754">
        <v>9.1667773128152566E-2</v>
      </c>
      <c r="K505" s="570"/>
      <c r="L505" s="570"/>
      <c r="M505" s="1011" t="s">
        <v>604</v>
      </c>
      <c r="N505" s="995"/>
      <c r="O505" s="755">
        <v>1.0164175579713039E-3</v>
      </c>
      <c r="P505" s="570"/>
      <c r="Q505" s="570"/>
      <c r="Z505" s="339"/>
      <c r="AA505" s="339"/>
      <c r="AB505" s="339"/>
      <c r="AC505" s="339"/>
      <c r="AD505" s="339"/>
      <c r="AE505" s="339"/>
      <c r="AF505" s="339"/>
      <c r="AG505" s="339"/>
      <c r="AH505" s="339"/>
      <c r="AI505" s="339"/>
      <c r="AJ505" s="339"/>
      <c r="AK505" s="339"/>
      <c r="AL505" s="339"/>
      <c r="AM505" s="339"/>
      <c r="AN505" s="339"/>
      <c r="AO505" s="339"/>
      <c r="AP505" s="339"/>
      <c r="AQ505" s="339"/>
      <c r="AR505" s="339"/>
      <c r="AS505" s="339"/>
      <c r="AT505" s="339"/>
      <c r="AU505" s="339"/>
      <c r="AV505" s="339"/>
      <c r="AW505" s="339"/>
      <c r="AX505" s="339"/>
      <c r="AY505" s="339"/>
      <c r="AZ505" s="339"/>
      <c r="BA505" s="341"/>
      <c r="BB505" s="391"/>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1"/>
      <c r="BX505" s="341"/>
      <c r="BY505" s="341"/>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1011" t="s">
        <v>570</v>
      </c>
      <c r="D506" s="995"/>
      <c r="E506" s="753">
        <v>0.3233822339421743</v>
      </c>
      <c r="F506" s="570"/>
      <c r="G506" s="570"/>
      <c r="H506" s="1011" t="s">
        <v>591</v>
      </c>
      <c r="I506" s="995"/>
      <c r="J506" s="754">
        <v>3.5622343105577041E-2</v>
      </c>
      <c r="K506" s="570"/>
      <c r="L506" s="570"/>
      <c r="M506" s="1011" t="s">
        <v>607</v>
      </c>
      <c r="N506" s="995"/>
      <c r="O506" s="755">
        <v>1.3035967246061134E-3</v>
      </c>
      <c r="P506" s="570"/>
      <c r="Q506" s="570"/>
      <c r="Z506" s="339"/>
      <c r="AA506" s="339"/>
      <c r="AB506" s="339"/>
      <c r="AC506" s="339"/>
      <c r="AD506" s="339"/>
      <c r="AE506" s="339"/>
      <c r="AF506" s="339"/>
      <c r="AG506" s="339"/>
      <c r="AH506" s="339"/>
      <c r="AI506" s="339"/>
      <c r="AJ506" s="339"/>
      <c r="AK506" s="339"/>
      <c r="AL506" s="339"/>
      <c r="AM506" s="339"/>
      <c r="AN506" s="339"/>
      <c r="AO506" s="339"/>
      <c r="AP506" s="339"/>
      <c r="AQ506" s="339"/>
      <c r="AR506" s="339"/>
      <c r="AS506" s="339"/>
      <c r="AT506" s="339"/>
      <c r="AU506" s="339"/>
      <c r="AV506" s="339"/>
      <c r="AW506" s="339"/>
      <c r="AX506" s="339"/>
      <c r="AY506" s="339"/>
      <c r="AZ506" s="339"/>
      <c r="BA506" s="341"/>
      <c r="BB506" s="391"/>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1"/>
      <c r="BX506" s="341"/>
      <c r="BY506" s="341"/>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1011" t="s">
        <v>573</v>
      </c>
      <c r="D507" s="995"/>
      <c r="E507" s="753">
        <v>0.22111766714701531</v>
      </c>
      <c r="F507" s="570"/>
      <c r="G507" s="570"/>
      <c r="H507" s="1011" t="s">
        <v>604</v>
      </c>
      <c r="I507" s="995"/>
      <c r="J507" s="754">
        <v>2.0447768781783199E-3</v>
      </c>
      <c r="K507" s="570"/>
      <c r="L507" s="570"/>
      <c r="M507" s="1011" t="s">
        <v>603</v>
      </c>
      <c r="N507" s="995"/>
      <c r="O507" s="755">
        <v>4.7429500086489862E-3</v>
      </c>
      <c r="P507" s="570"/>
      <c r="Q507" s="570"/>
      <c r="Z507" s="339"/>
      <c r="AA507" s="339"/>
      <c r="AB507" s="339"/>
      <c r="AC507" s="339"/>
      <c r="AD507" s="339"/>
      <c r="AE507" s="339"/>
      <c r="AF507" s="339"/>
      <c r="AG507" s="339"/>
      <c r="AH507" s="339"/>
      <c r="AI507" s="339"/>
      <c r="AJ507" s="339"/>
      <c r="AK507" s="339"/>
      <c r="AL507" s="339"/>
      <c r="AM507" s="339"/>
      <c r="AN507" s="339"/>
      <c r="AO507" s="339"/>
      <c r="AP507" s="339"/>
      <c r="AQ507" s="339"/>
      <c r="AR507" s="339"/>
      <c r="AS507" s="339"/>
      <c r="AT507" s="339"/>
      <c r="AU507" s="339"/>
      <c r="AV507" s="339"/>
      <c r="AW507" s="339"/>
      <c r="AX507" s="339"/>
      <c r="AY507" s="339"/>
      <c r="AZ507" s="339"/>
      <c r="BA507" s="341"/>
      <c r="BB507" s="391"/>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1"/>
      <c r="BX507" s="341"/>
      <c r="BY507" s="341"/>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1011" t="s">
        <v>567</v>
      </c>
      <c r="D508" s="995"/>
      <c r="E508" s="753">
        <v>0.36622522002133157</v>
      </c>
      <c r="F508" s="570"/>
      <c r="G508" s="570"/>
      <c r="H508" s="1011" t="s">
        <v>607</v>
      </c>
      <c r="I508" s="995"/>
      <c r="J508" s="754">
        <v>1.4968278356350608E-3</v>
      </c>
      <c r="K508" s="570"/>
      <c r="L508" s="570"/>
      <c r="M508" s="1011" t="s">
        <v>600</v>
      </c>
      <c r="N508" s="995"/>
      <c r="O508" s="755">
        <v>5.3332240332367919E-3</v>
      </c>
      <c r="P508" s="570"/>
      <c r="Q508" s="570"/>
      <c r="Z508" s="339"/>
      <c r="AA508" s="339"/>
      <c r="AB508" s="339"/>
      <c r="AC508" s="339"/>
      <c r="AD508" s="339"/>
      <c r="AE508" s="339"/>
      <c r="AF508" s="339"/>
      <c r="AG508" s="339"/>
      <c r="AH508" s="339"/>
      <c r="AI508" s="339"/>
      <c r="AJ508" s="339"/>
      <c r="AK508" s="339"/>
      <c r="AL508" s="339"/>
      <c r="AM508" s="339"/>
      <c r="AN508" s="339"/>
      <c r="AO508" s="339"/>
      <c r="AP508" s="339"/>
      <c r="AQ508" s="339"/>
      <c r="AR508" s="339"/>
      <c r="AS508" s="339"/>
      <c r="AT508" s="339"/>
      <c r="AU508" s="339"/>
      <c r="AV508" s="339"/>
      <c r="AW508" s="339"/>
      <c r="AX508" s="339"/>
      <c r="AY508" s="339"/>
      <c r="AZ508" s="339"/>
      <c r="BA508" s="341"/>
      <c r="BB508" s="391"/>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1"/>
      <c r="BX508" s="341"/>
      <c r="BY508" s="341"/>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1011" t="s">
        <v>463</v>
      </c>
      <c r="D509" s="995"/>
      <c r="E509" s="753">
        <v>0.39283485847912192</v>
      </c>
      <c r="F509" s="570"/>
      <c r="G509" s="570"/>
      <c r="H509" s="1011" t="s">
        <v>603</v>
      </c>
      <c r="I509" s="995"/>
      <c r="J509" s="754">
        <v>2.3679248808619853E-3</v>
      </c>
      <c r="K509" s="570"/>
      <c r="L509" s="570"/>
      <c r="M509" s="1011" t="s">
        <v>614</v>
      </c>
      <c r="N509" s="995"/>
      <c r="O509" s="755">
        <v>1.3375301655755613E-4</v>
      </c>
      <c r="P509" s="570"/>
      <c r="Q509" s="570"/>
      <c r="Z509" s="339"/>
      <c r="AA509" s="339"/>
      <c r="AB509" s="339"/>
      <c r="AC509" s="339"/>
      <c r="AD509" s="339"/>
      <c r="AE509" s="339"/>
      <c r="AF509" s="339"/>
      <c r="AG509" s="339"/>
      <c r="AH509" s="339"/>
      <c r="AI509" s="339"/>
      <c r="AJ509" s="339"/>
      <c r="AK509" s="339"/>
      <c r="AL509" s="339"/>
      <c r="AM509" s="339"/>
      <c r="AN509" s="339"/>
      <c r="AO509" s="339"/>
      <c r="AP509" s="339"/>
      <c r="AQ509" s="339"/>
      <c r="AR509" s="339"/>
      <c r="AS509" s="339"/>
      <c r="AT509" s="339"/>
      <c r="AU509" s="339"/>
      <c r="AV509" s="339"/>
      <c r="AW509" s="339"/>
      <c r="AX509" s="339"/>
      <c r="AY509" s="339"/>
      <c r="AZ509" s="339"/>
      <c r="BA509" s="341"/>
      <c r="BB509" s="391"/>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1"/>
      <c r="BX509" s="341"/>
      <c r="BY509" s="341"/>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1011" t="s">
        <v>576</v>
      </c>
      <c r="D510" s="995"/>
      <c r="E510" s="753">
        <v>0.24048722998302607</v>
      </c>
      <c r="F510" s="570"/>
      <c r="G510" s="570"/>
      <c r="H510" s="1011" t="s">
        <v>600</v>
      </c>
      <c r="I510" s="995"/>
      <c r="J510" s="754">
        <v>3.1156080570108706E-3</v>
      </c>
      <c r="K510" s="570"/>
      <c r="L510" s="570"/>
      <c r="M510" s="1011" t="s">
        <v>610</v>
      </c>
      <c r="N510" s="995"/>
      <c r="O510" s="755">
        <v>2.7590092989921035E-4</v>
      </c>
      <c r="P510" s="570"/>
      <c r="Q510" s="570"/>
      <c r="Z510" s="339"/>
      <c r="AA510" s="339"/>
      <c r="AB510" s="339"/>
      <c r="AC510" s="339"/>
      <c r="AD510" s="339"/>
      <c r="AE510" s="339"/>
      <c r="AF510" s="339"/>
      <c r="AG510" s="339"/>
      <c r="AH510" s="339"/>
      <c r="AI510" s="339"/>
      <c r="AJ510" s="339"/>
      <c r="AK510" s="339"/>
      <c r="AL510" s="339"/>
      <c r="AM510" s="339"/>
      <c r="AN510" s="339"/>
      <c r="AO510" s="339"/>
      <c r="AP510" s="339"/>
      <c r="AQ510" s="339"/>
      <c r="AR510" s="339"/>
      <c r="AS510" s="339"/>
      <c r="AT510" s="339"/>
      <c r="AU510" s="339"/>
      <c r="AV510" s="339"/>
      <c r="AW510" s="339"/>
      <c r="AX510" s="339"/>
      <c r="AY510" s="339"/>
      <c r="AZ510" s="339"/>
      <c r="BA510" s="341"/>
      <c r="BB510" s="391"/>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1"/>
      <c r="BX510" s="341"/>
      <c r="BY510" s="341"/>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1011" t="s">
        <v>461</v>
      </c>
      <c r="D511" s="995"/>
      <c r="E511" s="753">
        <v>0.3815984299636212</v>
      </c>
      <c r="F511" s="570"/>
      <c r="G511" s="570"/>
      <c r="H511" s="1011" t="s">
        <v>614</v>
      </c>
      <c r="I511" s="995"/>
      <c r="J511" s="754">
        <v>3.9395273551181252E-4</v>
      </c>
      <c r="K511" s="570"/>
      <c r="L511" s="570"/>
      <c r="M511" s="1011" t="s">
        <v>613</v>
      </c>
      <c r="N511" s="995"/>
      <c r="O511" s="760">
        <v>1.862876297521312E-6</v>
      </c>
      <c r="P511" s="570"/>
      <c r="Q511" s="570"/>
      <c r="Z511" s="339"/>
      <c r="AA511" s="339"/>
      <c r="AB511" s="339"/>
      <c r="AC511" s="339"/>
      <c r="AD511" s="339"/>
      <c r="AE511" s="339"/>
      <c r="AF511" s="339"/>
      <c r="AG511" s="339"/>
      <c r="AH511" s="339"/>
      <c r="AI511" s="339"/>
      <c r="AJ511" s="339"/>
      <c r="AK511" s="339"/>
      <c r="AL511" s="339"/>
      <c r="AM511" s="339"/>
      <c r="AN511" s="339"/>
      <c r="AO511" s="339"/>
      <c r="AP511" s="339"/>
      <c r="AQ511" s="339"/>
      <c r="AR511" s="339"/>
      <c r="AS511" s="339"/>
      <c r="AT511" s="339"/>
      <c r="AU511" s="339"/>
      <c r="AV511" s="339"/>
      <c r="AW511" s="339"/>
      <c r="AX511" s="339"/>
      <c r="AY511" s="339"/>
      <c r="AZ511" s="339"/>
      <c r="BA511" s="341"/>
      <c r="BB511" s="391"/>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1"/>
      <c r="BX511" s="341"/>
      <c r="BY511" s="341"/>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1011" t="s">
        <v>488</v>
      </c>
      <c r="D512" s="995"/>
      <c r="E512" s="753">
        <v>9.6246168718893021E-2</v>
      </c>
      <c r="F512" s="570"/>
      <c r="G512" s="570"/>
      <c r="H512" s="1011" t="s">
        <v>610</v>
      </c>
      <c r="I512" s="995"/>
      <c r="J512" s="754">
        <v>8.7013299601216632E-4</v>
      </c>
      <c r="K512" s="570"/>
      <c r="L512" s="570"/>
      <c r="M512" s="1011" t="s">
        <v>609</v>
      </c>
      <c r="N512" s="995"/>
      <c r="O512" s="755">
        <v>1.8784625574730981E-3</v>
      </c>
      <c r="P512" s="570"/>
      <c r="Q512" s="570"/>
      <c r="Z512" s="339"/>
      <c r="AA512" s="339"/>
      <c r="AB512" s="339"/>
      <c r="AC512" s="339"/>
      <c r="AD512" s="339"/>
      <c r="AE512" s="339"/>
      <c r="AF512" s="339"/>
      <c r="AG512" s="339"/>
      <c r="AH512" s="339"/>
      <c r="AI512" s="339"/>
      <c r="AJ512" s="339"/>
      <c r="AK512" s="339"/>
      <c r="AL512" s="339"/>
      <c r="AM512" s="339"/>
      <c r="AN512" s="339"/>
      <c r="AO512" s="339"/>
      <c r="AP512" s="339"/>
      <c r="AQ512" s="339"/>
      <c r="AR512" s="339"/>
      <c r="AS512" s="339"/>
      <c r="AT512" s="339"/>
      <c r="AU512" s="339"/>
      <c r="AV512" s="339"/>
      <c r="AW512" s="339"/>
      <c r="AX512" s="339"/>
      <c r="AY512" s="339"/>
      <c r="AZ512" s="339"/>
      <c r="BA512" s="341"/>
      <c r="BB512" s="391"/>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1"/>
      <c r="BX512" s="341"/>
      <c r="BY512" s="341"/>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1011" t="s">
        <v>483</v>
      </c>
      <c r="D513" s="995"/>
      <c r="E513" s="753">
        <v>0.15724648310571449</v>
      </c>
      <c r="F513" s="570"/>
      <c r="G513" s="570"/>
      <c r="H513" s="1011" t="s">
        <v>613</v>
      </c>
      <c r="I513" s="995"/>
      <c r="J513" s="754">
        <v>4.9126717653900063E-4</v>
      </c>
      <c r="K513" s="570"/>
      <c r="L513" s="570"/>
      <c r="M513" s="1011" t="s">
        <v>467</v>
      </c>
      <c r="N513" s="995"/>
      <c r="O513" s="755">
        <v>0.21222371992329608</v>
      </c>
      <c r="P513" s="570"/>
      <c r="Q513" s="570"/>
      <c r="Z513" s="339"/>
      <c r="AA513" s="339"/>
      <c r="AB513" s="339"/>
      <c r="AC513" s="339"/>
      <c r="AD513" s="339"/>
      <c r="AE513" s="339"/>
      <c r="AF513" s="339"/>
      <c r="AG513" s="339"/>
      <c r="AH513" s="339"/>
      <c r="AI513" s="339"/>
      <c r="AJ513" s="339"/>
      <c r="AK513" s="339"/>
      <c r="AL513" s="339"/>
      <c r="AM513" s="339"/>
      <c r="AN513" s="339"/>
      <c r="AO513" s="339"/>
      <c r="AP513" s="339"/>
      <c r="AQ513" s="339"/>
      <c r="AR513" s="339"/>
      <c r="AS513" s="339"/>
      <c r="AT513" s="339"/>
      <c r="AU513" s="339"/>
      <c r="AV513" s="339"/>
      <c r="AW513" s="339"/>
      <c r="AX513" s="339"/>
      <c r="AY513" s="339"/>
      <c r="AZ513" s="339"/>
      <c r="BA513" s="341"/>
      <c r="BB513" s="391"/>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1"/>
      <c r="BX513" s="341"/>
      <c r="BY513" s="341"/>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1011" t="s">
        <v>478</v>
      </c>
      <c r="D514" s="995"/>
      <c r="E514" s="753">
        <v>0.28809473565684607</v>
      </c>
      <c r="F514" s="570"/>
      <c r="G514" s="570"/>
      <c r="H514" s="1011" t="s">
        <v>609</v>
      </c>
      <c r="I514" s="995"/>
      <c r="J514" s="754">
        <v>3.3667777526495999E-4</v>
      </c>
      <c r="K514" s="570"/>
      <c r="L514" s="570"/>
      <c r="M514" s="1011" t="s">
        <v>511</v>
      </c>
      <c r="N514" s="995"/>
      <c r="O514" s="755">
        <v>0.15388778041012721</v>
      </c>
      <c r="P514" s="570"/>
      <c r="Q514" s="570"/>
      <c r="Z514" s="339"/>
      <c r="AA514" s="339"/>
      <c r="AB514" s="339"/>
      <c r="AC514" s="339"/>
      <c r="AD514" s="339"/>
      <c r="AE514" s="339"/>
      <c r="AF514" s="339"/>
      <c r="AG514" s="339"/>
      <c r="AH514" s="339"/>
      <c r="AI514" s="339"/>
      <c r="AJ514" s="339"/>
      <c r="AK514" s="339"/>
      <c r="AL514" s="339"/>
      <c r="AM514" s="339"/>
      <c r="AN514" s="339"/>
      <c r="AO514" s="339"/>
      <c r="AP514" s="339"/>
      <c r="AQ514" s="339"/>
      <c r="AR514" s="339"/>
      <c r="AS514" s="339"/>
      <c r="AT514" s="339"/>
      <c r="AU514" s="339"/>
      <c r="AV514" s="339"/>
      <c r="AW514" s="339"/>
      <c r="AX514" s="339"/>
      <c r="AY514" s="339"/>
      <c r="AZ514" s="339"/>
      <c r="BA514" s="341"/>
      <c r="BB514" s="391"/>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1"/>
      <c r="BX514" s="341"/>
      <c r="BY514" s="341"/>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1011" t="s">
        <v>575</v>
      </c>
      <c r="D515" s="995"/>
      <c r="E515" s="753">
        <v>0.25922724367390854</v>
      </c>
      <c r="F515" s="570"/>
      <c r="G515" s="570"/>
      <c r="H515" s="1011" t="s">
        <v>467</v>
      </c>
      <c r="I515" s="995"/>
      <c r="J515" s="754">
        <v>5.8867890579507802E-2</v>
      </c>
      <c r="K515" s="570"/>
      <c r="L515" s="570"/>
      <c r="M515" s="1011" t="s">
        <v>457</v>
      </c>
      <c r="N515" s="995"/>
      <c r="O515" s="755">
        <v>0.4355331784928772</v>
      </c>
      <c r="P515" s="570"/>
      <c r="Q515" s="570"/>
      <c r="Z515" s="339"/>
      <c r="AA515" s="339"/>
      <c r="AB515" s="339"/>
      <c r="AC515" s="339"/>
      <c r="AD515" s="339"/>
      <c r="AE515" s="339"/>
      <c r="AF515" s="339"/>
      <c r="AG515" s="339"/>
      <c r="AH515" s="339"/>
      <c r="AI515" s="339"/>
      <c r="AJ515" s="339"/>
      <c r="AK515" s="339"/>
      <c r="AL515" s="339"/>
      <c r="AM515" s="339"/>
      <c r="AN515" s="339"/>
      <c r="AO515" s="339"/>
      <c r="AP515" s="339"/>
      <c r="AQ515" s="339"/>
      <c r="AR515" s="339"/>
      <c r="AS515" s="339"/>
      <c r="AT515" s="339"/>
      <c r="AU515" s="339"/>
      <c r="AV515" s="339"/>
      <c r="AW515" s="339"/>
      <c r="AX515" s="339"/>
      <c r="AY515" s="339"/>
      <c r="AZ515" s="339"/>
      <c r="BA515" s="341"/>
      <c r="BB515" s="391"/>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1"/>
      <c r="BX515" s="341"/>
      <c r="BY515" s="341"/>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1011" t="s">
        <v>569</v>
      </c>
      <c r="D516" s="995"/>
      <c r="E516" s="753">
        <v>0.32457047601027855</v>
      </c>
      <c r="F516" s="570"/>
      <c r="G516" s="570"/>
      <c r="H516" s="1011" t="s">
        <v>511</v>
      </c>
      <c r="I516" s="995"/>
      <c r="J516" s="754">
        <v>0.18967426635827286</v>
      </c>
      <c r="K516" s="570"/>
      <c r="L516" s="570"/>
      <c r="M516" s="1011" t="s">
        <v>455</v>
      </c>
      <c r="N516" s="995"/>
      <c r="O516" s="755">
        <v>0.47038466292658432</v>
      </c>
      <c r="P516" s="570"/>
      <c r="Q516" s="570"/>
      <c r="Z516" s="339"/>
      <c r="AA516" s="339"/>
      <c r="AB516" s="339"/>
      <c r="AC516" s="339"/>
      <c r="AD516" s="339"/>
      <c r="AE516" s="339"/>
      <c r="AF516" s="339"/>
      <c r="AG516" s="339"/>
      <c r="AH516" s="339"/>
      <c r="AI516" s="339"/>
      <c r="AJ516" s="339"/>
      <c r="AK516" s="339"/>
      <c r="AL516" s="339"/>
      <c r="AM516" s="339"/>
      <c r="AN516" s="339"/>
      <c r="AO516" s="339"/>
      <c r="AP516" s="339"/>
      <c r="AQ516" s="339"/>
      <c r="AR516" s="339"/>
      <c r="AS516" s="339"/>
      <c r="AT516" s="339"/>
      <c r="AU516" s="339"/>
      <c r="AV516" s="339"/>
      <c r="AW516" s="339"/>
      <c r="AX516" s="339"/>
      <c r="AY516" s="339"/>
      <c r="AZ516" s="339"/>
      <c r="BA516" s="341"/>
      <c r="BB516" s="391"/>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1"/>
      <c r="BX516" s="341"/>
      <c r="BY516" s="341"/>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1011" t="s">
        <v>564</v>
      </c>
      <c r="D517" s="995"/>
      <c r="E517" s="753">
        <v>0.37499468443841877</v>
      </c>
      <c r="F517" s="570"/>
      <c r="G517" s="570"/>
      <c r="H517" s="1011" t="s">
        <v>457</v>
      </c>
      <c r="I517" s="995"/>
      <c r="J517" s="754">
        <v>0.28895523166791209</v>
      </c>
      <c r="K517" s="570"/>
      <c r="L517" s="570"/>
      <c r="M517" s="1011" t="s">
        <v>522</v>
      </c>
      <c r="N517" s="995"/>
      <c r="O517" s="755">
        <v>3.5757450902161483E-3</v>
      </c>
      <c r="P517" s="570"/>
      <c r="Q517" s="570"/>
      <c r="Z517" s="339"/>
      <c r="AA517" s="339"/>
      <c r="AB517" s="339"/>
      <c r="AC517" s="339"/>
      <c r="AD517" s="339"/>
      <c r="AE517" s="339"/>
      <c r="AF517" s="339"/>
      <c r="AG517" s="339"/>
      <c r="AH517" s="339"/>
      <c r="AI517" s="339"/>
      <c r="AJ517" s="339"/>
      <c r="AK517" s="339"/>
      <c r="AL517" s="339"/>
      <c r="AM517" s="339"/>
      <c r="AN517" s="339"/>
      <c r="AO517" s="339"/>
      <c r="AP517" s="339"/>
      <c r="AQ517" s="339"/>
      <c r="AR517" s="339"/>
      <c r="AS517" s="339"/>
      <c r="AT517" s="339"/>
      <c r="AU517" s="339"/>
      <c r="AV517" s="339"/>
      <c r="AW517" s="339"/>
      <c r="AX517" s="339"/>
      <c r="AY517" s="339"/>
      <c r="AZ517" s="339"/>
      <c r="BA517" s="341"/>
      <c r="BB517" s="391"/>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1"/>
      <c r="BX517" s="341"/>
      <c r="BY517" s="341"/>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1011" t="s">
        <v>577</v>
      </c>
      <c r="D518" s="995"/>
      <c r="E518" s="753">
        <v>0.16243382263720277</v>
      </c>
      <c r="F518" s="570"/>
      <c r="G518" s="570"/>
      <c r="H518" s="1011" t="s">
        <v>455</v>
      </c>
      <c r="I518" s="995"/>
      <c r="J518" s="754">
        <v>0.41765799813048882</v>
      </c>
      <c r="K518" s="570"/>
      <c r="L518" s="570"/>
      <c r="M518" s="1011" t="s">
        <v>494</v>
      </c>
      <c r="N518" s="995"/>
      <c r="O518" s="755">
        <v>4.4335025058781313E-2</v>
      </c>
      <c r="P518" s="570"/>
      <c r="Q518" s="570"/>
      <c r="Z518" s="339"/>
      <c r="AA518" s="339"/>
      <c r="AB518" s="339"/>
      <c r="AC518" s="339"/>
      <c r="AD518" s="339"/>
      <c r="AE518" s="339"/>
      <c r="AF518" s="339"/>
      <c r="AG518" s="339"/>
      <c r="AH518" s="339"/>
      <c r="AI518" s="339"/>
      <c r="AJ518" s="339"/>
      <c r="AK518" s="339"/>
      <c r="AL518" s="339"/>
      <c r="AM518" s="339"/>
      <c r="AN518" s="339"/>
      <c r="AO518" s="339"/>
      <c r="AP518" s="339"/>
      <c r="AQ518" s="339"/>
      <c r="AR518" s="339"/>
      <c r="AS518" s="339"/>
      <c r="AT518" s="339"/>
      <c r="AU518" s="339"/>
      <c r="AV518" s="339"/>
      <c r="AW518" s="339"/>
      <c r="AX518" s="339"/>
      <c r="AY518" s="339"/>
      <c r="AZ518" s="339"/>
      <c r="BA518" s="341"/>
      <c r="BB518" s="391"/>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1"/>
      <c r="BX518" s="341"/>
      <c r="BY518" s="341"/>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1011" t="s">
        <v>568</v>
      </c>
      <c r="D519" s="995"/>
      <c r="E519" s="753">
        <v>0.31876932631542876</v>
      </c>
      <c r="F519" s="570"/>
      <c r="G519" s="570"/>
      <c r="H519" s="1011" t="s">
        <v>522</v>
      </c>
      <c r="I519" s="995"/>
      <c r="J519" s="754">
        <v>8.7514177420427754E-3</v>
      </c>
      <c r="K519" s="570"/>
      <c r="L519" s="570"/>
      <c r="M519" s="1011" t="s">
        <v>468</v>
      </c>
      <c r="N519" s="995"/>
      <c r="O519" s="755">
        <v>0.16968701921781615</v>
      </c>
      <c r="P519" s="570"/>
      <c r="Q519" s="570"/>
      <c r="Z519" s="339"/>
      <c r="AA519" s="339"/>
      <c r="AB519" s="339"/>
      <c r="AC519" s="339"/>
      <c r="AD519" s="339"/>
      <c r="AE519" s="339"/>
      <c r="AF519" s="339"/>
      <c r="AG519" s="339"/>
      <c r="AH519" s="339"/>
      <c r="AI519" s="339"/>
      <c r="AJ519" s="339"/>
      <c r="AK519" s="339"/>
      <c r="AL519" s="339"/>
      <c r="AM519" s="339"/>
      <c r="AN519" s="339"/>
      <c r="AO519" s="339"/>
      <c r="AP519" s="339"/>
      <c r="AQ519" s="339"/>
      <c r="AR519" s="339"/>
      <c r="AS519" s="339"/>
      <c r="AT519" s="339"/>
      <c r="AU519" s="339"/>
      <c r="AV519" s="339"/>
      <c r="AW519" s="339"/>
      <c r="AX519" s="339"/>
      <c r="AY519" s="339"/>
      <c r="AZ519" s="339"/>
      <c r="BA519" s="341"/>
      <c r="BB519" s="391"/>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1"/>
      <c r="BX519" s="341"/>
      <c r="BY519" s="341"/>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1011" t="s">
        <v>584</v>
      </c>
      <c r="D520" s="995"/>
      <c r="E520" s="753">
        <v>0.12295774548010188</v>
      </c>
      <c r="F520" s="570"/>
      <c r="G520" s="570"/>
      <c r="H520" s="1011" t="s">
        <v>494</v>
      </c>
      <c r="I520" s="995"/>
      <c r="J520" s="754">
        <v>4.1733675016705583E-3</v>
      </c>
      <c r="K520" s="570"/>
      <c r="L520" s="570"/>
      <c r="M520" s="1011" t="s">
        <v>587</v>
      </c>
      <c r="N520" s="995"/>
      <c r="O520" s="755">
        <v>6.0573087225184119E-2</v>
      </c>
      <c r="P520" s="570"/>
      <c r="Q520" s="570"/>
      <c r="Z520" s="339"/>
      <c r="AA520" s="339"/>
      <c r="AB520" s="339"/>
      <c r="AC520" s="339"/>
      <c r="AD520" s="339"/>
      <c r="AE520" s="339"/>
      <c r="AF520" s="339"/>
      <c r="AG520" s="339"/>
      <c r="AH520" s="339"/>
      <c r="AI520" s="339"/>
      <c r="AJ520" s="339"/>
      <c r="AK520" s="339"/>
      <c r="AL520" s="339"/>
      <c r="AM520" s="339"/>
      <c r="AN520" s="339"/>
      <c r="AO520" s="339"/>
      <c r="AP520" s="339"/>
      <c r="AQ520" s="339"/>
      <c r="AR520" s="339"/>
      <c r="AS520" s="339"/>
      <c r="AT520" s="339"/>
      <c r="AU520" s="339"/>
      <c r="AV520" s="339"/>
      <c r="AW520" s="339"/>
      <c r="AX520" s="339"/>
      <c r="AY520" s="339"/>
      <c r="AZ520" s="339"/>
      <c r="BA520" s="341"/>
      <c r="BB520" s="391"/>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1"/>
      <c r="BX520" s="341"/>
      <c r="BY520" s="341"/>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1011" t="s">
        <v>563</v>
      </c>
      <c r="D521" s="995"/>
      <c r="E521" s="756">
        <v>0.418474143921444</v>
      </c>
      <c r="F521" s="570"/>
      <c r="G521" s="570"/>
      <c r="H521" s="1011" t="s">
        <v>468</v>
      </c>
      <c r="I521" s="995"/>
      <c r="J521" s="754">
        <v>0.23524765359523081</v>
      </c>
      <c r="K521" s="570"/>
      <c r="L521" s="570"/>
      <c r="M521" s="1011" t="s">
        <v>582</v>
      </c>
      <c r="N521" s="995"/>
      <c r="O521" s="755">
        <v>0.14301788434580984</v>
      </c>
      <c r="P521" s="570"/>
      <c r="Q521" s="570"/>
      <c r="Z521" s="339"/>
      <c r="AA521" s="339"/>
      <c r="AB521" s="339"/>
      <c r="AC521" s="339"/>
      <c r="AD521" s="339"/>
      <c r="AE521" s="339"/>
      <c r="AF521" s="339"/>
      <c r="AG521" s="339"/>
      <c r="AH521" s="339"/>
      <c r="AI521" s="339"/>
      <c r="AJ521" s="339"/>
      <c r="AK521" s="339"/>
      <c r="AL521" s="339"/>
      <c r="AM521" s="339"/>
      <c r="AN521" s="339"/>
      <c r="AO521" s="339"/>
      <c r="AP521" s="339"/>
      <c r="AQ521" s="339"/>
      <c r="AR521" s="339"/>
      <c r="AS521" s="339"/>
      <c r="AT521" s="339"/>
      <c r="AU521" s="339"/>
      <c r="AV521" s="339"/>
      <c r="AW521" s="339"/>
      <c r="AX521" s="339"/>
      <c r="AY521" s="339"/>
      <c r="AZ521" s="339"/>
      <c r="BA521" s="341"/>
      <c r="BB521" s="391"/>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1"/>
      <c r="BX521" s="341"/>
      <c r="BY521" s="341"/>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996"/>
      <c r="D522" s="995"/>
      <c r="E522" s="571"/>
      <c r="F522" s="570"/>
      <c r="G522" s="570"/>
      <c r="H522" s="1011" t="s">
        <v>587</v>
      </c>
      <c r="I522" s="995"/>
      <c r="J522" s="754">
        <v>6.8907110706536268E-2</v>
      </c>
      <c r="K522" s="570"/>
      <c r="L522" s="570"/>
      <c r="M522" s="1011" t="s">
        <v>570</v>
      </c>
      <c r="N522" s="995"/>
      <c r="O522" s="755">
        <v>0.24130667476919243</v>
      </c>
      <c r="P522" s="570"/>
      <c r="Q522" s="570"/>
      <c r="Z522" s="339"/>
      <c r="AA522" s="339"/>
      <c r="AB522" s="339"/>
      <c r="AC522" s="339"/>
      <c r="AD522" s="339"/>
      <c r="AE522" s="339"/>
      <c r="AF522" s="339"/>
      <c r="AG522" s="339"/>
      <c r="AH522" s="339"/>
      <c r="AI522" s="339"/>
      <c r="AJ522" s="339"/>
      <c r="AK522" s="339"/>
      <c r="AL522" s="339"/>
      <c r="AM522" s="339"/>
      <c r="AN522" s="339"/>
      <c r="AO522" s="339"/>
      <c r="AP522" s="339"/>
      <c r="AQ522" s="339"/>
      <c r="AR522" s="339"/>
      <c r="AS522" s="339"/>
      <c r="AT522" s="339"/>
      <c r="AU522" s="339"/>
      <c r="AV522" s="339"/>
      <c r="AW522" s="339"/>
      <c r="AX522" s="339"/>
      <c r="AY522" s="339"/>
      <c r="AZ522" s="339"/>
      <c r="BA522" s="341"/>
      <c r="BB522" s="391"/>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1"/>
      <c r="BX522" s="341"/>
      <c r="BY522" s="341"/>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996"/>
      <c r="D523" s="995"/>
      <c r="E523" s="570"/>
      <c r="F523" s="570"/>
      <c r="G523" s="570"/>
      <c r="H523" s="1011" t="s">
        <v>582</v>
      </c>
      <c r="I523" s="995"/>
      <c r="J523" s="754">
        <v>0.15776010526264633</v>
      </c>
      <c r="K523" s="570"/>
      <c r="L523" s="570"/>
      <c r="M523" s="1011" t="s">
        <v>573</v>
      </c>
      <c r="N523" s="995"/>
      <c r="O523" s="755">
        <v>0.24531217957643628</v>
      </c>
      <c r="P523" s="570"/>
      <c r="Q523" s="570"/>
      <c r="Z523" s="339"/>
      <c r="AA523" s="339"/>
      <c r="AB523" s="339"/>
      <c r="AC523" s="339"/>
      <c r="AD523" s="339"/>
      <c r="AE523" s="339"/>
      <c r="AF523" s="339"/>
      <c r="AG523" s="339"/>
      <c r="AH523" s="339"/>
      <c r="AI523" s="339"/>
      <c r="AJ523" s="339"/>
      <c r="AK523" s="339"/>
      <c r="AL523" s="339"/>
      <c r="AM523" s="339"/>
      <c r="AN523" s="339"/>
      <c r="AO523" s="339"/>
      <c r="AP523" s="339"/>
      <c r="AQ523" s="339"/>
      <c r="AR523" s="339"/>
      <c r="AS523" s="339"/>
      <c r="AT523" s="339"/>
      <c r="AU523" s="339"/>
      <c r="AV523" s="339"/>
      <c r="AW523" s="339"/>
      <c r="AX523" s="339"/>
      <c r="AY523" s="339"/>
      <c r="AZ523" s="339"/>
      <c r="BA523" s="341"/>
      <c r="BB523" s="391"/>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1"/>
      <c r="BX523" s="341"/>
      <c r="BY523" s="341"/>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1012" t="s">
        <v>238</v>
      </c>
      <c r="D524" s="995"/>
      <c r="E524" s="995"/>
      <c r="F524" s="995"/>
      <c r="G524" s="995"/>
      <c r="H524" s="1011" t="s">
        <v>570</v>
      </c>
      <c r="I524" s="995"/>
      <c r="J524" s="754">
        <v>0.3182529622684806</v>
      </c>
      <c r="K524" s="570"/>
      <c r="L524" s="570"/>
      <c r="M524" s="1011" t="s">
        <v>567</v>
      </c>
      <c r="N524" s="995"/>
      <c r="O524" s="755">
        <v>0.40089253255939306</v>
      </c>
      <c r="P524" s="570"/>
      <c r="Q524" s="570"/>
      <c r="Z524" s="339"/>
      <c r="AA524" s="339"/>
      <c r="AB524" s="339"/>
      <c r="AC524" s="339"/>
      <c r="AD524" s="339"/>
      <c r="AE524" s="339"/>
      <c r="AF524" s="339"/>
      <c r="AG524" s="339"/>
      <c r="AH524" s="339"/>
      <c r="AI524" s="339"/>
      <c r="AJ524" s="339"/>
      <c r="AK524" s="339"/>
      <c r="AL524" s="339"/>
      <c r="AM524" s="339"/>
      <c r="AN524" s="339"/>
      <c r="AO524" s="339"/>
      <c r="AP524" s="339"/>
      <c r="AQ524" s="339"/>
      <c r="AR524" s="339"/>
      <c r="AS524" s="339"/>
      <c r="AT524" s="339"/>
      <c r="AU524" s="339"/>
      <c r="AV524" s="339"/>
      <c r="AW524" s="339"/>
      <c r="AX524" s="339"/>
      <c r="AY524" s="339"/>
      <c r="AZ524" s="339"/>
      <c r="BA524" s="341"/>
      <c r="BB524" s="391"/>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1"/>
      <c r="BX524" s="341"/>
      <c r="BY524" s="341"/>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1007" t="s">
        <v>198</v>
      </c>
      <c r="D525" s="995"/>
      <c r="E525" s="1007" t="s">
        <v>239</v>
      </c>
      <c r="F525" s="1008"/>
      <c r="G525" s="1009"/>
      <c r="H525" s="1011" t="s">
        <v>573</v>
      </c>
      <c r="I525" s="995"/>
      <c r="J525" s="754">
        <v>0.20344147508366547</v>
      </c>
      <c r="K525" s="570"/>
      <c r="L525" s="570"/>
      <c r="M525" s="1011" t="s">
        <v>463</v>
      </c>
      <c r="N525" s="995"/>
      <c r="O525" s="755">
        <v>0.46971020016698656</v>
      </c>
      <c r="P525" s="570"/>
      <c r="Q525" s="570"/>
      <c r="Z525" s="339"/>
      <c r="AA525" s="339"/>
      <c r="AB525" s="339"/>
      <c r="AC525" s="339"/>
      <c r="AD525" s="339"/>
      <c r="AE525" s="339"/>
      <c r="AF525" s="339"/>
      <c r="AG525" s="339"/>
      <c r="AH525" s="339"/>
      <c r="AI525" s="339"/>
      <c r="AJ525" s="339"/>
      <c r="AK525" s="339"/>
      <c r="AL525" s="339"/>
      <c r="AM525" s="339"/>
      <c r="AN525" s="339"/>
      <c r="AO525" s="339"/>
      <c r="AP525" s="339"/>
      <c r="AQ525" s="339"/>
      <c r="AR525" s="339"/>
      <c r="AS525" s="339"/>
      <c r="AT525" s="339"/>
      <c r="AU525" s="339"/>
      <c r="AV525" s="339"/>
      <c r="AW525" s="339"/>
      <c r="AX525" s="339"/>
      <c r="AY525" s="339"/>
      <c r="AZ525" s="339"/>
      <c r="BA525" s="341"/>
      <c r="BB525" s="391"/>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1"/>
      <c r="BX525" s="341"/>
      <c r="BY525" s="341"/>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995"/>
      <c r="D526" s="995"/>
      <c r="E526" s="738" t="s">
        <v>182</v>
      </c>
      <c r="F526" s="739" t="s">
        <v>240</v>
      </c>
      <c r="G526" s="740" t="s">
        <v>241</v>
      </c>
      <c r="H526" s="1011" t="s">
        <v>567</v>
      </c>
      <c r="I526" s="995"/>
      <c r="J526" s="754">
        <v>0.30326729083284726</v>
      </c>
      <c r="K526" s="570"/>
      <c r="L526" s="570"/>
      <c r="M526" s="1011" t="s">
        <v>576</v>
      </c>
      <c r="N526" s="995"/>
      <c r="O526" s="755">
        <v>0.14037269621322229</v>
      </c>
      <c r="P526" s="570"/>
      <c r="Q526" s="570"/>
      <c r="Z526" s="339"/>
      <c r="AA526" s="339"/>
      <c r="AB526" s="339"/>
      <c r="AC526" s="339"/>
      <c r="AD526" s="339"/>
      <c r="AE526" s="339"/>
      <c r="AF526" s="339"/>
      <c r="AG526" s="339"/>
      <c r="AH526" s="339"/>
      <c r="AI526" s="339"/>
      <c r="AJ526" s="339"/>
      <c r="AK526" s="339"/>
      <c r="AL526" s="339"/>
      <c r="AM526" s="339"/>
      <c r="AN526" s="339"/>
      <c r="AO526" s="339"/>
      <c r="AP526" s="339"/>
      <c r="AQ526" s="339"/>
      <c r="AR526" s="339"/>
      <c r="AS526" s="339"/>
      <c r="AT526" s="339"/>
      <c r="AU526" s="339"/>
      <c r="AV526" s="339"/>
      <c r="AW526" s="339"/>
      <c r="AX526" s="339"/>
      <c r="AY526" s="339"/>
      <c r="AZ526" s="339"/>
      <c r="BA526" s="341"/>
      <c r="BB526" s="391"/>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1"/>
      <c r="BX526" s="341"/>
      <c r="BY526" s="341"/>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1011" t="s">
        <v>199</v>
      </c>
      <c r="D527" s="995"/>
      <c r="E527" s="762">
        <v>9.0765124514395943</v>
      </c>
      <c r="F527" s="763">
        <v>15.923706055157183</v>
      </c>
      <c r="G527" s="764">
        <v>15.923706055157183</v>
      </c>
      <c r="H527" s="1011" t="s">
        <v>463</v>
      </c>
      <c r="I527" s="995"/>
      <c r="J527" s="754">
        <v>0.35801205939345521</v>
      </c>
      <c r="K527" s="570"/>
      <c r="L527" s="570"/>
      <c r="M527" s="1011" t="s">
        <v>461</v>
      </c>
      <c r="N527" s="995"/>
      <c r="O527" s="755">
        <v>0.43512982581903564</v>
      </c>
      <c r="P527" s="570"/>
      <c r="Q527" s="570"/>
      <c r="Z527" s="339"/>
      <c r="AA527" s="339"/>
      <c r="AB527" s="339"/>
      <c r="AC527" s="339"/>
      <c r="AD527" s="339"/>
      <c r="AE527" s="339"/>
      <c r="AF527" s="339"/>
      <c r="AG527" s="339"/>
      <c r="AH527" s="339"/>
      <c r="AI527" s="339"/>
      <c r="AJ527" s="339"/>
      <c r="AK527" s="339"/>
      <c r="AL527" s="339"/>
      <c r="AM527" s="339"/>
      <c r="AN527" s="339"/>
      <c r="AO527" s="339"/>
      <c r="AP527" s="339"/>
      <c r="AQ527" s="339"/>
      <c r="AR527" s="339"/>
      <c r="AS527" s="339"/>
      <c r="AT527" s="339"/>
      <c r="AU527" s="339"/>
      <c r="AV527" s="339"/>
      <c r="AW527" s="339"/>
      <c r="AX527" s="339"/>
      <c r="AY527" s="339"/>
      <c r="AZ527" s="339"/>
      <c r="BA527" s="341"/>
      <c r="BB527" s="391"/>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1"/>
      <c r="BX527" s="341"/>
      <c r="BY527" s="341"/>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996"/>
      <c r="D528" s="995"/>
      <c r="E528" s="571"/>
      <c r="F528" s="571"/>
      <c r="G528" s="571"/>
      <c r="H528" s="1011" t="s">
        <v>576</v>
      </c>
      <c r="I528" s="995"/>
      <c r="J528" s="754">
        <v>0.25537252510096375</v>
      </c>
      <c r="K528" s="570"/>
      <c r="L528" s="570"/>
      <c r="M528" s="1011" t="s">
        <v>488</v>
      </c>
      <c r="N528" s="995"/>
      <c r="O528" s="755">
        <v>3.679615563629967E-2</v>
      </c>
      <c r="P528" s="570"/>
      <c r="Q528" s="570"/>
      <c r="Z528" s="339"/>
      <c r="AA528" s="339"/>
      <c r="AB528" s="339"/>
      <c r="AC528" s="339"/>
      <c r="AD528" s="339"/>
      <c r="AE528" s="339"/>
      <c r="AF528" s="339"/>
      <c r="AG528" s="339"/>
      <c r="AH528" s="339"/>
      <c r="AI528" s="339"/>
      <c r="AJ528" s="339"/>
      <c r="AK528" s="339"/>
      <c r="AL528" s="339"/>
      <c r="AM528" s="339"/>
      <c r="AN528" s="339"/>
      <c r="AO528" s="339"/>
      <c r="AP528" s="339"/>
      <c r="AQ528" s="339"/>
      <c r="AR528" s="339"/>
      <c r="AS528" s="339"/>
      <c r="AT528" s="339"/>
      <c r="AU528" s="339"/>
      <c r="AV528" s="339"/>
      <c r="AW528" s="339"/>
      <c r="AX528" s="339"/>
      <c r="AY528" s="339"/>
      <c r="AZ528" s="339"/>
      <c r="BA528" s="341"/>
      <c r="BB528" s="391"/>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1"/>
      <c r="BX528" s="341"/>
      <c r="BY528" s="341"/>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996"/>
      <c r="D529" s="995"/>
      <c r="E529" s="570"/>
      <c r="F529" s="570"/>
      <c r="G529" s="570"/>
      <c r="H529" s="1011" t="s">
        <v>461</v>
      </c>
      <c r="I529" s="995"/>
      <c r="J529" s="754">
        <v>0.35629742189561836</v>
      </c>
      <c r="K529" s="570"/>
      <c r="L529" s="570"/>
      <c r="M529" s="1011" t="s">
        <v>483</v>
      </c>
      <c r="N529" s="995"/>
      <c r="O529" s="755">
        <v>6.9750146326006179E-2</v>
      </c>
      <c r="P529" s="570"/>
      <c r="Q529" s="570"/>
      <c r="Z529" s="339"/>
      <c r="AA529" s="339"/>
      <c r="AB529" s="339"/>
      <c r="AC529" s="339"/>
      <c r="AD529" s="339"/>
      <c r="AE529" s="339"/>
      <c r="AF529" s="339"/>
      <c r="AG529" s="339"/>
      <c r="AH529" s="339"/>
      <c r="AI529" s="339"/>
      <c r="AJ529" s="339"/>
      <c r="AK529" s="339"/>
      <c r="AL529" s="339"/>
      <c r="AM529" s="339"/>
      <c r="AN529" s="339"/>
      <c r="AO529" s="339"/>
      <c r="AP529" s="339"/>
      <c r="AQ529" s="339"/>
      <c r="AR529" s="339"/>
      <c r="AS529" s="339"/>
      <c r="AT529" s="339"/>
      <c r="AU529" s="339"/>
      <c r="AV529" s="339"/>
      <c r="AW529" s="339"/>
      <c r="AX529" s="339"/>
      <c r="AY529" s="339"/>
      <c r="AZ529" s="339"/>
      <c r="BA529" s="341"/>
      <c r="BB529" s="391"/>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1"/>
      <c r="BX529" s="341"/>
      <c r="BY529" s="341"/>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1012" t="s">
        <v>242</v>
      </c>
      <c r="D530" s="995"/>
      <c r="E530" s="995"/>
      <c r="F530" s="570"/>
      <c r="G530" s="570"/>
      <c r="H530" s="1011" t="s">
        <v>488</v>
      </c>
      <c r="I530" s="995"/>
      <c r="J530" s="754">
        <v>0.11089692671430547</v>
      </c>
      <c r="K530" s="570"/>
      <c r="L530" s="570"/>
      <c r="M530" s="1011" t="s">
        <v>478</v>
      </c>
      <c r="N530" s="995"/>
      <c r="O530" s="755">
        <v>0.19336546918173758</v>
      </c>
      <c r="P530" s="570"/>
      <c r="Q530" s="570"/>
      <c r="Z530" s="339"/>
      <c r="AA530" s="339"/>
      <c r="AB530" s="339"/>
      <c r="AC530" s="339"/>
      <c r="AD530" s="339"/>
      <c r="AE530" s="339"/>
      <c r="AF530" s="339"/>
      <c r="AG530" s="339"/>
      <c r="AH530" s="339"/>
      <c r="AI530" s="339"/>
      <c r="AJ530" s="339"/>
      <c r="AK530" s="339"/>
      <c r="AL530" s="339"/>
      <c r="AM530" s="339"/>
      <c r="AN530" s="339"/>
      <c r="AO530" s="339"/>
      <c r="AP530" s="339"/>
      <c r="AQ530" s="339"/>
      <c r="AR530" s="339"/>
      <c r="AS530" s="339"/>
      <c r="AT530" s="339"/>
      <c r="AU530" s="339"/>
      <c r="AV530" s="339"/>
      <c r="AW530" s="339"/>
      <c r="AX530" s="339"/>
      <c r="AY530" s="339"/>
      <c r="AZ530" s="339"/>
      <c r="BA530" s="341"/>
      <c r="BB530" s="391"/>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1"/>
      <c r="BX530" s="341"/>
      <c r="BY530" s="341"/>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996"/>
      <c r="D531" s="995"/>
      <c r="E531" s="741" t="s">
        <v>198</v>
      </c>
      <c r="F531" s="570"/>
      <c r="G531" s="570"/>
      <c r="H531" s="1011" t="s">
        <v>483</v>
      </c>
      <c r="I531" s="995"/>
      <c r="J531" s="754">
        <v>0.17459987992419088</v>
      </c>
      <c r="K531" s="570"/>
      <c r="L531" s="570"/>
      <c r="M531" s="1011" t="s">
        <v>575</v>
      </c>
      <c r="N531" s="995"/>
      <c r="O531" s="755">
        <v>0.14531863950780907</v>
      </c>
      <c r="P531" s="570"/>
      <c r="Q531" s="570"/>
      <c r="Z531" s="339"/>
      <c r="AA531" s="339"/>
      <c r="AB531" s="339"/>
      <c r="AC531" s="339"/>
      <c r="AD531" s="339"/>
      <c r="AE531" s="339"/>
      <c r="AF531" s="339"/>
      <c r="AG531" s="339"/>
      <c r="AH531" s="339"/>
      <c r="AI531" s="339"/>
      <c r="AJ531" s="339"/>
      <c r="AK531" s="339"/>
      <c r="AL531" s="339"/>
      <c r="AM531" s="339"/>
      <c r="AN531" s="339"/>
      <c r="AO531" s="339"/>
      <c r="AP531" s="339"/>
      <c r="AQ531" s="339"/>
      <c r="AR531" s="339"/>
      <c r="AS531" s="339"/>
      <c r="AT531" s="339"/>
      <c r="AU531" s="339"/>
      <c r="AV531" s="339"/>
      <c r="AW531" s="339"/>
      <c r="AX531" s="339"/>
      <c r="AY531" s="339"/>
      <c r="AZ531" s="339"/>
      <c r="BA531" s="341"/>
      <c r="BB531" s="391"/>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1"/>
      <c r="BX531" s="341"/>
      <c r="BY531" s="341"/>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995"/>
      <c r="D532" s="995"/>
      <c r="E532" s="765" t="s">
        <v>199</v>
      </c>
      <c r="F532" s="570"/>
      <c r="G532" s="570"/>
      <c r="H532" s="1011" t="s">
        <v>478</v>
      </c>
      <c r="I532" s="995"/>
      <c r="J532" s="754">
        <v>0.29071865629375271</v>
      </c>
      <c r="K532" s="570"/>
      <c r="L532" s="570"/>
      <c r="M532" s="1011" t="s">
        <v>569</v>
      </c>
      <c r="N532" s="995"/>
      <c r="O532" s="755">
        <v>0.25547375240041714</v>
      </c>
      <c r="P532" s="570"/>
      <c r="Q532" s="570"/>
      <c r="Z532" s="339"/>
      <c r="AA532" s="339"/>
      <c r="AB532" s="339"/>
      <c r="AC532" s="339"/>
      <c r="AD532" s="339"/>
      <c r="AE532" s="339"/>
      <c r="AF532" s="339"/>
      <c r="AG532" s="339"/>
      <c r="AH532" s="339"/>
      <c r="AI532" s="339"/>
      <c r="AJ532" s="339"/>
      <c r="AK532" s="339"/>
      <c r="AL532" s="339"/>
      <c r="AM532" s="339"/>
      <c r="AN532" s="339"/>
      <c r="AO532" s="339"/>
      <c r="AP532" s="339"/>
      <c r="AQ532" s="339"/>
      <c r="AR532" s="339"/>
      <c r="AS532" s="339"/>
      <c r="AT532" s="339"/>
      <c r="AU532" s="339"/>
      <c r="AV532" s="339"/>
      <c r="AW532" s="339"/>
      <c r="AX532" s="339"/>
      <c r="AY532" s="339"/>
      <c r="AZ532" s="339"/>
      <c r="BA532" s="341"/>
      <c r="BB532" s="391"/>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1"/>
      <c r="BX532" s="341"/>
      <c r="BY532" s="341"/>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1011" t="s">
        <v>593</v>
      </c>
      <c r="D533" s="995"/>
      <c r="E533" s="750">
        <v>-2.0071631033163544E-2</v>
      </c>
      <c r="F533" s="570"/>
      <c r="G533" s="570"/>
      <c r="H533" s="1011" t="s">
        <v>575</v>
      </c>
      <c r="I533" s="995"/>
      <c r="J533" s="754">
        <v>0.27273092688312733</v>
      </c>
      <c r="K533" s="570"/>
      <c r="L533" s="570"/>
      <c r="M533" s="1011" t="s">
        <v>564</v>
      </c>
      <c r="N533" s="995"/>
      <c r="O533" s="755">
        <v>0.35507226075836074</v>
      </c>
      <c r="P533" s="570"/>
      <c r="Q533" s="570"/>
      <c r="Z533" s="339"/>
      <c r="AA533" s="339"/>
      <c r="AB533" s="339"/>
      <c r="AC533" s="339"/>
      <c r="AD533" s="339"/>
      <c r="AE533" s="339"/>
      <c r="AF533" s="339"/>
      <c r="AG533" s="339"/>
      <c r="AH533" s="339"/>
      <c r="AI533" s="339"/>
      <c r="AJ533" s="339"/>
      <c r="AK533" s="339"/>
      <c r="AL533" s="339"/>
      <c r="AM533" s="339"/>
      <c r="AN533" s="339"/>
      <c r="AO533" s="339"/>
      <c r="AP533" s="339"/>
      <c r="AQ533" s="339"/>
      <c r="AR533" s="339"/>
      <c r="AS533" s="339"/>
      <c r="AT533" s="339"/>
      <c r="AU533" s="339"/>
      <c r="AV533" s="339"/>
      <c r="AW533" s="339"/>
      <c r="AX533" s="339"/>
      <c r="AY533" s="339"/>
      <c r="AZ533" s="339"/>
      <c r="BA533" s="341"/>
      <c r="BB533" s="391"/>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1"/>
      <c r="BX533" s="341"/>
      <c r="BY533" s="341"/>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1011" t="s">
        <v>578</v>
      </c>
      <c r="D534" s="995"/>
      <c r="E534" s="753">
        <v>-3.5042571105006984E-2</v>
      </c>
      <c r="F534" s="570"/>
      <c r="G534" s="570"/>
      <c r="H534" s="1011" t="s">
        <v>569</v>
      </c>
      <c r="I534" s="995"/>
      <c r="J534" s="754">
        <v>0.33807444056593366</v>
      </c>
      <c r="K534" s="570"/>
      <c r="L534" s="570"/>
      <c r="M534" s="1011" t="s">
        <v>577</v>
      </c>
      <c r="N534" s="995"/>
      <c r="O534" s="755">
        <v>0.18724791366001386</v>
      </c>
      <c r="P534" s="570"/>
      <c r="Q534" s="570"/>
      <c r="Z534" s="339"/>
      <c r="AA534" s="339"/>
      <c r="AB534" s="339"/>
      <c r="AC534" s="339"/>
      <c r="AD534" s="339"/>
      <c r="AE534" s="339"/>
      <c r="AF534" s="339"/>
      <c r="AG534" s="339"/>
      <c r="AH534" s="339"/>
      <c r="AI534" s="339"/>
      <c r="AJ534" s="339"/>
      <c r="AK534" s="339"/>
      <c r="AL534" s="339"/>
      <c r="AM534" s="339"/>
      <c r="AN534" s="339"/>
      <c r="AO534" s="339"/>
      <c r="AP534" s="339"/>
      <c r="AQ534" s="339"/>
      <c r="AR534" s="339"/>
      <c r="AS534" s="339"/>
      <c r="AT534" s="339"/>
      <c r="AU534" s="339"/>
      <c r="AV534" s="339"/>
      <c r="AW534" s="339"/>
      <c r="AX534" s="339"/>
      <c r="AY534" s="339"/>
      <c r="AZ534" s="339"/>
      <c r="BA534" s="341"/>
      <c r="BB534" s="391"/>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1"/>
      <c r="BX534" s="341"/>
      <c r="BY534" s="341"/>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1011" t="s">
        <v>605</v>
      </c>
      <c r="D535" s="995"/>
      <c r="E535" s="753">
        <v>-2.8154334990858117E-3</v>
      </c>
      <c r="F535" s="570"/>
      <c r="G535" s="570"/>
      <c r="H535" s="1011" t="s">
        <v>564</v>
      </c>
      <c r="I535" s="995"/>
      <c r="J535" s="754">
        <v>0.36926601540054155</v>
      </c>
      <c r="K535" s="570"/>
      <c r="L535" s="570"/>
      <c r="M535" s="1011" t="s">
        <v>568</v>
      </c>
      <c r="N535" s="995"/>
      <c r="O535" s="755">
        <v>0.36198158859804608</v>
      </c>
      <c r="P535" s="570"/>
      <c r="Q535" s="570"/>
      <c r="Z535" s="339"/>
      <c r="AA535" s="339"/>
      <c r="AB535" s="339"/>
      <c r="AC535" s="339"/>
      <c r="AD535" s="339"/>
      <c r="AE535" s="339"/>
      <c r="AF535" s="339"/>
      <c r="AG535" s="339"/>
      <c r="AH535" s="339"/>
      <c r="AI535" s="339"/>
      <c r="AJ535" s="339"/>
      <c r="AK535" s="339"/>
      <c r="AL535" s="339"/>
      <c r="AM535" s="339"/>
      <c r="AN535" s="339"/>
      <c r="AO535" s="339"/>
      <c r="AP535" s="339"/>
      <c r="AQ535" s="339"/>
      <c r="AR535" s="339"/>
      <c r="AS535" s="339"/>
      <c r="AT535" s="339"/>
      <c r="AU535" s="339"/>
      <c r="AV535" s="339"/>
      <c r="AW535" s="339"/>
      <c r="AX535" s="339"/>
      <c r="AY535" s="339"/>
      <c r="AZ535" s="339"/>
      <c r="BA535" s="341"/>
      <c r="BB535" s="391"/>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1"/>
      <c r="BX535" s="341"/>
      <c r="BY535" s="341"/>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1011" t="s">
        <v>589</v>
      </c>
      <c r="D536" s="995"/>
      <c r="E536" s="753">
        <v>-1.5650256951511437E-2</v>
      </c>
      <c r="F536" s="570"/>
      <c r="G536" s="570"/>
      <c r="H536" s="1011" t="s">
        <v>577</v>
      </c>
      <c r="I536" s="995"/>
      <c r="J536" s="754">
        <v>0.16692193107251024</v>
      </c>
      <c r="K536" s="570"/>
      <c r="L536" s="570"/>
      <c r="M536" s="1011" t="s">
        <v>584</v>
      </c>
      <c r="N536" s="995"/>
      <c r="O536" s="755">
        <v>0.11357141816817973</v>
      </c>
      <c r="P536" s="570"/>
      <c r="Q536" s="570"/>
      <c r="Z536" s="339"/>
      <c r="AA536" s="339"/>
      <c r="AB536" s="339"/>
      <c r="AC536" s="339"/>
      <c r="AD536" s="339"/>
      <c r="AE536" s="339"/>
      <c r="AF536" s="339"/>
      <c r="AG536" s="339"/>
      <c r="AH536" s="339"/>
      <c r="AI536" s="339"/>
      <c r="AJ536" s="339"/>
      <c r="AK536" s="339"/>
      <c r="AL536" s="339"/>
      <c r="AM536" s="339"/>
      <c r="AN536" s="339"/>
      <c r="AO536" s="339"/>
      <c r="AP536" s="339"/>
      <c r="AQ536" s="339"/>
      <c r="AR536" s="339"/>
      <c r="AS536" s="339"/>
      <c r="AT536" s="339"/>
      <c r="AU536" s="339"/>
      <c r="AV536" s="339"/>
      <c r="AW536" s="339"/>
      <c r="AX536" s="339"/>
      <c r="AY536" s="339"/>
      <c r="AZ536" s="339"/>
      <c r="BA536" s="341"/>
      <c r="BB536" s="391"/>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1"/>
      <c r="BX536" s="341"/>
      <c r="BY536" s="341"/>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1011" t="s">
        <v>580</v>
      </c>
      <c r="D537" s="995"/>
      <c r="E537" s="753">
        <v>4.5184058544794056E-2</v>
      </c>
      <c r="F537" s="570"/>
      <c r="G537" s="570"/>
      <c r="H537" s="1011" t="s">
        <v>568</v>
      </c>
      <c r="I537" s="995"/>
      <c r="J537" s="754">
        <v>0.31383052254605759</v>
      </c>
      <c r="K537" s="570"/>
      <c r="L537" s="570"/>
      <c r="M537" s="1011" t="s">
        <v>563</v>
      </c>
      <c r="N537" s="995"/>
      <c r="O537" s="757">
        <v>0.36240958027455505</v>
      </c>
      <c r="P537" s="570"/>
      <c r="Q537" s="570"/>
      <c r="Z537" s="339"/>
      <c r="AA537" s="339"/>
      <c r="AB537" s="339"/>
      <c r="AC537" s="339"/>
      <c r="AD537" s="339"/>
      <c r="AE537" s="339"/>
      <c r="AF537" s="339"/>
      <c r="AG537" s="339"/>
      <c r="AH537" s="339"/>
      <c r="AI537" s="339"/>
      <c r="AJ537" s="339"/>
      <c r="AK537" s="339"/>
      <c r="AL537" s="339"/>
      <c r="AM537" s="339"/>
      <c r="AN537" s="339"/>
      <c r="AO537" s="339"/>
      <c r="AP537" s="339"/>
      <c r="AQ537" s="339"/>
      <c r="AR537" s="339"/>
      <c r="AS537" s="339"/>
      <c r="AT537" s="339"/>
      <c r="AU537" s="339"/>
      <c r="AV537" s="339"/>
      <c r="AW537" s="339"/>
      <c r="AX537" s="339"/>
      <c r="AY537" s="339"/>
      <c r="AZ537" s="339"/>
      <c r="BA537" s="341"/>
      <c r="BB537" s="391"/>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1"/>
      <c r="BX537" s="341"/>
      <c r="BY537" s="341"/>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1011" t="s">
        <v>601</v>
      </c>
      <c r="D538" s="995"/>
      <c r="E538" s="753">
        <v>-6.1442308743213485E-3</v>
      </c>
      <c r="F538" s="570"/>
      <c r="G538" s="570"/>
      <c r="H538" s="1011" t="s">
        <v>584</v>
      </c>
      <c r="I538" s="995"/>
      <c r="J538" s="754">
        <v>0.13189088177999311</v>
      </c>
      <c r="K538" s="570"/>
      <c r="L538" s="570"/>
      <c r="M538" s="996"/>
      <c r="N538" s="995"/>
      <c r="O538" s="571"/>
      <c r="P538" s="570"/>
      <c r="Q538" s="570"/>
      <c r="Z538" s="339"/>
      <c r="AA538" s="339"/>
      <c r="AB538" s="339"/>
      <c r="AC538" s="339"/>
      <c r="AD538" s="339"/>
      <c r="AE538" s="339"/>
      <c r="AF538" s="339"/>
      <c r="AG538" s="339"/>
      <c r="AH538" s="339"/>
      <c r="AI538" s="339"/>
      <c r="AJ538" s="339"/>
      <c r="AK538" s="339"/>
      <c r="AL538" s="339"/>
      <c r="AM538" s="339"/>
      <c r="AN538" s="339"/>
      <c r="AO538" s="339"/>
      <c r="AP538" s="339"/>
      <c r="AQ538" s="339"/>
      <c r="AR538" s="339"/>
      <c r="AS538" s="339"/>
      <c r="AT538" s="339"/>
      <c r="AU538" s="339"/>
      <c r="AV538" s="339"/>
      <c r="AW538" s="339"/>
      <c r="AX538" s="339"/>
      <c r="AY538" s="339"/>
      <c r="AZ538" s="339"/>
      <c r="BA538" s="341"/>
      <c r="BB538" s="391"/>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1"/>
      <c r="BX538" s="341"/>
      <c r="BY538" s="341"/>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1011" t="s">
        <v>598</v>
      </c>
      <c r="D539" s="995"/>
      <c r="E539" s="753">
        <v>-6.6951980655695189E-3</v>
      </c>
      <c r="F539" s="570"/>
      <c r="G539" s="570"/>
      <c r="H539" s="1011" t="s">
        <v>563</v>
      </c>
      <c r="I539" s="995"/>
      <c r="J539" s="758">
        <v>0.41452394853760999</v>
      </c>
      <c r="K539" s="570"/>
      <c r="L539" s="570"/>
      <c r="M539" s="996"/>
      <c r="N539" s="995"/>
      <c r="O539" s="570"/>
      <c r="P539" s="570"/>
      <c r="Q539" s="570"/>
      <c r="Z539" s="339"/>
      <c r="AA539" s="339"/>
      <c r="AB539" s="339"/>
      <c r="AC539" s="339"/>
      <c r="AD539" s="339"/>
      <c r="AE539" s="339"/>
      <c r="AF539" s="339"/>
      <c r="AG539" s="339"/>
      <c r="AH539" s="339"/>
      <c r="AI539" s="339"/>
      <c r="AJ539" s="339"/>
      <c r="AK539" s="339"/>
      <c r="AL539" s="339"/>
      <c r="AM539" s="339"/>
      <c r="AN539" s="339"/>
      <c r="AO539" s="339"/>
      <c r="AP539" s="339"/>
      <c r="AQ539" s="339"/>
      <c r="AR539" s="339"/>
      <c r="AS539" s="339"/>
      <c r="AT539" s="339"/>
      <c r="AU539" s="339"/>
      <c r="AV539" s="339"/>
      <c r="AW539" s="339"/>
      <c r="AX539" s="339"/>
      <c r="AY539" s="339"/>
      <c r="AZ539" s="339"/>
      <c r="BA539" s="341"/>
      <c r="BB539" s="391"/>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1"/>
      <c r="BX539" s="341"/>
      <c r="BY539" s="341"/>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1011" t="s">
        <v>590</v>
      </c>
      <c r="D540" s="995"/>
      <c r="E540" s="753">
        <v>-2.5762237648614173E-2</v>
      </c>
      <c r="F540" s="570"/>
      <c r="G540" s="570"/>
      <c r="H540" s="996"/>
      <c r="I540" s="995"/>
      <c r="J540" s="571"/>
      <c r="K540" s="570"/>
      <c r="L540" s="570"/>
      <c r="M540" s="1012" t="s">
        <v>238</v>
      </c>
      <c r="N540" s="995"/>
      <c r="O540" s="995"/>
      <c r="P540" s="995"/>
      <c r="Q540" s="995"/>
      <c r="Z540" s="339"/>
      <c r="AA540" s="339"/>
      <c r="AB540" s="339"/>
      <c r="AC540" s="339"/>
      <c r="AD540" s="339"/>
      <c r="AE540" s="339"/>
      <c r="AF540" s="339"/>
      <c r="AG540" s="339"/>
      <c r="AH540" s="339"/>
      <c r="AI540" s="339"/>
      <c r="AJ540" s="339"/>
      <c r="AK540" s="339"/>
      <c r="AL540" s="339"/>
      <c r="AM540" s="339"/>
      <c r="AN540" s="339"/>
      <c r="AO540" s="339"/>
      <c r="AP540" s="339"/>
      <c r="AQ540" s="339"/>
      <c r="AR540" s="339"/>
      <c r="AS540" s="339"/>
      <c r="AT540" s="339"/>
      <c r="AU540" s="339"/>
      <c r="AV540" s="339"/>
      <c r="AW540" s="339"/>
      <c r="AX540" s="339"/>
      <c r="AY540" s="339"/>
      <c r="AZ540" s="339"/>
      <c r="BA540" s="341"/>
      <c r="BB540" s="391"/>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1"/>
      <c r="BX540" s="341"/>
      <c r="BY540" s="341"/>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1011" t="s">
        <v>602</v>
      </c>
      <c r="D541" s="995"/>
      <c r="E541" s="753">
        <v>-6.3400804374031776E-3</v>
      </c>
      <c r="F541" s="570"/>
      <c r="G541" s="570"/>
      <c r="H541" s="996"/>
      <c r="I541" s="995"/>
      <c r="J541" s="570"/>
      <c r="K541" s="570"/>
      <c r="L541" s="570"/>
      <c r="M541" s="1007" t="s">
        <v>198</v>
      </c>
      <c r="N541" s="995"/>
      <c r="O541" s="1007" t="s">
        <v>239</v>
      </c>
      <c r="P541" s="1008"/>
      <c r="Q541" s="1009"/>
      <c r="Z541" s="339"/>
      <c r="AA541" s="339"/>
      <c r="AB541" s="339"/>
      <c r="AC541" s="339"/>
      <c r="AD541" s="339"/>
      <c r="AE541" s="339"/>
      <c r="AF541" s="339"/>
      <c r="AG541" s="339"/>
      <c r="AH541" s="339"/>
      <c r="AI541" s="339"/>
      <c r="AJ541" s="339"/>
      <c r="AK541" s="339"/>
      <c r="AL541" s="339"/>
      <c r="AM541" s="339"/>
      <c r="AN541" s="339"/>
      <c r="AO541" s="339"/>
      <c r="AP541" s="339"/>
      <c r="AQ541" s="339"/>
      <c r="AR541" s="339"/>
      <c r="AS541" s="339"/>
      <c r="AT541" s="339"/>
      <c r="AU541" s="339"/>
      <c r="AV541" s="339"/>
      <c r="AW541" s="339"/>
      <c r="AX541" s="339"/>
      <c r="AY541" s="339"/>
      <c r="AZ541" s="339"/>
      <c r="BA541" s="341"/>
      <c r="BB541" s="391"/>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1"/>
      <c r="BX541" s="341"/>
      <c r="BY541" s="341"/>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1011" t="s">
        <v>572</v>
      </c>
      <c r="D542" s="995"/>
      <c r="E542" s="753">
        <v>6.1880435836573669E-2</v>
      </c>
      <c r="F542" s="570"/>
      <c r="G542" s="570"/>
      <c r="H542" s="1012" t="s">
        <v>238</v>
      </c>
      <c r="I542" s="995"/>
      <c r="J542" s="995"/>
      <c r="K542" s="995"/>
      <c r="L542" s="995"/>
      <c r="M542" s="995"/>
      <c r="N542" s="995"/>
      <c r="O542" s="742" t="s">
        <v>182</v>
      </c>
      <c r="P542" s="743" t="s">
        <v>240</v>
      </c>
      <c r="Q542" s="744" t="s">
        <v>241</v>
      </c>
      <c r="Z542" s="339"/>
      <c r="AA542" s="339"/>
      <c r="AB542" s="339"/>
      <c r="AC542" s="339"/>
      <c r="AD542" s="339"/>
      <c r="AE542" s="339"/>
      <c r="AF542" s="339"/>
      <c r="AG542" s="339"/>
      <c r="AH542" s="339"/>
      <c r="AI542" s="339"/>
      <c r="AJ542" s="339"/>
      <c r="AK542" s="339"/>
      <c r="AL542" s="339"/>
      <c r="AM542" s="339"/>
      <c r="AN542" s="339"/>
      <c r="AO542" s="339"/>
      <c r="AP542" s="339"/>
      <c r="AQ542" s="339"/>
      <c r="AR542" s="339"/>
      <c r="AS542" s="339"/>
      <c r="AT542" s="339"/>
      <c r="AU542" s="339"/>
      <c r="AV542" s="339"/>
      <c r="AW542" s="339"/>
      <c r="AX542" s="339"/>
      <c r="AY542" s="339"/>
      <c r="AZ542" s="339"/>
      <c r="BA542" s="341"/>
      <c r="BB542" s="391"/>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1"/>
      <c r="BX542" s="341"/>
      <c r="BY542" s="341"/>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1011" t="s">
        <v>579</v>
      </c>
      <c r="D543" s="995"/>
      <c r="E543" s="753">
        <v>-4.6342179918709515E-2</v>
      </c>
      <c r="F543" s="570"/>
      <c r="G543" s="570"/>
      <c r="H543" s="1007" t="s">
        <v>198</v>
      </c>
      <c r="I543" s="995"/>
      <c r="J543" s="1007" t="s">
        <v>239</v>
      </c>
      <c r="K543" s="1008"/>
      <c r="L543" s="1009"/>
      <c r="M543" s="1011" t="s">
        <v>199</v>
      </c>
      <c r="N543" s="995"/>
      <c r="O543" s="766">
        <v>8.2298398806489832</v>
      </c>
      <c r="P543" s="767">
        <v>12.661292124075359</v>
      </c>
      <c r="Q543" s="768">
        <v>12.661292124075359</v>
      </c>
      <c r="Z543" s="339"/>
      <c r="AA543" s="339"/>
      <c r="AB543" s="339"/>
      <c r="AC543" s="339"/>
      <c r="AD543" s="339"/>
      <c r="AE543" s="339"/>
      <c r="AF543" s="339"/>
      <c r="AG543" s="339"/>
      <c r="AH543" s="339"/>
      <c r="AI543" s="339"/>
      <c r="AJ543" s="339"/>
      <c r="AK543" s="339"/>
      <c r="AL543" s="339"/>
      <c r="AM543" s="339"/>
      <c r="AN543" s="339"/>
      <c r="AO543" s="339"/>
      <c r="AP543" s="339"/>
      <c r="AQ543" s="339"/>
      <c r="AR543" s="339"/>
      <c r="AS543" s="339"/>
      <c r="AT543" s="339"/>
      <c r="AU543" s="339"/>
      <c r="AV543" s="339"/>
      <c r="AW543" s="339"/>
      <c r="AX543" s="339"/>
      <c r="AY543" s="339"/>
      <c r="AZ543" s="339"/>
      <c r="BA543" s="341"/>
      <c r="BB543" s="391"/>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1"/>
      <c r="BX543" s="341"/>
      <c r="BY543" s="341"/>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1011" t="s">
        <v>595</v>
      </c>
      <c r="D544" s="995"/>
      <c r="E544" s="753">
        <v>-1.7391697154743001E-2</v>
      </c>
      <c r="F544" s="570"/>
      <c r="G544" s="570"/>
      <c r="H544" s="995"/>
      <c r="I544" s="995"/>
      <c r="J544" s="745" t="s">
        <v>182</v>
      </c>
      <c r="K544" s="746" t="s">
        <v>240</v>
      </c>
      <c r="L544" s="747" t="s">
        <v>241</v>
      </c>
      <c r="M544" s="996"/>
      <c r="N544" s="995"/>
      <c r="O544" s="571"/>
      <c r="P544" s="571"/>
      <c r="Q544" s="571"/>
      <c r="Z544" s="339"/>
      <c r="AA544" s="339"/>
      <c r="AB544" s="339"/>
      <c r="AC544" s="339"/>
      <c r="AD544" s="339"/>
      <c r="AE544" s="339"/>
      <c r="AF544" s="339"/>
      <c r="AG544" s="339"/>
      <c r="AH544" s="339"/>
      <c r="AI544" s="339"/>
      <c r="AJ544" s="339"/>
      <c r="AK544" s="339"/>
      <c r="AL544" s="339"/>
      <c r="AM544" s="339"/>
      <c r="AN544" s="339"/>
      <c r="AO544" s="339"/>
      <c r="AP544" s="339"/>
      <c r="AQ544" s="339"/>
      <c r="AR544" s="339"/>
      <c r="AS544" s="339"/>
      <c r="AT544" s="339"/>
      <c r="AU544" s="339"/>
      <c r="AV544" s="339"/>
      <c r="AW544" s="339"/>
      <c r="AX544" s="339"/>
      <c r="AY544" s="339"/>
      <c r="AZ544" s="339"/>
      <c r="BA544" s="341"/>
      <c r="BB544" s="391"/>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1"/>
      <c r="BX544" s="341"/>
      <c r="BY544" s="341"/>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1011" t="s">
        <v>597</v>
      </c>
      <c r="D545" s="995"/>
      <c r="E545" s="753">
        <v>-1.1937558652958077E-2</v>
      </c>
      <c r="F545" s="570"/>
      <c r="G545" s="570"/>
      <c r="H545" s="1011" t="s">
        <v>199</v>
      </c>
      <c r="I545" s="995"/>
      <c r="J545" s="769">
        <v>8.8469120815126701</v>
      </c>
      <c r="K545" s="770">
        <v>13.404412244716166</v>
      </c>
      <c r="L545" s="771">
        <v>13.404412244716166</v>
      </c>
      <c r="M545" s="996"/>
      <c r="N545" s="995"/>
      <c r="O545" s="570"/>
      <c r="P545" s="570"/>
      <c r="Q545" s="570"/>
      <c r="Z545" s="339"/>
      <c r="AA545" s="339"/>
      <c r="AB545" s="339"/>
      <c r="AC545" s="339"/>
      <c r="AD545" s="339"/>
      <c r="AE545" s="339"/>
      <c r="AF545" s="339"/>
      <c r="AG545" s="339"/>
      <c r="AH545" s="339"/>
      <c r="AI545" s="339"/>
      <c r="AJ545" s="339"/>
      <c r="AK545" s="339"/>
      <c r="AL545" s="339"/>
      <c r="AM545" s="339"/>
      <c r="AN545" s="339"/>
      <c r="AO545" s="339"/>
      <c r="AP545" s="339"/>
      <c r="AQ545" s="339"/>
      <c r="AR545" s="339"/>
      <c r="AS545" s="339"/>
      <c r="AT545" s="339"/>
      <c r="AU545" s="339"/>
      <c r="AV545" s="339"/>
      <c r="AW545" s="339"/>
      <c r="AX545" s="339"/>
      <c r="AY545" s="339"/>
      <c r="AZ545" s="339"/>
      <c r="BA545" s="341"/>
      <c r="BB545" s="391"/>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1"/>
      <c r="BX545" s="341"/>
      <c r="BY545" s="341"/>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1011" t="s">
        <v>599</v>
      </c>
      <c r="D546" s="995"/>
      <c r="E546" s="753">
        <v>-9.2758975996647865E-3</v>
      </c>
      <c r="F546" s="570"/>
      <c r="G546" s="570"/>
      <c r="H546" s="996"/>
      <c r="I546" s="995"/>
      <c r="J546" s="571"/>
      <c r="K546" s="571"/>
      <c r="L546" s="571"/>
      <c r="M546" s="1012" t="s">
        <v>242</v>
      </c>
      <c r="N546" s="995"/>
      <c r="O546" s="995"/>
      <c r="P546" s="570"/>
      <c r="Q546" s="570"/>
      <c r="Z546" s="339"/>
      <c r="AA546" s="339"/>
      <c r="AB546" s="339"/>
      <c r="AC546" s="339"/>
      <c r="AD546" s="339"/>
      <c r="AE546" s="339"/>
      <c r="AF546" s="339"/>
      <c r="AG546" s="339"/>
      <c r="AH546" s="339"/>
      <c r="AI546" s="339"/>
      <c r="AJ546" s="339"/>
      <c r="AK546" s="339"/>
      <c r="AL546" s="339"/>
      <c r="AM546" s="339"/>
      <c r="AN546" s="339"/>
      <c r="AO546" s="339"/>
      <c r="AP546" s="339"/>
      <c r="AQ546" s="339"/>
      <c r="AR546" s="339"/>
      <c r="AS546" s="339"/>
      <c r="AT546" s="339"/>
      <c r="AU546" s="339"/>
      <c r="AV546" s="339"/>
      <c r="AW546" s="339"/>
      <c r="AX546" s="339"/>
      <c r="AY546" s="339"/>
      <c r="AZ546" s="339"/>
      <c r="BA546" s="341"/>
      <c r="BB546" s="391"/>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1"/>
      <c r="BX546" s="341"/>
      <c r="BY546" s="341"/>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1011" t="s">
        <v>566</v>
      </c>
      <c r="D547" s="995"/>
      <c r="E547" s="753">
        <v>-6.2053162426785297E-2</v>
      </c>
      <c r="F547" s="570"/>
      <c r="G547" s="570"/>
      <c r="H547" s="996"/>
      <c r="I547" s="995"/>
      <c r="J547" s="570"/>
      <c r="K547" s="570"/>
      <c r="L547" s="570"/>
      <c r="M547" s="996"/>
      <c r="N547" s="995"/>
      <c r="O547" s="748" t="s">
        <v>198</v>
      </c>
      <c r="P547" s="570"/>
      <c r="Q547" s="570"/>
      <c r="Z547" s="339"/>
      <c r="AA547" s="339"/>
      <c r="AB547" s="339"/>
      <c r="AC547" s="339"/>
      <c r="AD547" s="339"/>
      <c r="AE547" s="339"/>
      <c r="AF547" s="339"/>
      <c r="AG547" s="339"/>
      <c r="AH547" s="339"/>
      <c r="AI547" s="339"/>
      <c r="AJ547" s="339"/>
      <c r="AK547" s="339"/>
      <c r="AL547" s="339"/>
      <c r="AM547" s="339"/>
      <c r="AN547" s="339"/>
      <c r="AO547" s="339"/>
      <c r="AP547" s="339"/>
      <c r="AQ547" s="339"/>
      <c r="AR547" s="339"/>
      <c r="AS547" s="339"/>
      <c r="AT547" s="339"/>
      <c r="AU547" s="339"/>
      <c r="AV547" s="339"/>
      <c r="AW547" s="339"/>
      <c r="AX547" s="339"/>
      <c r="AY547" s="339"/>
      <c r="AZ547" s="339"/>
      <c r="BA547" s="341"/>
      <c r="BB547" s="391"/>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1"/>
      <c r="BX547" s="341"/>
      <c r="BY547" s="341"/>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1011" t="s">
        <v>608</v>
      </c>
      <c r="D548" s="995"/>
      <c r="E548" s="753">
        <v>1.8025419833860008E-3</v>
      </c>
      <c r="F548" s="570"/>
      <c r="G548" s="570"/>
      <c r="H548" s="1012" t="s">
        <v>242</v>
      </c>
      <c r="I548" s="995"/>
      <c r="J548" s="995"/>
      <c r="K548" s="570"/>
      <c r="L548" s="570"/>
      <c r="M548" s="995"/>
      <c r="N548" s="995"/>
      <c r="O548" s="772" t="s">
        <v>199</v>
      </c>
      <c r="P548" s="570"/>
      <c r="Q548" s="570"/>
      <c r="Z548" s="339"/>
      <c r="AA548" s="339"/>
      <c r="AB548" s="339"/>
      <c r="AC548" s="339"/>
      <c r="AD548" s="339"/>
      <c r="AE548" s="339"/>
      <c r="AF548" s="339"/>
      <c r="AG548" s="339"/>
      <c r="AH548" s="339"/>
      <c r="AI548" s="339"/>
      <c r="AJ548" s="339"/>
      <c r="AK548" s="339"/>
      <c r="AL548" s="339"/>
      <c r="AM548" s="339"/>
      <c r="AN548" s="339"/>
      <c r="AO548" s="339"/>
      <c r="AP548" s="339"/>
      <c r="AQ548" s="339"/>
      <c r="AR548" s="339"/>
      <c r="AS548" s="339"/>
      <c r="AT548" s="339"/>
      <c r="AU548" s="339"/>
      <c r="AV548" s="339"/>
      <c r="AW548" s="339"/>
      <c r="AX548" s="339"/>
      <c r="AY548" s="339"/>
      <c r="AZ548" s="339"/>
      <c r="BA548" s="341"/>
      <c r="BB548" s="391"/>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1"/>
      <c r="BX548" s="341"/>
      <c r="BY548" s="341"/>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1011" t="s">
        <v>565</v>
      </c>
      <c r="D549" s="995"/>
      <c r="E549" s="753">
        <v>6.4751862094379456E-2</v>
      </c>
      <c r="F549" s="570"/>
      <c r="G549" s="570"/>
      <c r="H549" s="996"/>
      <c r="I549" s="995"/>
      <c r="J549" s="749" t="s">
        <v>198</v>
      </c>
      <c r="K549" s="570"/>
      <c r="L549" s="570"/>
      <c r="M549" s="1011" t="s">
        <v>593</v>
      </c>
      <c r="N549" s="995"/>
      <c r="O549" s="752">
        <v>-2.1859951058052059E-2</v>
      </c>
      <c r="P549" s="570"/>
      <c r="Q549" s="570"/>
      <c r="Z549" s="339"/>
      <c r="AA549" s="339"/>
      <c r="AB549" s="339"/>
      <c r="AC549" s="339"/>
      <c r="AD549" s="339"/>
      <c r="AE549" s="339"/>
      <c r="AF549" s="339"/>
      <c r="AG549" s="339"/>
      <c r="AH549" s="339"/>
      <c r="AI549" s="339"/>
      <c r="AJ549" s="339"/>
      <c r="AK549" s="339"/>
      <c r="AL549" s="339"/>
      <c r="AM549" s="339"/>
      <c r="AN549" s="339"/>
      <c r="AO549" s="339"/>
      <c r="AP549" s="339"/>
      <c r="AQ549" s="339"/>
      <c r="AR549" s="339"/>
      <c r="AS549" s="339"/>
      <c r="AT549" s="339"/>
      <c r="AU549" s="339"/>
      <c r="AV549" s="339"/>
      <c r="AW549" s="339"/>
      <c r="AX549" s="339"/>
      <c r="AY549" s="339"/>
      <c r="AZ549" s="339"/>
      <c r="BA549" s="341"/>
      <c r="BB549" s="391"/>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1"/>
      <c r="BX549" s="341"/>
      <c r="BY549" s="341"/>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1011" t="s">
        <v>611</v>
      </c>
      <c r="D550" s="995"/>
      <c r="E550" s="753">
        <v>1.1242848092786481E-3</v>
      </c>
      <c r="F550" s="570"/>
      <c r="G550" s="570"/>
      <c r="H550" s="995"/>
      <c r="I550" s="995"/>
      <c r="J550" s="773" t="s">
        <v>199</v>
      </c>
      <c r="K550" s="570"/>
      <c r="L550" s="570"/>
      <c r="M550" s="1011" t="s">
        <v>578</v>
      </c>
      <c r="N550" s="995"/>
      <c r="O550" s="755">
        <v>-4.8898849693825477E-2</v>
      </c>
      <c r="P550" s="570"/>
      <c r="Q550" s="570"/>
      <c r="Z550" s="339"/>
      <c r="AA550" s="339"/>
      <c r="AB550" s="339"/>
      <c r="AC550" s="339"/>
      <c r="AD550" s="339"/>
      <c r="AE550" s="339"/>
      <c r="AF550" s="339"/>
      <c r="AG550" s="339"/>
      <c r="AH550" s="339"/>
      <c r="AI550" s="339"/>
      <c r="AJ550" s="339"/>
      <c r="AK550" s="339"/>
      <c r="AL550" s="339"/>
      <c r="AM550" s="339"/>
      <c r="AN550" s="339"/>
      <c r="AO550" s="339"/>
      <c r="AP550" s="339"/>
      <c r="AQ550" s="339"/>
      <c r="AR550" s="339"/>
      <c r="AS550" s="339"/>
      <c r="AT550" s="339"/>
      <c r="AU550" s="339"/>
      <c r="AV550" s="339"/>
      <c r="AW550" s="339"/>
      <c r="AX550" s="339"/>
      <c r="AY550" s="339"/>
      <c r="AZ550" s="339"/>
      <c r="BA550" s="341"/>
      <c r="BB550" s="391"/>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1"/>
      <c r="BX550" s="341"/>
      <c r="BY550" s="341"/>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1011" t="s">
        <v>606</v>
      </c>
      <c r="D551" s="995"/>
      <c r="E551" s="753">
        <v>-2.2225721470790169E-3</v>
      </c>
      <c r="F551" s="570"/>
      <c r="G551" s="570"/>
      <c r="H551" s="1011" t="s">
        <v>593</v>
      </c>
      <c r="I551" s="995"/>
      <c r="J551" s="751">
        <v>-2.3725141082733377E-2</v>
      </c>
      <c r="K551" s="570"/>
      <c r="L551" s="570"/>
      <c r="M551" s="1011" t="s">
        <v>605</v>
      </c>
      <c r="N551" s="995"/>
      <c r="O551" s="755">
        <v>-3.0547840539188291E-3</v>
      </c>
      <c r="P551" s="570"/>
      <c r="Q551" s="570"/>
      <c r="Z551" s="339"/>
      <c r="AA551" s="339"/>
      <c r="AB551" s="339"/>
      <c r="AC551" s="339"/>
      <c r="AD551" s="339"/>
      <c r="AE551" s="339"/>
      <c r="AF551" s="339"/>
      <c r="AG551" s="339"/>
      <c r="AH551" s="339"/>
      <c r="AI551" s="339"/>
      <c r="AJ551" s="339"/>
      <c r="AK551" s="339"/>
      <c r="AL551" s="339"/>
      <c r="AM551" s="339"/>
      <c r="AN551" s="339"/>
      <c r="AO551" s="339"/>
      <c r="AP551" s="339"/>
      <c r="AQ551" s="339"/>
      <c r="AR551" s="339"/>
      <c r="AS551" s="339"/>
      <c r="AT551" s="339"/>
      <c r="AU551" s="339"/>
      <c r="AV551" s="339"/>
      <c r="AW551" s="339"/>
      <c r="AX551" s="339"/>
      <c r="AY551" s="339"/>
      <c r="AZ551" s="339"/>
      <c r="BA551" s="341"/>
      <c r="BB551" s="391"/>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1"/>
      <c r="BX551" s="341"/>
      <c r="BY551" s="341"/>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1011" t="s">
        <v>562</v>
      </c>
      <c r="D552" s="995"/>
      <c r="E552" s="753">
        <v>7.2615912471765923E-2</v>
      </c>
      <c r="F552" s="570"/>
      <c r="G552" s="570"/>
      <c r="H552" s="1011" t="s">
        <v>578</v>
      </c>
      <c r="I552" s="995"/>
      <c r="J552" s="754">
        <v>-2.7274384494998648E-2</v>
      </c>
      <c r="K552" s="570"/>
      <c r="L552" s="570"/>
      <c r="M552" s="1011" t="s">
        <v>589</v>
      </c>
      <c r="N552" s="995"/>
      <c r="O552" s="755">
        <v>1.4711664474032844E-2</v>
      </c>
      <c r="P552" s="570"/>
      <c r="Q552" s="570"/>
      <c r="Z552" s="339"/>
      <c r="AA552" s="339"/>
      <c r="AB552" s="339"/>
      <c r="AC552" s="339"/>
      <c r="AD552" s="339"/>
      <c r="AE552" s="339"/>
      <c r="AF552" s="339"/>
      <c r="AG552" s="339"/>
      <c r="AH552" s="339"/>
      <c r="AI552" s="339"/>
      <c r="AJ552" s="339"/>
      <c r="AK552" s="339"/>
      <c r="AL552" s="339"/>
      <c r="AM552" s="339"/>
      <c r="AN552" s="339"/>
      <c r="AO552" s="339"/>
      <c r="AP552" s="339"/>
      <c r="AQ552" s="339"/>
      <c r="AR552" s="339"/>
      <c r="AS552" s="339"/>
      <c r="AT552" s="339"/>
      <c r="AU552" s="339"/>
      <c r="AV552" s="339"/>
      <c r="AW552" s="339"/>
      <c r="AX552" s="339"/>
      <c r="AY552" s="339"/>
      <c r="AZ552" s="339"/>
      <c r="BA552" s="341"/>
      <c r="BB552" s="391"/>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1"/>
      <c r="BX552" s="341"/>
      <c r="BY552" s="341"/>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1011" t="s">
        <v>612</v>
      </c>
      <c r="D553" s="995"/>
      <c r="E553" s="753">
        <v>-1.0183211372914917E-3</v>
      </c>
      <c r="F553" s="570"/>
      <c r="G553" s="570"/>
      <c r="H553" s="1011" t="s">
        <v>605</v>
      </c>
      <c r="I553" s="995"/>
      <c r="J553" s="754">
        <v>-1.9318459221635744E-3</v>
      </c>
      <c r="K553" s="570"/>
      <c r="L553" s="570"/>
      <c r="M553" s="1011" t="s">
        <v>580</v>
      </c>
      <c r="N553" s="995"/>
      <c r="O553" s="755">
        <v>4.0535589717701548E-2</v>
      </c>
      <c r="P553" s="570"/>
      <c r="Q553" s="570"/>
      <c r="Z553" s="339"/>
      <c r="AA553" s="339"/>
      <c r="AB553" s="339"/>
      <c r="AC553" s="339"/>
      <c r="AD553" s="339"/>
      <c r="AE553" s="339"/>
      <c r="AF553" s="339"/>
      <c r="AG553" s="339"/>
      <c r="AH553" s="339"/>
      <c r="AI553" s="339"/>
      <c r="AJ553" s="339"/>
      <c r="AK553" s="339"/>
      <c r="AL553" s="339"/>
      <c r="AM553" s="339"/>
      <c r="AN553" s="339"/>
      <c r="AO553" s="339"/>
      <c r="AP553" s="339"/>
      <c r="AQ553" s="339"/>
      <c r="AR553" s="339"/>
      <c r="AS553" s="339"/>
      <c r="AT553" s="339"/>
      <c r="AU553" s="339"/>
      <c r="AV553" s="339"/>
      <c r="AW553" s="339"/>
      <c r="AX553" s="339"/>
      <c r="AY553" s="339"/>
      <c r="AZ553" s="339"/>
      <c r="BA553" s="341"/>
      <c r="BB553" s="391"/>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1"/>
      <c r="BX553" s="341"/>
      <c r="BY553" s="341"/>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1011" t="s">
        <v>586</v>
      </c>
      <c r="D554" s="995"/>
      <c r="E554" s="753">
        <v>-3.4601458436670139E-2</v>
      </c>
      <c r="F554" s="570"/>
      <c r="G554" s="570"/>
      <c r="H554" s="1011" t="s">
        <v>589</v>
      </c>
      <c r="I554" s="995"/>
      <c r="J554" s="754">
        <v>-2.9099532576291411E-2</v>
      </c>
      <c r="K554" s="570"/>
      <c r="L554" s="570"/>
      <c r="M554" s="1011" t="s">
        <v>601</v>
      </c>
      <c r="N554" s="995"/>
      <c r="O554" s="755">
        <v>-9.896121873681267E-3</v>
      </c>
      <c r="P554" s="570"/>
      <c r="Q554" s="570"/>
      <c r="Z554" s="339"/>
      <c r="AA554" s="339"/>
      <c r="AB554" s="339"/>
      <c r="AC554" s="339"/>
      <c r="AD554" s="339"/>
      <c r="AE554" s="339"/>
      <c r="AF554" s="339"/>
      <c r="AG554" s="339"/>
      <c r="AH554" s="339"/>
      <c r="AI554" s="339"/>
      <c r="AJ554" s="339"/>
      <c r="AK554" s="339"/>
      <c r="AL554" s="339"/>
      <c r="AM554" s="339"/>
      <c r="AN554" s="339"/>
      <c r="AO554" s="339"/>
      <c r="AP554" s="339"/>
      <c r="AQ554" s="339"/>
      <c r="AR554" s="339"/>
      <c r="AS554" s="339"/>
      <c r="AT554" s="339"/>
      <c r="AU554" s="339"/>
      <c r="AV554" s="339"/>
      <c r="AW554" s="339"/>
      <c r="AX554" s="339"/>
      <c r="AY554" s="339"/>
      <c r="AZ554" s="339"/>
      <c r="BA554" s="341"/>
      <c r="BB554" s="391"/>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1"/>
      <c r="BX554" s="341"/>
      <c r="BY554" s="341"/>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1011" t="s">
        <v>574</v>
      </c>
      <c r="D555" s="995"/>
      <c r="E555" s="753">
        <v>-4.7004224688500434E-2</v>
      </c>
      <c r="F555" s="570"/>
      <c r="G555" s="570"/>
      <c r="H555" s="1011" t="s">
        <v>580</v>
      </c>
      <c r="I555" s="995"/>
      <c r="J555" s="754">
        <v>4.7644757834778111E-2</v>
      </c>
      <c r="K555" s="570"/>
      <c r="L555" s="570"/>
      <c r="M555" s="1011" t="s">
        <v>598</v>
      </c>
      <c r="N555" s="995"/>
      <c r="O555" s="755">
        <v>-4.350515238365887E-3</v>
      </c>
      <c r="P555" s="570"/>
      <c r="Q555" s="570"/>
      <c r="Z555" s="339"/>
      <c r="AA555" s="339"/>
      <c r="AB555" s="339"/>
      <c r="AC555" s="339"/>
      <c r="AD555" s="339"/>
      <c r="AE555" s="339"/>
      <c r="AF555" s="339"/>
      <c r="AG555" s="339"/>
      <c r="AH555" s="339"/>
      <c r="AI555" s="339"/>
      <c r="AJ555" s="339"/>
      <c r="AK555" s="339"/>
      <c r="AL555" s="339"/>
      <c r="AM555" s="339"/>
      <c r="AN555" s="339"/>
      <c r="AO555" s="339"/>
      <c r="AP555" s="339"/>
      <c r="AQ555" s="339"/>
      <c r="AR555" s="339"/>
      <c r="AS555" s="339"/>
      <c r="AT555" s="339"/>
      <c r="AU555" s="339"/>
      <c r="AV555" s="339"/>
      <c r="AW555" s="339"/>
      <c r="AX555" s="339"/>
      <c r="AY555" s="339"/>
      <c r="AZ555" s="339"/>
      <c r="BA555" s="341"/>
      <c r="BB555" s="391"/>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1"/>
      <c r="BX555" s="341"/>
      <c r="BY555" s="341"/>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1011" t="s">
        <v>583</v>
      </c>
      <c r="D556" s="995"/>
      <c r="E556" s="753">
        <v>-3.3955480247990583E-2</v>
      </c>
      <c r="F556" s="570"/>
      <c r="G556" s="570"/>
      <c r="H556" s="1011" t="s">
        <v>616</v>
      </c>
      <c r="I556" s="995"/>
      <c r="J556" s="754">
        <v>-1.8421434428966584E-3</v>
      </c>
      <c r="K556" s="570"/>
      <c r="L556" s="570"/>
      <c r="M556" s="1011" t="s">
        <v>590</v>
      </c>
      <c r="N556" s="995"/>
      <c r="O556" s="755">
        <v>-2.6906156634237611E-2</v>
      </c>
      <c r="P556" s="570"/>
      <c r="Q556" s="570"/>
      <c r="Z556" s="339"/>
      <c r="AA556" s="339"/>
      <c r="AB556" s="339"/>
      <c r="AC556" s="339"/>
      <c r="AD556" s="339"/>
      <c r="AE556" s="339"/>
      <c r="AF556" s="339"/>
      <c r="AG556" s="339"/>
      <c r="AH556" s="339"/>
      <c r="AI556" s="339"/>
      <c r="AJ556" s="339"/>
      <c r="AK556" s="339"/>
      <c r="AL556" s="339"/>
      <c r="AM556" s="339"/>
      <c r="AN556" s="339"/>
      <c r="AO556" s="339"/>
      <c r="AP556" s="339"/>
      <c r="AQ556" s="339"/>
      <c r="AR556" s="339"/>
      <c r="AS556" s="339"/>
      <c r="AT556" s="339"/>
      <c r="AU556" s="339"/>
      <c r="AV556" s="339"/>
      <c r="AW556" s="339"/>
      <c r="AX556" s="339"/>
      <c r="AY556" s="339"/>
      <c r="AZ556" s="339"/>
      <c r="BA556" s="341"/>
      <c r="BB556" s="391"/>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1"/>
      <c r="BX556" s="341"/>
      <c r="BY556" s="341"/>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1011" t="s">
        <v>594</v>
      </c>
      <c r="D557" s="995"/>
      <c r="E557" s="753">
        <v>-1.6014333966505015E-3</v>
      </c>
      <c r="F557" s="570"/>
      <c r="G557" s="570"/>
      <c r="H557" s="1011" t="s">
        <v>601</v>
      </c>
      <c r="I557" s="995"/>
      <c r="J557" s="754">
        <v>-3.2627602305656642E-3</v>
      </c>
      <c r="K557" s="570"/>
      <c r="L557" s="570"/>
      <c r="M557" s="1011" t="s">
        <v>602</v>
      </c>
      <c r="N557" s="995"/>
      <c r="O557" s="755">
        <v>-8.7571416649502732E-3</v>
      </c>
      <c r="P557" s="570"/>
      <c r="Q557" s="570"/>
      <c r="Z557" s="339"/>
      <c r="AA557" s="339"/>
      <c r="AB557" s="339"/>
      <c r="AC557" s="339"/>
      <c r="AD557" s="339"/>
      <c r="AE557" s="339"/>
      <c r="AF557" s="339"/>
      <c r="AG557" s="339"/>
      <c r="AH557" s="339"/>
      <c r="AI557" s="339"/>
      <c r="AJ557" s="339"/>
      <c r="AK557" s="339"/>
      <c r="AL557" s="339"/>
      <c r="AM557" s="339"/>
      <c r="AN557" s="339"/>
      <c r="AO557" s="339"/>
      <c r="AP557" s="339"/>
      <c r="AQ557" s="339"/>
      <c r="AR557" s="339"/>
      <c r="AS557" s="339"/>
      <c r="AT557" s="339"/>
      <c r="AU557" s="339"/>
      <c r="AV557" s="339"/>
      <c r="AW557" s="339"/>
      <c r="AX557" s="339"/>
      <c r="AY557" s="339"/>
      <c r="AZ557" s="339"/>
      <c r="BA557" s="341"/>
      <c r="BB557" s="391"/>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1"/>
      <c r="BX557" s="341"/>
      <c r="BY557" s="341"/>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1011" t="s">
        <v>585</v>
      </c>
      <c r="D558" s="995"/>
      <c r="E558" s="753">
        <v>3.7536453977208728E-2</v>
      </c>
      <c r="F558" s="570"/>
      <c r="G558" s="570"/>
      <c r="H558" s="1011" t="s">
        <v>598</v>
      </c>
      <c r="I558" s="995"/>
      <c r="J558" s="754">
        <v>-8.6706005631752847E-3</v>
      </c>
      <c r="K558" s="570"/>
      <c r="L558" s="570"/>
      <c r="M558" s="1011" t="s">
        <v>572</v>
      </c>
      <c r="N558" s="995"/>
      <c r="O558" s="755">
        <v>6.0313545342136544E-2</v>
      </c>
      <c r="P558" s="570"/>
      <c r="Q558" s="570"/>
      <c r="Z558" s="339"/>
      <c r="AA558" s="339"/>
      <c r="AB558" s="339"/>
      <c r="AC558" s="339"/>
      <c r="AD558" s="339"/>
      <c r="AE558" s="339"/>
      <c r="AF558" s="339"/>
      <c r="AG558" s="339"/>
      <c r="AH558" s="339"/>
      <c r="AI558" s="339"/>
      <c r="AJ558" s="339"/>
      <c r="AK558" s="339"/>
      <c r="AL558" s="339"/>
      <c r="AM558" s="339"/>
      <c r="AN558" s="339"/>
      <c r="AO558" s="339"/>
      <c r="AP558" s="339"/>
      <c r="AQ558" s="339"/>
      <c r="AR558" s="339"/>
      <c r="AS558" s="339"/>
      <c r="AT558" s="339"/>
      <c r="AU558" s="339"/>
      <c r="AV558" s="339"/>
      <c r="AW558" s="339"/>
      <c r="AX558" s="339"/>
      <c r="AY558" s="339"/>
      <c r="AZ558" s="339"/>
      <c r="BA558" s="341"/>
      <c r="BB558" s="391"/>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1"/>
      <c r="BX558" s="341"/>
      <c r="BY558" s="341"/>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1011" t="s">
        <v>596</v>
      </c>
      <c r="D559" s="995"/>
      <c r="E559" s="753">
        <v>-1.4865803999846747E-2</v>
      </c>
      <c r="F559" s="570"/>
      <c r="G559" s="570"/>
      <c r="H559" s="1011" t="s">
        <v>590</v>
      </c>
      <c r="I559" s="995"/>
      <c r="J559" s="754">
        <v>-2.2267349844356098E-2</v>
      </c>
      <c r="K559" s="570"/>
      <c r="L559" s="570"/>
      <c r="M559" s="1011" t="s">
        <v>579</v>
      </c>
      <c r="N559" s="995"/>
      <c r="O559" s="755">
        <v>-3.8806368003139427E-2</v>
      </c>
      <c r="P559" s="570"/>
      <c r="Q559" s="570"/>
      <c r="Z559" s="339"/>
      <c r="AA559" s="339"/>
      <c r="AB559" s="339"/>
      <c r="AC559" s="339"/>
      <c r="AD559" s="339"/>
      <c r="AE559" s="339"/>
      <c r="AF559" s="339"/>
      <c r="AG559" s="339"/>
      <c r="AH559" s="339"/>
      <c r="AI559" s="339"/>
      <c r="AJ559" s="339"/>
      <c r="AK559" s="339"/>
      <c r="AL559" s="339"/>
      <c r="AM559" s="339"/>
      <c r="AN559" s="339"/>
      <c r="AO559" s="339"/>
      <c r="AP559" s="339"/>
      <c r="AQ559" s="339"/>
      <c r="AR559" s="339"/>
      <c r="AS559" s="339"/>
      <c r="AT559" s="339"/>
      <c r="AU559" s="339"/>
      <c r="AV559" s="339"/>
      <c r="AW559" s="339"/>
      <c r="AX559" s="339"/>
      <c r="AY559" s="339"/>
      <c r="AZ559" s="339"/>
      <c r="BA559" s="341"/>
      <c r="BB559" s="391"/>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1"/>
      <c r="BX559" s="341"/>
      <c r="BY559" s="341"/>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1011" t="s">
        <v>588</v>
      </c>
      <c r="D560" s="995"/>
      <c r="E560" s="753">
        <v>-2.0988030988027824E-2</v>
      </c>
      <c r="F560" s="570"/>
      <c r="G560" s="570"/>
      <c r="H560" s="1011" t="s">
        <v>602</v>
      </c>
      <c r="I560" s="995"/>
      <c r="J560" s="754">
        <v>-4.6848419576431301E-3</v>
      </c>
      <c r="K560" s="570"/>
      <c r="L560" s="570"/>
      <c r="M560" s="1011" t="s">
        <v>595</v>
      </c>
      <c r="N560" s="995"/>
      <c r="O560" s="755">
        <v>-1.6183567614990676E-2</v>
      </c>
      <c r="P560" s="570"/>
      <c r="Q560" s="570"/>
      <c r="Z560" s="339"/>
      <c r="AA560" s="339"/>
      <c r="AB560" s="339"/>
      <c r="AC560" s="339"/>
      <c r="AD560" s="339"/>
      <c r="AE560" s="339"/>
      <c r="AF560" s="339"/>
      <c r="AG560" s="339"/>
      <c r="AH560" s="339"/>
      <c r="AI560" s="339"/>
      <c r="AJ560" s="339"/>
      <c r="AK560" s="339"/>
      <c r="AL560" s="339"/>
      <c r="AM560" s="339"/>
      <c r="AN560" s="339"/>
      <c r="AO560" s="339"/>
      <c r="AP560" s="339"/>
      <c r="AQ560" s="339"/>
      <c r="AR560" s="339"/>
      <c r="AS560" s="339"/>
      <c r="AT560" s="339"/>
      <c r="AU560" s="339"/>
      <c r="AV560" s="339"/>
      <c r="AW560" s="339"/>
      <c r="AX560" s="339"/>
      <c r="AY560" s="339"/>
      <c r="AZ560" s="339"/>
      <c r="BA560" s="341"/>
      <c r="BB560" s="391"/>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1"/>
      <c r="BX560" s="341"/>
      <c r="BY560" s="341"/>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1011" t="s">
        <v>592</v>
      </c>
      <c r="D561" s="995"/>
      <c r="E561" s="753">
        <v>-1.7997300838624542E-2</v>
      </c>
      <c r="F561" s="570"/>
      <c r="G561" s="570"/>
      <c r="H561" s="1011" t="s">
        <v>572</v>
      </c>
      <c r="I561" s="995"/>
      <c r="J561" s="754">
        <v>6.1322645151467868E-2</v>
      </c>
      <c r="K561" s="570"/>
      <c r="L561" s="570"/>
      <c r="M561" s="1011" t="s">
        <v>597</v>
      </c>
      <c r="N561" s="995"/>
      <c r="O561" s="755">
        <v>-1.7684911264541584E-2</v>
      </c>
      <c r="P561" s="570"/>
      <c r="Q561" s="570"/>
      <c r="Z561" s="339"/>
      <c r="AA561" s="339"/>
      <c r="AB561" s="339"/>
      <c r="AC561" s="339"/>
      <c r="AD561" s="339"/>
      <c r="AE561" s="339"/>
      <c r="AF561" s="339"/>
      <c r="AG561" s="339"/>
      <c r="AH561" s="339"/>
      <c r="AI561" s="339"/>
      <c r="AJ561" s="339"/>
      <c r="AK561" s="339"/>
      <c r="AL561" s="339"/>
      <c r="AM561" s="339"/>
      <c r="AN561" s="339"/>
      <c r="AO561" s="339"/>
      <c r="AP561" s="339"/>
      <c r="AQ561" s="339"/>
      <c r="AR561" s="339"/>
      <c r="AS561" s="339"/>
      <c r="AT561" s="339"/>
      <c r="AU561" s="339"/>
      <c r="AV561" s="339"/>
      <c r="AW561" s="339"/>
      <c r="AX561" s="339"/>
      <c r="AY561" s="339"/>
      <c r="AZ561" s="339"/>
      <c r="BA561" s="341"/>
      <c r="BB561" s="391"/>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1"/>
      <c r="BX561" s="341"/>
      <c r="BY561" s="341"/>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1011" t="s">
        <v>571</v>
      </c>
      <c r="D562" s="995"/>
      <c r="E562" s="753">
        <v>5.9490731114265533E-2</v>
      </c>
      <c r="F562" s="570"/>
      <c r="G562" s="570"/>
      <c r="H562" s="1011" t="s">
        <v>579</v>
      </c>
      <c r="I562" s="995"/>
      <c r="J562" s="754">
        <v>-4.8507084430473121E-2</v>
      </c>
      <c r="K562" s="570"/>
      <c r="L562" s="570"/>
      <c r="M562" s="1011" t="s">
        <v>599</v>
      </c>
      <c r="N562" s="995"/>
      <c r="O562" s="755">
        <v>-1.5150155772690535E-2</v>
      </c>
      <c r="P562" s="570"/>
      <c r="Q562" s="570"/>
      <c r="Z562" s="339"/>
      <c r="AA562" s="339"/>
      <c r="AB562" s="339"/>
      <c r="AC562" s="339"/>
      <c r="AD562" s="339"/>
      <c r="AE562" s="339"/>
      <c r="AF562" s="339"/>
      <c r="AG562" s="339"/>
      <c r="AH562" s="339"/>
      <c r="AI562" s="339"/>
      <c r="AJ562" s="339"/>
      <c r="AK562" s="339"/>
      <c r="AL562" s="339"/>
      <c r="AM562" s="339"/>
      <c r="AN562" s="339"/>
      <c r="AO562" s="339"/>
      <c r="AP562" s="339"/>
      <c r="AQ562" s="339"/>
      <c r="AR562" s="339"/>
      <c r="AS562" s="339"/>
      <c r="AT562" s="339"/>
      <c r="AU562" s="339"/>
      <c r="AV562" s="339"/>
      <c r="AW562" s="339"/>
      <c r="AX562" s="339"/>
      <c r="AY562" s="339"/>
      <c r="AZ562" s="339"/>
      <c r="BA562" s="341"/>
      <c r="BB562" s="391"/>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1"/>
      <c r="BX562" s="341"/>
      <c r="BY562" s="341"/>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1011" t="s">
        <v>581</v>
      </c>
      <c r="D563" s="995"/>
      <c r="E563" s="753">
        <v>-4.0400431017141185E-2</v>
      </c>
      <c r="F563" s="570"/>
      <c r="G563" s="570"/>
      <c r="H563" s="1011" t="s">
        <v>595</v>
      </c>
      <c r="I563" s="995"/>
      <c r="J563" s="754">
        <v>-1.987223808607539E-2</v>
      </c>
      <c r="K563" s="570"/>
      <c r="L563" s="570"/>
      <c r="M563" s="1011" t="s">
        <v>566</v>
      </c>
      <c r="N563" s="995"/>
      <c r="O563" s="755">
        <v>-4.0234957168136194E-2</v>
      </c>
      <c r="P563" s="570"/>
      <c r="Q563" s="570"/>
      <c r="Z563" s="339"/>
      <c r="AA563" s="339"/>
      <c r="AB563" s="339"/>
      <c r="AC563" s="339"/>
      <c r="AD563" s="339"/>
      <c r="AE563" s="339"/>
      <c r="AF563" s="339"/>
      <c r="AG563" s="339"/>
      <c r="AH563" s="339"/>
      <c r="AI563" s="339"/>
      <c r="AJ563" s="339"/>
      <c r="AK563" s="339"/>
      <c r="AL563" s="339"/>
      <c r="AM563" s="339"/>
      <c r="AN563" s="339"/>
      <c r="AO563" s="339"/>
      <c r="AP563" s="339"/>
      <c r="AQ563" s="339"/>
      <c r="AR563" s="339"/>
      <c r="AS563" s="339"/>
      <c r="AT563" s="339"/>
      <c r="AU563" s="339"/>
      <c r="AV563" s="339"/>
      <c r="AW563" s="339"/>
      <c r="AX563" s="339"/>
      <c r="AY563" s="339"/>
      <c r="AZ563" s="339"/>
      <c r="BA563" s="341"/>
      <c r="BB563" s="391"/>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1"/>
      <c r="BX563" s="341"/>
      <c r="BY563" s="341"/>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1011" t="s">
        <v>591</v>
      </c>
      <c r="D564" s="995"/>
      <c r="E564" s="753">
        <v>-2.1354020065512975E-2</v>
      </c>
      <c r="F564" s="570"/>
      <c r="G564" s="570"/>
      <c r="H564" s="1011" t="s">
        <v>597</v>
      </c>
      <c r="I564" s="995"/>
      <c r="J564" s="754">
        <v>-7.0908250797254808E-3</v>
      </c>
      <c r="K564" s="570"/>
      <c r="L564" s="570"/>
      <c r="M564" s="1011" t="s">
        <v>608</v>
      </c>
      <c r="N564" s="995"/>
      <c r="O564" s="755">
        <v>2.6877260563652615E-3</v>
      </c>
      <c r="P564" s="570"/>
      <c r="Q564" s="570"/>
      <c r="Z564" s="339"/>
      <c r="AA564" s="339"/>
      <c r="AB564" s="339"/>
      <c r="AC564" s="339"/>
      <c r="AD564" s="339"/>
      <c r="AE564" s="339"/>
      <c r="AF564" s="339"/>
      <c r="AG564" s="339"/>
      <c r="AH564" s="339"/>
      <c r="AI564" s="339"/>
      <c r="AJ564" s="339"/>
      <c r="AK564" s="339"/>
      <c r="AL564" s="339"/>
      <c r="AM564" s="339"/>
      <c r="AN564" s="339"/>
      <c r="AO564" s="339"/>
      <c r="AP564" s="339"/>
      <c r="AQ564" s="339"/>
      <c r="AR564" s="339"/>
      <c r="AS564" s="339"/>
      <c r="AT564" s="339"/>
      <c r="AU564" s="339"/>
      <c r="AV564" s="339"/>
      <c r="AW564" s="339"/>
      <c r="AX564" s="339"/>
      <c r="AY564" s="339"/>
      <c r="AZ564" s="339"/>
      <c r="BA564" s="341"/>
      <c r="BB564" s="391"/>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1"/>
      <c r="BX564" s="341"/>
      <c r="BY564" s="341"/>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1011" t="s">
        <v>467</v>
      </c>
      <c r="D565" s="995"/>
      <c r="E565" s="753">
        <v>3.9989779632042352E-2</v>
      </c>
      <c r="F565" s="570"/>
      <c r="G565" s="570"/>
      <c r="H565" s="1011" t="s">
        <v>599</v>
      </c>
      <c r="I565" s="995"/>
      <c r="J565" s="754">
        <v>-2.9327637088935486E-3</v>
      </c>
      <c r="K565" s="570"/>
      <c r="L565" s="570"/>
      <c r="M565" s="1011" t="s">
        <v>565</v>
      </c>
      <c r="N565" s="995"/>
      <c r="O565" s="755">
        <v>4.8696997260246941E-2</v>
      </c>
      <c r="P565" s="570"/>
      <c r="Q565" s="570"/>
      <c r="Z565" s="339"/>
      <c r="AA565" s="339"/>
      <c r="AB565" s="339"/>
      <c r="AC565" s="339"/>
      <c r="AD565" s="339"/>
      <c r="AE565" s="339"/>
      <c r="AF565" s="339"/>
      <c r="AG565" s="339"/>
      <c r="AH565" s="339"/>
      <c r="AI565" s="339"/>
      <c r="AJ565" s="339"/>
      <c r="AK565" s="339"/>
      <c r="AL565" s="339"/>
      <c r="AM565" s="339"/>
      <c r="AN565" s="339"/>
      <c r="AO565" s="339"/>
      <c r="AP565" s="339"/>
      <c r="AQ565" s="339"/>
      <c r="AR565" s="339"/>
      <c r="AS565" s="339"/>
      <c r="AT565" s="339"/>
      <c r="AU565" s="339"/>
      <c r="AV565" s="339"/>
      <c r="AW565" s="339"/>
      <c r="AX565" s="339"/>
      <c r="AY565" s="339"/>
      <c r="AZ565" s="339"/>
      <c r="BA565" s="341"/>
      <c r="BB565" s="391"/>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1"/>
      <c r="BX565" s="341"/>
      <c r="BY565" s="341"/>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1011" t="s">
        <v>511</v>
      </c>
      <c r="D566" s="995"/>
      <c r="E566" s="753">
        <v>4.6436766231243772E-2</v>
      </c>
      <c r="F566" s="570"/>
      <c r="G566" s="570"/>
      <c r="H566" s="1011" t="s">
        <v>566</v>
      </c>
      <c r="I566" s="995"/>
      <c r="J566" s="754">
        <v>-6.7901871574003403E-2</v>
      </c>
      <c r="K566" s="570"/>
      <c r="L566" s="570"/>
      <c r="M566" s="1011" t="s">
        <v>611</v>
      </c>
      <c r="N566" s="995"/>
      <c r="O566" s="755">
        <v>3.9955783360855878E-3</v>
      </c>
      <c r="P566" s="570"/>
      <c r="Q566" s="570"/>
      <c r="Z566" s="339"/>
      <c r="AA566" s="339"/>
      <c r="AB566" s="339"/>
      <c r="AC566" s="339"/>
      <c r="AD566" s="339"/>
      <c r="AE566" s="339"/>
      <c r="AF566" s="339"/>
      <c r="AG566" s="339"/>
      <c r="AH566" s="339"/>
      <c r="AI566" s="339"/>
      <c r="AJ566" s="339"/>
      <c r="AK566" s="339"/>
      <c r="AL566" s="339"/>
      <c r="AM566" s="339"/>
      <c r="AN566" s="339"/>
      <c r="AO566" s="339"/>
      <c r="AP566" s="339"/>
      <c r="AQ566" s="339"/>
      <c r="AR566" s="339"/>
      <c r="AS566" s="339"/>
      <c r="AT566" s="339"/>
      <c r="AU566" s="339"/>
      <c r="AV566" s="339"/>
      <c r="AW566" s="339"/>
      <c r="AX566" s="339"/>
      <c r="AY566" s="339"/>
      <c r="AZ566" s="339"/>
      <c r="BA566" s="341"/>
      <c r="BB566" s="391"/>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1"/>
      <c r="BX566" s="341"/>
      <c r="BY566" s="341"/>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1011" t="s">
        <v>457</v>
      </c>
      <c r="D567" s="995"/>
      <c r="E567" s="753">
        <v>6.4807759349779739E-2</v>
      </c>
      <c r="F567" s="570"/>
      <c r="G567" s="570"/>
      <c r="H567" s="1011" t="s">
        <v>608</v>
      </c>
      <c r="I567" s="995"/>
      <c r="J567" s="754">
        <v>1.3477276946530187E-3</v>
      </c>
      <c r="K567" s="570"/>
      <c r="L567" s="570"/>
      <c r="M567" s="1011" t="s">
        <v>606</v>
      </c>
      <c r="N567" s="995"/>
      <c r="O567" s="755">
        <v>-1.1603027511262493E-3</v>
      </c>
      <c r="P567" s="570"/>
      <c r="Q567" s="570"/>
      <c r="Z567" s="339"/>
      <c r="AA567" s="339"/>
      <c r="AB567" s="339"/>
      <c r="AC567" s="339"/>
      <c r="AD567" s="339"/>
      <c r="AE567" s="339"/>
      <c r="AF567" s="339"/>
      <c r="AG567" s="339"/>
      <c r="AH567" s="339"/>
      <c r="AI567" s="339"/>
      <c r="AJ567" s="339"/>
      <c r="AK567" s="339"/>
      <c r="AL567" s="339"/>
      <c r="AM567" s="339"/>
      <c r="AN567" s="339"/>
      <c r="AO567" s="339"/>
      <c r="AP567" s="339"/>
      <c r="AQ567" s="339"/>
      <c r="AR567" s="339"/>
      <c r="AS567" s="339"/>
      <c r="AT567" s="339"/>
      <c r="AU567" s="339"/>
      <c r="AV567" s="339"/>
      <c r="AW567" s="339"/>
      <c r="AX567" s="339"/>
      <c r="AY567" s="339"/>
      <c r="AZ567" s="339"/>
      <c r="BA567" s="341"/>
      <c r="BB567" s="391"/>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1"/>
      <c r="BX567" s="341"/>
      <c r="BY567" s="341"/>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1011" t="s">
        <v>455</v>
      </c>
      <c r="D568" s="995"/>
      <c r="E568" s="753">
        <v>7.3198564305162944E-2</v>
      </c>
      <c r="F568" s="570"/>
      <c r="G568" s="570"/>
      <c r="H568" s="1011" t="s">
        <v>565</v>
      </c>
      <c r="I568" s="995"/>
      <c r="J568" s="754">
        <v>6.8578291232017086E-2</v>
      </c>
      <c r="K568" s="570"/>
      <c r="L568" s="570"/>
      <c r="M568" s="1011" t="s">
        <v>562</v>
      </c>
      <c r="N568" s="995"/>
      <c r="O568" s="755">
        <v>8.3306118739443144E-2</v>
      </c>
      <c r="P568" s="570"/>
      <c r="Q568" s="570"/>
      <c r="Z568" s="339"/>
      <c r="AA568" s="339"/>
      <c r="AB568" s="339"/>
      <c r="AC568" s="339"/>
      <c r="AD568" s="339"/>
      <c r="AE568" s="339"/>
      <c r="AF568" s="339"/>
      <c r="AG568" s="339"/>
      <c r="AH568" s="339"/>
      <c r="AI568" s="339"/>
      <c r="AJ568" s="339"/>
      <c r="AK568" s="339"/>
      <c r="AL568" s="339"/>
      <c r="AM568" s="339"/>
      <c r="AN568" s="339"/>
      <c r="AO568" s="339"/>
      <c r="AP568" s="339"/>
      <c r="AQ568" s="339"/>
      <c r="AR568" s="339"/>
      <c r="AS568" s="339"/>
      <c r="AT568" s="339"/>
      <c r="AU568" s="339"/>
      <c r="AV568" s="339"/>
      <c r="AW568" s="339"/>
      <c r="AX568" s="339"/>
      <c r="AY568" s="339"/>
      <c r="AZ568" s="339"/>
      <c r="BA568" s="341"/>
      <c r="BB568" s="391"/>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1"/>
      <c r="BX568" s="341"/>
      <c r="BY568" s="341"/>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1011" t="s">
        <v>522</v>
      </c>
      <c r="D569" s="995"/>
      <c r="E569" s="753">
        <v>9.4571876329453616E-3</v>
      </c>
      <c r="F569" s="570"/>
      <c r="G569" s="570"/>
      <c r="H569" s="1011" t="s">
        <v>611</v>
      </c>
      <c r="I569" s="995"/>
      <c r="J569" s="754">
        <v>4.5091260607589816E-4</v>
      </c>
      <c r="K569" s="570"/>
      <c r="L569" s="570"/>
      <c r="M569" s="1011" t="s">
        <v>612</v>
      </c>
      <c r="N569" s="995"/>
      <c r="O569" s="755">
        <v>-6.8638906362894568E-4</v>
      </c>
      <c r="P569" s="570"/>
      <c r="Q569" s="570"/>
      <c r="Z569" s="339"/>
      <c r="AA569" s="339"/>
      <c r="AB569" s="339"/>
      <c r="AC569" s="339"/>
      <c r="AD569" s="339"/>
      <c r="AE569" s="339"/>
      <c r="AF569" s="339"/>
      <c r="AG569" s="339"/>
      <c r="AH569" s="339"/>
      <c r="AI569" s="339"/>
      <c r="AJ569" s="339"/>
      <c r="AK569" s="339"/>
      <c r="AL569" s="339"/>
      <c r="AM569" s="339"/>
      <c r="AN569" s="339"/>
      <c r="AO569" s="339"/>
      <c r="AP569" s="339"/>
      <c r="AQ569" s="339"/>
      <c r="AR569" s="339"/>
      <c r="AS569" s="339"/>
      <c r="AT569" s="339"/>
      <c r="AU569" s="339"/>
      <c r="AV569" s="339"/>
      <c r="AW569" s="339"/>
      <c r="AX569" s="339"/>
      <c r="AY569" s="339"/>
      <c r="AZ569" s="339"/>
      <c r="BA569" s="341"/>
      <c r="BB569" s="391"/>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1"/>
      <c r="BX569" s="341"/>
      <c r="BY569" s="341"/>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1011" t="s">
        <v>494</v>
      </c>
      <c r="D570" s="995"/>
      <c r="E570" s="753">
        <v>8.4895344321195831E-3</v>
      </c>
      <c r="F570" s="570"/>
      <c r="G570" s="570"/>
      <c r="H570" s="1011" t="s">
        <v>606</v>
      </c>
      <c r="I570" s="995"/>
      <c r="J570" s="754">
        <v>-3.4134106883789857E-3</v>
      </c>
      <c r="K570" s="570"/>
      <c r="L570" s="570"/>
      <c r="M570" s="1011" t="s">
        <v>586</v>
      </c>
      <c r="N570" s="995"/>
      <c r="O570" s="755">
        <v>-3.6719119383405122E-2</v>
      </c>
      <c r="P570" s="570"/>
      <c r="Q570" s="570"/>
      <c r="Z570" s="339"/>
      <c r="AA570" s="339"/>
      <c r="AB570" s="339"/>
      <c r="AC570" s="339"/>
      <c r="AD570" s="339"/>
      <c r="AE570" s="339"/>
      <c r="AF570" s="339"/>
      <c r="AG570" s="339"/>
      <c r="AH570" s="339"/>
      <c r="AI570" s="339"/>
      <c r="AJ570" s="339"/>
      <c r="AK570" s="339"/>
      <c r="AL570" s="339"/>
      <c r="AM570" s="339"/>
      <c r="AN570" s="339"/>
      <c r="AO570" s="339"/>
      <c r="AP570" s="339"/>
      <c r="AQ570" s="339"/>
      <c r="AR570" s="339"/>
      <c r="AS570" s="339"/>
      <c r="AT570" s="339"/>
      <c r="AU570" s="339"/>
      <c r="AV570" s="339"/>
      <c r="AW570" s="339"/>
      <c r="AX570" s="339"/>
      <c r="AY570" s="339"/>
      <c r="AZ570" s="339"/>
      <c r="BA570" s="341"/>
      <c r="BB570" s="391"/>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1"/>
      <c r="BX570" s="341"/>
      <c r="BY570" s="341"/>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1011" t="s">
        <v>468</v>
      </c>
      <c r="D571" s="995"/>
      <c r="E571" s="753">
        <v>5.2047510430406375E-2</v>
      </c>
      <c r="F571" s="570"/>
      <c r="G571" s="570"/>
      <c r="H571" s="1011" t="s">
        <v>562</v>
      </c>
      <c r="I571" s="995"/>
      <c r="J571" s="754">
        <v>7.083384575879105E-2</v>
      </c>
      <c r="K571" s="570"/>
      <c r="L571" s="570"/>
      <c r="M571" s="1011" t="s">
        <v>574</v>
      </c>
      <c r="N571" s="995"/>
      <c r="O571" s="755">
        <v>-5.8033482740024248E-2</v>
      </c>
      <c r="P571" s="570"/>
      <c r="Q571" s="570"/>
      <c r="Z571" s="339"/>
      <c r="AA571" s="339"/>
      <c r="AB571" s="339"/>
      <c r="AC571" s="339"/>
      <c r="AD571" s="339"/>
      <c r="AE571" s="339"/>
      <c r="AF571" s="339"/>
      <c r="AG571" s="339"/>
      <c r="AH571" s="339"/>
      <c r="AI571" s="339"/>
      <c r="AJ571" s="339"/>
      <c r="AK571" s="339"/>
      <c r="AL571" s="339"/>
      <c r="AM571" s="339"/>
      <c r="AN571" s="339"/>
      <c r="AO571" s="339"/>
      <c r="AP571" s="339"/>
      <c r="AQ571" s="339"/>
      <c r="AR571" s="339"/>
      <c r="AS571" s="339"/>
      <c r="AT571" s="339"/>
      <c r="AU571" s="339"/>
      <c r="AV571" s="339"/>
      <c r="AW571" s="339"/>
      <c r="AX571" s="339"/>
      <c r="AY571" s="339"/>
      <c r="AZ571" s="339"/>
      <c r="BA571" s="341"/>
      <c r="BB571" s="391"/>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1"/>
      <c r="BX571" s="341"/>
      <c r="BY571" s="341"/>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1011" t="s">
        <v>587</v>
      </c>
      <c r="D572" s="995"/>
      <c r="E572" s="753">
        <v>3.0190167307538915E-2</v>
      </c>
      <c r="F572" s="570"/>
      <c r="G572" s="570"/>
      <c r="H572" s="1011" t="s">
        <v>586</v>
      </c>
      <c r="I572" s="995"/>
      <c r="J572" s="754">
        <v>-3.7174454226652838E-2</v>
      </c>
      <c r="K572" s="570"/>
      <c r="L572" s="570"/>
      <c r="M572" s="1011" t="s">
        <v>583</v>
      </c>
      <c r="N572" s="995"/>
      <c r="O572" s="755">
        <v>-2.7615213227972779E-2</v>
      </c>
      <c r="P572" s="570"/>
      <c r="Q572" s="570"/>
      <c r="Z572" s="339"/>
      <c r="AA572" s="339"/>
      <c r="AB572" s="339"/>
      <c r="AC572" s="339"/>
      <c r="AD572" s="339"/>
      <c r="AE572" s="339"/>
      <c r="AF572" s="339"/>
      <c r="AG572" s="339"/>
      <c r="AH572" s="339"/>
      <c r="AI572" s="339"/>
      <c r="AJ572" s="339"/>
      <c r="AK572" s="339"/>
      <c r="AL572" s="339"/>
      <c r="AM572" s="339"/>
      <c r="AN572" s="339"/>
      <c r="AO572" s="339"/>
      <c r="AP572" s="339"/>
      <c r="AQ572" s="339"/>
      <c r="AR572" s="339"/>
      <c r="AS572" s="339"/>
      <c r="AT572" s="339"/>
      <c r="AU572" s="339"/>
      <c r="AV572" s="339"/>
      <c r="AW572" s="339"/>
      <c r="AX572" s="339"/>
      <c r="AY572" s="339"/>
      <c r="AZ572" s="339"/>
      <c r="BA572" s="341"/>
      <c r="BB572" s="391"/>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1"/>
      <c r="BX572" s="341"/>
      <c r="BY572" s="341"/>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1011" t="s">
        <v>582</v>
      </c>
      <c r="D573" s="995"/>
      <c r="E573" s="753">
        <v>4.4145288212886991E-2</v>
      </c>
      <c r="F573" s="570"/>
      <c r="G573" s="570"/>
      <c r="H573" s="1011" t="s">
        <v>574</v>
      </c>
      <c r="I573" s="995"/>
      <c r="J573" s="754">
        <v>-3.667836560158802E-2</v>
      </c>
      <c r="K573" s="570"/>
      <c r="L573" s="570"/>
      <c r="M573" s="1011" t="s">
        <v>594</v>
      </c>
      <c r="N573" s="995"/>
      <c r="O573" s="755">
        <v>2.1776867905249093E-2</v>
      </c>
      <c r="P573" s="570"/>
      <c r="Q573" s="570"/>
      <c r="Z573" s="339"/>
      <c r="AA573" s="339"/>
      <c r="AB573" s="339"/>
      <c r="AC573" s="339"/>
      <c r="AD573" s="339"/>
      <c r="AE573" s="339"/>
      <c r="AF573" s="339"/>
      <c r="AG573" s="339"/>
      <c r="AH573" s="339"/>
      <c r="AI573" s="339"/>
      <c r="AJ573" s="339"/>
      <c r="AK573" s="339"/>
      <c r="AL573" s="339"/>
      <c r="AM573" s="339"/>
      <c r="AN573" s="339"/>
      <c r="AO573" s="339"/>
      <c r="AP573" s="339"/>
      <c r="AQ573" s="339"/>
      <c r="AR573" s="339"/>
      <c r="AS573" s="339"/>
      <c r="AT573" s="339"/>
      <c r="AU573" s="339"/>
      <c r="AV573" s="339"/>
      <c r="AW573" s="339"/>
      <c r="AX573" s="339"/>
      <c r="AY573" s="339"/>
      <c r="AZ573" s="339"/>
      <c r="BA573" s="341"/>
      <c r="BB573" s="391"/>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1"/>
      <c r="BX573" s="341"/>
      <c r="BY573" s="341"/>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1011" t="s">
        <v>570</v>
      </c>
      <c r="D574" s="995"/>
      <c r="E574" s="753">
        <v>6.2652596004398473E-2</v>
      </c>
      <c r="F574" s="570"/>
      <c r="G574" s="570"/>
      <c r="H574" s="1011" t="s">
        <v>583</v>
      </c>
      <c r="I574" s="995"/>
      <c r="J574" s="754">
        <v>-4.267811207569009E-2</v>
      </c>
      <c r="K574" s="570"/>
      <c r="L574" s="570"/>
      <c r="M574" s="1011" t="s">
        <v>585</v>
      </c>
      <c r="N574" s="995"/>
      <c r="O574" s="755">
        <v>2.126496672074802E-2</v>
      </c>
      <c r="P574" s="570"/>
      <c r="Q574" s="570"/>
      <c r="Z574" s="339"/>
      <c r="AA574" s="339"/>
      <c r="AB574" s="339"/>
      <c r="AC574" s="339"/>
      <c r="AD574" s="339"/>
      <c r="AE574" s="339"/>
      <c r="AF574" s="339"/>
      <c r="AG574" s="339"/>
      <c r="AH574" s="339"/>
      <c r="AI574" s="339"/>
      <c r="AJ574" s="339"/>
      <c r="AK574" s="339"/>
      <c r="AL574" s="339"/>
      <c r="AM574" s="339"/>
      <c r="AN574" s="339"/>
      <c r="AO574" s="339"/>
      <c r="AP574" s="339"/>
      <c r="AQ574" s="339"/>
      <c r="AR574" s="339"/>
      <c r="AS574" s="339"/>
      <c r="AT574" s="339"/>
      <c r="AU574" s="339"/>
      <c r="AV574" s="339"/>
      <c r="AW574" s="339"/>
      <c r="AX574" s="339"/>
      <c r="AY574" s="339"/>
      <c r="AZ574" s="339"/>
      <c r="BA574" s="341"/>
      <c r="BB574" s="391"/>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1"/>
      <c r="BX574" s="341"/>
      <c r="BY574" s="341"/>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1011" t="s">
        <v>573</v>
      </c>
      <c r="D575" s="995"/>
      <c r="E575" s="753">
        <v>5.1807509359525175E-2</v>
      </c>
      <c r="F575" s="570"/>
      <c r="G575" s="570"/>
      <c r="H575" s="1011" t="s">
        <v>594</v>
      </c>
      <c r="I575" s="995"/>
      <c r="J575" s="754">
        <v>1.5728980262582656E-3</v>
      </c>
      <c r="K575" s="570"/>
      <c r="L575" s="570"/>
      <c r="M575" s="1011" t="s">
        <v>596</v>
      </c>
      <c r="N575" s="995"/>
      <c r="O575" s="755">
        <v>-1.7484919874221429E-2</v>
      </c>
      <c r="P575" s="570"/>
      <c r="Q575" s="570"/>
      <c r="Z575" s="339"/>
      <c r="AA575" s="339"/>
      <c r="AB575" s="339"/>
      <c r="AC575" s="339"/>
      <c r="AD575" s="339"/>
      <c r="AE575" s="339"/>
      <c r="AF575" s="339"/>
      <c r="AG575" s="339"/>
      <c r="AH575" s="339"/>
      <c r="AI575" s="339"/>
      <c r="AJ575" s="339"/>
      <c r="AK575" s="339"/>
      <c r="AL575" s="339"/>
      <c r="AM575" s="339"/>
      <c r="AN575" s="339"/>
      <c r="AO575" s="339"/>
      <c r="AP575" s="339"/>
      <c r="AQ575" s="339"/>
      <c r="AR575" s="339"/>
      <c r="AS575" s="339"/>
      <c r="AT575" s="339"/>
      <c r="AU575" s="339"/>
      <c r="AV575" s="339"/>
      <c r="AW575" s="339"/>
      <c r="AX575" s="339"/>
      <c r="AY575" s="339"/>
      <c r="AZ575" s="339"/>
      <c r="BA575" s="341"/>
      <c r="BB575" s="391"/>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1"/>
      <c r="BX575" s="341"/>
      <c r="BY575" s="341"/>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1011" t="s">
        <v>567</v>
      </c>
      <c r="D576" s="995"/>
      <c r="E576" s="753">
        <v>6.6673785962090587E-2</v>
      </c>
      <c r="F576" s="570"/>
      <c r="G576" s="570"/>
      <c r="H576" s="1011" t="s">
        <v>585</v>
      </c>
      <c r="I576" s="995"/>
      <c r="J576" s="754">
        <v>3.8682072340860393E-2</v>
      </c>
      <c r="K576" s="570"/>
      <c r="L576" s="570"/>
      <c r="M576" s="1011" t="s">
        <v>588</v>
      </c>
      <c r="N576" s="995"/>
      <c r="O576" s="755">
        <v>-2.9153835909338267E-2</v>
      </c>
      <c r="P576" s="570"/>
      <c r="Q576" s="570"/>
      <c r="Z576" s="339"/>
      <c r="AA576" s="339"/>
      <c r="AB576" s="339"/>
      <c r="AC576" s="339"/>
      <c r="AD576" s="339"/>
      <c r="AE576" s="339"/>
      <c r="AF576" s="339"/>
      <c r="AG576" s="339"/>
      <c r="AH576" s="339"/>
      <c r="AI576" s="339"/>
      <c r="AJ576" s="339"/>
      <c r="AK576" s="339"/>
      <c r="AL576" s="339"/>
      <c r="AM576" s="339"/>
      <c r="AN576" s="339"/>
      <c r="AO576" s="339"/>
      <c r="AP576" s="339"/>
      <c r="AQ576" s="339"/>
      <c r="AR576" s="339"/>
      <c r="AS576" s="339"/>
      <c r="AT576" s="339"/>
      <c r="AU576" s="339"/>
      <c r="AV576" s="339"/>
      <c r="AW576" s="339"/>
      <c r="AX576" s="339"/>
      <c r="AY576" s="339"/>
      <c r="AZ576" s="339"/>
      <c r="BA576" s="341"/>
      <c r="BB576" s="391"/>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1"/>
      <c r="BX576" s="341"/>
      <c r="BY576" s="341"/>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1011" t="s">
        <v>463</v>
      </c>
      <c r="D577" s="995"/>
      <c r="E577" s="753">
        <v>6.9053548578842466E-2</v>
      </c>
      <c r="F577" s="570"/>
      <c r="G577" s="570"/>
      <c r="H577" s="1011" t="s">
        <v>596</v>
      </c>
      <c r="I577" s="995"/>
      <c r="J577" s="754">
        <v>-2.0463043315179057E-2</v>
      </c>
      <c r="K577" s="570"/>
      <c r="L577" s="570"/>
      <c r="M577" s="1011" t="s">
        <v>592</v>
      </c>
      <c r="N577" s="995"/>
      <c r="O577" s="755">
        <v>-1.3759044942238929E-2</v>
      </c>
      <c r="P577" s="570"/>
      <c r="Q577" s="570"/>
      <c r="Z577" s="339"/>
      <c r="AA577" s="339"/>
      <c r="AB577" s="339"/>
      <c r="AC577" s="339"/>
      <c r="AD577" s="339"/>
      <c r="AE577" s="339"/>
      <c r="AF577" s="339"/>
      <c r="AG577" s="339"/>
      <c r="AH577" s="339"/>
      <c r="AI577" s="339"/>
      <c r="AJ577" s="339"/>
      <c r="AK577" s="339"/>
      <c r="AL577" s="339"/>
      <c r="AM577" s="339"/>
      <c r="AN577" s="339"/>
      <c r="AO577" s="339"/>
      <c r="AP577" s="339"/>
      <c r="AQ577" s="339"/>
      <c r="AR577" s="339"/>
      <c r="AS577" s="339"/>
      <c r="AT577" s="339"/>
      <c r="AU577" s="339"/>
      <c r="AV577" s="339"/>
      <c r="AW577" s="339"/>
      <c r="AX577" s="339"/>
      <c r="AY577" s="339"/>
      <c r="AZ577" s="339"/>
      <c r="BA577" s="341"/>
      <c r="BB577" s="391"/>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1"/>
      <c r="BX577" s="341"/>
      <c r="BY577" s="341"/>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1011" t="s">
        <v>576</v>
      </c>
      <c r="D578" s="995"/>
      <c r="E578" s="753">
        <v>5.40290090573479E-2</v>
      </c>
      <c r="F578" s="570"/>
      <c r="G578" s="570"/>
      <c r="H578" s="1011" t="s">
        <v>588</v>
      </c>
      <c r="I578" s="995"/>
      <c r="J578" s="754">
        <v>-1.6895555584209066E-2</v>
      </c>
      <c r="K578" s="570"/>
      <c r="L578" s="570"/>
      <c r="M578" s="1011" t="s">
        <v>571</v>
      </c>
      <c r="N578" s="995"/>
      <c r="O578" s="755">
        <v>6.2909588048406656E-2</v>
      </c>
      <c r="P578" s="570"/>
      <c r="Q578" s="570"/>
      <c r="Z578" s="339"/>
      <c r="AA578" s="339"/>
      <c r="AB578" s="339"/>
      <c r="AC578" s="339"/>
      <c r="AD578" s="339"/>
      <c r="AE578" s="339"/>
      <c r="AF578" s="339"/>
      <c r="AG578" s="339"/>
      <c r="AH578" s="339"/>
      <c r="AI578" s="339"/>
      <c r="AJ578" s="339"/>
      <c r="AK578" s="339"/>
      <c r="AL578" s="339"/>
      <c r="AM578" s="339"/>
      <c r="AN578" s="339"/>
      <c r="AO578" s="339"/>
      <c r="AP578" s="339"/>
      <c r="AQ578" s="339"/>
      <c r="AR578" s="339"/>
      <c r="AS578" s="339"/>
      <c r="AT578" s="339"/>
      <c r="AU578" s="339"/>
      <c r="AV578" s="339"/>
      <c r="AW578" s="339"/>
      <c r="AX578" s="339"/>
      <c r="AY578" s="339"/>
      <c r="AZ578" s="339"/>
      <c r="BA578" s="341"/>
      <c r="BB578" s="391"/>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1"/>
      <c r="BX578" s="341"/>
      <c r="BY578" s="341"/>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1011" t="s">
        <v>461</v>
      </c>
      <c r="D579" s="995"/>
      <c r="E579" s="753">
        <v>6.8058799122213604E-2</v>
      </c>
      <c r="F579" s="570"/>
      <c r="G579" s="570"/>
      <c r="H579" s="1011" t="s">
        <v>592</v>
      </c>
      <c r="I579" s="995"/>
      <c r="J579" s="754">
        <v>-2.6345319537101106E-2</v>
      </c>
      <c r="K579" s="570"/>
      <c r="L579" s="570"/>
      <c r="M579" s="1011" t="s">
        <v>581</v>
      </c>
      <c r="N579" s="995"/>
      <c r="O579" s="755">
        <v>-4.6113578837017714E-2</v>
      </c>
      <c r="P579" s="570"/>
      <c r="Q579" s="570"/>
      <c r="Z579" s="339"/>
      <c r="AA579" s="339"/>
      <c r="AB579" s="339"/>
      <c r="AC579" s="339"/>
      <c r="AD579" s="339"/>
      <c r="AE579" s="339"/>
      <c r="AF579" s="339"/>
      <c r="AG579" s="339"/>
      <c r="AH579" s="339"/>
      <c r="AI579" s="339"/>
      <c r="AJ579" s="339"/>
      <c r="AK579" s="339"/>
      <c r="AL579" s="339"/>
      <c r="AM579" s="339"/>
      <c r="AN579" s="339"/>
      <c r="AO579" s="339"/>
      <c r="AP579" s="339"/>
      <c r="AQ579" s="339"/>
      <c r="AR579" s="339"/>
      <c r="AS579" s="339"/>
      <c r="AT579" s="339"/>
      <c r="AU579" s="339"/>
      <c r="AV579" s="339"/>
      <c r="AW579" s="339"/>
      <c r="AX579" s="339"/>
      <c r="AY579" s="339"/>
      <c r="AZ579" s="339"/>
      <c r="BA579" s="341"/>
      <c r="BB579" s="391"/>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1"/>
      <c r="BX579" s="341"/>
      <c r="BY579" s="341"/>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1011" t="s">
        <v>488</v>
      </c>
      <c r="D580" s="995"/>
      <c r="E580" s="753">
        <v>3.4180051873395831E-2</v>
      </c>
      <c r="F580" s="570"/>
      <c r="G580" s="570"/>
      <c r="H580" s="1011" t="s">
        <v>615</v>
      </c>
      <c r="I580" s="995"/>
      <c r="J580" s="754">
        <v>-2.050903874832713E-3</v>
      </c>
      <c r="K580" s="570"/>
      <c r="L580" s="570"/>
      <c r="M580" s="1011" t="s">
        <v>591</v>
      </c>
      <c r="N580" s="995"/>
      <c r="O580" s="755">
        <v>-2.52967982539428E-2</v>
      </c>
      <c r="P580" s="570"/>
      <c r="Q580" s="570"/>
      <c r="Z580" s="339"/>
      <c r="AA580" s="339"/>
      <c r="AB580" s="339"/>
      <c r="AC580" s="339"/>
      <c r="AD580" s="339"/>
      <c r="AE580" s="339"/>
      <c r="AF580" s="339"/>
      <c r="AG580" s="339"/>
      <c r="AH580" s="339"/>
      <c r="AI580" s="339"/>
      <c r="AJ580" s="339"/>
      <c r="AK580" s="339"/>
      <c r="AL580" s="339"/>
      <c r="AM580" s="339"/>
      <c r="AN580" s="339"/>
      <c r="AO580" s="339"/>
      <c r="AP580" s="339"/>
      <c r="AQ580" s="339"/>
      <c r="AR580" s="339"/>
      <c r="AS580" s="339"/>
      <c r="AT580" s="339"/>
      <c r="AU580" s="339"/>
      <c r="AV580" s="339"/>
      <c r="AW580" s="339"/>
      <c r="AX580" s="339"/>
      <c r="AY580" s="339"/>
      <c r="AZ580" s="339"/>
      <c r="BA580" s="341"/>
      <c r="BB580" s="391"/>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1"/>
      <c r="BX580" s="341"/>
      <c r="BY580" s="341"/>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1011" t="s">
        <v>483</v>
      </c>
      <c r="D581" s="995"/>
      <c r="E581" s="753">
        <v>4.3688935467631682E-2</v>
      </c>
      <c r="F581" s="570"/>
      <c r="G581" s="570"/>
      <c r="H581" s="1011" t="s">
        <v>571</v>
      </c>
      <c r="I581" s="995"/>
      <c r="J581" s="754">
        <v>6.0508992890535546E-2</v>
      </c>
      <c r="K581" s="570"/>
      <c r="L581" s="570"/>
      <c r="M581" s="1011" t="s">
        <v>604</v>
      </c>
      <c r="N581" s="995"/>
      <c r="O581" s="755">
        <v>3.8738668880381947E-3</v>
      </c>
      <c r="P581" s="570"/>
      <c r="Q581" s="570"/>
      <c r="Z581" s="339"/>
      <c r="AA581" s="339"/>
      <c r="AB581" s="339"/>
      <c r="AC581" s="339"/>
      <c r="AD581" s="339"/>
      <c r="AE581" s="339"/>
      <c r="AF581" s="339"/>
      <c r="AG581" s="339"/>
      <c r="AH581" s="339"/>
      <c r="AI581" s="339"/>
      <c r="AJ581" s="339"/>
      <c r="AK581" s="339"/>
      <c r="AL581" s="339"/>
      <c r="AM581" s="339"/>
      <c r="AN581" s="339"/>
      <c r="AO581" s="339"/>
      <c r="AP581" s="339"/>
      <c r="AQ581" s="339"/>
      <c r="AR581" s="339"/>
      <c r="AS581" s="339"/>
      <c r="AT581" s="339"/>
      <c r="AU581" s="339"/>
      <c r="AV581" s="339"/>
      <c r="AW581" s="339"/>
      <c r="AX581" s="339"/>
      <c r="AY581" s="339"/>
      <c r="AZ581" s="339"/>
      <c r="BA581" s="341"/>
      <c r="BB581" s="391"/>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1"/>
      <c r="BX581" s="341"/>
      <c r="BY581" s="341"/>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1011" t="s">
        <v>478</v>
      </c>
      <c r="D582" s="995"/>
      <c r="E582" s="753">
        <v>5.9135551782822343E-2</v>
      </c>
      <c r="F582" s="570"/>
      <c r="G582" s="570"/>
      <c r="H582" s="1011" t="s">
        <v>581</v>
      </c>
      <c r="I582" s="995"/>
      <c r="J582" s="754">
        <v>-3.4222885892347711E-2</v>
      </c>
      <c r="K582" s="570"/>
      <c r="L582" s="570"/>
      <c r="M582" s="1011" t="s">
        <v>607</v>
      </c>
      <c r="N582" s="995"/>
      <c r="O582" s="755">
        <v>4.3871273831305865E-3</v>
      </c>
      <c r="P582" s="570"/>
      <c r="Q582" s="570"/>
      <c r="Z582" s="339"/>
      <c r="AA582" s="339"/>
      <c r="AB582" s="339"/>
      <c r="AC582" s="339"/>
      <c r="AD582" s="339"/>
      <c r="AE582" s="339"/>
      <c r="AF582" s="339"/>
      <c r="AG582" s="339"/>
      <c r="AH582" s="339"/>
      <c r="AI582" s="339"/>
      <c r="AJ582" s="339"/>
      <c r="AK582" s="339"/>
      <c r="AL582" s="339"/>
      <c r="AM582" s="339"/>
      <c r="AN582" s="339"/>
      <c r="AO582" s="339"/>
      <c r="AP582" s="339"/>
      <c r="AQ582" s="339"/>
      <c r="AR582" s="339"/>
      <c r="AS582" s="339"/>
      <c r="AT582" s="339"/>
      <c r="AU582" s="339"/>
      <c r="AV582" s="339"/>
      <c r="AW582" s="339"/>
      <c r="AX582" s="339"/>
      <c r="AY582" s="339"/>
      <c r="AZ582" s="339"/>
      <c r="BA582" s="341"/>
      <c r="BB582" s="391"/>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1"/>
      <c r="BX582" s="341"/>
      <c r="BY582" s="341"/>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1011" t="s">
        <v>575</v>
      </c>
      <c r="D583" s="995"/>
      <c r="E583" s="753">
        <v>5.609463329554705E-2</v>
      </c>
      <c r="F583" s="570"/>
      <c r="G583" s="570"/>
      <c r="H583" s="1011" t="s">
        <v>591</v>
      </c>
      <c r="I583" s="995"/>
      <c r="J583" s="754">
        <v>-2.1333864372821913E-2</v>
      </c>
      <c r="K583" s="570"/>
      <c r="L583" s="570"/>
      <c r="M583" s="1011" t="s">
        <v>603</v>
      </c>
      <c r="N583" s="995"/>
      <c r="O583" s="755">
        <v>8.3682161201656165E-3</v>
      </c>
      <c r="P583" s="570"/>
      <c r="Q583" s="570"/>
      <c r="Z583" s="339"/>
      <c r="AA583" s="339"/>
      <c r="AB583" s="339"/>
      <c r="AC583" s="339"/>
      <c r="AD583" s="339"/>
      <c r="AE583" s="339"/>
      <c r="AF583" s="339"/>
      <c r="AG583" s="339"/>
      <c r="AH583" s="339"/>
      <c r="AI583" s="339"/>
      <c r="AJ583" s="339"/>
      <c r="AK583" s="339"/>
      <c r="AL583" s="339"/>
      <c r="AM583" s="339"/>
      <c r="AN583" s="339"/>
      <c r="AO583" s="339"/>
      <c r="AP583" s="339"/>
      <c r="AQ583" s="339"/>
      <c r="AR583" s="339"/>
      <c r="AS583" s="339"/>
      <c r="AT583" s="339"/>
      <c r="AU583" s="339"/>
      <c r="AV583" s="339"/>
      <c r="AW583" s="339"/>
      <c r="AX583" s="339"/>
      <c r="AY583" s="339"/>
      <c r="AZ583" s="339"/>
      <c r="BA583" s="341"/>
      <c r="BB583" s="391"/>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1"/>
      <c r="BX583" s="341"/>
      <c r="BY583" s="341"/>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1011" t="s">
        <v>569</v>
      </c>
      <c r="D584" s="995"/>
      <c r="E584" s="753">
        <v>6.276759642946525E-2</v>
      </c>
      <c r="F584" s="570"/>
      <c r="G584" s="570"/>
      <c r="H584" s="1011" t="s">
        <v>604</v>
      </c>
      <c r="I584" s="995"/>
      <c r="J584" s="754">
        <v>5.1112985814458292E-3</v>
      </c>
      <c r="K584" s="570"/>
      <c r="L584" s="570"/>
      <c r="M584" s="1011" t="s">
        <v>600</v>
      </c>
      <c r="N584" s="995"/>
      <c r="O584" s="755">
        <v>-8.8736751944952872E-3</v>
      </c>
      <c r="P584" s="570"/>
      <c r="Q584" s="570"/>
      <c r="Z584" s="339"/>
      <c r="AA584" s="339"/>
      <c r="AB584" s="339"/>
      <c r="AC584" s="339"/>
      <c r="AD584" s="339"/>
      <c r="AE584" s="339"/>
      <c r="AF584" s="339"/>
      <c r="AG584" s="339"/>
      <c r="AH584" s="339"/>
      <c r="AI584" s="339"/>
      <c r="AJ584" s="339"/>
      <c r="AK584" s="339"/>
      <c r="AL584" s="339"/>
      <c r="AM584" s="339"/>
      <c r="AN584" s="339"/>
      <c r="AO584" s="339"/>
      <c r="AP584" s="339"/>
      <c r="AQ584" s="339"/>
      <c r="AR584" s="339"/>
      <c r="AS584" s="339"/>
      <c r="AT584" s="339"/>
      <c r="AU584" s="339"/>
      <c r="AV584" s="339"/>
      <c r="AW584" s="339"/>
      <c r="AX584" s="339"/>
      <c r="AY584" s="339"/>
      <c r="AZ584" s="339"/>
      <c r="BA584" s="341"/>
      <c r="BB584" s="391"/>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1"/>
      <c r="BX584" s="341"/>
      <c r="BY584" s="341"/>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1011" t="s">
        <v>564</v>
      </c>
      <c r="D585" s="995"/>
      <c r="E585" s="753">
        <v>6.7467333826599002E-2</v>
      </c>
      <c r="F585" s="570"/>
      <c r="G585" s="570"/>
      <c r="H585" s="1011" t="s">
        <v>607</v>
      </c>
      <c r="I585" s="995"/>
      <c r="J585" s="754">
        <v>4.373148389573831E-3</v>
      </c>
      <c r="K585" s="570"/>
      <c r="L585" s="570"/>
      <c r="M585" s="1011" t="s">
        <v>614</v>
      </c>
      <c r="N585" s="995"/>
      <c r="O585" s="755">
        <v>-1.4052720454299976E-3</v>
      </c>
      <c r="P585" s="570"/>
      <c r="Q585" s="570"/>
      <c r="Z585" s="339"/>
      <c r="AA585" s="339"/>
      <c r="AB585" s="339"/>
      <c r="AC585" s="339"/>
      <c r="AD585" s="339"/>
      <c r="AE585" s="339"/>
      <c r="AF585" s="339"/>
      <c r="AG585" s="339"/>
      <c r="AH585" s="339"/>
      <c r="AI585" s="339"/>
      <c r="AJ585" s="339"/>
      <c r="AK585" s="339"/>
      <c r="AL585" s="339"/>
      <c r="AM585" s="339"/>
      <c r="AN585" s="339"/>
      <c r="AO585" s="339"/>
      <c r="AP585" s="339"/>
      <c r="AQ585" s="339"/>
      <c r="AR585" s="339"/>
      <c r="AS585" s="339"/>
      <c r="AT585" s="339"/>
      <c r="AU585" s="339"/>
      <c r="AV585" s="339"/>
      <c r="AW585" s="339"/>
      <c r="AX585" s="339"/>
      <c r="AY585" s="339"/>
      <c r="AZ585" s="339"/>
      <c r="BA585" s="341"/>
      <c r="BB585" s="391"/>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1"/>
      <c r="BX585" s="341"/>
      <c r="BY585" s="341"/>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1011" t="s">
        <v>577</v>
      </c>
      <c r="D586" s="995"/>
      <c r="E586" s="753">
        <v>4.4403706632499339E-2</v>
      </c>
      <c r="F586" s="570"/>
      <c r="G586" s="570"/>
      <c r="H586" s="1011" t="s">
        <v>603</v>
      </c>
      <c r="I586" s="995"/>
      <c r="J586" s="754">
        <v>5.5003743615315353E-3</v>
      </c>
      <c r="K586" s="570"/>
      <c r="L586" s="570"/>
      <c r="M586" s="1011" t="s">
        <v>610</v>
      </c>
      <c r="N586" s="995"/>
      <c r="O586" s="755">
        <v>-2.0182975658649327E-3</v>
      </c>
      <c r="P586" s="570"/>
      <c r="Q586" s="570"/>
      <c r="Z586" s="339"/>
      <c r="AA586" s="339"/>
      <c r="AB586" s="339"/>
      <c r="AC586" s="339"/>
      <c r="AD586" s="339"/>
      <c r="AE586" s="339"/>
      <c r="AF586" s="339"/>
      <c r="AG586" s="339"/>
      <c r="AH586" s="339"/>
      <c r="AI586" s="339"/>
      <c r="AJ586" s="339"/>
      <c r="AK586" s="339"/>
      <c r="AL586" s="339"/>
      <c r="AM586" s="339"/>
      <c r="AN586" s="339"/>
      <c r="AO586" s="339"/>
      <c r="AP586" s="339"/>
      <c r="AQ586" s="339"/>
      <c r="AR586" s="339"/>
      <c r="AS586" s="339"/>
      <c r="AT586" s="339"/>
      <c r="AU586" s="339"/>
      <c r="AV586" s="339"/>
      <c r="AW586" s="339"/>
      <c r="AX586" s="339"/>
      <c r="AY586" s="339"/>
      <c r="AZ586" s="339"/>
      <c r="BA586" s="341"/>
      <c r="BB586" s="391"/>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1"/>
      <c r="BX586" s="341"/>
      <c r="BY586" s="341"/>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1011" t="s">
        <v>568</v>
      </c>
      <c r="D587" s="995"/>
      <c r="E587" s="753">
        <v>6.2204134899353204E-2</v>
      </c>
      <c r="F587" s="570"/>
      <c r="G587" s="570"/>
      <c r="H587" s="1011" t="s">
        <v>600</v>
      </c>
      <c r="I587" s="995"/>
      <c r="J587" s="754">
        <v>-6.3092784939416452E-3</v>
      </c>
      <c r="K587" s="570"/>
      <c r="L587" s="570"/>
      <c r="M587" s="1011" t="s">
        <v>613</v>
      </c>
      <c r="N587" s="995"/>
      <c r="O587" s="755">
        <v>-1.6584432795428562E-4</v>
      </c>
      <c r="P587" s="570"/>
      <c r="Q587" s="570"/>
      <c r="Z587" s="339"/>
      <c r="AA587" s="339"/>
      <c r="AB587" s="339"/>
      <c r="AC587" s="339"/>
      <c r="AD587" s="339"/>
      <c r="AE587" s="339"/>
      <c r="AF587" s="339"/>
      <c r="AG587" s="339"/>
      <c r="AH587" s="339"/>
      <c r="AI587" s="339"/>
      <c r="AJ587" s="339"/>
      <c r="AK587" s="339"/>
      <c r="AL587" s="339"/>
      <c r="AM587" s="339"/>
      <c r="AN587" s="339"/>
      <c r="AO587" s="339"/>
      <c r="AP587" s="339"/>
      <c r="AQ587" s="339"/>
      <c r="AR587" s="339"/>
      <c r="AS587" s="339"/>
      <c r="AT587" s="339"/>
      <c r="AU587" s="339"/>
      <c r="AV587" s="339"/>
      <c r="AW587" s="339"/>
      <c r="AX587" s="339"/>
      <c r="AY587" s="339"/>
      <c r="AZ587" s="339"/>
      <c r="BA587" s="341"/>
      <c r="BB587" s="391"/>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1"/>
      <c r="BX587" s="341"/>
      <c r="BY587" s="341"/>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1011" t="s">
        <v>584</v>
      </c>
      <c r="D588" s="995"/>
      <c r="E588" s="753">
        <v>3.8633044823307414E-2</v>
      </c>
      <c r="F588" s="570"/>
      <c r="G588" s="570"/>
      <c r="H588" s="1011" t="s">
        <v>614</v>
      </c>
      <c r="I588" s="995"/>
      <c r="J588" s="754">
        <v>-2.2435220840264364E-3</v>
      </c>
      <c r="K588" s="570"/>
      <c r="L588" s="570"/>
      <c r="M588" s="1011" t="s">
        <v>609</v>
      </c>
      <c r="N588" s="995"/>
      <c r="O588" s="755">
        <v>5.2663520245633854E-3</v>
      </c>
      <c r="P588" s="570"/>
      <c r="Q588" s="570"/>
      <c r="Z588" s="339"/>
      <c r="AA588" s="339"/>
      <c r="AB588" s="339"/>
      <c r="AC588" s="339"/>
      <c r="AD588" s="339"/>
      <c r="AE588" s="339"/>
      <c r="AF588" s="339"/>
      <c r="AG588" s="339"/>
      <c r="AH588" s="339"/>
      <c r="AI588" s="339"/>
      <c r="AJ588" s="339"/>
      <c r="AK588" s="339"/>
      <c r="AL588" s="339"/>
      <c r="AM588" s="339"/>
      <c r="AN588" s="339"/>
      <c r="AO588" s="339"/>
      <c r="AP588" s="339"/>
      <c r="AQ588" s="339"/>
      <c r="AR588" s="339"/>
      <c r="AS588" s="339"/>
      <c r="AT588" s="339"/>
      <c r="AU588" s="339"/>
      <c r="AV588" s="339"/>
      <c r="AW588" s="339"/>
      <c r="AX588" s="339"/>
      <c r="AY588" s="339"/>
      <c r="AZ588" s="339"/>
      <c r="BA588" s="341"/>
      <c r="BB588" s="391"/>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1"/>
      <c r="BX588" s="341"/>
      <c r="BY588" s="341"/>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1011" t="s">
        <v>563</v>
      </c>
      <c r="D589" s="995"/>
      <c r="E589" s="756">
        <v>7.1271402823738172E-2</v>
      </c>
      <c r="F589" s="570"/>
      <c r="G589" s="570"/>
      <c r="H589" s="1011" t="s">
        <v>610</v>
      </c>
      <c r="I589" s="995"/>
      <c r="J589" s="754">
        <v>-3.3342726301691787E-3</v>
      </c>
      <c r="K589" s="570"/>
      <c r="L589" s="570"/>
      <c r="M589" s="1011" t="s">
        <v>467</v>
      </c>
      <c r="N589" s="995"/>
      <c r="O589" s="755">
        <v>5.5976478796896649E-2</v>
      </c>
      <c r="P589" s="570"/>
      <c r="Q589" s="570"/>
      <c r="Z589" s="339"/>
      <c r="AA589" s="339"/>
      <c r="AB589" s="339"/>
      <c r="AC589" s="339"/>
      <c r="AD589" s="339"/>
      <c r="AE589" s="339"/>
      <c r="AF589" s="339"/>
      <c r="AG589" s="339"/>
      <c r="AH589" s="339"/>
      <c r="AI589" s="339"/>
      <c r="AJ589" s="339"/>
      <c r="AK589" s="339"/>
      <c r="AL589" s="339"/>
      <c r="AM589" s="339"/>
      <c r="AN589" s="339"/>
      <c r="AO589" s="339"/>
      <c r="AP589" s="339"/>
      <c r="AQ589" s="339"/>
      <c r="AR589" s="339"/>
      <c r="AS589" s="339"/>
      <c r="AT589" s="339"/>
      <c r="AU589" s="339"/>
      <c r="AV589" s="339"/>
      <c r="AW589" s="339"/>
      <c r="AX589" s="339"/>
      <c r="AY589" s="339"/>
      <c r="AZ589" s="339"/>
      <c r="BA589" s="341"/>
      <c r="BB589" s="391"/>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1"/>
      <c r="BX589" s="341"/>
      <c r="BY589" s="341"/>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996"/>
      <c r="D590" s="995"/>
      <c r="E590" s="571"/>
      <c r="F590" s="570"/>
      <c r="G590" s="570"/>
      <c r="H590" s="1011" t="s">
        <v>613</v>
      </c>
      <c r="I590" s="995"/>
      <c r="J590" s="754">
        <v>-2.5053428288017206E-3</v>
      </c>
      <c r="K590" s="570"/>
      <c r="L590" s="570"/>
      <c r="M590" s="1011" t="s">
        <v>511</v>
      </c>
      <c r="N590" s="995"/>
      <c r="O590" s="755">
        <v>4.766621660226282E-2</v>
      </c>
      <c r="P590" s="570"/>
      <c r="Q590" s="570"/>
      <c r="Z590" s="339"/>
      <c r="AA590" s="339"/>
      <c r="AB590" s="339"/>
      <c r="AC590" s="339"/>
      <c r="AD590" s="339"/>
      <c r="AE590" s="339"/>
      <c r="AF590" s="339"/>
      <c r="AG590" s="339"/>
      <c r="AH590" s="339"/>
      <c r="AI590" s="339"/>
      <c r="AJ590" s="339"/>
      <c r="AK590" s="339"/>
      <c r="AL590" s="339"/>
      <c r="AM590" s="339"/>
      <c r="AN590" s="339"/>
      <c r="AO590" s="339"/>
      <c r="AP590" s="339"/>
      <c r="AQ590" s="339"/>
      <c r="AR590" s="339"/>
      <c r="AS590" s="339"/>
      <c r="AT590" s="339"/>
      <c r="AU590" s="339"/>
      <c r="AV590" s="339"/>
      <c r="AW590" s="339"/>
      <c r="AX590" s="339"/>
      <c r="AY590" s="339"/>
      <c r="AZ590" s="339"/>
      <c r="BA590" s="341"/>
      <c r="BB590" s="391"/>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1"/>
      <c r="BX590" s="341"/>
      <c r="BY590" s="341"/>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996"/>
      <c r="D591" s="995"/>
      <c r="E591" s="570"/>
      <c r="F591" s="570"/>
      <c r="G591" s="570"/>
      <c r="H591" s="1011" t="s">
        <v>609</v>
      </c>
      <c r="I591" s="995"/>
      <c r="J591" s="754">
        <v>2.0740322875191057E-3</v>
      </c>
      <c r="K591" s="570"/>
      <c r="L591" s="570"/>
      <c r="M591" s="1011" t="s">
        <v>457</v>
      </c>
      <c r="N591" s="995"/>
      <c r="O591" s="755">
        <v>8.0189819641126189E-2</v>
      </c>
      <c r="P591" s="570"/>
      <c r="Q591" s="570"/>
      <c r="Z591" s="339"/>
      <c r="AA591" s="339"/>
      <c r="AB591" s="339"/>
      <c r="AC591" s="339"/>
      <c r="AD591" s="339"/>
      <c r="AE591" s="339"/>
      <c r="AF591" s="339"/>
      <c r="AG591" s="339"/>
      <c r="AH591" s="339"/>
      <c r="AI591" s="339"/>
      <c r="AJ591" s="339"/>
      <c r="AK591" s="339"/>
      <c r="AL591" s="339"/>
      <c r="AM591" s="339"/>
      <c r="AN591" s="339"/>
      <c r="AO591" s="339"/>
      <c r="AP591" s="339"/>
      <c r="AQ591" s="339"/>
      <c r="AR591" s="339"/>
      <c r="AS591" s="339"/>
      <c r="AT591" s="339"/>
      <c r="AU591" s="339"/>
      <c r="AV591" s="339"/>
      <c r="AW591" s="339"/>
      <c r="AX591" s="339"/>
      <c r="AY591" s="339"/>
      <c r="AZ591" s="339"/>
      <c r="BA591" s="341"/>
      <c r="BB591" s="391"/>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1"/>
      <c r="BX591" s="341"/>
      <c r="BY591" s="341"/>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1012" t="s">
        <v>243</v>
      </c>
      <c r="D592" s="995"/>
      <c r="E592" s="995"/>
      <c r="F592" s="570"/>
      <c r="G592" s="570"/>
      <c r="H592" s="1011" t="s">
        <v>467</v>
      </c>
      <c r="I592" s="995"/>
      <c r="J592" s="754">
        <v>2.7425056161451009E-2</v>
      </c>
      <c r="K592" s="570"/>
      <c r="L592" s="570"/>
      <c r="M592" s="1011" t="s">
        <v>455</v>
      </c>
      <c r="N592" s="995"/>
      <c r="O592" s="755">
        <v>8.3336487329142478E-2</v>
      </c>
      <c r="P592" s="570"/>
      <c r="Q592" s="570"/>
      <c r="Z592" s="339"/>
      <c r="AA592" s="339"/>
      <c r="AB592" s="339"/>
      <c r="AC592" s="339"/>
      <c r="AD592" s="339"/>
      <c r="AE592" s="339"/>
      <c r="AF592" s="339"/>
      <c r="AG592" s="339"/>
      <c r="AH592" s="339"/>
      <c r="AI592" s="339"/>
      <c r="AJ592" s="339"/>
      <c r="AK592" s="339"/>
      <c r="AL592" s="339"/>
      <c r="AM592" s="339"/>
      <c r="AN592" s="339"/>
      <c r="AO592" s="339"/>
      <c r="AP592" s="339"/>
      <c r="AQ592" s="339"/>
      <c r="AR592" s="339"/>
      <c r="AS592" s="339"/>
      <c r="AT592" s="339"/>
      <c r="AU592" s="339"/>
      <c r="AV592" s="339"/>
      <c r="AW592" s="339"/>
      <c r="AX592" s="339"/>
      <c r="AY592" s="339"/>
      <c r="AZ592" s="339"/>
      <c r="BA592" s="341"/>
      <c r="BB592" s="391"/>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1"/>
      <c r="BX592" s="341"/>
      <c r="BY592" s="341"/>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1007" t="s">
        <v>198</v>
      </c>
      <c r="D593" s="995"/>
      <c r="E593" s="774" t="s">
        <v>199</v>
      </c>
      <c r="F593" s="570"/>
      <c r="G593" s="570"/>
      <c r="H593" s="1011" t="s">
        <v>511</v>
      </c>
      <c r="I593" s="995"/>
      <c r="J593" s="754">
        <v>4.9228034363829241E-2</v>
      </c>
      <c r="K593" s="570"/>
      <c r="L593" s="570"/>
      <c r="M593" s="1011" t="s">
        <v>522</v>
      </c>
      <c r="N593" s="995"/>
      <c r="O593" s="755">
        <v>7.2659413810583807E-3</v>
      </c>
      <c r="P593" s="570"/>
      <c r="Q593" s="570"/>
      <c r="Z593" s="339"/>
      <c r="AA593" s="339"/>
      <c r="AB593" s="339"/>
      <c r="AC593" s="339"/>
      <c r="AD593" s="339"/>
      <c r="AE593" s="339"/>
      <c r="AF593" s="339"/>
      <c r="AG593" s="339"/>
      <c r="AH593" s="339"/>
      <c r="AI593" s="339"/>
      <c r="AJ593" s="339"/>
      <c r="AK593" s="339"/>
      <c r="AL593" s="339"/>
      <c r="AM593" s="339"/>
      <c r="AN593" s="339"/>
      <c r="AO593" s="339"/>
      <c r="AP593" s="339"/>
      <c r="AQ593" s="339"/>
      <c r="AR593" s="339"/>
      <c r="AS593" s="339"/>
      <c r="AT593" s="339"/>
      <c r="AU593" s="339"/>
      <c r="AV593" s="339"/>
      <c r="AW593" s="339"/>
      <c r="AX593" s="339"/>
      <c r="AY593" s="339"/>
      <c r="AZ593" s="339"/>
      <c r="BA593" s="341"/>
      <c r="BB593" s="391"/>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1"/>
      <c r="BX593" s="341"/>
      <c r="BY593" s="341"/>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1011" t="s">
        <v>199</v>
      </c>
      <c r="D594" s="995"/>
      <c r="E594" s="775">
        <v>1.0000000000000002</v>
      </c>
      <c r="F594" s="570"/>
      <c r="G594" s="570"/>
      <c r="H594" s="1011" t="s">
        <v>457</v>
      </c>
      <c r="I594" s="995"/>
      <c r="J594" s="754">
        <v>6.0760812072999826E-2</v>
      </c>
      <c r="K594" s="570"/>
      <c r="L594" s="570"/>
      <c r="M594" s="1011" t="s">
        <v>494</v>
      </c>
      <c r="N594" s="995"/>
      <c r="O594" s="755">
        <v>2.5584803951303806E-2</v>
      </c>
      <c r="P594" s="570"/>
      <c r="Q594" s="570"/>
      <c r="Z594" s="339"/>
      <c r="AA594" s="339"/>
      <c r="AB594" s="339"/>
      <c r="AC594" s="339"/>
      <c r="AD594" s="339"/>
      <c r="AE594" s="339"/>
      <c r="AF594" s="339"/>
      <c r="AG594" s="339"/>
      <c r="AH594" s="339"/>
      <c r="AI594" s="339"/>
      <c r="AJ594" s="339"/>
      <c r="AK594" s="339"/>
      <c r="AL594" s="339"/>
      <c r="AM594" s="339"/>
      <c r="AN594" s="339"/>
      <c r="AO594" s="339"/>
      <c r="AP594" s="339"/>
      <c r="AQ594" s="339"/>
      <c r="AR594" s="339"/>
      <c r="AS594" s="339"/>
      <c r="AT594" s="339"/>
      <c r="AU594" s="339"/>
      <c r="AV594" s="339"/>
      <c r="AW594" s="339"/>
      <c r="AX594" s="339"/>
      <c r="AY594" s="339"/>
      <c r="AZ594" s="339"/>
      <c r="BA594" s="341"/>
      <c r="BB594" s="391"/>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1"/>
      <c r="BX594" s="341"/>
      <c r="BY594" s="341"/>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996"/>
      <c r="D595" s="995"/>
      <c r="E595" s="571"/>
      <c r="F595" s="570"/>
      <c r="G595" s="570"/>
      <c r="H595" s="1011" t="s">
        <v>455</v>
      </c>
      <c r="I595" s="995"/>
      <c r="J595" s="754">
        <v>7.3049742584820221E-2</v>
      </c>
      <c r="K595" s="570"/>
      <c r="L595" s="570"/>
      <c r="M595" s="1011" t="s">
        <v>468</v>
      </c>
      <c r="N595" s="995"/>
      <c r="O595" s="755">
        <v>5.0053324090741702E-2</v>
      </c>
      <c r="P595" s="570"/>
      <c r="Q595" s="570"/>
      <c r="Z595" s="339"/>
      <c r="AA595" s="339"/>
      <c r="AB595" s="339"/>
      <c r="AC595" s="339"/>
      <c r="AD595" s="339"/>
      <c r="AE595" s="339"/>
      <c r="AF595" s="339"/>
      <c r="AG595" s="339"/>
      <c r="AH595" s="339"/>
      <c r="AI595" s="339"/>
      <c r="AJ595" s="339"/>
      <c r="AK595" s="339"/>
      <c r="AL595" s="339"/>
      <c r="AM595" s="339"/>
      <c r="AN595" s="339"/>
      <c r="AO595" s="339"/>
      <c r="AP595" s="339"/>
      <c r="AQ595" s="339"/>
      <c r="AR595" s="339"/>
      <c r="AS595" s="339"/>
      <c r="AT595" s="339"/>
      <c r="AU595" s="339"/>
      <c r="AV595" s="339"/>
      <c r="AW595" s="339"/>
      <c r="AX595" s="339"/>
      <c r="AY595" s="339"/>
      <c r="AZ595" s="339"/>
      <c r="BA595" s="341"/>
      <c r="BB595" s="391"/>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1"/>
      <c r="BX595" s="341"/>
      <c r="BY595" s="341"/>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996"/>
      <c r="D596" s="995"/>
      <c r="E596" s="570"/>
      <c r="F596" s="570"/>
      <c r="G596" s="570"/>
      <c r="H596" s="1011" t="s">
        <v>522</v>
      </c>
      <c r="I596" s="995"/>
      <c r="J596" s="754">
        <v>1.0574199409969939E-2</v>
      </c>
      <c r="K596" s="570"/>
      <c r="L596" s="570"/>
      <c r="M596" s="1011" t="s">
        <v>587</v>
      </c>
      <c r="N596" s="995"/>
      <c r="O596" s="755">
        <v>2.9905321022454669E-2</v>
      </c>
      <c r="P596" s="570"/>
      <c r="Q596" s="570"/>
      <c r="Z596" s="339"/>
      <c r="AA596" s="339"/>
      <c r="AB596" s="339"/>
      <c r="AC596" s="339"/>
      <c r="AD596" s="339"/>
      <c r="AE596" s="339"/>
      <c r="AF596" s="339"/>
      <c r="AG596" s="339"/>
      <c r="AH596" s="339"/>
      <c r="AI596" s="339"/>
      <c r="AJ596" s="339"/>
      <c r="AK596" s="339"/>
      <c r="AL596" s="339"/>
      <c r="AM596" s="339"/>
      <c r="AN596" s="339"/>
      <c r="AO596" s="339"/>
      <c r="AP596" s="339"/>
      <c r="AQ596" s="339"/>
      <c r="AR596" s="339"/>
      <c r="AS596" s="339"/>
      <c r="AT596" s="339"/>
      <c r="AU596" s="339"/>
      <c r="AV596" s="339"/>
      <c r="AW596" s="339"/>
      <c r="AX596" s="339"/>
      <c r="AY596" s="339"/>
      <c r="AZ596" s="339"/>
      <c r="BA596" s="341"/>
      <c r="BB596" s="391"/>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1"/>
      <c r="BX596" s="341"/>
      <c r="BY596" s="341"/>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996"/>
      <c r="D597" s="995"/>
      <c r="E597" s="570"/>
      <c r="F597" s="570"/>
      <c r="G597" s="570"/>
      <c r="H597" s="1011" t="s">
        <v>494</v>
      </c>
      <c r="I597" s="995"/>
      <c r="J597" s="754">
        <v>7.3021643523637327E-3</v>
      </c>
      <c r="K597" s="570"/>
      <c r="L597" s="570"/>
      <c r="M597" s="1011" t="s">
        <v>582</v>
      </c>
      <c r="N597" s="995"/>
      <c r="O597" s="755">
        <v>4.5951933417180936E-2</v>
      </c>
      <c r="P597" s="570"/>
      <c r="Q597" s="570"/>
      <c r="Z597" s="339"/>
      <c r="AA597" s="339"/>
      <c r="AB597" s="339"/>
      <c r="AC597" s="339"/>
      <c r="AD597" s="339"/>
      <c r="AE597" s="339"/>
      <c r="AF597" s="339"/>
      <c r="AG597" s="339"/>
      <c r="AH597" s="339"/>
      <c r="AI597" s="339"/>
      <c r="AJ597" s="339"/>
      <c r="AK597" s="339"/>
      <c r="AL597" s="339"/>
      <c r="AM597" s="339"/>
      <c r="AN597" s="339"/>
      <c r="AO597" s="339"/>
      <c r="AP597" s="339"/>
      <c r="AQ597" s="339"/>
      <c r="AR597" s="339"/>
      <c r="AS597" s="339"/>
      <c r="AT597" s="339"/>
      <c r="AU597" s="339"/>
      <c r="AV597" s="339"/>
      <c r="AW597" s="339"/>
      <c r="AX597" s="339"/>
      <c r="AY597" s="339"/>
      <c r="AZ597" s="339"/>
      <c r="BA597" s="341"/>
      <c r="BB597" s="391"/>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1"/>
      <c r="BX597" s="341"/>
      <c r="BY597" s="341"/>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996"/>
      <c r="D598" s="995"/>
      <c r="E598" s="570"/>
      <c r="F598" s="570"/>
      <c r="G598" s="570"/>
      <c r="H598" s="1011" t="s">
        <v>468</v>
      </c>
      <c r="I598" s="995"/>
      <c r="J598" s="754">
        <v>5.4824027772715875E-2</v>
      </c>
      <c r="K598" s="570"/>
      <c r="L598" s="570"/>
      <c r="M598" s="1011" t="s">
        <v>570</v>
      </c>
      <c r="N598" s="995"/>
      <c r="O598" s="755">
        <v>5.9688859654826239E-2</v>
      </c>
      <c r="P598" s="570"/>
      <c r="Q598" s="570"/>
      <c r="Z598" s="339"/>
      <c r="AA598" s="339"/>
      <c r="AB598" s="339"/>
      <c r="AC598" s="339"/>
      <c r="AD598" s="339"/>
      <c r="AE598" s="339"/>
      <c r="AF598" s="339"/>
      <c r="AG598" s="339"/>
      <c r="AH598" s="339"/>
      <c r="AI598" s="339"/>
      <c r="AJ598" s="339"/>
      <c r="AK598" s="339"/>
      <c r="AL598" s="339"/>
      <c r="AM598" s="339"/>
      <c r="AN598" s="339"/>
      <c r="AO598" s="339"/>
      <c r="AP598" s="339"/>
      <c r="AQ598" s="339"/>
      <c r="AR598" s="339"/>
      <c r="AS598" s="339"/>
      <c r="AT598" s="339"/>
      <c r="AU598" s="339"/>
      <c r="AV598" s="339"/>
      <c r="AW598" s="339"/>
      <c r="AX598" s="339"/>
      <c r="AY598" s="339"/>
      <c r="AZ598" s="339"/>
      <c r="BA598" s="341"/>
      <c r="BB598" s="391"/>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1"/>
      <c r="BX598" s="341"/>
      <c r="BY598" s="341"/>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996"/>
      <c r="D599" s="995"/>
      <c r="E599" s="570"/>
      <c r="F599" s="570"/>
      <c r="G599" s="570"/>
      <c r="H599" s="1011" t="s">
        <v>587</v>
      </c>
      <c r="I599" s="995"/>
      <c r="J599" s="754">
        <v>2.9671555116326947E-2</v>
      </c>
      <c r="K599" s="570"/>
      <c r="L599" s="570"/>
      <c r="M599" s="1011" t="s">
        <v>573</v>
      </c>
      <c r="N599" s="995"/>
      <c r="O599" s="755">
        <v>6.0182215281977258E-2</v>
      </c>
      <c r="P599" s="570"/>
      <c r="Q599" s="570"/>
      <c r="Z599" s="339"/>
      <c r="AA599" s="339"/>
      <c r="AB599" s="339"/>
      <c r="AC599" s="339"/>
      <c r="AD599" s="339"/>
      <c r="AE599" s="339"/>
      <c r="AF599" s="339"/>
      <c r="AG599" s="339"/>
      <c r="AH599" s="339"/>
      <c r="AI599" s="339"/>
      <c r="AJ599" s="339"/>
      <c r="AK599" s="339"/>
      <c r="AL599" s="339"/>
      <c r="AM599" s="339"/>
      <c r="AN599" s="339"/>
      <c r="AO599" s="339"/>
      <c r="AP599" s="339"/>
      <c r="AQ599" s="339"/>
      <c r="AR599" s="339"/>
      <c r="AS599" s="339"/>
      <c r="AT599" s="339"/>
      <c r="AU599" s="339"/>
      <c r="AV599" s="339"/>
      <c r="AW599" s="339"/>
      <c r="AX599" s="339"/>
      <c r="AY599" s="339"/>
      <c r="AZ599" s="339"/>
      <c r="BA599" s="341"/>
      <c r="BB599" s="391"/>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1"/>
      <c r="BX599" s="341"/>
      <c r="BY599" s="341"/>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996"/>
      <c r="D600" s="995"/>
      <c r="E600" s="570"/>
      <c r="F600" s="570"/>
      <c r="G600" s="570"/>
      <c r="H600" s="1011" t="s">
        <v>582</v>
      </c>
      <c r="I600" s="995"/>
      <c r="J600" s="754">
        <v>4.4895920705816668E-2</v>
      </c>
      <c r="K600" s="570"/>
      <c r="L600" s="570"/>
      <c r="M600" s="1011" t="s">
        <v>567</v>
      </c>
      <c r="N600" s="995"/>
      <c r="O600" s="755">
        <v>7.6934758997256714E-2</v>
      </c>
      <c r="P600" s="570"/>
      <c r="Q600" s="570"/>
      <c r="Z600" s="339"/>
      <c r="AA600" s="339"/>
      <c r="AB600" s="339"/>
      <c r="AC600" s="339"/>
      <c r="AD600" s="339"/>
      <c r="AE600" s="339"/>
      <c r="AF600" s="339"/>
      <c r="AG600" s="339"/>
      <c r="AH600" s="339"/>
      <c r="AI600" s="339"/>
      <c r="AJ600" s="339"/>
      <c r="AK600" s="339"/>
      <c r="AL600" s="339"/>
      <c r="AM600" s="339"/>
      <c r="AN600" s="339"/>
      <c r="AO600" s="339"/>
      <c r="AP600" s="339"/>
      <c r="AQ600" s="339"/>
      <c r="AR600" s="339"/>
      <c r="AS600" s="339"/>
      <c r="AT600" s="339"/>
      <c r="AU600" s="339"/>
      <c r="AV600" s="339"/>
      <c r="AW600" s="339"/>
      <c r="AX600" s="339"/>
      <c r="AY600" s="339"/>
      <c r="AZ600" s="339"/>
      <c r="BA600" s="341"/>
      <c r="BB600" s="391"/>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1"/>
      <c r="BX600" s="341"/>
      <c r="BY600" s="341"/>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996"/>
      <c r="D601" s="995"/>
      <c r="E601" s="570"/>
      <c r="F601" s="570"/>
      <c r="G601" s="570"/>
      <c r="H601" s="1011" t="s">
        <v>570</v>
      </c>
      <c r="I601" s="995"/>
      <c r="J601" s="754">
        <v>6.3766784227976922E-2</v>
      </c>
      <c r="K601" s="570"/>
      <c r="L601" s="570"/>
      <c r="M601" s="1011" t="s">
        <v>463</v>
      </c>
      <c r="N601" s="995"/>
      <c r="O601" s="755">
        <v>8.3276719734246774E-2</v>
      </c>
      <c r="P601" s="570"/>
      <c r="Q601" s="570"/>
      <c r="Z601" s="339"/>
      <c r="AA601" s="339"/>
      <c r="AB601" s="339"/>
      <c r="AC601" s="339"/>
      <c r="AD601" s="339"/>
      <c r="AE601" s="339"/>
      <c r="AF601" s="339"/>
      <c r="AG601" s="339"/>
      <c r="AH601" s="339"/>
      <c r="AI601" s="339"/>
      <c r="AJ601" s="339"/>
      <c r="AK601" s="339"/>
      <c r="AL601" s="339"/>
      <c r="AM601" s="339"/>
      <c r="AN601" s="339"/>
      <c r="AO601" s="339"/>
      <c r="AP601" s="339"/>
      <c r="AQ601" s="339"/>
      <c r="AR601" s="339"/>
      <c r="AS601" s="339"/>
      <c r="AT601" s="339"/>
      <c r="AU601" s="339"/>
      <c r="AV601" s="339"/>
      <c r="AW601" s="339"/>
      <c r="AX601" s="339"/>
      <c r="AY601" s="339"/>
      <c r="AZ601" s="339"/>
      <c r="BA601" s="341"/>
      <c r="BB601" s="391"/>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1"/>
      <c r="BX601" s="341"/>
      <c r="BY601" s="341"/>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996"/>
      <c r="D602" s="995"/>
      <c r="E602" s="570"/>
      <c r="F602" s="570"/>
      <c r="G602" s="570"/>
      <c r="H602" s="1011" t="s">
        <v>573</v>
      </c>
      <c r="I602" s="995"/>
      <c r="J602" s="754">
        <v>5.0983311036711783E-2</v>
      </c>
      <c r="K602" s="570"/>
      <c r="L602" s="570"/>
      <c r="M602" s="1011" t="s">
        <v>576</v>
      </c>
      <c r="N602" s="995"/>
      <c r="O602" s="755">
        <v>4.5524997977817526E-2</v>
      </c>
      <c r="P602" s="570"/>
      <c r="Q602" s="570"/>
      <c r="Z602" s="339"/>
      <c r="AA602" s="339"/>
      <c r="AB602" s="339"/>
      <c r="AC602" s="339"/>
      <c r="AD602" s="339"/>
      <c r="AE602" s="339"/>
      <c r="AF602" s="339"/>
      <c r="AG602" s="339"/>
      <c r="AH602" s="339"/>
      <c r="AI602" s="339"/>
      <c r="AJ602" s="339"/>
      <c r="AK602" s="339"/>
      <c r="AL602" s="339"/>
      <c r="AM602" s="339"/>
      <c r="AN602" s="339"/>
      <c r="AO602" s="339"/>
      <c r="AP602" s="339"/>
      <c r="AQ602" s="339"/>
      <c r="AR602" s="339"/>
      <c r="AS602" s="339"/>
      <c r="AT602" s="339"/>
      <c r="AU602" s="339"/>
      <c r="AV602" s="339"/>
      <c r="AW602" s="339"/>
      <c r="AX602" s="339"/>
      <c r="AY602" s="339"/>
      <c r="AZ602" s="339"/>
      <c r="BA602" s="341"/>
      <c r="BB602" s="391"/>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1"/>
      <c r="BX602" s="341"/>
      <c r="BY602" s="341"/>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996"/>
      <c r="D603" s="995"/>
      <c r="E603" s="570"/>
      <c r="F603" s="570"/>
      <c r="G603" s="570"/>
      <c r="H603" s="1011" t="s">
        <v>567</v>
      </c>
      <c r="I603" s="995"/>
      <c r="J603" s="754">
        <v>6.2247379682472841E-2</v>
      </c>
      <c r="K603" s="570"/>
      <c r="L603" s="570"/>
      <c r="M603" s="1011" t="s">
        <v>461</v>
      </c>
      <c r="N603" s="995"/>
      <c r="O603" s="755">
        <v>8.0152678647099324E-2</v>
      </c>
      <c r="P603" s="570"/>
      <c r="Q603" s="570"/>
      <c r="Z603" s="339"/>
      <c r="AA603" s="339"/>
      <c r="AB603" s="339"/>
      <c r="AC603" s="339"/>
      <c r="AD603" s="339"/>
      <c r="AE603" s="339"/>
      <c r="AF603" s="339"/>
      <c r="AG603" s="339"/>
      <c r="AH603" s="339"/>
      <c r="AI603" s="339"/>
      <c r="AJ603" s="339"/>
      <c r="AK603" s="339"/>
      <c r="AL603" s="339"/>
      <c r="AM603" s="339"/>
      <c r="AN603" s="339"/>
      <c r="AO603" s="339"/>
      <c r="AP603" s="339"/>
      <c r="AQ603" s="339"/>
      <c r="AR603" s="339"/>
      <c r="AS603" s="339"/>
      <c r="AT603" s="339"/>
      <c r="AU603" s="339"/>
      <c r="AV603" s="339"/>
      <c r="AW603" s="339"/>
      <c r="AX603" s="339"/>
      <c r="AY603" s="339"/>
      <c r="AZ603" s="339"/>
      <c r="BA603" s="341"/>
      <c r="BB603" s="391"/>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1"/>
      <c r="BX603" s="341"/>
      <c r="BY603" s="341"/>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996"/>
      <c r="D604" s="995"/>
      <c r="E604" s="570"/>
      <c r="F604" s="570"/>
      <c r="G604" s="570"/>
      <c r="H604" s="1011" t="s">
        <v>463</v>
      </c>
      <c r="I604" s="995"/>
      <c r="J604" s="754">
        <v>6.7632760899502001E-2</v>
      </c>
      <c r="K604" s="570"/>
      <c r="L604" s="570"/>
      <c r="M604" s="1011" t="s">
        <v>488</v>
      </c>
      <c r="N604" s="995"/>
      <c r="O604" s="755">
        <v>2.3308259138344677E-2</v>
      </c>
      <c r="P604" s="570"/>
      <c r="Q604" s="570"/>
      <c r="Z604" s="339"/>
      <c r="AA604" s="339"/>
      <c r="AB604" s="339"/>
      <c r="AC604" s="339"/>
      <c r="AD604" s="339"/>
      <c r="AE604" s="339"/>
      <c r="AF604" s="339"/>
      <c r="AG604" s="339"/>
      <c r="AH604" s="339"/>
      <c r="AI604" s="339"/>
      <c r="AJ604" s="339"/>
      <c r="AK604" s="339"/>
      <c r="AL604" s="339"/>
      <c r="AM604" s="339"/>
      <c r="AN604" s="339"/>
      <c r="AO604" s="339"/>
      <c r="AP604" s="339"/>
      <c r="AQ604" s="339"/>
      <c r="AR604" s="339"/>
      <c r="AS604" s="339"/>
      <c r="AT604" s="339"/>
      <c r="AU604" s="339"/>
      <c r="AV604" s="339"/>
      <c r="AW604" s="339"/>
      <c r="AX604" s="339"/>
      <c r="AY604" s="339"/>
      <c r="AZ604" s="339"/>
      <c r="BA604" s="342"/>
      <c r="BB604" s="392"/>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996"/>
      <c r="D605" s="995"/>
      <c r="E605" s="570"/>
      <c r="F605" s="570"/>
      <c r="G605" s="570"/>
      <c r="H605" s="1011" t="s">
        <v>576</v>
      </c>
      <c r="I605" s="995"/>
      <c r="J605" s="754">
        <v>5.7120943721418474E-2</v>
      </c>
      <c r="K605" s="570"/>
      <c r="L605" s="570"/>
      <c r="M605" s="1011" t="s">
        <v>483</v>
      </c>
      <c r="N605" s="995"/>
      <c r="O605" s="755">
        <v>3.2090846696910834E-2</v>
      </c>
      <c r="P605" s="570"/>
      <c r="Q605" s="570"/>
      <c r="Z605" s="339"/>
      <c r="AA605" s="339"/>
      <c r="AB605" s="339"/>
      <c r="AC605" s="339"/>
      <c r="AD605" s="339"/>
      <c r="AE605" s="339"/>
      <c r="AF605" s="339"/>
      <c r="AG605" s="339"/>
      <c r="AH605" s="339"/>
      <c r="AI605" s="339"/>
      <c r="AJ605" s="339"/>
      <c r="AK605" s="339"/>
      <c r="AL605" s="339"/>
      <c r="AM605" s="339"/>
      <c r="AN605" s="339"/>
      <c r="AO605" s="339"/>
      <c r="AP605" s="339"/>
      <c r="AQ605" s="339"/>
      <c r="AR605" s="339"/>
      <c r="AS605" s="339"/>
      <c r="AT605" s="339"/>
      <c r="AU605" s="339"/>
      <c r="AV605" s="339"/>
      <c r="AW605" s="339"/>
      <c r="AX605" s="339"/>
      <c r="AY605" s="339"/>
      <c r="AZ605" s="339"/>
      <c r="BA605" s="342"/>
      <c r="BB605" s="392"/>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996"/>
      <c r="D606" s="995"/>
      <c r="E606" s="570"/>
      <c r="F606" s="570"/>
      <c r="G606" s="570"/>
      <c r="H606" s="1011" t="s">
        <v>461</v>
      </c>
      <c r="I606" s="995"/>
      <c r="J606" s="754">
        <v>6.7470608748755379E-2</v>
      </c>
      <c r="K606" s="570"/>
      <c r="L606" s="570"/>
      <c r="M606" s="1011" t="s">
        <v>478</v>
      </c>
      <c r="N606" s="995"/>
      <c r="O606" s="755">
        <v>5.3431587165747974E-2</v>
      </c>
      <c r="P606" s="570"/>
      <c r="Q606" s="570"/>
      <c r="Z606" s="339"/>
      <c r="AA606" s="339"/>
      <c r="AB606" s="339"/>
      <c r="AC606" s="339"/>
      <c r="AD606" s="339"/>
      <c r="AE606" s="339"/>
      <c r="AF606" s="339"/>
      <c r="AG606" s="339"/>
      <c r="AH606" s="339"/>
      <c r="AI606" s="339"/>
      <c r="AJ606" s="339"/>
      <c r="AK606" s="339"/>
      <c r="AL606" s="339"/>
      <c r="AM606" s="339"/>
      <c r="AN606" s="339"/>
      <c r="AO606" s="339"/>
      <c r="AP606" s="339"/>
      <c r="AQ606" s="339"/>
      <c r="AR606" s="339"/>
      <c r="AS606" s="339"/>
      <c r="AT606" s="339"/>
      <c r="AU606" s="339"/>
      <c r="AV606" s="339"/>
      <c r="AW606" s="339"/>
      <c r="AX606" s="339"/>
      <c r="AY606" s="339"/>
      <c r="AZ606" s="339"/>
      <c r="BA606" s="342"/>
      <c r="BB606" s="392"/>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996"/>
      <c r="D607" s="995"/>
      <c r="E607" s="570"/>
      <c r="F607" s="570"/>
      <c r="G607" s="570"/>
      <c r="H607" s="1011" t="s">
        <v>488</v>
      </c>
      <c r="I607" s="995"/>
      <c r="J607" s="754">
        <v>3.7641597281907406E-2</v>
      </c>
      <c r="K607" s="570"/>
      <c r="L607" s="570"/>
      <c r="M607" s="1011" t="s">
        <v>575</v>
      </c>
      <c r="N607" s="995"/>
      <c r="O607" s="755">
        <v>4.6320077351247865E-2</v>
      </c>
      <c r="P607" s="570"/>
      <c r="Q607" s="570"/>
      <c r="Z607" s="339"/>
      <c r="AA607" s="339"/>
      <c r="AB607" s="339"/>
      <c r="AC607" s="339"/>
      <c r="AD607" s="339"/>
      <c r="AE607" s="339"/>
      <c r="AF607" s="339"/>
      <c r="AG607" s="339"/>
      <c r="AH607" s="339"/>
      <c r="AI607" s="339"/>
      <c r="AJ607" s="339"/>
      <c r="AK607" s="339"/>
      <c r="AL607" s="339"/>
      <c r="AM607" s="339"/>
      <c r="AN607" s="339"/>
      <c r="AO607" s="339"/>
      <c r="AP607" s="339"/>
      <c r="AQ607" s="339"/>
      <c r="AR607" s="339"/>
      <c r="AS607" s="339"/>
      <c r="AT607" s="339"/>
      <c r="AU607" s="339"/>
      <c r="AV607" s="339"/>
      <c r="AW607" s="339"/>
      <c r="AX607" s="339"/>
      <c r="AY607" s="339"/>
      <c r="AZ607" s="339"/>
      <c r="BA607" s="342"/>
      <c r="BB607" s="392"/>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996"/>
      <c r="D608" s="995"/>
      <c r="E608" s="570"/>
      <c r="F608" s="570"/>
      <c r="G608" s="570"/>
      <c r="H608" s="1011" t="s">
        <v>483</v>
      </c>
      <c r="I608" s="995"/>
      <c r="J608" s="754">
        <v>4.7231339113941867E-2</v>
      </c>
      <c r="K608" s="570"/>
      <c r="L608" s="570"/>
      <c r="M608" s="1011" t="s">
        <v>569</v>
      </c>
      <c r="N608" s="995"/>
      <c r="O608" s="755">
        <v>6.1416032553851418E-2</v>
      </c>
      <c r="P608" s="570"/>
      <c r="Q608" s="570"/>
      <c r="Z608" s="339"/>
      <c r="AA608" s="339"/>
      <c r="AB608" s="339"/>
      <c r="AC608" s="339"/>
      <c r="AD608" s="339"/>
      <c r="AE608" s="339"/>
      <c r="AF608" s="339"/>
      <c r="AG608" s="339"/>
      <c r="AH608" s="339"/>
      <c r="AI608" s="339"/>
      <c r="AJ608" s="339"/>
      <c r="AK608" s="339"/>
      <c r="AL608" s="339"/>
      <c r="AM608" s="339"/>
      <c r="AN608" s="339"/>
      <c r="AO608" s="339"/>
      <c r="AP608" s="339"/>
      <c r="AQ608" s="339"/>
      <c r="AR608" s="339"/>
      <c r="AS608" s="339"/>
      <c r="AT608" s="339"/>
      <c r="AU608" s="339"/>
      <c r="AV608" s="339"/>
      <c r="AW608" s="339"/>
      <c r="AX608" s="339"/>
      <c r="AY608" s="339"/>
      <c r="AZ608" s="339"/>
      <c r="BA608" s="342"/>
      <c r="BB608" s="392"/>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996"/>
      <c r="D609" s="995"/>
      <c r="E609" s="570"/>
      <c r="F609" s="570"/>
      <c r="G609" s="570"/>
      <c r="H609" s="1011" t="s">
        <v>478</v>
      </c>
      <c r="I609" s="995"/>
      <c r="J609" s="754">
        <v>6.0945934410648467E-2</v>
      </c>
      <c r="K609" s="570"/>
      <c r="L609" s="570"/>
      <c r="M609" s="1011" t="s">
        <v>564</v>
      </c>
      <c r="N609" s="995"/>
      <c r="O609" s="755">
        <v>7.2404738102813837E-2</v>
      </c>
      <c r="P609" s="570"/>
      <c r="Q609" s="570"/>
      <c r="Z609" s="339"/>
      <c r="AA609" s="339"/>
      <c r="AB609" s="339"/>
      <c r="AC609" s="339"/>
      <c r="AD609" s="339"/>
      <c r="AE609" s="339"/>
      <c r="AF609" s="339"/>
      <c r="AG609" s="339"/>
      <c r="AH609" s="339"/>
      <c r="AI609" s="339"/>
      <c r="AJ609" s="339"/>
      <c r="AK609" s="339"/>
      <c r="AL609" s="339"/>
      <c r="AM609" s="339"/>
      <c r="AN609" s="339"/>
      <c r="AO609" s="339"/>
      <c r="AP609" s="339"/>
      <c r="AQ609" s="339"/>
      <c r="AR609" s="339"/>
      <c r="AS609" s="339"/>
      <c r="AT609" s="339"/>
      <c r="AU609" s="339"/>
      <c r="AV609" s="339"/>
      <c r="AW609" s="339"/>
      <c r="AX609" s="339"/>
      <c r="AY609" s="339"/>
      <c r="AZ609" s="339"/>
      <c r="BA609" s="342"/>
      <c r="BB609" s="392"/>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996"/>
      <c r="D610" s="995"/>
      <c r="E610" s="570"/>
      <c r="F610" s="570"/>
      <c r="G610" s="570"/>
      <c r="H610" s="1011" t="s">
        <v>575</v>
      </c>
      <c r="I610" s="995"/>
      <c r="J610" s="754">
        <v>5.9030366938376121E-2</v>
      </c>
      <c r="K610" s="570"/>
      <c r="L610" s="570"/>
      <c r="M610" s="1011" t="s">
        <v>577</v>
      </c>
      <c r="N610" s="995"/>
      <c r="O610" s="755">
        <v>5.2579579436721612E-2</v>
      </c>
      <c r="P610" s="570"/>
      <c r="Q610" s="570"/>
      <c r="Z610" s="339"/>
      <c r="AA610" s="339"/>
      <c r="AB610" s="339"/>
      <c r="AC610" s="339"/>
      <c r="AD610" s="339"/>
      <c r="AE610" s="339"/>
      <c r="AF610" s="339"/>
      <c r="AG610" s="339"/>
      <c r="AH610" s="339"/>
      <c r="AI610" s="339"/>
      <c r="AJ610" s="339"/>
      <c r="AK610" s="339"/>
      <c r="AL610" s="339"/>
      <c r="AM610" s="339"/>
      <c r="AN610" s="339"/>
      <c r="AO610" s="339"/>
      <c r="AP610" s="339"/>
      <c r="AQ610" s="339"/>
      <c r="AR610" s="339"/>
      <c r="AS610" s="339"/>
      <c r="AT610" s="339"/>
      <c r="AU610" s="339"/>
      <c r="AV610" s="339"/>
      <c r="AW610" s="339"/>
      <c r="AX610" s="339"/>
      <c r="AY610" s="339"/>
      <c r="AZ610" s="339"/>
      <c r="BA610" s="342"/>
      <c r="BB610" s="392"/>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996"/>
      <c r="D611" s="995"/>
      <c r="E611" s="570"/>
      <c r="F611" s="570"/>
      <c r="G611" s="570"/>
      <c r="H611" s="1011" t="s">
        <v>569</v>
      </c>
      <c r="I611" s="995"/>
      <c r="J611" s="754">
        <v>6.5722557893773251E-2</v>
      </c>
      <c r="K611" s="570"/>
      <c r="L611" s="570"/>
      <c r="M611" s="1011" t="s">
        <v>568</v>
      </c>
      <c r="N611" s="995"/>
      <c r="O611" s="755">
        <v>7.3105803563327854E-2</v>
      </c>
      <c r="P611" s="570"/>
      <c r="Q611" s="570"/>
      <c r="Z611" s="339"/>
      <c r="AA611" s="339"/>
      <c r="AB611" s="339"/>
      <c r="AC611" s="339"/>
      <c r="AD611" s="339"/>
      <c r="AE611" s="339"/>
      <c r="AF611" s="339"/>
      <c r="AG611" s="339"/>
      <c r="AH611" s="339"/>
      <c r="AI611" s="339"/>
      <c r="AJ611" s="339"/>
      <c r="AK611" s="339"/>
      <c r="AL611" s="339"/>
      <c r="AM611" s="339"/>
      <c r="AN611" s="339"/>
      <c r="AO611" s="339"/>
      <c r="AP611" s="339"/>
      <c r="AQ611" s="339"/>
      <c r="AR611" s="339"/>
      <c r="AS611" s="339"/>
      <c r="AT611" s="339"/>
      <c r="AU611" s="339"/>
      <c r="AV611" s="339"/>
      <c r="AW611" s="339"/>
      <c r="AX611" s="339"/>
      <c r="AY611" s="339"/>
      <c r="AZ611" s="339"/>
      <c r="BA611" s="342"/>
      <c r="BB611" s="392"/>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996"/>
      <c r="D612" s="995"/>
      <c r="E612" s="570"/>
      <c r="F612" s="570"/>
      <c r="G612" s="570"/>
      <c r="H612" s="1011" t="s">
        <v>564</v>
      </c>
      <c r="I612" s="995"/>
      <c r="J612" s="754">
        <v>6.8687539369209169E-2</v>
      </c>
      <c r="K612" s="570"/>
      <c r="L612" s="570"/>
      <c r="M612" s="1011" t="s">
        <v>584</v>
      </c>
      <c r="N612" s="995"/>
      <c r="O612" s="755">
        <v>4.0948984749985637E-2</v>
      </c>
      <c r="P612" s="570"/>
      <c r="Q612" s="570"/>
      <c r="Z612" s="339"/>
      <c r="AA612" s="339"/>
      <c r="AB612" s="339"/>
      <c r="AC612" s="339"/>
      <c r="AD612" s="339"/>
      <c r="AE612" s="339"/>
      <c r="AF612" s="339"/>
      <c r="AG612" s="339"/>
      <c r="AH612" s="339"/>
      <c r="AI612" s="339"/>
      <c r="AJ612" s="339"/>
      <c r="AK612" s="339"/>
      <c r="AL612" s="339"/>
      <c r="AM612" s="339"/>
      <c r="AN612" s="339"/>
      <c r="AO612" s="339"/>
      <c r="AP612" s="339"/>
      <c r="AQ612" s="339"/>
      <c r="AR612" s="339"/>
      <c r="AS612" s="339"/>
      <c r="AT612" s="339"/>
      <c r="AU612" s="339"/>
      <c r="AV612" s="339"/>
      <c r="AW612" s="339"/>
      <c r="AX612" s="339"/>
      <c r="AY612" s="339"/>
      <c r="AZ612" s="339"/>
      <c r="BA612" s="342"/>
      <c r="BB612" s="392"/>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996"/>
      <c r="D613" s="995"/>
      <c r="E613" s="570"/>
      <c r="F613" s="570"/>
      <c r="G613" s="570"/>
      <c r="H613" s="1011" t="s">
        <v>577</v>
      </c>
      <c r="I613" s="995"/>
      <c r="J613" s="754">
        <v>4.6181176082297354E-2</v>
      </c>
      <c r="K613" s="570"/>
      <c r="L613" s="570"/>
      <c r="M613" s="1011" t="s">
        <v>563</v>
      </c>
      <c r="N613" s="995"/>
      <c r="O613" s="757">
        <v>7.3149009396549405E-2</v>
      </c>
      <c r="P613" s="570"/>
      <c r="Q613" s="570"/>
      <c r="Z613" s="339"/>
      <c r="AA613" s="339"/>
      <c r="AB613" s="339"/>
      <c r="AC613" s="339"/>
      <c r="AD613" s="339"/>
      <c r="AE613" s="339"/>
      <c r="AF613" s="339"/>
      <c r="AG613" s="339"/>
      <c r="AH613" s="339"/>
      <c r="AI613" s="339"/>
      <c r="AJ613" s="339"/>
      <c r="AK613" s="339"/>
      <c r="AL613" s="339"/>
      <c r="AM613" s="339"/>
      <c r="AN613" s="339"/>
      <c r="AO613" s="339"/>
      <c r="AP613" s="339"/>
      <c r="AQ613" s="339"/>
      <c r="AR613" s="339"/>
      <c r="AS613" s="339"/>
      <c r="AT613" s="339"/>
      <c r="AU613" s="339"/>
      <c r="AV613" s="339"/>
      <c r="AW613" s="339"/>
      <c r="AX613" s="339"/>
      <c r="AY613" s="339"/>
      <c r="AZ613" s="339"/>
      <c r="BA613" s="342"/>
      <c r="BB613" s="392"/>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996"/>
      <c r="D614" s="995"/>
      <c r="E614" s="570"/>
      <c r="F614" s="570"/>
      <c r="G614" s="570"/>
      <c r="H614" s="1011" t="s">
        <v>568</v>
      </c>
      <c r="I614" s="995"/>
      <c r="J614" s="754">
        <v>6.3322183009134905E-2</v>
      </c>
      <c r="K614" s="570"/>
      <c r="L614" s="570"/>
      <c r="M614" s="996"/>
      <c r="N614" s="995"/>
      <c r="O614" s="571"/>
      <c r="P614" s="570"/>
      <c r="Q614" s="570"/>
      <c r="Z614" s="339"/>
      <c r="AA614" s="339"/>
      <c r="AB614" s="339"/>
      <c r="AC614" s="339"/>
      <c r="AD614" s="339"/>
      <c r="AE614" s="339"/>
      <c r="AF614" s="339"/>
      <c r="AG614" s="339"/>
      <c r="AH614" s="339"/>
      <c r="AI614" s="339"/>
      <c r="AJ614" s="339"/>
      <c r="AK614" s="339"/>
      <c r="AL614" s="339"/>
      <c r="AM614" s="339"/>
      <c r="AN614" s="339"/>
      <c r="AO614" s="339"/>
      <c r="AP614" s="339"/>
      <c r="AQ614" s="339"/>
      <c r="AR614" s="339"/>
      <c r="AS614" s="339"/>
      <c r="AT614" s="339"/>
      <c r="AU614" s="339"/>
      <c r="AV614" s="339"/>
      <c r="AW614" s="339"/>
      <c r="AX614" s="339"/>
      <c r="AY614" s="339"/>
      <c r="AZ614" s="339"/>
      <c r="BA614" s="342"/>
      <c r="BB614" s="392"/>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996"/>
      <c r="D615" s="995"/>
      <c r="E615" s="570"/>
      <c r="F615" s="570"/>
      <c r="G615" s="570"/>
      <c r="H615" s="1011" t="s">
        <v>584</v>
      </c>
      <c r="I615" s="995"/>
      <c r="J615" s="754">
        <v>4.1050237539426208E-2</v>
      </c>
      <c r="K615" s="570"/>
      <c r="L615" s="570"/>
      <c r="M615" s="996"/>
      <c r="N615" s="995"/>
      <c r="O615" s="570"/>
      <c r="P615" s="570"/>
      <c r="Q615" s="570"/>
      <c r="Z615" s="339"/>
      <c r="AA615" s="339"/>
      <c r="AB615" s="339"/>
      <c r="AC615" s="339"/>
      <c r="AD615" s="339"/>
      <c r="AE615" s="339"/>
      <c r="AF615" s="339"/>
      <c r="AG615" s="339"/>
      <c r="AH615" s="339"/>
      <c r="AI615" s="339"/>
      <c r="AJ615" s="339"/>
      <c r="AK615" s="339"/>
      <c r="AL615" s="339"/>
      <c r="AM615" s="339"/>
      <c r="AN615" s="339"/>
      <c r="AO615" s="339"/>
      <c r="AP615" s="339"/>
      <c r="AQ615" s="339"/>
      <c r="AR615" s="339"/>
      <c r="AS615" s="339"/>
      <c r="AT615" s="339"/>
      <c r="AU615" s="339"/>
      <c r="AV615" s="339"/>
      <c r="AW615" s="339"/>
      <c r="AX615" s="339"/>
      <c r="AY615" s="339"/>
      <c r="AZ615" s="339"/>
      <c r="BA615" s="342"/>
      <c r="BB615" s="392"/>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996"/>
      <c r="D616" s="995"/>
      <c r="E616" s="570"/>
      <c r="F616" s="570"/>
      <c r="G616" s="570"/>
      <c r="H616" s="1011" t="s">
        <v>563</v>
      </c>
      <c r="I616" s="995"/>
      <c r="J616" s="758">
        <v>7.2775148751297092E-2</v>
      </c>
      <c r="K616" s="570"/>
      <c r="L616" s="570"/>
      <c r="M616" s="1012" t="s">
        <v>243</v>
      </c>
      <c r="N616" s="995"/>
      <c r="O616" s="995"/>
      <c r="P616" s="570"/>
      <c r="Q616" s="570"/>
      <c r="Z616" s="339"/>
      <c r="AA616" s="339"/>
      <c r="AB616" s="339"/>
      <c r="AC616" s="339"/>
      <c r="AD616" s="339"/>
      <c r="AE616" s="339"/>
      <c r="AF616" s="339"/>
      <c r="AG616" s="339"/>
      <c r="AH616" s="339"/>
      <c r="AI616" s="339"/>
      <c r="AJ616" s="339"/>
      <c r="AK616" s="339"/>
      <c r="AL616" s="339"/>
      <c r="AM616" s="339"/>
      <c r="AN616" s="339"/>
      <c r="AO616" s="339"/>
      <c r="AP616" s="339"/>
      <c r="AQ616" s="339"/>
      <c r="AR616" s="339"/>
      <c r="AS616" s="339"/>
      <c r="AT616" s="339"/>
      <c r="AU616" s="339"/>
      <c r="AV616" s="339"/>
      <c r="AW616" s="339"/>
      <c r="AX616" s="339"/>
      <c r="AY616" s="339"/>
      <c r="AZ616" s="339"/>
      <c r="BA616" s="342"/>
      <c r="BB616" s="392"/>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996"/>
      <c r="D617" s="995"/>
      <c r="E617" s="570"/>
      <c r="F617" s="570"/>
      <c r="G617" s="570"/>
      <c r="H617" s="996"/>
      <c r="I617" s="995"/>
      <c r="J617" s="571"/>
      <c r="K617" s="570"/>
      <c r="L617" s="570"/>
      <c r="M617" s="1007" t="s">
        <v>198</v>
      </c>
      <c r="N617" s="995"/>
      <c r="O617" s="776" t="s">
        <v>199</v>
      </c>
      <c r="P617" s="570"/>
      <c r="Q617" s="570"/>
      <c r="Z617" s="339"/>
      <c r="AA617" s="339"/>
      <c r="AB617" s="339"/>
      <c r="AC617" s="339"/>
      <c r="AD617" s="339"/>
      <c r="AE617" s="339"/>
      <c r="AF617" s="339"/>
      <c r="AG617" s="339"/>
      <c r="AH617" s="339"/>
      <c r="AI617" s="339"/>
      <c r="AJ617" s="339"/>
      <c r="AK617" s="339"/>
      <c r="AL617" s="339"/>
      <c r="AM617" s="339"/>
      <c r="AN617" s="339"/>
      <c r="AO617" s="339"/>
      <c r="AP617" s="339"/>
      <c r="AQ617" s="339"/>
      <c r="AR617" s="339"/>
      <c r="AS617" s="339"/>
      <c r="AT617" s="339"/>
      <c r="AU617" s="339"/>
      <c r="AV617" s="339"/>
      <c r="AW617" s="339"/>
      <c r="AX617" s="339"/>
      <c r="AY617" s="339"/>
      <c r="AZ617" s="339"/>
      <c r="BA617" s="342"/>
      <c r="BB617" s="392"/>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996"/>
      <c r="D618" s="995"/>
      <c r="E618" s="570"/>
      <c r="F618" s="570"/>
      <c r="G618" s="570"/>
      <c r="H618" s="996"/>
      <c r="I618" s="995"/>
      <c r="J618" s="570"/>
      <c r="K618" s="570"/>
      <c r="L618" s="570"/>
      <c r="M618" s="1011" t="s">
        <v>199</v>
      </c>
      <c r="N618" s="995"/>
      <c r="O618" s="777">
        <v>1.0000000000000002</v>
      </c>
      <c r="P618" s="570"/>
      <c r="Q618" s="570"/>
      <c r="Z618" s="339"/>
      <c r="AA618" s="339"/>
      <c r="AB618" s="339"/>
      <c r="AC618" s="339"/>
      <c r="AD618" s="339"/>
      <c r="AE618" s="339"/>
      <c r="AF618" s="339"/>
      <c r="AG618" s="339"/>
      <c r="AH618" s="339"/>
      <c r="AI618" s="339"/>
      <c r="AJ618" s="339"/>
      <c r="AK618" s="339"/>
      <c r="AL618" s="339"/>
      <c r="AM618" s="339"/>
      <c r="AN618" s="339"/>
      <c r="AO618" s="339"/>
      <c r="AP618" s="339"/>
      <c r="AQ618" s="339"/>
      <c r="AR618" s="339"/>
      <c r="AS618" s="339"/>
      <c r="AT618" s="339"/>
      <c r="AU618" s="339"/>
      <c r="AV618" s="339"/>
      <c r="AW618" s="339"/>
      <c r="AX618" s="339"/>
      <c r="AY618" s="339"/>
      <c r="AZ618" s="339"/>
      <c r="BA618" s="342"/>
      <c r="BB618" s="392"/>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996"/>
      <c r="D619" s="995"/>
      <c r="E619" s="570"/>
      <c r="F619" s="570"/>
      <c r="G619" s="570"/>
      <c r="H619" s="1012" t="s">
        <v>243</v>
      </c>
      <c r="I619" s="995"/>
      <c r="J619" s="995"/>
      <c r="K619" s="570"/>
      <c r="L619" s="570"/>
      <c r="M619" s="996"/>
      <c r="N619" s="995"/>
      <c r="O619" s="571"/>
      <c r="P619" s="570"/>
      <c r="Q619" s="570"/>
      <c r="Z619" s="339"/>
      <c r="AA619" s="339"/>
      <c r="AB619" s="339"/>
      <c r="AC619" s="339"/>
      <c r="AD619" s="339"/>
      <c r="AE619" s="339"/>
      <c r="AF619" s="339"/>
      <c r="AG619" s="339"/>
      <c r="AH619" s="339"/>
      <c r="AI619" s="339"/>
      <c r="AJ619" s="339"/>
      <c r="AK619" s="339"/>
      <c r="AL619" s="339"/>
      <c r="AM619" s="339"/>
      <c r="AN619" s="339"/>
      <c r="AO619" s="339"/>
      <c r="AP619" s="339"/>
      <c r="AQ619" s="339"/>
      <c r="AR619" s="339"/>
      <c r="AS619" s="339"/>
      <c r="AT619" s="339"/>
      <c r="AU619" s="339"/>
      <c r="AV619" s="339"/>
      <c r="AW619" s="339"/>
      <c r="AX619" s="339"/>
      <c r="AY619" s="339"/>
      <c r="AZ619" s="339"/>
      <c r="BA619" s="342"/>
      <c r="BB619" s="392"/>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996"/>
      <c r="D620" s="995"/>
      <c r="E620" s="570"/>
      <c r="F620" s="570"/>
      <c r="G620" s="570"/>
      <c r="H620" s="1007" t="s">
        <v>198</v>
      </c>
      <c r="I620" s="995"/>
      <c r="J620" s="778" t="s">
        <v>199</v>
      </c>
      <c r="K620" s="570"/>
      <c r="L620" s="570"/>
      <c r="M620" s="996"/>
      <c r="N620" s="995"/>
      <c r="O620" s="570"/>
      <c r="P620" s="570"/>
      <c r="Q620" s="570"/>
      <c r="Z620" s="339"/>
      <c r="AA620" s="339"/>
      <c r="AB620" s="339"/>
      <c r="AC620" s="339"/>
      <c r="AD620" s="339"/>
      <c r="AE620" s="339"/>
      <c r="AF620" s="339"/>
      <c r="AG620" s="339"/>
      <c r="AH620" s="339"/>
      <c r="AI620" s="339"/>
      <c r="AJ620" s="339"/>
      <c r="AK620" s="339"/>
      <c r="AL620" s="339"/>
      <c r="AM620" s="339"/>
      <c r="AN620" s="339"/>
      <c r="AO620" s="339"/>
      <c r="AP620" s="339"/>
      <c r="AQ620" s="339"/>
      <c r="AR620" s="339"/>
      <c r="AS620" s="339"/>
      <c r="AT620" s="339"/>
      <c r="AU620" s="339"/>
      <c r="AV620" s="339"/>
      <c r="AW620" s="339"/>
      <c r="AX620" s="339"/>
      <c r="AY620" s="339"/>
      <c r="AZ620" s="339"/>
      <c r="BA620" s="342"/>
      <c r="BB620" s="392"/>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996"/>
      <c r="D621" s="995"/>
      <c r="E621" s="570"/>
      <c r="F621" s="570"/>
      <c r="G621" s="570"/>
      <c r="H621" s="1011" t="s">
        <v>199</v>
      </c>
      <c r="I621" s="995"/>
      <c r="J621" s="779">
        <v>1</v>
      </c>
      <c r="K621" s="570"/>
      <c r="L621" s="570"/>
      <c r="M621" s="996"/>
      <c r="N621" s="995"/>
      <c r="O621" s="570"/>
      <c r="P621" s="570"/>
      <c r="Q621" s="570"/>
      <c r="Z621" s="339"/>
      <c r="AA621" s="339"/>
      <c r="AB621" s="339"/>
      <c r="AC621" s="339"/>
      <c r="AD621" s="339"/>
      <c r="AE621" s="339"/>
      <c r="AF621" s="339"/>
      <c r="AG621" s="339"/>
      <c r="AH621" s="339"/>
      <c r="AI621" s="339"/>
      <c r="AJ621" s="339"/>
      <c r="AK621" s="339"/>
      <c r="AL621" s="339"/>
      <c r="AM621" s="339"/>
      <c r="AN621" s="339"/>
      <c r="AO621" s="339"/>
      <c r="AP621" s="339"/>
      <c r="AQ621" s="339"/>
      <c r="AR621" s="339"/>
      <c r="AS621" s="339"/>
      <c r="AT621" s="339"/>
      <c r="AU621" s="339"/>
      <c r="AV621" s="339"/>
      <c r="AW621" s="339"/>
      <c r="AX621" s="339"/>
      <c r="AY621" s="339"/>
      <c r="AZ621" s="339"/>
      <c r="BA621" s="342"/>
      <c r="BB621" s="392"/>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996"/>
      <c r="D622" s="995"/>
      <c r="E622" s="570"/>
      <c r="F622" s="570"/>
      <c r="G622" s="570"/>
      <c r="H622" s="996"/>
      <c r="I622" s="995"/>
      <c r="J622" s="571"/>
      <c r="K622" s="570"/>
      <c r="L622" s="570"/>
      <c r="M622" s="996"/>
      <c r="N622" s="995"/>
      <c r="O622" s="570"/>
      <c r="P622" s="570"/>
      <c r="Q622" s="570"/>
      <c r="Z622" s="339"/>
      <c r="AA622" s="339"/>
      <c r="AB622" s="339"/>
      <c r="AC622" s="339"/>
      <c r="AD622" s="339"/>
      <c r="AE622" s="339"/>
      <c r="AF622" s="339"/>
      <c r="AG622" s="339"/>
      <c r="AH622" s="339"/>
      <c r="AI622" s="339"/>
      <c r="AJ622" s="339"/>
      <c r="AK622" s="339"/>
      <c r="AL622" s="339"/>
      <c r="AM622" s="339"/>
      <c r="AN622" s="339"/>
      <c r="AO622" s="339"/>
      <c r="AP622" s="339"/>
      <c r="AQ622" s="339"/>
      <c r="AR622" s="339"/>
      <c r="AS622" s="339"/>
      <c r="AT622" s="339"/>
      <c r="AU622" s="339"/>
      <c r="AV622" s="339"/>
      <c r="AW622" s="339"/>
      <c r="AX622" s="339"/>
      <c r="AY622" s="339"/>
      <c r="AZ622" s="339"/>
      <c r="BA622" s="342"/>
      <c r="BB622" s="392"/>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996"/>
      <c r="D623" s="995"/>
      <c r="E623" s="570"/>
      <c r="F623" s="570"/>
      <c r="G623" s="570"/>
      <c r="H623" s="996"/>
      <c r="I623" s="995"/>
      <c r="J623" s="570"/>
      <c r="K623" s="570"/>
      <c r="L623" s="570"/>
      <c r="M623" s="996"/>
      <c r="N623" s="995"/>
      <c r="O623" s="570"/>
      <c r="P623" s="570"/>
      <c r="Q623" s="570"/>
      <c r="Z623" s="339"/>
      <c r="AA623" s="339"/>
      <c r="AB623" s="339"/>
      <c r="AC623" s="339"/>
      <c r="AD623" s="339"/>
      <c r="AE623" s="339"/>
      <c r="AF623" s="339"/>
      <c r="AG623" s="339"/>
      <c r="AH623" s="339"/>
      <c r="AI623" s="339"/>
      <c r="AJ623" s="339"/>
      <c r="AK623" s="339"/>
      <c r="AL623" s="339"/>
      <c r="AM623" s="339"/>
      <c r="AN623" s="339"/>
      <c r="AO623" s="339"/>
      <c r="AP623" s="339"/>
      <c r="AQ623" s="339"/>
      <c r="AR623" s="339"/>
      <c r="AS623" s="339"/>
      <c r="AT623" s="339"/>
      <c r="AU623" s="339"/>
      <c r="AV623" s="339"/>
      <c r="AW623" s="339"/>
      <c r="AX623" s="339"/>
      <c r="AY623" s="339"/>
      <c r="AZ623" s="339"/>
      <c r="BA623" s="342"/>
      <c r="BB623" s="392"/>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996"/>
      <c r="D624" s="995"/>
      <c r="E624" s="570"/>
      <c r="F624" s="570"/>
      <c r="G624" s="570"/>
      <c r="H624" s="996"/>
      <c r="I624" s="995"/>
      <c r="J624" s="570"/>
      <c r="K624" s="570"/>
      <c r="L624" s="570"/>
      <c r="M624" s="996"/>
      <c r="N624" s="995"/>
      <c r="O624" s="570"/>
      <c r="P624" s="570"/>
      <c r="Q624" s="570"/>
      <c r="Z624" s="339"/>
      <c r="AA624" s="339"/>
      <c r="AB624" s="339"/>
      <c r="AC624" s="339"/>
      <c r="AD624" s="339"/>
      <c r="AE624" s="339"/>
      <c r="AF624" s="339"/>
      <c r="AG624" s="339"/>
      <c r="AH624" s="339"/>
      <c r="AI624" s="339"/>
      <c r="AJ624" s="339"/>
      <c r="AK624" s="339"/>
      <c r="AL624" s="339"/>
      <c r="AM624" s="339"/>
      <c r="AN624" s="339"/>
      <c r="AO624" s="339"/>
      <c r="AP624" s="339"/>
      <c r="AQ624" s="339"/>
      <c r="AR624" s="339"/>
      <c r="AS624" s="339"/>
      <c r="AT624" s="339"/>
      <c r="AU624" s="339"/>
      <c r="AV624" s="339"/>
      <c r="AW624" s="339"/>
      <c r="AX624" s="339"/>
      <c r="AY624" s="339"/>
      <c r="AZ624" s="339"/>
      <c r="BA624" s="342"/>
      <c r="BB624" s="392"/>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996"/>
      <c r="D625" s="995"/>
      <c r="E625" s="570"/>
      <c r="F625" s="570"/>
      <c r="G625" s="570"/>
      <c r="H625" s="996"/>
      <c r="I625" s="995"/>
      <c r="J625" s="570"/>
      <c r="K625" s="570"/>
      <c r="L625" s="570"/>
      <c r="M625" s="996"/>
      <c r="N625" s="995"/>
      <c r="O625" s="570"/>
      <c r="P625" s="570"/>
      <c r="Q625" s="570"/>
      <c r="Z625" s="339"/>
      <c r="AA625" s="339"/>
      <c r="AB625" s="339"/>
      <c r="AC625" s="339"/>
      <c r="AD625" s="339"/>
      <c r="AE625" s="339"/>
      <c r="AF625" s="339"/>
      <c r="AG625" s="339"/>
      <c r="AH625" s="339"/>
      <c r="AI625" s="339"/>
      <c r="AJ625" s="339"/>
      <c r="AK625" s="339"/>
      <c r="AL625" s="339"/>
      <c r="AM625" s="339"/>
      <c r="AN625" s="339"/>
      <c r="AO625" s="339"/>
      <c r="AP625" s="339"/>
      <c r="AQ625" s="339"/>
      <c r="AR625" s="339"/>
      <c r="AS625" s="339"/>
      <c r="AT625" s="339"/>
      <c r="AU625" s="339"/>
      <c r="AV625" s="339"/>
      <c r="AW625" s="339"/>
      <c r="AX625" s="339"/>
      <c r="AY625" s="339"/>
      <c r="AZ625" s="339"/>
      <c r="BA625" s="342"/>
      <c r="BB625" s="392"/>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996"/>
      <c r="D626" s="995"/>
      <c r="E626" s="570"/>
      <c r="F626" s="570"/>
      <c r="G626" s="570"/>
      <c r="H626" s="996"/>
      <c r="I626" s="995"/>
      <c r="J626" s="570"/>
      <c r="K626" s="570"/>
      <c r="L626" s="570"/>
      <c r="M626" s="996"/>
      <c r="N626" s="995"/>
      <c r="O626" s="570"/>
      <c r="P626" s="570"/>
      <c r="Q626" s="570"/>
      <c r="Z626" s="339"/>
      <c r="AA626" s="339"/>
      <c r="AB626" s="339"/>
      <c r="AC626" s="339"/>
      <c r="AD626" s="339"/>
      <c r="AE626" s="339"/>
      <c r="AF626" s="339"/>
      <c r="AG626" s="339"/>
      <c r="AH626" s="339"/>
      <c r="AI626" s="339"/>
      <c r="AJ626" s="339"/>
      <c r="AK626" s="339"/>
      <c r="AL626" s="339"/>
      <c r="AM626" s="339"/>
      <c r="AN626" s="339"/>
      <c r="AO626" s="339"/>
      <c r="AP626" s="339"/>
      <c r="AQ626" s="339"/>
      <c r="AR626" s="339"/>
      <c r="AS626" s="339"/>
      <c r="AT626" s="339"/>
      <c r="AU626" s="339"/>
      <c r="AV626" s="339"/>
      <c r="AW626" s="339"/>
      <c r="AX626" s="339"/>
      <c r="AY626" s="339"/>
      <c r="AZ626" s="339"/>
      <c r="BA626" s="342"/>
      <c r="BB626" s="392"/>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996"/>
      <c r="D627" s="995"/>
      <c r="E627" s="570"/>
      <c r="F627" s="570"/>
      <c r="G627" s="570"/>
      <c r="H627" s="996"/>
      <c r="I627" s="995"/>
      <c r="J627" s="570"/>
      <c r="K627" s="570"/>
      <c r="L627" s="570"/>
      <c r="M627" s="996"/>
      <c r="N627" s="995"/>
      <c r="O627" s="570"/>
      <c r="P627" s="570"/>
      <c r="Q627" s="570"/>
      <c r="Z627" s="339"/>
      <c r="AA627" s="339"/>
      <c r="AB627" s="339"/>
      <c r="AC627" s="339"/>
      <c r="AD627" s="339"/>
      <c r="AE627" s="339"/>
      <c r="AF627" s="339"/>
      <c r="AG627" s="339"/>
      <c r="AH627" s="339"/>
      <c r="AI627" s="339"/>
      <c r="AJ627" s="339"/>
      <c r="AK627" s="339"/>
      <c r="AL627" s="339"/>
      <c r="AM627" s="339"/>
      <c r="AN627" s="339"/>
      <c r="AO627" s="339"/>
      <c r="AP627" s="339"/>
      <c r="AQ627" s="339"/>
      <c r="AR627" s="339"/>
      <c r="AS627" s="339"/>
      <c r="AT627" s="339"/>
      <c r="AU627" s="339"/>
      <c r="AV627" s="339"/>
      <c r="AW627" s="339"/>
      <c r="AX627" s="339"/>
      <c r="AY627" s="339"/>
      <c r="AZ627" s="339"/>
      <c r="BA627" s="342"/>
      <c r="BB627" s="392"/>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996"/>
      <c r="D628" s="995"/>
      <c r="E628" s="570"/>
      <c r="F628" s="570"/>
      <c r="G628" s="570"/>
      <c r="H628" s="996"/>
      <c r="I628" s="995"/>
      <c r="J628" s="570"/>
      <c r="K628" s="570"/>
      <c r="L628" s="570"/>
      <c r="M628" s="996"/>
      <c r="N628" s="995"/>
      <c r="O628" s="570"/>
      <c r="P628" s="570"/>
      <c r="Q628" s="570"/>
      <c r="Z628" s="339"/>
      <c r="AA628" s="339"/>
      <c r="AB628" s="339"/>
      <c r="AC628" s="339"/>
      <c r="AD628" s="339"/>
      <c r="AE628" s="339"/>
      <c r="AF628" s="339"/>
      <c r="AG628" s="339"/>
      <c r="AH628" s="339"/>
      <c r="AI628" s="339"/>
      <c r="AJ628" s="339"/>
      <c r="AK628" s="339"/>
      <c r="AL628" s="339"/>
      <c r="AM628" s="339"/>
      <c r="AN628" s="339"/>
      <c r="AO628" s="339"/>
      <c r="AP628" s="339"/>
      <c r="AQ628" s="339"/>
      <c r="AR628" s="339"/>
      <c r="AS628" s="339"/>
      <c r="AT628" s="339"/>
      <c r="AU628" s="339"/>
      <c r="AV628" s="339"/>
      <c r="AW628" s="339"/>
      <c r="AX628" s="339"/>
      <c r="AY628" s="339"/>
      <c r="AZ628" s="339"/>
      <c r="BA628" s="342"/>
      <c r="BB628" s="392"/>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996"/>
      <c r="D629" s="995"/>
      <c r="E629" s="570"/>
      <c r="F629" s="570"/>
      <c r="G629" s="570"/>
      <c r="H629" s="996"/>
      <c r="I629" s="995"/>
      <c r="J629" s="570"/>
      <c r="K629" s="570"/>
      <c r="L629" s="570"/>
      <c r="M629" s="996"/>
      <c r="N629" s="995"/>
      <c r="O629" s="570"/>
      <c r="P629" s="570"/>
      <c r="Q629" s="570"/>
      <c r="Z629" s="339"/>
      <c r="AA629" s="339"/>
      <c r="AB629" s="339"/>
      <c r="AC629" s="339"/>
      <c r="AD629" s="339"/>
      <c r="AE629" s="339"/>
      <c r="AF629" s="339"/>
      <c r="AG629" s="339"/>
      <c r="AH629" s="339"/>
      <c r="AI629" s="339"/>
      <c r="AJ629" s="339"/>
      <c r="AK629" s="339"/>
      <c r="AL629" s="339"/>
      <c r="AM629" s="339"/>
      <c r="AN629" s="339"/>
      <c r="AO629" s="339"/>
      <c r="AP629" s="339"/>
      <c r="AQ629" s="339"/>
      <c r="AR629" s="339"/>
      <c r="AS629" s="339"/>
      <c r="AT629" s="339"/>
      <c r="AU629" s="339"/>
      <c r="AV629" s="339"/>
      <c r="AW629" s="339"/>
      <c r="AX629" s="339"/>
      <c r="AY629" s="339"/>
      <c r="AZ629" s="339"/>
      <c r="BA629" s="342"/>
      <c r="BB629" s="392"/>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996"/>
      <c r="D630" s="995"/>
      <c r="E630" s="570"/>
      <c r="F630" s="570"/>
      <c r="G630" s="570"/>
      <c r="H630" s="996"/>
      <c r="I630" s="995"/>
      <c r="J630" s="570"/>
      <c r="K630" s="570"/>
      <c r="L630" s="570"/>
      <c r="M630" s="996"/>
      <c r="N630" s="995"/>
      <c r="O630" s="570"/>
      <c r="P630" s="570"/>
      <c r="Q630" s="570"/>
      <c r="Z630" s="339"/>
      <c r="AA630" s="339"/>
      <c r="AB630" s="339"/>
      <c r="AC630" s="339"/>
      <c r="AD630" s="339"/>
      <c r="AE630" s="339"/>
      <c r="AF630" s="339"/>
      <c r="AG630" s="339"/>
      <c r="AH630" s="339"/>
      <c r="AI630" s="339"/>
      <c r="AJ630" s="339"/>
      <c r="AK630" s="339"/>
      <c r="AL630" s="339"/>
      <c r="AM630" s="339"/>
      <c r="AN630" s="339"/>
      <c r="AO630" s="339"/>
      <c r="AP630" s="339"/>
      <c r="AQ630" s="339"/>
      <c r="AR630" s="339"/>
      <c r="AS630" s="339"/>
      <c r="AT630" s="339"/>
      <c r="AU630" s="339"/>
      <c r="AV630" s="339"/>
      <c r="AW630" s="339"/>
      <c r="AX630" s="339"/>
      <c r="AY630" s="339"/>
      <c r="AZ630" s="339"/>
      <c r="BA630" s="342"/>
      <c r="BB630" s="392"/>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996"/>
      <c r="D631" s="995"/>
      <c r="E631" s="570"/>
      <c r="F631" s="570"/>
      <c r="G631" s="570"/>
      <c r="H631" s="996"/>
      <c r="I631" s="995"/>
      <c r="J631" s="570"/>
      <c r="K631" s="570"/>
      <c r="L631" s="570"/>
      <c r="M631" s="996"/>
      <c r="N631" s="995"/>
      <c r="O631" s="570"/>
      <c r="P631" s="570"/>
      <c r="Q631" s="570"/>
      <c r="Z631" s="339"/>
      <c r="AA631" s="339"/>
      <c r="AB631" s="339"/>
      <c r="AC631" s="339"/>
      <c r="AD631" s="339"/>
      <c r="AE631" s="339"/>
      <c r="AF631" s="339"/>
      <c r="AG631" s="339"/>
      <c r="AH631" s="339"/>
      <c r="AI631" s="339"/>
      <c r="AJ631" s="339"/>
      <c r="AK631" s="339"/>
      <c r="AL631" s="339"/>
      <c r="AM631" s="339"/>
      <c r="AN631" s="339"/>
      <c r="AO631" s="339"/>
      <c r="AP631" s="339"/>
      <c r="AQ631" s="339"/>
      <c r="AR631" s="339"/>
      <c r="AS631" s="339"/>
      <c r="AT631" s="339"/>
      <c r="AU631" s="339"/>
      <c r="AV631" s="339"/>
      <c r="AW631" s="339"/>
      <c r="AX631" s="339"/>
      <c r="AY631" s="339"/>
      <c r="AZ631" s="339"/>
      <c r="BA631" s="342"/>
      <c r="BB631" s="392"/>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996"/>
      <c r="D632" s="995"/>
      <c r="E632" s="570"/>
      <c r="F632" s="570"/>
      <c r="G632" s="570"/>
      <c r="H632" s="996"/>
      <c r="I632" s="995"/>
      <c r="J632" s="570"/>
      <c r="K632" s="570"/>
      <c r="L632" s="570"/>
      <c r="M632" s="996"/>
      <c r="N632" s="995"/>
      <c r="O632" s="570"/>
      <c r="P632" s="570"/>
      <c r="Q632" s="570"/>
      <c r="Z632" s="339"/>
      <c r="AA632" s="339"/>
      <c r="AB632" s="339"/>
      <c r="AC632" s="339"/>
      <c r="AD632" s="339"/>
      <c r="AE632" s="339"/>
      <c r="AF632" s="339"/>
      <c r="AG632" s="339"/>
      <c r="AH632" s="339"/>
      <c r="AI632" s="339"/>
      <c r="AJ632" s="339"/>
      <c r="AK632" s="339"/>
      <c r="AL632" s="339"/>
      <c r="AM632" s="339"/>
      <c r="AN632" s="339"/>
      <c r="AO632" s="339"/>
      <c r="AP632" s="339"/>
      <c r="AQ632" s="339"/>
      <c r="AR632" s="339"/>
      <c r="AS632" s="339"/>
      <c r="AT632" s="339"/>
      <c r="AU632" s="339"/>
      <c r="AV632" s="339"/>
      <c r="AW632" s="339"/>
      <c r="AX632" s="339"/>
      <c r="AY632" s="339"/>
      <c r="AZ632" s="339"/>
      <c r="BA632" s="342"/>
      <c r="BB632" s="392"/>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996"/>
      <c r="D633" s="995"/>
      <c r="E633" s="570"/>
      <c r="F633" s="570"/>
      <c r="G633" s="570"/>
      <c r="H633" s="996"/>
      <c r="I633" s="995"/>
      <c r="J633" s="570"/>
      <c r="K633" s="570"/>
      <c r="L633" s="570"/>
      <c r="M633" s="996"/>
      <c r="N633" s="995"/>
      <c r="O633" s="570"/>
      <c r="P633" s="570"/>
      <c r="Q633" s="570"/>
      <c r="Z633" s="339"/>
      <c r="AA633" s="339"/>
      <c r="AB633" s="339"/>
      <c r="AC633" s="339"/>
      <c r="AD633" s="339"/>
      <c r="AE633" s="339"/>
      <c r="AF633" s="339"/>
      <c r="AG633" s="339"/>
      <c r="AH633" s="339"/>
      <c r="AI633" s="339"/>
      <c r="AJ633" s="339"/>
      <c r="AK633" s="339"/>
      <c r="AL633" s="339"/>
      <c r="AM633" s="339"/>
      <c r="AN633" s="339"/>
      <c r="AO633" s="339"/>
      <c r="AP633" s="339"/>
      <c r="AQ633" s="339"/>
      <c r="AR633" s="339"/>
      <c r="AS633" s="339"/>
      <c r="AT633" s="339"/>
      <c r="AU633" s="339"/>
      <c r="AV633" s="339"/>
      <c r="AW633" s="339"/>
      <c r="AX633" s="339"/>
      <c r="AY633" s="339"/>
      <c r="AZ633" s="339"/>
      <c r="BA633" s="342"/>
      <c r="BB633" s="392"/>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996"/>
      <c r="D634" s="995"/>
      <c r="E634" s="570"/>
      <c r="F634" s="570"/>
      <c r="G634" s="570"/>
      <c r="H634" s="996"/>
      <c r="I634" s="995"/>
      <c r="J634" s="570"/>
      <c r="K634" s="570"/>
      <c r="L634" s="570"/>
      <c r="M634" s="996"/>
      <c r="N634" s="995"/>
      <c r="O634" s="570"/>
      <c r="P634" s="570"/>
      <c r="Q634" s="570"/>
      <c r="Z634" s="339"/>
      <c r="AA634" s="339"/>
      <c r="AB634" s="339"/>
      <c r="AC634" s="339"/>
      <c r="AD634" s="339"/>
      <c r="AE634" s="339"/>
      <c r="AF634" s="339"/>
      <c r="AG634" s="339"/>
      <c r="AH634" s="339"/>
      <c r="AI634" s="339"/>
      <c r="AJ634" s="339"/>
      <c r="AK634" s="339"/>
      <c r="AL634" s="339"/>
      <c r="AM634" s="339"/>
      <c r="AN634" s="339"/>
      <c r="AO634" s="339"/>
      <c r="AP634" s="339"/>
      <c r="AQ634" s="339"/>
      <c r="AR634" s="339"/>
      <c r="AS634" s="339"/>
      <c r="AT634" s="339"/>
      <c r="AU634" s="339"/>
      <c r="AV634" s="339"/>
      <c r="AW634" s="339"/>
      <c r="AX634" s="339"/>
      <c r="AY634" s="339"/>
      <c r="AZ634" s="339"/>
      <c r="BA634" s="342"/>
      <c r="BB634" s="392"/>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996"/>
      <c r="D635" s="995"/>
      <c r="E635" s="570"/>
      <c r="F635" s="570"/>
      <c r="G635" s="570"/>
      <c r="H635" s="996"/>
      <c r="I635" s="995"/>
      <c r="J635" s="570"/>
      <c r="K635" s="570"/>
      <c r="L635" s="570"/>
      <c r="M635" s="996"/>
      <c r="N635" s="995"/>
      <c r="O635" s="570"/>
      <c r="P635" s="570"/>
      <c r="Q635" s="570"/>
      <c r="Z635" s="339"/>
      <c r="AA635" s="339"/>
      <c r="AB635" s="339"/>
      <c r="AC635" s="339"/>
      <c r="AD635" s="339"/>
      <c r="AE635" s="339"/>
      <c r="AF635" s="339"/>
      <c r="AG635" s="339"/>
      <c r="AH635" s="339"/>
      <c r="AI635" s="339"/>
      <c r="AJ635" s="339"/>
      <c r="AK635" s="339"/>
      <c r="AL635" s="339"/>
      <c r="AM635" s="339"/>
      <c r="AN635" s="339"/>
      <c r="AO635" s="339"/>
      <c r="AP635" s="339"/>
      <c r="AQ635" s="339"/>
      <c r="AR635" s="339"/>
      <c r="AS635" s="339"/>
      <c r="AT635" s="339"/>
      <c r="AU635" s="339"/>
      <c r="AV635" s="339"/>
      <c r="AW635" s="339"/>
      <c r="AX635" s="339"/>
      <c r="AY635" s="339"/>
      <c r="AZ635" s="339"/>
      <c r="BA635" s="342"/>
      <c r="BB635" s="392"/>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996"/>
      <c r="D636" s="995"/>
      <c r="E636" s="570"/>
      <c r="F636" s="570"/>
      <c r="G636" s="570"/>
      <c r="H636" s="996"/>
      <c r="I636" s="995"/>
      <c r="J636" s="570"/>
      <c r="K636" s="570"/>
      <c r="L636" s="570"/>
      <c r="M636" s="996"/>
      <c r="N636" s="995"/>
      <c r="O636" s="570"/>
      <c r="P636" s="570"/>
      <c r="Q636" s="570"/>
      <c r="Z636" s="339"/>
      <c r="AA636" s="339"/>
      <c r="AB636" s="339"/>
      <c r="AC636" s="339"/>
      <c r="AD636" s="339"/>
      <c r="AE636" s="339"/>
      <c r="AF636" s="339"/>
      <c r="AG636" s="339"/>
      <c r="AH636" s="339"/>
      <c r="AI636" s="339"/>
      <c r="AJ636" s="339"/>
      <c r="AK636" s="339"/>
      <c r="AL636" s="339"/>
      <c r="AM636" s="339"/>
      <c r="AN636" s="339"/>
      <c r="AO636" s="339"/>
      <c r="AP636" s="339"/>
      <c r="AQ636" s="339"/>
      <c r="AR636" s="339"/>
      <c r="AS636" s="339"/>
      <c r="AT636" s="339"/>
      <c r="AU636" s="339"/>
      <c r="AV636" s="339"/>
      <c r="AW636" s="339"/>
      <c r="AX636" s="339"/>
      <c r="AY636" s="339"/>
      <c r="AZ636" s="339"/>
      <c r="BA636" s="342"/>
      <c r="BB636" s="392"/>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996"/>
      <c r="D637" s="995"/>
      <c r="E637" s="570"/>
      <c r="F637" s="570"/>
      <c r="G637" s="570"/>
      <c r="H637" s="996"/>
      <c r="I637" s="995"/>
      <c r="J637" s="570"/>
      <c r="K637" s="570"/>
      <c r="L637" s="570"/>
      <c r="M637" s="996"/>
      <c r="N637" s="995"/>
      <c r="O637" s="570"/>
      <c r="P637" s="570"/>
      <c r="Q637" s="570"/>
      <c r="Z637" s="339"/>
      <c r="AA637" s="339"/>
      <c r="AB637" s="339"/>
      <c r="AC637" s="339"/>
      <c r="AD637" s="339"/>
      <c r="AE637" s="339"/>
      <c r="AF637" s="339"/>
      <c r="AG637" s="339"/>
      <c r="AH637" s="339"/>
      <c r="AI637" s="339"/>
      <c r="AJ637" s="339"/>
      <c r="AK637" s="339"/>
      <c r="AL637" s="339"/>
      <c r="AM637" s="339"/>
      <c r="AN637" s="339"/>
      <c r="AO637" s="339"/>
      <c r="AP637" s="339"/>
      <c r="AQ637" s="339"/>
      <c r="AR637" s="339"/>
      <c r="AS637" s="339"/>
      <c r="AT637" s="339"/>
      <c r="AU637" s="339"/>
      <c r="AV637" s="339"/>
      <c r="AW637" s="339"/>
      <c r="AX637" s="339"/>
      <c r="AY637" s="339"/>
      <c r="AZ637" s="339"/>
      <c r="BA637" s="342"/>
      <c r="BB637" s="392"/>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996"/>
      <c r="D638" s="995"/>
      <c r="E638" s="570"/>
      <c r="F638" s="570"/>
      <c r="G638" s="570"/>
      <c r="H638" s="996"/>
      <c r="I638" s="995"/>
      <c r="J638" s="570"/>
      <c r="K638" s="570"/>
      <c r="L638" s="570"/>
      <c r="M638" s="996"/>
      <c r="N638" s="995"/>
      <c r="O638" s="570"/>
      <c r="P638" s="570"/>
      <c r="Q638" s="570"/>
      <c r="Z638" s="339"/>
      <c r="AA638" s="339"/>
      <c r="AB638" s="339"/>
      <c r="AC638" s="339"/>
      <c r="AD638" s="339"/>
      <c r="AE638" s="339"/>
      <c r="AF638" s="339"/>
      <c r="AG638" s="339"/>
      <c r="AH638" s="339"/>
      <c r="AI638" s="339"/>
      <c r="AJ638" s="339"/>
      <c r="AK638" s="339"/>
      <c r="AL638" s="339"/>
      <c r="AM638" s="339"/>
      <c r="AN638" s="339"/>
      <c r="AO638" s="339"/>
      <c r="AP638" s="339"/>
      <c r="AQ638" s="339"/>
      <c r="AR638" s="339"/>
      <c r="AS638" s="339"/>
      <c r="AT638" s="339"/>
      <c r="AU638" s="339"/>
      <c r="AV638" s="339"/>
      <c r="AW638" s="339"/>
      <c r="AX638" s="339"/>
      <c r="AY638" s="339"/>
      <c r="AZ638" s="339"/>
      <c r="BA638" s="342"/>
      <c r="BB638" s="392"/>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996"/>
      <c r="D639" s="995"/>
      <c r="E639" s="570"/>
      <c r="F639" s="570"/>
      <c r="G639" s="570"/>
      <c r="H639" s="996"/>
      <c r="I639" s="995"/>
      <c r="J639" s="570"/>
      <c r="K639" s="570"/>
      <c r="L639" s="570"/>
      <c r="M639" s="996"/>
      <c r="N639" s="995"/>
      <c r="O639" s="570"/>
      <c r="P639" s="570"/>
      <c r="Q639" s="570"/>
      <c r="Z639" s="339"/>
      <c r="AA639" s="339"/>
      <c r="AB639" s="339"/>
      <c r="AC639" s="339"/>
      <c r="AD639" s="339"/>
      <c r="AE639" s="339"/>
      <c r="AF639" s="339"/>
      <c r="AG639" s="339"/>
      <c r="AH639" s="339"/>
      <c r="AI639" s="339"/>
      <c r="AJ639" s="339"/>
      <c r="AK639" s="339"/>
      <c r="AL639" s="339"/>
      <c r="AM639" s="339"/>
      <c r="AN639" s="339"/>
      <c r="AO639" s="339"/>
      <c r="AP639" s="339"/>
      <c r="AQ639" s="339"/>
      <c r="AR639" s="339"/>
      <c r="AS639" s="339"/>
      <c r="AT639" s="339"/>
      <c r="AU639" s="339"/>
      <c r="AV639" s="339"/>
      <c r="AW639" s="339"/>
      <c r="AX639" s="339"/>
      <c r="AY639" s="339"/>
      <c r="AZ639" s="339"/>
      <c r="BA639" s="342"/>
      <c r="BB639" s="392"/>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996"/>
      <c r="D640" s="995"/>
      <c r="E640" s="570"/>
      <c r="F640" s="570"/>
      <c r="G640" s="570"/>
      <c r="H640" s="996"/>
      <c r="I640" s="995"/>
      <c r="J640" s="570"/>
      <c r="K640" s="570"/>
      <c r="L640" s="570"/>
      <c r="M640" s="996"/>
      <c r="N640" s="995"/>
      <c r="O640" s="570"/>
      <c r="P640" s="570"/>
      <c r="Q640" s="570"/>
      <c r="Z640" s="339"/>
      <c r="AA640" s="339"/>
      <c r="AB640" s="339"/>
      <c r="AC640" s="339"/>
      <c r="AD640" s="339"/>
      <c r="AE640" s="339"/>
      <c r="AF640" s="339"/>
      <c r="AG640" s="339"/>
      <c r="AH640" s="339"/>
      <c r="AI640" s="339"/>
      <c r="AJ640" s="339"/>
      <c r="AK640" s="339"/>
      <c r="AL640" s="339"/>
      <c r="AM640" s="339"/>
      <c r="AN640" s="339"/>
      <c r="AO640" s="339"/>
      <c r="AP640" s="339"/>
      <c r="AQ640" s="339"/>
      <c r="AR640" s="339"/>
      <c r="AS640" s="339"/>
      <c r="AT640" s="339"/>
      <c r="AU640" s="339"/>
      <c r="AV640" s="339"/>
      <c r="AW640" s="339"/>
      <c r="AX640" s="339"/>
      <c r="AY640" s="339"/>
      <c r="AZ640" s="339"/>
      <c r="BA640" s="342"/>
      <c r="BB640" s="392"/>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996"/>
      <c r="D641" s="995"/>
      <c r="E641" s="570"/>
      <c r="F641" s="570"/>
      <c r="G641" s="570"/>
      <c r="H641" s="996"/>
      <c r="I641" s="995"/>
      <c r="J641" s="570"/>
      <c r="K641" s="570"/>
      <c r="L641" s="570"/>
      <c r="M641" s="996"/>
      <c r="N641" s="995"/>
      <c r="O641" s="570"/>
      <c r="P641" s="570"/>
      <c r="Q641" s="570"/>
      <c r="Z641" s="339"/>
      <c r="AA641" s="339"/>
      <c r="AB641" s="339"/>
      <c r="AC641" s="339"/>
      <c r="AD641" s="339"/>
      <c r="AE641" s="339"/>
      <c r="AF641" s="339"/>
      <c r="AG641" s="339"/>
      <c r="AH641" s="339"/>
      <c r="AI641" s="339"/>
      <c r="AJ641" s="339"/>
      <c r="AK641" s="339"/>
      <c r="AL641" s="339"/>
      <c r="AM641" s="339"/>
      <c r="AN641" s="339"/>
      <c r="AO641" s="339"/>
      <c r="AP641" s="339"/>
      <c r="AQ641" s="339"/>
      <c r="AR641" s="339"/>
      <c r="AS641" s="339"/>
      <c r="AT641" s="339"/>
      <c r="AU641" s="339"/>
      <c r="AV641" s="339"/>
      <c r="AW641" s="339"/>
      <c r="AX641" s="339"/>
      <c r="AY641" s="339"/>
      <c r="AZ641" s="339"/>
      <c r="BA641" s="342"/>
      <c r="BB641" s="392"/>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996"/>
      <c r="D642" s="995"/>
      <c r="E642" s="570"/>
      <c r="F642" s="570"/>
      <c r="G642" s="570"/>
      <c r="H642" s="996"/>
      <c r="I642" s="995"/>
      <c r="J642" s="570"/>
      <c r="K642" s="570"/>
      <c r="L642" s="570"/>
      <c r="M642" s="996"/>
      <c r="N642" s="995"/>
      <c r="O642" s="570"/>
      <c r="P642" s="570"/>
      <c r="Q642" s="570"/>
      <c r="Z642" s="339"/>
      <c r="AA642" s="339"/>
      <c r="AB642" s="339"/>
      <c r="AC642" s="339"/>
      <c r="AD642" s="339"/>
      <c r="AE642" s="339"/>
      <c r="AF642" s="339"/>
      <c r="AG642" s="339"/>
      <c r="AH642" s="339"/>
      <c r="AI642" s="339"/>
      <c r="AJ642" s="339"/>
      <c r="AK642" s="339"/>
      <c r="AL642" s="339"/>
      <c r="AM642" s="339"/>
      <c r="AN642" s="339"/>
      <c r="AO642" s="339"/>
      <c r="AP642" s="339"/>
      <c r="AQ642" s="339"/>
      <c r="AR642" s="339"/>
      <c r="AS642" s="339"/>
      <c r="AT642" s="339"/>
      <c r="AU642" s="339"/>
      <c r="AV642" s="339"/>
      <c r="AW642" s="339"/>
      <c r="AX642" s="339"/>
      <c r="AY642" s="339"/>
      <c r="AZ642" s="339"/>
      <c r="BA642" s="342"/>
      <c r="BB642" s="392"/>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996"/>
      <c r="D643" s="995"/>
      <c r="E643" s="570"/>
      <c r="F643" s="570"/>
      <c r="G643" s="570"/>
      <c r="H643" s="996"/>
      <c r="I643" s="995"/>
      <c r="J643" s="570"/>
      <c r="K643" s="570"/>
      <c r="L643" s="570"/>
      <c r="M643" s="996"/>
      <c r="N643" s="995"/>
      <c r="O643" s="570"/>
      <c r="P643" s="570"/>
      <c r="Q643" s="570"/>
      <c r="Z643" s="339"/>
      <c r="AA643" s="339"/>
      <c r="AB643" s="339"/>
      <c r="AC643" s="339"/>
      <c r="AD643" s="339"/>
      <c r="AE643" s="339"/>
      <c r="AF643" s="339"/>
      <c r="AG643" s="339"/>
      <c r="AH643" s="339"/>
      <c r="AI643" s="339"/>
      <c r="AJ643" s="339"/>
      <c r="AK643" s="339"/>
      <c r="AL643" s="339"/>
      <c r="AM643" s="339"/>
      <c r="AN643" s="339"/>
      <c r="AO643" s="339"/>
      <c r="AP643" s="339"/>
      <c r="AQ643" s="339"/>
      <c r="AR643" s="339"/>
      <c r="AS643" s="339"/>
      <c r="AT643" s="339"/>
      <c r="AU643" s="339"/>
      <c r="AV643" s="339"/>
      <c r="AW643" s="339"/>
      <c r="AX643" s="339"/>
      <c r="AY643" s="339"/>
      <c r="AZ643" s="339"/>
      <c r="BA643" s="342"/>
      <c r="BB643" s="392"/>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996"/>
      <c r="D644" s="995"/>
      <c r="E644" s="570"/>
      <c r="F644" s="570"/>
      <c r="G644" s="570"/>
      <c r="H644" s="996"/>
      <c r="I644" s="995"/>
      <c r="J644" s="570"/>
      <c r="K644" s="570"/>
      <c r="L644" s="570"/>
      <c r="M644" s="996"/>
      <c r="N644" s="995"/>
      <c r="O644" s="570"/>
      <c r="P644" s="570"/>
      <c r="Q644" s="570"/>
      <c r="Z644" s="339"/>
      <c r="AA644" s="339"/>
      <c r="AB644" s="339"/>
      <c r="AC644" s="339"/>
      <c r="AD644" s="339"/>
      <c r="AE644" s="339"/>
      <c r="AF644" s="339"/>
      <c r="AG644" s="339"/>
      <c r="AH644" s="339"/>
      <c r="AI644" s="339"/>
      <c r="AJ644" s="339"/>
      <c r="AK644" s="339"/>
      <c r="AL644" s="339"/>
      <c r="AM644" s="339"/>
      <c r="AN644" s="339"/>
      <c r="AO644" s="339"/>
      <c r="AP644" s="339"/>
      <c r="AQ644" s="339"/>
      <c r="AR644" s="339"/>
      <c r="AS644" s="339"/>
      <c r="AT644" s="339"/>
      <c r="AU644" s="339"/>
      <c r="AV644" s="339"/>
      <c r="AW644" s="339"/>
      <c r="AX644" s="339"/>
      <c r="AY644" s="339"/>
      <c r="AZ644" s="339"/>
      <c r="BA644" s="342"/>
      <c r="BB644" s="392"/>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996"/>
      <c r="D645" s="995"/>
      <c r="E645" s="570"/>
      <c r="F645" s="570"/>
      <c r="G645" s="570"/>
      <c r="H645" s="996"/>
      <c r="I645" s="995"/>
      <c r="J645" s="570"/>
      <c r="K645" s="570"/>
      <c r="L645" s="570"/>
      <c r="M645" s="996"/>
      <c r="N645" s="995"/>
      <c r="O645" s="570"/>
      <c r="P645" s="570"/>
      <c r="Q645" s="570"/>
      <c r="Z645" s="339"/>
      <c r="AA645" s="339"/>
      <c r="AB645" s="339"/>
      <c r="AC645" s="339"/>
      <c r="AD645" s="339"/>
      <c r="AE645" s="339"/>
      <c r="AF645" s="339"/>
      <c r="AG645" s="339"/>
      <c r="AH645" s="339"/>
      <c r="AI645" s="339"/>
      <c r="AJ645" s="339"/>
      <c r="AK645" s="339"/>
      <c r="AL645" s="339"/>
      <c r="AM645" s="339"/>
      <c r="AN645" s="339"/>
      <c r="AO645" s="339"/>
      <c r="AP645" s="339"/>
      <c r="AQ645" s="339"/>
      <c r="AR645" s="339"/>
      <c r="AS645" s="339"/>
      <c r="AT645" s="339"/>
      <c r="AU645" s="339"/>
      <c r="AV645" s="339"/>
      <c r="AW645" s="339"/>
      <c r="AX645" s="339"/>
      <c r="AY645" s="339"/>
      <c r="AZ645" s="339"/>
      <c r="BA645" s="342"/>
      <c r="BB645" s="392"/>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570"/>
      <c r="D646" s="570"/>
      <c r="E646" s="570"/>
      <c r="F646" s="570"/>
      <c r="G646" s="570"/>
      <c r="H646" s="570"/>
      <c r="I646" s="570"/>
      <c r="J646" s="570"/>
      <c r="K646" s="570"/>
      <c r="L646" s="570"/>
      <c r="M646" s="570"/>
      <c r="N646" s="570"/>
      <c r="O646" s="570"/>
      <c r="P646" s="570"/>
      <c r="Q646" s="570"/>
      <c r="Z646" s="339"/>
      <c r="AA646" s="339"/>
      <c r="AB646" s="339"/>
      <c r="AC646" s="339"/>
      <c r="AD646" s="339"/>
      <c r="AE646" s="339"/>
      <c r="AF646" s="339"/>
      <c r="AG646" s="339"/>
      <c r="AH646" s="339"/>
      <c r="AI646" s="339"/>
      <c r="AJ646" s="339"/>
      <c r="AK646" s="339"/>
      <c r="AL646" s="339"/>
      <c r="AM646" s="339"/>
      <c r="AN646" s="339"/>
      <c r="AO646" s="339"/>
      <c r="AP646" s="339"/>
      <c r="AQ646" s="339"/>
      <c r="AR646" s="339"/>
      <c r="AS646" s="339"/>
      <c r="AT646" s="339"/>
      <c r="AU646" s="339"/>
      <c r="AV646" s="339"/>
      <c r="AW646" s="339"/>
      <c r="AX646" s="339"/>
      <c r="AY646" s="339"/>
      <c r="AZ646" s="339"/>
      <c r="BA646" s="342"/>
      <c r="BB646" s="392"/>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570"/>
      <c r="D647" s="570"/>
      <c r="E647" s="570"/>
      <c r="F647" s="570"/>
      <c r="G647" s="570"/>
      <c r="H647" s="570"/>
      <c r="I647" s="570"/>
      <c r="J647" s="570"/>
      <c r="K647" s="570"/>
      <c r="L647" s="570"/>
      <c r="M647" s="570"/>
      <c r="N647" s="570"/>
      <c r="O647" s="570"/>
      <c r="P647" s="570"/>
      <c r="Q647" s="570"/>
      <c r="Z647" s="339"/>
      <c r="AA647" s="339"/>
      <c r="AB647" s="339"/>
      <c r="AC647" s="339"/>
      <c r="AD647" s="339"/>
      <c r="AE647" s="339"/>
      <c r="AF647" s="339"/>
      <c r="AG647" s="339"/>
      <c r="AH647" s="339"/>
      <c r="AI647" s="339"/>
      <c r="AJ647" s="339"/>
      <c r="AK647" s="339"/>
      <c r="AL647" s="339"/>
      <c r="AM647" s="339"/>
      <c r="AN647" s="339"/>
      <c r="AO647" s="339"/>
      <c r="AP647" s="339"/>
      <c r="AQ647" s="339"/>
      <c r="AR647" s="339"/>
      <c r="AS647" s="339"/>
      <c r="AT647" s="339"/>
      <c r="AU647" s="339"/>
      <c r="AV647" s="339"/>
      <c r="AW647" s="339"/>
      <c r="AX647" s="339"/>
      <c r="AY647" s="339"/>
      <c r="AZ647" s="339"/>
      <c r="BA647" s="342"/>
      <c r="BB647" s="392"/>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570"/>
      <c r="D648" s="570"/>
      <c r="E648" s="570"/>
      <c r="F648" s="570"/>
      <c r="G648" s="570"/>
      <c r="H648" s="570"/>
      <c r="I648" s="570"/>
      <c r="J648" s="570"/>
      <c r="K648" s="570"/>
      <c r="L648" s="570"/>
      <c r="M648" s="570"/>
      <c r="N648" s="570"/>
      <c r="O648" s="570"/>
      <c r="P648" s="570"/>
      <c r="Q648" s="570"/>
      <c r="Z648" s="339"/>
      <c r="AA648" s="339"/>
      <c r="AB648" s="339"/>
      <c r="AC648" s="339"/>
      <c r="AD648" s="339"/>
      <c r="AE648" s="339"/>
      <c r="AF648" s="339"/>
      <c r="AG648" s="339"/>
      <c r="AH648" s="339"/>
      <c r="AI648" s="339"/>
      <c r="AJ648" s="339"/>
      <c r="AK648" s="339"/>
      <c r="AL648" s="339"/>
      <c r="AM648" s="339"/>
      <c r="AN648" s="339"/>
      <c r="AO648" s="339"/>
      <c r="AP648" s="339"/>
      <c r="AQ648" s="339"/>
      <c r="AR648" s="339"/>
      <c r="AS648" s="339"/>
      <c r="AT648" s="339"/>
      <c r="AU648" s="339"/>
      <c r="AV648" s="339"/>
      <c r="AW648" s="339"/>
      <c r="AX648" s="339"/>
      <c r="AY648" s="339"/>
      <c r="AZ648" s="339"/>
      <c r="BA648" s="342"/>
      <c r="BB648" s="392"/>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570"/>
      <c r="D649" s="570"/>
      <c r="E649" s="570"/>
      <c r="F649" s="570"/>
      <c r="G649" s="570"/>
      <c r="H649" s="570"/>
      <c r="I649" s="570"/>
      <c r="J649" s="570"/>
      <c r="K649" s="570"/>
      <c r="L649" s="570"/>
      <c r="M649" s="570"/>
      <c r="N649" s="570"/>
      <c r="O649" s="570"/>
      <c r="P649" s="570"/>
      <c r="Q649" s="570"/>
      <c r="Z649" s="339"/>
      <c r="AA649" s="339"/>
      <c r="AB649" s="339"/>
      <c r="AC649" s="339"/>
      <c r="AD649" s="339"/>
      <c r="AE649" s="339"/>
      <c r="AF649" s="339"/>
      <c r="AG649" s="339"/>
      <c r="AH649" s="339"/>
      <c r="AI649" s="339"/>
      <c r="AJ649" s="339"/>
      <c r="AK649" s="339"/>
      <c r="AL649" s="339"/>
      <c r="AM649" s="339"/>
      <c r="AN649" s="339"/>
      <c r="AO649" s="339"/>
      <c r="AP649" s="339"/>
      <c r="AQ649" s="339"/>
      <c r="AR649" s="339"/>
      <c r="AS649" s="339"/>
      <c r="AT649" s="339"/>
      <c r="AU649" s="339"/>
      <c r="AV649" s="339"/>
      <c r="AW649" s="339"/>
      <c r="AX649" s="339"/>
      <c r="AY649" s="339"/>
      <c r="AZ649" s="339"/>
      <c r="BA649" s="342"/>
      <c r="BB649" s="392"/>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570"/>
      <c r="D650" s="570"/>
      <c r="E650" s="570"/>
      <c r="F650" s="570"/>
      <c r="G650" s="570"/>
      <c r="H650" s="570"/>
      <c r="I650" s="570"/>
      <c r="J650" s="570"/>
      <c r="K650" s="570"/>
      <c r="L650" s="570"/>
      <c r="M650" s="570"/>
      <c r="N650" s="570"/>
      <c r="O650" s="570"/>
      <c r="P650" s="570"/>
      <c r="Q650" s="570"/>
      <c r="Z650" s="339"/>
      <c r="AA650" s="339"/>
      <c r="AB650" s="339"/>
      <c r="AC650" s="339"/>
      <c r="AD650" s="339"/>
      <c r="AE650" s="339"/>
      <c r="AF650" s="339"/>
      <c r="AG650" s="339"/>
      <c r="AH650" s="339"/>
      <c r="AI650" s="339"/>
      <c r="AJ650" s="339"/>
      <c r="AK650" s="339"/>
      <c r="AL650" s="339"/>
      <c r="AM650" s="339"/>
      <c r="AN650" s="339"/>
      <c r="AO650" s="339"/>
      <c r="AP650" s="339"/>
      <c r="AQ650" s="339"/>
      <c r="AR650" s="339"/>
      <c r="AS650" s="339"/>
      <c r="AT650" s="339"/>
      <c r="AU650" s="339"/>
      <c r="AV650" s="339"/>
      <c r="AW650" s="339"/>
      <c r="AX650" s="339"/>
      <c r="AY650" s="339"/>
      <c r="AZ650" s="339"/>
      <c r="BA650" s="342"/>
      <c r="BB650" s="392"/>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570"/>
      <c r="D651" s="570"/>
      <c r="E651" s="570"/>
      <c r="F651" s="570"/>
      <c r="G651" s="570"/>
      <c r="H651" s="570"/>
      <c r="I651" s="570"/>
      <c r="J651" s="570"/>
      <c r="K651" s="570"/>
      <c r="L651" s="570"/>
      <c r="M651" s="570"/>
      <c r="N651" s="570"/>
      <c r="O651" s="570"/>
      <c r="P651" s="570"/>
      <c r="Q651" s="570"/>
      <c r="Z651" s="339"/>
      <c r="AA651" s="339"/>
      <c r="AB651" s="339"/>
      <c r="AC651" s="339"/>
      <c r="AD651" s="339"/>
      <c r="AE651" s="339"/>
      <c r="AF651" s="339"/>
      <c r="AG651" s="339"/>
      <c r="AH651" s="339"/>
      <c r="AI651" s="339"/>
      <c r="AJ651" s="339"/>
      <c r="AK651" s="339"/>
      <c r="AL651" s="339"/>
      <c r="AM651" s="339"/>
      <c r="AN651" s="339"/>
      <c r="AO651" s="339"/>
      <c r="AP651" s="339"/>
      <c r="AQ651" s="339"/>
      <c r="AR651" s="339"/>
      <c r="AS651" s="339"/>
      <c r="AT651" s="339"/>
      <c r="AU651" s="339"/>
      <c r="AV651" s="339"/>
      <c r="AW651" s="339"/>
      <c r="AX651" s="339"/>
      <c r="AY651" s="339"/>
      <c r="AZ651" s="339"/>
      <c r="BA651" s="342"/>
      <c r="BB651" s="392"/>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570"/>
      <c r="D652" s="570"/>
      <c r="E652" s="570"/>
      <c r="F652" s="570"/>
      <c r="G652" s="570"/>
      <c r="H652" s="570"/>
      <c r="I652" s="570"/>
      <c r="J652" s="570"/>
      <c r="K652" s="570"/>
      <c r="L652" s="570"/>
      <c r="M652" s="570"/>
      <c r="N652" s="570"/>
      <c r="O652" s="570"/>
      <c r="P652" s="570"/>
      <c r="Q652" s="570"/>
      <c r="Z652" s="339"/>
      <c r="AA652" s="339"/>
      <c r="AB652" s="339"/>
      <c r="AC652" s="339"/>
      <c r="AD652" s="339"/>
      <c r="AE652" s="339"/>
      <c r="AF652" s="339"/>
      <c r="AG652" s="339"/>
      <c r="AH652" s="339"/>
      <c r="AI652" s="339"/>
      <c r="AJ652" s="339"/>
      <c r="AK652" s="339"/>
      <c r="AL652" s="339"/>
      <c r="AM652" s="339"/>
      <c r="AN652" s="339"/>
      <c r="AO652" s="339"/>
      <c r="AP652" s="339"/>
      <c r="AQ652" s="339"/>
      <c r="AR652" s="339"/>
      <c r="AS652" s="339"/>
      <c r="AT652" s="339"/>
      <c r="AU652" s="339"/>
      <c r="AV652" s="339"/>
      <c r="AW652" s="339"/>
      <c r="AX652" s="339"/>
      <c r="AY652" s="339"/>
      <c r="AZ652" s="339"/>
      <c r="BA652" s="342"/>
      <c r="BB652" s="392"/>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570"/>
      <c r="D653" s="570"/>
      <c r="E653" s="570"/>
      <c r="F653" s="570"/>
      <c r="G653" s="570"/>
      <c r="H653" s="570"/>
      <c r="I653" s="570"/>
      <c r="J653" s="570"/>
      <c r="K653" s="570"/>
      <c r="L653" s="570"/>
      <c r="M653" s="570"/>
      <c r="N653" s="570"/>
      <c r="O653" s="570"/>
      <c r="P653" s="570"/>
      <c r="Q653" s="570"/>
      <c r="Z653" s="339"/>
      <c r="AA653" s="339"/>
      <c r="AB653" s="339"/>
      <c r="AC653" s="339"/>
      <c r="AD653" s="339"/>
      <c r="AE653" s="339"/>
      <c r="AF653" s="339"/>
      <c r="AG653" s="339"/>
      <c r="AH653" s="339"/>
      <c r="AI653" s="339"/>
      <c r="AJ653" s="339"/>
      <c r="AK653" s="339"/>
      <c r="AL653" s="339"/>
      <c r="AM653" s="339"/>
      <c r="AN653" s="339"/>
      <c r="AO653" s="339"/>
      <c r="AP653" s="339"/>
      <c r="AQ653" s="339"/>
      <c r="AR653" s="339"/>
      <c r="AS653" s="339"/>
      <c r="AT653" s="339"/>
      <c r="AU653" s="339"/>
      <c r="AV653" s="339"/>
      <c r="AW653" s="339"/>
      <c r="AX653" s="339"/>
      <c r="AY653" s="339"/>
      <c r="AZ653" s="339"/>
      <c r="BA653" s="342"/>
      <c r="BB653" s="392"/>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570"/>
      <c r="D654" s="570"/>
      <c r="E654" s="570"/>
      <c r="F654" s="570"/>
      <c r="G654" s="570"/>
      <c r="H654" s="570"/>
      <c r="I654" s="570"/>
      <c r="J654" s="570"/>
      <c r="K654" s="570"/>
      <c r="L654" s="570"/>
      <c r="M654" s="570"/>
      <c r="N654" s="570"/>
      <c r="O654" s="570"/>
      <c r="P654" s="570"/>
      <c r="Q654" s="570"/>
      <c r="Z654" s="339"/>
      <c r="AA654" s="339"/>
      <c r="AB654" s="339"/>
      <c r="AC654" s="339"/>
      <c r="AD654" s="339"/>
      <c r="AE654" s="339"/>
      <c r="AF654" s="339"/>
      <c r="AG654" s="339"/>
      <c r="AH654" s="339"/>
      <c r="AI654" s="339"/>
      <c r="AJ654" s="339"/>
      <c r="AK654" s="339"/>
      <c r="AL654" s="339"/>
      <c r="AM654" s="339"/>
      <c r="AN654" s="339"/>
      <c r="AO654" s="339"/>
      <c r="AP654" s="339"/>
      <c r="AQ654" s="339"/>
      <c r="AR654" s="339"/>
      <c r="AS654" s="339"/>
      <c r="AT654" s="339"/>
      <c r="AU654" s="339"/>
      <c r="AV654" s="339"/>
      <c r="AW654" s="339"/>
      <c r="AX654" s="339"/>
      <c r="AY654" s="339"/>
      <c r="AZ654" s="339"/>
      <c r="BA654" s="342"/>
      <c r="BB654" s="392"/>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570"/>
      <c r="D655" s="570"/>
      <c r="E655" s="570"/>
      <c r="F655" s="570"/>
      <c r="G655" s="570"/>
      <c r="H655" s="570"/>
      <c r="I655" s="570"/>
      <c r="J655" s="570"/>
      <c r="K655" s="570"/>
      <c r="L655" s="570"/>
      <c r="M655" s="570"/>
      <c r="N655" s="570"/>
      <c r="O655" s="570"/>
      <c r="P655" s="570"/>
      <c r="Q655" s="570"/>
      <c r="Z655" s="339"/>
      <c r="AA655" s="339"/>
      <c r="AB655" s="339"/>
      <c r="AC655" s="339"/>
      <c r="AD655" s="339"/>
      <c r="AE655" s="339"/>
      <c r="AF655" s="339"/>
      <c r="AG655" s="339"/>
      <c r="AH655" s="339"/>
      <c r="AI655" s="339"/>
      <c r="AJ655" s="339"/>
      <c r="AK655" s="339"/>
      <c r="AL655" s="339"/>
      <c r="AM655" s="339"/>
      <c r="AN655" s="339"/>
      <c r="AO655" s="339"/>
      <c r="AP655" s="339"/>
      <c r="AQ655" s="339"/>
      <c r="AR655" s="339"/>
      <c r="AS655" s="339"/>
      <c r="AT655" s="339"/>
      <c r="AU655" s="339"/>
      <c r="AV655" s="339"/>
      <c r="AW655" s="339"/>
      <c r="AX655" s="339"/>
      <c r="AY655" s="339"/>
      <c r="AZ655" s="339"/>
      <c r="BA655" s="342"/>
      <c r="BB655" s="392"/>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570"/>
      <c r="D656" s="570"/>
      <c r="E656" s="570"/>
      <c r="F656" s="570"/>
      <c r="G656" s="570"/>
      <c r="H656" s="570"/>
      <c r="I656" s="570"/>
      <c r="J656" s="570"/>
      <c r="K656" s="570"/>
      <c r="L656" s="570"/>
      <c r="M656" s="570"/>
      <c r="N656" s="570"/>
      <c r="O656" s="570"/>
      <c r="P656" s="570"/>
      <c r="Q656" s="570"/>
      <c r="Z656" s="339"/>
      <c r="AA656" s="339"/>
      <c r="AB656" s="339"/>
      <c r="AC656" s="339"/>
      <c r="AD656" s="339"/>
      <c r="AE656" s="339"/>
      <c r="AF656" s="339"/>
      <c r="AG656" s="339"/>
      <c r="AH656" s="339"/>
      <c r="AI656" s="339"/>
      <c r="AJ656" s="339"/>
      <c r="AK656" s="339"/>
      <c r="AL656" s="339"/>
      <c r="AM656" s="339"/>
      <c r="AN656" s="339"/>
      <c r="AO656" s="339"/>
      <c r="AP656" s="339"/>
      <c r="AQ656" s="339"/>
      <c r="AR656" s="339"/>
      <c r="AS656" s="339"/>
      <c r="AT656" s="339"/>
      <c r="AU656" s="339"/>
      <c r="AV656" s="339"/>
      <c r="AW656" s="339"/>
      <c r="AX656" s="339"/>
      <c r="AY656" s="339"/>
      <c r="AZ656" s="339"/>
      <c r="BA656" s="342"/>
      <c r="BB656" s="392"/>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570"/>
      <c r="D657" s="570"/>
      <c r="E657" s="570"/>
      <c r="F657" s="570"/>
      <c r="G657" s="570"/>
      <c r="H657" s="570"/>
      <c r="I657" s="570"/>
      <c r="J657" s="570"/>
      <c r="K657" s="570"/>
      <c r="L657" s="570"/>
      <c r="M657" s="570"/>
      <c r="N657" s="570"/>
      <c r="O657" s="570"/>
      <c r="P657" s="570"/>
      <c r="Q657" s="570"/>
      <c r="Z657" s="339"/>
      <c r="AA657" s="339"/>
      <c r="AB657" s="339"/>
      <c r="AC657" s="339"/>
      <c r="AD657" s="339"/>
      <c r="AE657" s="339"/>
      <c r="AF657" s="339"/>
      <c r="AG657" s="339"/>
      <c r="AH657" s="339"/>
      <c r="AI657" s="339"/>
      <c r="AJ657" s="339"/>
      <c r="AK657" s="339"/>
      <c r="AL657" s="339"/>
      <c r="AM657" s="339"/>
      <c r="AN657" s="339"/>
      <c r="AO657" s="339"/>
      <c r="AP657" s="339"/>
      <c r="AQ657" s="339"/>
      <c r="AR657" s="339"/>
      <c r="AS657" s="339"/>
      <c r="AT657" s="339"/>
      <c r="AU657" s="339"/>
      <c r="AV657" s="339"/>
      <c r="AW657" s="339"/>
      <c r="AX657" s="339"/>
      <c r="AY657" s="339"/>
      <c r="AZ657" s="339"/>
      <c r="BA657" s="342"/>
      <c r="BB657" s="392"/>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570"/>
      <c r="D658" s="570"/>
      <c r="E658" s="570"/>
      <c r="F658" s="570"/>
      <c r="G658" s="570"/>
      <c r="H658" s="570"/>
      <c r="I658" s="570"/>
      <c r="J658" s="570"/>
      <c r="K658" s="570"/>
      <c r="L658" s="570"/>
      <c r="M658" s="570"/>
      <c r="N658" s="570"/>
      <c r="O658" s="570"/>
      <c r="P658" s="570"/>
      <c r="Q658" s="570"/>
      <c r="Z658" s="339"/>
      <c r="AA658" s="339"/>
      <c r="AB658" s="339"/>
      <c r="AC658" s="339"/>
      <c r="AD658" s="339"/>
      <c r="AE658" s="339"/>
      <c r="AF658" s="339"/>
      <c r="AG658" s="339"/>
      <c r="AH658" s="339"/>
      <c r="AI658" s="339"/>
      <c r="AJ658" s="339"/>
      <c r="AK658" s="339"/>
      <c r="AL658" s="339"/>
      <c r="AM658" s="339"/>
      <c r="AN658" s="339"/>
      <c r="AO658" s="339"/>
      <c r="AP658" s="339"/>
      <c r="AQ658" s="339"/>
      <c r="AR658" s="339"/>
      <c r="AS658" s="339"/>
      <c r="AT658" s="339"/>
      <c r="AU658" s="339"/>
      <c r="AV658" s="339"/>
      <c r="AW658" s="339"/>
      <c r="AX658" s="339"/>
      <c r="AY658" s="339"/>
      <c r="AZ658" s="339"/>
      <c r="BA658" s="342"/>
      <c r="BB658" s="392"/>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570"/>
      <c r="D659" s="570"/>
      <c r="E659" s="570"/>
      <c r="F659" s="570"/>
      <c r="G659" s="570"/>
      <c r="H659" s="570"/>
      <c r="I659" s="570"/>
      <c r="J659" s="570"/>
      <c r="K659" s="570"/>
      <c r="L659" s="570"/>
      <c r="M659" s="570"/>
      <c r="N659" s="570"/>
      <c r="O659" s="570"/>
      <c r="P659" s="570"/>
      <c r="Q659" s="570"/>
      <c r="Z659" s="339"/>
      <c r="AA659" s="339"/>
      <c r="AB659" s="339"/>
      <c r="AC659" s="339"/>
      <c r="AD659" s="339"/>
      <c r="AE659" s="339"/>
      <c r="AF659" s="339"/>
      <c r="AG659" s="339"/>
      <c r="AH659" s="339"/>
      <c r="AI659" s="339"/>
      <c r="AJ659" s="339"/>
      <c r="AK659" s="339"/>
      <c r="AL659" s="339"/>
      <c r="AM659" s="339"/>
      <c r="AN659" s="339"/>
      <c r="AO659" s="339"/>
      <c r="AP659" s="339"/>
      <c r="AQ659" s="339"/>
      <c r="AR659" s="339"/>
      <c r="AS659" s="339"/>
      <c r="AT659" s="339"/>
      <c r="AU659" s="339"/>
      <c r="AV659" s="339"/>
      <c r="AW659" s="339"/>
      <c r="AX659" s="339"/>
      <c r="AY659" s="339"/>
      <c r="AZ659" s="339"/>
      <c r="BA659" s="342"/>
      <c r="BB659" s="392"/>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570"/>
      <c r="D660" s="570"/>
      <c r="E660" s="570"/>
      <c r="F660" s="570"/>
      <c r="G660" s="570"/>
      <c r="H660" s="570"/>
      <c r="I660" s="570"/>
      <c r="J660" s="570"/>
      <c r="K660" s="570"/>
      <c r="L660" s="570"/>
      <c r="M660" s="570"/>
      <c r="N660" s="570"/>
      <c r="O660" s="570"/>
      <c r="P660" s="570"/>
      <c r="Q660" s="570"/>
      <c r="Z660" s="339"/>
      <c r="AA660" s="339"/>
      <c r="AB660" s="339"/>
      <c r="AC660" s="339"/>
      <c r="AD660" s="339"/>
      <c r="AE660" s="339"/>
      <c r="AF660" s="339"/>
      <c r="AG660" s="339"/>
      <c r="AH660" s="339"/>
      <c r="AI660" s="339"/>
      <c r="AJ660" s="339"/>
      <c r="AK660" s="339"/>
      <c r="AL660" s="339"/>
      <c r="AM660" s="339"/>
      <c r="AN660" s="339"/>
      <c r="AO660" s="339"/>
      <c r="AP660" s="339"/>
      <c r="AQ660" s="339"/>
      <c r="AR660" s="339"/>
      <c r="AS660" s="339"/>
      <c r="AT660" s="339"/>
      <c r="AU660" s="339"/>
      <c r="AV660" s="339"/>
      <c r="AW660" s="339"/>
      <c r="AX660" s="339"/>
      <c r="AY660" s="339"/>
      <c r="AZ660" s="339"/>
      <c r="BA660" s="342"/>
      <c r="BB660" s="392"/>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570"/>
      <c r="D661" s="570"/>
      <c r="E661" s="570"/>
      <c r="F661" s="570"/>
      <c r="G661" s="570"/>
      <c r="H661" s="570"/>
      <c r="I661" s="570"/>
      <c r="J661" s="570"/>
      <c r="K661" s="570"/>
      <c r="L661" s="570"/>
      <c r="M661" s="570"/>
      <c r="N661" s="570"/>
      <c r="O661" s="570"/>
      <c r="P661" s="570"/>
      <c r="Q661" s="570"/>
      <c r="Z661" s="339"/>
      <c r="AA661" s="339"/>
      <c r="AB661" s="339"/>
      <c r="AC661" s="339"/>
      <c r="AD661" s="339"/>
      <c r="AE661" s="339"/>
      <c r="AF661" s="339"/>
      <c r="AG661" s="339"/>
      <c r="AH661" s="339"/>
      <c r="AI661" s="339"/>
      <c r="AJ661" s="339"/>
      <c r="AK661" s="339"/>
      <c r="AL661" s="339"/>
      <c r="AM661" s="339"/>
      <c r="AN661" s="339"/>
      <c r="AO661" s="339"/>
      <c r="AP661" s="339"/>
      <c r="AQ661" s="339"/>
      <c r="AR661" s="339"/>
      <c r="AS661" s="339"/>
      <c r="AT661" s="339"/>
      <c r="AU661" s="339"/>
      <c r="AV661" s="339"/>
      <c r="AW661" s="339"/>
      <c r="AX661" s="339"/>
      <c r="AY661" s="339"/>
      <c r="AZ661" s="339"/>
      <c r="BA661" s="342"/>
      <c r="BB661" s="392"/>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570"/>
      <c r="D662" s="570"/>
      <c r="E662" s="570"/>
      <c r="F662" s="570"/>
      <c r="G662" s="570"/>
      <c r="H662" s="570"/>
      <c r="I662" s="570"/>
      <c r="J662" s="570"/>
      <c r="K662" s="570"/>
      <c r="L662" s="570"/>
      <c r="M662" s="570"/>
      <c r="N662" s="570"/>
      <c r="O662" s="570"/>
      <c r="P662" s="570"/>
      <c r="Q662" s="570"/>
      <c r="Z662" s="339"/>
      <c r="AA662" s="339"/>
      <c r="AB662" s="339"/>
      <c r="AC662" s="339"/>
      <c r="AD662" s="339"/>
      <c r="AE662" s="339"/>
      <c r="AF662" s="339"/>
      <c r="AG662" s="339"/>
      <c r="AH662" s="339"/>
      <c r="AI662" s="339"/>
      <c r="AJ662" s="339"/>
      <c r="AK662" s="339"/>
      <c r="AL662" s="339"/>
      <c r="AM662" s="339"/>
      <c r="AN662" s="339"/>
      <c r="AO662" s="339"/>
      <c r="AP662" s="339"/>
      <c r="AQ662" s="339"/>
      <c r="AR662" s="339"/>
      <c r="AS662" s="339"/>
      <c r="AT662" s="339"/>
      <c r="AU662" s="339"/>
      <c r="AV662" s="339"/>
      <c r="AW662" s="339"/>
      <c r="AX662" s="339"/>
      <c r="AY662" s="339"/>
      <c r="AZ662" s="339"/>
      <c r="BA662" s="342"/>
      <c r="BB662" s="392"/>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570"/>
      <c r="D663" s="570"/>
      <c r="E663" s="570"/>
      <c r="F663" s="570"/>
      <c r="G663" s="570"/>
      <c r="H663" s="570"/>
      <c r="I663" s="570"/>
      <c r="J663" s="570"/>
      <c r="K663" s="570"/>
      <c r="L663" s="570"/>
      <c r="M663" s="570"/>
      <c r="N663" s="570"/>
      <c r="O663" s="570"/>
      <c r="P663" s="570"/>
      <c r="Q663" s="570"/>
      <c r="Z663" s="339"/>
      <c r="AA663" s="339"/>
      <c r="AB663" s="339"/>
      <c r="AC663" s="339"/>
      <c r="AD663" s="339"/>
      <c r="AE663" s="339"/>
      <c r="AF663" s="339"/>
      <c r="AG663" s="339"/>
      <c r="AH663" s="339"/>
      <c r="AI663" s="339"/>
      <c r="AJ663" s="339"/>
      <c r="AK663" s="339"/>
      <c r="AL663" s="339"/>
      <c r="AM663" s="339"/>
      <c r="AN663" s="339"/>
      <c r="AO663" s="339"/>
      <c r="AP663" s="339"/>
      <c r="AQ663" s="339"/>
      <c r="AR663" s="339"/>
      <c r="AS663" s="339"/>
      <c r="AT663" s="339"/>
      <c r="AU663" s="339"/>
      <c r="AV663" s="339"/>
      <c r="AW663" s="339"/>
      <c r="AX663" s="339"/>
      <c r="AY663" s="339"/>
      <c r="AZ663" s="339"/>
      <c r="BA663" s="342"/>
      <c r="BB663" s="392"/>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570"/>
      <c r="D664" s="570"/>
      <c r="E664" s="570"/>
      <c r="F664" s="570"/>
      <c r="G664" s="570"/>
      <c r="H664" s="570"/>
      <c r="I664" s="570"/>
      <c r="J664" s="570"/>
      <c r="K664" s="570"/>
      <c r="L664" s="570"/>
      <c r="M664" s="570"/>
      <c r="N664" s="570"/>
      <c r="O664" s="570"/>
      <c r="P664" s="570"/>
      <c r="Q664" s="570"/>
      <c r="Z664" s="339"/>
      <c r="AA664" s="339"/>
      <c r="AB664" s="339"/>
      <c r="AC664" s="339"/>
      <c r="AD664" s="339"/>
      <c r="AE664" s="339"/>
      <c r="AF664" s="339"/>
      <c r="AG664" s="339"/>
      <c r="AH664" s="339"/>
      <c r="AI664" s="339"/>
      <c r="AJ664" s="339"/>
      <c r="AK664" s="339"/>
      <c r="AL664" s="339"/>
      <c r="AM664" s="339"/>
      <c r="AN664" s="339"/>
      <c r="AO664" s="339"/>
      <c r="AP664" s="339"/>
      <c r="AQ664" s="339"/>
      <c r="AR664" s="339"/>
      <c r="AS664" s="339"/>
      <c r="AT664" s="339"/>
      <c r="AU664" s="339"/>
      <c r="AV664" s="339"/>
      <c r="AW664" s="339"/>
      <c r="AX664" s="339"/>
      <c r="AY664" s="339"/>
      <c r="AZ664" s="339"/>
      <c r="BA664" s="342"/>
      <c r="BB664" s="392"/>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570"/>
      <c r="D665" s="570"/>
      <c r="E665" s="570"/>
      <c r="F665" s="570"/>
      <c r="G665" s="570"/>
      <c r="H665" s="570"/>
      <c r="I665" s="570"/>
      <c r="J665" s="570"/>
      <c r="K665" s="570"/>
      <c r="L665" s="570"/>
      <c r="M665" s="570"/>
      <c r="N665" s="570"/>
      <c r="O665" s="570"/>
      <c r="P665" s="570"/>
      <c r="Q665" s="570"/>
      <c r="Z665" s="339"/>
      <c r="AA665" s="339"/>
      <c r="AB665" s="339"/>
      <c r="AC665" s="339"/>
      <c r="AD665" s="339"/>
      <c r="AE665" s="339"/>
      <c r="AF665" s="339"/>
      <c r="AG665" s="339"/>
      <c r="AH665" s="339"/>
      <c r="AI665" s="339"/>
      <c r="AJ665" s="339"/>
      <c r="AK665" s="339"/>
      <c r="AL665" s="339"/>
      <c r="AM665" s="339"/>
      <c r="AN665" s="339"/>
      <c r="AO665" s="339"/>
      <c r="AP665" s="339"/>
      <c r="AQ665" s="339"/>
      <c r="AR665" s="339"/>
      <c r="AS665" s="339"/>
      <c r="AT665" s="339"/>
      <c r="AU665" s="339"/>
      <c r="AV665" s="339"/>
      <c r="AW665" s="339"/>
      <c r="AX665" s="339"/>
      <c r="AY665" s="339"/>
      <c r="AZ665" s="339"/>
      <c r="BA665" s="342"/>
      <c r="BB665" s="392"/>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570"/>
      <c r="D666" s="570"/>
      <c r="E666" s="570"/>
      <c r="F666" s="570"/>
      <c r="G666" s="570"/>
      <c r="H666" s="570"/>
      <c r="I666" s="570"/>
      <c r="J666" s="570"/>
      <c r="K666" s="570"/>
      <c r="L666" s="570"/>
      <c r="M666" s="570"/>
      <c r="N666" s="570"/>
      <c r="O666" s="570"/>
      <c r="P666" s="570"/>
      <c r="Q666" s="570"/>
      <c r="Z666" s="339"/>
      <c r="AA666" s="339"/>
      <c r="AB666" s="339"/>
      <c r="AC666" s="339"/>
      <c r="AD666" s="339"/>
      <c r="AE666" s="339"/>
      <c r="AF666" s="339"/>
      <c r="AG666" s="339"/>
      <c r="AH666" s="339"/>
      <c r="AI666" s="339"/>
      <c r="AJ666" s="339"/>
      <c r="AK666" s="339"/>
      <c r="AL666" s="339"/>
      <c r="AM666" s="339"/>
      <c r="AN666" s="339"/>
      <c r="AO666" s="339"/>
      <c r="AP666" s="339"/>
      <c r="AQ666" s="339"/>
      <c r="AR666" s="339"/>
      <c r="AS666" s="339"/>
      <c r="AT666" s="339"/>
      <c r="AU666" s="339"/>
      <c r="AV666" s="339"/>
      <c r="AW666" s="339"/>
      <c r="AX666" s="339"/>
      <c r="AY666" s="339"/>
      <c r="AZ666" s="339"/>
      <c r="BA666" s="342"/>
      <c r="BB666" s="392"/>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570"/>
      <c r="D667" s="570"/>
      <c r="E667" s="570"/>
      <c r="F667" s="570"/>
      <c r="G667" s="570"/>
      <c r="H667" s="570"/>
      <c r="I667" s="570"/>
      <c r="J667" s="570"/>
      <c r="K667" s="570"/>
      <c r="L667" s="570"/>
      <c r="M667" s="570"/>
      <c r="N667" s="570"/>
      <c r="O667" s="570"/>
      <c r="P667" s="570"/>
      <c r="Q667" s="570"/>
      <c r="Z667" s="339"/>
      <c r="AA667" s="339"/>
      <c r="AB667" s="339"/>
      <c r="AC667" s="339"/>
      <c r="AD667" s="339"/>
      <c r="AE667" s="339"/>
      <c r="AF667" s="339"/>
      <c r="AG667" s="339"/>
      <c r="AH667" s="339"/>
      <c r="AI667" s="339"/>
      <c r="AJ667" s="339"/>
      <c r="AK667" s="339"/>
      <c r="AL667" s="339"/>
      <c r="AM667" s="339"/>
      <c r="AN667" s="339"/>
      <c r="AO667" s="339"/>
      <c r="AP667" s="339"/>
      <c r="AQ667" s="339"/>
      <c r="AR667" s="339"/>
      <c r="AS667" s="339"/>
      <c r="AT667" s="339"/>
      <c r="AU667" s="339"/>
      <c r="AV667" s="339"/>
      <c r="AW667" s="339"/>
      <c r="AX667" s="339"/>
      <c r="AY667" s="339"/>
      <c r="AZ667" s="339"/>
      <c r="BA667" s="342"/>
      <c r="BB667" s="392"/>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570"/>
      <c r="D668" s="570"/>
      <c r="E668" s="570"/>
      <c r="F668" s="570"/>
      <c r="G668" s="570"/>
      <c r="H668" s="570"/>
      <c r="I668" s="570"/>
      <c r="J668" s="570"/>
      <c r="K668" s="570"/>
      <c r="L668" s="570"/>
      <c r="M668" s="570"/>
      <c r="N668" s="570"/>
      <c r="O668" s="570"/>
      <c r="P668" s="570"/>
      <c r="Q668" s="570"/>
      <c r="Z668" s="339"/>
      <c r="AA668" s="339"/>
      <c r="AB668" s="339"/>
      <c r="AC668" s="339"/>
      <c r="AD668" s="339"/>
      <c r="AE668" s="339"/>
      <c r="AF668" s="339"/>
      <c r="AG668" s="339"/>
      <c r="AH668" s="339"/>
      <c r="AI668" s="339"/>
      <c r="AJ668" s="339"/>
      <c r="AK668" s="339"/>
      <c r="AL668" s="339"/>
      <c r="AM668" s="339"/>
      <c r="AN668" s="339"/>
      <c r="AO668" s="339"/>
      <c r="AP668" s="339"/>
      <c r="AQ668" s="339"/>
      <c r="AR668" s="339"/>
      <c r="AS668" s="339"/>
      <c r="AT668" s="339"/>
      <c r="AU668" s="339"/>
      <c r="AV668" s="339"/>
      <c r="AW668" s="339"/>
      <c r="AX668" s="339"/>
      <c r="AY668" s="339"/>
      <c r="AZ668" s="339"/>
      <c r="BA668" s="342"/>
      <c r="BB668" s="392"/>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570"/>
      <c r="D669" s="570"/>
      <c r="E669" s="570"/>
      <c r="F669" s="570"/>
      <c r="G669" s="570"/>
      <c r="H669" s="570"/>
      <c r="I669" s="570"/>
      <c r="J669" s="570"/>
      <c r="K669" s="570"/>
      <c r="L669" s="570"/>
      <c r="M669" s="570"/>
      <c r="N669" s="570"/>
      <c r="O669" s="570"/>
      <c r="P669" s="570"/>
      <c r="Q669" s="570"/>
      <c r="Z669" s="339"/>
      <c r="AA669" s="339"/>
      <c r="AB669" s="339"/>
      <c r="AC669" s="339"/>
      <c r="AD669" s="339"/>
      <c r="AE669" s="339"/>
      <c r="AF669" s="339"/>
      <c r="AG669" s="339"/>
      <c r="AH669" s="339"/>
      <c r="AI669" s="339"/>
      <c r="AJ669" s="339"/>
      <c r="AK669" s="339"/>
      <c r="AL669" s="339"/>
      <c r="AM669" s="339"/>
      <c r="AN669" s="339"/>
      <c r="AO669" s="339"/>
      <c r="AP669" s="339"/>
      <c r="AQ669" s="339"/>
      <c r="AR669" s="339"/>
      <c r="AS669" s="339"/>
      <c r="AT669" s="339"/>
      <c r="AU669" s="339"/>
      <c r="AV669" s="339"/>
      <c r="AW669" s="339"/>
      <c r="AX669" s="339"/>
      <c r="AY669" s="339"/>
      <c r="AZ669" s="339"/>
      <c r="BA669" s="342"/>
      <c r="BB669" s="392"/>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570"/>
      <c r="D670" s="570"/>
      <c r="E670" s="570"/>
      <c r="F670" s="570"/>
      <c r="G670" s="570"/>
      <c r="H670" s="570"/>
      <c r="I670" s="570"/>
      <c r="J670" s="570"/>
      <c r="K670" s="570"/>
      <c r="L670" s="570"/>
      <c r="M670" s="570"/>
      <c r="N670" s="570"/>
      <c r="O670" s="570"/>
      <c r="P670" s="570"/>
      <c r="Q670" s="570"/>
      <c r="Z670" s="339"/>
      <c r="AA670" s="339"/>
      <c r="AB670" s="339"/>
      <c r="AC670" s="339"/>
      <c r="AD670" s="339"/>
      <c r="AE670" s="339"/>
      <c r="AF670" s="339"/>
      <c r="AG670" s="339"/>
      <c r="AH670" s="339"/>
      <c r="AI670" s="339"/>
      <c r="AJ670" s="339"/>
      <c r="AK670" s="339"/>
      <c r="AL670" s="339"/>
      <c r="AM670" s="339"/>
      <c r="AN670" s="339"/>
      <c r="AO670" s="339"/>
      <c r="AP670" s="339"/>
      <c r="AQ670" s="339"/>
      <c r="AR670" s="339"/>
      <c r="AS670" s="339"/>
      <c r="AT670" s="339"/>
      <c r="AU670" s="339"/>
      <c r="AV670" s="339"/>
      <c r="AW670" s="339"/>
      <c r="AX670" s="339"/>
      <c r="AY670" s="339"/>
      <c r="AZ670" s="339"/>
      <c r="BA670" s="342"/>
      <c r="BB670" s="392"/>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570"/>
      <c r="D671" s="570"/>
      <c r="E671" s="570"/>
      <c r="F671" s="570"/>
      <c r="G671" s="570"/>
      <c r="H671" s="570"/>
      <c r="I671" s="570"/>
      <c r="J671" s="570"/>
      <c r="K671" s="570"/>
      <c r="L671" s="570"/>
      <c r="M671" s="570"/>
      <c r="N671" s="570"/>
      <c r="O671" s="570"/>
      <c r="P671" s="570"/>
      <c r="Q671" s="570"/>
      <c r="Z671" s="339"/>
      <c r="AA671" s="339"/>
      <c r="AB671" s="339"/>
      <c r="AC671" s="339"/>
      <c r="AD671" s="339"/>
      <c r="AE671" s="339"/>
      <c r="AF671" s="339"/>
      <c r="AG671" s="339"/>
      <c r="AH671" s="339"/>
      <c r="AI671" s="339"/>
      <c r="AJ671" s="339"/>
      <c r="AK671" s="339"/>
      <c r="AL671" s="339"/>
      <c r="AM671" s="339"/>
      <c r="AN671" s="339"/>
      <c r="AO671" s="339"/>
      <c r="AP671" s="339"/>
      <c r="AQ671" s="339"/>
      <c r="AR671" s="339"/>
      <c r="AS671" s="339"/>
      <c r="AT671" s="339"/>
      <c r="AU671" s="339"/>
      <c r="AV671" s="339"/>
      <c r="AW671" s="339"/>
      <c r="AX671" s="339"/>
      <c r="AY671" s="339"/>
      <c r="AZ671" s="339"/>
      <c r="BA671" s="342"/>
      <c r="BB671" s="392"/>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570"/>
      <c r="D672" s="570"/>
      <c r="E672" s="570"/>
      <c r="F672" s="570"/>
      <c r="G672" s="570"/>
      <c r="H672" s="570"/>
      <c r="I672" s="570"/>
      <c r="J672" s="570"/>
      <c r="K672" s="570"/>
      <c r="L672" s="570"/>
      <c r="M672" s="570"/>
      <c r="N672" s="570"/>
      <c r="O672" s="570"/>
      <c r="P672" s="570"/>
      <c r="Q672" s="570"/>
      <c r="Z672" s="339"/>
      <c r="AA672" s="339"/>
      <c r="AB672" s="339"/>
      <c r="AC672" s="339"/>
      <c r="AD672" s="339"/>
      <c r="AE672" s="339"/>
      <c r="AF672" s="339"/>
      <c r="AG672" s="339"/>
      <c r="AH672" s="339"/>
      <c r="AI672" s="339"/>
      <c r="AJ672" s="339"/>
      <c r="AK672" s="339"/>
      <c r="AL672" s="339"/>
      <c r="AM672" s="339"/>
      <c r="AN672" s="339"/>
      <c r="AO672" s="339"/>
      <c r="AP672" s="339"/>
      <c r="AQ672" s="339"/>
      <c r="AR672" s="339"/>
      <c r="AS672" s="339"/>
      <c r="AT672" s="339"/>
      <c r="AU672" s="339"/>
      <c r="AV672" s="339"/>
      <c r="AW672" s="339"/>
      <c r="AX672" s="339"/>
      <c r="AY672" s="339"/>
      <c r="AZ672" s="339"/>
      <c r="BA672" s="342"/>
      <c r="BB672" s="392"/>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570"/>
      <c r="D673" s="570"/>
      <c r="E673" s="570"/>
      <c r="F673" s="570"/>
      <c r="G673" s="570"/>
      <c r="H673" s="570"/>
      <c r="I673" s="570"/>
      <c r="J673" s="570"/>
      <c r="K673" s="570"/>
      <c r="L673" s="570"/>
      <c r="M673" s="570"/>
      <c r="N673" s="570"/>
      <c r="O673" s="570"/>
      <c r="P673" s="570"/>
      <c r="Q673" s="570"/>
      <c r="Z673" s="339"/>
      <c r="AA673" s="339"/>
      <c r="AB673" s="339"/>
      <c r="AC673" s="339"/>
      <c r="AD673" s="339"/>
      <c r="AE673" s="339"/>
      <c r="AF673" s="339"/>
      <c r="AG673" s="339"/>
      <c r="AH673" s="339"/>
      <c r="AI673" s="339"/>
      <c r="AJ673" s="339"/>
      <c r="AK673" s="339"/>
      <c r="AL673" s="339"/>
      <c r="AM673" s="339"/>
      <c r="AN673" s="339"/>
      <c r="AO673" s="339"/>
      <c r="AP673" s="339"/>
      <c r="AQ673" s="339"/>
      <c r="AR673" s="339"/>
      <c r="AS673" s="339"/>
      <c r="AT673" s="339"/>
      <c r="AU673" s="339"/>
      <c r="AV673" s="339"/>
      <c r="AW673" s="339"/>
      <c r="AX673" s="339"/>
      <c r="AY673" s="339"/>
      <c r="AZ673" s="339"/>
      <c r="BA673" s="342"/>
      <c r="BB673" s="392"/>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570"/>
      <c r="D674" s="570"/>
      <c r="E674" s="570"/>
      <c r="F674" s="570"/>
      <c r="G674" s="570"/>
      <c r="H674" s="570"/>
      <c r="I674" s="570"/>
      <c r="J674" s="570"/>
      <c r="K674" s="570"/>
      <c r="L674" s="570"/>
      <c r="M674" s="570"/>
      <c r="N674" s="570"/>
      <c r="O674" s="570"/>
      <c r="P674" s="570"/>
      <c r="Q674" s="570"/>
      <c r="Z674" s="339"/>
      <c r="AA674" s="339"/>
      <c r="AB674" s="339"/>
      <c r="AC674" s="339"/>
      <c r="AD674" s="339"/>
      <c r="AE674" s="339"/>
      <c r="AF674" s="339"/>
      <c r="AG674" s="339"/>
      <c r="AH674" s="339"/>
      <c r="AI674" s="339"/>
      <c r="AJ674" s="339"/>
      <c r="AK674" s="339"/>
      <c r="AL674" s="339"/>
      <c r="AM674" s="339"/>
      <c r="AN674" s="339"/>
      <c r="AO674" s="339"/>
      <c r="AP674" s="339"/>
      <c r="AQ674" s="339"/>
      <c r="AR674" s="339"/>
      <c r="AS674" s="339"/>
      <c r="AT674" s="339"/>
      <c r="AU674" s="339"/>
      <c r="AV674" s="339"/>
      <c r="AW674" s="339"/>
      <c r="AX674" s="339"/>
      <c r="AY674" s="339"/>
      <c r="AZ674" s="339"/>
      <c r="BA674" s="342"/>
      <c r="BB674" s="392"/>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570"/>
      <c r="D675" s="570"/>
      <c r="E675" s="570"/>
      <c r="F675" s="570"/>
      <c r="G675" s="570"/>
      <c r="H675" s="570"/>
      <c r="I675" s="570"/>
      <c r="J675" s="570"/>
      <c r="K675" s="570"/>
      <c r="L675" s="570"/>
      <c r="M675" s="570"/>
      <c r="N675" s="570"/>
      <c r="O675" s="570"/>
      <c r="P675" s="570"/>
      <c r="Q675" s="570"/>
      <c r="Z675" s="339"/>
      <c r="AA675" s="339"/>
      <c r="AB675" s="339"/>
      <c r="AC675" s="339"/>
      <c r="AD675" s="339"/>
      <c r="AE675" s="339"/>
      <c r="AF675" s="339"/>
      <c r="AG675" s="339"/>
      <c r="AH675" s="339"/>
      <c r="AI675" s="339"/>
      <c r="AJ675" s="339"/>
      <c r="AK675" s="339"/>
      <c r="AL675" s="339"/>
      <c r="AM675" s="339"/>
      <c r="AN675" s="339"/>
      <c r="AO675" s="339"/>
      <c r="AP675" s="339"/>
      <c r="AQ675" s="339"/>
      <c r="AR675" s="339"/>
      <c r="AS675" s="339"/>
      <c r="AT675" s="339"/>
      <c r="AU675" s="339"/>
      <c r="AV675" s="339"/>
      <c r="AW675" s="339"/>
      <c r="AX675" s="339"/>
      <c r="AY675" s="339"/>
      <c r="AZ675" s="339"/>
      <c r="BA675" s="342"/>
      <c r="BB675" s="392"/>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570"/>
      <c r="D676" s="570"/>
      <c r="E676" s="570"/>
      <c r="F676" s="570"/>
      <c r="G676" s="570"/>
      <c r="H676" s="570"/>
      <c r="I676" s="570"/>
      <c r="J676" s="570"/>
      <c r="K676" s="570"/>
      <c r="L676" s="570"/>
      <c r="M676" s="570"/>
      <c r="N676" s="570"/>
      <c r="O676" s="570"/>
      <c r="P676" s="570"/>
      <c r="Q676" s="570"/>
      <c r="Z676" s="339"/>
      <c r="AA676" s="339"/>
      <c r="AB676" s="339"/>
      <c r="AC676" s="339"/>
      <c r="AD676" s="339"/>
      <c r="AE676" s="339"/>
      <c r="AF676" s="339"/>
      <c r="AG676" s="339"/>
      <c r="AH676" s="339"/>
      <c r="AI676" s="339"/>
      <c r="AJ676" s="339"/>
      <c r="AK676" s="339"/>
      <c r="AL676" s="339"/>
      <c r="AM676" s="339"/>
      <c r="AN676" s="339"/>
      <c r="AO676" s="339"/>
      <c r="AP676" s="339"/>
      <c r="AQ676" s="339"/>
      <c r="AR676" s="339"/>
      <c r="AS676" s="339"/>
      <c r="AT676" s="339"/>
      <c r="AU676" s="339"/>
      <c r="AV676" s="339"/>
      <c r="AW676" s="339"/>
      <c r="AX676" s="339"/>
      <c r="AY676" s="339"/>
      <c r="AZ676" s="339"/>
      <c r="BA676" s="342"/>
      <c r="BB676" s="392"/>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570"/>
      <c r="D677" s="570"/>
      <c r="E677" s="570"/>
      <c r="F677" s="570"/>
      <c r="G677" s="570"/>
      <c r="H677" s="570"/>
      <c r="I677" s="570"/>
      <c r="J677" s="570"/>
      <c r="K677" s="570"/>
      <c r="L677" s="570"/>
      <c r="M677" s="570"/>
      <c r="N677" s="570"/>
      <c r="O677" s="570"/>
      <c r="P677" s="570"/>
      <c r="Q677" s="570"/>
      <c r="Z677" s="339"/>
      <c r="AA677" s="339"/>
      <c r="AB677" s="339"/>
      <c r="AC677" s="339"/>
      <c r="AD677" s="339"/>
      <c r="AE677" s="339"/>
      <c r="AF677" s="339"/>
      <c r="AG677" s="339"/>
      <c r="AH677" s="339"/>
      <c r="AI677" s="339"/>
      <c r="AJ677" s="339"/>
      <c r="AK677" s="339"/>
      <c r="AL677" s="339"/>
      <c r="AM677" s="339"/>
      <c r="AN677" s="339"/>
      <c r="AO677" s="339"/>
      <c r="AP677" s="339"/>
      <c r="AQ677" s="339"/>
      <c r="AR677" s="339"/>
      <c r="AS677" s="339"/>
      <c r="AT677" s="339"/>
      <c r="AU677" s="339"/>
      <c r="AV677" s="339"/>
      <c r="AW677" s="339"/>
      <c r="AX677" s="339"/>
      <c r="AY677" s="339"/>
      <c r="AZ677" s="339"/>
      <c r="BA677" s="342"/>
      <c r="BB677" s="392"/>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570"/>
      <c r="D678" s="570"/>
      <c r="E678" s="570"/>
      <c r="F678" s="570"/>
      <c r="G678" s="570"/>
      <c r="H678" s="570"/>
      <c r="I678" s="570"/>
      <c r="J678" s="570"/>
      <c r="K678" s="570"/>
      <c r="L678" s="570"/>
      <c r="M678" s="570"/>
      <c r="N678" s="570"/>
      <c r="O678" s="570"/>
      <c r="P678" s="570"/>
      <c r="Q678" s="570"/>
      <c r="Z678" s="339"/>
      <c r="AA678" s="339"/>
      <c r="AB678" s="339"/>
      <c r="AC678" s="339"/>
      <c r="AD678" s="339"/>
      <c r="AE678" s="339"/>
      <c r="AF678" s="339"/>
      <c r="AG678" s="339"/>
      <c r="AH678" s="339"/>
      <c r="AI678" s="339"/>
      <c r="AJ678" s="339"/>
      <c r="AK678" s="339"/>
      <c r="AL678" s="339"/>
      <c r="AM678" s="339"/>
      <c r="AN678" s="339"/>
      <c r="AO678" s="339"/>
      <c r="AP678" s="339"/>
      <c r="AQ678" s="339"/>
      <c r="AR678" s="339"/>
      <c r="AS678" s="339"/>
      <c r="AT678" s="339"/>
      <c r="AU678" s="339"/>
      <c r="AV678" s="339"/>
      <c r="AW678" s="339"/>
      <c r="AX678" s="339"/>
      <c r="AY678" s="339"/>
      <c r="AZ678" s="339"/>
      <c r="BA678" s="342"/>
      <c r="BB678" s="392"/>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570"/>
      <c r="D679" s="570"/>
      <c r="E679" s="570"/>
      <c r="F679" s="570"/>
      <c r="G679" s="570"/>
      <c r="H679" s="570"/>
      <c r="I679" s="570"/>
      <c r="J679" s="570"/>
      <c r="K679" s="570"/>
      <c r="L679" s="570"/>
      <c r="M679" s="570"/>
      <c r="N679" s="570"/>
      <c r="O679" s="570"/>
      <c r="P679" s="570"/>
      <c r="Q679" s="570"/>
      <c r="Z679" s="339"/>
      <c r="AA679" s="339"/>
      <c r="AB679" s="339"/>
      <c r="AC679" s="339"/>
      <c r="AD679" s="339"/>
      <c r="AE679" s="339"/>
      <c r="AF679" s="339"/>
      <c r="AG679" s="339"/>
      <c r="AH679" s="339"/>
      <c r="AI679" s="339"/>
      <c r="AJ679" s="339"/>
      <c r="AK679" s="339"/>
      <c r="AL679" s="339"/>
      <c r="AM679" s="339"/>
      <c r="AN679" s="339"/>
      <c r="AO679" s="339"/>
      <c r="AP679" s="339"/>
      <c r="AQ679" s="339"/>
      <c r="AR679" s="339"/>
      <c r="AS679" s="339"/>
      <c r="AT679" s="339"/>
      <c r="AU679" s="339"/>
      <c r="AV679" s="339"/>
      <c r="AW679" s="339"/>
      <c r="AX679" s="339"/>
      <c r="AY679" s="339"/>
      <c r="AZ679" s="339"/>
      <c r="BA679" s="342"/>
      <c r="BB679" s="392"/>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570"/>
      <c r="D680" s="570"/>
      <c r="E680" s="570"/>
      <c r="F680" s="570"/>
      <c r="G680" s="570"/>
      <c r="H680" s="570"/>
      <c r="I680" s="570"/>
      <c r="J680" s="570"/>
      <c r="K680" s="570"/>
      <c r="L680" s="570"/>
      <c r="M680" s="570"/>
      <c r="N680" s="570"/>
      <c r="O680" s="570"/>
      <c r="P680" s="570"/>
      <c r="Q680" s="570"/>
      <c r="Z680" s="339"/>
      <c r="AA680" s="339"/>
      <c r="AB680" s="339"/>
      <c r="AC680" s="339"/>
      <c r="AD680" s="339"/>
      <c r="AE680" s="339"/>
      <c r="AF680" s="339"/>
      <c r="AG680" s="339"/>
      <c r="AH680" s="339"/>
      <c r="AI680" s="339"/>
      <c r="AJ680" s="339"/>
      <c r="AK680" s="339"/>
      <c r="AL680" s="339"/>
      <c r="AM680" s="339"/>
      <c r="AN680" s="339"/>
      <c r="AO680" s="339"/>
      <c r="AP680" s="339"/>
      <c r="AQ680" s="339"/>
      <c r="AR680" s="339"/>
      <c r="AS680" s="339"/>
      <c r="AT680" s="339"/>
      <c r="AU680" s="339"/>
      <c r="AV680" s="339"/>
      <c r="AW680" s="339"/>
      <c r="AX680" s="339"/>
      <c r="AY680" s="339"/>
      <c r="AZ680" s="339"/>
      <c r="BA680" s="342"/>
      <c r="BB680" s="392"/>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570"/>
      <c r="D681" s="570"/>
      <c r="E681" s="570"/>
      <c r="F681" s="570"/>
      <c r="G681" s="570"/>
      <c r="H681" s="570"/>
      <c r="I681" s="570"/>
      <c r="J681" s="570"/>
      <c r="K681" s="570"/>
      <c r="L681" s="570"/>
      <c r="M681" s="570"/>
      <c r="N681" s="570"/>
      <c r="O681" s="570"/>
      <c r="P681" s="570"/>
      <c r="Q681" s="570"/>
      <c r="Z681" s="339"/>
      <c r="AA681" s="339"/>
      <c r="AB681" s="339"/>
      <c r="AC681" s="339"/>
      <c r="AD681" s="339"/>
      <c r="AE681" s="339"/>
      <c r="AF681" s="339"/>
      <c r="AG681" s="339"/>
      <c r="AH681" s="339"/>
      <c r="AI681" s="339"/>
      <c r="AJ681" s="339"/>
      <c r="AK681" s="339"/>
      <c r="AL681" s="339"/>
      <c r="AM681" s="339"/>
      <c r="AN681" s="339"/>
      <c r="AO681" s="339"/>
      <c r="AP681" s="339"/>
      <c r="AQ681" s="339"/>
      <c r="AR681" s="339"/>
      <c r="AS681" s="339"/>
      <c r="AT681" s="339"/>
      <c r="AU681" s="339"/>
      <c r="AV681" s="339"/>
      <c r="AW681" s="339"/>
      <c r="AX681" s="339"/>
      <c r="AY681" s="339"/>
      <c r="AZ681" s="339"/>
      <c r="BA681" s="342"/>
      <c r="BB681" s="392"/>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570"/>
      <c r="D682" s="570"/>
      <c r="E682" s="570"/>
      <c r="F682" s="570"/>
      <c r="G682" s="570"/>
      <c r="H682" s="570"/>
      <c r="I682" s="570"/>
      <c r="J682" s="570"/>
      <c r="K682" s="570"/>
      <c r="L682" s="570"/>
      <c r="M682" s="570"/>
      <c r="N682" s="570"/>
      <c r="O682" s="570"/>
      <c r="P682" s="570"/>
      <c r="Q682" s="570"/>
      <c r="Z682" s="339"/>
      <c r="AA682" s="339"/>
      <c r="AB682" s="339"/>
      <c r="AC682" s="339"/>
      <c r="AD682" s="339"/>
      <c r="AE682" s="339"/>
      <c r="AF682" s="339"/>
      <c r="AG682" s="339"/>
      <c r="AH682" s="339"/>
      <c r="AI682" s="339"/>
      <c r="AJ682" s="339"/>
      <c r="AK682" s="339"/>
      <c r="AL682" s="339"/>
      <c r="AM682" s="339"/>
      <c r="AN682" s="339"/>
      <c r="AO682" s="339"/>
      <c r="AP682" s="339"/>
      <c r="AQ682" s="339"/>
      <c r="AR682" s="339"/>
      <c r="AS682" s="339"/>
      <c r="AT682" s="339"/>
      <c r="AU682" s="339"/>
      <c r="AV682" s="339"/>
      <c r="AW682" s="339"/>
      <c r="AX682" s="339"/>
      <c r="AY682" s="339"/>
      <c r="AZ682" s="339"/>
      <c r="BA682" s="342"/>
      <c r="BB682" s="392"/>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570"/>
      <c r="D683" s="570"/>
      <c r="E683" s="570"/>
      <c r="F683" s="570"/>
      <c r="G683" s="570"/>
      <c r="H683" s="570"/>
      <c r="I683" s="570"/>
      <c r="J683" s="570"/>
      <c r="K683" s="570"/>
      <c r="L683" s="570"/>
      <c r="M683" s="570"/>
      <c r="N683" s="570"/>
      <c r="O683" s="570"/>
      <c r="P683" s="570"/>
      <c r="Q683" s="570"/>
      <c r="Z683" s="339"/>
      <c r="AA683" s="339"/>
      <c r="AB683" s="339"/>
      <c r="AC683" s="339"/>
      <c r="AD683" s="339"/>
      <c r="AE683" s="339"/>
      <c r="AF683" s="339"/>
      <c r="AG683" s="339"/>
      <c r="AH683" s="339"/>
      <c r="AI683" s="339"/>
      <c r="AJ683" s="339"/>
      <c r="AK683" s="339"/>
      <c r="AL683" s="339"/>
      <c r="AM683" s="339"/>
      <c r="AN683" s="339"/>
      <c r="AO683" s="339"/>
      <c r="AP683" s="339"/>
      <c r="AQ683" s="339"/>
      <c r="AR683" s="339"/>
      <c r="AS683" s="339"/>
      <c r="AT683" s="339"/>
      <c r="AU683" s="339"/>
      <c r="AV683" s="339"/>
      <c r="AW683" s="339"/>
      <c r="AX683" s="339"/>
      <c r="AY683" s="339"/>
      <c r="AZ683" s="339"/>
      <c r="BA683" s="342"/>
      <c r="BB683" s="392"/>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570"/>
      <c r="D684" s="570"/>
      <c r="E684" s="570"/>
      <c r="F684" s="570"/>
      <c r="G684" s="570"/>
      <c r="H684" s="570"/>
      <c r="I684" s="570"/>
      <c r="J684" s="570"/>
      <c r="K684" s="570"/>
      <c r="L684" s="570"/>
      <c r="M684" s="570"/>
      <c r="N684" s="570"/>
      <c r="O684" s="570"/>
      <c r="P684" s="570"/>
      <c r="Q684" s="570"/>
      <c r="Z684" s="339"/>
      <c r="AA684" s="339"/>
      <c r="AB684" s="339"/>
      <c r="AC684" s="339"/>
      <c r="AD684" s="339"/>
      <c r="AE684" s="339"/>
      <c r="AF684" s="339"/>
      <c r="AG684" s="339"/>
      <c r="AH684" s="339"/>
      <c r="AI684" s="339"/>
      <c r="AJ684" s="339"/>
      <c r="AK684" s="339"/>
      <c r="AL684" s="339"/>
      <c r="AM684" s="339"/>
      <c r="AN684" s="339"/>
      <c r="AO684" s="339"/>
      <c r="AP684" s="339"/>
      <c r="AQ684" s="339"/>
      <c r="AR684" s="339"/>
      <c r="AS684" s="339"/>
      <c r="AT684" s="339"/>
      <c r="AU684" s="339"/>
      <c r="AV684" s="339"/>
      <c r="AW684" s="339"/>
      <c r="AX684" s="339"/>
      <c r="AY684" s="339"/>
      <c r="AZ684" s="339"/>
      <c r="BA684" s="342"/>
      <c r="BB684" s="392"/>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570"/>
      <c r="D685" s="570"/>
      <c r="E685" s="570"/>
      <c r="F685" s="570"/>
      <c r="G685" s="570"/>
      <c r="H685" s="570"/>
      <c r="I685" s="570"/>
      <c r="J685" s="570"/>
      <c r="K685" s="570"/>
      <c r="L685" s="570"/>
      <c r="M685" s="570"/>
      <c r="N685" s="570"/>
      <c r="O685" s="570"/>
      <c r="P685" s="570"/>
      <c r="Q685" s="570"/>
      <c r="Z685" s="339"/>
      <c r="AA685" s="339"/>
      <c r="AB685" s="339"/>
      <c r="AC685" s="339"/>
      <c r="AD685" s="339"/>
      <c r="AE685" s="339"/>
      <c r="AF685" s="339"/>
      <c r="AG685" s="339"/>
      <c r="AH685" s="339"/>
      <c r="AI685" s="339"/>
      <c r="AJ685" s="339"/>
      <c r="AK685" s="339"/>
      <c r="AL685" s="339"/>
      <c r="AM685" s="339"/>
      <c r="AN685" s="339"/>
      <c r="AO685" s="339"/>
      <c r="AP685" s="339"/>
      <c r="AQ685" s="339"/>
      <c r="AR685" s="339"/>
      <c r="AS685" s="339"/>
      <c r="AT685" s="339"/>
      <c r="AU685" s="339"/>
      <c r="AV685" s="339"/>
      <c r="AW685" s="339"/>
      <c r="AX685" s="339"/>
      <c r="AY685" s="339"/>
      <c r="AZ685" s="339"/>
      <c r="BA685" s="342"/>
      <c r="BB685" s="392"/>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570"/>
      <c r="D686" s="570"/>
      <c r="E686" s="570"/>
      <c r="F686" s="570"/>
      <c r="G686" s="570"/>
      <c r="H686" s="570"/>
      <c r="I686" s="570"/>
      <c r="J686" s="570"/>
      <c r="K686" s="570"/>
      <c r="L686" s="570"/>
      <c r="M686" s="570"/>
      <c r="N686" s="570"/>
      <c r="O686" s="570"/>
      <c r="P686" s="570"/>
      <c r="Q686" s="570"/>
      <c r="Z686" s="339"/>
      <c r="AA686" s="339"/>
      <c r="AB686" s="339"/>
      <c r="AC686" s="339"/>
      <c r="AD686" s="339"/>
      <c r="AE686" s="339"/>
      <c r="AF686" s="339"/>
      <c r="AG686" s="339"/>
      <c r="AH686" s="339"/>
      <c r="AI686" s="339"/>
      <c r="AJ686" s="339"/>
      <c r="AK686" s="339"/>
      <c r="AL686" s="339"/>
      <c r="AM686" s="339"/>
      <c r="AN686" s="339"/>
      <c r="AO686" s="339"/>
      <c r="AP686" s="339"/>
      <c r="AQ686" s="339"/>
      <c r="AR686" s="339"/>
      <c r="AS686" s="339"/>
      <c r="AT686" s="339"/>
      <c r="AU686" s="339"/>
      <c r="AV686" s="339"/>
      <c r="AW686" s="339"/>
      <c r="AX686" s="339"/>
      <c r="AY686" s="339"/>
      <c r="AZ686" s="339"/>
      <c r="BA686" s="342"/>
      <c r="BB686" s="392"/>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570"/>
      <c r="D687" s="570"/>
      <c r="E687" s="570"/>
      <c r="F687" s="570"/>
      <c r="G687" s="570"/>
      <c r="H687" s="570"/>
      <c r="I687" s="570"/>
      <c r="J687" s="570"/>
      <c r="K687" s="570"/>
      <c r="L687" s="570"/>
      <c r="M687" s="570"/>
      <c r="N687" s="570"/>
      <c r="O687" s="570"/>
      <c r="P687" s="570"/>
      <c r="Q687" s="570"/>
      <c r="Z687" s="339"/>
      <c r="AA687" s="339"/>
      <c r="AB687" s="339"/>
      <c r="AC687" s="339"/>
      <c r="AD687" s="339"/>
      <c r="AE687" s="339"/>
      <c r="AF687" s="339"/>
      <c r="AG687" s="339"/>
      <c r="AH687" s="339"/>
      <c r="AI687" s="339"/>
      <c r="AJ687" s="339"/>
      <c r="AK687" s="339"/>
      <c r="AL687" s="339"/>
      <c r="AM687" s="339"/>
      <c r="AN687" s="339"/>
      <c r="AO687" s="339"/>
      <c r="AP687" s="339"/>
      <c r="AQ687" s="339"/>
      <c r="AR687" s="339"/>
      <c r="AS687" s="339"/>
      <c r="AT687" s="339"/>
      <c r="AU687" s="339"/>
      <c r="AV687" s="339"/>
      <c r="AW687" s="339"/>
      <c r="AX687" s="339"/>
      <c r="AY687" s="339"/>
      <c r="AZ687" s="339"/>
      <c r="BA687" s="342"/>
      <c r="BB687" s="392"/>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570"/>
      <c r="D688" s="570"/>
      <c r="E688" s="570"/>
      <c r="F688" s="570"/>
      <c r="G688" s="570"/>
      <c r="H688" s="570"/>
      <c r="I688" s="570"/>
      <c r="J688" s="570"/>
      <c r="K688" s="570"/>
      <c r="L688" s="570"/>
      <c r="M688" s="570"/>
      <c r="N688" s="570"/>
      <c r="O688" s="570"/>
      <c r="P688" s="570"/>
      <c r="Q688" s="570"/>
      <c r="Z688" s="339"/>
      <c r="AA688" s="339"/>
      <c r="AB688" s="339"/>
      <c r="AC688" s="339"/>
      <c r="AD688" s="339"/>
      <c r="AE688" s="339"/>
      <c r="AF688" s="339"/>
      <c r="AG688" s="339"/>
      <c r="AH688" s="339"/>
      <c r="AI688" s="339"/>
      <c r="AJ688" s="339"/>
      <c r="AK688" s="339"/>
      <c r="AL688" s="339"/>
      <c r="AM688" s="339"/>
      <c r="AN688" s="339"/>
      <c r="AO688" s="339"/>
      <c r="AP688" s="339"/>
      <c r="AQ688" s="339"/>
      <c r="AR688" s="339"/>
      <c r="AS688" s="339"/>
      <c r="AT688" s="339"/>
      <c r="AU688" s="339"/>
      <c r="AV688" s="339"/>
      <c r="AW688" s="339"/>
      <c r="AX688" s="339"/>
      <c r="AY688" s="339"/>
      <c r="AZ688" s="339"/>
      <c r="BA688" s="342"/>
      <c r="BB688" s="392"/>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570"/>
      <c r="D689" s="570"/>
      <c r="E689" s="570"/>
      <c r="F689" s="570"/>
      <c r="G689" s="570"/>
      <c r="H689" s="570"/>
      <c r="I689" s="570"/>
      <c r="J689" s="570"/>
      <c r="K689" s="570"/>
      <c r="L689" s="570"/>
      <c r="M689" s="570"/>
      <c r="N689" s="570"/>
      <c r="O689" s="570"/>
      <c r="P689" s="570"/>
      <c r="Q689" s="570"/>
      <c r="Z689" s="339"/>
      <c r="AA689" s="339"/>
      <c r="AB689" s="339"/>
      <c r="AC689" s="339"/>
      <c r="AD689" s="339"/>
      <c r="AE689" s="339"/>
      <c r="AF689" s="339"/>
      <c r="AG689" s="339"/>
      <c r="AH689" s="339"/>
      <c r="AI689" s="339"/>
      <c r="AJ689" s="339"/>
      <c r="AK689" s="339"/>
      <c r="AL689" s="339"/>
      <c r="AM689" s="339"/>
      <c r="AN689" s="339"/>
      <c r="AO689" s="339"/>
      <c r="AP689" s="339"/>
      <c r="AQ689" s="339"/>
      <c r="AR689" s="339"/>
      <c r="AS689" s="339"/>
      <c r="AT689" s="339"/>
      <c r="AU689" s="339"/>
      <c r="AV689" s="339"/>
      <c r="AW689" s="339"/>
      <c r="AX689" s="339"/>
      <c r="AY689" s="339"/>
      <c r="AZ689" s="339"/>
      <c r="BA689" s="342"/>
      <c r="BB689" s="392"/>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570"/>
      <c r="D690" s="570"/>
      <c r="E690" s="570"/>
      <c r="F690" s="570"/>
      <c r="G690" s="570"/>
      <c r="H690" s="570"/>
      <c r="I690" s="570"/>
      <c r="J690" s="570"/>
      <c r="K690" s="570"/>
      <c r="L690" s="570"/>
      <c r="M690" s="570"/>
      <c r="N690" s="570"/>
      <c r="O690" s="570"/>
      <c r="P690" s="570"/>
      <c r="Q690" s="570"/>
      <c r="Z690" s="339"/>
      <c r="AA690" s="339"/>
      <c r="AB690" s="339"/>
      <c r="AC690" s="339"/>
      <c r="AD690" s="339"/>
      <c r="AE690" s="339"/>
      <c r="AF690" s="339"/>
      <c r="AG690" s="339"/>
      <c r="AH690" s="339"/>
      <c r="AI690" s="339"/>
      <c r="AJ690" s="339"/>
      <c r="AK690" s="339"/>
      <c r="AL690" s="339"/>
      <c r="AM690" s="339"/>
      <c r="AN690" s="339"/>
      <c r="AO690" s="339"/>
      <c r="AP690" s="339"/>
      <c r="AQ690" s="339"/>
      <c r="AR690" s="339"/>
      <c r="AS690" s="339"/>
      <c r="AT690" s="339"/>
      <c r="AU690" s="339"/>
      <c r="AV690" s="339"/>
      <c r="AW690" s="339"/>
      <c r="AX690" s="339"/>
      <c r="AY690" s="339"/>
      <c r="AZ690" s="339"/>
      <c r="BA690" s="342"/>
      <c r="BB690" s="392"/>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570"/>
      <c r="D691" s="570"/>
      <c r="E691" s="570"/>
      <c r="F691" s="570"/>
      <c r="G691" s="570"/>
      <c r="H691" s="570"/>
      <c r="I691" s="570"/>
      <c r="J691" s="570"/>
      <c r="K691" s="570"/>
      <c r="L691" s="570"/>
      <c r="M691" s="570"/>
      <c r="N691" s="570"/>
      <c r="O691" s="570"/>
      <c r="P691" s="570"/>
      <c r="Q691" s="570"/>
      <c r="Z691" s="339"/>
      <c r="AA691" s="339"/>
      <c r="AB691" s="339"/>
      <c r="AC691" s="339"/>
      <c r="AD691" s="339"/>
      <c r="AE691" s="339"/>
      <c r="AF691" s="339"/>
      <c r="AG691" s="339"/>
      <c r="AH691" s="339"/>
      <c r="AI691" s="339"/>
      <c r="AJ691" s="339"/>
      <c r="AK691" s="339"/>
      <c r="AL691" s="339"/>
      <c r="AM691" s="339"/>
      <c r="AN691" s="339"/>
      <c r="AO691" s="339"/>
      <c r="AP691" s="339"/>
      <c r="AQ691" s="339"/>
      <c r="AR691" s="339"/>
      <c r="AS691" s="339"/>
      <c r="AT691" s="339"/>
      <c r="AU691" s="339"/>
      <c r="AV691" s="339"/>
      <c r="AW691" s="339"/>
      <c r="AX691" s="339"/>
      <c r="AY691" s="339"/>
      <c r="AZ691" s="339"/>
      <c r="BA691" s="342"/>
      <c r="BB691" s="392"/>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570"/>
      <c r="D692" s="570"/>
      <c r="E692" s="570"/>
      <c r="F692" s="570"/>
      <c r="G692" s="570"/>
      <c r="H692" s="570"/>
      <c r="I692" s="570"/>
      <c r="J692" s="570"/>
      <c r="K692" s="570"/>
      <c r="L692" s="570"/>
      <c r="M692" s="570"/>
      <c r="N692" s="570"/>
      <c r="O692" s="570"/>
      <c r="P692" s="570"/>
      <c r="Q692" s="570"/>
      <c r="Z692" s="339"/>
      <c r="AA692" s="339"/>
      <c r="AB692" s="339"/>
      <c r="AC692" s="339"/>
      <c r="AD692" s="339"/>
      <c r="AE692" s="339"/>
      <c r="AF692" s="339"/>
      <c r="AG692" s="339"/>
      <c r="AH692" s="339"/>
      <c r="AI692" s="339"/>
      <c r="AJ692" s="339"/>
      <c r="AK692" s="339"/>
      <c r="AL692" s="339"/>
      <c r="AM692" s="339"/>
      <c r="AN692" s="339"/>
      <c r="AO692" s="339"/>
      <c r="AP692" s="339"/>
      <c r="AQ692" s="339"/>
      <c r="AR692" s="339"/>
      <c r="AS692" s="339"/>
      <c r="AT692" s="339"/>
      <c r="AU692" s="339"/>
      <c r="AV692" s="339"/>
      <c r="AW692" s="339"/>
      <c r="AX692" s="339"/>
      <c r="AY692" s="339"/>
      <c r="AZ692" s="339"/>
      <c r="BA692" s="342"/>
      <c r="BB692" s="392"/>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570"/>
      <c r="D693" s="570"/>
      <c r="E693" s="570"/>
      <c r="F693" s="570"/>
      <c r="G693" s="570"/>
      <c r="H693" s="570"/>
      <c r="I693" s="570"/>
      <c r="J693" s="570"/>
      <c r="K693" s="570"/>
      <c r="L693" s="570"/>
      <c r="M693" s="570"/>
      <c r="N693" s="570"/>
      <c r="O693" s="570"/>
      <c r="P693" s="570"/>
      <c r="Q693" s="570"/>
      <c r="Z693" s="339"/>
      <c r="AA693" s="339"/>
      <c r="AB693" s="339"/>
      <c r="AC693" s="339"/>
      <c r="AD693" s="339"/>
      <c r="AE693" s="339"/>
      <c r="AF693" s="339"/>
      <c r="AG693" s="339"/>
      <c r="AH693" s="339"/>
      <c r="AI693" s="339"/>
      <c r="AJ693" s="339"/>
      <c r="AK693" s="339"/>
      <c r="AL693" s="339"/>
      <c r="AM693" s="339"/>
      <c r="AN693" s="339"/>
      <c r="AO693" s="339"/>
      <c r="AP693" s="339"/>
      <c r="AQ693" s="339"/>
      <c r="AR693" s="339"/>
      <c r="AS693" s="339"/>
      <c r="AT693" s="339"/>
      <c r="AU693" s="339"/>
      <c r="AV693" s="339"/>
      <c r="AW693" s="339"/>
      <c r="AX693" s="339"/>
      <c r="AY693" s="339"/>
      <c r="AZ693" s="339"/>
      <c r="BA693" s="342"/>
      <c r="BB693" s="392"/>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570"/>
      <c r="D694" s="570"/>
      <c r="E694" s="570"/>
      <c r="F694" s="570"/>
      <c r="G694" s="570"/>
      <c r="H694" s="570"/>
      <c r="I694" s="570"/>
      <c r="J694" s="570"/>
      <c r="K694" s="570"/>
      <c r="L694" s="570"/>
      <c r="M694" s="570"/>
      <c r="N694" s="570"/>
      <c r="O694" s="570"/>
      <c r="P694" s="570"/>
      <c r="Q694" s="570"/>
      <c r="Z694" s="339"/>
      <c r="AA694" s="339"/>
      <c r="AB694" s="339"/>
      <c r="AC694" s="339"/>
      <c r="AD694" s="339"/>
      <c r="AE694" s="339"/>
      <c r="AF694" s="339"/>
      <c r="AG694" s="339"/>
      <c r="AH694" s="339"/>
      <c r="AI694" s="339"/>
      <c r="AJ694" s="339"/>
      <c r="AK694" s="339"/>
      <c r="AL694" s="339"/>
      <c r="AM694" s="339"/>
      <c r="AN694" s="339"/>
      <c r="AO694" s="339"/>
      <c r="AP694" s="339"/>
      <c r="AQ694" s="339"/>
      <c r="AR694" s="339"/>
      <c r="AS694" s="339"/>
      <c r="AT694" s="339"/>
      <c r="AU694" s="339"/>
      <c r="AV694" s="339"/>
      <c r="AW694" s="339"/>
      <c r="AX694" s="339"/>
      <c r="AY694" s="339"/>
      <c r="AZ694" s="339"/>
      <c r="BA694" s="342"/>
      <c r="BB694" s="392"/>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570"/>
      <c r="D695" s="570"/>
      <c r="E695" s="570"/>
      <c r="F695" s="570"/>
      <c r="G695" s="570"/>
      <c r="H695" s="570"/>
      <c r="I695" s="570"/>
      <c r="J695" s="570"/>
      <c r="K695" s="570"/>
      <c r="L695" s="570"/>
      <c r="M695" s="570"/>
      <c r="N695" s="570"/>
      <c r="O695" s="570"/>
      <c r="P695" s="570"/>
      <c r="Q695" s="570"/>
      <c r="Z695" s="339"/>
      <c r="AA695" s="339"/>
      <c r="AB695" s="339"/>
      <c r="AC695" s="339"/>
      <c r="AD695" s="339"/>
      <c r="AE695" s="339"/>
      <c r="AF695" s="339"/>
      <c r="AG695" s="339"/>
      <c r="AH695" s="339"/>
      <c r="AI695" s="339"/>
      <c r="AJ695" s="339"/>
      <c r="AK695" s="339"/>
      <c r="AL695" s="339"/>
      <c r="AM695" s="339"/>
      <c r="AN695" s="339"/>
      <c r="AO695" s="339"/>
      <c r="AP695" s="339"/>
      <c r="AQ695" s="339"/>
      <c r="AR695" s="339"/>
      <c r="AS695" s="339"/>
      <c r="AT695" s="339"/>
      <c r="AU695" s="339"/>
      <c r="AV695" s="339"/>
      <c r="AW695" s="339"/>
      <c r="AX695" s="339"/>
      <c r="AY695" s="339"/>
      <c r="AZ695" s="339"/>
      <c r="BA695" s="342"/>
      <c r="BB695" s="392"/>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570"/>
      <c r="D696" s="570"/>
      <c r="E696" s="570"/>
      <c r="F696" s="570"/>
      <c r="G696" s="570"/>
      <c r="H696" s="570"/>
      <c r="I696" s="570"/>
      <c r="J696" s="570"/>
      <c r="K696" s="570"/>
      <c r="L696" s="570"/>
      <c r="M696" s="570"/>
      <c r="N696" s="570"/>
      <c r="O696" s="570"/>
      <c r="P696" s="570"/>
      <c r="Q696" s="570"/>
      <c r="Z696" s="339"/>
      <c r="AA696" s="339"/>
      <c r="AB696" s="339"/>
      <c r="AC696" s="339"/>
      <c r="AD696" s="339"/>
      <c r="AE696" s="339"/>
      <c r="AF696" s="339"/>
      <c r="AG696" s="339"/>
      <c r="AH696" s="339"/>
      <c r="AI696" s="339"/>
      <c r="AJ696" s="339"/>
      <c r="AK696" s="339"/>
      <c r="AL696" s="339"/>
      <c r="AM696" s="339"/>
      <c r="AN696" s="339"/>
      <c r="AO696" s="339"/>
      <c r="AP696" s="339"/>
      <c r="AQ696" s="339"/>
      <c r="AR696" s="339"/>
      <c r="AS696" s="339"/>
      <c r="AT696" s="339"/>
      <c r="AU696" s="339"/>
      <c r="AV696" s="339"/>
      <c r="AW696" s="339"/>
      <c r="AX696" s="339"/>
      <c r="AY696" s="339"/>
      <c r="AZ696" s="339"/>
      <c r="BA696" s="342"/>
      <c r="BB696" s="392"/>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570"/>
      <c r="D697" s="570"/>
      <c r="E697" s="570"/>
      <c r="F697" s="570"/>
      <c r="G697" s="570"/>
      <c r="H697" s="570"/>
      <c r="I697" s="570"/>
      <c r="J697" s="570"/>
      <c r="K697" s="570"/>
      <c r="L697" s="570"/>
      <c r="M697" s="570"/>
      <c r="N697" s="570"/>
      <c r="O697" s="570"/>
      <c r="P697" s="570"/>
      <c r="Q697" s="570"/>
      <c r="Z697" s="339"/>
      <c r="AA697" s="339"/>
      <c r="AB697" s="339"/>
      <c r="AC697" s="339"/>
      <c r="AD697" s="339"/>
      <c r="AE697" s="339"/>
      <c r="AF697" s="339"/>
      <c r="AG697" s="339"/>
      <c r="AH697" s="339"/>
      <c r="AI697" s="339"/>
      <c r="AJ697" s="339"/>
      <c r="AK697" s="339"/>
      <c r="AL697" s="339"/>
      <c r="AM697" s="339"/>
      <c r="AN697" s="339"/>
      <c r="AO697" s="339"/>
      <c r="AP697" s="339"/>
      <c r="AQ697" s="339"/>
      <c r="AR697" s="339"/>
      <c r="AS697" s="339"/>
      <c r="AT697" s="339"/>
      <c r="AU697" s="339"/>
      <c r="AV697" s="339"/>
      <c r="AW697" s="339"/>
      <c r="AX697" s="339"/>
      <c r="AY697" s="339"/>
      <c r="AZ697" s="339"/>
      <c r="BA697" s="342"/>
      <c r="BB697" s="392"/>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570"/>
      <c r="D698" s="570"/>
      <c r="E698" s="570"/>
      <c r="F698" s="570"/>
      <c r="G698" s="570"/>
      <c r="H698" s="570"/>
      <c r="I698" s="570"/>
      <c r="J698" s="570"/>
      <c r="K698" s="570"/>
      <c r="L698" s="570"/>
      <c r="M698" s="570"/>
      <c r="N698" s="570"/>
      <c r="O698" s="570"/>
      <c r="P698" s="570"/>
      <c r="Q698" s="570"/>
      <c r="Z698" s="339"/>
      <c r="AA698" s="339"/>
      <c r="AB698" s="339"/>
      <c r="AC698" s="339"/>
      <c r="AD698" s="339"/>
      <c r="AE698" s="339"/>
      <c r="AF698" s="339"/>
      <c r="AG698" s="339"/>
      <c r="AH698" s="339"/>
      <c r="AI698" s="339"/>
      <c r="AJ698" s="339"/>
      <c r="AK698" s="339"/>
      <c r="AL698" s="339"/>
      <c r="AM698" s="339"/>
      <c r="AN698" s="339"/>
      <c r="AO698" s="339"/>
      <c r="AP698" s="339"/>
      <c r="AQ698" s="339"/>
      <c r="AR698" s="339"/>
      <c r="AS698" s="339"/>
      <c r="AT698" s="339"/>
      <c r="AU698" s="339"/>
      <c r="AV698" s="339"/>
      <c r="AW698" s="339"/>
      <c r="AX698" s="339"/>
      <c r="AY698" s="339"/>
      <c r="AZ698" s="339"/>
      <c r="BA698" s="342"/>
      <c r="BB698" s="392"/>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570"/>
      <c r="D699" s="570"/>
      <c r="E699" s="570"/>
      <c r="F699" s="570"/>
      <c r="G699" s="570"/>
      <c r="H699" s="570"/>
      <c r="I699" s="570"/>
      <c r="J699" s="570"/>
      <c r="K699" s="570"/>
      <c r="L699" s="570"/>
      <c r="M699" s="570"/>
      <c r="N699" s="570"/>
      <c r="O699" s="570"/>
      <c r="P699" s="570"/>
      <c r="Q699" s="570"/>
      <c r="Z699" s="339"/>
      <c r="AA699" s="339"/>
      <c r="AB699" s="339"/>
      <c r="AC699" s="339"/>
      <c r="AD699" s="339"/>
      <c r="AE699" s="339"/>
      <c r="AF699" s="339"/>
      <c r="AG699" s="339"/>
      <c r="AH699" s="339"/>
      <c r="AI699" s="339"/>
      <c r="AJ699" s="339"/>
      <c r="AK699" s="339"/>
      <c r="AL699" s="339"/>
      <c r="AM699" s="339"/>
      <c r="AN699" s="339"/>
      <c r="AO699" s="339"/>
      <c r="AP699" s="339"/>
      <c r="AQ699" s="339"/>
      <c r="AR699" s="339"/>
      <c r="AS699" s="339"/>
      <c r="AT699" s="339"/>
      <c r="AU699" s="339"/>
      <c r="AV699" s="339"/>
      <c r="AW699" s="339"/>
      <c r="AX699" s="339"/>
      <c r="AY699" s="339"/>
      <c r="AZ699" s="339"/>
      <c r="BA699" s="342"/>
      <c r="BB699" s="392"/>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570"/>
      <c r="D700" s="570"/>
      <c r="E700" s="570"/>
      <c r="F700" s="570"/>
      <c r="G700" s="570"/>
      <c r="H700" s="570"/>
      <c r="I700" s="570"/>
      <c r="J700" s="570"/>
      <c r="K700" s="570"/>
      <c r="L700" s="570"/>
      <c r="M700" s="570"/>
      <c r="N700" s="570"/>
      <c r="O700" s="570"/>
      <c r="P700" s="570"/>
      <c r="Q700" s="570"/>
      <c r="Z700" s="339"/>
      <c r="AA700" s="339"/>
      <c r="AB700" s="339"/>
      <c r="AC700" s="339"/>
      <c r="AD700" s="339"/>
      <c r="AE700" s="339"/>
      <c r="AF700" s="339"/>
      <c r="AG700" s="339"/>
      <c r="AH700" s="339"/>
      <c r="AI700" s="339"/>
      <c r="AJ700" s="339"/>
      <c r="AK700" s="339"/>
      <c r="AL700" s="339"/>
      <c r="AM700" s="339"/>
      <c r="AN700" s="339"/>
      <c r="AO700" s="339"/>
      <c r="AP700" s="339"/>
      <c r="AQ700" s="339"/>
      <c r="AR700" s="339"/>
      <c r="AS700" s="339"/>
      <c r="AT700" s="339"/>
      <c r="AU700" s="339"/>
      <c r="AV700" s="339"/>
      <c r="AW700" s="339"/>
      <c r="AX700" s="339"/>
      <c r="AY700" s="339"/>
      <c r="AZ700" s="339"/>
      <c r="BA700" s="342"/>
      <c r="BB700" s="392"/>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571"/>
      <c r="D701" s="571"/>
      <c r="E701" s="571"/>
      <c r="F701" s="571"/>
      <c r="G701" s="571"/>
      <c r="H701" s="571"/>
      <c r="I701" s="571"/>
      <c r="J701" s="571"/>
      <c r="K701" s="571"/>
      <c r="L701" s="571"/>
      <c r="M701" s="571"/>
      <c r="N701" s="571"/>
      <c r="O701" s="571"/>
      <c r="P701" s="571"/>
      <c r="Q701" s="571"/>
      <c r="BA701" s="342"/>
      <c r="BB701" s="392"/>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571"/>
      <c r="D702" s="571"/>
      <c r="E702" s="571"/>
      <c r="F702" s="571"/>
      <c r="G702" s="571"/>
      <c r="H702" s="571"/>
      <c r="I702" s="571"/>
      <c r="J702" s="571"/>
      <c r="K702" s="571"/>
      <c r="L702" s="571"/>
      <c r="M702" s="571"/>
      <c r="N702" s="571"/>
      <c r="O702" s="571"/>
      <c r="P702" s="571"/>
      <c r="Q702" s="571"/>
      <c r="BA702" s="342"/>
      <c r="BB702" s="392"/>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571"/>
      <c r="D703" s="571"/>
      <c r="E703" s="571"/>
      <c r="F703" s="571"/>
      <c r="G703" s="571"/>
      <c r="H703" s="571"/>
      <c r="I703" s="571"/>
      <c r="J703" s="571"/>
      <c r="K703" s="571"/>
      <c r="L703" s="571"/>
      <c r="M703" s="571"/>
      <c r="N703" s="571"/>
      <c r="O703" s="571"/>
      <c r="P703" s="571"/>
      <c r="Q703" s="571"/>
      <c r="BA703" s="342"/>
      <c r="BB703" s="392"/>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571"/>
      <c r="D704" s="571"/>
      <c r="E704" s="571"/>
      <c r="F704" s="571"/>
      <c r="G704" s="571"/>
      <c r="H704" s="571"/>
      <c r="I704" s="571"/>
      <c r="J704" s="571"/>
      <c r="K704" s="571"/>
      <c r="L704" s="571"/>
      <c r="M704" s="571"/>
      <c r="N704" s="571"/>
      <c r="O704" s="571"/>
      <c r="P704" s="571"/>
      <c r="Q704" s="571"/>
      <c r="BA704" s="342"/>
      <c r="BB704" s="392"/>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571"/>
      <c r="D705" s="571"/>
      <c r="E705" s="571"/>
      <c r="F705" s="571"/>
      <c r="G705" s="571"/>
      <c r="H705" s="571"/>
      <c r="I705" s="571"/>
      <c r="J705" s="571"/>
      <c r="K705" s="571"/>
      <c r="L705" s="571"/>
      <c r="M705" s="571"/>
      <c r="N705" s="571"/>
      <c r="O705" s="571"/>
      <c r="P705" s="571"/>
      <c r="Q705" s="571"/>
      <c r="BA705" s="342"/>
      <c r="BB705" s="392"/>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571"/>
      <c r="D706" s="571"/>
      <c r="E706" s="571"/>
      <c r="F706" s="571"/>
      <c r="G706" s="571"/>
      <c r="H706" s="571"/>
      <c r="I706" s="571"/>
      <c r="J706" s="571"/>
      <c r="K706" s="571"/>
      <c r="L706" s="571"/>
      <c r="M706" s="571"/>
      <c r="N706" s="571"/>
      <c r="O706" s="571"/>
      <c r="P706" s="571"/>
      <c r="Q706" s="571"/>
      <c r="BA706" s="342"/>
      <c r="BB706" s="392"/>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571"/>
      <c r="D707" s="571"/>
      <c r="E707" s="571"/>
      <c r="F707" s="571"/>
      <c r="G707" s="571"/>
      <c r="H707" s="571"/>
      <c r="I707" s="571"/>
      <c r="J707" s="571"/>
      <c r="K707" s="571"/>
      <c r="L707" s="571"/>
      <c r="M707" s="571"/>
      <c r="N707" s="571"/>
      <c r="O707" s="571"/>
      <c r="P707" s="571"/>
      <c r="Q707" s="571"/>
      <c r="BA707" s="342"/>
      <c r="BB707" s="392"/>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571"/>
      <c r="D708" s="571"/>
      <c r="E708" s="571"/>
      <c r="F708" s="571"/>
      <c r="G708" s="571"/>
      <c r="H708" s="571"/>
      <c r="I708" s="571"/>
      <c r="J708" s="571"/>
      <c r="K708" s="571"/>
      <c r="L708" s="571"/>
      <c r="M708" s="571"/>
      <c r="N708" s="571"/>
      <c r="O708" s="571"/>
      <c r="P708" s="571"/>
      <c r="Q708" s="571"/>
      <c r="BA708" s="342"/>
      <c r="BB708" s="392"/>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571"/>
      <c r="D709" s="571"/>
      <c r="E709" s="571"/>
      <c r="F709" s="571"/>
      <c r="G709" s="571"/>
      <c r="H709" s="571"/>
      <c r="I709" s="571"/>
      <c r="J709" s="571"/>
      <c r="K709" s="571"/>
      <c r="L709" s="571"/>
      <c r="M709" s="571"/>
      <c r="N709" s="571"/>
      <c r="O709" s="571"/>
      <c r="P709" s="571"/>
      <c r="Q709" s="571"/>
      <c r="BA709" s="342"/>
      <c r="BB709" s="392"/>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571"/>
      <c r="D710" s="571"/>
      <c r="E710" s="571"/>
      <c r="F710" s="571"/>
      <c r="G710" s="571"/>
      <c r="H710" s="571"/>
      <c r="I710" s="571"/>
      <c r="J710" s="571"/>
      <c r="K710" s="571"/>
      <c r="L710" s="571"/>
      <c r="M710" s="571"/>
      <c r="N710" s="571"/>
      <c r="O710" s="571"/>
      <c r="P710" s="571"/>
      <c r="Q710" s="571"/>
      <c r="BA710" s="342"/>
      <c r="BB710" s="392"/>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571"/>
      <c r="D711" s="571"/>
      <c r="E711" s="571"/>
      <c r="F711" s="571"/>
      <c r="G711" s="571"/>
      <c r="H711" s="571"/>
      <c r="I711" s="571"/>
      <c r="J711" s="571"/>
      <c r="K711" s="571"/>
      <c r="L711" s="571"/>
      <c r="M711" s="571"/>
      <c r="N711" s="571"/>
      <c r="O711" s="571"/>
      <c r="P711" s="571"/>
      <c r="Q711" s="571"/>
      <c r="BA711" s="342"/>
      <c r="BB711" s="392"/>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571"/>
      <c r="D712" s="571"/>
      <c r="E712" s="571"/>
      <c r="F712" s="571"/>
      <c r="G712" s="571"/>
      <c r="H712" s="571"/>
      <c r="I712" s="571"/>
      <c r="J712" s="571"/>
      <c r="K712" s="571"/>
      <c r="L712" s="571"/>
      <c r="M712" s="571"/>
      <c r="N712" s="571"/>
      <c r="O712" s="571"/>
      <c r="P712" s="571"/>
      <c r="Q712" s="571"/>
      <c r="BA712" s="342"/>
      <c r="BB712" s="392"/>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571"/>
      <c r="D713" s="571"/>
      <c r="E713" s="571"/>
      <c r="F713" s="571"/>
      <c r="G713" s="571"/>
      <c r="H713" s="571"/>
      <c r="I713" s="571"/>
      <c r="J713" s="571"/>
      <c r="K713" s="571"/>
      <c r="L713" s="571"/>
      <c r="M713" s="571"/>
      <c r="N713" s="571"/>
      <c r="O713" s="571"/>
      <c r="P713" s="571"/>
      <c r="Q713" s="571"/>
      <c r="BA713" s="342"/>
      <c r="BB713" s="392"/>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571"/>
      <c r="D714" s="571"/>
      <c r="E714" s="571"/>
      <c r="F714" s="571"/>
      <c r="G714" s="571"/>
      <c r="H714" s="571"/>
      <c r="I714" s="571"/>
      <c r="J714" s="571"/>
      <c r="K714" s="571"/>
      <c r="L714" s="571"/>
      <c r="M714" s="571"/>
      <c r="N714" s="571"/>
      <c r="O714" s="571"/>
      <c r="P714" s="571"/>
      <c r="Q714" s="571"/>
      <c r="BA714" s="342"/>
      <c r="BB714" s="392"/>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571"/>
      <c r="D715" s="571"/>
      <c r="E715" s="571"/>
      <c r="F715" s="571"/>
      <c r="G715" s="571"/>
      <c r="H715" s="571"/>
      <c r="I715" s="571"/>
      <c r="J715" s="571"/>
      <c r="K715" s="571"/>
      <c r="L715" s="571"/>
      <c r="M715" s="571"/>
      <c r="N715" s="571"/>
      <c r="O715" s="571"/>
      <c r="P715" s="571"/>
      <c r="Q715" s="571"/>
      <c r="BA715" s="342"/>
      <c r="BB715" s="392"/>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571"/>
      <c r="D716" s="571"/>
      <c r="E716" s="571"/>
      <c r="F716" s="571"/>
      <c r="G716" s="571"/>
      <c r="H716" s="571"/>
      <c r="I716" s="571"/>
      <c r="J716" s="571"/>
      <c r="K716" s="571"/>
      <c r="L716" s="571"/>
      <c r="M716" s="571"/>
      <c r="N716" s="571"/>
      <c r="O716" s="571"/>
      <c r="P716" s="571"/>
      <c r="Q716" s="571"/>
      <c r="BA716" s="342"/>
      <c r="BB716" s="392"/>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571"/>
      <c r="D717" s="571"/>
      <c r="E717" s="571"/>
      <c r="F717" s="571"/>
      <c r="G717" s="571"/>
      <c r="H717" s="571"/>
      <c r="I717" s="571"/>
      <c r="J717" s="571"/>
      <c r="K717" s="571"/>
      <c r="L717" s="571"/>
      <c r="M717" s="571"/>
      <c r="N717" s="571"/>
      <c r="O717" s="571"/>
      <c r="P717" s="571"/>
      <c r="Q717" s="571"/>
      <c r="BA717" s="342"/>
      <c r="BB717" s="392"/>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571"/>
      <c r="D718" s="571"/>
      <c r="E718" s="571"/>
      <c r="F718" s="571"/>
      <c r="G718" s="571"/>
      <c r="H718" s="571"/>
      <c r="I718" s="571"/>
      <c r="J718" s="571"/>
      <c r="K718" s="571"/>
      <c r="L718" s="571"/>
      <c r="M718" s="571"/>
      <c r="N718" s="571"/>
      <c r="O718" s="571"/>
      <c r="P718" s="571"/>
      <c r="Q718" s="571"/>
      <c r="BA718" s="342"/>
      <c r="BB718" s="392"/>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571"/>
      <c r="D719" s="571"/>
      <c r="E719" s="571"/>
      <c r="F719" s="571"/>
      <c r="G719" s="571"/>
      <c r="H719" s="571"/>
      <c r="I719" s="571"/>
      <c r="J719" s="571"/>
      <c r="K719" s="571"/>
      <c r="L719" s="571"/>
      <c r="M719" s="571"/>
      <c r="N719" s="571"/>
      <c r="O719" s="571"/>
      <c r="P719" s="571"/>
      <c r="Q719" s="571"/>
      <c r="BA719" s="342"/>
      <c r="BB719" s="392"/>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571"/>
      <c r="D720" s="571"/>
      <c r="E720" s="571"/>
      <c r="F720" s="571"/>
      <c r="G720" s="571"/>
      <c r="H720" s="571"/>
      <c r="I720" s="571"/>
      <c r="J720" s="571"/>
      <c r="K720" s="571"/>
      <c r="L720" s="571"/>
      <c r="M720" s="571"/>
      <c r="N720" s="571"/>
      <c r="O720" s="571"/>
      <c r="P720" s="571"/>
      <c r="Q720" s="571"/>
      <c r="BA720" s="342"/>
      <c r="BB720" s="392"/>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571"/>
      <c r="D721" s="571"/>
      <c r="E721" s="571"/>
      <c r="F721" s="571"/>
      <c r="G721" s="571"/>
      <c r="H721" s="571"/>
      <c r="I721" s="571"/>
      <c r="J721" s="571"/>
      <c r="K721" s="571"/>
      <c r="L721" s="571"/>
      <c r="M721" s="571"/>
      <c r="N721" s="571"/>
      <c r="O721" s="571"/>
      <c r="P721" s="571"/>
      <c r="Q721" s="571"/>
      <c r="BA721" s="342"/>
      <c r="BB721" s="392"/>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571"/>
      <c r="D722" s="571"/>
      <c r="E722" s="571"/>
      <c r="F722" s="571"/>
      <c r="G722" s="571"/>
      <c r="H722" s="571"/>
      <c r="I722" s="571"/>
      <c r="J722" s="571"/>
      <c r="K722" s="571"/>
      <c r="L722" s="571"/>
      <c r="M722" s="571"/>
      <c r="N722" s="571"/>
      <c r="O722" s="571"/>
      <c r="P722" s="571"/>
      <c r="Q722" s="571"/>
      <c r="BA722" s="342"/>
      <c r="BB722" s="392"/>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571"/>
      <c r="D723" s="571"/>
      <c r="E723" s="571"/>
      <c r="F723" s="571"/>
      <c r="G723" s="571"/>
      <c r="H723" s="571"/>
      <c r="I723" s="571"/>
      <c r="J723" s="571"/>
      <c r="K723" s="571"/>
      <c r="L723" s="571"/>
      <c r="M723" s="571"/>
      <c r="N723" s="571"/>
      <c r="O723" s="571"/>
      <c r="P723" s="571"/>
      <c r="Q723" s="571"/>
      <c r="BA723" s="342"/>
      <c r="BB723" s="392"/>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571"/>
      <c r="D724" s="571"/>
      <c r="E724" s="571"/>
      <c r="F724" s="571"/>
      <c r="G724" s="571"/>
      <c r="H724" s="571"/>
      <c r="I724" s="571"/>
      <c r="J724" s="571"/>
      <c r="K724" s="571"/>
      <c r="L724" s="571"/>
      <c r="M724" s="571"/>
      <c r="N724" s="571"/>
      <c r="O724" s="571"/>
      <c r="P724" s="571"/>
      <c r="Q724" s="571"/>
      <c r="BA724" s="342"/>
      <c r="BB724" s="392"/>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571"/>
      <c r="D725" s="571"/>
      <c r="E725" s="571"/>
      <c r="F725" s="571"/>
      <c r="G725" s="571"/>
      <c r="H725" s="571"/>
      <c r="I725" s="571"/>
      <c r="J725" s="571"/>
      <c r="K725" s="571"/>
      <c r="L725" s="571"/>
      <c r="M725" s="571"/>
      <c r="N725" s="571"/>
      <c r="O725" s="571"/>
      <c r="P725" s="571"/>
      <c r="Q725" s="571"/>
      <c r="BA725" s="342"/>
      <c r="BB725" s="392"/>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571"/>
      <c r="D726" s="571"/>
      <c r="E726" s="571"/>
      <c r="F726" s="571"/>
      <c r="G726" s="571"/>
      <c r="H726" s="571"/>
      <c r="I726" s="571"/>
      <c r="J726" s="571"/>
      <c r="K726" s="571"/>
      <c r="L726" s="571"/>
      <c r="M726" s="571"/>
      <c r="N726" s="571"/>
      <c r="O726" s="571"/>
      <c r="P726" s="571"/>
      <c r="Q726" s="571"/>
      <c r="BA726" s="342"/>
      <c r="BB726" s="392"/>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571"/>
      <c r="D727" s="571"/>
      <c r="E727" s="571"/>
      <c r="F727" s="571"/>
      <c r="G727" s="571"/>
      <c r="H727" s="571"/>
      <c r="I727" s="571"/>
      <c r="J727" s="571"/>
      <c r="K727" s="571"/>
      <c r="L727" s="571"/>
      <c r="M727" s="571"/>
      <c r="N727" s="571"/>
      <c r="O727" s="571"/>
      <c r="P727" s="571"/>
      <c r="Q727" s="571"/>
      <c r="BA727" s="342"/>
      <c r="BB727" s="392"/>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571"/>
      <c r="D728" s="571"/>
      <c r="E728" s="571"/>
      <c r="F728" s="571"/>
      <c r="G728" s="571"/>
      <c r="H728" s="571"/>
      <c r="I728" s="571"/>
      <c r="J728" s="571"/>
      <c r="K728" s="571"/>
      <c r="L728" s="571"/>
      <c r="M728" s="571"/>
      <c r="N728" s="571"/>
      <c r="O728" s="571"/>
      <c r="P728" s="571"/>
      <c r="Q728" s="571"/>
      <c r="BA728" s="342"/>
      <c r="BB728" s="392"/>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571"/>
      <c r="D729" s="571"/>
      <c r="E729" s="571"/>
      <c r="F729" s="571"/>
      <c r="G729" s="571"/>
      <c r="H729" s="571"/>
      <c r="I729" s="571"/>
      <c r="J729" s="571"/>
      <c r="K729" s="571"/>
      <c r="L729" s="571"/>
      <c r="M729" s="571"/>
      <c r="N729" s="571"/>
      <c r="O729" s="571"/>
      <c r="P729" s="571"/>
      <c r="Q729" s="571"/>
      <c r="BA729" s="342"/>
      <c r="BB729" s="392"/>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571"/>
      <c r="D730" s="571"/>
      <c r="E730" s="571"/>
      <c r="F730" s="571"/>
      <c r="G730" s="571"/>
      <c r="H730" s="571"/>
      <c r="I730" s="571"/>
      <c r="J730" s="571"/>
      <c r="K730" s="571"/>
      <c r="L730" s="571"/>
      <c r="M730" s="571"/>
      <c r="N730" s="571"/>
      <c r="O730" s="571"/>
      <c r="P730" s="571"/>
      <c r="Q730" s="571"/>
      <c r="BA730" s="342"/>
      <c r="BB730" s="392"/>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571"/>
      <c r="D731" s="571"/>
      <c r="E731" s="571"/>
      <c r="F731" s="571"/>
      <c r="G731" s="571"/>
      <c r="H731" s="571"/>
      <c r="I731" s="571"/>
      <c r="J731" s="571"/>
      <c r="K731" s="571"/>
      <c r="L731" s="571"/>
      <c r="M731" s="571"/>
      <c r="N731" s="571"/>
      <c r="O731" s="571"/>
      <c r="P731" s="571"/>
      <c r="Q731" s="571"/>
      <c r="BA731" s="342"/>
      <c r="BB731" s="392"/>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571"/>
      <c r="D732" s="571"/>
      <c r="E732" s="571"/>
      <c r="F732" s="571"/>
      <c r="G732" s="571"/>
      <c r="H732" s="571"/>
      <c r="I732" s="571"/>
      <c r="J732" s="571"/>
      <c r="K732" s="571"/>
      <c r="L732" s="571"/>
      <c r="M732" s="571"/>
      <c r="N732" s="571"/>
      <c r="O732" s="571"/>
      <c r="P732" s="571"/>
      <c r="Q732" s="571"/>
      <c r="BA732" s="342"/>
      <c r="BB732" s="392"/>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571"/>
      <c r="D733" s="571"/>
      <c r="E733" s="571"/>
      <c r="F733" s="571"/>
      <c r="G733" s="571"/>
      <c r="H733" s="571"/>
      <c r="I733" s="571"/>
      <c r="J733" s="571"/>
      <c r="K733" s="571"/>
      <c r="L733" s="571"/>
      <c r="M733" s="571"/>
      <c r="N733" s="571"/>
      <c r="O733" s="571"/>
      <c r="P733" s="571"/>
      <c r="Q733" s="571"/>
      <c r="BA733" s="342"/>
      <c r="BB733" s="392"/>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571"/>
      <c r="D734" s="571"/>
      <c r="E734" s="571"/>
      <c r="F734" s="571"/>
      <c r="G734" s="571"/>
      <c r="H734" s="571"/>
      <c r="I734" s="571"/>
      <c r="J734" s="571"/>
      <c r="K734" s="571"/>
      <c r="L734" s="571"/>
      <c r="M734" s="571"/>
      <c r="N734" s="571"/>
      <c r="O734" s="571"/>
      <c r="P734" s="571"/>
      <c r="Q734" s="571"/>
      <c r="BA734" s="342"/>
      <c r="BB734" s="392"/>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571"/>
      <c r="D735" s="571"/>
      <c r="E735" s="571"/>
      <c r="F735" s="571"/>
      <c r="G735" s="571"/>
      <c r="H735" s="571"/>
      <c r="I735" s="571"/>
      <c r="J735" s="571"/>
      <c r="K735" s="571"/>
      <c r="L735" s="571"/>
      <c r="M735" s="571"/>
      <c r="N735" s="571"/>
      <c r="O735" s="571"/>
      <c r="P735" s="571"/>
      <c r="Q735" s="571"/>
      <c r="BA735" s="342"/>
      <c r="BB735" s="392"/>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571"/>
      <c r="D736" s="571"/>
      <c r="E736" s="571"/>
      <c r="F736" s="571"/>
      <c r="G736" s="571"/>
      <c r="H736" s="571"/>
      <c r="I736" s="571"/>
      <c r="J736" s="571"/>
      <c r="K736" s="571"/>
      <c r="L736" s="571"/>
      <c r="M736" s="571"/>
      <c r="N736" s="571"/>
      <c r="O736" s="571"/>
      <c r="P736" s="571"/>
      <c r="Q736" s="571"/>
      <c r="BA736" s="342"/>
      <c r="BB736" s="392"/>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571"/>
      <c r="D737" s="571"/>
      <c r="E737" s="571"/>
      <c r="F737" s="571"/>
      <c r="G737" s="571"/>
      <c r="H737" s="571"/>
      <c r="I737" s="571"/>
      <c r="J737" s="571"/>
      <c r="K737" s="571"/>
      <c r="L737" s="571"/>
      <c r="M737" s="571"/>
      <c r="N737" s="571"/>
      <c r="O737" s="571"/>
      <c r="P737" s="571"/>
      <c r="Q737" s="571"/>
      <c r="BA737" s="342"/>
      <c r="BB737" s="392"/>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571"/>
      <c r="D738" s="571"/>
      <c r="E738" s="571"/>
      <c r="F738" s="571"/>
      <c r="G738" s="571"/>
      <c r="H738" s="571"/>
      <c r="I738" s="571"/>
      <c r="J738" s="571"/>
      <c r="K738" s="571"/>
      <c r="L738" s="571"/>
      <c r="M738" s="571"/>
      <c r="N738" s="571"/>
      <c r="O738" s="571"/>
      <c r="P738" s="571"/>
      <c r="Q738" s="571"/>
      <c r="BA738" s="342"/>
      <c r="BB738" s="392"/>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571"/>
      <c r="D739" s="571"/>
      <c r="E739" s="571"/>
      <c r="F739" s="571"/>
      <c r="G739" s="571"/>
      <c r="H739" s="571"/>
      <c r="I739" s="571"/>
      <c r="J739" s="571"/>
      <c r="K739" s="571"/>
      <c r="L739" s="571"/>
      <c r="M739" s="571"/>
      <c r="N739" s="571"/>
      <c r="O739" s="571"/>
      <c r="P739" s="571"/>
      <c r="Q739" s="571"/>
      <c r="BA739" s="342"/>
      <c r="BB739" s="392"/>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571"/>
      <c r="D740" s="571"/>
      <c r="E740" s="571"/>
      <c r="F740" s="571"/>
      <c r="G740" s="571"/>
      <c r="H740" s="571"/>
      <c r="I740" s="571"/>
      <c r="J740" s="571"/>
      <c r="K740" s="571"/>
      <c r="L740" s="571"/>
      <c r="M740" s="571"/>
      <c r="N740" s="571"/>
      <c r="O740" s="571"/>
      <c r="P740" s="571"/>
      <c r="Q740" s="571"/>
      <c r="BA740" s="342"/>
      <c r="BB740" s="392"/>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571"/>
      <c r="D741" s="571"/>
      <c r="E741" s="571"/>
      <c r="F741" s="571"/>
      <c r="G741" s="571"/>
      <c r="H741" s="571"/>
      <c r="I741" s="571"/>
      <c r="J741" s="571"/>
      <c r="K741" s="571"/>
      <c r="L741" s="571"/>
      <c r="M741" s="571"/>
      <c r="N741" s="571"/>
      <c r="O741" s="571"/>
      <c r="P741" s="571"/>
      <c r="Q741" s="571"/>
      <c r="BA741" s="342"/>
      <c r="BB741" s="392"/>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571"/>
      <c r="D742" s="571"/>
      <c r="E742" s="571"/>
      <c r="F742" s="571"/>
      <c r="G742" s="571"/>
      <c r="H742" s="571"/>
      <c r="I742" s="571"/>
      <c r="J742" s="571"/>
      <c r="K742" s="571"/>
      <c r="L742" s="571"/>
      <c r="M742" s="571"/>
      <c r="N742" s="571"/>
      <c r="O742" s="571"/>
      <c r="P742" s="571"/>
      <c r="Q742" s="571"/>
      <c r="BA742" s="342"/>
      <c r="BB742" s="392"/>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571"/>
      <c r="D743" s="571"/>
      <c r="E743" s="571"/>
      <c r="F743" s="571"/>
      <c r="G743" s="571"/>
      <c r="H743" s="571"/>
      <c r="I743" s="571"/>
      <c r="J743" s="571"/>
      <c r="K743" s="571"/>
      <c r="L743" s="571"/>
      <c r="M743" s="571"/>
      <c r="N743" s="571"/>
      <c r="O743" s="571"/>
      <c r="P743" s="571"/>
      <c r="Q743" s="571"/>
      <c r="BA743" s="342"/>
      <c r="BB743" s="392"/>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571"/>
      <c r="D744" s="571"/>
      <c r="E744" s="571"/>
      <c r="F744" s="571"/>
      <c r="G744" s="571"/>
      <c r="H744" s="571"/>
      <c r="I744" s="571"/>
      <c r="J744" s="571"/>
      <c r="K744" s="571"/>
      <c r="L744" s="571"/>
      <c r="M744" s="571"/>
      <c r="N744" s="571"/>
      <c r="O744" s="571"/>
      <c r="P744" s="571"/>
      <c r="Q744" s="571"/>
      <c r="BA744" s="342"/>
      <c r="BB744" s="392"/>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571"/>
      <c r="D745" s="571"/>
      <c r="E745" s="571"/>
      <c r="F745" s="571"/>
      <c r="G745" s="571"/>
      <c r="H745" s="571"/>
      <c r="I745" s="571"/>
      <c r="J745" s="571"/>
      <c r="K745" s="571"/>
      <c r="L745" s="571"/>
      <c r="M745" s="571"/>
      <c r="N745" s="571"/>
      <c r="O745" s="571"/>
      <c r="P745" s="571"/>
      <c r="Q745" s="571"/>
      <c r="BA745" s="342"/>
      <c r="BB745" s="392"/>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571"/>
      <c r="D746" s="571"/>
      <c r="E746" s="571"/>
      <c r="F746" s="571"/>
      <c r="G746" s="571"/>
      <c r="H746" s="571"/>
      <c r="I746" s="571"/>
      <c r="J746" s="571"/>
      <c r="K746" s="571"/>
      <c r="L746" s="571"/>
      <c r="M746" s="571"/>
      <c r="N746" s="571"/>
      <c r="O746" s="571"/>
      <c r="P746" s="571"/>
      <c r="Q746" s="571"/>
      <c r="BA746" s="342"/>
      <c r="BB746" s="392"/>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571"/>
      <c r="D747" s="571"/>
      <c r="E747" s="571"/>
      <c r="F747" s="571"/>
      <c r="G747" s="571"/>
      <c r="H747" s="571"/>
      <c r="I747" s="571"/>
      <c r="J747" s="571"/>
      <c r="K747" s="571"/>
      <c r="L747" s="571"/>
      <c r="M747" s="571"/>
      <c r="N747" s="571"/>
      <c r="O747" s="571"/>
      <c r="P747" s="571"/>
      <c r="Q747" s="571"/>
      <c r="BA747" s="342"/>
      <c r="BB747" s="392"/>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571"/>
      <c r="D748" s="571"/>
      <c r="E748" s="571"/>
      <c r="F748" s="571"/>
      <c r="G748" s="571"/>
      <c r="H748" s="571"/>
      <c r="I748" s="571"/>
      <c r="J748" s="571"/>
      <c r="K748" s="571"/>
      <c r="L748" s="571"/>
      <c r="M748" s="571"/>
      <c r="N748" s="571"/>
      <c r="O748" s="571"/>
      <c r="P748" s="571"/>
      <c r="Q748" s="571"/>
      <c r="BA748" s="342"/>
      <c r="BB748" s="392"/>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571"/>
      <c r="D749" s="571"/>
      <c r="E749" s="571"/>
      <c r="F749" s="571"/>
      <c r="G749" s="571"/>
      <c r="H749" s="571"/>
      <c r="I749" s="571"/>
      <c r="J749" s="571"/>
      <c r="K749" s="571"/>
      <c r="L749" s="571"/>
      <c r="M749" s="571"/>
      <c r="N749" s="571"/>
      <c r="O749" s="571"/>
      <c r="P749" s="571"/>
      <c r="Q749" s="571"/>
      <c r="BA749" s="342"/>
      <c r="BB749" s="392"/>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571"/>
      <c r="D750" s="571"/>
      <c r="E750" s="571"/>
      <c r="F750" s="571"/>
      <c r="G750" s="571"/>
      <c r="H750" s="571"/>
      <c r="I750" s="571"/>
      <c r="J750" s="571"/>
      <c r="K750" s="571"/>
      <c r="L750" s="571"/>
      <c r="M750" s="571"/>
      <c r="N750" s="571"/>
      <c r="O750" s="571"/>
      <c r="P750" s="571"/>
      <c r="Q750" s="571"/>
      <c r="BA750" s="342"/>
      <c r="BB750" s="392"/>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571"/>
      <c r="D751" s="571"/>
      <c r="E751" s="571"/>
      <c r="F751" s="571"/>
      <c r="G751" s="571"/>
      <c r="H751" s="571"/>
      <c r="I751" s="571"/>
      <c r="J751" s="571"/>
      <c r="K751" s="571"/>
      <c r="L751" s="571"/>
      <c r="M751" s="571"/>
      <c r="N751" s="571"/>
      <c r="O751" s="571"/>
      <c r="P751" s="571"/>
      <c r="Q751" s="571"/>
      <c r="BA751" s="342"/>
      <c r="BB751" s="392"/>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571"/>
      <c r="D752" s="571"/>
      <c r="E752" s="571"/>
      <c r="F752" s="571"/>
      <c r="G752" s="571"/>
      <c r="H752" s="571"/>
      <c r="I752" s="571"/>
      <c r="J752" s="571"/>
      <c r="K752" s="571"/>
      <c r="L752" s="571"/>
      <c r="M752" s="571"/>
      <c r="N752" s="571"/>
      <c r="O752" s="571"/>
      <c r="P752" s="571"/>
      <c r="Q752" s="571"/>
      <c r="BA752" s="342"/>
      <c r="BB752" s="392"/>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571"/>
      <c r="D753" s="571"/>
      <c r="E753" s="571"/>
      <c r="F753" s="571"/>
      <c r="G753" s="571"/>
      <c r="H753" s="571"/>
      <c r="I753" s="571"/>
      <c r="J753" s="571"/>
      <c r="K753" s="571"/>
      <c r="L753" s="571"/>
      <c r="M753" s="571"/>
      <c r="N753" s="571"/>
      <c r="O753" s="571"/>
      <c r="P753" s="571"/>
      <c r="Q753" s="571"/>
      <c r="BA753" s="342"/>
      <c r="BB753" s="392"/>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571"/>
      <c r="D754" s="571"/>
      <c r="E754" s="571"/>
      <c r="F754" s="571"/>
      <c r="G754" s="571"/>
      <c r="H754" s="571"/>
      <c r="I754" s="571"/>
      <c r="J754" s="571"/>
      <c r="K754" s="571"/>
      <c r="L754" s="571"/>
      <c r="M754" s="571"/>
      <c r="N754" s="571"/>
      <c r="O754" s="571"/>
      <c r="P754" s="571"/>
      <c r="Q754" s="571"/>
      <c r="BA754" s="342"/>
      <c r="BB754" s="392"/>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571"/>
      <c r="D755" s="571"/>
      <c r="E755" s="571"/>
      <c r="F755" s="571"/>
      <c r="G755" s="571"/>
      <c r="H755" s="571"/>
      <c r="I755" s="571"/>
      <c r="J755" s="571"/>
      <c r="K755" s="571"/>
      <c r="L755" s="571"/>
      <c r="M755" s="571"/>
      <c r="N755" s="571"/>
      <c r="O755" s="571"/>
      <c r="P755" s="571"/>
      <c r="Q755" s="571"/>
      <c r="BA755" s="342"/>
      <c r="BB755" s="392"/>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571"/>
      <c r="D756" s="571"/>
      <c r="E756" s="571"/>
      <c r="F756" s="571"/>
      <c r="G756" s="571"/>
      <c r="H756" s="571"/>
      <c r="I756" s="571"/>
      <c r="J756" s="571"/>
      <c r="K756" s="571"/>
      <c r="L756" s="571"/>
      <c r="M756" s="571"/>
      <c r="N756" s="571"/>
      <c r="O756" s="571"/>
      <c r="P756" s="571"/>
      <c r="Q756" s="571"/>
      <c r="BA756" s="342"/>
      <c r="BB756" s="392"/>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571"/>
      <c r="D757" s="571"/>
      <c r="E757" s="571"/>
      <c r="F757" s="571"/>
      <c r="G757" s="571"/>
      <c r="H757" s="571"/>
      <c r="I757" s="571"/>
      <c r="J757" s="571"/>
      <c r="K757" s="571"/>
      <c r="L757" s="571"/>
      <c r="M757" s="571"/>
      <c r="N757" s="571"/>
      <c r="O757" s="571"/>
      <c r="P757" s="571"/>
      <c r="Q757" s="571"/>
      <c r="BA757" s="342"/>
      <c r="BB757" s="392"/>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571"/>
      <c r="D758" s="571"/>
      <c r="E758" s="571"/>
      <c r="F758" s="571"/>
      <c r="G758" s="571"/>
      <c r="H758" s="571"/>
      <c r="I758" s="571"/>
      <c r="J758" s="571"/>
      <c r="K758" s="571"/>
      <c r="L758" s="571"/>
      <c r="M758" s="571"/>
      <c r="N758" s="571"/>
      <c r="O758" s="571"/>
      <c r="P758" s="571"/>
      <c r="Q758" s="571"/>
      <c r="BA758" s="342"/>
      <c r="BB758" s="392"/>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571"/>
      <c r="D759" s="571"/>
      <c r="E759" s="571"/>
      <c r="F759" s="571"/>
      <c r="G759" s="571"/>
      <c r="H759" s="571"/>
      <c r="I759" s="571"/>
      <c r="J759" s="571"/>
      <c r="K759" s="571"/>
      <c r="L759" s="571"/>
      <c r="M759" s="571"/>
      <c r="N759" s="571"/>
      <c r="O759" s="571"/>
      <c r="P759" s="571"/>
      <c r="Q759" s="571"/>
      <c r="BA759" s="342"/>
      <c r="BB759" s="392"/>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571"/>
      <c r="D760" s="571"/>
      <c r="E760" s="571"/>
      <c r="F760" s="571"/>
      <c r="G760" s="571"/>
      <c r="H760" s="571"/>
      <c r="I760" s="571"/>
      <c r="J760" s="571"/>
      <c r="K760" s="571"/>
      <c r="L760" s="571"/>
      <c r="M760" s="571"/>
      <c r="N760" s="571"/>
      <c r="O760" s="571"/>
      <c r="P760" s="571"/>
      <c r="Q760" s="571"/>
      <c r="BA760" s="342"/>
      <c r="BB760" s="392"/>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571"/>
      <c r="D761" s="571"/>
      <c r="E761" s="571"/>
      <c r="F761" s="571"/>
      <c r="G761" s="571"/>
      <c r="H761" s="571"/>
      <c r="I761" s="571"/>
      <c r="J761" s="571"/>
      <c r="K761" s="571"/>
      <c r="L761" s="571"/>
      <c r="M761" s="571"/>
      <c r="N761" s="571"/>
      <c r="O761" s="571"/>
      <c r="P761" s="571"/>
      <c r="Q761" s="571"/>
      <c r="BA761" s="342"/>
      <c r="BB761" s="392"/>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571"/>
      <c r="D762" s="571"/>
      <c r="E762" s="571"/>
      <c r="F762" s="571"/>
      <c r="G762" s="571"/>
      <c r="H762" s="571"/>
      <c r="I762" s="571"/>
      <c r="J762" s="571"/>
      <c r="K762" s="571"/>
      <c r="L762" s="571"/>
      <c r="M762" s="571"/>
      <c r="N762" s="571"/>
      <c r="O762" s="571"/>
      <c r="P762" s="571"/>
      <c r="Q762" s="571"/>
      <c r="BA762" s="342"/>
      <c r="BB762" s="392"/>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571"/>
      <c r="D763" s="571"/>
      <c r="E763" s="571"/>
      <c r="F763" s="571"/>
      <c r="G763" s="571"/>
      <c r="H763" s="571"/>
      <c r="I763" s="571"/>
      <c r="J763" s="571"/>
      <c r="K763" s="571"/>
      <c r="L763" s="571"/>
      <c r="M763" s="571"/>
      <c r="N763" s="571"/>
      <c r="O763" s="571"/>
      <c r="P763" s="571"/>
      <c r="Q763" s="571"/>
      <c r="BA763" s="342"/>
      <c r="BB763" s="392"/>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571"/>
      <c r="D764" s="571"/>
      <c r="E764" s="571"/>
      <c r="F764" s="571"/>
      <c r="G764" s="571"/>
      <c r="H764" s="571"/>
      <c r="I764" s="571"/>
      <c r="J764" s="571"/>
      <c r="K764" s="571"/>
      <c r="L764" s="571"/>
      <c r="M764" s="571"/>
      <c r="N764" s="571"/>
      <c r="O764" s="571"/>
      <c r="P764" s="571"/>
      <c r="Q764" s="571"/>
      <c r="BA764" s="342"/>
      <c r="BB764" s="392"/>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571"/>
      <c r="D765" s="571"/>
      <c r="E765" s="571"/>
      <c r="F765" s="571"/>
      <c r="G765" s="571"/>
      <c r="H765" s="571"/>
      <c r="I765" s="571"/>
      <c r="J765" s="571"/>
      <c r="K765" s="571"/>
      <c r="L765" s="571"/>
      <c r="M765" s="571"/>
      <c r="N765" s="571"/>
      <c r="O765" s="571"/>
      <c r="P765" s="571"/>
      <c r="Q765" s="571"/>
      <c r="BA765" s="342"/>
      <c r="BB765" s="392"/>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571"/>
      <c r="D766" s="571"/>
      <c r="E766" s="571"/>
      <c r="F766" s="571"/>
      <c r="G766" s="571"/>
      <c r="H766" s="571"/>
      <c r="I766" s="571"/>
      <c r="J766" s="571"/>
      <c r="K766" s="571"/>
      <c r="L766" s="571"/>
      <c r="M766" s="571"/>
      <c r="N766" s="571"/>
      <c r="O766" s="571"/>
      <c r="P766" s="571"/>
      <c r="Q766" s="571"/>
      <c r="BA766" s="342"/>
      <c r="BB766" s="392"/>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571"/>
      <c r="D767" s="571"/>
      <c r="E767" s="571"/>
      <c r="F767" s="571"/>
      <c r="G767" s="571"/>
      <c r="H767" s="571"/>
      <c r="I767" s="571"/>
      <c r="J767" s="571"/>
      <c r="K767" s="571"/>
      <c r="L767" s="571"/>
      <c r="M767" s="571"/>
      <c r="N767" s="571"/>
      <c r="O767" s="571"/>
      <c r="P767" s="571"/>
      <c r="Q767" s="571"/>
      <c r="BA767" s="342"/>
      <c r="BB767" s="392"/>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571"/>
      <c r="D768" s="571"/>
      <c r="E768" s="571"/>
      <c r="F768" s="571"/>
      <c r="G768" s="571"/>
      <c r="H768" s="571"/>
      <c r="I768" s="571"/>
      <c r="J768" s="571"/>
      <c r="K768" s="571"/>
      <c r="L768" s="571"/>
      <c r="M768" s="571"/>
      <c r="N768" s="571"/>
      <c r="O768" s="571"/>
      <c r="P768" s="571"/>
      <c r="Q768" s="571"/>
      <c r="BA768" s="340"/>
      <c r="BB768" s="393"/>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571"/>
      <c r="D769" s="571"/>
      <c r="E769" s="571"/>
      <c r="F769" s="571"/>
      <c r="G769" s="571"/>
      <c r="H769" s="571"/>
      <c r="I769" s="571"/>
      <c r="J769" s="571"/>
      <c r="K769" s="571"/>
      <c r="L769" s="571"/>
      <c r="M769" s="571"/>
      <c r="N769" s="571"/>
      <c r="O769" s="571"/>
      <c r="P769" s="571"/>
      <c r="Q769" s="571"/>
      <c r="BA769" s="340"/>
      <c r="BB769" s="393"/>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571"/>
      <c r="D770" s="571"/>
      <c r="E770" s="571"/>
      <c r="F770" s="571"/>
      <c r="G770" s="571"/>
      <c r="H770" s="571"/>
      <c r="I770" s="571"/>
      <c r="J770" s="571"/>
      <c r="K770" s="571"/>
      <c r="L770" s="571"/>
      <c r="M770" s="571"/>
      <c r="N770" s="571"/>
      <c r="O770" s="571"/>
      <c r="P770" s="571"/>
      <c r="Q770" s="571"/>
      <c r="BA770" s="340"/>
      <c r="BB770" s="393"/>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571"/>
      <c r="D771" s="571"/>
      <c r="E771" s="571"/>
      <c r="F771" s="571"/>
      <c r="G771" s="571"/>
      <c r="H771" s="571"/>
      <c r="I771" s="571"/>
      <c r="J771" s="571"/>
      <c r="K771" s="571"/>
      <c r="L771" s="571"/>
      <c r="M771" s="571"/>
      <c r="N771" s="571"/>
      <c r="O771" s="571"/>
      <c r="P771" s="571"/>
      <c r="Q771" s="571"/>
      <c r="BA771" s="340"/>
      <c r="BB771" s="393"/>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571"/>
      <c r="D772" s="571"/>
      <c r="E772" s="571"/>
      <c r="F772" s="571"/>
      <c r="G772" s="571"/>
      <c r="H772" s="571"/>
      <c r="I772" s="571"/>
      <c r="J772" s="571"/>
      <c r="K772" s="571"/>
      <c r="L772" s="571"/>
      <c r="M772" s="571"/>
      <c r="N772" s="571"/>
      <c r="O772" s="571"/>
      <c r="P772" s="571"/>
      <c r="Q772" s="571"/>
      <c r="BA772" s="340"/>
      <c r="BB772" s="393"/>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571"/>
      <c r="D773" s="571"/>
      <c r="E773" s="571"/>
      <c r="F773" s="571"/>
      <c r="G773" s="571"/>
      <c r="H773" s="571"/>
      <c r="I773" s="571"/>
      <c r="J773" s="571"/>
      <c r="K773" s="571"/>
      <c r="L773" s="571"/>
      <c r="M773" s="571"/>
      <c r="N773" s="571"/>
      <c r="O773" s="571"/>
      <c r="P773" s="571"/>
      <c r="Q773" s="571"/>
      <c r="BA773" s="340"/>
      <c r="BB773" s="393"/>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571"/>
      <c r="D774" s="571"/>
      <c r="E774" s="571"/>
      <c r="F774" s="571"/>
      <c r="G774" s="571"/>
      <c r="H774" s="571"/>
      <c r="I774" s="571"/>
      <c r="J774" s="571"/>
      <c r="K774" s="571"/>
      <c r="L774" s="571"/>
      <c r="M774" s="571"/>
      <c r="N774" s="571"/>
      <c r="O774" s="571"/>
      <c r="P774" s="571"/>
      <c r="Q774" s="571"/>
      <c r="BA774" s="340"/>
      <c r="BB774" s="393"/>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571"/>
      <c r="D775" s="571"/>
      <c r="E775" s="571"/>
      <c r="F775" s="571"/>
      <c r="G775" s="571"/>
      <c r="H775" s="571"/>
      <c r="I775" s="571"/>
      <c r="J775" s="571"/>
      <c r="K775" s="571"/>
      <c r="L775" s="571"/>
      <c r="M775" s="571"/>
      <c r="N775" s="571"/>
      <c r="O775" s="571"/>
      <c r="P775" s="571"/>
      <c r="Q775" s="571"/>
      <c r="BA775" s="340"/>
      <c r="BB775" s="393"/>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571"/>
      <c r="D776" s="571"/>
      <c r="E776" s="571"/>
      <c r="F776" s="571"/>
      <c r="G776" s="571"/>
      <c r="H776" s="571"/>
      <c r="I776" s="571"/>
      <c r="J776" s="571"/>
      <c r="K776" s="571"/>
      <c r="L776" s="571"/>
      <c r="M776" s="571"/>
      <c r="N776" s="571"/>
      <c r="O776" s="571"/>
      <c r="P776" s="571"/>
      <c r="Q776" s="571"/>
      <c r="BA776" s="340"/>
      <c r="BB776" s="393"/>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571"/>
      <c r="D777" s="571"/>
      <c r="E777" s="571"/>
      <c r="F777" s="571"/>
      <c r="G777" s="571"/>
      <c r="H777" s="571"/>
      <c r="I777" s="571"/>
      <c r="J777" s="571"/>
      <c r="K777" s="571"/>
      <c r="L777" s="571"/>
      <c r="M777" s="571"/>
      <c r="N777" s="571"/>
      <c r="O777" s="571"/>
      <c r="P777" s="571"/>
      <c r="Q777" s="571"/>
      <c r="BA777" s="340"/>
      <c r="BB777" s="393"/>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571"/>
      <c r="D778" s="571"/>
      <c r="E778" s="571"/>
      <c r="F778" s="571"/>
      <c r="G778" s="571"/>
      <c r="H778" s="571"/>
      <c r="I778" s="571"/>
      <c r="J778" s="571"/>
      <c r="K778" s="571"/>
      <c r="L778" s="571"/>
      <c r="M778" s="571"/>
      <c r="N778" s="571"/>
      <c r="O778" s="571"/>
      <c r="P778" s="571"/>
      <c r="Q778" s="571"/>
      <c r="BA778" s="340"/>
      <c r="BB778" s="393"/>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571"/>
      <c r="D779" s="571"/>
      <c r="E779" s="571"/>
      <c r="F779" s="571"/>
      <c r="G779" s="571"/>
      <c r="H779" s="571"/>
      <c r="I779" s="571"/>
      <c r="J779" s="571"/>
      <c r="K779" s="571"/>
      <c r="L779" s="571"/>
      <c r="M779" s="571"/>
      <c r="N779" s="571"/>
      <c r="O779" s="571"/>
      <c r="P779" s="571"/>
      <c r="Q779" s="571"/>
      <c r="BA779" s="340"/>
      <c r="BB779" s="393"/>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571"/>
      <c r="D780" s="571"/>
      <c r="E780" s="571"/>
      <c r="F780" s="571"/>
      <c r="G780" s="571"/>
      <c r="H780" s="571"/>
      <c r="I780" s="571"/>
      <c r="J780" s="571"/>
      <c r="K780" s="571"/>
      <c r="L780" s="571"/>
      <c r="M780" s="571"/>
      <c r="N780" s="571"/>
      <c r="O780" s="571"/>
      <c r="P780" s="571"/>
      <c r="Q780" s="571"/>
      <c r="BA780" s="340"/>
      <c r="BB780" s="393"/>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571"/>
      <c r="D781" s="571"/>
      <c r="E781" s="571"/>
      <c r="F781" s="571"/>
      <c r="G781" s="571"/>
      <c r="H781" s="571"/>
      <c r="I781" s="571"/>
      <c r="J781" s="571"/>
      <c r="K781" s="571"/>
      <c r="L781" s="571"/>
      <c r="M781" s="571"/>
      <c r="N781" s="571"/>
      <c r="O781" s="571"/>
      <c r="P781" s="571"/>
      <c r="Q781" s="571"/>
      <c r="BA781" s="340"/>
      <c r="BB781" s="393"/>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571"/>
      <c r="D782" s="571"/>
      <c r="E782" s="571"/>
      <c r="F782" s="571"/>
      <c r="G782" s="571"/>
      <c r="H782" s="571"/>
      <c r="I782" s="571"/>
      <c r="J782" s="571"/>
      <c r="K782" s="571"/>
      <c r="L782" s="571"/>
      <c r="M782" s="571"/>
      <c r="N782" s="571"/>
      <c r="O782" s="571"/>
      <c r="P782" s="571"/>
      <c r="Q782" s="571"/>
      <c r="BA782" s="340"/>
      <c r="BB782" s="393"/>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571"/>
      <c r="D783" s="571"/>
      <c r="E783" s="571"/>
      <c r="F783" s="571"/>
      <c r="G783" s="571"/>
      <c r="H783" s="571"/>
      <c r="I783" s="571"/>
      <c r="J783" s="571"/>
      <c r="K783" s="571"/>
      <c r="L783" s="571"/>
      <c r="M783" s="571"/>
      <c r="N783" s="571"/>
      <c r="O783" s="571"/>
      <c r="P783" s="571"/>
      <c r="Q783" s="571"/>
      <c r="BA783" s="340"/>
      <c r="BB783" s="393"/>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571"/>
      <c r="D784" s="571"/>
      <c r="E784" s="571"/>
      <c r="F784" s="571"/>
      <c r="G784" s="571"/>
      <c r="H784" s="571"/>
      <c r="I784" s="571"/>
      <c r="J784" s="571"/>
      <c r="K784" s="571"/>
      <c r="L784" s="571"/>
      <c r="M784" s="571"/>
      <c r="N784" s="571"/>
      <c r="O784" s="571"/>
      <c r="P784" s="571"/>
      <c r="Q784" s="571"/>
      <c r="BA784" s="340"/>
      <c r="BB784" s="393"/>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571"/>
      <c r="D785" s="571"/>
      <c r="E785" s="571"/>
      <c r="F785" s="571"/>
      <c r="G785" s="571"/>
      <c r="H785" s="571"/>
      <c r="I785" s="571"/>
      <c r="J785" s="571"/>
      <c r="K785" s="571"/>
      <c r="L785" s="571"/>
      <c r="M785" s="571"/>
      <c r="N785" s="571"/>
      <c r="O785" s="571"/>
      <c r="P785" s="571"/>
      <c r="Q785" s="571"/>
      <c r="BA785" s="340"/>
      <c r="BB785" s="393"/>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571"/>
      <c r="D786" s="571"/>
      <c r="E786" s="571"/>
      <c r="F786" s="571"/>
      <c r="G786" s="571"/>
      <c r="H786" s="571"/>
      <c r="I786" s="571"/>
      <c r="J786" s="571"/>
      <c r="K786" s="571"/>
      <c r="L786" s="571"/>
      <c r="M786" s="571"/>
      <c r="N786" s="571"/>
      <c r="O786" s="571"/>
      <c r="P786" s="571"/>
      <c r="Q786" s="571"/>
      <c r="BA786" s="340"/>
      <c r="BB786" s="393"/>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571"/>
      <c r="D787" s="571"/>
      <c r="E787" s="571"/>
      <c r="F787" s="571"/>
      <c r="G787" s="571"/>
      <c r="H787" s="571"/>
      <c r="I787" s="571"/>
      <c r="J787" s="571"/>
      <c r="K787" s="571"/>
      <c r="L787" s="571"/>
      <c r="M787" s="571"/>
      <c r="N787" s="571"/>
      <c r="O787" s="571"/>
      <c r="P787" s="571"/>
      <c r="Q787" s="571"/>
      <c r="BA787" s="340"/>
      <c r="BB787" s="393"/>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571"/>
      <c r="D788" s="571"/>
      <c r="E788" s="571"/>
      <c r="F788" s="571"/>
      <c r="G788" s="571"/>
      <c r="H788" s="571"/>
      <c r="I788" s="571"/>
      <c r="J788" s="571"/>
      <c r="K788" s="571"/>
      <c r="L788" s="571"/>
      <c r="M788" s="571"/>
      <c r="N788" s="571"/>
      <c r="O788" s="571"/>
      <c r="P788" s="571"/>
      <c r="Q788" s="571"/>
      <c r="BA788" s="340"/>
      <c r="BB788" s="393"/>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571"/>
      <c r="D789" s="571"/>
      <c r="E789" s="571"/>
      <c r="F789" s="571"/>
      <c r="G789" s="571"/>
      <c r="H789" s="571"/>
      <c r="I789" s="571"/>
      <c r="J789" s="571"/>
      <c r="K789" s="571"/>
      <c r="L789" s="571"/>
      <c r="M789" s="571"/>
      <c r="N789" s="571"/>
      <c r="O789" s="571"/>
      <c r="P789" s="571"/>
      <c r="Q789" s="571"/>
      <c r="BA789" s="340"/>
      <c r="BB789" s="393"/>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571"/>
      <c r="D790" s="571"/>
      <c r="E790" s="571"/>
      <c r="F790" s="571"/>
      <c r="G790" s="571"/>
      <c r="H790" s="571"/>
      <c r="I790" s="571"/>
      <c r="J790" s="571"/>
      <c r="K790" s="571"/>
      <c r="L790" s="571"/>
      <c r="M790" s="571"/>
      <c r="N790" s="571"/>
      <c r="O790" s="571"/>
      <c r="P790" s="571"/>
      <c r="Q790" s="571"/>
      <c r="BA790" s="340"/>
      <c r="BB790" s="393"/>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571"/>
      <c r="D791" s="571"/>
      <c r="E791" s="571"/>
      <c r="F791" s="571"/>
      <c r="G791" s="571"/>
      <c r="H791" s="571"/>
      <c r="I791" s="571"/>
      <c r="J791" s="571"/>
      <c r="K791" s="571"/>
      <c r="L791" s="571"/>
      <c r="M791" s="571"/>
      <c r="N791" s="571"/>
      <c r="O791" s="571"/>
      <c r="P791" s="571"/>
      <c r="Q791" s="571"/>
      <c r="BA791" s="340"/>
      <c r="BB791" s="393"/>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571"/>
      <c r="D792" s="571"/>
      <c r="E792" s="571"/>
      <c r="F792" s="571"/>
      <c r="G792" s="571"/>
      <c r="H792" s="571"/>
      <c r="I792" s="571"/>
      <c r="J792" s="571"/>
      <c r="K792" s="571"/>
      <c r="L792" s="571"/>
      <c r="M792" s="571"/>
      <c r="N792" s="571"/>
      <c r="O792" s="571"/>
      <c r="P792" s="571"/>
      <c r="Q792" s="571"/>
      <c r="BA792" s="340"/>
      <c r="BB792" s="393"/>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571"/>
      <c r="D793" s="571"/>
      <c r="E793" s="571"/>
      <c r="F793" s="571"/>
      <c r="G793" s="571"/>
      <c r="H793" s="571"/>
      <c r="I793" s="571"/>
      <c r="J793" s="571"/>
      <c r="K793" s="571"/>
      <c r="L793" s="571"/>
      <c r="M793" s="571"/>
      <c r="N793" s="571"/>
      <c r="O793" s="571"/>
      <c r="P793" s="571"/>
      <c r="Q793" s="571"/>
      <c r="BA793" s="340"/>
      <c r="BB793" s="393"/>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571"/>
      <c r="D794" s="571"/>
      <c r="E794" s="571"/>
      <c r="F794" s="571"/>
      <c r="G794" s="571"/>
      <c r="H794" s="571"/>
      <c r="I794" s="571"/>
      <c r="J794" s="571"/>
      <c r="K794" s="571"/>
      <c r="L794" s="571"/>
      <c r="M794" s="571"/>
      <c r="N794" s="571"/>
      <c r="O794" s="571"/>
      <c r="P794" s="571"/>
      <c r="Q794" s="571"/>
      <c r="BA794" s="340"/>
      <c r="BB794" s="393"/>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571"/>
      <c r="D795" s="571"/>
      <c r="E795" s="571"/>
      <c r="F795" s="571"/>
      <c r="G795" s="571"/>
      <c r="H795" s="571"/>
      <c r="I795" s="571"/>
      <c r="J795" s="571"/>
      <c r="K795" s="571"/>
      <c r="L795" s="571"/>
      <c r="M795" s="571"/>
      <c r="N795" s="571"/>
      <c r="O795" s="571"/>
      <c r="P795" s="571"/>
      <c r="Q795" s="571"/>
      <c r="BA795" s="340"/>
      <c r="BB795" s="393"/>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571"/>
      <c r="D796" s="571"/>
      <c r="E796" s="571"/>
      <c r="F796" s="571"/>
      <c r="G796" s="571"/>
      <c r="H796" s="571"/>
      <c r="I796" s="571"/>
      <c r="J796" s="571"/>
      <c r="K796" s="571"/>
      <c r="L796" s="571"/>
      <c r="M796" s="571"/>
      <c r="N796" s="571"/>
      <c r="O796" s="571"/>
      <c r="P796" s="571"/>
      <c r="Q796" s="571"/>
      <c r="BA796" s="340"/>
      <c r="BB796" s="393"/>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571"/>
      <c r="D797" s="571"/>
      <c r="E797" s="571"/>
      <c r="F797" s="571"/>
      <c r="G797" s="571"/>
      <c r="H797" s="571"/>
      <c r="I797" s="571"/>
      <c r="J797" s="571"/>
      <c r="K797" s="571"/>
      <c r="L797" s="571"/>
      <c r="M797" s="571"/>
      <c r="N797" s="571"/>
      <c r="O797" s="571"/>
      <c r="P797" s="571"/>
      <c r="Q797" s="571"/>
      <c r="BA797" s="340"/>
      <c r="BB797" s="393"/>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571"/>
      <c r="D798" s="571"/>
      <c r="E798" s="571"/>
      <c r="F798" s="571"/>
      <c r="G798" s="571"/>
      <c r="H798" s="571"/>
      <c r="I798" s="571"/>
      <c r="J798" s="571"/>
      <c r="K798" s="571"/>
      <c r="L798" s="571"/>
      <c r="M798" s="571"/>
      <c r="N798" s="571"/>
      <c r="O798" s="571"/>
      <c r="P798" s="571"/>
      <c r="Q798" s="571"/>
      <c r="BA798" s="340"/>
      <c r="BB798" s="393"/>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571"/>
      <c r="D799" s="571"/>
      <c r="E799" s="571"/>
      <c r="F799" s="571"/>
      <c r="G799" s="571"/>
      <c r="H799" s="571"/>
      <c r="I799" s="571"/>
      <c r="J799" s="571"/>
      <c r="K799" s="571"/>
      <c r="L799" s="571"/>
      <c r="M799" s="571"/>
      <c r="N799" s="571"/>
      <c r="O799" s="571"/>
      <c r="P799" s="571"/>
      <c r="Q799" s="571"/>
      <c r="BA799" s="340"/>
      <c r="BB799" s="393"/>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571"/>
      <c r="D800" s="571"/>
      <c r="E800" s="571"/>
      <c r="F800" s="571"/>
      <c r="G800" s="571"/>
      <c r="H800" s="571"/>
      <c r="I800" s="571"/>
      <c r="J800" s="571"/>
      <c r="K800" s="571"/>
      <c r="L800" s="571"/>
      <c r="M800" s="571"/>
      <c r="N800" s="571"/>
      <c r="O800" s="571"/>
      <c r="P800" s="571"/>
      <c r="Q800" s="571"/>
      <c r="BA800" s="340"/>
      <c r="BB800" s="393"/>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571"/>
      <c r="D801" s="571"/>
      <c r="E801" s="571"/>
      <c r="F801" s="571"/>
      <c r="G801" s="571"/>
      <c r="H801" s="571"/>
      <c r="I801" s="571"/>
      <c r="J801" s="571"/>
      <c r="K801" s="571"/>
      <c r="L801" s="571"/>
      <c r="M801" s="571"/>
      <c r="N801" s="571"/>
      <c r="O801" s="571"/>
      <c r="P801" s="571"/>
      <c r="Q801" s="571"/>
    </row>
    <row r="802" ht="25.15" customHeight="true" x14ac:dyDescent="0.2">
      <c r="C802" s="571"/>
      <c r="D802" s="571"/>
      <c r="E802" s="571"/>
      <c r="F802" s="571"/>
      <c r="G802" s="571"/>
      <c r="H802" s="571"/>
      <c r="I802" s="571"/>
      <c r="J802" s="571"/>
      <c r="K802" s="571"/>
      <c r="L802" s="571"/>
      <c r="M802" s="571"/>
      <c r="N802" s="571"/>
      <c r="O802" s="571"/>
      <c r="P802" s="571"/>
      <c r="Q802" s="571"/>
    </row>
    <row r="803" ht="25.15" customHeight="true" x14ac:dyDescent="0.2">
      <c r="C803" s="571"/>
      <c r="D803" s="571"/>
      <c r="E803" s="571"/>
      <c r="F803" s="571"/>
      <c r="G803" s="571"/>
      <c r="H803" s="571"/>
      <c r="I803" s="571"/>
      <c r="J803" s="571"/>
      <c r="K803" s="571"/>
      <c r="L803" s="571"/>
      <c r="M803" s="571"/>
      <c r="N803" s="571"/>
      <c r="O803" s="571"/>
      <c r="P803" s="571"/>
      <c r="Q803" s="571"/>
    </row>
    <row r="804" ht="25.15" customHeight="true" x14ac:dyDescent="0.2">
      <c r="C804" s="571"/>
      <c r="D804" s="571"/>
      <c r="E804" s="571"/>
      <c r="F804" s="571"/>
      <c r="G804" s="571"/>
      <c r="H804" s="571"/>
      <c r="I804" s="571"/>
      <c r="J804" s="571"/>
      <c r="K804" s="571"/>
      <c r="L804" s="571"/>
      <c r="M804" s="571"/>
      <c r="N804" s="571"/>
      <c r="O804" s="571"/>
      <c r="P804" s="571"/>
      <c r="Q804" s="571"/>
    </row>
    <row r="805" ht="25.15" customHeight="true" x14ac:dyDescent="0.2">
      <c r="C805" s="571"/>
      <c r="D805" s="571"/>
      <c r="E805" s="571"/>
      <c r="F805" s="571"/>
      <c r="G805" s="571"/>
      <c r="H805" s="571"/>
      <c r="I805" s="571"/>
      <c r="J805" s="571"/>
      <c r="K805" s="571"/>
      <c r="L805" s="571"/>
      <c r="M805" s="571"/>
      <c r="N805" s="571"/>
      <c r="O805" s="571"/>
      <c r="P805" s="571"/>
      <c r="Q805" s="571"/>
    </row>
    <row r="806" ht="25.15" customHeight="true" x14ac:dyDescent="0.2">
      <c r="C806" s="571"/>
      <c r="D806" s="571"/>
      <c r="E806" s="571"/>
      <c r="F806" s="571"/>
      <c r="G806" s="571"/>
      <c r="H806" s="571"/>
      <c r="I806" s="571"/>
      <c r="J806" s="571"/>
      <c r="K806" s="571"/>
      <c r="L806" s="571"/>
      <c r="M806" s="571"/>
      <c r="N806" s="571"/>
      <c r="O806" s="571"/>
      <c r="P806" s="571"/>
      <c r="Q806" s="571"/>
    </row>
    <row r="807" ht="25.15" customHeight="true" x14ac:dyDescent="0.2">
      <c r="C807" s="571"/>
      <c r="D807" s="571"/>
      <c r="E807" s="571"/>
      <c r="F807" s="571"/>
      <c r="G807" s="571"/>
      <c r="H807" s="571"/>
      <c r="I807" s="571"/>
      <c r="J807" s="571"/>
      <c r="K807" s="571"/>
      <c r="L807" s="571"/>
      <c r="M807" s="571"/>
      <c r="N807" s="571"/>
      <c r="O807" s="571"/>
      <c r="P807" s="571"/>
      <c r="Q807" s="571"/>
    </row>
    <row r="808" ht="25.15" customHeight="true" x14ac:dyDescent="0.2">
      <c r="C808" s="571"/>
      <c r="D808" s="571"/>
      <c r="E808" s="571"/>
      <c r="F808" s="571"/>
      <c r="G808" s="571"/>
      <c r="H808" s="571"/>
      <c r="I808" s="571"/>
      <c r="J808" s="571"/>
      <c r="K808" s="571"/>
      <c r="L808" s="571"/>
      <c r="M808" s="571"/>
      <c r="N808" s="571"/>
      <c r="O808" s="571"/>
      <c r="P808" s="571"/>
      <c r="Q808" s="571"/>
    </row>
    <row r="809" ht="25.15" customHeight="true" x14ac:dyDescent="0.2">
      <c r="C809" s="571"/>
      <c r="D809" s="571"/>
      <c r="E809" s="571"/>
      <c r="F809" s="571"/>
      <c r="G809" s="571"/>
      <c r="H809" s="571"/>
      <c r="I809" s="571"/>
      <c r="J809" s="571"/>
      <c r="K809" s="571"/>
      <c r="L809" s="571"/>
      <c r="M809" s="571"/>
      <c r="N809" s="571"/>
      <c r="O809" s="571"/>
      <c r="P809" s="571"/>
      <c r="Q809" s="571"/>
    </row>
    <row r="810" ht="25.15" customHeight="true" x14ac:dyDescent="0.2">
      <c r="C810" s="571"/>
      <c r="D810" s="571"/>
      <c r="E810" s="571"/>
      <c r="F810" s="571"/>
      <c r="G810" s="571"/>
      <c r="H810" s="571"/>
      <c r="I810" s="571"/>
      <c r="J810" s="571"/>
      <c r="K810" s="571"/>
      <c r="L810" s="571"/>
      <c r="M810" s="571"/>
      <c r="N810" s="571"/>
      <c r="O810" s="571"/>
      <c r="P810" s="571"/>
      <c r="Q810" s="571"/>
    </row>
    <row r="811" ht="25.15" customHeight="true" x14ac:dyDescent="0.2">
      <c r="C811" s="571"/>
      <c r="D811" s="571"/>
      <c r="E811" s="571"/>
      <c r="F811" s="571"/>
      <c r="G811" s="571"/>
      <c r="H811" s="571"/>
      <c r="I811" s="571"/>
      <c r="J811" s="571"/>
      <c r="K811" s="571"/>
      <c r="L811" s="571"/>
      <c r="M811" s="571"/>
      <c r="N811" s="571"/>
      <c r="O811" s="571"/>
      <c r="P811" s="571"/>
      <c r="Q811" s="571"/>
    </row>
    <row r="812" ht="25.15" customHeight="true" x14ac:dyDescent="0.2">
      <c r="C812" s="571"/>
      <c r="D812" s="571"/>
      <c r="E812" s="571"/>
      <c r="F812" s="571"/>
      <c r="G812" s="571"/>
      <c r="H812" s="571"/>
      <c r="I812" s="571"/>
      <c r="J812" s="571"/>
      <c r="K812" s="571"/>
      <c r="L812" s="571"/>
      <c r="M812" s="571"/>
      <c r="N812" s="571"/>
      <c r="O812" s="571"/>
      <c r="P812" s="571"/>
      <c r="Q812" s="571"/>
    </row>
    <row r="813" ht="25.15" customHeight="true" x14ac:dyDescent="0.2">
      <c r="C813" s="571"/>
      <c r="D813" s="571"/>
      <c r="E813" s="571"/>
      <c r="F813" s="571"/>
      <c r="G813" s="571"/>
      <c r="H813" s="571"/>
      <c r="I813" s="571"/>
      <c r="J813" s="571"/>
      <c r="K813" s="571"/>
      <c r="L813" s="571"/>
      <c r="M813" s="571"/>
      <c r="N813" s="571"/>
      <c r="O813" s="571"/>
      <c r="P813" s="571"/>
      <c r="Q813" s="571"/>
    </row>
    <row r="814" ht="25.15" customHeight="true" x14ac:dyDescent="0.2">
      <c r="C814" s="571"/>
      <c r="D814" s="571"/>
      <c r="E814" s="571"/>
      <c r="F814" s="571"/>
      <c r="G814" s="571"/>
      <c r="H814" s="571"/>
      <c r="I814" s="571"/>
      <c r="J814" s="571"/>
      <c r="K814" s="571"/>
      <c r="L814" s="571"/>
      <c r="M814" s="571"/>
      <c r="N814" s="571"/>
      <c r="O814" s="571"/>
      <c r="P814" s="571"/>
      <c r="Q814" s="571"/>
    </row>
    <row r="815" ht="25.15" customHeight="true" x14ac:dyDescent="0.2">
      <c r="C815" s="571"/>
      <c r="D815" s="571"/>
      <c r="E815" s="571"/>
      <c r="F815" s="571"/>
      <c r="G815" s="571"/>
      <c r="H815" s="571"/>
      <c r="I815" s="571"/>
      <c r="J815" s="571"/>
      <c r="K815" s="571"/>
      <c r="L815" s="571"/>
      <c r="M815" s="571"/>
      <c r="N815" s="571"/>
      <c r="O815" s="571"/>
      <c r="P815" s="571"/>
      <c r="Q815" s="571"/>
    </row>
    <row r="816" ht="25.15" customHeight="true" x14ac:dyDescent="0.2">
      <c r="C816" s="571"/>
      <c r="D816" s="571"/>
      <c r="E816" s="571"/>
      <c r="F816" s="571"/>
      <c r="G816" s="571"/>
      <c r="H816" s="571"/>
      <c r="I816" s="571"/>
      <c r="J816" s="571"/>
      <c r="K816" s="571"/>
      <c r="L816" s="571"/>
      <c r="M816" s="571"/>
      <c r="N816" s="571"/>
      <c r="O816" s="571"/>
      <c r="P816" s="571"/>
      <c r="Q816" s="571"/>
    </row>
    <row r="817" ht="25.15" customHeight="true" x14ac:dyDescent="0.2">
      <c r="C817" s="571"/>
      <c r="D817" s="571"/>
      <c r="E817" s="571"/>
      <c r="F817" s="571"/>
      <c r="G817" s="571"/>
      <c r="H817" s="571"/>
      <c r="I817" s="571"/>
      <c r="J817" s="571"/>
      <c r="K817" s="571"/>
      <c r="L817" s="571"/>
      <c r="M817" s="571"/>
      <c r="N817" s="571"/>
      <c r="O817" s="571"/>
      <c r="P817" s="571"/>
      <c r="Q817" s="571"/>
    </row>
    <row r="818" ht="25.15" customHeight="true" x14ac:dyDescent="0.2">
      <c r="C818" s="571"/>
      <c r="D818" s="571"/>
      <c r="E818" s="571"/>
      <c r="F818" s="571"/>
      <c r="G818" s="571"/>
      <c r="H818" s="571"/>
      <c r="I818" s="571"/>
      <c r="J818" s="571"/>
      <c r="K818" s="571"/>
      <c r="L818" s="571"/>
      <c r="M818" s="571"/>
      <c r="N818" s="571"/>
      <c r="O818" s="571"/>
      <c r="P818" s="571"/>
      <c r="Q818" s="571"/>
    </row>
    <row r="819" ht="25.15" customHeight="true" x14ac:dyDescent="0.2">
      <c r="C819" s="571"/>
      <c r="D819" s="571"/>
      <c r="E819" s="571"/>
      <c r="F819" s="571"/>
      <c r="G819" s="571"/>
      <c r="H819" s="571"/>
      <c r="I819" s="571"/>
      <c r="J819" s="571"/>
      <c r="K819" s="571"/>
      <c r="L819" s="571"/>
      <c r="M819" s="571"/>
      <c r="N819" s="571"/>
      <c r="O819" s="571"/>
      <c r="P819" s="571"/>
      <c r="Q819" s="571"/>
    </row>
    <row r="820" ht="25.15" customHeight="true" x14ac:dyDescent="0.2">
      <c r="C820" s="571"/>
      <c r="D820" s="571"/>
      <c r="E820" s="571"/>
      <c r="F820" s="571"/>
      <c r="G820" s="571"/>
      <c r="H820" s="571"/>
      <c r="I820" s="571"/>
      <c r="J820" s="571"/>
      <c r="K820" s="571"/>
      <c r="L820" s="571"/>
      <c r="M820" s="571"/>
      <c r="N820" s="571"/>
      <c r="O820" s="571"/>
      <c r="P820" s="571"/>
      <c r="Q820" s="571"/>
    </row>
    <row r="821" ht="25.15" customHeight="true" x14ac:dyDescent="0.2">
      <c r="C821" s="571"/>
      <c r="D821" s="571"/>
      <c r="E821" s="571"/>
      <c r="F821" s="571"/>
      <c r="G821" s="571"/>
      <c r="H821" s="571"/>
      <c r="I821" s="571"/>
      <c r="J821" s="571"/>
      <c r="K821" s="571"/>
      <c r="L821" s="571"/>
      <c r="M821" s="571"/>
      <c r="N821" s="571"/>
      <c r="O821" s="571"/>
      <c r="P821" s="571"/>
      <c r="Q821" s="571"/>
    </row>
    <row r="822" ht="25.15" customHeight="true" x14ac:dyDescent="0.2">
      <c r="C822" s="571"/>
      <c r="D822" s="571"/>
      <c r="E822" s="571"/>
      <c r="F822" s="571"/>
      <c r="G822" s="571"/>
      <c r="H822" s="571"/>
      <c r="I822" s="571"/>
      <c r="J822" s="571"/>
      <c r="K822" s="571"/>
      <c r="L822" s="571"/>
      <c r="M822" s="571"/>
      <c r="N822" s="571"/>
      <c r="O822" s="571"/>
      <c r="P822" s="571"/>
      <c r="Q822" s="571"/>
    </row>
    <row r="823" ht="25.15" customHeight="true" x14ac:dyDescent="0.2">
      <c r="C823" s="571"/>
      <c r="D823" s="571"/>
      <c r="E823" s="571"/>
      <c r="F823" s="571"/>
      <c r="G823" s="571"/>
      <c r="H823" s="571"/>
      <c r="I823" s="571"/>
      <c r="J823" s="571"/>
      <c r="K823" s="571"/>
      <c r="L823" s="571"/>
      <c r="M823" s="571"/>
      <c r="N823" s="571"/>
      <c r="O823" s="571"/>
      <c r="P823" s="571"/>
      <c r="Q823" s="571"/>
    </row>
    <row r="824" ht="25.15" customHeight="true" x14ac:dyDescent="0.2">
      <c r="C824" s="571"/>
      <c r="D824" s="571"/>
      <c r="E824" s="571"/>
      <c r="F824" s="571"/>
      <c r="G824" s="571"/>
      <c r="H824" s="571"/>
      <c r="I824" s="571"/>
      <c r="J824" s="571"/>
      <c r="K824" s="571"/>
      <c r="L824" s="571"/>
      <c r="M824" s="571"/>
      <c r="N824" s="571"/>
      <c r="O824" s="571"/>
      <c r="P824" s="571"/>
      <c r="Q824" s="571"/>
    </row>
    <row r="825" ht="25.15" customHeight="true" x14ac:dyDescent="0.2">
      <c r="C825" s="571"/>
      <c r="D825" s="571"/>
      <c r="E825" s="571"/>
      <c r="F825" s="571"/>
      <c r="G825" s="571"/>
      <c r="H825" s="571"/>
      <c r="I825" s="571"/>
      <c r="J825" s="571"/>
      <c r="K825" s="571"/>
      <c r="L825" s="571"/>
      <c r="M825" s="571"/>
      <c r="N825" s="571"/>
      <c r="O825" s="571"/>
      <c r="P825" s="571"/>
      <c r="Q825" s="571"/>
    </row>
    <row r="826" ht="25.15" customHeight="true" x14ac:dyDescent="0.2">
      <c r="C826" s="571"/>
      <c r="D826" s="571"/>
      <c r="E826" s="571"/>
      <c r="F826" s="571"/>
      <c r="G826" s="571"/>
      <c r="H826" s="571"/>
      <c r="I826" s="571"/>
      <c r="J826" s="571"/>
      <c r="K826" s="571"/>
      <c r="L826" s="571"/>
      <c r="M826" s="571"/>
      <c r="N826" s="571"/>
      <c r="O826" s="571"/>
      <c r="P826" s="571"/>
      <c r="Q826" s="571"/>
    </row>
    <row r="827" ht="25.15" customHeight="true" x14ac:dyDescent="0.2">
      <c r="C827" s="571"/>
      <c r="D827" s="571"/>
      <c r="E827" s="571"/>
      <c r="F827" s="571"/>
      <c r="G827" s="571"/>
      <c r="H827" s="571"/>
      <c r="I827" s="571"/>
      <c r="J827" s="571"/>
      <c r="K827" s="571"/>
      <c r="L827" s="571"/>
      <c r="M827" s="571"/>
      <c r="N827" s="571"/>
      <c r="O827" s="571"/>
      <c r="P827" s="571"/>
      <c r="Q827" s="571"/>
    </row>
    <row r="828" ht="25.15" customHeight="true" x14ac:dyDescent="0.2">
      <c r="C828" s="571"/>
      <c r="D828" s="571"/>
      <c r="E828" s="571"/>
      <c r="F828" s="571"/>
      <c r="G828" s="571"/>
      <c r="H828" s="571"/>
      <c r="I828" s="571"/>
      <c r="J828" s="571"/>
      <c r="K828" s="571"/>
      <c r="L828" s="571"/>
      <c r="M828" s="571"/>
      <c r="N828" s="571"/>
      <c r="O828" s="571"/>
      <c r="P828" s="571"/>
      <c r="Q828" s="571"/>
    </row>
    <row r="829" ht="25.15" customHeight="true" x14ac:dyDescent="0.2">
      <c r="C829" s="571"/>
      <c r="D829" s="571"/>
      <c r="E829" s="571"/>
      <c r="F829" s="571"/>
      <c r="G829" s="571"/>
      <c r="H829" s="571"/>
      <c r="I829" s="571"/>
      <c r="J829" s="571"/>
      <c r="K829" s="571"/>
      <c r="L829" s="571"/>
      <c r="M829" s="571"/>
      <c r="N829" s="571"/>
      <c r="O829" s="571"/>
      <c r="P829" s="571"/>
      <c r="Q829" s="571"/>
    </row>
    <row r="830" ht="25.15" customHeight="true" x14ac:dyDescent="0.2">
      <c r="C830" s="571"/>
      <c r="D830" s="571"/>
      <c r="E830" s="571"/>
      <c r="F830" s="571"/>
      <c r="G830" s="571"/>
      <c r="H830" s="571"/>
      <c r="I830" s="571"/>
      <c r="J830" s="571"/>
      <c r="K830" s="571"/>
      <c r="L830" s="571"/>
      <c r="M830" s="571"/>
      <c r="N830" s="571"/>
      <c r="O830" s="571"/>
      <c r="P830" s="571"/>
      <c r="Q830" s="571"/>
    </row>
    <row r="831" ht="25.15" customHeight="true" x14ac:dyDescent="0.2">
      <c r="C831" s="571"/>
      <c r="D831" s="571"/>
      <c r="E831" s="571"/>
      <c r="F831" s="571"/>
      <c r="G831" s="571"/>
      <c r="H831" s="571"/>
      <c r="I831" s="571"/>
      <c r="J831" s="571"/>
      <c r="K831" s="571"/>
      <c r="L831" s="571"/>
      <c r="M831" s="571"/>
      <c r="N831" s="571"/>
      <c r="O831" s="571"/>
      <c r="P831" s="571"/>
      <c r="Q831" s="571"/>
    </row>
    <row r="832" ht="25.15" customHeight="true" x14ac:dyDescent="0.2">
      <c r="C832" s="571"/>
      <c r="D832" s="571"/>
      <c r="E832" s="571"/>
      <c r="F832" s="571"/>
      <c r="G832" s="571"/>
      <c r="H832" s="571"/>
      <c r="I832" s="571"/>
      <c r="J832" s="571"/>
      <c r="K832" s="571"/>
      <c r="L832" s="571"/>
      <c r="M832" s="571"/>
      <c r="N832" s="571"/>
      <c r="O832" s="571"/>
      <c r="P832" s="571"/>
      <c r="Q832" s="571"/>
    </row>
    <row r="833" ht="25.15" customHeight="true" x14ac:dyDescent="0.2">
      <c r="C833" s="571"/>
      <c r="D833" s="571"/>
      <c r="E833" s="571"/>
      <c r="F833" s="571"/>
      <c r="G833" s="571"/>
      <c r="H833" s="571"/>
      <c r="I833" s="571"/>
      <c r="J833" s="571"/>
      <c r="K833" s="571"/>
      <c r="L833" s="571"/>
      <c r="M833" s="571"/>
      <c r="N833" s="571"/>
      <c r="O833" s="571"/>
      <c r="P833" s="571"/>
      <c r="Q833" s="571"/>
    </row>
    <row r="834" ht="25.15" customHeight="true" x14ac:dyDescent="0.2">
      <c r="C834" s="571"/>
      <c r="D834" s="571"/>
      <c r="E834" s="571"/>
      <c r="F834" s="571"/>
      <c r="G834" s="571"/>
      <c r="H834" s="571"/>
      <c r="I834" s="571"/>
      <c r="J834" s="571"/>
      <c r="K834" s="571"/>
      <c r="L834" s="571"/>
      <c r="M834" s="571"/>
      <c r="N834" s="571"/>
      <c r="O834" s="571"/>
      <c r="P834" s="571"/>
      <c r="Q834" s="571"/>
    </row>
    <row r="835" ht="25.15" customHeight="true" x14ac:dyDescent="0.2">
      <c r="C835" s="571"/>
      <c r="D835" s="571"/>
      <c r="E835" s="571"/>
      <c r="F835" s="571"/>
      <c r="G835" s="571"/>
      <c r="H835" s="571"/>
      <c r="I835" s="571"/>
      <c r="J835" s="571"/>
      <c r="K835" s="571"/>
      <c r="L835" s="571"/>
      <c r="M835" s="571"/>
      <c r="N835" s="571"/>
      <c r="O835" s="571"/>
      <c r="P835" s="571"/>
      <c r="Q835" s="571"/>
    </row>
    <row r="836" ht="25.15" customHeight="true" x14ac:dyDescent="0.2">
      <c r="C836" s="571"/>
      <c r="D836" s="571"/>
      <c r="E836" s="571"/>
      <c r="F836" s="571"/>
      <c r="G836" s="571"/>
      <c r="H836" s="571"/>
      <c r="I836" s="571"/>
      <c r="J836" s="571"/>
      <c r="K836" s="571"/>
      <c r="L836" s="571"/>
      <c r="M836" s="571"/>
      <c r="N836" s="571"/>
      <c r="O836" s="571"/>
      <c r="P836" s="571"/>
      <c r="Q836" s="571"/>
    </row>
    <row r="837" ht="25.15" customHeight="true" x14ac:dyDescent="0.2">
      <c r="C837" s="571"/>
      <c r="D837" s="571"/>
      <c r="E837" s="571"/>
      <c r="F837" s="571"/>
      <c r="G837" s="571"/>
      <c r="H837" s="571"/>
      <c r="I837" s="571"/>
      <c r="J837" s="571"/>
      <c r="K837" s="571"/>
      <c r="L837" s="571"/>
      <c r="M837" s="571"/>
      <c r="N837" s="571"/>
      <c r="O837" s="571"/>
      <c r="P837" s="571"/>
      <c r="Q837" s="571"/>
    </row>
    <row r="838" ht="25.15" customHeight="true" x14ac:dyDescent="0.2">
      <c r="C838" s="571"/>
      <c r="D838" s="571"/>
      <c r="E838" s="571"/>
      <c r="F838" s="571"/>
      <c r="G838" s="571"/>
      <c r="H838" s="571"/>
      <c r="I838" s="571"/>
      <c r="J838" s="571"/>
      <c r="K838" s="571"/>
      <c r="L838" s="571"/>
      <c r="M838" s="571"/>
      <c r="N838" s="571"/>
      <c r="O838" s="571"/>
      <c r="P838" s="571"/>
      <c r="Q838" s="571"/>
    </row>
    <row r="839" ht="25.15" customHeight="true" x14ac:dyDescent="0.2">
      <c r="C839" s="571"/>
      <c r="D839" s="571"/>
      <c r="E839" s="571"/>
      <c r="F839" s="571"/>
      <c r="G839" s="571"/>
      <c r="H839" s="571"/>
      <c r="I839" s="571"/>
      <c r="J839" s="571"/>
      <c r="K839" s="571"/>
      <c r="L839" s="571"/>
      <c r="M839" s="571"/>
      <c r="N839" s="571"/>
      <c r="O839" s="571"/>
      <c r="P839" s="571"/>
      <c r="Q839" s="571"/>
    </row>
    <row r="840" ht="25.15" customHeight="true" x14ac:dyDescent="0.2">
      <c r="C840" s="571"/>
      <c r="D840" s="571"/>
      <c r="E840" s="571"/>
      <c r="F840" s="571"/>
      <c r="G840" s="571"/>
      <c r="H840" s="571"/>
      <c r="I840" s="571"/>
      <c r="J840" s="571"/>
      <c r="K840" s="571"/>
      <c r="L840" s="571"/>
      <c r="M840" s="571"/>
      <c r="N840" s="571"/>
      <c r="O840" s="571"/>
      <c r="P840" s="571"/>
      <c r="Q840" s="571"/>
    </row>
    <row r="841" ht="25.15" customHeight="true" x14ac:dyDescent="0.2">
      <c r="C841" s="571"/>
      <c r="D841" s="571"/>
      <c r="E841" s="571"/>
      <c r="F841" s="571"/>
      <c r="G841" s="571"/>
      <c r="H841" s="571"/>
      <c r="I841" s="571"/>
      <c r="J841" s="571"/>
      <c r="K841" s="571"/>
      <c r="L841" s="571"/>
      <c r="M841" s="571"/>
      <c r="N841" s="571"/>
      <c r="O841" s="571"/>
      <c r="P841" s="571"/>
      <c r="Q841" s="571"/>
    </row>
    <row r="842" ht="25.15" customHeight="true" x14ac:dyDescent="0.2">
      <c r="C842" s="571"/>
      <c r="D842" s="571"/>
      <c r="E842" s="571"/>
      <c r="F842" s="571"/>
      <c r="G842" s="571"/>
      <c r="H842" s="571"/>
      <c r="I842" s="571"/>
      <c r="J842" s="571"/>
      <c r="K842" s="571"/>
      <c r="L842" s="571"/>
      <c r="M842" s="571"/>
      <c r="N842" s="571"/>
      <c r="O842" s="571"/>
      <c r="P842" s="571"/>
      <c r="Q842" s="571"/>
    </row>
    <row r="843" ht="25.15" customHeight="true" x14ac:dyDescent="0.2">
      <c r="C843" s="571"/>
      <c r="D843" s="571"/>
      <c r="E843" s="571"/>
      <c r="F843" s="571"/>
      <c r="G843" s="571"/>
      <c r="H843" s="571"/>
      <c r="I843" s="571"/>
      <c r="J843" s="571"/>
      <c r="K843" s="571"/>
      <c r="L843" s="571"/>
      <c r="M843" s="571"/>
      <c r="N843" s="571"/>
      <c r="O843" s="571"/>
      <c r="P843" s="571"/>
      <c r="Q843" s="571"/>
    </row>
    <row r="844" ht="25.15" customHeight="true" x14ac:dyDescent="0.2">
      <c r="C844" s="571"/>
      <c r="D844" s="571"/>
      <c r="E844" s="571"/>
      <c r="F844" s="571"/>
      <c r="G844" s="571"/>
      <c r="H844" s="571"/>
      <c r="I844" s="571"/>
      <c r="J844" s="571"/>
      <c r="K844" s="571"/>
      <c r="L844" s="571"/>
      <c r="M844" s="571"/>
      <c r="N844" s="571"/>
      <c r="O844" s="571"/>
      <c r="P844" s="571"/>
      <c r="Q844" s="571"/>
    </row>
    <row r="845" ht="25.15" customHeight="true" x14ac:dyDescent="0.2">
      <c r="C845" s="571"/>
      <c r="D845" s="571"/>
      <c r="E845" s="571"/>
      <c r="F845" s="571"/>
      <c r="G845" s="571"/>
      <c r="H845" s="571"/>
      <c r="I845" s="571"/>
      <c r="J845" s="571"/>
      <c r="K845" s="571"/>
      <c r="L845" s="571"/>
      <c r="M845" s="571"/>
      <c r="N845" s="571"/>
      <c r="O845" s="571"/>
      <c r="P845" s="571"/>
      <c r="Q845" s="571"/>
    </row>
    <row r="846" ht="25.15" customHeight="true" x14ac:dyDescent="0.2">
      <c r="C846" s="571"/>
      <c r="D846" s="571"/>
      <c r="E846" s="571"/>
      <c r="F846" s="571"/>
      <c r="G846" s="571"/>
      <c r="H846" s="571"/>
      <c r="I846" s="571"/>
      <c r="J846" s="571"/>
      <c r="K846" s="571"/>
      <c r="L846" s="571"/>
      <c r="M846" s="571"/>
      <c r="N846" s="571"/>
      <c r="O846" s="571"/>
      <c r="P846" s="571"/>
      <c r="Q846" s="571"/>
    </row>
    <row r="847" ht="25.15" customHeight="true" x14ac:dyDescent="0.2">
      <c r="C847" s="571"/>
      <c r="D847" s="571"/>
      <c r="E847" s="571"/>
      <c r="F847" s="571"/>
      <c r="G847" s="571"/>
      <c r="H847" s="571"/>
      <c r="I847" s="571"/>
      <c r="J847" s="571"/>
      <c r="K847" s="571"/>
      <c r="L847" s="571"/>
      <c r="M847" s="571"/>
      <c r="N847" s="571"/>
      <c r="O847" s="571"/>
      <c r="P847" s="571"/>
      <c r="Q847" s="571"/>
    </row>
    <row r="848" ht="25.15" customHeight="true" x14ac:dyDescent="0.2">
      <c r="C848" s="571"/>
      <c r="D848" s="571"/>
      <c r="E848" s="571"/>
      <c r="F848" s="571"/>
      <c r="G848" s="571"/>
      <c r="H848" s="571"/>
      <c r="I848" s="571"/>
      <c r="J848" s="571"/>
      <c r="K848" s="571"/>
      <c r="L848" s="571"/>
      <c r="M848" s="571"/>
      <c r="N848" s="571"/>
      <c r="O848" s="571"/>
      <c r="P848" s="571"/>
      <c r="Q848" s="571"/>
    </row>
    <row r="849" ht="25.15" customHeight="true" x14ac:dyDescent="0.2">
      <c r="C849" s="571"/>
      <c r="D849" s="571"/>
      <c r="E849" s="571"/>
      <c r="F849" s="571"/>
      <c r="G849" s="571"/>
      <c r="H849" s="571"/>
      <c r="I849" s="571"/>
      <c r="J849" s="571"/>
      <c r="K849" s="571"/>
      <c r="L849" s="571"/>
      <c r="M849" s="571"/>
      <c r="N849" s="571"/>
      <c r="O849" s="571"/>
      <c r="P849" s="571"/>
      <c r="Q849" s="571"/>
    </row>
    <row r="850" ht="25.15" customHeight="true" x14ac:dyDescent="0.2">
      <c r="C850" s="571"/>
      <c r="D850" s="571"/>
      <c r="E850" s="571"/>
      <c r="F850" s="571"/>
      <c r="G850" s="571"/>
      <c r="H850" s="571"/>
      <c r="I850" s="571"/>
      <c r="J850" s="571"/>
      <c r="K850" s="571"/>
      <c r="L850" s="571"/>
      <c r="M850" s="571"/>
      <c r="N850" s="571"/>
      <c r="O850" s="571"/>
      <c r="P850" s="571"/>
      <c r="Q850" s="571"/>
    </row>
    <row r="851" ht="25.15" customHeight="true" x14ac:dyDescent="0.2">
      <c r="C851" s="571"/>
      <c r="D851" s="571"/>
      <c r="E851" s="571"/>
      <c r="F851" s="571"/>
      <c r="G851" s="571"/>
      <c r="H851" s="571"/>
      <c r="I851" s="571"/>
      <c r="J851" s="571"/>
      <c r="K851" s="571"/>
      <c r="L851" s="571"/>
      <c r="M851" s="571"/>
      <c r="N851" s="571"/>
      <c r="O851" s="571"/>
      <c r="P851" s="571"/>
      <c r="Q851" s="571"/>
    </row>
    <row r="852" ht="25.15" customHeight="true" x14ac:dyDescent="0.2">
      <c r="C852" s="571"/>
      <c r="D852" s="571"/>
      <c r="E852" s="571"/>
      <c r="F852" s="571"/>
      <c r="G852" s="571"/>
      <c r="H852" s="571"/>
      <c r="I852" s="571"/>
      <c r="J852" s="571"/>
      <c r="K852" s="571"/>
      <c r="L852" s="571"/>
      <c r="M852" s="571"/>
      <c r="N852" s="571"/>
      <c r="O852" s="571"/>
      <c r="P852" s="571"/>
      <c r="Q852" s="571"/>
    </row>
    <row r="853" ht="25.15" customHeight="true" x14ac:dyDescent="0.2">
      <c r="C853" s="571"/>
      <c r="D853" s="571"/>
      <c r="E853" s="571"/>
      <c r="F853" s="571"/>
      <c r="G853" s="571"/>
      <c r="H853" s="571"/>
      <c r="I853" s="571"/>
      <c r="J853" s="571"/>
      <c r="K853" s="571"/>
      <c r="L853" s="571"/>
      <c r="M853" s="571"/>
      <c r="N853" s="571"/>
      <c r="O853" s="571"/>
      <c r="P853" s="571"/>
      <c r="Q853" s="571"/>
    </row>
    <row r="854" ht="25.15" customHeight="true" x14ac:dyDescent="0.2">
      <c r="C854" s="571"/>
      <c r="D854" s="571"/>
      <c r="E854" s="571"/>
      <c r="F854" s="571"/>
      <c r="G854" s="571"/>
      <c r="H854" s="571"/>
      <c r="I854" s="571"/>
      <c r="J854" s="571"/>
      <c r="K854" s="571"/>
      <c r="L854" s="571"/>
      <c r="M854" s="571"/>
      <c r="N854" s="571"/>
      <c r="O854" s="571"/>
      <c r="P854" s="571"/>
      <c r="Q854" s="571"/>
    </row>
    <row r="855" ht="25.15" customHeight="true" x14ac:dyDescent="0.2">
      <c r="C855" s="571"/>
      <c r="D855" s="571"/>
      <c r="E855" s="571"/>
      <c r="F855" s="571"/>
      <c r="G855" s="571"/>
      <c r="H855" s="571"/>
      <c r="I855" s="571"/>
      <c r="J855" s="571"/>
      <c r="K855" s="571"/>
      <c r="L855" s="571"/>
      <c r="M855" s="571"/>
      <c r="N855" s="571"/>
      <c r="O855" s="571"/>
      <c r="P855" s="571"/>
      <c r="Q855" s="571"/>
    </row>
    <row r="856" ht="25.15" customHeight="true" x14ac:dyDescent="0.2">
      <c r="C856" s="571"/>
      <c r="D856" s="571"/>
      <c r="E856" s="571"/>
      <c r="F856" s="571"/>
      <c r="G856" s="571"/>
      <c r="H856" s="571"/>
      <c r="I856" s="571"/>
      <c r="J856" s="571"/>
      <c r="K856" s="571"/>
      <c r="L856" s="571"/>
      <c r="M856" s="571"/>
      <c r="N856" s="571"/>
      <c r="O856" s="571"/>
      <c r="P856" s="571"/>
      <c r="Q856" s="571"/>
    </row>
    <row r="857" ht="25.15" customHeight="true" x14ac:dyDescent="0.2">
      <c r="C857" s="571"/>
      <c r="D857" s="571"/>
      <c r="E857" s="571"/>
      <c r="F857" s="571"/>
      <c r="G857" s="571"/>
      <c r="H857" s="571"/>
      <c r="I857" s="571"/>
      <c r="J857" s="571"/>
      <c r="K857" s="571"/>
      <c r="L857" s="571"/>
      <c r="M857" s="571"/>
      <c r="N857" s="571"/>
      <c r="O857" s="571"/>
      <c r="P857" s="571"/>
      <c r="Q857" s="571"/>
    </row>
    <row r="858" ht="25.15" customHeight="true" x14ac:dyDescent="0.2">
      <c r="C858" s="571"/>
      <c r="D858" s="571"/>
      <c r="E858" s="571"/>
      <c r="F858" s="571"/>
      <c r="G858" s="571"/>
      <c r="H858" s="571"/>
      <c r="I858" s="571"/>
      <c r="J858" s="571"/>
      <c r="K858" s="571"/>
      <c r="L858" s="571"/>
      <c r="M858" s="571"/>
      <c r="N858" s="571"/>
      <c r="O858" s="571"/>
      <c r="P858" s="571"/>
      <c r="Q858" s="571"/>
    </row>
    <row r="859" ht="25.15" customHeight="true" x14ac:dyDescent="0.2">
      <c r="C859" s="571"/>
      <c r="D859" s="571"/>
      <c r="E859" s="571"/>
      <c r="F859" s="571"/>
      <c r="G859" s="571"/>
      <c r="H859" s="571"/>
      <c r="I859" s="571"/>
      <c r="J859" s="571"/>
      <c r="K859" s="571"/>
      <c r="L859" s="571"/>
      <c r="M859" s="571"/>
      <c r="N859" s="571"/>
      <c r="O859" s="571"/>
      <c r="P859" s="571"/>
      <c r="Q859" s="571"/>
    </row>
    <row r="860" ht="25.15" customHeight="true" x14ac:dyDescent="0.2">
      <c r="C860" s="571"/>
      <c r="D860" s="571"/>
      <c r="E860" s="571"/>
      <c r="F860" s="571"/>
      <c r="G860" s="571"/>
      <c r="H860" s="571"/>
      <c r="I860" s="571"/>
      <c r="J860" s="571"/>
      <c r="K860" s="571"/>
      <c r="L860" s="571"/>
      <c r="M860" s="571"/>
      <c r="N860" s="571"/>
      <c r="O860" s="571"/>
      <c r="P860" s="571"/>
      <c r="Q860" s="571"/>
    </row>
    <row r="861" ht="25.15" customHeight="true" x14ac:dyDescent="0.2">
      <c r="C861" s="571"/>
      <c r="D861" s="571"/>
      <c r="E861" s="571"/>
      <c r="F861" s="571"/>
      <c r="G861" s="571"/>
      <c r="H861" s="571"/>
      <c r="I861" s="571"/>
      <c r="J861" s="571"/>
      <c r="K861" s="571"/>
      <c r="L861" s="571"/>
      <c r="M861" s="571"/>
      <c r="N861" s="571"/>
      <c r="O861" s="571"/>
      <c r="P861" s="571"/>
      <c r="Q861" s="571"/>
    </row>
    <row r="862" ht="25.15" customHeight="true" x14ac:dyDescent="0.2">
      <c r="C862" s="571"/>
      <c r="D862" s="571"/>
      <c r="E862" s="571"/>
      <c r="F862" s="571"/>
      <c r="G862" s="571"/>
      <c r="H862" s="571"/>
      <c r="I862" s="571"/>
      <c r="J862" s="571"/>
      <c r="K862" s="571"/>
      <c r="L862" s="571"/>
      <c r="M862" s="571"/>
      <c r="N862" s="571"/>
      <c r="O862" s="571"/>
      <c r="P862" s="571"/>
      <c r="Q862" s="571"/>
    </row>
    <row r="863" ht="25.15" customHeight="true" x14ac:dyDescent="0.2">
      <c r="C863" s="571"/>
      <c r="D863" s="571"/>
      <c r="E863" s="571"/>
      <c r="F863" s="571"/>
      <c r="G863" s="571"/>
      <c r="H863" s="571"/>
      <c r="I863" s="571"/>
      <c r="J863" s="571"/>
      <c r="K863" s="571"/>
      <c r="L863" s="571"/>
      <c r="M863" s="571"/>
      <c r="N863" s="571"/>
      <c r="O863" s="571"/>
      <c r="P863" s="571"/>
      <c r="Q863" s="571"/>
    </row>
    <row r="864" ht="25.15" customHeight="true" x14ac:dyDescent="0.2">
      <c r="C864" s="571"/>
      <c r="D864" s="571"/>
      <c r="E864" s="571"/>
      <c r="F864" s="571"/>
      <c r="G864" s="571"/>
      <c r="H864" s="571"/>
      <c r="I864" s="571"/>
      <c r="J864" s="571"/>
      <c r="K864" s="571"/>
      <c r="L864" s="571"/>
      <c r="M864" s="571"/>
      <c r="N864" s="571"/>
      <c r="O864" s="571"/>
      <c r="P864" s="571"/>
      <c r="Q864" s="571"/>
    </row>
    <row r="865" ht="25.15" customHeight="true" x14ac:dyDescent="0.2">
      <c r="C865" s="571"/>
      <c r="D865" s="571"/>
      <c r="E865" s="571"/>
      <c r="F865" s="571"/>
      <c r="G865" s="571"/>
      <c r="H865" s="571"/>
      <c r="I865" s="571"/>
      <c r="J865" s="571"/>
      <c r="K865" s="571"/>
      <c r="L865" s="571"/>
      <c r="M865" s="571"/>
      <c r="N865" s="571"/>
      <c r="O865" s="571"/>
      <c r="P865" s="571"/>
      <c r="Q865" s="571"/>
    </row>
    <row r="866" ht="25.15" customHeight="true" x14ac:dyDescent="0.2">
      <c r="C866" s="571"/>
      <c r="D866" s="571"/>
      <c r="E866" s="571"/>
      <c r="F866" s="571"/>
      <c r="G866" s="571"/>
      <c r="H866" s="571"/>
      <c r="I866" s="571"/>
      <c r="J866" s="571"/>
      <c r="K866" s="571"/>
      <c r="L866" s="571"/>
      <c r="M866" s="571"/>
      <c r="N866" s="571"/>
      <c r="O866" s="571"/>
      <c r="P866" s="571"/>
      <c r="Q866" s="571"/>
    </row>
    <row r="867" ht="25.15" customHeight="true" x14ac:dyDescent="0.2">
      <c r="C867" s="571"/>
      <c r="D867" s="571"/>
      <c r="E867" s="571"/>
      <c r="F867" s="571"/>
      <c r="G867" s="571"/>
      <c r="H867" s="571"/>
      <c r="I867" s="571"/>
      <c r="J867" s="571"/>
      <c r="K867" s="571"/>
      <c r="L867" s="571"/>
      <c r="M867" s="571"/>
      <c r="N867" s="571"/>
      <c r="O867" s="571"/>
      <c r="P867" s="571"/>
      <c r="Q867" s="571"/>
    </row>
    <row r="868" ht="25.15" customHeight="true" x14ac:dyDescent="0.2">
      <c r="C868" s="571"/>
      <c r="D868" s="571"/>
      <c r="E868" s="571"/>
      <c r="F868" s="571"/>
      <c r="G868" s="571"/>
      <c r="H868" s="571"/>
      <c r="I868" s="571"/>
      <c r="J868" s="571"/>
      <c r="K868" s="571"/>
      <c r="L868" s="571"/>
      <c r="M868" s="571"/>
      <c r="N868" s="571"/>
      <c r="O868" s="571"/>
      <c r="P868" s="571"/>
      <c r="Q868" s="571"/>
    </row>
    <row r="869" ht="25.15" customHeight="true" x14ac:dyDescent="0.2">
      <c r="C869" s="571"/>
      <c r="D869" s="571"/>
      <c r="E869" s="571"/>
      <c r="F869" s="571"/>
      <c r="G869" s="571"/>
      <c r="H869" s="571"/>
      <c r="I869" s="571"/>
      <c r="J869" s="571"/>
      <c r="K869" s="571"/>
      <c r="L869" s="571"/>
      <c r="M869" s="571"/>
      <c r="N869" s="571"/>
      <c r="O869" s="571"/>
      <c r="P869" s="571"/>
      <c r="Q869" s="571"/>
    </row>
    <row r="870" ht="25.15" customHeight="true" x14ac:dyDescent="0.2">
      <c r="C870" s="571"/>
      <c r="D870" s="571"/>
      <c r="E870" s="571"/>
      <c r="F870" s="571"/>
      <c r="G870" s="571"/>
      <c r="H870" s="571"/>
      <c r="I870" s="571"/>
      <c r="J870" s="571"/>
      <c r="K870" s="571"/>
      <c r="L870" s="571"/>
      <c r="M870" s="571"/>
      <c r="N870" s="571"/>
      <c r="O870" s="571"/>
      <c r="P870" s="571"/>
      <c r="Q870" s="571"/>
    </row>
    <row r="871" ht="25.15" customHeight="true" x14ac:dyDescent="0.2">
      <c r="C871" s="571"/>
      <c r="D871" s="571"/>
      <c r="E871" s="571"/>
      <c r="F871" s="571"/>
      <c r="G871" s="571"/>
      <c r="H871" s="571"/>
      <c r="I871" s="571"/>
      <c r="J871" s="571"/>
      <c r="K871" s="571"/>
      <c r="L871" s="571"/>
      <c r="M871" s="571"/>
      <c r="N871" s="571"/>
      <c r="O871" s="571"/>
      <c r="P871" s="571"/>
      <c r="Q871" s="571"/>
    </row>
    <row r="872" ht="25.15" customHeight="true" x14ac:dyDescent="0.2">
      <c r="C872" s="571"/>
      <c r="D872" s="571"/>
      <c r="E872" s="571"/>
      <c r="F872" s="571"/>
      <c r="G872" s="571"/>
      <c r="H872" s="571"/>
      <c r="I872" s="571"/>
      <c r="J872" s="571"/>
      <c r="K872" s="571"/>
      <c r="L872" s="571"/>
      <c r="M872" s="571"/>
      <c r="N872" s="571"/>
      <c r="O872" s="571"/>
      <c r="P872" s="571"/>
      <c r="Q872" s="571"/>
    </row>
    <row r="873" ht="25.15" customHeight="true" x14ac:dyDescent="0.2">
      <c r="C873" s="571"/>
      <c r="D873" s="571"/>
      <c r="E873" s="571"/>
      <c r="F873" s="571"/>
      <c r="G873" s="571"/>
      <c r="H873" s="571"/>
      <c r="I873" s="571"/>
      <c r="J873" s="571"/>
      <c r="K873" s="571"/>
      <c r="L873" s="571"/>
      <c r="M873" s="571"/>
      <c r="N873" s="571"/>
      <c r="O873" s="571"/>
      <c r="P873" s="571"/>
      <c r="Q873" s="571"/>
    </row>
    <row r="874" ht="25.15" customHeight="true" x14ac:dyDescent="0.2">
      <c r="C874" s="571"/>
      <c r="D874" s="571"/>
      <c r="E874" s="571"/>
      <c r="F874" s="571"/>
      <c r="G874" s="571"/>
      <c r="H874" s="571"/>
      <c r="I874" s="571"/>
      <c r="J874" s="571"/>
      <c r="K874" s="571"/>
      <c r="L874" s="571"/>
      <c r="M874" s="571"/>
      <c r="N874" s="571"/>
      <c r="O874" s="571"/>
      <c r="P874" s="571"/>
      <c r="Q874" s="571"/>
    </row>
    <row r="875" ht="25.15" customHeight="true" x14ac:dyDescent="0.2">
      <c r="C875" s="571"/>
      <c r="D875" s="571"/>
      <c r="E875" s="571"/>
      <c r="F875" s="571"/>
      <c r="G875" s="571"/>
      <c r="H875" s="571"/>
      <c r="I875" s="571"/>
      <c r="J875" s="571"/>
      <c r="K875" s="571"/>
      <c r="L875" s="571"/>
      <c r="M875" s="571"/>
      <c r="N875" s="571"/>
      <c r="O875" s="571"/>
      <c r="P875" s="571"/>
      <c r="Q875" s="571"/>
    </row>
    <row r="876" ht="25.15" customHeight="true" x14ac:dyDescent="0.2">
      <c r="C876" s="571"/>
      <c r="D876" s="571"/>
      <c r="E876" s="571"/>
      <c r="F876" s="571"/>
      <c r="G876" s="571"/>
      <c r="H876" s="571"/>
      <c r="I876" s="571"/>
      <c r="J876" s="571"/>
      <c r="K876" s="571"/>
      <c r="L876" s="571"/>
      <c r="M876" s="571"/>
      <c r="N876" s="571"/>
      <c r="O876" s="571"/>
      <c r="P876" s="571"/>
      <c r="Q876" s="571"/>
    </row>
    <row r="877" ht="25.15" customHeight="true" x14ac:dyDescent="0.2">
      <c r="C877" s="571"/>
      <c r="D877" s="571"/>
      <c r="E877" s="571"/>
      <c r="F877" s="571"/>
      <c r="G877" s="571"/>
      <c r="H877" s="571"/>
      <c r="I877" s="571"/>
      <c r="J877" s="571"/>
      <c r="K877" s="571"/>
      <c r="L877" s="571"/>
      <c r="M877" s="571"/>
      <c r="N877" s="571"/>
      <c r="O877" s="571"/>
      <c r="P877" s="571"/>
      <c r="Q877" s="571"/>
    </row>
    <row r="878" ht="25.15" customHeight="true" x14ac:dyDescent="0.2">
      <c r="C878" s="571"/>
      <c r="D878" s="571"/>
      <c r="E878" s="571"/>
      <c r="F878" s="571"/>
      <c r="G878" s="571"/>
      <c r="H878" s="571"/>
      <c r="I878" s="571"/>
      <c r="J878" s="571"/>
      <c r="K878" s="571"/>
      <c r="L878" s="571"/>
      <c r="M878" s="571"/>
      <c r="N878" s="571"/>
      <c r="O878" s="571"/>
      <c r="P878" s="571"/>
      <c r="Q878" s="571"/>
    </row>
    <row r="879" ht="25.15" customHeight="true" x14ac:dyDescent="0.2">
      <c r="C879" s="571"/>
      <c r="D879" s="571"/>
      <c r="E879" s="571"/>
      <c r="F879" s="571"/>
      <c r="G879" s="571"/>
      <c r="H879" s="571"/>
      <c r="I879" s="571"/>
      <c r="J879" s="571"/>
      <c r="K879" s="571"/>
      <c r="L879" s="571"/>
      <c r="M879" s="571"/>
      <c r="N879" s="571"/>
      <c r="O879" s="571"/>
      <c r="P879" s="571"/>
      <c r="Q879" s="571"/>
    </row>
    <row r="880" ht="25.15" customHeight="true" x14ac:dyDescent="0.2">
      <c r="C880" s="571"/>
      <c r="D880" s="571"/>
      <c r="E880" s="571"/>
      <c r="F880" s="571"/>
      <c r="G880" s="571"/>
      <c r="H880" s="571"/>
      <c r="I880" s="571"/>
      <c r="J880" s="571"/>
      <c r="K880" s="571"/>
      <c r="L880" s="571"/>
      <c r="M880" s="571"/>
      <c r="N880" s="571"/>
      <c r="O880" s="571"/>
      <c r="P880" s="571"/>
      <c r="Q880" s="571"/>
    </row>
    <row r="881" ht="25.15" customHeight="true" x14ac:dyDescent="0.2">
      <c r="C881" s="571"/>
      <c r="D881" s="571"/>
      <c r="E881" s="571"/>
      <c r="F881" s="571"/>
      <c r="G881" s="571"/>
      <c r="H881" s="571"/>
      <c r="I881" s="571"/>
      <c r="J881" s="571"/>
      <c r="K881" s="571"/>
      <c r="L881" s="571"/>
      <c r="M881" s="571"/>
      <c r="N881" s="571"/>
      <c r="O881" s="571"/>
      <c r="P881" s="571"/>
      <c r="Q881" s="571"/>
    </row>
    <row r="882" ht="25.15" customHeight="true" x14ac:dyDescent="0.2">
      <c r="C882" s="571"/>
      <c r="D882" s="571"/>
      <c r="E882" s="571"/>
      <c r="F882" s="571"/>
      <c r="G882" s="571"/>
      <c r="H882" s="571"/>
      <c r="I882" s="571"/>
      <c r="J882" s="571"/>
      <c r="K882" s="571"/>
      <c r="L882" s="571"/>
      <c r="M882" s="571"/>
      <c r="N882" s="571"/>
      <c r="O882" s="571"/>
      <c r="P882" s="571"/>
      <c r="Q882" s="571"/>
    </row>
    <row r="883" ht="25.15" customHeight="true" x14ac:dyDescent="0.2">
      <c r="C883" s="571"/>
      <c r="D883" s="571"/>
      <c r="E883" s="571"/>
      <c r="F883" s="571"/>
      <c r="G883" s="571"/>
      <c r="H883" s="571"/>
      <c r="I883" s="571"/>
      <c r="J883" s="571"/>
      <c r="K883" s="571"/>
      <c r="L883" s="571"/>
      <c r="M883" s="571"/>
      <c r="N883" s="571"/>
      <c r="O883" s="571"/>
      <c r="P883" s="571"/>
      <c r="Q883" s="571"/>
    </row>
    <row r="884" ht="25.15" customHeight="true" x14ac:dyDescent="0.2">
      <c r="C884" s="571"/>
      <c r="D884" s="571"/>
      <c r="E884" s="571"/>
      <c r="F884" s="571"/>
      <c r="G884" s="571"/>
      <c r="H884" s="571"/>
      <c r="I884" s="571"/>
      <c r="J884" s="571"/>
      <c r="K884" s="571"/>
      <c r="L884" s="571"/>
      <c r="M884" s="571"/>
      <c r="N884" s="571"/>
      <c r="O884" s="571"/>
      <c r="P884" s="571"/>
      <c r="Q884" s="571"/>
    </row>
    <row r="885" ht="25.15" customHeight="true" x14ac:dyDescent="0.2">
      <c r="C885" s="571"/>
      <c r="D885" s="571"/>
      <c r="E885" s="571"/>
      <c r="F885" s="571"/>
      <c r="G885" s="571"/>
      <c r="H885" s="571"/>
      <c r="I885" s="571"/>
      <c r="J885" s="571"/>
      <c r="K885" s="571"/>
      <c r="L885" s="571"/>
      <c r="M885" s="571"/>
      <c r="N885" s="571"/>
      <c r="O885" s="571"/>
      <c r="P885" s="571"/>
      <c r="Q885" s="571"/>
    </row>
    <row r="886" ht="25.15" customHeight="true" x14ac:dyDescent="0.2">
      <c r="C886" s="571"/>
      <c r="D886" s="571"/>
      <c r="E886" s="571"/>
      <c r="F886" s="571"/>
      <c r="G886" s="571"/>
      <c r="H886" s="571"/>
      <c r="I886" s="571"/>
      <c r="J886" s="571"/>
      <c r="K886" s="571"/>
      <c r="L886" s="571"/>
      <c r="M886" s="571"/>
      <c r="N886" s="571"/>
      <c r="O886" s="571"/>
      <c r="P886" s="571"/>
      <c r="Q886" s="571"/>
    </row>
    <row r="887" ht="25.15" customHeight="true" x14ac:dyDescent="0.2">
      <c r="C887" s="571"/>
      <c r="D887" s="571"/>
      <c r="E887" s="571"/>
      <c r="F887" s="571"/>
      <c r="G887" s="571"/>
      <c r="H887" s="571"/>
      <c r="I887" s="571"/>
      <c r="J887" s="571"/>
      <c r="K887" s="571"/>
      <c r="L887" s="571"/>
      <c r="M887" s="571"/>
      <c r="N887" s="571"/>
      <c r="O887" s="571"/>
      <c r="P887" s="571"/>
      <c r="Q887" s="571"/>
    </row>
    <row r="888" ht="25.15" customHeight="true" x14ac:dyDescent="0.2">
      <c r="C888" s="571"/>
      <c r="D888" s="571"/>
      <c r="E888" s="571"/>
      <c r="F888" s="571"/>
      <c r="G888" s="571"/>
      <c r="H888" s="571"/>
      <c r="I888" s="571"/>
      <c r="J888" s="571"/>
      <c r="K888" s="571"/>
      <c r="L888" s="571"/>
      <c r="M888" s="571"/>
      <c r="N888" s="571"/>
      <c r="O888" s="571"/>
      <c r="P888" s="571"/>
      <c r="Q888" s="571"/>
    </row>
    <row r="889" ht="25.15" customHeight="true" x14ac:dyDescent="0.2">
      <c r="C889" s="571"/>
      <c r="D889" s="571"/>
      <c r="E889" s="571"/>
      <c r="F889" s="571"/>
      <c r="G889" s="571"/>
      <c r="H889" s="571"/>
      <c r="I889" s="571"/>
      <c r="J889" s="571"/>
      <c r="K889" s="571"/>
      <c r="L889" s="571"/>
      <c r="M889" s="571"/>
      <c r="N889" s="571"/>
      <c r="O889" s="571"/>
      <c r="P889" s="571"/>
      <c r="Q889" s="571"/>
    </row>
    <row r="890" ht="25.15" customHeight="true" x14ac:dyDescent="0.2">
      <c r="C890" s="571"/>
      <c r="D890" s="571"/>
      <c r="E890" s="571"/>
      <c r="F890" s="571"/>
      <c r="G890" s="571"/>
      <c r="H890" s="571"/>
      <c r="I890" s="571"/>
      <c r="J890" s="571"/>
      <c r="K890" s="571"/>
      <c r="L890" s="571"/>
      <c r="M890" s="571"/>
      <c r="N890" s="571"/>
      <c r="O890" s="571"/>
      <c r="P890" s="571"/>
      <c r="Q890" s="571"/>
    </row>
    <row r="891" ht="25.15" customHeight="true" x14ac:dyDescent="0.2">
      <c r="C891" s="571"/>
      <c r="D891" s="571"/>
      <c r="E891" s="571"/>
      <c r="F891" s="571"/>
      <c r="G891" s="571"/>
      <c r="H891" s="571"/>
      <c r="I891" s="571"/>
      <c r="J891" s="571"/>
      <c r="K891" s="571"/>
      <c r="L891" s="571"/>
      <c r="M891" s="571"/>
      <c r="N891" s="571"/>
      <c r="O891" s="571"/>
      <c r="P891" s="571"/>
      <c r="Q891" s="571"/>
    </row>
    <row r="892" ht="25.15" customHeight="true" x14ac:dyDescent="0.2">
      <c r="C892" s="571"/>
      <c r="D892" s="571"/>
      <c r="E892" s="571"/>
      <c r="F892" s="571"/>
      <c r="G892" s="571"/>
      <c r="H892" s="571"/>
      <c r="I892" s="571"/>
      <c r="J892" s="571"/>
      <c r="K892" s="571"/>
      <c r="L892" s="571"/>
      <c r="M892" s="571"/>
      <c r="N892" s="571"/>
      <c r="O892" s="571"/>
      <c r="P892" s="571"/>
      <c r="Q892" s="571"/>
    </row>
    <row r="893" ht="25.15" customHeight="true" x14ac:dyDescent="0.2">
      <c r="C893" s="571"/>
      <c r="D893" s="571"/>
      <c r="E893" s="571"/>
      <c r="F893" s="571"/>
      <c r="G893" s="571"/>
      <c r="H893" s="571"/>
      <c r="I893" s="571"/>
      <c r="J893" s="571"/>
      <c r="K893" s="571"/>
      <c r="L893" s="571"/>
      <c r="M893" s="571"/>
      <c r="N893" s="571"/>
      <c r="O893" s="571"/>
      <c r="P893" s="571"/>
      <c r="Q893" s="571"/>
    </row>
    <row r="894" ht="25.15" customHeight="true" x14ac:dyDescent="0.2">
      <c r="C894" s="571"/>
      <c r="D894" s="571"/>
      <c r="E894" s="571"/>
      <c r="F894" s="571"/>
      <c r="G894" s="571"/>
      <c r="H894" s="571"/>
      <c r="I894" s="571"/>
      <c r="J894" s="571"/>
      <c r="K894" s="571"/>
      <c r="L894" s="571"/>
      <c r="M894" s="571"/>
      <c r="N894" s="571"/>
      <c r="O894" s="571"/>
      <c r="P894" s="571"/>
      <c r="Q894" s="571"/>
    </row>
    <row r="895" ht="25.15" customHeight="true" x14ac:dyDescent="0.2">
      <c r="C895" s="571"/>
      <c r="D895" s="571"/>
      <c r="E895" s="571"/>
      <c r="F895" s="571"/>
      <c r="G895" s="571"/>
      <c r="H895" s="571"/>
      <c r="I895" s="571"/>
      <c r="J895" s="571"/>
      <c r="K895" s="571"/>
      <c r="L895" s="571"/>
      <c r="M895" s="571"/>
      <c r="N895" s="571"/>
      <c r="O895" s="571"/>
      <c r="P895" s="571"/>
      <c r="Q895" s="571"/>
    </row>
    <row r="896" ht="25.15" customHeight="true" x14ac:dyDescent="0.2">
      <c r="C896" s="571"/>
      <c r="D896" s="571"/>
      <c r="E896" s="571"/>
      <c r="F896" s="571"/>
      <c r="G896" s="571"/>
      <c r="H896" s="571"/>
      <c r="I896" s="571"/>
      <c r="J896" s="571"/>
      <c r="K896" s="571"/>
      <c r="L896" s="571"/>
      <c r="M896" s="571"/>
      <c r="N896" s="571"/>
      <c r="O896" s="571"/>
      <c r="P896" s="571"/>
      <c r="Q896" s="571"/>
    </row>
    <row r="897" ht="25.15" customHeight="true" x14ac:dyDescent="0.2">
      <c r="C897" s="571"/>
      <c r="D897" s="571"/>
      <c r="E897" s="571"/>
      <c r="F897" s="571"/>
      <c r="G897" s="571"/>
      <c r="H897" s="571"/>
      <c r="I897" s="571"/>
      <c r="J897" s="571"/>
      <c r="K897" s="571"/>
      <c r="L897" s="571"/>
      <c r="M897" s="571"/>
      <c r="N897" s="571"/>
      <c r="O897" s="571"/>
      <c r="P897" s="571"/>
      <c r="Q897" s="571"/>
    </row>
    <row r="898" ht="25.15" customHeight="true" x14ac:dyDescent="0.2">
      <c r="C898" s="571"/>
      <c r="D898" s="571"/>
      <c r="E898" s="571"/>
      <c r="F898" s="571"/>
      <c r="G898" s="571"/>
      <c r="H898" s="571"/>
      <c r="I898" s="571"/>
      <c r="J898" s="571"/>
      <c r="K898" s="571"/>
      <c r="L898" s="571"/>
      <c r="M898" s="571"/>
      <c r="N898" s="571"/>
      <c r="O898" s="571"/>
      <c r="P898" s="571"/>
      <c r="Q898" s="571"/>
    </row>
    <row r="899" ht="25.15" customHeight="true" x14ac:dyDescent="0.2">
      <c r="C899" s="571"/>
      <c r="D899" s="571"/>
      <c r="E899" s="571"/>
      <c r="F899" s="571"/>
      <c r="G899" s="571"/>
      <c r="H899" s="571"/>
      <c r="I899" s="571"/>
      <c r="J899" s="571"/>
      <c r="K899" s="571"/>
      <c r="L899" s="571"/>
      <c r="M899" s="571"/>
      <c r="N899" s="571"/>
      <c r="O899" s="571"/>
      <c r="P899" s="571"/>
      <c r="Q899" s="571"/>
    </row>
    <row r="900" ht="25.15" customHeight="true" x14ac:dyDescent="0.2">
      <c r="C900" s="571"/>
      <c r="D900" s="571"/>
      <c r="E900" s="571"/>
      <c r="F900" s="571"/>
      <c r="G900" s="571"/>
      <c r="H900" s="571"/>
      <c r="I900" s="571"/>
      <c r="J900" s="571"/>
      <c r="K900" s="571"/>
      <c r="L900" s="571"/>
      <c r="M900" s="571"/>
      <c r="N900" s="571"/>
      <c r="O900" s="571"/>
      <c r="P900" s="571"/>
      <c r="Q900" s="571"/>
    </row>
    <row r="901" ht="25.15" customHeight="true" x14ac:dyDescent="0.2">
      <c r="C901" s="571"/>
      <c r="D901" s="571"/>
      <c r="E901" s="571"/>
      <c r="F901" s="571"/>
      <c r="G901" s="571"/>
      <c r="H901" s="571"/>
      <c r="I901" s="571"/>
      <c r="J901" s="571"/>
      <c r="K901" s="571"/>
      <c r="L901" s="571"/>
      <c r="M901" s="571"/>
      <c r="N901" s="571"/>
      <c r="O901" s="571"/>
      <c r="P901" s="571"/>
      <c r="Q901" s="571"/>
    </row>
    <row r="902" ht="25.15" customHeight="true" x14ac:dyDescent="0.2">
      <c r="C902" s="571"/>
      <c r="D902" s="571"/>
      <c r="E902" s="571"/>
      <c r="F902" s="571"/>
      <c r="G902" s="571"/>
      <c r="H902" s="571"/>
      <c r="I902" s="571"/>
      <c r="J902" s="571"/>
      <c r="K902" s="571"/>
      <c r="L902" s="571"/>
      <c r="M902" s="571"/>
      <c r="N902" s="571"/>
      <c r="O902" s="571"/>
      <c r="P902" s="571"/>
      <c r="Q902" s="571"/>
    </row>
    <row r="903" ht="25.15" customHeight="true" x14ac:dyDescent="0.2">
      <c r="C903" s="571"/>
      <c r="D903" s="571"/>
      <c r="E903" s="571"/>
      <c r="F903" s="571"/>
      <c r="G903" s="571"/>
      <c r="H903" s="571"/>
      <c r="I903" s="571"/>
      <c r="J903" s="571"/>
      <c r="K903" s="571"/>
      <c r="L903" s="571"/>
      <c r="M903" s="571"/>
      <c r="N903" s="571"/>
      <c r="O903" s="571"/>
      <c r="P903" s="571"/>
      <c r="Q903" s="571"/>
    </row>
    <row r="904" ht="25.15" customHeight="true" x14ac:dyDescent="0.2">
      <c r="C904" s="571"/>
      <c r="D904" s="571"/>
      <c r="E904" s="571"/>
      <c r="F904" s="571"/>
      <c r="G904" s="571"/>
      <c r="H904" s="571"/>
      <c r="I904" s="571"/>
      <c r="J904" s="571"/>
      <c r="K904" s="571"/>
      <c r="L904" s="571"/>
      <c r="M904" s="571"/>
      <c r="N904" s="571"/>
      <c r="O904" s="571"/>
      <c r="P904" s="571"/>
      <c r="Q904" s="571"/>
    </row>
    <row r="905" ht="25.15" customHeight="true" x14ac:dyDescent="0.2">
      <c r="C905" s="571"/>
      <c r="D905" s="571"/>
      <c r="E905" s="571"/>
      <c r="F905" s="571"/>
      <c r="G905" s="571"/>
      <c r="H905" s="571"/>
      <c r="I905" s="571"/>
      <c r="J905" s="571"/>
      <c r="K905" s="571"/>
      <c r="L905" s="571"/>
      <c r="M905" s="571"/>
      <c r="N905" s="571"/>
      <c r="O905" s="571"/>
      <c r="P905" s="571"/>
      <c r="Q905" s="571"/>
    </row>
    <row r="906" ht="25.15" customHeight="true" x14ac:dyDescent="0.2">
      <c r="C906" s="571"/>
      <c r="D906" s="571"/>
      <c r="E906" s="571"/>
      <c r="F906" s="571"/>
      <c r="G906" s="571"/>
      <c r="H906" s="571"/>
      <c r="I906" s="571"/>
      <c r="J906" s="571"/>
      <c r="K906" s="571"/>
      <c r="L906" s="571"/>
      <c r="M906" s="571"/>
      <c r="N906" s="571"/>
      <c r="O906" s="571"/>
      <c r="P906" s="571"/>
      <c r="Q906" s="571"/>
    </row>
    <row r="907" ht="25.15" customHeight="true" x14ac:dyDescent="0.2">
      <c r="C907" s="571"/>
      <c r="D907" s="571"/>
      <c r="E907" s="571"/>
      <c r="F907" s="571"/>
      <c r="G907" s="571"/>
      <c r="H907" s="571"/>
      <c r="I907" s="571"/>
      <c r="J907" s="571"/>
      <c r="K907" s="571"/>
      <c r="L907" s="571"/>
      <c r="M907" s="571"/>
      <c r="N907" s="571"/>
      <c r="O907" s="571"/>
      <c r="P907" s="571"/>
      <c r="Q907" s="571"/>
    </row>
    <row r="908" ht="25.15" customHeight="true" x14ac:dyDescent="0.2">
      <c r="C908" s="571"/>
      <c r="D908" s="571"/>
      <c r="E908" s="571"/>
      <c r="F908" s="571"/>
      <c r="G908" s="571"/>
      <c r="H908" s="571"/>
      <c r="I908" s="571"/>
      <c r="J908" s="571"/>
      <c r="K908" s="571"/>
      <c r="L908" s="571"/>
      <c r="M908" s="571"/>
      <c r="N908" s="571"/>
      <c r="O908" s="571"/>
      <c r="P908" s="571"/>
      <c r="Q908" s="571"/>
    </row>
    <row r="909" ht="25.15" customHeight="true" x14ac:dyDescent="0.2">
      <c r="C909" s="571"/>
      <c r="D909" s="571"/>
      <c r="E909" s="571"/>
      <c r="F909" s="571"/>
      <c r="G909" s="571"/>
      <c r="H909" s="571"/>
      <c r="I909" s="571"/>
      <c r="J909" s="571"/>
      <c r="K909" s="571"/>
      <c r="L909" s="571"/>
      <c r="M909" s="571"/>
      <c r="N909" s="571"/>
      <c r="O909" s="571"/>
      <c r="P909" s="571"/>
      <c r="Q909" s="571"/>
    </row>
    <row r="910" ht="25.15" customHeight="true" x14ac:dyDescent="0.2">
      <c r="C910" s="571"/>
      <c r="D910" s="571"/>
      <c r="E910" s="571"/>
      <c r="F910" s="571"/>
      <c r="G910" s="571"/>
      <c r="H910" s="571"/>
      <c r="I910" s="571"/>
      <c r="J910" s="571"/>
      <c r="K910" s="571"/>
      <c r="L910" s="571"/>
      <c r="M910" s="571"/>
      <c r="N910" s="571"/>
      <c r="O910" s="571"/>
      <c r="P910" s="571"/>
      <c r="Q910" s="571"/>
    </row>
    <row r="911" ht="25.15" customHeight="true" x14ac:dyDescent="0.2">
      <c r="C911" s="571"/>
      <c r="D911" s="571"/>
      <c r="E911" s="571"/>
      <c r="F911" s="571"/>
      <c r="G911" s="571"/>
      <c r="H911" s="571"/>
      <c r="I911" s="571"/>
      <c r="J911" s="571"/>
      <c r="K911" s="571"/>
      <c r="L911" s="571"/>
      <c r="M911" s="571"/>
      <c r="N911" s="571"/>
      <c r="O911" s="571"/>
      <c r="P911" s="571"/>
      <c r="Q911" s="571"/>
    </row>
    <row r="912" ht="25.15" customHeight="true" x14ac:dyDescent="0.2">
      <c r="C912" s="571"/>
      <c r="D912" s="571"/>
      <c r="E912" s="571"/>
      <c r="F912" s="571"/>
      <c r="G912" s="571"/>
      <c r="H912" s="571"/>
      <c r="I912" s="571"/>
      <c r="J912" s="571"/>
      <c r="K912" s="571"/>
      <c r="L912" s="571"/>
      <c r="M912" s="571"/>
      <c r="N912" s="571"/>
      <c r="O912" s="571"/>
      <c r="P912" s="571"/>
      <c r="Q912" s="571"/>
    </row>
    <row r="913" ht="25.15" customHeight="true" x14ac:dyDescent="0.2">
      <c r="C913" s="571"/>
      <c r="D913" s="571"/>
      <c r="E913" s="571"/>
      <c r="F913" s="571"/>
      <c r="G913" s="571"/>
      <c r="H913" s="571"/>
      <c r="I913" s="571"/>
      <c r="J913" s="571"/>
      <c r="K913" s="571"/>
      <c r="L913" s="571"/>
      <c r="M913" s="571"/>
      <c r="N913" s="571"/>
      <c r="O913" s="571"/>
      <c r="P913" s="571"/>
      <c r="Q913" s="571"/>
    </row>
    <row r="914" ht="25.15" customHeight="true" x14ac:dyDescent="0.2">
      <c r="C914" s="571"/>
      <c r="D914" s="571"/>
      <c r="E914" s="571"/>
      <c r="F914" s="571"/>
      <c r="G914" s="571"/>
      <c r="H914" s="571"/>
      <c r="I914" s="571"/>
      <c r="J914" s="571"/>
      <c r="K914" s="571"/>
      <c r="L914" s="571"/>
      <c r="M914" s="571"/>
      <c r="N914" s="571"/>
      <c r="O914" s="571"/>
      <c r="P914" s="571"/>
      <c r="Q914" s="571"/>
    </row>
    <row r="915" ht="25.15" customHeight="true" x14ac:dyDescent="0.2">
      <c r="C915" s="571"/>
      <c r="D915" s="571"/>
      <c r="E915" s="571"/>
      <c r="F915" s="571"/>
      <c r="G915" s="571"/>
      <c r="H915" s="571"/>
      <c r="I915" s="571"/>
      <c r="J915" s="571"/>
      <c r="K915" s="571"/>
      <c r="L915" s="571"/>
      <c r="M915" s="571"/>
      <c r="N915" s="571"/>
      <c r="O915" s="571"/>
      <c r="P915" s="571"/>
      <c r="Q915" s="571"/>
    </row>
    <row r="916" ht="25.15" customHeight="true" x14ac:dyDescent="0.2">
      <c r="C916" s="571"/>
      <c r="D916" s="571"/>
      <c r="E916" s="571"/>
      <c r="F916" s="571"/>
      <c r="G916" s="571"/>
      <c r="H916" s="571"/>
      <c r="I916" s="571"/>
      <c r="J916" s="571"/>
      <c r="K916" s="571"/>
      <c r="L916" s="571"/>
      <c r="M916" s="571"/>
      <c r="N916" s="571"/>
      <c r="O916" s="571"/>
      <c r="P916" s="571"/>
      <c r="Q916" s="571"/>
    </row>
    <row r="917" ht="25.15" customHeight="true" x14ac:dyDescent="0.2">
      <c r="C917" s="571"/>
      <c r="D917" s="571"/>
      <c r="E917" s="571"/>
      <c r="F917" s="571"/>
      <c r="G917" s="571"/>
      <c r="H917" s="571"/>
      <c r="I917" s="571"/>
      <c r="J917" s="571"/>
      <c r="K917" s="571"/>
      <c r="L917" s="571"/>
      <c r="M917" s="571"/>
      <c r="N917" s="571"/>
      <c r="O917" s="571"/>
      <c r="P917" s="571"/>
      <c r="Q917" s="571"/>
    </row>
    <row r="918" ht="25.15" customHeight="true" x14ac:dyDescent="0.2">
      <c r="C918" s="571"/>
      <c r="D918" s="571"/>
      <c r="E918" s="571"/>
      <c r="F918" s="571"/>
      <c r="G918" s="571"/>
      <c r="H918" s="571"/>
      <c r="I918" s="571"/>
      <c r="J918" s="571"/>
      <c r="K918" s="571"/>
      <c r="L918" s="571"/>
      <c r="M918" s="571"/>
      <c r="N918" s="571"/>
      <c r="O918" s="571"/>
      <c r="P918" s="571"/>
      <c r="Q918" s="571"/>
    </row>
    <row r="919" ht="25.15" customHeight="true" x14ac:dyDescent="0.2">
      <c r="C919" s="571"/>
      <c r="D919" s="571"/>
      <c r="E919" s="571"/>
      <c r="F919" s="571"/>
      <c r="G919" s="571"/>
      <c r="H919" s="571"/>
      <c r="I919" s="571"/>
      <c r="J919" s="571"/>
      <c r="K919" s="571"/>
      <c r="L919" s="571"/>
      <c r="M919" s="571"/>
      <c r="N919" s="571"/>
      <c r="O919" s="571"/>
      <c r="P919" s="571"/>
      <c r="Q919" s="571"/>
    </row>
    <row r="920" ht="25.15" customHeight="true" x14ac:dyDescent="0.2">
      <c r="C920" s="571"/>
      <c r="D920" s="571"/>
      <c r="E920" s="571"/>
      <c r="F920" s="571"/>
      <c r="G920" s="571"/>
      <c r="H920" s="571"/>
      <c r="I920" s="571"/>
      <c r="J920" s="571"/>
      <c r="K920" s="571"/>
      <c r="L920" s="571"/>
      <c r="M920" s="571"/>
      <c r="N920" s="571"/>
      <c r="O920" s="571"/>
      <c r="P920" s="571"/>
      <c r="Q920" s="571"/>
    </row>
    <row r="921" ht="25.15" customHeight="true" x14ac:dyDescent="0.2">
      <c r="C921" s="571"/>
      <c r="D921" s="571"/>
      <c r="E921" s="571"/>
      <c r="F921" s="571"/>
      <c r="G921" s="571"/>
      <c r="H921" s="571"/>
      <c r="I921" s="571"/>
      <c r="J921" s="571"/>
      <c r="K921" s="571"/>
      <c r="L921" s="571"/>
      <c r="M921" s="571"/>
      <c r="N921" s="571"/>
      <c r="O921" s="571"/>
      <c r="P921" s="571"/>
      <c r="Q921" s="571"/>
    </row>
    <row r="922" ht="25.15" customHeight="true" x14ac:dyDescent="0.2">
      <c r="C922" s="571"/>
      <c r="D922" s="571"/>
      <c r="E922" s="571"/>
      <c r="F922" s="571"/>
      <c r="G922" s="571"/>
      <c r="H922" s="571"/>
      <c r="I922" s="571"/>
      <c r="J922" s="571"/>
      <c r="K922" s="571"/>
      <c r="L922" s="571"/>
      <c r="M922" s="571"/>
      <c r="N922" s="571"/>
      <c r="O922" s="571"/>
      <c r="P922" s="571"/>
      <c r="Q922" s="571"/>
    </row>
    <row r="923" ht="25.15" customHeight="true" x14ac:dyDescent="0.2">
      <c r="C923" s="571"/>
      <c r="D923" s="571"/>
      <c r="E923" s="571"/>
      <c r="F923" s="571"/>
      <c r="G923" s="571"/>
      <c r="H923" s="571"/>
      <c r="I923" s="571"/>
      <c r="J923" s="571"/>
      <c r="K923" s="571"/>
      <c r="L923" s="571"/>
      <c r="M923" s="571"/>
      <c r="N923" s="571"/>
      <c r="O923" s="571"/>
      <c r="P923" s="571"/>
      <c r="Q923" s="571"/>
    </row>
    <row r="924" ht="25.15" customHeight="true" x14ac:dyDescent="0.2">
      <c r="C924" s="571"/>
      <c r="D924" s="571"/>
      <c r="E924" s="571"/>
      <c r="F924" s="571"/>
      <c r="G924" s="571"/>
      <c r="H924" s="571"/>
      <c r="I924" s="571"/>
      <c r="J924" s="571"/>
      <c r="K924" s="571"/>
      <c r="L924" s="571"/>
      <c r="M924" s="571"/>
      <c r="N924" s="571"/>
      <c r="O924" s="571"/>
      <c r="P924" s="571"/>
      <c r="Q924" s="571"/>
    </row>
    <row r="925" ht="25.15" customHeight="true" x14ac:dyDescent="0.2">
      <c r="C925" s="571"/>
      <c r="D925" s="571"/>
      <c r="E925" s="571"/>
      <c r="F925" s="571"/>
      <c r="G925" s="571"/>
      <c r="H925" s="571"/>
      <c r="I925" s="571"/>
      <c r="J925" s="571"/>
      <c r="K925" s="571"/>
      <c r="L925" s="571"/>
      <c r="M925" s="571"/>
      <c r="N925" s="571"/>
      <c r="O925" s="571"/>
      <c r="P925" s="571"/>
      <c r="Q925" s="571"/>
    </row>
    <row r="926" ht="25.15" customHeight="true" x14ac:dyDescent="0.2">
      <c r="C926" s="571"/>
      <c r="D926" s="571"/>
      <c r="E926" s="571"/>
      <c r="F926" s="571"/>
      <c r="G926" s="571"/>
      <c r="H926" s="571"/>
      <c r="I926" s="571"/>
      <c r="J926" s="571"/>
      <c r="K926" s="571"/>
      <c r="L926" s="571"/>
      <c r="M926" s="571"/>
      <c r="N926" s="571"/>
      <c r="O926" s="571"/>
      <c r="P926" s="571"/>
      <c r="Q926" s="571"/>
    </row>
    <row r="927" ht="25.15" customHeight="true" x14ac:dyDescent="0.2">
      <c r="C927" s="571"/>
      <c r="D927" s="571"/>
      <c r="E927" s="571"/>
      <c r="F927" s="571"/>
      <c r="G927" s="571"/>
      <c r="H927" s="571"/>
      <c r="I927" s="571"/>
      <c r="J927" s="571"/>
      <c r="K927" s="571"/>
      <c r="L927" s="571"/>
      <c r="M927" s="571"/>
      <c r="N927" s="571"/>
      <c r="O927" s="571"/>
      <c r="P927" s="571"/>
      <c r="Q927" s="571"/>
    </row>
    <row r="928" ht="25.15" customHeight="true" x14ac:dyDescent="0.2">
      <c r="C928" s="571"/>
      <c r="D928" s="571"/>
      <c r="E928" s="571"/>
      <c r="F928" s="571"/>
      <c r="G928" s="571"/>
      <c r="H928" s="571"/>
      <c r="I928" s="571"/>
      <c r="J928" s="571"/>
      <c r="K928" s="571"/>
      <c r="L928" s="571"/>
      <c r="M928" s="571"/>
      <c r="N928" s="571"/>
      <c r="O928" s="571"/>
      <c r="P928" s="571"/>
      <c r="Q928" s="571"/>
    </row>
    <row r="929" ht="25.15" customHeight="true" x14ac:dyDescent="0.2">
      <c r="C929" s="571"/>
      <c r="D929" s="571"/>
      <c r="E929" s="571"/>
      <c r="F929" s="571"/>
      <c r="G929" s="571"/>
      <c r="H929" s="571"/>
      <c r="I929" s="571"/>
      <c r="J929" s="571"/>
      <c r="K929" s="571"/>
      <c r="L929" s="571"/>
      <c r="M929" s="571"/>
      <c r="N929" s="571"/>
      <c r="O929" s="571"/>
      <c r="P929" s="571"/>
      <c r="Q929" s="571"/>
    </row>
    <row r="930" ht="25.15" customHeight="true" x14ac:dyDescent="0.2">
      <c r="C930" s="571"/>
      <c r="D930" s="571"/>
      <c r="E930" s="571"/>
      <c r="F930" s="571"/>
      <c r="G930" s="571"/>
      <c r="H930" s="571"/>
      <c r="I930" s="571"/>
      <c r="J930" s="571"/>
      <c r="K930" s="571"/>
      <c r="L930" s="571"/>
      <c r="M930" s="571"/>
      <c r="N930" s="571"/>
      <c r="O930" s="571"/>
      <c r="P930" s="571"/>
      <c r="Q930" s="571"/>
    </row>
    <row r="931" ht="25.15" customHeight="true" x14ac:dyDescent="0.2">
      <c r="C931" s="571"/>
      <c r="D931" s="571"/>
      <c r="E931" s="571"/>
      <c r="F931" s="571"/>
      <c r="G931" s="571"/>
      <c r="H931" s="571"/>
      <c r="I931" s="571"/>
      <c r="J931" s="571"/>
      <c r="K931" s="571"/>
      <c r="L931" s="571"/>
      <c r="M931" s="571"/>
      <c r="N931" s="571"/>
      <c r="O931" s="571"/>
      <c r="P931" s="571"/>
      <c r="Q931" s="571"/>
    </row>
    <row r="932" ht="25.15" customHeight="true" x14ac:dyDescent="0.2">
      <c r="C932" s="571"/>
      <c r="D932" s="571"/>
      <c r="E932" s="571"/>
      <c r="F932" s="571"/>
      <c r="G932" s="571"/>
      <c r="H932" s="571"/>
      <c r="I932" s="571"/>
      <c r="J932" s="571"/>
      <c r="K932" s="571"/>
      <c r="L932" s="571"/>
      <c r="M932" s="571"/>
      <c r="N932" s="571"/>
      <c r="O932" s="571"/>
      <c r="P932" s="571"/>
      <c r="Q932" s="571"/>
    </row>
    <row r="933" ht="25.15" customHeight="true" x14ac:dyDescent="0.2">
      <c r="C933" s="571"/>
      <c r="D933" s="571"/>
      <c r="E933" s="571"/>
      <c r="F933" s="571"/>
      <c r="G933" s="571"/>
      <c r="H933" s="571"/>
      <c r="I933" s="571"/>
      <c r="J933" s="571"/>
      <c r="K933" s="571"/>
      <c r="L933" s="571"/>
      <c r="M933" s="571"/>
      <c r="N933" s="571"/>
      <c r="O933" s="571"/>
      <c r="P933" s="571"/>
      <c r="Q933" s="571"/>
    </row>
    <row r="934" ht="25.15" customHeight="true" x14ac:dyDescent="0.2">
      <c r="C934" s="571"/>
      <c r="D934" s="571"/>
      <c r="E934" s="571"/>
      <c r="F934" s="571"/>
      <c r="G934" s="571"/>
      <c r="H934" s="571"/>
      <c r="I934" s="571"/>
      <c r="J934" s="571"/>
      <c r="K934" s="571"/>
      <c r="L934" s="571"/>
      <c r="M934" s="571"/>
      <c r="N934" s="571"/>
      <c r="O934" s="571"/>
      <c r="P934" s="571"/>
      <c r="Q934" s="571"/>
    </row>
    <row r="935" ht="25.15" customHeight="true" x14ac:dyDescent="0.2">
      <c r="C935" s="571"/>
      <c r="D935" s="571"/>
      <c r="E935" s="571"/>
      <c r="F935" s="571"/>
      <c r="G935" s="571"/>
      <c r="H935" s="571"/>
      <c r="I935" s="571"/>
      <c r="J935" s="571"/>
      <c r="K935" s="571"/>
      <c r="L935" s="571"/>
      <c r="M935" s="571"/>
      <c r="N935" s="571"/>
      <c r="O935" s="571"/>
      <c r="P935" s="571"/>
      <c r="Q935" s="571"/>
    </row>
    <row r="936" ht="25.15" customHeight="true" x14ac:dyDescent="0.2">
      <c r="C936" s="571"/>
      <c r="D936" s="571"/>
      <c r="E936" s="571"/>
      <c r="F936" s="571"/>
      <c r="G936" s="571"/>
      <c r="H936" s="571"/>
      <c r="I936" s="571"/>
      <c r="J936" s="571"/>
      <c r="K936" s="571"/>
      <c r="L936" s="571"/>
      <c r="M936" s="571"/>
      <c r="N936" s="571"/>
      <c r="O936" s="571"/>
      <c r="P936" s="571"/>
      <c r="Q936" s="571"/>
    </row>
    <row r="937" ht="25.15" customHeight="true" x14ac:dyDescent="0.2">
      <c r="C937" s="571"/>
      <c r="D937" s="571"/>
      <c r="E937" s="571"/>
      <c r="F937" s="571"/>
      <c r="G937" s="571"/>
      <c r="H937" s="571"/>
      <c r="I937" s="571"/>
      <c r="J937" s="571"/>
      <c r="K937" s="571"/>
      <c r="L937" s="571"/>
      <c r="M937" s="571"/>
      <c r="N937" s="571"/>
      <c r="O937" s="571"/>
      <c r="P937" s="571"/>
      <c r="Q937" s="571"/>
    </row>
    <row r="938" ht="25.15" customHeight="true" x14ac:dyDescent="0.2">
      <c r="C938" s="571"/>
      <c r="D938" s="571"/>
      <c r="E938" s="571"/>
      <c r="F938" s="571"/>
      <c r="G938" s="571"/>
      <c r="H938" s="571"/>
      <c r="I938" s="571"/>
      <c r="J938" s="571"/>
      <c r="K938" s="571"/>
      <c r="L938" s="571"/>
      <c r="M938" s="571"/>
      <c r="N938" s="571"/>
      <c r="O938" s="571"/>
      <c r="P938" s="571"/>
      <c r="Q938" s="571"/>
    </row>
    <row r="939" ht="25.15" customHeight="true" x14ac:dyDescent="0.2">
      <c r="C939" s="571"/>
      <c r="D939" s="571"/>
      <c r="E939" s="571"/>
      <c r="F939" s="571"/>
      <c r="G939" s="571"/>
      <c r="H939" s="571"/>
      <c r="I939" s="571"/>
      <c r="J939" s="571"/>
      <c r="K939" s="571"/>
      <c r="L939" s="571"/>
      <c r="M939" s="571"/>
      <c r="N939" s="571"/>
      <c r="O939" s="571"/>
      <c r="P939" s="571"/>
      <c r="Q939" s="571"/>
    </row>
    <row r="940" ht="25.15" customHeight="true" x14ac:dyDescent="0.2">
      <c r="C940" s="571"/>
      <c r="D940" s="571"/>
      <c r="E940" s="571"/>
      <c r="F940" s="571"/>
      <c r="G940" s="571"/>
      <c r="H940" s="571"/>
      <c r="I940" s="571"/>
      <c r="J940" s="571"/>
      <c r="K940" s="571"/>
      <c r="L940" s="571"/>
      <c r="M940" s="571"/>
      <c r="N940" s="571"/>
      <c r="O940" s="571"/>
      <c r="P940" s="571"/>
      <c r="Q940" s="571"/>
    </row>
    <row r="941" ht="25.15" customHeight="true" x14ac:dyDescent="0.2">
      <c r="C941" s="571"/>
      <c r="D941" s="571"/>
      <c r="E941" s="571"/>
      <c r="F941" s="571"/>
      <c r="G941" s="571"/>
      <c r="H941" s="571"/>
      <c r="I941" s="571"/>
      <c r="J941" s="571"/>
      <c r="K941" s="571"/>
      <c r="L941" s="571"/>
      <c r="M941" s="571"/>
      <c r="N941" s="571"/>
      <c r="O941" s="571"/>
      <c r="P941" s="571"/>
      <c r="Q941" s="571"/>
    </row>
    <row r="942" ht="25.15" customHeight="true" x14ac:dyDescent="0.2">
      <c r="C942" s="571"/>
      <c r="D942" s="571"/>
      <c r="E942" s="571"/>
      <c r="F942" s="571"/>
      <c r="G942" s="571"/>
      <c r="H942" s="571"/>
      <c r="I942" s="571"/>
      <c r="J942" s="571"/>
      <c r="K942" s="571"/>
      <c r="L942" s="571"/>
      <c r="M942" s="571"/>
      <c r="N942" s="571"/>
      <c r="O942" s="571"/>
      <c r="P942" s="571"/>
      <c r="Q942" s="571"/>
    </row>
    <row r="943" ht="25.15" customHeight="true" x14ac:dyDescent="0.2">
      <c r="C943" s="571"/>
      <c r="D943" s="571"/>
      <c r="E943" s="571"/>
      <c r="F943" s="571"/>
      <c r="G943" s="571"/>
      <c r="H943" s="571"/>
      <c r="I943" s="571"/>
      <c r="J943" s="571"/>
      <c r="K943" s="571"/>
      <c r="L943" s="571"/>
      <c r="M943" s="571"/>
      <c r="N943" s="571"/>
      <c r="O943" s="571"/>
      <c r="P943" s="571"/>
      <c r="Q943" s="571"/>
    </row>
    <row r="944" ht="25.15" customHeight="true" x14ac:dyDescent="0.2">
      <c r="C944" s="571"/>
      <c r="D944" s="571"/>
      <c r="E944" s="571"/>
      <c r="F944" s="571"/>
      <c r="G944" s="571"/>
      <c r="H944" s="571"/>
      <c r="I944" s="571"/>
      <c r="J944" s="571"/>
      <c r="K944" s="571"/>
      <c r="L944" s="571"/>
      <c r="M944" s="571"/>
      <c r="N944" s="571"/>
      <c r="O944" s="571"/>
      <c r="P944" s="571"/>
      <c r="Q944" s="571"/>
    </row>
    <row r="945" ht="25.15" customHeight="true" x14ac:dyDescent="0.2">
      <c r="C945" s="571"/>
      <c r="D945" s="571"/>
      <c r="E945" s="571"/>
      <c r="F945" s="571"/>
      <c r="G945" s="571"/>
      <c r="H945" s="571"/>
      <c r="I945" s="571"/>
      <c r="J945" s="571"/>
      <c r="K945" s="571"/>
      <c r="L945" s="571"/>
      <c r="M945" s="571"/>
      <c r="N945" s="571"/>
      <c r="O945" s="571"/>
      <c r="P945" s="571"/>
      <c r="Q945" s="571"/>
    </row>
    <row r="946" ht="25.15" customHeight="true" x14ac:dyDescent="0.2">
      <c r="C946" s="571"/>
      <c r="D946" s="571"/>
      <c r="E946" s="571"/>
      <c r="F946" s="571"/>
      <c r="G946" s="571"/>
      <c r="H946" s="571"/>
      <c r="I946" s="571"/>
      <c r="J946" s="571"/>
      <c r="K946" s="571"/>
      <c r="L946" s="571"/>
      <c r="M946" s="571"/>
      <c r="N946" s="571"/>
      <c r="O946" s="571"/>
      <c r="P946" s="571"/>
      <c r="Q946" s="571"/>
    </row>
    <row r="947" ht="25.15" customHeight="true" x14ac:dyDescent="0.2">
      <c r="C947" s="571"/>
      <c r="D947" s="571"/>
      <c r="E947" s="571"/>
      <c r="F947" s="571"/>
      <c r="G947" s="571"/>
      <c r="H947" s="571"/>
      <c r="I947" s="571"/>
      <c r="J947" s="571"/>
      <c r="K947" s="571"/>
      <c r="L947" s="571"/>
      <c r="M947" s="571"/>
      <c r="N947" s="571"/>
      <c r="O947" s="571"/>
      <c r="P947" s="571"/>
      <c r="Q947" s="571"/>
    </row>
    <row r="948" ht="25.15" customHeight="true" x14ac:dyDescent="0.2">
      <c r="C948" s="571"/>
      <c r="D948" s="571"/>
      <c r="E948" s="571"/>
      <c r="F948" s="571"/>
      <c r="G948" s="571"/>
      <c r="H948" s="571"/>
      <c r="I948" s="571"/>
      <c r="J948" s="571"/>
      <c r="K948" s="571"/>
      <c r="L948" s="571"/>
      <c r="M948" s="571"/>
      <c r="N948" s="571"/>
      <c r="O948" s="571"/>
      <c r="P948" s="571"/>
      <c r="Q948" s="571"/>
    </row>
    <row r="949" ht="25.15" customHeight="true" x14ac:dyDescent="0.2">
      <c r="C949" s="571"/>
      <c r="D949" s="571"/>
      <c r="E949" s="571"/>
      <c r="F949" s="571"/>
      <c r="G949" s="571"/>
      <c r="H949" s="571"/>
      <c r="I949" s="571"/>
      <c r="J949" s="571"/>
      <c r="K949" s="571"/>
      <c r="L949" s="571"/>
      <c r="M949" s="571"/>
      <c r="N949" s="571"/>
      <c r="O949" s="571"/>
      <c r="P949" s="571"/>
      <c r="Q949" s="571"/>
    </row>
    <row r="950" ht="25.15" customHeight="true" x14ac:dyDescent="0.2">
      <c r="C950" s="571"/>
      <c r="D950" s="571"/>
      <c r="E950" s="571"/>
      <c r="F950" s="571"/>
      <c r="G950" s="571"/>
      <c r="H950" s="571"/>
      <c r="I950" s="571"/>
      <c r="J950" s="571"/>
      <c r="K950" s="571"/>
      <c r="L950" s="571"/>
      <c r="M950" s="571"/>
      <c r="N950" s="571"/>
      <c r="O950" s="571"/>
      <c r="P950" s="571"/>
      <c r="Q950" s="571"/>
    </row>
    <row r="951" ht="25.15" customHeight="true" x14ac:dyDescent="0.2">
      <c r="C951" s="571"/>
      <c r="D951" s="571"/>
      <c r="E951" s="571"/>
      <c r="F951" s="571"/>
      <c r="G951" s="571"/>
      <c r="H951" s="571"/>
      <c r="I951" s="571"/>
      <c r="J951" s="571"/>
      <c r="K951" s="571"/>
      <c r="L951" s="571"/>
      <c r="M951" s="571"/>
      <c r="N951" s="571"/>
      <c r="O951" s="571"/>
      <c r="P951" s="571"/>
      <c r="Q951" s="571"/>
    </row>
    <row r="952" ht="25.15" customHeight="true" x14ac:dyDescent="0.2">
      <c r="C952" s="571"/>
      <c r="D952" s="571"/>
      <c r="E952" s="571"/>
      <c r="F952" s="571"/>
      <c r="G952" s="571"/>
      <c r="H952" s="571"/>
      <c r="I952" s="571"/>
      <c r="J952" s="571"/>
      <c r="K952" s="571"/>
      <c r="L952" s="571"/>
      <c r="M952" s="571"/>
      <c r="N952" s="571"/>
      <c r="O952" s="571"/>
      <c r="P952" s="571"/>
      <c r="Q952" s="571"/>
    </row>
    <row r="953" ht="25.15" customHeight="true" x14ac:dyDescent="0.2">
      <c r="C953" s="571"/>
      <c r="D953" s="571"/>
      <c r="E953" s="571"/>
      <c r="F953" s="571"/>
      <c r="G953" s="571"/>
      <c r="H953" s="571"/>
      <c r="I953" s="571"/>
      <c r="J953" s="571"/>
      <c r="K953" s="571"/>
      <c r="L953" s="571"/>
      <c r="M953" s="571"/>
      <c r="N953" s="571"/>
      <c r="O953" s="571"/>
      <c r="P953" s="571"/>
      <c r="Q953" s="571"/>
    </row>
    <row r="954" ht="25.15" customHeight="true" x14ac:dyDescent="0.2">
      <c r="C954" s="571"/>
      <c r="D954" s="571"/>
      <c r="E954" s="571"/>
      <c r="F954" s="571"/>
      <c r="G954" s="571"/>
      <c r="H954" s="571"/>
      <c r="I954" s="571"/>
      <c r="J954" s="571"/>
      <c r="K954" s="571"/>
      <c r="L954" s="571"/>
      <c r="M954" s="571"/>
      <c r="N954" s="571"/>
      <c r="O954" s="571"/>
      <c r="P954" s="571"/>
      <c r="Q954" s="571"/>
    </row>
    <row r="955" ht="25.15" customHeight="true" x14ac:dyDescent="0.2">
      <c r="C955" s="571"/>
      <c r="D955" s="571"/>
      <c r="E955" s="571"/>
      <c r="F955" s="571"/>
      <c r="G955" s="571"/>
      <c r="H955" s="571"/>
      <c r="I955" s="571"/>
      <c r="J955" s="571"/>
      <c r="K955" s="571"/>
      <c r="L955" s="571"/>
      <c r="M955" s="571"/>
      <c r="N955" s="571"/>
      <c r="O955" s="571"/>
      <c r="P955" s="571"/>
      <c r="Q955" s="571"/>
    </row>
    <row r="956" ht="25.15" customHeight="true" x14ac:dyDescent="0.2">
      <c r="C956" s="571"/>
      <c r="D956" s="571"/>
      <c r="E956" s="571"/>
      <c r="F956" s="571"/>
      <c r="G956" s="571"/>
      <c r="H956" s="571"/>
      <c r="I956" s="571"/>
      <c r="J956" s="571"/>
      <c r="K956" s="571"/>
      <c r="L956" s="571"/>
      <c r="M956" s="571"/>
      <c r="N956" s="571"/>
      <c r="O956" s="571"/>
      <c r="P956" s="571"/>
      <c r="Q956" s="571"/>
    </row>
    <row r="957" ht="25.15" customHeight="true" x14ac:dyDescent="0.2">
      <c r="C957" s="571"/>
      <c r="D957" s="571"/>
      <c r="E957" s="571"/>
      <c r="F957" s="571"/>
      <c r="G957" s="571"/>
      <c r="H957" s="571"/>
      <c r="I957" s="571"/>
      <c r="J957" s="571"/>
      <c r="K957" s="571"/>
      <c r="L957" s="571"/>
      <c r="M957" s="571"/>
      <c r="N957" s="571"/>
      <c r="O957" s="571"/>
      <c r="P957" s="571"/>
      <c r="Q957" s="571"/>
    </row>
    <row r="958" ht="25.15" customHeight="true" x14ac:dyDescent="0.2">
      <c r="C958" s="571"/>
      <c r="D958" s="571"/>
      <c r="E958" s="571"/>
      <c r="F958" s="571"/>
      <c r="G958" s="571"/>
      <c r="H958" s="571"/>
      <c r="I958" s="571"/>
      <c r="J958" s="571"/>
      <c r="K958" s="571"/>
      <c r="L958" s="571"/>
      <c r="M958" s="571"/>
      <c r="N958" s="571"/>
      <c r="O958" s="571"/>
      <c r="P958" s="571"/>
      <c r="Q958" s="571"/>
    </row>
    <row r="959" ht="25.15" customHeight="true" x14ac:dyDescent="0.2">
      <c r="C959" s="571"/>
      <c r="D959" s="571"/>
      <c r="E959" s="571"/>
      <c r="F959" s="571"/>
      <c r="G959" s="571"/>
      <c r="H959" s="571"/>
      <c r="I959" s="571"/>
      <c r="J959" s="571"/>
      <c r="K959" s="571"/>
      <c r="L959" s="571"/>
      <c r="M959" s="571"/>
      <c r="N959" s="571"/>
      <c r="O959" s="571"/>
      <c r="P959" s="571"/>
      <c r="Q959" s="571"/>
    </row>
    <row r="960" ht="25.15" customHeight="true" x14ac:dyDescent="0.2">
      <c r="C960" s="571"/>
      <c r="D960" s="571"/>
      <c r="E960" s="571"/>
      <c r="F960" s="571"/>
      <c r="G960" s="571"/>
      <c r="H960" s="571"/>
      <c r="I960" s="571"/>
      <c r="J960" s="571"/>
      <c r="K960" s="571"/>
      <c r="L960" s="571"/>
      <c r="M960" s="571"/>
      <c r="N960" s="571"/>
      <c r="O960" s="571"/>
      <c r="P960" s="571"/>
      <c r="Q960" s="571"/>
    </row>
    <row r="961" ht="25.15" customHeight="true" x14ac:dyDescent="0.2">
      <c r="C961" s="571"/>
      <c r="D961" s="571"/>
      <c r="E961" s="571"/>
      <c r="F961" s="571"/>
      <c r="G961" s="571"/>
      <c r="H961" s="571"/>
      <c r="I961" s="571"/>
      <c r="J961" s="571"/>
      <c r="K961" s="571"/>
      <c r="L961" s="571"/>
      <c r="M961" s="571"/>
      <c r="N961" s="571"/>
      <c r="O961" s="571"/>
      <c r="P961" s="571"/>
      <c r="Q961" s="571"/>
    </row>
    <row r="962" ht="25.15" customHeight="true" x14ac:dyDescent="0.2">
      <c r="C962" s="571"/>
      <c r="D962" s="571"/>
      <c r="E962" s="571"/>
      <c r="F962" s="571"/>
      <c r="G962" s="571"/>
      <c r="H962" s="571"/>
      <c r="I962" s="571"/>
      <c r="J962" s="571"/>
      <c r="K962" s="571"/>
      <c r="L962" s="571"/>
      <c r="M962" s="571"/>
      <c r="N962" s="571"/>
      <c r="O962" s="571"/>
      <c r="P962" s="571"/>
      <c r="Q962" s="571"/>
    </row>
    <row r="963" ht="25.15" customHeight="true" x14ac:dyDescent="0.2">
      <c r="C963" s="571"/>
      <c r="D963" s="571"/>
      <c r="E963" s="571"/>
      <c r="F963" s="571"/>
      <c r="G963" s="571"/>
      <c r="H963" s="571"/>
      <c r="I963" s="571"/>
      <c r="J963" s="571"/>
      <c r="K963" s="571"/>
      <c r="L963" s="571"/>
      <c r="M963" s="571"/>
      <c r="N963" s="571"/>
      <c r="O963" s="571"/>
      <c r="P963" s="571"/>
      <c r="Q963" s="571"/>
    </row>
    <row r="964" ht="25.15" customHeight="true" x14ac:dyDescent="0.2">
      <c r="C964" s="571"/>
      <c r="D964" s="571"/>
      <c r="E964" s="571"/>
      <c r="F964" s="571"/>
      <c r="G964" s="571"/>
      <c r="H964" s="571"/>
      <c r="I964" s="571"/>
      <c r="J964" s="571"/>
      <c r="K964" s="571"/>
      <c r="L964" s="571"/>
      <c r="M964" s="571"/>
      <c r="N964" s="571"/>
      <c r="O964" s="571"/>
      <c r="P964" s="571"/>
      <c r="Q964" s="571"/>
    </row>
    <row r="965" ht="25.15" customHeight="true" x14ac:dyDescent="0.2">
      <c r="C965" s="571"/>
      <c r="D965" s="571"/>
      <c r="E965" s="571"/>
      <c r="F965" s="571"/>
      <c r="G965" s="571"/>
      <c r="H965" s="571"/>
      <c r="I965" s="571"/>
      <c r="J965" s="571"/>
      <c r="K965" s="571"/>
      <c r="L965" s="571"/>
      <c r="M965" s="571"/>
      <c r="N965" s="571"/>
      <c r="O965" s="571"/>
      <c r="P965" s="571"/>
      <c r="Q965" s="571"/>
    </row>
    <row r="966" ht="25.15" customHeight="true" x14ac:dyDescent="0.2">
      <c r="C966" s="571"/>
      <c r="D966" s="571"/>
      <c r="E966" s="571"/>
      <c r="F966" s="571"/>
      <c r="G966" s="571"/>
      <c r="H966" s="571"/>
      <c r="I966" s="571"/>
      <c r="J966" s="571"/>
      <c r="K966" s="571"/>
      <c r="L966" s="571"/>
      <c r="M966" s="571"/>
      <c r="N966" s="571"/>
      <c r="O966" s="571"/>
      <c r="P966" s="571"/>
      <c r="Q966" s="571"/>
    </row>
    <row r="967" ht="25.15" customHeight="true" x14ac:dyDescent="0.2">
      <c r="C967" s="571"/>
      <c r="D967" s="571"/>
      <c r="E967" s="571"/>
      <c r="F967" s="571"/>
      <c r="G967" s="571"/>
      <c r="H967" s="571"/>
      <c r="I967" s="571"/>
      <c r="J967" s="571"/>
      <c r="K967" s="571"/>
      <c r="L967" s="571"/>
      <c r="M967" s="571"/>
      <c r="N967" s="571"/>
      <c r="O967" s="571"/>
      <c r="P967" s="571"/>
      <c r="Q967" s="571"/>
    </row>
    <row r="968" ht="25.15" customHeight="true" x14ac:dyDescent="0.2">
      <c r="C968" s="571"/>
      <c r="D968" s="571"/>
      <c r="E968" s="571"/>
      <c r="F968" s="571"/>
      <c r="G968" s="571"/>
      <c r="H968" s="571"/>
      <c r="I968" s="571"/>
      <c r="J968" s="571"/>
      <c r="K968" s="571"/>
      <c r="L968" s="571"/>
      <c r="M968" s="571"/>
      <c r="N968" s="571"/>
      <c r="O968" s="571"/>
      <c r="P968" s="571"/>
      <c r="Q968" s="571"/>
    </row>
    <row r="969" ht="25.15" customHeight="true" x14ac:dyDescent="0.2">
      <c r="C969" s="571"/>
      <c r="D969" s="571"/>
      <c r="E969" s="571"/>
      <c r="F969" s="571"/>
      <c r="G969" s="571"/>
      <c r="H969" s="571"/>
      <c r="I969" s="571"/>
      <c r="J969" s="571"/>
      <c r="K969" s="571"/>
      <c r="L969" s="571"/>
      <c r="M969" s="571"/>
      <c r="N969" s="571"/>
      <c r="O969" s="571"/>
      <c r="P969" s="571"/>
      <c r="Q969" s="571"/>
    </row>
    <row r="970" ht="25.15" customHeight="true" x14ac:dyDescent="0.2">
      <c r="C970" s="571"/>
      <c r="D970" s="571"/>
      <c r="E970" s="571"/>
      <c r="F970" s="571"/>
      <c r="G970" s="571"/>
      <c r="H970" s="571"/>
      <c r="I970" s="571"/>
      <c r="J970" s="571"/>
      <c r="K970" s="571"/>
      <c r="L970" s="571"/>
      <c r="M970" s="571"/>
      <c r="N970" s="571"/>
      <c r="O970" s="571"/>
      <c r="P970" s="571"/>
      <c r="Q970" s="571"/>
    </row>
    <row r="971" ht="25.15" customHeight="true" x14ac:dyDescent="0.2">
      <c r="C971" s="571"/>
      <c r="D971" s="571"/>
      <c r="E971" s="571"/>
      <c r="F971" s="571"/>
      <c r="G971" s="571"/>
      <c r="H971" s="571"/>
      <c r="I971" s="571"/>
      <c r="J971" s="571"/>
      <c r="K971" s="571"/>
      <c r="L971" s="571"/>
      <c r="M971" s="571"/>
      <c r="N971" s="571"/>
      <c r="O971" s="571"/>
      <c r="P971" s="571"/>
      <c r="Q971" s="571"/>
    </row>
    <row r="972" ht="25.15" customHeight="true" x14ac:dyDescent="0.2">
      <c r="C972" s="571"/>
      <c r="D972" s="571"/>
      <c r="E972" s="571"/>
      <c r="F972" s="571"/>
      <c r="G972" s="571"/>
      <c r="H972" s="571"/>
      <c r="I972" s="571"/>
      <c r="J972" s="571"/>
      <c r="K972" s="571"/>
      <c r="L972" s="571"/>
      <c r="M972" s="571"/>
      <c r="N972" s="571"/>
      <c r="O972" s="571"/>
      <c r="P972" s="571"/>
      <c r="Q972" s="571"/>
    </row>
    <row r="973" ht="25.15" customHeight="true" x14ac:dyDescent="0.2">
      <c r="C973" s="571"/>
      <c r="D973" s="571"/>
      <c r="E973" s="571"/>
      <c r="F973" s="571"/>
      <c r="G973" s="571"/>
      <c r="H973" s="571"/>
      <c r="I973" s="571"/>
      <c r="J973" s="571"/>
      <c r="K973" s="571"/>
      <c r="L973" s="571"/>
      <c r="M973" s="571"/>
      <c r="N973" s="571"/>
      <c r="O973" s="571"/>
      <c r="P973" s="571"/>
      <c r="Q973" s="571"/>
    </row>
    <row r="974" ht="25.15" customHeight="true" x14ac:dyDescent="0.2">
      <c r="C974" s="571"/>
      <c r="D974" s="571"/>
      <c r="E974" s="571"/>
      <c r="F974" s="571"/>
      <c r="G974" s="571"/>
      <c r="H974" s="571"/>
      <c r="I974" s="571"/>
      <c r="J974" s="571"/>
      <c r="K974" s="571"/>
      <c r="L974" s="571"/>
      <c r="M974" s="571"/>
      <c r="N974" s="571"/>
      <c r="O974" s="571"/>
      <c r="P974" s="571"/>
      <c r="Q974" s="571"/>
    </row>
    <row r="975" ht="25.15" customHeight="true" x14ac:dyDescent="0.2">
      <c r="C975" s="571"/>
      <c r="D975" s="571"/>
      <c r="E975" s="571"/>
      <c r="F975" s="571"/>
      <c r="G975" s="571"/>
      <c r="H975" s="571"/>
      <c r="I975" s="571"/>
      <c r="J975" s="571"/>
      <c r="K975" s="571"/>
      <c r="L975" s="571"/>
      <c r="M975" s="571"/>
      <c r="N975" s="571"/>
      <c r="O975" s="571"/>
      <c r="P975" s="571"/>
      <c r="Q975" s="571"/>
    </row>
    <row r="976" ht="25.15" customHeight="true" x14ac:dyDescent="0.2">
      <c r="C976" s="571"/>
      <c r="D976" s="571"/>
      <c r="E976" s="571"/>
      <c r="F976" s="571"/>
      <c r="G976" s="571"/>
      <c r="H976" s="571"/>
      <c r="I976" s="571"/>
      <c r="J976" s="571"/>
      <c r="K976" s="571"/>
      <c r="L976" s="571"/>
      <c r="M976" s="571"/>
      <c r="N976" s="571"/>
      <c r="O976" s="571"/>
      <c r="P976" s="571"/>
      <c r="Q976" s="571"/>
    </row>
    <row r="977" ht="25.15" customHeight="true" x14ac:dyDescent="0.2">
      <c r="C977" s="571"/>
      <c r="D977" s="571"/>
      <c r="E977" s="571"/>
      <c r="F977" s="571"/>
      <c r="G977" s="571"/>
      <c r="H977" s="571"/>
      <c r="I977" s="571"/>
      <c r="J977" s="571"/>
      <c r="K977" s="571"/>
      <c r="L977" s="571"/>
      <c r="M977" s="571"/>
      <c r="N977" s="571"/>
      <c r="O977" s="571"/>
      <c r="P977" s="571"/>
      <c r="Q977" s="571"/>
    </row>
    <row r="978" ht="25.15" customHeight="true" x14ac:dyDescent="0.2">
      <c r="C978" s="571"/>
      <c r="D978" s="571"/>
      <c r="E978" s="571"/>
      <c r="F978" s="571"/>
      <c r="G978" s="571"/>
      <c r="H978" s="571"/>
      <c r="I978" s="571"/>
      <c r="J978" s="571"/>
      <c r="K978" s="571"/>
      <c r="L978" s="571"/>
      <c r="M978" s="571"/>
      <c r="N978" s="571"/>
      <c r="O978" s="571"/>
      <c r="P978" s="571"/>
      <c r="Q978" s="571"/>
    </row>
    <row r="979" ht="25.15" customHeight="true" x14ac:dyDescent="0.2">
      <c r="C979" s="571"/>
      <c r="D979" s="571"/>
      <c r="E979" s="571"/>
      <c r="F979" s="571"/>
      <c r="G979" s="571"/>
      <c r="H979" s="571"/>
      <c r="I979" s="571"/>
      <c r="J979" s="571"/>
      <c r="K979" s="571"/>
      <c r="L979" s="571"/>
      <c r="M979" s="571"/>
      <c r="N979" s="571"/>
      <c r="O979" s="571"/>
      <c r="P979" s="571"/>
      <c r="Q979" s="571"/>
    </row>
    <row r="980" ht="25.15" customHeight="true" x14ac:dyDescent="0.2">
      <c r="C980" s="571"/>
      <c r="D980" s="571"/>
      <c r="E980" s="571"/>
      <c r="F980" s="571"/>
      <c r="G980" s="571"/>
      <c r="H980" s="571"/>
      <c r="I980" s="571"/>
      <c r="J980" s="571"/>
      <c r="K980" s="571"/>
      <c r="L980" s="571"/>
      <c r="M980" s="571"/>
      <c r="N980" s="571"/>
      <c r="O980" s="571"/>
      <c r="P980" s="571"/>
      <c r="Q980" s="571"/>
    </row>
    <row r="981" ht="25.15" customHeight="true" x14ac:dyDescent="0.2">
      <c r="C981" s="571"/>
      <c r="D981" s="571"/>
      <c r="E981" s="571"/>
      <c r="F981" s="571"/>
      <c r="G981" s="571"/>
      <c r="H981" s="571"/>
      <c r="I981" s="571"/>
      <c r="J981" s="571"/>
      <c r="K981" s="571"/>
      <c r="L981" s="571"/>
      <c r="M981" s="571"/>
      <c r="N981" s="571"/>
      <c r="O981" s="571"/>
      <c r="P981" s="571"/>
      <c r="Q981" s="571"/>
    </row>
    <row r="982" ht="25.15" customHeight="true" x14ac:dyDescent="0.2">
      <c r="C982" s="571"/>
      <c r="D982" s="571"/>
      <c r="E982" s="571"/>
      <c r="F982" s="571"/>
      <c r="G982" s="571"/>
      <c r="H982" s="571"/>
      <c r="I982" s="571"/>
      <c r="J982" s="571"/>
      <c r="K982" s="571"/>
      <c r="L982" s="571"/>
      <c r="M982" s="571"/>
      <c r="N982" s="571"/>
      <c r="O982" s="571"/>
      <c r="P982" s="571"/>
      <c r="Q982" s="571"/>
    </row>
    <row r="983" ht="25.15" customHeight="true" x14ac:dyDescent="0.2">
      <c r="C983" s="571"/>
      <c r="D983" s="571"/>
      <c r="E983" s="571"/>
      <c r="F983" s="571"/>
      <c r="G983" s="571"/>
      <c r="H983" s="571"/>
      <c r="I983" s="571"/>
      <c r="J983" s="571"/>
      <c r="K983" s="571"/>
      <c r="L983" s="571"/>
      <c r="M983" s="571"/>
      <c r="N983" s="571"/>
      <c r="O983" s="571"/>
      <c r="P983" s="571"/>
      <c r="Q983" s="571"/>
    </row>
    <row r="984" ht="25.15" customHeight="true" x14ac:dyDescent="0.2">
      <c r="C984" s="571"/>
      <c r="D984" s="571"/>
      <c r="E984" s="571"/>
      <c r="F984" s="571"/>
      <c r="G984" s="571"/>
      <c r="H984" s="571"/>
      <c r="I984" s="571"/>
      <c r="J984" s="571"/>
      <c r="K984" s="571"/>
      <c r="L984" s="571"/>
      <c r="M984" s="571"/>
      <c r="N984" s="571"/>
      <c r="O984" s="571"/>
      <c r="P984" s="571"/>
      <c r="Q984" s="571"/>
    </row>
    <row r="985" ht="25.15" customHeight="true" x14ac:dyDescent="0.2">
      <c r="C985" s="571"/>
      <c r="D985" s="571"/>
      <c r="E985" s="571"/>
      <c r="F985" s="571"/>
      <c r="G985" s="571"/>
      <c r="H985" s="571"/>
      <c r="I985" s="571"/>
      <c r="J985" s="571"/>
      <c r="K985" s="571"/>
      <c r="L985" s="571"/>
      <c r="M985" s="571"/>
      <c r="N985" s="571"/>
      <c r="O985" s="571"/>
      <c r="P985" s="571"/>
      <c r="Q985" s="571"/>
    </row>
    <row r="986" ht="25.15" customHeight="true" x14ac:dyDescent="0.2">
      <c r="C986" s="571"/>
      <c r="D986" s="571"/>
      <c r="E986" s="571"/>
      <c r="F986" s="571"/>
      <c r="G986" s="571"/>
      <c r="H986" s="571"/>
      <c r="I986" s="571"/>
      <c r="J986" s="571"/>
      <c r="K986" s="571"/>
      <c r="L986" s="571"/>
      <c r="M986" s="571"/>
      <c r="N986" s="571"/>
      <c r="O986" s="571"/>
      <c r="P986" s="571"/>
      <c r="Q986" s="571"/>
    </row>
    <row r="987" ht="25.15" customHeight="true" x14ac:dyDescent="0.2">
      <c r="C987" s="571"/>
      <c r="D987" s="571"/>
      <c r="E987" s="571"/>
      <c r="F987" s="571"/>
      <c r="G987" s="571"/>
      <c r="H987" s="571"/>
      <c r="I987" s="571"/>
      <c r="J987" s="571"/>
      <c r="K987" s="571"/>
      <c r="L987" s="571"/>
      <c r="M987" s="571"/>
      <c r="N987" s="571"/>
      <c r="O987" s="571"/>
      <c r="P987" s="571"/>
      <c r="Q987" s="571"/>
    </row>
    <row r="988" ht="25.15" customHeight="true" x14ac:dyDescent="0.2">
      <c r="C988" s="571"/>
      <c r="D988" s="571"/>
      <c r="E988" s="571"/>
      <c r="F988" s="571"/>
      <c r="G988" s="571"/>
      <c r="H988" s="571"/>
      <c r="I988" s="571"/>
      <c r="J988" s="571"/>
      <c r="K988" s="571"/>
      <c r="L988" s="571"/>
      <c r="M988" s="571"/>
      <c r="N988" s="571"/>
      <c r="O988" s="571"/>
      <c r="P988" s="571"/>
      <c r="Q988" s="571"/>
    </row>
    <row r="989" ht="25.15" customHeight="true" x14ac:dyDescent="0.2">
      <c r="C989" s="571"/>
      <c r="D989" s="571"/>
      <c r="E989" s="571"/>
      <c r="F989" s="571"/>
      <c r="G989" s="571"/>
      <c r="H989" s="571"/>
      <c r="I989" s="571"/>
      <c r="J989" s="571"/>
      <c r="K989" s="571"/>
      <c r="L989" s="571"/>
      <c r="M989" s="571"/>
      <c r="N989" s="571"/>
      <c r="O989" s="571"/>
      <c r="P989" s="571"/>
      <c r="Q989" s="571"/>
    </row>
    <row r="990" ht="25.15" customHeight="true" x14ac:dyDescent="0.2">
      <c r="C990" s="571"/>
      <c r="D990" s="571"/>
      <c r="E990" s="571"/>
      <c r="F990" s="571"/>
      <c r="G990" s="571"/>
      <c r="H990" s="571"/>
      <c r="I990" s="571"/>
      <c r="J990" s="571"/>
      <c r="K990" s="571"/>
      <c r="L990" s="571"/>
      <c r="M990" s="571"/>
      <c r="N990" s="571"/>
      <c r="O990" s="571"/>
      <c r="P990" s="571"/>
      <c r="Q990" s="571"/>
    </row>
    <row r="991" ht="25.15" customHeight="true" x14ac:dyDescent="0.2">
      <c r="C991" s="571"/>
      <c r="D991" s="571"/>
      <c r="E991" s="571"/>
      <c r="F991" s="571"/>
      <c r="G991" s="571"/>
      <c r="H991" s="571"/>
      <c r="I991" s="571"/>
      <c r="J991" s="571"/>
      <c r="K991" s="571"/>
      <c r="L991" s="571"/>
      <c r="M991" s="571"/>
      <c r="N991" s="571"/>
      <c r="O991" s="571"/>
      <c r="P991" s="571"/>
      <c r="Q991" s="571"/>
    </row>
    <row r="992" ht="25.15" customHeight="true" x14ac:dyDescent="0.2">
      <c r="C992" s="571"/>
      <c r="D992" s="571"/>
      <c r="E992" s="571"/>
      <c r="F992" s="571"/>
      <c r="G992" s="571"/>
      <c r="H992" s="571"/>
      <c r="I992" s="571"/>
      <c r="J992" s="571"/>
      <c r="K992" s="571"/>
      <c r="L992" s="571"/>
      <c r="M992" s="571"/>
      <c r="N992" s="571"/>
      <c r="O992" s="571"/>
      <c r="P992" s="571"/>
      <c r="Q992" s="571"/>
    </row>
    <row r="993" ht="25.15" customHeight="true" x14ac:dyDescent="0.2">
      <c r="C993" s="571"/>
      <c r="D993" s="571"/>
      <c r="E993" s="571"/>
      <c r="F993" s="571"/>
      <c r="G993" s="571"/>
      <c r="H993" s="571"/>
      <c r="I993" s="571"/>
      <c r="J993" s="571"/>
      <c r="K993" s="571"/>
      <c r="L993" s="571"/>
      <c r="M993" s="571"/>
      <c r="N993" s="571"/>
      <c r="O993" s="571"/>
      <c r="P993" s="571"/>
      <c r="Q993" s="571"/>
    </row>
    <row r="994" ht="25.15" customHeight="true" x14ac:dyDescent="0.2">
      <c r="C994" s="571"/>
      <c r="D994" s="571"/>
      <c r="E994" s="571"/>
      <c r="F994" s="571"/>
      <c r="G994" s="571"/>
      <c r="H994" s="571"/>
      <c r="I994" s="571"/>
      <c r="J994" s="571"/>
      <c r="K994" s="571"/>
      <c r="L994" s="571"/>
      <c r="M994" s="571"/>
      <c r="N994" s="571"/>
      <c r="O994" s="571"/>
      <c r="P994" s="571"/>
      <c r="Q994" s="571"/>
    </row>
    <row r="995" ht="25.15" customHeight="true" x14ac:dyDescent="0.2">
      <c r="C995" s="571"/>
      <c r="D995" s="571"/>
      <c r="E995" s="571"/>
      <c r="F995" s="571"/>
      <c r="G995" s="571"/>
      <c r="H995" s="571"/>
      <c r="I995" s="571"/>
      <c r="J995" s="571"/>
      <c r="K995" s="571"/>
      <c r="L995" s="571"/>
      <c r="M995" s="571"/>
      <c r="N995" s="571"/>
      <c r="O995" s="571"/>
      <c r="P995" s="571"/>
      <c r="Q995" s="571"/>
    </row>
    <row r="996" ht="25.15" customHeight="true" x14ac:dyDescent="0.2">
      <c r="C996" s="571"/>
      <c r="D996" s="571"/>
      <c r="E996" s="571"/>
      <c r="F996" s="571"/>
      <c r="G996" s="571"/>
      <c r="H996" s="571"/>
      <c r="I996" s="571"/>
      <c r="J996" s="571"/>
      <c r="K996" s="571"/>
      <c r="L996" s="571"/>
      <c r="M996" s="571"/>
      <c r="N996" s="571"/>
      <c r="O996" s="571"/>
      <c r="P996" s="571"/>
      <c r="Q996" s="571"/>
    </row>
    <row r="997" ht="25.15" customHeight="true" x14ac:dyDescent="0.2">
      <c r="C997" s="571"/>
      <c r="D997" s="571"/>
      <c r="E997" s="571"/>
      <c r="F997" s="571"/>
      <c r="G997" s="571"/>
      <c r="H997" s="571"/>
      <c r="I997" s="571"/>
      <c r="J997" s="571"/>
      <c r="K997" s="571"/>
      <c r="L997" s="571"/>
      <c r="M997" s="571"/>
      <c r="N997" s="571"/>
      <c r="O997" s="571"/>
      <c r="P997" s="571"/>
      <c r="Q997" s="571"/>
    </row>
    <row r="998" ht="25.15" customHeight="true" x14ac:dyDescent="0.2">
      <c r="C998" s="571"/>
      <c r="D998" s="571"/>
      <c r="E998" s="571"/>
      <c r="F998" s="571"/>
      <c r="G998" s="571"/>
      <c r="H998" s="571"/>
      <c r="I998" s="571"/>
      <c r="J998" s="571"/>
      <c r="K998" s="571"/>
      <c r="L998" s="571"/>
      <c r="M998" s="571"/>
      <c r="N998" s="571"/>
      <c r="O998" s="571"/>
      <c r="P998" s="571"/>
      <c r="Q998" s="571"/>
    </row>
    <row r="999" ht="25.15" customHeight="true" x14ac:dyDescent="0.2">
      <c r="C999" s="571"/>
      <c r="D999" s="571"/>
      <c r="E999" s="571"/>
      <c r="F999" s="571"/>
      <c r="G999" s="571"/>
      <c r="H999" s="571"/>
      <c r="I999" s="571"/>
      <c r="J999" s="571"/>
      <c r="K999" s="571"/>
      <c r="L999" s="571"/>
      <c r="M999" s="571"/>
      <c r="N999" s="571"/>
      <c r="O999" s="571"/>
      <c r="P999" s="571"/>
      <c r="Q999" s="571"/>
    </row>
    <row r="1000" ht="25.15" customHeight="true" x14ac:dyDescent="0.2">
      <c r="C1000" s="571"/>
      <c r="D1000" s="571"/>
      <c r="E1000" s="571"/>
      <c r="F1000" s="571"/>
      <c r="G1000" s="571"/>
      <c r="H1000" s="571"/>
      <c r="I1000" s="571"/>
      <c r="J1000" s="571"/>
      <c r="K1000" s="571"/>
      <c r="L1000" s="571"/>
      <c r="M1000" s="571"/>
      <c r="N1000" s="571"/>
      <c r="O1000" s="571"/>
      <c r="P1000" s="571"/>
      <c r="Q1000" s="571"/>
    </row>
    <row r="1001" ht="25.15" customHeight="true" x14ac:dyDescent="0.2">
      <c r="C1001" s="571"/>
      <c r="D1001" s="571"/>
      <c r="E1001" s="571"/>
      <c r="F1001" s="571"/>
      <c r="G1001" s="571"/>
      <c r="H1001" s="571"/>
      <c r="I1001" s="571"/>
      <c r="J1001" s="571"/>
      <c r="K1001" s="571"/>
      <c r="L1001" s="571"/>
      <c r="M1001" s="571"/>
      <c r="N1001" s="571"/>
      <c r="O1001" s="571"/>
      <c r="P1001" s="571"/>
      <c r="Q1001" s="571"/>
    </row>
    <row r="1002" ht="25.15" customHeight="true" x14ac:dyDescent="0.2">
      <c r="C1002" s="571"/>
      <c r="D1002" s="571"/>
      <c r="E1002" s="571"/>
      <c r="F1002" s="571"/>
      <c r="G1002" s="571"/>
      <c r="H1002" s="571"/>
      <c r="I1002" s="571"/>
      <c r="J1002" s="571"/>
      <c r="K1002" s="571"/>
      <c r="L1002" s="571"/>
      <c r="M1002" s="571"/>
      <c r="N1002" s="571"/>
      <c r="O1002" s="571"/>
      <c r="P1002" s="571"/>
      <c r="Q1002" s="571"/>
    </row>
    <row r="1003" ht="25.15" customHeight="true" x14ac:dyDescent="0.2">
      <c r="C1003" s="571"/>
      <c r="D1003" s="571"/>
      <c r="E1003" s="571"/>
      <c r="F1003" s="571"/>
      <c r="G1003" s="571"/>
      <c r="H1003" s="571"/>
      <c r="I1003" s="571"/>
      <c r="J1003" s="571"/>
      <c r="K1003" s="571"/>
      <c r="L1003" s="571"/>
      <c r="M1003" s="571"/>
      <c r="N1003" s="571"/>
      <c r="O1003" s="571"/>
      <c r="P1003" s="571"/>
      <c r="Q1003" s="571"/>
    </row>
    <row r="1004" ht="25.15" customHeight="true" x14ac:dyDescent="0.2">
      <c r="C1004" s="571"/>
      <c r="D1004" s="571"/>
      <c r="E1004" s="571"/>
      <c r="F1004" s="571"/>
      <c r="G1004" s="571"/>
      <c r="H1004" s="571"/>
      <c r="I1004" s="571"/>
      <c r="J1004" s="571"/>
      <c r="K1004" s="571"/>
      <c r="L1004" s="571"/>
      <c r="M1004" s="571"/>
      <c r="N1004" s="571"/>
      <c r="O1004" s="571"/>
      <c r="P1004" s="571"/>
      <c r="Q1004" s="571"/>
    </row>
    <row r="1005" ht="25.15" customHeight="true" x14ac:dyDescent="0.2">
      <c r="C1005" s="571"/>
      <c r="D1005" s="571"/>
      <c r="E1005" s="571"/>
      <c r="F1005" s="571"/>
      <c r="G1005" s="571"/>
      <c r="H1005" s="571"/>
      <c r="I1005" s="571"/>
      <c r="J1005" s="571"/>
      <c r="K1005" s="571"/>
      <c r="L1005" s="571"/>
      <c r="M1005" s="571"/>
      <c r="N1005" s="571"/>
      <c r="O1005" s="571"/>
      <c r="P1005" s="571"/>
      <c r="Q1005" s="571"/>
    </row>
    <row r="1006" ht="25.15" customHeight="true" x14ac:dyDescent="0.2">
      <c r="C1006" s="571"/>
      <c r="D1006" s="571"/>
      <c r="E1006" s="571"/>
      <c r="F1006" s="571"/>
      <c r="G1006" s="571"/>
      <c r="H1006" s="571"/>
      <c r="I1006" s="571"/>
      <c r="J1006" s="571"/>
      <c r="K1006" s="571"/>
      <c r="L1006" s="571"/>
      <c r="M1006" s="571"/>
      <c r="N1006" s="571"/>
      <c r="O1006" s="571"/>
      <c r="P1006" s="571"/>
      <c r="Q1006" s="571"/>
    </row>
    <row r="1007" ht="25.15" customHeight="true" x14ac:dyDescent="0.2">
      <c r="C1007" s="571"/>
      <c r="D1007" s="571"/>
      <c r="E1007" s="571"/>
      <c r="F1007" s="571"/>
      <c r="G1007" s="571"/>
      <c r="H1007" s="571"/>
      <c r="I1007" s="571"/>
      <c r="J1007" s="571"/>
      <c r="K1007" s="571"/>
      <c r="L1007" s="571"/>
      <c r="M1007" s="571"/>
      <c r="N1007" s="571"/>
      <c r="O1007" s="571"/>
      <c r="P1007" s="571"/>
      <c r="Q1007" s="571"/>
    </row>
    <row r="1008" ht="25.15" customHeight="true" x14ac:dyDescent="0.2">
      <c r="C1008" s="571"/>
      <c r="D1008" s="571"/>
      <c r="E1008" s="571"/>
      <c r="F1008" s="571"/>
      <c r="G1008" s="571"/>
      <c r="H1008" s="571"/>
      <c r="I1008" s="571"/>
      <c r="J1008" s="571"/>
      <c r="K1008" s="571"/>
      <c r="L1008" s="571"/>
      <c r="M1008" s="571"/>
      <c r="N1008" s="571"/>
      <c r="O1008" s="571"/>
      <c r="P1008" s="571"/>
      <c r="Q1008" s="571"/>
    </row>
    <row r="1009" ht="25.15" customHeight="true" x14ac:dyDescent="0.2">
      <c r="C1009" s="571"/>
      <c r="D1009" s="571"/>
      <c r="E1009" s="571"/>
      <c r="F1009" s="571"/>
      <c r="G1009" s="571"/>
      <c r="H1009" s="571"/>
      <c r="I1009" s="571"/>
      <c r="J1009" s="571"/>
      <c r="K1009" s="571"/>
      <c r="L1009" s="571"/>
      <c r="M1009" s="571"/>
      <c r="N1009" s="571"/>
      <c r="O1009" s="571"/>
      <c r="P1009" s="571"/>
      <c r="Q1009" s="571"/>
    </row>
    <row r="1010" ht="25.15" customHeight="true" x14ac:dyDescent="0.2">
      <c r="C1010" s="571"/>
      <c r="D1010" s="571"/>
      <c r="E1010" s="571"/>
      <c r="F1010" s="571"/>
      <c r="G1010" s="571"/>
      <c r="H1010" s="571"/>
      <c r="I1010" s="571"/>
      <c r="J1010" s="571"/>
      <c r="K1010" s="571"/>
      <c r="L1010" s="571"/>
      <c r="M1010" s="571"/>
      <c r="N1010" s="571"/>
      <c r="O1010" s="571"/>
      <c r="P1010" s="571"/>
      <c r="Q1010" s="571"/>
    </row>
    <row r="1011" ht="25.15" customHeight="true" x14ac:dyDescent="0.2">
      <c r="C1011" s="571"/>
      <c r="D1011" s="571"/>
      <c r="E1011" s="571"/>
      <c r="F1011" s="571"/>
      <c r="G1011" s="571"/>
      <c r="H1011" s="571"/>
      <c r="I1011" s="571"/>
      <c r="J1011" s="571"/>
      <c r="K1011" s="571"/>
      <c r="L1011" s="571"/>
      <c r="M1011" s="571"/>
      <c r="N1011" s="571"/>
      <c r="O1011" s="571"/>
      <c r="P1011" s="571"/>
      <c r="Q1011" s="571"/>
    </row>
    <row r="1012" ht="25.15" customHeight="true" x14ac:dyDescent="0.2">
      <c r="C1012" s="571"/>
      <c r="D1012" s="571"/>
      <c r="E1012" s="571"/>
      <c r="F1012" s="571"/>
      <c r="G1012" s="571"/>
      <c r="H1012" s="571"/>
      <c r="I1012" s="571"/>
      <c r="J1012" s="571"/>
      <c r="K1012" s="571"/>
      <c r="L1012" s="571"/>
      <c r="M1012" s="571"/>
      <c r="N1012" s="571"/>
      <c r="O1012" s="571"/>
      <c r="P1012" s="571"/>
      <c r="Q1012" s="571"/>
    </row>
    <row r="1013" ht="25.15" customHeight="true" x14ac:dyDescent="0.2">
      <c r="C1013" s="571"/>
      <c r="D1013" s="571"/>
      <c r="E1013" s="571"/>
      <c r="F1013" s="571"/>
      <c r="G1013" s="571"/>
      <c r="H1013" s="571"/>
      <c r="I1013" s="571"/>
      <c r="J1013" s="571"/>
      <c r="K1013" s="571"/>
      <c r="L1013" s="571"/>
      <c r="M1013" s="571"/>
      <c r="N1013" s="571"/>
      <c r="O1013" s="571"/>
      <c r="P1013" s="571"/>
      <c r="Q1013" s="571"/>
    </row>
    <row r="1014" ht="25.15" customHeight="true" x14ac:dyDescent="0.2">
      <c r="C1014" s="571"/>
      <c r="D1014" s="571"/>
      <c r="E1014" s="571"/>
      <c r="F1014" s="571"/>
      <c r="G1014" s="571"/>
      <c r="H1014" s="571"/>
      <c r="I1014" s="571"/>
      <c r="J1014" s="571"/>
      <c r="K1014" s="571"/>
      <c r="L1014" s="571"/>
      <c r="M1014" s="571"/>
      <c r="N1014" s="571"/>
      <c r="O1014" s="571"/>
      <c r="P1014" s="571"/>
      <c r="Q1014" s="571"/>
    </row>
    <row r="1015" ht="25.15" customHeight="true" x14ac:dyDescent="0.2">
      <c r="C1015" s="571"/>
      <c r="D1015" s="571"/>
      <c r="E1015" s="571"/>
      <c r="F1015" s="571"/>
      <c r="G1015" s="571"/>
      <c r="H1015" s="571"/>
      <c r="I1015" s="571"/>
      <c r="J1015" s="571"/>
      <c r="K1015" s="571"/>
      <c r="L1015" s="571"/>
      <c r="M1015" s="571"/>
      <c r="N1015" s="571"/>
      <c r="O1015" s="571"/>
      <c r="P1015" s="571"/>
      <c r="Q1015" s="571"/>
    </row>
    <row r="1016" ht="25.15" customHeight="true" x14ac:dyDescent="0.2">
      <c r="C1016" s="571"/>
      <c r="D1016" s="571"/>
      <c r="E1016" s="571"/>
      <c r="F1016" s="571"/>
      <c r="G1016" s="571"/>
      <c r="H1016" s="571"/>
      <c r="I1016" s="571"/>
      <c r="J1016" s="571"/>
      <c r="K1016" s="571"/>
      <c r="L1016" s="571"/>
      <c r="M1016" s="571"/>
      <c r="N1016" s="571"/>
      <c r="O1016" s="571"/>
      <c r="P1016" s="571"/>
      <c r="Q1016" s="571"/>
    </row>
    <row r="1017" ht="25.15" customHeight="true" x14ac:dyDescent="0.2">
      <c r="C1017" s="571"/>
      <c r="D1017" s="571"/>
      <c r="E1017" s="571"/>
      <c r="F1017" s="571"/>
      <c r="G1017" s="571"/>
      <c r="H1017" s="571"/>
      <c r="I1017" s="571"/>
      <c r="J1017" s="571"/>
      <c r="K1017" s="571"/>
      <c r="L1017" s="571"/>
      <c r="M1017" s="571"/>
      <c r="N1017" s="571"/>
      <c r="O1017" s="571"/>
      <c r="P1017" s="571"/>
      <c r="Q1017" s="571"/>
    </row>
    <row r="1018" ht="25.15" customHeight="true" x14ac:dyDescent="0.2">
      <c r="C1018" s="571"/>
      <c r="D1018" s="571"/>
      <c r="E1018" s="571"/>
      <c r="F1018" s="571"/>
      <c r="G1018" s="571"/>
      <c r="H1018" s="571"/>
      <c r="I1018" s="571"/>
      <c r="J1018" s="571"/>
      <c r="K1018" s="571"/>
      <c r="L1018" s="571"/>
      <c r="M1018" s="571"/>
      <c r="N1018" s="571"/>
      <c r="O1018" s="571"/>
      <c r="P1018" s="571"/>
      <c r="Q1018" s="571"/>
    </row>
    <row r="1019" ht="25.15" customHeight="true" x14ac:dyDescent="0.2">
      <c r="C1019" s="571"/>
      <c r="D1019" s="571"/>
      <c r="E1019" s="571"/>
      <c r="F1019" s="571"/>
      <c r="G1019" s="571"/>
      <c r="H1019" s="571"/>
      <c r="I1019" s="571"/>
      <c r="J1019" s="571"/>
      <c r="K1019" s="571"/>
      <c r="L1019" s="571"/>
      <c r="M1019" s="571"/>
      <c r="N1019" s="571"/>
      <c r="O1019" s="571"/>
      <c r="P1019" s="571"/>
      <c r="Q1019" s="571"/>
    </row>
    <row r="1020" ht="25.15" customHeight="true" x14ac:dyDescent="0.2">
      <c r="C1020" s="571"/>
      <c r="D1020" s="571"/>
      <c r="E1020" s="571"/>
      <c r="F1020" s="571"/>
      <c r="G1020" s="571"/>
      <c r="H1020" s="571"/>
      <c r="I1020" s="571"/>
      <c r="J1020" s="571"/>
      <c r="K1020" s="571"/>
      <c r="L1020" s="571"/>
      <c r="M1020" s="571"/>
      <c r="N1020" s="571"/>
      <c r="O1020" s="571"/>
      <c r="P1020" s="571"/>
      <c r="Q1020" s="571"/>
    </row>
    <row r="1021" ht="25.15" customHeight="true" x14ac:dyDescent="0.2">
      <c r="C1021" s="571"/>
      <c r="D1021" s="571"/>
      <c r="E1021" s="571"/>
      <c r="F1021" s="571"/>
      <c r="G1021" s="571"/>
      <c r="H1021" s="571"/>
      <c r="I1021" s="571"/>
      <c r="J1021" s="571"/>
      <c r="K1021" s="571"/>
      <c r="L1021" s="571"/>
      <c r="M1021" s="571"/>
      <c r="N1021" s="571"/>
      <c r="O1021" s="571"/>
      <c r="P1021" s="571"/>
      <c r="Q1021" s="571"/>
    </row>
    <row r="1022" ht="25.15" customHeight="true" x14ac:dyDescent="0.2">
      <c r="C1022" s="571"/>
      <c r="D1022" s="571"/>
      <c r="E1022" s="571"/>
      <c r="F1022" s="571"/>
      <c r="G1022" s="571"/>
      <c r="H1022" s="571"/>
      <c r="I1022" s="571"/>
      <c r="J1022" s="571"/>
      <c r="K1022" s="571"/>
      <c r="L1022" s="571"/>
      <c r="M1022" s="571"/>
      <c r="N1022" s="571"/>
      <c r="O1022" s="571"/>
      <c r="P1022" s="571"/>
      <c r="Q1022" s="571"/>
    </row>
    <row r="1023" ht="25.15" customHeight="true" x14ac:dyDescent="0.2">
      <c r="C1023" s="571"/>
      <c r="D1023" s="571"/>
      <c r="E1023" s="571"/>
      <c r="F1023" s="571"/>
      <c r="G1023" s="571"/>
      <c r="H1023" s="571"/>
      <c r="I1023" s="571"/>
      <c r="J1023" s="571"/>
      <c r="K1023" s="571"/>
      <c r="L1023" s="571"/>
      <c r="M1023" s="571"/>
      <c r="N1023" s="571"/>
      <c r="O1023" s="571"/>
      <c r="P1023" s="571"/>
      <c r="Q1023" s="571"/>
    </row>
    <row r="1024" ht="25.15" customHeight="true" x14ac:dyDescent="0.2">
      <c r="C1024" s="571"/>
      <c r="D1024" s="571"/>
      <c r="E1024" s="571"/>
      <c r="F1024" s="571"/>
      <c r="G1024" s="571"/>
      <c r="H1024" s="571"/>
      <c r="I1024" s="571"/>
      <c r="J1024" s="571"/>
      <c r="K1024" s="571"/>
      <c r="L1024" s="571"/>
      <c r="M1024" s="571"/>
      <c r="N1024" s="571"/>
      <c r="O1024" s="571"/>
      <c r="P1024" s="571"/>
      <c r="Q1024" s="571"/>
    </row>
    <row r="1025" s="346" customFormat="true" ht="21" customHeight="true" x14ac:dyDescent="0.2">
      <c r="A1025" s="1010" t="s">
        <v>172</v>
      </c>
      <c r="B1025" s="1010"/>
      <c r="C1025" s="1010"/>
      <c r="Z1025" s="339"/>
      <c r="AA1025" s="339"/>
      <c r="AB1025" s="339"/>
      <c r="AC1025" s="339"/>
      <c r="AD1025" s="339"/>
      <c r="AE1025" s="339"/>
      <c r="AF1025" s="339"/>
      <c r="AG1025" s="339"/>
      <c r="AH1025" s="339"/>
      <c r="AI1025" s="339"/>
      <c r="AJ1025" s="339"/>
      <c r="AK1025" s="339"/>
      <c r="AL1025" s="339"/>
      <c r="AM1025" s="339"/>
      <c r="AN1025" s="339"/>
      <c r="AO1025" s="339"/>
      <c r="AP1025" s="339"/>
      <c r="AQ1025" s="339"/>
      <c r="AR1025" s="339"/>
      <c r="AS1025" s="339"/>
      <c r="AT1025" s="339"/>
      <c r="AU1025" s="339"/>
      <c r="AV1025" s="339"/>
      <c r="AW1025" s="339"/>
      <c r="AX1025" s="339"/>
      <c r="AY1025" s="339"/>
      <c r="AZ1025" s="339"/>
      <c r="BA1025" s="351"/>
      <c r="BB1025" s="394"/>
      <c r="BC1025"/>
      <c r="BD1025"/>
      <c r="BE1025"/>
      <c r="BF1025"/>
      <c r="BG1025"/>
      <c r="BH1025"/>
      <c r="BI1025"/>
      <c r="BJ1025"/>
      <c r="BK1025"/>
      <c r="BL1025"/>
      <c r="BM1025"/>
      <c r="BN1025"/>
      <c r="BO1025"/>
      <c r="BP1025"/>
      <c r="BQ1025"/>
      <c r="BR1025"/>
      <c r="BS1025"/>
      <c r="BT1025"/>
      <c r="BU1025"/>
      <c r="BV1025"/>
      <c r="BW1025"/>
      <c r="BX1025"/>
      <c r="BY1025" s="351"/>
      <c r="BZ1025" s="352"/>
      <c r="CA1025" s="352"/>
      <c r="CB1025" s="352"/>
      <c r="CC1025" s="352"/>
      <c r="CD1025" s="352"/>
      <c r="CE1025" s="352"/>
      <c r="CF1025" s="352"/>
      <c r="CG1025" s="352"/>
      <c r="CH1025" s="352"/>
      <c r="CI1025" s="352"/>
      <c r="CJ1025" s="352"/>
      <c r="CK1025" s="352"/>
      <c r="CL1025" s="352"/>
      <c r="CM1025" s="352"/>
      <c r="CN1025" s="352"/>
      <c r="CO1025" s="352"/>
      <c r="CP1025" s="352"/>
      <c r="CQ1025" s="352"/>
      <c r="CR1025" s="352"/>
      <c r="CS1025" s="352"/>
      <c r="CT1025" s="352"/>
      <c r="CU1025" s="352"/>
      <c r="CV1025" s="352"/>
      <c r="CW1025" s="352"/>
      <c r="CX1025" s="352"/>
      <c r="CY1025" s="352"/>
      <c r="CZ1025" s="352"/>
    </row>
    <row r="1026" s="346" customFormat="true" ht="15.95" customHeight="true" x14ac:dyDescent="0.2">
      <c r="A1026" s="994" t="s">
        <v>183</v>
      </c>
      <c r="B1026" s="994"/>
      <c r="C1026" s="506" t="s">
        <v>184</v>
      </c>
      <c r="Z1026" s="339"/>
      <c r="AA1026" s="339"/>
      <c r="AB1026" s="339"/>
      <c r="AC1026" s="339"/>
      <c r="AD1026" s="339"/>
      <c r="AE1026" s="339"/>
      <c r="AF1026" s="339"/>
      <c r="AG1026" s="339"/>
      <c r="AH1026" s="339"/>
      <c r="AI1026" s="339"/>
      <c r="AJ1026" s="339"/>
      <c r="AK1026" s="339"/>
      <c r="AL1026" s="339"/>
      <c r="AM1026" s="339"/>
      <c r="AN1026" s="339"/>
      <c r="AO1026" s="339"/>
      <c r="AP1026" s="339"/>
      <c r="AQ1026" s="339"/>
      <c r="AR1026" s="339"/>
      <c r="AS1026" s="339"/>
      <c r="AT1026" s="339"/>
      <c r="AU1026" s="339"/>
      <c r="AV1026" s="339"/>
      <c r="AW1026" s="339"/>
      <c r="AX1026" s="339"/>
      <c r="AY1026" s="339"/>
      <c r="AZ1026" s="339"/>
      <c r="BA1026" s="351"/>
      <c r="BB1026" s="394"/>
      <c r="BC1026"/>
      <c r="BD1026"/>
      <c r="BE1026"/>
      <c r="BF1026"/>
      <c r="BG1026"/>
      <c r="BH1026"/>
      <c r="BI1026"/>
      <c r="BJ1026"/>
      <c r="BK1026"/>
      <c r="BL1026"/>
      <c r="BM1026"/>
      <c r="BN1026"/>
      <c r="BO1026"/>
      <c r="BP1026"/>
      <c r="BQ1026"/>
      <c r="BR1026"/>
      <c r="BS1026"/>
      <c r="BT1026"/>
      <c r="BU1026"/>
      <c r="BV1026"/>
      <c r="BW1026"/>
      <c r="BX1026"/>
      <c r="BY1026" s="351"/>
      <c r="BZ1026" s="352"/>
      <c r="CA1026" s="352"/>
      <c r="CB1026" s="352"/>
      <c r="CC1026" s="352"/>
      <c r="CD1026" s="352"/>
      <c r="CE1026" s="352"/>
      <c r="CF1026" s="352"/>
      <c r="CG1026" s="352"/>
      <c r="CH1026" s="352"/>
      <c r="CI1026" s="352"/>
      <c r="CJ1026" s="352"/>
      <c r="CK1026" s="352"/>
      <c r="CL1026" s="352"/>
      <c r="CM1026" s="352"/>
      <c r="CN1026" s="352"/>
      <c r="CO1026" s="352"/>
      <c r="CP1026" s="352"/>
      <c r="CQ1026" s="352"/>
      <c r="CR1026" s="352"/>
      <c r="CS1026" s="352"/>
      <c r="CT1026" s="352"/>
      <c r="CU1026" s="352"/>
      <c r="CV1026" s="352"/>
      <c r="CW1026" s="352"/>
      <c r="CX1026" s="352"/>
      <c r="CY1026" s="352"/>
      <c r="CZ1026" s="352"/>
    </row>
    <row r="1027" s="346" customFormat="true" ht="17.1" hidden="true" customHeight="true" x14ac:dyDescent="0.2">
      <c r="A1027" s="507" t="s">
        <v>185</v>
      </c>
      <c r="B1027" s="508" t="s">
        <v>186</v>
      </c>
      <c r="C1027" s="509">
        <v>11464</v>
      </c>
      <c r="Z1027" s="339"/>
      <c r="AA1027" s="339"/>
      <c r="AB1027" s="339"/>
      <c r="AC1027" s="339"/>
      <c r="AD1027" s="339"/>
      <c r="AE1027" s="339"/>
      <c r="AF1027" s="339"/>
      <c r="AG1027" s="339"/>
      <c r="AH1027" s="339"/>
      <c r="AI1027" s="339"/>
      <c r="AJ1027" s="339"/>
      <c r="AK1027" s="339"/>
      <c r="AL1027" s="339"/>
      <c r="AM1027" s="339"/>
      <c r="AN1027" s="339"/>
      <c r="AO1027" s="339"/>
      <c r="AP1027" s="339"/>
      <c r="AQ1027" s="339"/>
      <c r="AR1027" s="339"/>
      <c r="AS1027" s="339"/>
      <c r="AT1027" s="339"/>
      <c r="AU1027" s="339"/>
      <c r="AV1027" s="339"/>
      <c r="AW1027" s="339"/>
      <c r="AX1027" s="339"/>
      <c r="AY1027" s="339"/>
      <c r="AZ1027" s="339"/>
      <c r="BA1027" s="351"/>
      <c r="BB1027" s="394"/>
      <c r="BC1027"/>
      <c r="BD1027"/>
      <c r="BE1027"/>
      <c r="BF1027"/>
      <c r="BG1027"/>
      <c r="BH1027"/>
      <c r="BI1027"/>
      <c r="BJ1027"/>
      <c r="BK1027"/>
      <c r="BL1027"/>
      <c r="BM1027"/>
      <c r="BN1027"/>
      <c r="BO1027"/>
      <c r="BP1027"/>
      <c r="BQ1027"/>
      <c r="BR1027"/>
      <c r="BS1027"/>
      <c r="BT1027"/>
      <c r="BU1027"/>
      <c r="BV1027"/>
      <c r="BW1027"/>
      <c r="BX1027"/>
      <c r="BY1027" s="351"/>
      <c r="BZ1027" s="352"/>
      <c r="CA1027" s="352"/>
      <c r="CB1027" s="352"/>
      <c r="CC1027" s="352"/>
      <c r="CD1027" s="352"/>
      <c r="CE1027" s="352"/>
      <c r="CF1027" s="352"/>
      <c r="CG1027" s="352"/>
      <c r="CH1027" s="352"/>
      <c r="CI1027" s="352"/>
      <c r="CJ1027" s="352"/>
      <c r="CK1027" s="352"/>
      <c r="CL1027" s="352"/>
      <c r="CM1027" s="352"/>
      <c r="CN1027" s="352"/>
      <c r="CO1027" s="352"/>
      <c r="CP1027" s="352"/>
      <c r="CQ1027" s="352"/>
      <c r="CR1027" s="352"/>
      <c r="CS1027" s="352"/>
      <c r="CT1027" s="352"/>
      <c r="CU1027" s="352"/>
      <c r="CV1027" s="352"/>
      <c r="CW1027" s="352"/>
      <c r="CX1027" s="352"/>
      <c r="CY1027" s="352"/>
      <c r="CZ1027" s="352"/>
    </row>
    <row r="1028" s="346" customFormat="true" ht="17.1" hidden="true" customHeight="true" x14ac:dyDescent="0.2">
      <c r="A1028" s="510" t="s">
        <v>187</v>
      </c>
      <c r="B1028" s="511" t="s">
        <v>186</v>
      </c>
      <c r="C1028" s="512">
        <v>11464</v>
      </c>
      <c r="Z1028" s="339"/>
      <c r="AA1028" s="339"/>
      <c r="AB1028" s="339"/>
      <c r="AC1028" s="339"/>
      <c r="AD1028" s="339"/>
      <c r="AE1028" s="339"/>
      <c r="AF1028" s="339"/>
      <c r="AG1028" s="339"/>
      <c r="AH1028" s="339"/>
      <c r="AI1028" s="339"/>
      <c r="AJ1028" s="339"/>
      <c r="AK1028" s="339"/>
      <c r="AL1028" s="339"/>
      <c r="AM1028" s="339"/>
      <c r="AN1028" s="339"/>
      <c r="AO1028" s="339"/>
      <c r="AP1028" s="339"/>
      <c r="AQ1028" s="339"/>
      <c r="AR1028" s="339"/>
      <c r="AS1028" s="339"/>
      <c r="AT1028" s="339"/>
      <c r="AU1028" s="339"/>
      <c r="AV1028" s="339"/>
      <c r="AW1028" s="339"/>
      <c r="AX1028" s="339"/>
      <c r="AY1028" s="339"/>
      <c r="AZ1028" s="339"/>
      <c r="BA1028" s="351"/>
      <c r="BB1028" s="394"/>
      <c r="BC1028"/>
      <c r="BD1028"/>
      <c r="BE1028"/>
      <c r="BF1028"/>
      <c r="BG1028"/>
      <c r="BH1028"/>
      <c r="BI1028"/>
      <c r="BJ1028"/>
      <c r="BK1028"/>
      <c r="BL1028"/>
      <c r="BM1028"/>
      <c r="BN1028"/>
      <c r="BO1028"/>
      <c r="BP1028"/>
      <c r="BQ1028"/>
      <c r="BR1028"/>
      <c r="BS1028"/>
      <c r="BT1028"/>
      <c r="BU1028"/>
      <c r="BV1028"/>
      <c r="BW1028"/>
      <c r="BX1028"/>
      <c r="BY1028" s="351"/>
      <c r="BZ1028" s="352"/>
      <c r="CA1028" s="352"/>
      <c r="CB1028" s="352"/>
      <c r="CC1028" s="352"/>
      <c r="CD1028" s="352"/>
      <c r="CE1028" s="352"/>
      <c r="CF1028" s="352"/>
      <c r="CG1028" s="352"/>
      <c r="CH1028" s="352"/>
      <c r="CI1028" s="352"/>
      <c r="CJ1028" s="352"/>
      <c r="CK1028" s="352"/>
      <c r="CL1028" s="352"/>
      <c r="CM1028" s="352"/>
      <c r="CN1028" s="352"/>
      <c r="CO1028" s="352"/>
      <c r="CP1028" s="352"/>
      <c r="CQ1028" s="352"/>
      <c r="CR1028" s="352"/>
      <c r="CS1028" s="352"/>
      <c r="CT1028" s="352"/>
      <c r="CU1028" s="352"/>
      <c r="CV1028" s="352"/>
      <c r="CW1028" s="352"/>
      <c r="CX1028" s="352"/>
      <c r="CY1028" s="352"/>
      <c r="CZ1028" s="352"/>
    </row>
    <row r="1029" s="346" customFormat="true" ht="17.1" hidden="true" customHeight="true" x14ac:dyDescent="0.2">
      <c r="A1029" s="510" t="s">
        <v>188</v>
      </c>
      <c r="B1029" s="511" t="s">
        <v>186</v>
      </c>
      <c r="C1029" s="512">
        <v>11464</v>
      </c>
      <c r="Z1029" s="339"/>
      <c r="AA1029" s="339"/>
      <c r="AB1029" s="339"/>
      <c r="AC1029" s="339"/>
      <c r="AD1029" s="339"/>
      <c r="AE1029" s="339"/>
      <c r="AF1029" s="339"/>
      <c r="AG1029" s="339"/>
      <c r="AH1029" s="339"/>
      <c r="AI1029" s="339"/>
      <c r="AJ1029" s="339"/>
      <c r="AK1029" s="339"/>
      <c r="AL1029" s="339"/>
      <c r="AM1029" s="339"/>
      <c r="AN1029" s="339"/>
      <c r="AO1029" s="339"/>
      <c r="AP1029" s="339"/>
      <c r="AQ1029" s="339"/>
      <c r="AR1029" s="339"/>
      <c r="AS1029" s="339"/>
      <c r="AT1029" s="339"/>
      <c r="AU1029" s="339"/>
      <c r="AV1029" s="339"/>
      <c r="AW1029" s="339"/>
      <c r="AX1029" s="339"/>
      <c r="AY1029" s="339"/>
      <c r="AZ1029" s="339"/>
      <c r="BA1029" s="351"/>
      <c r="BB1029" s="394"/>
      <c r="BC1029"/>
      <c r="BD1029"/>
      <c r="BE1029"/>
      <c r="BF1029"/>
      <c r="BG1029"/>
      <c r="BH1029"/>
      <c r="BI1029"/>
      <c r="BJ1029"/>
      <c r="BK1029"/>
      <c r="BL1029"/>
      <c r="BM1029"/>
      <c r="BN1029"/>
      <c r="BO1029"/>
      <c r="BP1029"/>
      <c r="BQ1029"/>
      <c r="BR1029"/>
      <c r="BS1029"/>
      <c r="BT1029"/>
      <c r="BU1029"/>
      <c r="BV1029"/>
      <c r="BW1029"/>
      <c r="BX1029"/>
      <c r="BY1029" s="351"/>
      <c r="BZ1029" s="352"/>
      <c r="CA1029" s="352"/>
      <c r="CB1029" s="352"/>
      <c r="CC1029" s="352"/>
      <c r="CD1029" s="352"/>
      <c r="CE1029" s="352"/>
      <c r="CF1029" s="352"/>
      <c r="CG1029" s="352"/>
      <c r="CH1029" s="352"/>
      <c r="CI1029" s="352"/>
      <c r="CJ1029" s="352"/>
      <c r="CK1029" s="352"/>
      <c r="CL1029" s="352"/>
      <c r="CM1029" s="352"/>
      <c r="CN1029" s="352"/>
      <c r="CO1029" s="352"/>
      <c r="CP1029" s="352"/>
      <c r="CQ1029" s="352"/>
      <c r="CR1029" s="352"/>
      <c r="CS1029" s="352"/>
      <c r="CT1029" s="352"/>
      <c r="CU1029" s="352"/>
      <c r="CV1029" s="352"/>
      <c r="CW1029" s="352"/>
      <c r="CX1029" s="352"/>
      <c r="CY1029" s="352"/>
      <c r="CZ1029" s="352"/>
    </row>
    <row r="1030" s="346" customFormat="true" ht="17.1" hidden="true" customHeight="true" x14ac:dyDescent="0.2">
      <c r="A1030" s="510" t="s">
        <v>190</v>
      </c>
      <c r="B1030" s="511" t="s">
        <v>186</v>
      </c>
      <c r="C1030" s="512">
        <v>11464</v>
      </c>
      <c r="Z1030" s="339"/>
      <c r="AA1030" s="339"/>
      <c r="AB1030" s="339"/>
      <c r="AC1030" s="339"/>
      <c r="AD1030" s="339"/>
      <c r="AE1030" s="339"/>
      <c r="AF1030" s="339"/>
      <c r="AG1030" s="339"/>
      <c r="AH1030" s="339"/>
      <c r="AI1030" s="339"/>
      <c r="AJ1030" s="339"/>
      <c r="AK1030" s="339"/>
      <c r="AL1030" s="339"/>
      <c r="AM1030" s="339"/>
      <c r="AN1030" s="339"/>
      <c r="AO1030" s="339"/>
      <c r="AP1030" s="339"/>
      <c r="AQ1030" s="339"/>
      <c r="AR1030" s="339"/>
      <c r="AS1030" s="339"/>
      <c r="AT1030" s="339"/>
      <c r="AU1030" s="339"/>
      <c r="AV1030" s="339"/>
      <c r="AW1030" s="339"/>
      <c r="AX1030" s="339"/>
      <c r="AY1030" s="339"/>
      <c r="AZ1030" s="339"/>
      <c r="BA1030" s="351"/>
      <c r="BB1030" s="394"/>
      <c r="BC1030"/>
      <c r="BD1030"/>
      <c r="BE1030"/>
      <c r="BF1030"/>
      <c r="BG1030"/>
      <c r="BH1030"/>
      <c r="BI1030"/>
      <c r="BJ1030"/>
      <c r="BK1030"/>
      <c r="BL1030"/>
      <c r="BM1030"/>
      <c r="BN1030"/>
      <c r="BO1030"/>
      <c r="BP1030"/>
      <c r="BQ1030"/>
      <c r="BR1030"/>
      <c r="BS1030"/>
      <c r="BT1030"/>
      <c r="BU1030"/>
      <c r="BV1030"/>
      <c r="BW1030"/>
      <c r="BX1030"/>
      <c r="BY1030" s="351"/>
      <c r="BZ1030" s="352"/>
      <c r="CA1030" s="352"/>
      <c r="CB1030" s="352"/>
      <c r="CC1030" s="352"/>
      <c r="CD1030" s="352"/>
      <c r="CE1030" s="352"/>
      <c r="CF1030" s="352"/>
      <c r="CG1030" s="352"/>
      <c r="CH1030" s="352"/>
      <c r="CI1030" s="352"/>
      <c r="CJ1030" s="352"/>
      <c r="CK1030" s="352"/>
      <c r="CL1030" s="352"/>
      <c r="CM1030" s="352"/>
      <c r="CN1030" s="352"/>
      <c r="CO1030" s="352"/>
      <c r="CP1030" s="352"/>
      <c r="CQ1030" s="352"/>
      <c r="CR1030" s="352"/>
      <c r="CS1030" s="352"/>
      <c r="CT1030" s="352"/>
      <c r="CU1030" s="352"/>
      <c r="CV1030" s="352"/>
      <c r="CW1030" s="352"/>
      <c r="CX1030" s="352"/>
      <c r="CY1030" s="352"/>
      <c r="CZ1030" s="352"/>
    </row>
    <row r="1031" s="346" customFormat="true" ht="17.1" customHeight="true" x14ac:dyDescent="0.2">
      <c r="A1031" s="997" t="s">
        <v>192</v>
      </c>
      <c r="B1031" s="511" t="s">
        <v>193</v>
      </c>
      <c r="C1031" s="512">
        <v>7876</v>
      </c>
      <c r="Z1031" s="339"/>
      <c r="AA1031" s="339"/>
      <c r="AB1031" s="339"/>
      <c r="AC1031" s="339"/>
      <c r="AD1031" s="339"/>
      <c r="AE1031" s="339"/>
      <c r="AF1031" s="339"/>
      <c r="AG1031" s="339"/>
      <c r="AH1031" s="339"/>
      <c r="AI1031" s="339"/>
      <c r="AJ1031" s="339"/>
      <c r="AK1031" s="339"/>
      <c r="AL1031" s="339"/>
      <c r="AM1031" s="339"/>
      <c r="AN1031" s="339"/>
      <c r="AO1031" s="339"/>
      <c r="AP1031" s="339"/>
      <c r="AQ1031" s="339"/>
      <c r="AR1031" s="339"/>
      <c r="AS1031" s="339"/>
      <c r="AT1031" s="339"/>
      <c r="AU1031" s="339"/>
      <c r="AV1031" s="339"/>
      <c r="AW1031" s="339"/>
      <c r="AX1031" s="339"/>
      <c r="AY1031" s="339"/>
      <c r="AZ1031" s="339"/>
      <c r="BA1031" s="351"/>
      <c r="BB1031" s="394"/>
      <c r="BC1031"/>
      <c r="BD1031"/>
      <c r="BE1031"/>
      <c r="BF1031"/>
      <c r="BG1031"/>
      <c r="BH1031"/>
      <c r="BI1031"/>
      <c r="BJ1031"/>
      <c r="BK1031"/>
      <c r="BL1031"/>
      <c r="BM1031"/>
      <c r="BN1031"/>
      <c r="BO1031"/>
      <c r="BP1031"/>
      <c r="BQ1031"/>
      <c r="BR1031"/>
      <c r="BS1031"/>
      <c r="BT1031"/>
      <c r="BU1031"/>
      <c r="BV1031"/>
      <c r="BW1031"/>
      <c r="BX1031"/>
      <c r="BY1031" s="351"/>
      <c r="BZ1031" s="352"/>
      <c r="CA1031" s="352"/>
      <c r="CB1031" s="352"/>
      <c r="CC1031" s="352"/>
      <c r="CD1031" s="352"/>
      <c r="CE1031" s="352"/>
      <c r="CF1031" s="352"/>
      <c r="CG1031" s="352"/>
      <c r="CH1031" s="352"/>
      <c r="CI1031" s="352"/>
      <c r="CJ1031" s="352"/>
      <c r="CK1031" s="352"/>
      <c r="CL1031" s="352"/>
      <c r="CM1031" s="352"/>
      <c r="CN1031" s="352"/>
      <c r="CO1031" s="352"/>
      <c r="CP1031" s="352"/>
      <c r="CQ1031" s="352"/>
      <c r="CR1031" s="352"/>
      <c r="CS1031" s="352"/>
      <c r="CT1031" s="352"/>
      <c r="CU1031" s="352"/>
      <c r="CV1031" s="352"/>
      <c r="CW1031" s="352"/>
      <c r="CX1031" s="352"/>
      <c r="CY1031" s="352"/>
      <c r="CZ1031" s="352"/>
    </row>
    <row r="1032" s="346" customFormat="true" ht="17.1" customHeight="true" x14ac:dyDescent="0.2">
      <c r="A1032" s="997"/>
      <c r="B1032" s="511" t="s">
        <v>194</v>
      </c>
      <c r="C1032" s="512">
        <v>3588</v>
      </c>
      <c r="Z1032" s="339"/>
      <c r="AA1032" s="339"/>
      <c r="AB1032" s="339"/>
      <c r="AC1032" s="339"/>
      <c r="AD1032" s="339"/>
      <c r="AE1032" s="339"/>
      <c r="AF1032" s="339"/>
      <c r="AG1032" s="339"/>
      <c r="AH1032" s="339"/>
      <c r="AI1032" s="339"/>
      <c r="AJ1032" s="339"/>
      <c r="AK1032" s="339"/>
      <c r="AL1032" s="339"/>
      <c r="AM1032" s="339"/>
      <c r="AN1032" s="339"/>
      <c r="AO1032" s="339"/>
      <c r="AP1032" s="339"/>
      <c r="AQ1032" s="339"/>
      <c r="AR1032" s="339"/>
      <c r="AS1032" s="339"/>
      <c r="AT1032" s="339"/>
      <c r="AU1032" s="339"/>
      <c r="AV1032" s="339"/>
      <c r="AW1032" s="339"/>
      <c r="AX1032" s="339"/>
      <c r="AY1032" s="339"/>
      <c r="AZ1032" s="339"/>
      <c r="BA1032" s="351"/>
      <c r="BB1032" s="394"/>
      <c r="BC1032"/>
      <c r="BD1032"/>
      <c r="BE1032"/>
      <c r="BF1032"/>
      <c r="BG1032"/>
      <c r="BH1032"/>
      <c r="BI1032"/>
      <c r="BJ1032"/>
      <c r="BK1032"/>
      <c r="BL1032"/>
      <c r="BM1032"/>
      <c r="BN1032"/>
      <c r="BO1032"/>
      <c r="BP1032"/>
      <c r="BQ1032"/>
      <c r="BR1032"/>
      <c r="BS1032"/>
      <c r="BT1032"/>
      <c r="BU1032"/>
      <c r="BV1032"/>
      <c r="BW1032"/>
      <c r="BX1032"/>
      <c r="BY1032" s="351"/>
      <c r="BZ1032" s="352"/>
      <c r="CA1032" s="352"/>
      <c r="CB1032" s="352"/>
      <c r="CC1032" s="352"/>
      <c r="CD1032" s="352"/>
      <c r="CE1032" s="352"/>
      <c r="CF1032" s="352"/>
      <c r="CG1032" s="352"/>
      <c r="CH1032" s="352"/>
      <c r="CI1032" s="352"/>
      <c r="CJ1032" s="352"/>
      <c r="CK1032" s="352"/>
      <c r="CL1032" s="352"/>
      <c r="CM1032" s="352"/>
      <c r="CN1032" s="352"/>
      <c r="CO1032" s="352"/>
      <c r="CP1032" s="352"/>
      <c r="CQ1032" s="352"/>
      <c r="CR1032" s="352"/>
      <c r="CS1032" s="352"/>
      <c r="CT1032" s="352"/>
      <c r="CU1032" s="352"/>
      <c r="CV1032" s="352"/>
      <c r="CW1032" s="352"/>
      <c r="CX1032" s="352"/>
      <c r="CY1032" s="352"/>
      <c r="CZ1032" s="352"/>
    </row>
    <row r="1033" s="346" customFormat="true" ht="17.1" customHeight="true" x14ac:dyDescent="0.2">
      <c r="A1033" s="998"/>
      <c r="B1033" s="513" t="s">
        <v>195</v>
      </c>
      <c r="C1033" s="514">
        <v>0</v>
      </c>
      <c r="Z1033" s="339"/>
      <c r="AA1033" s="339"/>
      <c r="AB1033" s="339"/>
      <c r="AC1033" s="339"/>
      <c r="AD1033" s="339"/>
      <c r="AE1033" s="339"/>
      <c r="AF1033" s="339"/>
      <c r="AG1033" s="339"/>
      <c r="AH1033" s="339"/>
      <c r="AI1033" s="339"/>
      <c r="AJ1033" s="339"/>
      <c r="AK1033" s="339"/>
      <c r="AL1033" s="339"/>
      <c r="AM1033" s="339"/>
      <c r="AN1033" s="339"/>
      <c r="AO1033" s="339"/>
      <c r="AP1033" s="339"/>
      <c r="AQ1033" s="339"/>
      <c r="AR1033" s="339"/>
      <c r="AS1033" s="339"/>
      <c r="AT1033" s="339"/>
      <c r="AU1033" s="339"/>
      <c r="AV1033" s="339"/>
      <c r="AW1033" s="339"/>
      <c r="AX1033" s="339"/>
      <c r="AY1033" s="339"/>
      <c r="AZ1033" s="339"/>
      <c r="BA1033" s="451"/>
      <c r="BB1033" s="321"/>
      <c r="BC1033" s="451"/>
      <c r="BD1033" s="451"/>
      <c r="BE1033" s="451"/>
      <c r="BF1033" s="451"/>
      <c r="BG1033" s="451"/>
      <c r="BH1033" s="451"/>
      <c r="BI1033" s="451"/>
      <c r="BJ1033" s="451"/>
      <c r="BK1033" s="451"/>
      <c r="BL1033" s="451"/>
      <c r="BM1033" s="451"/>
      <c r="BN1033" s="451"/>
      <c r="BO1033" s="451"/>
      <c r="BP1033" s="451"/>
      <c r="BQ1033" s="451"/>
      <c r="BR1033" s="451"/>
      <c r="BS1033" s="451"/>
      <c r="BT1033" s="451"/>
      <c r="BU1033" s="451"/>
      <c r="BV1033" s="451"/>
      <c r="BW1033" s="451"/>
      <c r="BX1033" s="451"/>
      <c r="BY1033" s="451"/>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346" customFormat="true" ht="12.95" customHeight="true" x14ac:dyDescent="0.2">
      <c r="A1034" s="999" t="s">
        <v>561</v>
      </c>
      <c r="B1034" s="999"/>
      <c r="C1034" s="999"/>
      <c r="Z1034" s="339"/>
      <c r="AA1034" s="339"/>
      <c r="AB1034" s="339"/>
      <c r="AC1034" s="339"/>
      <c r="AD1034" s="339"/>
      <c r="AE1034" s="339"/>
      <c r="AF1034" s="339"/>
      <c r="AG1034" s="339"/>
      <c r="AH1034" s="339"/>
      <c r="AI1034" s="339"/>
      <c r="AJ1034" s="339"/>
      <c r="AK1034" s="339"/>
      <c r="AL1034" s="339"/>
      <c r="AM1034" s="339"/>
      <c r="AN1034" s="339"/>
      <c r="AO1034" s="339"/>
      <c r="AP1034" s="339"/>
      <c r="AQ1034" s="339"/>
      <c r="AR1034" s="339"/>
      <c r="AS1034" s="339"/>
      <c r="AT1034" s="339"/>
      <c r="AU1034" s="339"/>
      <c r="AV1034" s="339"/>
      <c r="AW1034" s="339"/>
      <c r="AX1034" s="339"/>
      <c r="AY1034" s="339"/>
      <c r="AZ1034" s="339"/>
      <c r="BA1034" s="351"/>
      <c r="BB1034" s="394"/>
      <c r="BC1034"/>
      <c r="BD1034"/>
      <c r="BE1034"/>
      <c r="BF1034"/>
      <c r="BG1034"/>
      <c r="BH1034"/>
      <c r="BI1034"/>
      <c r="BJ1034"/>
      <c r="BK1034"/>
      <c r="BL1034"/>
      <c r="BM1034"/>
      <c r="BN1034"/>
      <c r="BO1034"/>
      <c r="BP1034"/>
      <c r="BQ1034"/>
      <c r="BR1034"/>
      <c r="BS1034"/>
      <c r="BT1034"/>
      <c r="BU1034"/>
      <c r="BV1034"/>
      <c r="BW1034"/>
      <c r="BX1034"/>
      <c r="BY1034" s="351"/>
      <c r="BZ1034" s="352"/>
      <c r="CA1034" s="352"/>
      <c r="CB1034" s="352"/>
      <c r="CC1034" s="352"/>
      <c r="CD1034" s="352"/>
      <c r="CE1034" s="352"/>
      <c r="CF1034" s="352"/>
      <c r="CG1034" s="352"/>
      <c r="CH1034" s="352"/>
      <c r="CI1034" s="352"/>
      <c r="CJ1034" s="352"/>
      <c r="CK1034" s="352"/>
      <c r="CL1034" s="352"/>
      <c r="CM1034" s="352"/>
      <c r="CN1034" s="352"/>
      <c r="CO1034" s="352"/>
      <c r="CP1034" s="352"/>
      <c r="CQ1034" s="352"/>
      <c r="CR1034" s="352"/>
      <c r="CS1034" s="352"/>
      <c r="CT1034" s="352"/>
      <c r="CU1034" s="352"/>
      <c r="CV1034" s="352"/>
      <c r="CW1034" s="352"/>
      <c r="CX1034" s="352"/>
      <c r="CY1034" s="352"/>
      <c r="CZ1034" s="352"/>
    </row>
    <row r="1035" s="346" customFormat="true" ht="15" customHeight="true" x14ac:dyDescent="0.2">
      <c r="B1035" s="438"/>
      <c r="Z1035" s="339"/>
      <c r="AA1035" s="339"/>
      <c r="AB1035" s="339"/>
      <c r="AC1035" s="339"/>
      <c r="AD1035" s="339"/>
      <c r="AE1035" s="339"/>
      <c r="AF1035" s="339"/>
      <c r="AG1035" s="339"/>
      <c r="AH1035" s="339"/>
      <c r="AI1035" s="339"/>
      <c r="AJ1035" s="339"/>
      <c r="AK1035" s="339"/>
      <c r="AL1035" s="339"/>
      <c r="AM1035" s="339"/>
      <c r="AN1035" s="339"/>
      <c r="AO1035" s="339"/>
      <c r="AP1035" s="339"/>
      <c r="AQ1035" s="339"/>
      <c r="AR1035" s="339"/>
      <c r="AS1035" s="339"/>
      <c r="AT1035" s="339"/>
      <c r="AU1035" s="339"/>
      <c r="AV1035" s="339"/>
      <c r="AW1035" s="339"/>
      <c r="AX1035" s="339"/>
      <c r="AY1035" s="339"/>
      <c r="AZ1035" s="339"/>
      <c r="BA1035" s="436"/>
      <c r="BB1035" s="363"/>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395" t="s">
        <v>120</v>
      </c>
      <c r="B1036" s="303" t="s">
        <v>121</v>
      </c>
    </row>
    <row r="1037" ht="15" customHeight="true" x14ac:dyDescent="0.2">
      <c r="A1037" s="396" t="str">
        <f>R15</f>
        <v>0</v>
      </c>
      <c r="B1037" s="396">
        <f>BR122+BR123</f>
        <v>15619.432266999982</v>
      </c>
    </row>
    <row r="1038" ht="15" customHeight="true" x14ac:dyDescent="0.2">
      <c r="A1038" s="396" t="str">
        <f>S15</f>
        <v>I</v>
      </c>
      <c r="B1038" s="396">
        <f>BS122+BS123</f>
        <v>3470.4791749999977</v>
      </c>
    </row>
    <row r="1039" ht="15" customHeight="true" x14ac:dyDescent="0.2">
      <c r="A1039" s="396" t="str">
        <f>T15</f>
        <v>II</v>
      </c>
      <c r="B1039" s="396">
        <f>BT122+BT123</f>
        <v>6299.1112279999979</v>
      </c>
    </row>
    <row r="1040" ht="15" customHeight="true" x14ac:dyDescent="0.2">
      <c r="A1040" s="396" t="str">
        <f>U15</f>
        <v>III</v>
      </c>
      <c r="B1040" s="396">
        <f>BU122+BU123</f>
        <v>2593.4586649999992</v>
      </c>
    </row>
    <row r="1041" ht="15" customHeight="true" x14ac:dyDescent="0.2">
      <c r="A1041" s="396" t="str">
        <f>V15</f>
        <v>IV</v>
      </c>
      <c r="B1041" s="396">
        <f>BV122+BV123</f>
        <v>1556.0934190000025</v>
      </c>
    </row>
    <row r="1042" ht="15" customHeight="true" x14ac:dyDescent="0.2">
      <c r="A1042" s="396" t="str">
        <f>W15</f>
        <v>V</v>
      </c>
      <c r="B1042" s="396">
        <f>BW122+BW123</f>
        <v>4228.5087109999959</v>
      </c>
    </row>
    <row r="1043" ht="15" customHeight="true" x14ac:dyDescent="0.2">
      <c r="A1043" s="396" t="str">
        <f>X15</f>
        <v>VI</v>
      </c>
      <c r="B1043" s="396">
        <f>BX122+XR123</f>
        <v>1938.3577810000013</v>
      </c>
    </row>
    <row r="1044" ht="15" customHeight="true" x14ac:dyDescent="0.2">
      <c r="A1044" s="396" t="str">
        <f>Y15</f>
        <v>VII</v>
      </c>
      <c r="B1044" s="396">
        <f>BY122+BY123</f>
        <v>1999.9505450000024</v>
      </c>
    </row>
    <row r="1045" ht="15" customHeight="true" x14ac:dyDescent="0.2">
      <c r="A1045" s="396">
        <f>Z15</f>
        <v>0</v>
      </c>
      <c r="B1045" s="396">
        <f>BZ122+BZ123</f>
        <v>0</v>
      </c>
    </row>
    <row r="1046" ht="15" customHeight="true" x14ac:dyDescent="0.2">
      <c r="A1046" s="363">
        <f>AA15</f>
        <v>0</v>
      </c>
      <c r="B1046" s="396">
        <f>CA122+CA123</f>
        <v>0</v>
      </c>
    </row>
    <row r="1047" ht="15" customHeight="true" x14ac:dyDescent="0.2">
      <c r="A1047" s="363">
        <f>AB15</f>
        <v>0</v>
      </c>
      <c r="B1047" s="396">
        <f>CB122+CB123</f>
        <v>0</v>
      </c>
    </row>
    <row r="1048" ht="15" customHeight="true" x14ac:dyDescent="0.2">
      <c r="A1048" s="363">
        <f>AC15</f>
        <v>0</v>
      </c>
      <c r="B1048" s="396">
        <f>CC122+CC123</f>
        <v>0</v>
      </c>
    </row>
    <row r="1049" ht="15" customHeight="true" x14ac:dyDescent="0.2">
      <c r="A1049" s="363">
        <f>AD15</f>
        <v>0</v>
      </c>
      <c r="B1049" s="396">
        <f>CD122+CD123</f>
        <v>0</v>
      </c>
    </row>
    <row r="1050" ht="15" customHeight="true" x14ac:dyDescent="0.2">
      <c r="A1050" s="363">
        <f>AE15</f>
        <v>0</v>
      </c>
      <c r="B1050" s="396">
        <f>CE122+CE123</f>
        <v>0</v>
      </c>
    </row>
    <row r="1051" ht="15" customHeight="true" x14ac:dyDescent="0.2">
      <c r="A1051" s="363">
        <f>AF15</f>
        <v>0</v>
      </c>
      <c r="B1051" s="396">
        <f>CF122+CF123</f>
        <v>0</v>
      </c>
    </row>
    <row r="1052" ht="15" customHeight="true" x14ac:dyDescent="0.2">
      <c r="A1052" s="363">
        <f>AG15</f>
        <v>0</v>
      </c>
      <c r="B1052" s="396">
        <f>CG122+CG123</f>
        <v>0</v>
      </c>
    </row>
    <row r="1053" ht="15" customHeight="true" x14ac:dyDescent="0.2">
      <c r="A1053" s="363">
        <f>AH15</f>
        <v>0</v>
      </c>
      <c r="B1053" s="396">
        <f>CH122+CH123</f>
        <v>0</v>
      </c>
    </row>
    <row r="1054" ht="15" customHeight="true" x14ac:dyDescent="0.2">
      <c r="A1054" s="363">
        <f>AI15</f>
        <v>0</v>
      </c>
      <c r="B1054" s="396">
        <f>CI122+CI123</f>
        <v>0</v>
      </c>
    </row>
    <row r="1055" ht="15" customHeight="true" x14ac:dyDescent="0.2">
      <c r="A1055" s="363">
        <f>AJ15</f>
        <v>0</v>
      </c>
      <c r="B1055" s="396">
        <f>CJ122+CJ123</f>
        <v>0</v>
      </c>
    </row>
    <row r="1056" ht="15" customHeight="true" x14ac:dyDescent="0.2">
      <c r="A1056" s="363">
        <f>AK15</f>
        <v>0</v>
      </c>
      <c r="B1056" s="396">
        <f>CK122+CK123</f>
        <v>0</v>
      </c>
    </row>
    <row r="1057" ht="15" customHeight="true" x14ac:dyDescent="0.2">
      <c r="A1057" s="363">
        <f>AL15</f>
        <v>0</v>
      </c>
      <c r="B1057" s="396">
        <f>CL122+CL123</f>
        <v>0</v>
      </c>
    </row>
    <row r="1058" ht="15" customHeight="true" x14ac:dyDescent="0.2">
      <c r="A1058" s="363">
        <f>AM15</f>
        <v>0</v>
      </c>
      <c r="B1058" s="396">
        <f>CM122+CM123</f>
        <v>0</v>
      </c>
    </row>
    <row r="1059" ht="15" customHeight="true" x14ac:dyDescent="0.2">
      <c r="A1059" s="363">
        <f>AN15</f>
        <v>0</v>
      </c>
      <c r="B1059" s="396">
        <f>CN122+CN123</f>
        <v>0</v>
      </c>
    </row>
    <row r="1060" ht="15" customHeight="true" x14ac:dyDescent="0.2">
      <c r="A1060" s="363">
        <f>AO15</f>
        <v>0</v>
      </c>
      <c r="B1060" s="396">
        <f>CO122+CO123</f>
        <v>0</v>
      </c>
    </row>
    <row r="1061" ht="15" customHeight="true" x14ac:dyDescent="0.2">
      <c r="A1061" s="363">
        <f>AP15</f>
        <v>0</v>
      </c>
      <c r="B1061" s="396">
        <f>CP122+CP123</f>
        <v>0</v>
      </c>
    </row>
    <row r="1062" ht="15" customHeight="true" x14ac:dyDescent="0.2">
      <c r="A1062" s="363">
        <f>AQ15</f>
        <v>0</v>
      </c>
      <c r="B1062" s="396">
        <f>CQ122+CQ123</f>
        <v>0</v>
      </c>
    </row>
    <row r="1063" ht="15" customHeight="true" x14ac:dyDescent="0.2">
      <c r="A1063" s="363">
        <f>AR15</f>
        <v>0</v>
      </c>
      <c r="B1063" s="396">
        <f>CR122+CR123</f>
        <v>0</v>
      </c>
    </row>
    <row r="1064" ht="15" customHeight="true" x14ac:dyDescent="0.2">
      <c r="A1064" s="363">
        <f>AS15</f>
        <v>0</v>
      </c>
      <c r="B1064" s="396">
        <f>CS122+CS123</f>
        <v>0</v>
      </c>
    </row>
    <row r="1065" ht="15" customHeight="true" x14ac:dyDescent="0.2">
      <c r="A1065" s="363">
        <f>AT15</f>
        <v>0</v>
      </c>
      <c r="B1065" s="396">
        <f>CT122+CT123</f>
        <v>0</v>
      </c>
    </row>
    <row r="1066" ht="15" customHeight="true" x14ac:dyDescent="0.2">
      <c r="A1066" s="363">
        <f>AU15</f>
        <v>0</v>
      </c>
      <c r="B1066" s="396">
        <f>CU122+CU123</f>
        <v>0</v>
      </c>
    </row>
    <row r="1067" ht="15" customHeight="true" x14ac:dyDescent="0.2">
      <c r="A1067" s="363">
        <f>AV15</f>
        <v>0</v>
      </c>
      <c r="B1067" s="396">
        <f>CV122+CV123</f>
        <v>0</v>
      </c>
    </row>
    <row r="1068" ht="15" customHeight="true" x14ac:dyDescent="0.2">
      <c r="A1068" s="363">
        <f>AW15</f>
        <v>0</v>
      </c>
      <c r="B1068" s="396">
        <f>CW122+CW123</f>
        <v>0</v>
      </c>
    </row>
    <row r="1069" ht="15" customHeight="true" x14ac:dyDescent="0.2">
      <c r="A1069" s="363">
        <f>AX15</f>
        <v>0</v>
      </c>
      <c r="B1069" s="396">
        <f>CX122+CX123</f>
        <v>0</v>
      </c>
    </row>
    <row r="1070" ht="15" customHeight="true" x14ac:dyDescent="0.2">
      <c r="A1070" s="363">
        <f>AY15</f>
        <v>0</v>
      </c>
      <c r="B1070" s="396">
        <f>CY122+CY123</f>
        <v>0</v>
      </c>
    </row>
    <row r="1071" ht="15" customHeight="true" x14ac:dyDescent="0.2">
      <c r="A1071" s="363"/>
      <c r="B1071" s="396"/>
    </row>
    <row r="1072" ht="15" customHeight="true" x14ac:dyDescent="0.2">
      <c r="A1072" s="396">
        <f>34-COUNTIF(A1037:A1071,"0")</f>
        <v>7</v>
      </c>
      <c r="B1072" s="363" t="s">
        <v>137</v>
      </c>
    </row>
    <row r="1100" s="339" customFormat="true" ht="17.1" customHeight="true" x14ac:dyDescent="0.2">
      <c r="A1100" s="865"/>
      <c r="B1100" s="862"/>
      <c r="BA1100" s="436"/>
      <c r="BB1100" s="363"/>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row>
    <row r="1101" s="339" customFormat="true" ht="17.1" customHeight="true" x14ac:dyDescent="0.2">
      <c r="A1101" s="866"/>
      <c r="B1101" s="863"/>
      <c r="BA1101" s="436"/>
      <c r="BB1101" s="363"/>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row>
    <row r="1102" s="339" customFormat="true" ht="15" customHeight="true" x14ac:dyDescent="0.2">
      <c r="BA1102" s="436"/>
      <c r="BB1102" s="363"/>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39" customFormat="true" ht="15" customHeight="true" x14ac:dyDescent="0.2">
      <c r="BA1103" s="436"/>
      <c r="BB1103" s="363"/>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39" customFormat="true" ht="15" customHeight="true" x14ac:dyDescent="0.2">
      <c r="BA1104" s="436"/>
      <c r="BB1104" s="363"/>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39" customFormat="true" ht="15" customHeight="true" x14ac:dyDescent="0.2">
      <c r="BA1105" s="436"/>
      <c r="BB1105" s="363"/>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39" customFormat="true" ht="15" customHeight="true" x14ac:dyDescent="0.2">
      <c r="BA1106" s="436"/>
      <c r="BB1106" s="363"/>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39" customFormat="true" ht="15" customHeight="true" x14ac:dyDescent="0.2">
      <c r="BA1107" s="436"/>
      <c r="BB1107" s="363"/>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39" customFormat="true" ht="15" customHeight="true" x14ac:dyDescent="0.2">
      <c r="BA1108" s="436"/>
      <c r="BB1108" s="363"/>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39" customFormat="true" ht="15" customHeight="true" x14ac:dyDescent="0.2">
      <c r="BA1109" s="436"/>
      <c r="BB1109" s="363"/>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39" customFormat="true" ht="15" customHeight="true" x14ac:dyDescent="0.2">
      <c r="BA1110" s="436"/>
      <c r="BB1110" s="363"/>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39" customFormat="true" ht="15" customHeight="true" x14ac:dyDescent="0.2">
      <c r="BA1111" s="436"/>
      <c r="BB1111" s="363"/>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39" customFormat="true" ht="15" customHeight="true" x14ac:dyDescent="0.2">
      <c r="BA1112" s="436"/>
      <c r="BB1112" s="363"/>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39" customFormat="true" ht="15" customHeight="true" x14ac:dyDescent="0.2">
      <c r="BA1113" s="436"/>
      <c r="BB1113" s="363"/>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339" customFormat="true" ht="17.1" customHeight="true" x14ac:dyDescent="0.2">
      <c r="A1114" s="866"/>
      <c r="B1114" s="863"/>
      <c r="C1114" s="856"/>
      <c r="D1114" s="856"/>
      <c r="E1114" s="856"/>
      <c r="F1114" s="856"/>
      <c r="G1114" s="856"/>
      <c r="H1114" s="856"/>
      <c r="I1114" s="856"/>
      <c r="J1114" s="856"/>
      <c r="K1114" s="856"/>
      <c r="L1114" s="856"/>
      <c r="M1114" s="856"/>
      <c r="N1114" s="856"/>
      <c r="O1114" s="856"/>
      <c r="P1114" s="856"/>
      <c r="Q1114" s="856"/>
      <c r="R1114" s="856"/>
      <c r="S1114" s="856"/>
      <c r="T1114" s="856"/>
      <c r="U1114" s="856"/>
      <c r="V1114" s="856"/>
      <c r="W1114" s="856"/>
      <c r="X1114" s="856"/>
      <c r="Y1114" s="856"/>
      <c r="Z1114" s="874"/>
      <c r="BA1114" s="436"/>
      <c r="BB1114" s="363"/>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row>
    <row r="1115" s="339" customFormat="true" ht="17.1" customHeight="true" x14ac:dyDescent="0.2">
      <c r="A1115" s="866"/>
      <c r="B1115" s="863"/>
      <c r="C1115" s="856"/>
      <c r="D1115" s="856"/>
      <c r="E1115" s="856"/>
      <c r="F1115" s="856"/>
      <c r="G1115" s="856"/>
      <c r="H1115" s="856"/>
      <c r="I1115" s="856"/>
      <c r="J1115" s="856"/>
      <c r="K1115" s="856"/>
      <c r="L1115" s="856"/>
      <c r="M1115" s="856"/>
      <c r="N1115" s="856"/>
      <c r="O1115" s="856"/>
      <c r="P1115" s="856"/>
      <c r="Q1115" s="856"/>
      <c r="R1115" s="856"/>
      <c r="S1115" s="856"/>
      <c r="T1115" s="856"/>
      <c r="U1115" s="856"/>
      <c r="V1115" s="856"/>
      <c r="W1115" s="856"/>
      <c r="X1115" s="856"/>
      <c r="Y1115" s="856"/>
      <c r="Z1115" s="874"/>
      <c r="BA1115" s="436"/>
      <c r="BB1115" s="363"/>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row>
    <row r="1116" s="339" customFormat="true" ht="17.1" customHeight="true" x14ac:dyDescent="0.2">
      <c r="A1116" s="866"/>
      <c r="B1116" s="863"/>
      <c r="C1116" s="856"/>
      <c r="D1116" s="856"/>
      <c r="E1116" s="856"/>
      <c r="F1116" s="856"/>
      <c r="G1116" s="856"/>
      <c r="H1116" s="856"/>
      <c r="I1116" s="856"/>
      <c r="J1116" s="856"/>
      <c r="K1116" s="856"/>
      <c r="L1116" s="856"/>
      <c r="M1116" s="856"/>
      <c r="N1116" s="856"/>
      <c r="O1116" s="856"/>
      <c r="P1116" s="856"/>
      <c r="Q1116" s="856"/>
      <c r="R1116" s="856"/>
      <c r="S1116" s="856"/>
      <c r="T1116" s="856"/>
      <c r="U1116" s="856"/>
      <c r="V1116" s="856"/>
      <c r="W1116" s="856"/>
      <c r="X1116" s="856"/>
      <c r="Y1116" s="856"/>
      <c r="Z1116" s="874"/>
      <c r="BA1116" s="436"/>
      <c r="BB1116" s="363"/>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row>
    <row r="1117" s="339" customFormat="true" ht="17.1" customHeight="true" x14ac:dyDescent="0.2">
      <c r="A1117" s="867"/>
      <c r="B1117" s="864"/>
      <c r="C1117" s="858"/>
      <c r="D1117" s="858"/>
      <c r="E1117" s="858"/>
      <c r="F1117" s="858"/>
      <c r="G1117" s="858"/>
      <c r="H1117" s="858"/>
      <c r="I1117" s="858"/>
      <c r="J1117" s="858"/>
      <c r="K1117" s="858"/>
      <c r="L1117" s="858"/>
      <c r="M1117" s="858"/>
      <c r="N1117" s="858"/>
      <c r="O1117" s="858"/>
      <c r="P1117" s="858"/>
      <c r="Q1117" s="858"/>
      <c r="R1117" s="858"/>
      <c r="S1117" s="858"/>
      <c r="T1117" s="858"/>
      <c r="U1117" s="858"/>
      <c r="V1117" s="858"/>
      <c r="W1117" s="858"/>
      <c r="X1117" s="858"/>
      <c r="Y1117" s="858"/>
      <c r="Z1117" s="874"/>
      <c r="BA1117" s="436"/>
      <c r="BB1117" s="363"/>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row>
    <row r="1118" s="339" customFormat="true" ht="15" customHeight="true" x14ac:dyDescent="0.2">
      <c r="BA1118" s="436"/>
      <c r="BB1118" s="363"/>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39" customFormat="true" ht="15" customHeight="true" x14ac:dyDescent="0.2">
      <c r="BA1119" s="436"/>
      <c r="BB1119" s="363"/>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39" customFormat="true" ht="15" customHeight="true" x14ac:dyDescent="0.2">
      <c r="BA1120" s="436"/>
      <c r="BB1120" s="363"/>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39" customFormat="true" ht="15" customHeight="true" x14ac:dyDescent="0.2">
      <c r="BA1121" s="436"/>
      <c r="BB1121" s="363"/>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39" customFormat="true" ht="15" customHeight="true" x14ac:dyDescent="0.2">
      <c r="BA1122" s="436"/>
      <c r="BB1122" s="363"/>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39" customFormat="true" ht="15" customHeight="true" x14ac:dyDescent="0.2">
      <c r="BA1123" s="436"/>
      <c r="BB1123" s="363"/>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39" customFormat="true" ht="15" customHeight="true" x14ac:dyDescent="0.2">
      <c r="BA1124" s="436"/>
      <c r="BB1124" s="363"/>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39" customFormat="true" ht="15" customHeight="true" x14ac:dyDescent="0.2">
      <c r="BA1125" s="436"/>
      <c r="BB1125" s="363"/>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39" customFormat="true" ht="15" customHeight="true" x14ac:dyDescent="0.2">
      <c r="BA1126" s="436"/>
      <c r="BB1126" s="363"/>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39" customFormat="true" ht="15" customHeight="true" x14ac:dyDescent="0.2">
      <c r="BA1127" s="436"/>
      <c r="BB1127" s="363"/>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39" customFormat="true" ht="15" customHeight="true" x14ac:dyDescent="0.2">
      <c r="BA1128" s="436"/>
      <c r="BB1128" s="363"/>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39" customFormat="true" ht="15" customHeight="true" x14ac:dyDescent="0.2">
      <c r="BA1129" s="436"/>
      <c r="BB1129" s="363"/>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39" customFormat="true" ht="15" customHeight="true" x14ac:dyDescent="0.2">
      <c r="BA1130" s="436"/>
      <c r="BB1130" s="363"/>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39" customFormat="true" ht="15" customHeight="true" x14ac:dyDescent="0.2">
      <c r="BA1131" s="436"/>
      <c r="BB1131" s="363"/>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39" customFormat="true" ht="15" customHeight="true" x14ac:dyDescent="0.2">
      <c r="BA1132" s="436"/>
      <c r="BB1132" s="363"/>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39" customFormat="true" ht="15" customHeight="true" x14ac:dyDescent="0.2">
      <c r="BA1133" s="436"/>
      <c r="BB1133" s="363"/>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39" customFormat="true" ht="15" customHeight="true" x14ac:dyDescent="0.2">
      <c r="BA1134" s="436"/>
      <c r="BB1134" s="363"/>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39" customFormat="true" ht="15" customHeight="true" x14ac:dyDescent="0.2">
      <c r="BA1135" s="436"/>
      <c r="BB1135" s="363"/>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39" customFormat="true" ht="15" customHeight="true" x14ac:dyDescent="0.2">
      <c r="BA1136" s="436"/>
      <c r="BB1136" s="363"/>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39" customFormat="true" ht="15" customHeight="true" x14ac:dyDescent="0.2">
      <c r="BA1137" s="436"/>
      <c r="BB1137" s="363"/>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39" customFormat="true" ht="15" customHeight="true" x14ac:dyDescent="0.2">
      <c r="BA1138" s="436"/>
      <c r="BB1138" s="363"/>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39" customFormat="true" ht="15" customHeight="true" x14ac:dyDescent="0.2">
      <c r="BA1139" s="436"/>
      <c r="BB1139" s="363"/>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39" customFormat="true" ht="15" customHeight="true" x14ac:dyDescent="0.2">
      <c r="BA1140" s="436"/>
      <c r="BB1140" s="363"/>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39" customFormat="true" ht="15" customHeight="true" x14ac:dyDescent="0.2">
      <c r="BA1141" s="436"/>
      <c r="BB1141" s="363"/>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39" customFormat="true" ht="15" customHeight="true" x14ac:dyDescent="0.2">
      <c r="BA1142" s="436"/>
      <c r="BB1142" s="363"/>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39" customFormat="true" ht="15" customHeight="true" x14ac:dyDescent="0.2">
      <c r="BA1143" s="436"/>
      <c r="BB1143" s="363"/>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39" customFormat="true" ht="15" customHeight="true" x14ac:dyDescent="0.2">
      <c r="BA1144" s="436"/>
      <c r="BB1144" s="363"/>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39" customFormat="true" ht="15" customHeight="true" x14ac:dyDescent="0.2">
      <c r="BA1145" s="436"/>
      <c r="BB1145" s="363"/>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39" customFormat="true" ht="15" customHeight="true" x14ac:dyDescent="0.2">
      <c r="BA1146" s="436"/>
      <c r="BB1146" s="363"/>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39" customFormat="true" ht="15" customHeight="true" x14ac:dyDescent="0.2">
      <c r="BA1147" s="436"/>
      <c r="BB1147" s="363"/>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39" customFormat="true" ht="15" customHeight="true" x14ac:dyDescent="0.2">
      <c r="BA1148" s="436"/>
      <c r="BB1148" s="363"/>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39" customFormat="true" ht="15" customHeight="true" x14ac:dyDescent="0.2">
      <c r="BA1149" s="436"/>
      <c r="BB1149" s="363"/>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39" customFormat="true" ht="15" customHeight="true" x14ac:dyDescent="0.2">
      <c r="BA1150" s="436"/>
      <c r="BB1150" s="363"/>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39" customFormat="true" ht="15" customHeight="true" x14ac:dyDescent="0.2">
      <c r="BA1151" s="436"/>
      <c r="BB1151" s="363"/>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39" customFormat="true" ht="15" customHeight="true" x14ac:dyDescent="0.2">
      <c r="BA1152" s="436"/>
      <c r="BB1152" s="363"/>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39" customFormat="true" ht="15" customHeight="true" x14ac:dyDescent="0.2">
      <c r="BA1153" s="436"/>
      <c r="BB1153" s="363"/>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39" customFormat="true" ht="15" customHeight="true" x14ac:dyDescent="0.2">
      <c r="BA1154" s="436"/>
      <c r="BB1154" s="363"/>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39" customFormat="true" ht="15" customHeight="true" x14ac:dyDescent="0.2">
      <c r="BA1155" s="436"/>
      <c r="BB1155" s="363"/>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39" customFormat="true" ht="15" customHeight="true" x14ac:dyDescent="0.2">
      <c r="BA1156" s="436"/>
      <c r="BB1156" s="363"/>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39" customFormat="true" ht="15" customHeight="true" x14ac:dyDescent="0.2">
      <c r="BA1157" s="436"/>
      <c r="BB1157" s="363"/>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39" customFormat="true" ht="15" customHeight="true" x14ac:dyDescent="0.2">
      <c r="BA1158" s="436"/>
      <c r="BB1158" s="363"/>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39" customFormat="true" ht="15" customHeight="true" x14ac:dyDescent="0.2">
      <c r="BA1159" s="436"/>
      <c r="BB1159" s="363"/>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39" customFormat="true" ht="15" customHeight="true" x14ac:dyDescent="0.2">
      <c r="BA1160" s="436"/>
      <c r="BB1160" s="363"/>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39" customFormat="true" ht="15" customHeight="true" x14ac:dyDescent="0.2">
      <c r="BA1161" s="436"/>
      <c r="BB1161" s="363"/>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39" customFormat="true" ht="15" customHeight="true" x14ac:dyDescent="0.2">
      <c r="BA1162" s="436"/>
      <c r="BB1162" s="363"/>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39" customFormat="true" ht="15" customHeight="true" x14ac:dyDescent="0.2">
      <c r="BA1163" s="436"/>
      <c r="BB1163" s="363"/>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39" customFormat="true" ht="15" customHeight="true" x14ac:dyDescent="0.2">
      <c r="BA1164" s="436"/>
      <c r="BB1164" s="363"/>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39" customFormat="true" ht="15" customHeight="true" x14ac:dyDescent="0.2">
      <c r="BA1165" s="436"/>
      <c r="BB1165" s="363"/>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39" customFormat="true" ht="15" customHeight="true" x14ac:dyDescent="0.2">
      <c r="BA1166" s="436"/>
      <c r="BB1166" s="363"/>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39" customFormat="true" ht="15" customHeight="true" x14ac:dyDescent="0.2">
      <c r="BA1167" s="436"/>
      <c r="BB1167" s="363"/>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39" customFormat="true" ht="15" customHeight="true" x14ac:dyDescent="0.2">
      <c r="BA1168" s="436"/>
      <c r="BB1168" s="363"/>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39" customFormat="true" ht="15" customHeight="true" x14ac:dyDescent="0.2">
      <c r="BA1169" s="436"/>
      <c r="BB1169" s="363"/>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39" customFormat="true" ht="15" customHeight="true" x14ac:dyDescent="0.2">
      <c r="A1170" s="408"/>
      <c r="B1170" s="829"/>
      <c r="C1170" s="830"/>
      <c r="D1170" s="830"/>
      <c r="E1170" s="830"/>
      <c r="F1170" s="830"/>
      <c r="G1170" s="830"/>
      <c r="H1170" s="830"/>
      <c r="I1170" s="830"/>
      <c r="J1170" s="830"/>
      <c r="K1170" s="830"/>
      <c r="L1170" s="830"/>
      <c r="M1170" s="830"/>
      <c r="N1170" s="830"/>
      <c r="O1170" s="830"/>
      <c r="P1170" s="830"/>
      <c r="Q1170" s="830"/>
      <c r="R1170" s="830"/>
      <c r="S1170" s="830"/>
      <c r="T1170" s="830"/>
      <c r="U1170" s="830"/>
      <c r="V1170" s="830"/>
      <c r="W1170" s="830"/>
      <c r="X1170" s="830"/>
      <c r="Y1170" s="830"/>
      <c r="Z1170" s="830"/>
      <c r="BA1170" s="436"/>
      <c r="BB1170" s="363"/>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39" customFormat="true" ht="15" customHeight="true" x14ac:dyDescent="0.2">
      <c r="A1171" s="408"/>
      <c r="B1171" s="829"/>
      <c r="C1171" s="830"/>
      <c r="D1171" s="830"/>
      <c r="E1171" s="830"/>
      <c r="F1171" s="830"/>
      <c r="G1171" s="830"/>
      <c r="H1171" s="830"/>
      <c r="I1171" s="830"/>
      <c r="J1171" s="830"/>
      <c r="K1171" s="830"/>
      <c r="L1171" s="830"/>
      <c r="M1171" s="830"/>
      <c r="N1171" s="830"/>
      <c r="O1171" s="830"/>
      <c r="P1171" s="830"/>
      <c r="Q1171" s="830"/>
      <c r="R1171" s="830"/>
      <c r="S1171" s="830"/>
      <c r="T1171" s="830"/>
      <c r="U1171" s="830"/>
      <c r="V1171" s="830"/>
      <c r="W1171" s="830"/>
      <c r="X1171" s="830"/>
      <c r="Y1171" s="830"/>
      <c r="Z1171" s="830"/>
      <c r="BA1171" s="436"/>
      <c r="BB1171" s="363"/>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39" customFormat="true" ht="15" customHeight="true" x14ac:dyDescent="0.2">
      <c r="A1172" s="408"/>
      <c r="B1172" s="829"/>
      <c r="C1172" s="830"/>
      <c r="D1172" s="830"/>
      <c r="E1172" s="830"/>
      <c r="F1172" s="830"/>
      <c r="G1172" s="830"/>
      <c r="H1172" s="830"/>
      <c r="I1172" s="830"/>
      <c r="J1172" s="830"/>
      <c r="K1172" s="830"/>
      <c r="L1172" s="830"/>
      <c r="M1172" s="830"/>
      <c r="N1172" s="830"/>
      <c r="O1172" s="830"/>
      <c r="P1172" s="830"/>
      <c r="Q1172" s="830"/>
      <c r="R1172" s="830"/>
      <c r="S1172" s="830"/>
      <c r="T1172" s="830"/>
      <c r="U1172" s="830"/>
      <c r="V1172" s="830"/>
      <c r="W1172" s="830"/>
      <c r="X1172" s="830"/>
      <c r="Y1172" s="830"/>
      <c r="Z1172" s="830"/>
      <c r="BA1172" s="436"/>
      <c r="BB1172" s="363"/>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39" customFormat="true" ht="15" customHeight="true" x14ac:dyDescent="0.2">
      <c r="A1173" s="408"/>
      <c r="B1173" s="829"/>
      <c r="C1173" s="830"/>
      <c r="D1173" s="830"/>
      <c r="E1173" s="830"/>
      <c r="F1173" s="830"/>
      <c r="G1173" s="830"/>
      <c r="H1173" s="830"/>
      <c r="I1173" s="830"/>
      <c r="J1173" s="830"/>
      <c r="K1173" s="830"/>
      <c r="L1173" s="830"/>
      <c r="M1173" s="830"/>
      <c r="N1173" s="830"/>
      <c r="O1173" s="830"/>
      <c r="P1173" s="830"/>
      <c r="Q1173" s="830"/>
      <c r="R1173" s="830"/>
      <c r="S1173" s="830"/>
      <c r="T1173" s="830"/>
      <c r="U1173" s="830"/>
      <c r="V1173" s="830"/>
      <c r="W1173" s="830"/>
      <c r="X1173" s="830"/>
      <c r="Y1173" s="830"/>
      <c r="Z1173" s="830"/>
      <c r="BA1173" s="436"/>
      <c r="BB1173" s="363"/>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39" customFormat="true" ht="15" customHeight="true" x14ac:dyDescent="0.2">
      <c r="A1174" s="408"/>
      <c r="B1174" s="829"/>
      <c r="C1174" s="830"/>
      <c r="D1174" s="830"/>
      <c r="E1174" s="830"/>
      <c r="F1174" s="830"/>
      <c r="G1174" s="830"/>
      <c r="H1174" s="830"/>
      <c r="I1174" s="830"/>
      <c r="J1174" s="830"/>
      <c r="K1174" s="830"/>
      <c r="L1174" s="830"/>
      <c r="M1174" s="830"/>
      <c r="N1174" s="830"/>
      <c r="O1174" s="830"/>
      <c r="P1174" s="830"/>
      <c r="Q1174" s="830"/>
      <c r="R1174" s="830"/>
      <c r="S1174" s="830"/>
      <c r="T1174" s="830"/>
      <c r="U1174" s="830"/>
      <c r="V1174" s="830"/>
      <c r="W1174" s="830"/>
      <c r="X1174" s="830"/>
      <c r="Y1174" s="830"/>
      <c r="Z1174" s="830"/>
      <c r="BA1174" s="436"/>
      <c r="BB1174" s="363"/>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39" customFormat="true" ht="15" customHeight="true" x14ac:dyDescent="0.2">
      <c r="A1175" s="408"/>
      <c r="B1175" s="829"/>
      <c r="C1175" s="830"/>
      <c r="D1175" s="830"/>
      <c r="E1175" s="830"/>
      <c r="F1175" s="830"/>
      <c r="G1175" s="830"/>
      <c r="H1175" s="830"/>
      <c r="I1175" s="830"/>
      <c r="J1175" s="830"/>
      <c r="K1175" s="830"/>
      <c r="L1175" s="830"/>
      <c r="M1175" s="830"/>
      <c r="N1175" s="830"/>
      <c r="O1175" s="830"/>
      <c r="P1175" s="830"/>
      <c r="Q1175" s="830"/>
      <c r="R1175" s="830"/>
      <c r="S1175" s="830"/>
      <c r="T1175" s="830"/>
      <c r="U1175" s="830"/>
      <c r="V1175" s="830"/>
      <c r="W1175" s="830"/>
      <c r="X1175" s="830"/>
      <c r="Y1175" s="830"/>
      <c r="Z1175" s="830"/>
      <c r="BA1175" s="436"/>
      <c r="BB1175" s="363"/>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39" customFormat="true" ht="15" customHeight="true" x14ac:dyDescent="0.2">
      <c r="A1176" s="831"/>
      <c r="B1176" s="408"/>
      <c r="C1176" s="832"/>
      <c r="D1176" s="833"/>
      <c r="E1176" s="833"/>
      <c r="F1176" s="833"/>
      <c r="G1176" s="833"/>
      <c r="H1176" s="832"/>
      <c r="I1176" s="833"/>
      <c r="J1176" s="833"/>
      <c r="K1176" s="833"/>
      <c r="L1176" s="833"/>
      <c r="M1176" s="832"/>
      <c r="N1176" s="833"/>
      <c r="O1176" s="833"/>
      <c r="P1176" s="833"/>
      <c r="Q1176" s="833"/>
      <c r="R1176" s="832"/>
      <c r="S1176" s="833"/>
      <c r="T1176" s="833"/>
      <c r="U1176" s="833"/>
      <c r="BA1176" s="436"/>
      <c r="BB1176" s="363"/>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39" customFormat="true" ht="15" customHeight="true" x14ac:dyDescent="0.2">
      <c r="A1177" s="833"/>
      <c r="B1177" s="833"/>
      <c r="C1177" s="832"/>
      <c r="D1177" s="832"/>
      <c r="E1177" s="832"/>
      <c r="F1177" s="832"/>
      <c r="G1177" s="832"/>
      <c r="H1177" s="832"/>
      <c r="I1177" s="832"/>
      <c r="J1177" s="832"/>
      <c r="K1177" s="832"/>
      <c r="L1177" s="832"/>
      <c r="M1177" s="832"/>
      <c r="N1177" s="832"/>
      <c r="O1177" s="832"/>
      <c r="P1177" s="832"/>
      <c r="Q1177" s="832"/>
      <c r="R1177" s="832"/>
      <c r="S1177" s="832"/>
      <c r="T1177" s="832"/>
      <c r="U1177" s="832"/>
      <c r="BA1177" s="436"/>
      <c r="BB1177" s="363"/>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39" customFormat="true" ht="15" customHeight="true" x14ac:dyDescent="0.2">
      <c r="BA1178" s="436"/>
      <c r="BB1178" s="363"/>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39" customFormat="true" ht="15" customHeight="true" x14ac:dyDescent="0.2">
      <c r="BA1179" s="436"/>
      <c r="BB1179" s="363"/>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39" customFormat="true" ht="15" customHeight="true" x14ac:dyDescent="0.2">
      <c r="BA1180" s="436"/>
      <c r="BB1180" s="363"/>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39" customFormat="true" ht="15" customHeight="true" x14ac:dyDescent="0.2">
      <c r="BA1181" s="436"/>
      <c r="BB1181" s="363"/>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39" customFormat="true" ht="15" customHeight="true" x14ac:dyDescent="0.2">
      <c r="BA1182" s="436"/>
      <c r="BB1182" s="363"/>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39" customFormat="true" ht="15" customHeight="true" x14ac:dyDescent="0.2">
      <c r="BA1183" s="436"/>
      <c r="BB1183" s="363"/>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39" customFormat="true" ht="15" customHeight="true" x14ac:dyDescent="0.2">
      <c r="BA1184" s="436"/>
      <c r="BB1184" s="363"/>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39" customFormat="true" ht="15" customHeight="true" x14ac:dyDescent="0.2">
      <c r="BA1185" s="436"/>
      <c r="BB1185" s="363"/>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39" customFormat="true" ht="15" customHeight="true" x14ac:dyDescent="0.2">
      <c r="BA1186" s="436"/>
      <c r="BB1186" s="363"/>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39" customFormat="true" ht="15" customHeight="true" x14ac:dyDescent="0.2">
      <c r="BA1187" s="436"/>
      <c r="BB1187" s="363"/>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39" customFormat="true" ht="15" customHeight="true" x14ac:dyDescent="0.2">
      <c r="BA1188" s="436"/>
      <c r="BB1188" s="363"/>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39" customFormat="true" ht="15" customHeight="true" x14ac:dyDescent="0.2">
      <c r="BA1189" s="436"/>
      <c r="BB1189" s="363"/>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39" customFormat="true" ht="15" customHeight="true" x14ac:dyDescent="0.2">
      <c r="BA1190" s="436"/>
      <c r="BB1190" s="363"/>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39" customFormat="true" ht="15" customHeight="true" x14ac:dyDescent="0.2">
      <c r="BA1191" s="436"/>
      <c r="BB1191" s="363"/>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39" customFormat="true" ht="15" customHeight="true" x14ac:dyDescent="0.2">
      <c r="BA1192" s="436"/>
      <c r="BB1192" s="363"/>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39" customFormat="true" ht="15" customHeight="true" x14ac:dyDescent="0.2">
      <c r="BA1193" s="436"/>
      <c r="BB1193" s="363"/>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39" customFormat="true" ht="15" customHeight="true" x14ac:dyDescent="0.2">
      <c r="BA1194" s="436"/>
      <c r="BB1194" s="363"/>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39" customFormat="true" ht="15" customHeight="true" x14ac:dyDescent="0.2">
      <c r="BA1195" s="436"/>
      <c r="BB1195" s="363"/>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39" customFormat="true" ht="15" customHeight="true" x14ac:dyDescent="0.2">
      <c r="BA1196" s="436"/>
      <c r="BB1196" s="363"/>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39" customFormat="true" ht="15" customHeight="true" x14ac:dyDescent="0.2">
      <c r="BA1197" s="436"/>
      <c r="BB1197" s="363"/>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39" customFormat="true" ht="15" customHeight="true" x14ac:dyDescent="0.2">
      <c r="BA1198" s="436"/>
      <c r="BB1198" s="363"/>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39" customFormat="true" ht="15" customHeight="true" x14ac:dyDescent="0.2">
      <c r="BA1199" s="436"/>
      <c r="BB1199" s="363"/>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39" customFormat="true" ht="15" customHeight="true" x14ac:dyDescent="0.2">
      <c r="BA1200" s="436"/>
      <c r="BB1200" s="363"/>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852">
    <mergeCell ref="C645:D645"/>
    <mergeCell ref="H645:I645"/>
    <mergeCell ref="M645:N645"/>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J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O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E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7:D547"/>
    <mergeCell ref="H547:I547"/>
    <mergeCell ref="M547:N548"/>
    <mergeCell ref="C548:D548"/>
    <mergeCell ref="H548:J548"/>
    <mergeCell ref="C549:D549"/>
    <mergeCell ref="H549:I550"/>
    <mergeCell ref="M549:N549"/>
    <mergeCell ref="C550:D550"/>
    <mergeCell ref="M550:N550"/>
    <mergeCell ref="C545:D545"/>
    <mergeCell ref="H545:I545"/>
    <mergeCell ref="M545:N545"/>
    <mergeCell ref="C546:D546"/>
    <mergeCell ref="H546:I546"/>
    <mergeCell ref="M546:O546"/>
    <mergeCell ref="C543:D543"/>
    <mergeCell ref="H543:I544"/>
    <mergeCell ref="J543:L543"/>
    <mergeCell ref="M543:N543"/>
    <mergeCell ref="C544:D544"/>
    <mergeCell ref="M544:N544"/>
    <mergeCell ref="C540:D540"/>
    <mergeCell ref="H540:I540"/>
    <mergeCell ref="M540:Q540"/>
    <mergeCell ref="C541:D541"/>
    <mergeCell ref="H541:I541"/>
    <mergeCell ref="M541:N542"/>
    <mergeCell ref="O541:Q541"/>
    <mergeCell ref="C542:D542"/>
    <mergeCell ref="H542:L542"/>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1:D532"/>
    <mergeCell ref="H531:I531"/>
    <mergeCell ref="M531:N531"/>
    <mergeCell ref="H532:I532"/>
    <mergeCell ref="M532:N532"/>
    <mergeCell ref="C533:D533"/>
    <mergeCell ref="H533:I533"/>
    <mergeCell ref="M533:N533"/>
    <mergeCell ref="C529:D529"/>
    <mergeCell ref="H529:I529"/>
    <mergeCell ref="M529:N529"/>
    <mergeCell ref="C530:E530"/>
    <mergeCell ref="H530:I530"/>
    <mergeCell ref="M530:N530"/>
    <mergeCell ref="C527:D527"/>
    <mergeCell ref="H527:I527"/>
    <mergeCell ref="M527:N527"/>
    <mergeCell ref="C528:D528"/>
    <mergeCell ref="H528:I528"/>
    <mergeCell ref="M528:N528"/>
    <mergeCell ref="C524:G524"/>
    <mergeCell ref="H524:I524"/>
    <mergeCell ref="M524:N524"/>
    <mergeCell ref="C525:D526"/>
    <mergeCell ref="E525:G525"/>
    <mergeCell ref="H525:I525"/>
    <mergeCell ref="M525:N525"/>
    <mergeCell ref="H526:I526"/>
    <mergeCell ref="M526:N526"/>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J472"/>
    <mergeCell ref="M472:N472"/>
    <mergeCell ref="C473:D473"/>
    <mergeCell ref="H473:I473"/>
    <mergeCell ref="M473:N473"/>
    <mergeCell ref="C470:D470"/>
    <mergeCell ref="H470:I470"/>
    <mergeCell ref="M470:N470"/>
    <mergeCell ref="C471:D471"/>
    <mergeCell ref="H471:I471"/>
    <mergeCell ref="M471:O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E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1:D411"/>
    <mergeCell ref="H411:I411"/>
    <mergeCell ref="M411:N411"/>
    <mergeCell ref="C408:D408"/>
    <mergeCell ref="H408:I408"/>
    <mergeCell ref="M408:N408"/>
    <mergeCell ref="C409:D409"/>
    <mergeCell ref="H409:I409"/>
    <mergeCell ref="M409:N409"/>
    <mergeCell ref="H403:I403"/>
    <mergeCell ref="M403:N403"/>
    <mergeCell ref="C404:D404"/>
    <mergeCell ref="H404:I404"/>
    <mergeCell ref="M404:N404"/>
    <mergeCell ref="C405:D405"/>
    <mergeCell ref="H405:I405"/>
    <mergeCell ref="M405:N405"/>
    <mergeCell ref="C410:D410"/>
    <mergeCell ref="H410:I410"/>
    <mergeCell ref="M410:N41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A153:A157"/>
    <mergeCell ref="C133:G133"/>
    <mergeCell ref="H133:L133"/>
    <mergeCell ref="C220:G220"/>
    <mergeCell ref="H220:L220"/>
    <mergeCell ref="A140:A143"/>
    <mergeCell ref="A108:B108"/>
    <mergeCell ref="C120:G120"/>
    <mergeCell ref="H120:L120"/>
    <mergeCell ref="A144:A147"/>
    <mergeCell ref="A58:A66"/>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58"/>
    <mergeCell ref="BA271:BA273"/>
    <mergeCell ref="BA274:BA276"/>
    <mergeCell ref="BA277:BA284"/>
    <mergeCell ref="BC339:BG339"/>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57150</xdr:rowOff>
                  </from>
                  <to>
                    <xdr:col>1</xdr:col>
                    <xdr:colOff>1704975</xdr:colOff>
                    <xdr:row>399</xdr:row>
                    <xdr:rowOff>247650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33014-472B-451D-BC03-7E042B02AADE}">
  <sheetPr codeName="Feuil8"/>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7" width="12.5703125" style="435" customWidth="true"/>
    <col min="28" max="52" width="12.5703125" style="339" customWidth="true"/>
    <col min="53" max="53" width="31.5703125" style="436" customWidth="true"/>
    <col min="54" max="54" width="41.5703125" style="363" customWidth="true"/>
    <col min="55" max="69" width="9.140625" style="436"/>
    <col min="70" max="77" width="12.5703125" style="436" customWidth="true"/>
    <col min="78" max="104" width="12.5703125" style="339" customWidth="true"/>
    <col min="105" max="16384" width="9.140625" style="435"/>
  </cols>
  <sheetData>
    <row r="1" s="296" customFormat="true" ht="18" customHeight="true" x14ac:dyDescent="0.2">
      <c r="AB1" s="339"/>
      <c r="AC1" s="339"/>
      <c r="AD1" s="339"/>
      <c r="AE1" s="339"/>
      <c r="AF1" s="339"/>
      <c r="AG1" s="339"/>
      <c r="AH1" s="339"/>
      <c r="AI1" s="339"/>
      <c r="AJ1" s="339"/>
      <c r="AK1" s="339"/>
      <c r="AL1" s="339"/>
      <c r="AM1" s="339"/>
      <c r="AN1" s="339"/>
      <c r="AO1" s="339"/>
      <c r="AP1" s="339"/>
      <c r="AQ1" s="339"/>
      <c r="AR1" s="339"/>
      <c r="AS1" s="339"/>
      <c r="AT1" s="339"/>
      <c r="AU1" s="339"/>
      <c r="AV1" s="339"/>
      <c r="AW1" s="339"/>
      <c r="AX1" s="339"/>
      <c r="AY1" s="339"/>
      <c r="AZ1" s="339"/>
      <c r="BB1" s="31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96" customFormat="true" ht="22.5" customHeight="true" x14ac:dyDescent="0.35">
      <c r="A2" s="353" t="str">
        <f>A1026</f>
        <v>Dominican Republic</v>
      </c>
      <c r="B2" s="354"/>
      <c r="AB2" s="339"/>
      <c r="AC2" s="339"/>
      <c r="AD2" s="339"/>
      <c r="AE2" s="339"/>
      <c r="AF2" s="339"/>
      <c r="AG2" s="339"/>
      <c r="AH2" s="339"/>
      <c r="AI2" s="339"/>
      <c r="AJ2" s="339"/>
      <c r="AK2" s="339"/>
      <c r="AL2" s="339"/>
      <c r="AM2" s="339"/>
      <c r="AN2" s="339"/>
      <c r="AO2" s="339"/>
      <c r="AP2" s="339"/>
      <c r="AQ2" s="339"/>
      <c r="AR2" s="339"/>
      <c r="AS2" s="339"/>
      <c r="AT2" s="339"/>
      <c r="AU2" s="339"/>
      <c r="AV2" s="339"/>
      <c r="AW2" s="339"/>
      <c r="AX2" s="339"/>
      <c r="AY2" s="339"/>
      <c r="AZ2" s="339"/>
      <c r="BB2" s="31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96" customFormat="true" ht="22.5" customHeight="true" x14ac:dyDescent="0.35">
      <c r="A3" s="323" t="str">
        <f>A1034</f>
        <v>2014</v>
      </c>
      <c r="B3" s="356"/>
      <c r="AB3" s="339"/>
      <c r="AC3" s="339"/>
      <c r="AD3" s="339"/>
      <c r="AE3" s="339"/>
      <c r="AF3" s="339"/>
      <c r="AG3" s="339"/>
      <c r="AH3" s="339"/>
      <c r="AI3" s="339"/>
      <c r="AJ3" s="339"/>
      <c r="AK3" s="339"/>
      <c r="AL3" s="339"/>
      <c r="AM3" s="339"/>
      <c r="AN3" s="339"/>
      <c r="AO3" s="339"/>
      <c r="AP3" s="339"/>
      <c r="AQ3" s="339"/>
      <c r="AR3" s="339"/>
      <c r="AS3" s="339"/>
      <c r="AT3" s="339"/>
      <c r="AU3" s="339"/>
      <c r="AV3" s="339"/>
      <c r="AW3" s="339"/>
      <c r="AX3" s="339"/>
      <c r="AY3" s="339"/>
      <c r="AZ3" s="339"/>
      <c r="BB3" s="31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96" customFormat="true" ht="22.5" customHeight="true" x14ac:dyDescent="0.35">
      <c r="A4" s="355" t="s">
        <v>95</v>
      </c>
      <c r="B4" s="356"/>
      <c r="AB4" s="339"/>
      <c r="AC4" s="339"/>
      <c r="AD4" s="339"/>
      <c r="AE4" s="339"/>
      <c r="AF4" s="339"/>
      <c r="AG4" s="339"/>
      <c r="AH4" s="339"/>
      <c r="AI4" s="339"/>
      <c r="AJ4" s="339"/>
      <c r="AK4" s="339"/>
      <c r="AL4" s="339"/>
      <c r="AM4" s="339"/>
      <c r="AN4" s="339"/>
      <c r="AO4" s="339"/>
      <c r="AP4" s="339"/>
      <c r="AQ4" s="339"/>
      <c r="AR4" s="339"/>
      <c r="AS4" s="339"/>
      <c r="AT4" s="339"/>
      <c r="AU4" s="339"/>
      <c r="AV4" s="339"/>
      <c r="AW4" s="339"/>
      <c r="AX4" s="339"/>
      <c r="AY4" s="339"/>
      <c r="AZ4" s="339"/>
      <c r="BB4" s="31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96" customFormat="true" ht="20.1" customHeight="true" x14ac:dyDescent="0.35">
      <c r="A5" s="355" t="s">
        <v>96</v>
      </c>
      <c r="B5" s="356"/>
      <c r="AB5" s="339"/>
      <c r="AC5" s="339"/>
      <c r="AD5" s="339"/>
      <c r="AE5" s="339"/>
      <c r="AF5" s="339"/>
      <c r="AG5" s="339"/>
      <c r="AH5" s="339"/>
      <c r="AI5" s="339"/>
      <c r="AJ5" s="339"/>
      <c r="AK5" s="339"/>
      <c r="AL5" s="339"/>
      <c r="AM5" s="339"/>
      <c r="AN5" s="339"/>
      <c r="AO5" s="339"/>
      <c r="AP5" s="339"/>
      <c r="AQ5" s="339"/>
      <c r="AR5" s="339"/>
      <c r="AS5" s="339"/>
      <c r="AT5" s="339"/>
      <c r="AU5" s="339"/>
      <c r="AV5" s="339"/>
      <c r="AW5" s="339"/>
      <c r="AX5" s="339"/>
      <c r="AY5" s="339"/>
      <c r="AZ5" s="339"/>
      <c r="BB5" s="31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96" customFormat="true" ht="15" customHeight="true" x14ac:dyDescent="0.2">
      <c r="A6" s="357" t="s">
        <v>97</v>
      </c>
      <c r="B6" s="358"/>
      <c r="AB6" s="339"/>
      <c r="AC6" s="339"/>
      <c r="AD6" s="339"/>
      <c r="AE6" s="339"/>
      <c r="AF6" s="339"/>
      <c r="AG6" s="339"/>
      <c r="AH6" s="339"/>
      <c r="AI6" s="339"/>
      <c r="AJ6" s="339"/>
      <c r="AK6" s="339"/>
      <c r="AL6" s="339"/>
      <c r="AM6" s="339"/>
      <c r="AN6" s="339"/>
      <c r="AO6" s="339"/>
      <c r="AP6" s="339"/>
      <c r="AQ6" s="339"/>
      <c r="AR6" s="339"/>
      <c r="AS6" s="339"/>
      <c r="AT6" s="339"/>
      <c r="AU6" s="339"/>
      <c r="AV6" s="339"/>
      <c r="AW6" s="339"/>
      <c r="AX6" s="339"/>
      <c r="AY6" s="339"/>
      <c r="AZ6" s="339"/>
      <c r="BB6" s="31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96" customFormat="true" ht="15" customHeight="true" x14ac:dyDescent="0.2">
      <c r="A7" s="359" t="s">
        <v>40</v>
      </c>
      <c r="B7" s="360"/>
      <c r="AB7" s="339"/>
      <c r="AC7" s="339"/>
      <c r="AD7" s="339"/>
      <c r="AE7" s="339"/>
      <c r="AF7" s="339"/>
      <c r="AG7" s="339"/>
      <c r="AH7" s="339"/>
      <c r="AI7" s="339"/>
      <c r="AJ7" s="339"/>
      <c r="AK7" s="339"/>
      <c r="AL7" s="339"/>
      <c r="AM7" s="339"/>
      <c r="AN7" s="339"/>
      <c r="AO7" s="339"/>
      <c r="AP7" s="339"/>
      <c r="AQ7" s="339"/>
      <c r="AR7" s="339"/>
      <c r="AS7" s="339"/>
      <c r="AT7" s="339"/>
      <c r="AU7" s="339"/>
      <c r="AV7" s="339"/>
      <c r="AW7" s="339"/>
      <c r="AX7" s="339"/>
      <c r="AY7" s="339"/>
      <c r="AZ7" s="339"/>
      <c r="BB7" s="31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96" customFormat="true" ht="15" customHeight="true" x14ac:dyDescent="0.2">
      <c r="A8" s="359" t="s">
        <v>39</v>
      </c>
      <c r="B8" s="360"/>
      <c r="AB8" s="339"/>
      <c r="AC8" s="339"/>
      <c r="AD8" s="339"/>
      <c r="AE8" s="339"/>
      <c r="AF8" s="339"/>
      <c r="AG8" s="339"/>
      <c r="AH8" s="339"/>
      <c r="AI8" s="339"/>
      <c r="AJ8" s="339"/>
      <c r="AK8" s="339"/>
      <c r="AL8" s="339"/>
      <c r="AM8" s="339"/>
      <c r="AN8" s="339"/>
      <c r="AO8" s="339"/>
      <c r="AP8" s="339"/>
      <c r="AQ8" s="339"/>
      <c r="AR8" s="339"/>
      <c r="AS8" s="339"/>
      <c r="AT8" s="339"/>
      <c r="AU8" s="339"/>
      <c r="AV8" s="339"/>
      <c r="AW8" s="339"/>
      <c r="AX8" s="339"/>
      <c r="AY8" s="339"/>
      <c r="AZ8" s="339"/>
      <c r="BB8" s="31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96" customFormat="true" ht="15" customHeight="true" x14ac:dyDescent="0.2">
      <c r="A9" s="359" t="s">
        <v>133</v>
      </c>
      <c r="B9" s="361" t="str">
        <f>A1025</f>
        <v>MICS14</v>
      </c>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B9" s="31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96" customFormat="true" ht="15" customHeight="true" x14ac:dyDescent="0.2">
      <c r="A10" s="185" t="str">
        <f>B1028</f>
        <v/>
      </c>
      <c r="B10" s="184"/>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AZ10" s="339"/>
      <c r="BB10" s="31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96" customFormat="true" ht="15" customHeight="true" x14ac:dyDescent="0.2">
      <c r="A11" s="185" t="str">
        <f>B1027</f>
        <v/>
      </c>
      <c r="B11" s="183"/>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39"/>
      <c r="BB11" s="31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96" customFormat="true" ht="18" customHeight="true" x14ac:dyDescent="0.2">
      <c r="A12" s="182"/>
      <c r="B12" s="184"/>
      <c r="AB12" s="339"/>
      <c r="AC12" s="339"/>
      <c r="AD12" s="339"/>
      <c r="AE12" s="339"/>
      <c r="AF12" s="339"/>
      <c r="AG12" s="339"/>
      <c r="AH12" s="339"/>
      <c r="AI12" s="339"/>
      <c r="AJ12" s="339"/>
      <c r="AK12" s="339"/>
      <c r="AL12" s="339"/>
      <c r="AM12" s="339"/>
      <c r="AN12" s="339"/>
      <c r="AO12" s="339"/>
      <c r="AP12" s="339"/>
      <c r="AQ12" s="339"/>
      <c r="AR12" s="339"/>
      <c r="AS12" s="339"/>
      <c r="AT12" s="339"/>
      <c r="AU12" s="339"/>
      <c r="AV12" s="339"/>
      <c r="AW12" s="339"/>
      <c r="AX12" s="339"/>
      <c r="AY12" s="339"/>
      <c r="AZ12" s="339"/>
      <c r="BB12" s="31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96" customFormat="true" ht="18" customHeight="true" x14ac:dyDescent="0.2">
      <c r="A13" s="181"/>
      <c r="B13" s="180"/>
      <c r="AB13" s="339"/>
      <c r="AC13" s="339"/>
      <c r="AD13" s="339"/>
      <c r="AE13" s="339"/>
      <c r="AF13" s="339"/>
      <c r="AG13" s="339"/>
      <c r="AH13" s="339"/>
      <c r="AI13" s="339"/>
      <c r="AJ13" s="339"/>
      <c r="AK13" s="339"/>
      <c r="AL13" s="339"/>
      <c r="AM13" s="339"/>
      <c r="AN13" s="339"/>
      <c r="AO13" s="339"/>
      <c r="AP13" s="339"/>
      <c r="AQ13" s="339"/>
      <c r="AR13" s="339"/>
      <c r="AS13" s="339"/>
      <c r="AT13" s="339"/>
      <c r="AU13" s="339"/>
      <c r="AV13" s="339"/>
      <c r="AW13" s="339"/>
      <c r="AX13" s="339"/>
      <c r="AY13" s="339"/>
      <c r="AZ13" s="339"/>
      <c r="BB13" s="31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488" customFormat="true" ht="15" customHeight="true" x14ac:dyDescent="0.2">
      <c r="A14" s="300" t="s">
        <v>95</v>
      </c>
      <c r="B14" s="336"/>
      <c r="C14" s="979" t="s">
        <v>114</v>
      </c>
      <c r="D14" s="980"/>
      <c r="E14" s="980"/>
      <c r="F14" s="980"/>
      <c r="G14" s="981"/>
      <c r="H14" s="982" t="s">
        <v>38</v>
      </c>
      <c r="I14" s="974"/>
      <c r="J14" s="974"/>
      <c r="K14" s="974"/>
      <c r="L14" s="976"/>
      <c r="M14" s="969" t="s">
        <v>37</v>
      </c>
      <c r="N14" s="970"/>
      <c r="O14" s="970"/>
      <c r="P14" s="970"/>
      <c r="Q14" s="972"/>
      <c r="R14" s="20" t="s">
        <v>138</v>
      </c>
      <c r="S14" s="398"/>
      <c r="T14" s="398"/>
      <c r="U14" s="398"/>
      <c r="V14" s="398"/>
      <c r="W14" s="398"/>
      <c r="X14" s="398"/>
      <c r="Y14" s="398"/>
      <c r="Z14" s="398"/>
      <c r="AA14" s="398"/>
      <c r="AB14" s="408"/>
      <c r="AC14" s="408"/>
      <c r="AD14" s="408"/>
      <c r="AE14" s="408"/>
      <c r="AF14" s="408"/>
      <c r="AG14" s="408"/>
      <c r="AH14" s="408"/>
      <c r="AI14" s="408"/>
      <c r="AJ14" s="408"/>
      <c r="AK14" s="408"/>
      <c r="AL14" s="408"/>
      <c r="AM14" s="408"/>
      <c r="AN14" s="408"/>
      <c r="AO14" s="408"/>
      <c r="AP14" s="408"/>
      <c r="AQ14" s="408"/>
      <c r="AR14" s="408"/>
      <c r="AS14" s="408"/>
      <c r="AT14" s="408"/>
      <c r="AU14" s="408"/>
      <c r="AV14" s="408"/>
      <c r="AW14" s="408"/>
      <c r="AX14" s="408"/>
      <c r="AY14" s="408"/>
      <c r="AZ14" s="875"/>
      <c r="BA14" s="345" t="s">
        <v>128</v>
      </c>
      <c r="BB14" s="300" t="s">
        <v>95</v>
      </c>
      <c r="BC14" s="969" t="s">
        <v>114</v>
      </c>
      <c r="BD14" s="970"/>
      <c r="BE14" s="970"/>
      <c r="BF14" s="970"/>
      <c r="BG14" s="971"/>
      <c r="BH14" s="969" t="s">
        <v>38</v>
      </c>
      <c r="BI14" s="970"/>
      <c r="BJ14" s="970"/>
      <c r="BK14" s="970"/>
      <c r="BL14" s="971"/>
      <c r="BM14" s="969" t="s">
        <v>37</v>
      </c>
      <c r="BN14" s="970"/>
      <c r="BO14" s="970"/>
      <c r="BP14" s="970"/>
      <c r="BQ14" s="972"/>
      <c r="BR14" s="19" t="s">
        <v>138</v>
      </c>
      <c r="BS14" s="398"/>
      <c r="BT14" s="398"/>
      <c r="BU14" s="398"/>
      <c r="BV14" s="398"/>
      <c r="BW14" s="398"/>
      <c r="BX14" s="398"/>
      <c r="BY14" s="398"/>
      <c r="BZ14" s="409"/>
      <c r="CA14" s="409"/>
      <c r="CB14" s="343"/>
      <c r="CC14" s="343"/>
      <c r="CD14" s="343"/>
      <c r="CE14" s="343"/>
      <c r="CF14" s="343"/>
      <c r="CG14" s="343"/>
      <c r="CH14" s="343"/>
      <c r="CI14" s="343"/>
      <c r="CJ14" s="343"/>
      <c r="CK14" s="343"/>
      <c r="CL14" s="343"/>
      <c r="CM14" s="343"/>
      <c r="CN14" s="343"/>
      <c r="CO14" s="343"/>
      <c r="CP14" s="343"/>
      <c r="CQ14" s="343"/>
      <c r="CR14" s="343"/>
      <c r="CS14" s="343"/>
      <c r="CT14" s="343"/>
      <c r="CU14" s="343"/>
      <c r="CV14" s="343"/>
      <c r="CW14" s="343"/>
      <c r="CX14" s="343"/>
      <c r="CY14" s="343"/>
      <c r="CZ14" s="343"/>
    </row>
    <row r="15" s="488" customFormat="true" ht="24" x14ac:dyDescent="0.2">
      <c r="A15" s="333" t="s">
        <v>87</v>
      </c>
      <c r="B15" s="367"/>
      <c r="C15" s="390" t="s">
        <v>0</v>
      </c>
      <c r="D15" s="545" t="s">
        <v>1</v>
      </c>
      <c r="E15" s="545" t="s">
        <v>2</v>
      </c>
      <c r="F15" s="545" t="s">
        <v>3</v>
      </c>
      <c r="G15" s="546" t="s">
        <v>4</v>
      </c>
      <c r="H15" s="372" t="s">
        <v>0</v>
      </c>
      <c r="I15" s="548" t="s">
        <v>1</v>
      </c>
      <c r="J15" s="548" t="s">
        <v>2</v>
      </c>
      <c r="K15" s="548" t="s">
        <v>3</v>
      </c>
      <c r="L15" s="549" t="s">
        <v>4</v>
      </c>
      <c r="M15" s="373" t="s">
        <v>0</v>
      </c>
      <c r="N15" s="548" t="s">
        <v>1</v>
      </c>
      <c r="O15" s="548" t="s">
        <v>2</v>
      </c>
      <c r="P15" s="548" t="s">
        <v>3</v>
      </c>
      <c r="Q15" s="544" t="s">
        <v>4</v>
      </c>
      <c r="R15" s="372" t="s">
        <v>617</v>
      </c>
      <c r="S15" s="548" t="s">
        <v>618</v>
      </c>
      <c r="T15" s="548" t="s">
        <v>619</v>
      </c>
      <c r="U15" s="548" t="s">
        <v>620</v>
      </c>
      <c r="V15" s="548" t="s">
        <v>621</v>
      </c>
      <c r="W15" s="548" t="s">
        <v>151</v>
      </c>
      <c r="X15" s="548" t="s">
        <v>152</v>
      </c>
      <c r="Y15" s="548" t="s">
        <v>622</v>
      </c>
      <c r="Z15" s="548" t="s">
        <v>623</v>
      </c>
      <c r="AA15" s="549" t="s">
        <v>624</v>
      </c>
      <c r="AB15" s="408"/>
      <c r="AC15" s="408"/>
      <c r="AD15" s="408"/>
      <c r="AE15" s="408"/>
      <c r="AF15" s="408"/>
      <c r="AG15" s="408"/>
      <c r="AH15" s="408"/>
      <c r="AI15" s="408"/>
      <c r="AJ15" s="408"/>
      <c r="AK15" s="408"/>
      <c r="AL15" s="408"/>
      <c r="AM15" s="408"/>
      <c r="AN15" s="408"/>
      <c r="AO15" s="408"/>
      <c r="AP15" s="408"/>
      <c r="AQ15" s="408"/>
      <c r="AR15" s="408"/>
      <c r="AS15" s="408"/>
      <c r="AT15" s="408"/>
      <c r="AU15" s="408"/>
      <c r="AV15" s="408"/>
      <c r="AW15" s="408"/>
      <c r="AX15" s="408"/>
      <c r="AY15" s="408"/>
      <c r="AZ15" s="875"/>
      <c r="BA15" s="333" t="s">
        <v>119</v>
      </c>
      <c r="BB15" s="332"/>
      <c r="BC15" s="422" t="s">
        <v>0</v>
      </c>
      <c r="BD15" s="521" t="s">
        <v>1</v>
      </c>
      <c r="BE15" s="521" t="s">
        <v>2</v>
      </c>
      <c r="BF15" s="521" t="s">
        <v>3</v>
      </c>
      <c r="BG15" s="423" t="s">
        <v>4</v>
      </c>
      <c r="BH15" s="422" t="s">
        <v>0</v>
      </c>
      <c r="BI15" s="521" t="s">
        <v>1</v>
      </c>
      <c r="BJ15" s="521" t="s">
        <v>2</v>
      </c>
      <c r="BK15" s="521" t="s">
        <v>3</v>
      </c>
      <c r="BL15" s="423" t="s">
        <v>4</v>
      </c>
      <c r="BM15" s="422" t="s">
        <v>0</v>
      </c>
      <c r="BN15" s="521" t="s">
        <v>1</v>
      </c>
      <c r="BO15" s="521" t="s">
        <v>2</v>
      </c>
      <c r="BP15" s="521" t="s">
        <v>3</v>
      </c>
      <c r="BQ15" s="423" t="s">
        <v>4</v>
      </c>
      <c r="BR15" s="422" t="s">
        <v>617</v>
      </c>
      <c r="BS15" s="521" t="s">
        <v>618</v>
      </c>
      <c r="BT15" s="521" t="s">
        <v>619</v>
      </c>
      <c r="BU15" s="521" t="s">
        <v>620</v>
      </c>
      <c r="BV15" s="521" t="s">
        <v>621</v>
      </c>
      <c r="BW15" s="521" t="s">
        <v>151</v>
      </c>
      <c r="BX15" s="521" t="s">
        <v>152</v>
      </c>
      <c r="BY15" s="522" t="s">
        <v>622</v>
      </c>
      <c r="BZ15" s="522" t="s">
        <v>623</v>
      </c>
      <c r="CA15" s="522" t="s">
        <v>624</v>
      </c>
      <c r="CB15" s="879"/>
      <c r="CC15" s="879"/>
      <c r="CD15" s="879"/>
      <c r="CE15" s="879"/>
      <c r="CF15" s="879"/>
      <c r="CG15" s="879"/>
      <c r="CH15" s="879"/>
      <c r="CI15" s="879"/>
      <c r="CJ15" s="879"/>
      <c r="CK15" s="879"/>
      <c r="CL15" s="879"/>
      <c r="CM15" s="879"/>
      <c r="CN15" s="879"/>
      <c r="CO15" s="879"/>
      <c r="CP15" s="879"/>
      <c r="CQ15" s="879"/>
      <c r="CR15" s="879"/>
      <c r="CS15" s="879"/>
      <c r="CT15" s="879"/>
      <c r="CU15" s="879"/>
      <c r="CV15" s="879"/>
      <c r="CW15" s="879"/>
      <c r="CX15" s="879"/>
      <c r="CY15" s="879"/>
      <c r="CZ15" s="879"/>
    </row>
    <row r="16" s="488" customFormat="true" ht="15" customHeight="true" x14ac:dyDescent="0.2">
      <c r="A16" s="983" t="s">
        <v>13</v>
      </c>
      <c r="B16" s="369" t="s">
        <v>14</v>
      </c>
      <c r="C16" s="132">
        <v>93.675832372669632</v>
      </c>
      <c r="D16" s="131">
        <v>98.415868371181844</v>
      </c>
      <c r="E16" s="131">
        <v>98.919680557611315</v>
      </c>
      <c r="F16" s="131">
        <v>99.10699331373516</v>
      </c>
      <c r="G16" s="130">
        <v>99.541379196713038</v>
      </c>
      <c r="H16" s="129">
        <v>98.449912792948084</v>
      </c>
      <c r="I16" s="131">
        <v>98.851481595624662</v>
      </c>
      <c r="J16" s="131">
        <v>99.057511347324279</v>
      </c>
      <c r="K16" s="131">
        <v>99.269909831388432</v>
      </c>
      <c r="L16" s="128">
        <v>99.591947727249305</v>
      </c>
      <c r="M16" s="132">
        <v>84.876319072994804</v>
      </c>
      <c r="N16" s="131">
        <v>94.339545981573096</v>
      </c>
      <c r="O16" s="131">
        <v>96.823110465861376</v>
      </c>
      <c r="P16" s="131">
        <v>97.681022768864196</v>
      </c>
      <c r="Q16" s="130">
        <v>99.108442359256017</v>
      </c>
      <c r="R16" s="129">
        <v>98.436131304377014</v>
      </c>
      <c r="S16" s="131">
        <v>98.066696787733221</v>
      </c>
      <c r="T16" s="131">
        <v>99.013539840948852</v>
      </c>
      <c r="U16" s="131">
        <v>95.214832340819967</v>
      </c>
      <c r="V16" s="131">
        <v>97.60764532010225</v>
      </c>
      <c r="W16" s="131">
        <v>94.233065288370838</v>
      </c>
      <c r="X16" s="131">
        <v>96.523790789608128</v>
      </c>
      <c r="Y16" s="131">
        <v>94.294631442173781</v>
      </c>
      <c r="Z16" s="131">
        <v>99.151388843752102</v>
      </c>
      <c r="AA16" s="128">
        <v>96.970962288573119</v>
      </c>
      <c r="AB16" s="408"/>
      <c r="AC16" s="408"/>
      <c r="AD16" s="408"/>
      <c r="AE16" s="408"/>
      <c r="AF16" s="408"/>
      <c r="AG16" s="408"/>
      <c r="AH16" s="408"/>
      <c r="AI16" s="408"/>
      <c r="AJ16" s="408"/>
      <c r="AK16" s="408"/>
      <c r="AL16" s="408"/>
      <c r="AM16" s="408"/>
      <c r="AN16" s="408"/>
      <c r="AO16" s="408"/>
      <c r="AP16" s="408"/>
      <c r="AQ16" s="408"/>
      <c r="AR16" s="408"/>
      <c r="AS16" s="408"/>
      <c r="AT16" s="408"/>
      <c r="AU16" s="408"/>
      <c r="AV16" s="408"/>
      <c r="AW16" s="408"/>
      <c r="AX16" s="408"/>
      <c r="AY16" s="408"/>
      <c r="AZ16" s="875"/>
      <c r="BA16" s="968" t="s">
        <v>13</v>
      </c>
      <c r="BB16" s="553" t="s">
        <v>14</v>
      </c>
      <c r="BC16" s="55" t="s">
        <v>35</v>
      </c>
      <c r="BD16" s="51" t="s">
        <v>35</v>
      </c>
      <c r="BE16" s="51" t="s">
        <v>35</v>
      </c>
      <c r="BF16" s="51" t="s">
        <v>35</v>
      </c>
      <c r="BG16" s="46" t="s">
        <v>35</v>
      </c>
      <c r="BH16" s="55" t="s">
        <v>35</v>
      </c>
      <c r="BI16" s="51" t="s">
        <v>35</v>
      </c>
      <c r="BJ16" s="51" t="s">
        <v>35</v>
      </c>
      <c r="BK16" s="51" t="s">
        <v>35</v>
      </c>
      <c r="BL16" s="46" t="s">
        <v>35</v>
      </c>
      <c r="BM16" s="55" t="s">
        <v>35</v>
      </c>
      <c r="BN16" s="51" t="s">
        <v>35</v>
      </c>
      <c r="BO16" s="51" t="s">
        <v>35</v>
      </c>
      <c r="BP16" s="51" t="s">
        <v>35</v>
      </c>
      <c r="BQ16" s="46" t="s">
        <v>35</v>
      </c>
      <c r="BR16" s="55" t="s">
        <v>35</v>
      </c>
      <c r="BS16" s="51" t="s">
        <v>35</v>
      </c>
      <c r="BT16" s="51" t="s">
        <v>35</v>
      </c>
      <c r="BU16" s="51" t="s">
        <v>35</v>
      </c>
      <c r="BV16" s="51" t="s">
        <v>35</v>
      </c>
      <c r="BW16" s="51" t="s">
        <v>35</v>
      </c>
      <c r="BX16" s="51" t="s">
        <v>35</v>
      </c>
      <c r="BY16" s="40" t="s">
        <v>35</v>
      </c>
      <c r="BZ16" s="40" t="s">
        <v>35</v>
      </c>
      <c r="CA16" s="40" t="s">
        <v>35</v>
      </c>
      <c r="CB16" s="8"/>
      <c r="CC16" s="8"/>
      <c r="CD16" s="8"/>
      <c r="CE16" s="8"/>
      <c r="CF16" s="8"/>
      <c r="CG16" s="8"/>
      <c r="CH16" s="8"/>
      <c r="CI16" s="8"/>
      <c r="CJ16" s="8"/>
      <c r="CK16" s="8"/>
      <c r="CL16" s="8"/>
      <c r="CM16" s="8"/>
      <c r="CN16" s="8"/>
      <c r="CO16" s="8"/>
      <c r="CP16" s="8"/>
      <c r="CQ16" s="8"/>
      <c r="CR16" s="8"/>
      <c r="CS16" s="8"/>
      <c r="CT16" s="8"/>
      <c r="CU16" s="8"/>
      <c r="CV16" s="8"/>
      <c r="CW16" s="8"/>
      <c r="CX16" s="8"/>
      <c r="CY16" s="8"/>
      <c r="CZ16" s="8"/>
    </row>
    <row r="17" s="488" customFormat="true" ht="15" customHeight="true" x14ac:dyDescent="0.2">
      <c r="A17" s="977"/>
      <c r="B17" s="370" t="s">
        <v>51</v>
      </c>
      <c r="C17" s="127">
        <v>6.3241676273303824</v>
      </c>
      <c r="D17" s="126">
        <v>1.5841316288181879</v>
      </c>
      <c r="E17" s="126">
        <v>1.0803194423886862</v>
      </c>
      <c r="F17" s="126">
        <v>0.89300668626486557</v>
      </c>
      <c r="G17" s="125">
        <v>0.45862080328692822</v>
      </c>
      <c r="H17" s="124">
        <v>1.5500872070519078</v>
      </c>
      <c r="I17" s="126">
        <v>1.1485184043752734</v>
      </c>
      <c r="J17" s="126">
        <v>0.94248865267570858</v>
      </c>
      <c r="K17" s="126">
        <v>0.73009016861157472</v>
      </c>
      <c r="L17" s="123">
        <v>0.40805227275071287</v>
      </c>
      <c r="M17" s="127">
        <v>15.123680927005234</v>
      </c>
      <c r="N17" s="126">
        <v>5.6604540184268659</v>
      </c>
      <c r="O17" s="126">
        <v>3.1768895341386898</v>
      </c>
      <c r="P17" s="126">
        <v>2.318977231135825</v>
      </c>
      <c r="Q17" s="125">
        <v>0.89155764074392052</v>
      </c>
      <c r="R17" s="124">
        <v>1.5638686956229992</v>
      </c>
      <c r="S17" s="126">
        <v>1.9333032122667859</v>
      </c>
      <c r="T17" s="126">
        <v>0.98646015905112294</v>
      </c>
      <c r="U17" s="126">
        <v>4.78516765918011</v>
      </c>
      <c r="V17" s="126">
        <v>2.3923546798977338</v>
      </c>
      <c r="W17" s="126">
        <v>5.7669347116292524</v>
      </c>
      <c r="X17" s="126">
        <v>3.4762092103918443</v>
      </c>
      <c r="Y17" s="126">
        <v>5.7053685578263487</v>
      </c>
      <c r="Z17" s="126">
        <v>0.84861115624786398</v>
      </c>
      <c r="AA17" s="123">
        <v>3.0290377114267844</v>
      </c>
      <c r="AB17" s="408"/>
      <c r="AC17" s="408"/>
      <c r="AD17" s="408"/>
      <c r="AE17" s="408"/>
      <c r="AF17" s="408"/>
      <c r="AG17" s="408"/>
      <c r="AH17" s="408"/>
      <c r="AI17" s="408"/>
      <c r="AJ17" s="408"/>
      <c r="AK17" s="408"/>
      <c r="AL17" s="408"/>
      <c r="AM17" s="408"/>
      <c r="AN17" s="408"/>
      <c r="AO17" s="408"/>
      <c r="AP17" s="408"/>
      <c r="AQ17" s="408"/>
      <c r="AR17" s="408"/>
      <c r="AS17" s="408"/>
      <c r="AT17" s="408"/>
      <c r="AU17" s="408"/>
      <c r="AV17" s="408"/>
      <c r="AW17" s="408"/>
      <c r="AX17" s="408"/>
      <c r="AY17" s="408"/>
      <c r="AZ17" s="875"/>
      <c r="BA17" s="965"/>
      <c r="BB17" s="552" t="s">
        <v>51</v>
      </c>
      <c r="BC17" s="54" t="s">
        <v>35</v>
      </c>
      <c r="BD17" s="50" t="s">
        <v>35</v>
      </c>
      <c r="BE17" s="50" t="s">
        <v>35</v>
      </c>
      <c r="BF17" s="50" t="s">
        <v>35</v>
      </c>
      <c r="BG17" s="45" t="s">
        <v>35</v>
      </c>
      <c r="BH17" s="54" t="s">
        <v>35</v>
      </c>
      <c r="BI17" s="50" t="s">
        <v>35</v>
      </c>
      <c r="BJ17" s="50" t="s">
        <v>35</v>
      </c>
      <c r="BK17" s="50" t="s">
        <v>35</v>
      </c>
      <c r="BL17" s="45" t="s">
        <v>35</v>
      </c>
      <c r="BM17" s="54" t="s">
        <v>35</v>
      </c>
      <c r="BN17" s="50" t="s">
        <v>35</v>
      </c>
      <c r="BO17" s="50" t="s">
        <v>35</v>
      </c>
      <c r="BP17" s="50" t="s">
        <v>35</v>
      </c>
      <c r="BQ17" s="45" t="s">
        <v>35</v>
      </c>
      <c r="BR17" s="54" t="s">
        <v>35</v>
      </c>
      <c r="BS17" s="50" t="s">
        <v>35</v>
      </c>
      <c r="BT17" s="50" t="s">
        <v>35</v>
      </c>
      <c r="BU17" s="50" t="s">
        <v>35</v>
      </c>
      <c r="BV17" s="50" t="s">
        <v>35</v>
      </c>
      <c r="BW17" s="50" t="s">
        <v>35</v>
      </c>
      <c r="BX17" s="50" t="s">
        <v>35</v>
      </c>
      <c r="BY17" s="39" t="s">
        <v>35</v>
      </c>
      <c r="BZ17" s="39" t="s">
        <v>35</v>
      </c>
      <c r="CA17" s="39" t="s">
        <v>35</v>
      </c>
      <c r="CB17" s="8"/>
      <c r="CC17" s="8"/>
      <c r="CD17" s="8"/>
      <c r="CE17" s="8"/>
      <c r="CF17" s="8"/>
      <c r="CG17" s="8"/>
      <c r="CH17" s="8"/>
      <c r="CI17" s="8"/>
      <c r="CJ17" s="8"/>
      <c r="CK17" s="8"/>
      <c r="CL17" s="8"/>
      <c r="CM17" s="8"/>
      <c r="CN17" s="8"/>
      <c r="CO17" s="8"/>
      <c r="CP17" s="8"/>
      <c r="CQ17" s="8"/>
      <c r="CR17" s="8"/>
      <c r="CS17" s="8"/>
      <c r="CT17" s="8"/>
      <c r="CU17" s="8"/>
      <c r="CV17" s="8"/>
      <c r="CW17" s="8"/>
      <c r="CX17" s="8"/>
      <c r="CY17" s="8"/>
      <c r="CZ17" s="8"/>
    </row>
    <row r="18" s="488" customFormat="true" ht="15" customHeight="true" x14ac:dyDescent="0.2">
      <c r="A18" s="977" t="s">
        <v>60</v>
      </c>
      <c r="B18" s="370" t="s">
        <v>15</v>
      </c>
      <c r="C18" s="127">
        <f>C16*C23/100</f>
        <v>91.94899536522577</v>
      </c>
      <c r="D18" s="126">
        <f>D16*D23/100</f>
        <v>97.581952572737123</v>
      </c>
      <c r="E18" s="126">
        <f t="shared" ref="E18:AA18" si="0">E16*E23/100</f>
        <v>98.488665253735164</v>
      </c>
      <c r="F18" s="126">
        <f t="shared" si="0"/>
        <v>98.927412076005069</v>
      </c>
      <c r="G18" s="125">
        <f t="shared" si="0"/>
        <v>99.346586151835538</v>
      </c>
      <c r="H18" s="124">
        <f t="shared" si="0"/>
        <v>97.690320056331927</v>
      </c>
      <c r="I18" s="126">
        <f t="shared" si="0"/>
        <v>98.368132624542838</v>
      </c>
      <c r="J18" s="126">
        <f t="shared" si="0"/>
        <v>98.671655766996338</v>
      </c>
      <c r="K18" s="126">
        <f t="shared" si="0"/>
        <v>99.191617558461616</v>
      </c>
      <c r="L18" s="123">
        <f t="shared" si="0"/>
        <v>99.370043572342908</v>
      </c>
      <c r="M18" s="127">
        <f t="shared" si="0"/>
        <v>81.986890618235535</v>
      </c>
      <c r="N18" s="126">
        <f t="shared" si="0"/>
        <v>92.355893696939262</v>
      </c>
      <c r="O18" s="126">
        <f t="shared" si="0"/>
        <v>95.440856832164215</v>
      </c>
      <c r="P18" s="126">
        <f t="shared" si="0"/>
        <v>96.447647703040403</v>
      </c>
      <c r="Q18" s="125">
        <f t="shared" si="0"/>
        <v>98.98086835437465</v>
      </c>
      <c r="R18" s="124">
        <f t="shared" si="0"/>
        <v>97.874364749995891</v>
      </c>
      <c r="S18" s="126">
        <f t="shared" si="0"/>
        <v>97.603849677718287</v>
      </c>
      <c r="T18" s="126">
        <f t="shared" si="0"/>
        <v>98.48294657696151</v>
      </c>
      <c r="U18" s="126">
        <f t="shared" si="0"/>
        <v>94.994491889277398</v>
      </c>
      <c r="V18" s="126">
        <f t="shared" si="0"/>
        <v>96.689953205579926</v>
      </c>
      <c r="W18" s="126">
        <f t="shared" si="0"/>
        <v>92.540788526790209</v>
      </c>
      <c r="X18" s="126">
        <f t="shared" si="0"/>
        <v>95.409605089566668</v>
      </c>
      <c r="Y18" s="126">
        <f t="shared" si="0"/>
        <v>93.050073898877315</v>
      </c>
      <c r="Z18" s="126">
        <f t="shared" si="0"/>
        <v>98.643869217669149</v>
      </c>
      <c r="AA18" s="123">
        <f t="shared" si="0"/>
        <v>96.13102369892944</v>
      </c>
      <c r="AB18" s="408"/>
      <c r="AC18" s="408"/>
      <c r="AD18" s="408"/>
      <c r="AE18" s="408"/>
      <c r="AF18" s="408"/>
      <c r="AG18" s="408"/>
      <c r="AH18" s="408"/>
      <c r="AI18" s="408"/>
      <c r="AJ18" s="408"/>
      <c r="AK18" s="408"/>
      <c r="AL18" s="408"/>
      <c r="AM18" s="408"/>
      <c r="AN18" s="408"/>
      <c r="AO18" s="408"/>
      <c r="AP18" s="408"/>
      <c r="AQ18" s="408"/>
      <c r="AR18" s="408"/>
      <c r="AS18" s="408"/>
      <c r="AT18" s="408"/>
      <c r="AU18" s="408"/>
      <c r="AV18" s="408"/>
      <c r="AW18" s="408"/>
      <c r="AX18" s="408"/>
      <c r="AY18" s="408"/>
      <c r="AZ18" s="875"/>
      <c r="BA18" s="965" t="s">
        <v>60</v>
      </c>
      <c r="BB18" s="552" t="s">
        <v>15</v>
      </c>
      <c r="BC18" s="54" t="s">
        <v>35</v>
      </c>
      <c r="BD18" s="50" t="s">
        <v>35</v>
      </c>
      <c r="BE18" s="50" t="s">
        <v>35</v>
      </c>
      <c r="BF18" s="50" t="s">
        <v>35</v>
      </c>
      <c r="BG18" s="45" t="s">
        <v>35</v>
      </c>
      <c r="BH18" s="54" t="s">
        <v>35</v>
      </c>
      <c r="BI18" s="50" t="s">
        <v>35</v>
      </c>
      <c r="BJ18" s="50" t="s">
        <v>35</v>
      </c>
      <c r="BK18" s="50" t="s">
        <v>35</v>
      </c>
      <c r="BL18" s="45" t="s">
        <v>35</v>
      </c>
      <c r="BM18" s="54" t="s">
        <v>35</v>
      </c>
      <c r="BN18" s="50" t="s">
        <v>35</v>
      </c>
      <c r="BO18" s="50" t="s">
        <v>35</v>
      </c>
      <c r="BP18" s="50" t="s">
        <v>35</v>
      </c>
      <c r="BQ18" s="45" t="s">
        <v>35</v>
      </c>
      <c r="BR18" s="54" t="s">
        <v>35</v>
      </c>
      <c r="BS18" s="50" t="s">
        <v>35</v>
      </c>
      <c r="BT18" s="50" t="s">
        <v>35</v>
      </c>
      <c r="BU18" s="50" t="s">
        <v>35</v>
      </c>
      <c r="BV18" s="50" t="s">
        <v>35</v>
      </c>
      <c r="BW18" s="50" t="s">
        <v>35</v>
      </c>
      <c r="BX18" s="50" t="s">
        <v>35</v>
      </c>
      <c r="BY18" s="39" t="s">
        <v>35</v>
      </c>
      <c r="BZ18" s="39" t="s">
        <v>35</v>
      </c>
      <c r="CA18" s="39" t="s">
        <v>35</v>
      </c>
      <c r="CB18" s="8"/>
      <c r="CC18" s="8"/>
      <c r="CD18" s="8"/>
      <c r="CE18" s="8"/>
      <c r="CF18" s="8"/>
      <c r="CG18" s="8"/>
      <c r="CH18" s="8"/>
      <c r="CI18" s="8"/>
      <c r="CJ18" s="8"/>
      <c r="CK18" s="8"/>
      <c r="CL18" s="8"/>
      <c r="CM18" s="8"/>
      <c r="CN18" s="8"/>
      <c r="CO18" s="8"/>
      <c r="CP18" s="8"/>
      <c r="CQ18" s="8"/>
      <c r="CR18" s="8"/>
      <c r="CS18" s="8"/>
      <c r="CT18" s="8"/>
      <c r="CU18" s="8"/>
      <c r="CV18" s="8"/>
      <c r="CW18" s="8"/>
      <c r="CX18" s="8"/>
      <c r="CY18" s="8"/>
      <c r="CZ18" s="8"/>
    </row>
    <row r="19" s="488" customFormat="true" ht="15" customHeight="true" x14ac:dyDescent="0.2">
      <c r="A19" s="977"/>
      <c r="B19" s="370" t="s">
        <v>16</v>
      </c>
      <c r="C19" s="127">
        <f>C16*C22/100</f>
        <v>1.7268370074439361</v>
      </c>
      <c r="D19" s="126">
        <f>D16*D22/100</f>
        <v>0.83391579844469521</v>
      </c>
      <c r="E19" s="126">
        <f t="shared" ref="E19:AA19" si="1">E16*E22/100</f>
        <v>0.43101530387618198</v>
      </c>
      <c r="F19" s="126">
        <f t="shared" si="1"/>
        <v>0.17958123773008275</v>
      </c>
      <c r="G19" s="125">
        <f t="shared" si="1"/>
        <v>0.19479304487749555</v>
      </c>
      <c r="H19" s="124">
        <f t="shared" si="1"/>
        <v>0.75959273661614413</v>
      </c>
      <c r="I19" s="126">
        <f t="shared" si="1"/>
        <v>0.48334897108185965</v>
      </c>
      <c r="J19" s="126">
        <f t="shared" si="1"/>
        <v>0.38585558032794176</v>
      </c>
      <c r="K19" s="126">
        <f t="shared" si="1"/>
        <v>7.8292272926803005E-2</v>
      </c>
      <c r="L19" s="123">
        <f t="shared" si="1"/>
        <v>0.22190415490641321</v>
      </c>
      <c r="M19" s="127">
        <f t="shared" si="1"/>
        <v>2.889428454759293</v>
      </c>
      <c r="N19" s="126">
        <f t="shared" si="1"/>
        <v>1.9836522846338049</v>
      </c>
      <c r="O19" s="126">
        <f t="shared" si="1"/>
        <v>1.3822536336971132</v>
      </c>
      <c r="P19" s="126">
        <f t="shared" si="1"/>
        <v>1.2333750658237996</v>
      </c>
      <c r="Q19" s="125">
        <f t="shared" si="1"/>
        <v>0.12757400488136253</v>
      </c>
      <c r="R19" s="124">
        <f t="shared" si="1"/>
        <v>0.56176655438113099</v>
      </c>
      <c r="S19" s="126">
        <f t="shared" si="1"/>
        <v>0.46284711001491918</v>
      </c>
      <c r="T19" s="126">
        <f t="shared" si="1"/>
        <v>0.53059326398735651</v>
      </c>
      <c r="U19" s="126">
        <f t="shared" si="1"/>
        <v>0.22034045154255458</v>
      </c>
      <c r="V19" s="126">
        <f t="shared" si="1"/>
        <v>0.91769211452230959</v>
      </c>
      <c r="W19" s="126">
        <f t="shared" si="1"/>
        <v>1.6922767615806251</v>
      </c>
      <c r="X19" s="126">
        <f t="shared" si="1"/>
        <v>1.1141857000414468</v>
      </c>
      <c r="Y19" s="126">
        <f t="shared" si="1"/>
        <v>1.2445575432964346</v>
      </c>
      <c r="Z19" s="126">
        <f t="shared" si="1"/>
        <v>0.50751962608296697</v>
      </c>
      <c r="AA19" s="123">
        <f t="shared" si="1"/>
        <v>0.83993858964365298</v>
      </c>
      <c r="AB19" s="408"/>
      <c r="AC19" s="408"/>
      <c r="AD19" s="408"/>
      <c r="AE19" s="408"/>
      <c r="AF19" s="408"/>
      <c r="AG19" s="408"/>
      <c r="AH19" s="408"/>
      <c r="AI19" s="408"/>
      <c r="AJ19" s="408"/>
      <c r="AK19" s="408"/>
      <c r="AL19" s="408"/>
      <c r="AM19" s="408"/>
      <c r="AN19" s="408"/>
      <c r="AO19" s="408"/>
      <c r="AP19" s="408"/>
      <c r="AQ19" s="408"/>
      <c r="AR19" s="408"/>
      <c r="AS19" s="408"/>
      <c r="AT19" s="408"/>
      <c r="AU19" s="408"/>
      <c r="AV19" s="408"/>
      <c r="AW19" s="408"/>
      <c r="AX19" s="408"/>
      <c r="AY19" s="408"/>
      <c r="AZ19" s="875"/>
      <c r="BA19" s="965"/>
      <c r="BB19" s="552" t="s">
        <v>16</v>
      </c>
      <c r="BC19" s="54" t="s">
        <v>35</v>
      </c>
      <c r="BD19" s="50" t="s">
        <v>35</v>
      </c>
      <c r="BE19" s="50" t="s">
        <v>35</v>
      </c>
      <c r="BF19" s="50" t="s">
        <v>35</v>
      </c>
      <c r="BG19" s="45" t="s">
        <v>35</v>
      </c>
      <c r="BH19" s="54" t="s">
        <v>35</v>
      </c>
      <c r="BI19" s="50" t="s">
        <v>35</v>
      </c>
      <c r="BJ19" s="50" t="s">
        <v>35</v>
      </c>
      <c r="BK19" s="50" t="s">
        <v>35</v>
      </c>
      <c r="BL19" s="45" t="s">
        <v>35</v>
      </c>
      <c r="BM19" s="54" t="s">
        <v>35</v>
      </c>
      <c r="BN19" s="50" t="s">
        <v>35</v>
      </c>
      <c r="BO19" s="50" t="s">
        <v>35</v>
      </c>
      <c r="BP19" s="50" t="s">
        <v>35</v>
      </c>
      <c r="BQ19" s="45" t="s">
        <v>35</v>
      </c>
      <c r="BR19" s="54" t="s">
        <v>35</v>
      </c>
      <c r="BS19" s="50" t="s">
        <v>35</v>
      </c>
      <c r="BT19" s="50" t="s">
        <v>35</v>
      </c>
      <c r="BU19" s="50" t="s">
        <v>35</v>
      </c>
      <c r="BV19" s="50" t="s">
        <v>35</v>
      </c>
      <c r="BW19" s="50" t="s">
        <v>35</v>
      </c>
      <c r="BX19" s="50" t="s">
        <v>35</v>
      </c>
      <c r="BY19" s="39" t="s">
        <v>35</v>
      </c>
      <c r="BZ19" s="39" t="s">
        <v>35</v>
      </c>
      <c r="CA19" s="39" t="s">
        <v>35</v>
      </c>
      <c r="CB19" s="8"/>
      <c r="CC19" s="8"/>
      <c r="CD19" s="8"/>
      <c r="CE19" s="8"/>
      <c r="CF19" s="8"/>
      <c r="CG19" s="8"/>
      <c r="CH19" s="8"/>
      <c r="CI19" s="8"/>
      <c r="CJ19" s="8"/>
      <c r="CK19" s="8"/>
      <c r="CL19" s="8"/>
      <c r="CM19" s="8"/>
      <c r="CN19" s="8"/>
      <c r="CO19" s="8"/>
      <c r="CP19" s="8"/>
      <c r="CQ19" s="8"/>
      <c r="CR19" s="8"/>
      <c r="CS19" s="8"/>
      <c r="CT19" s="8"/>
      <c r="CU19" s="8"/>
      <c r="CV19" s="8"/>
      <c r="CW19" s="8"/>
      <c r="CX19" s="8"/>
      <c r="CY19" s="8"/>
      <c r="CZ19" s="8"/>
    </row>
    <row r="20" s="488" customFormat="true" ht="15" customHeight="true" x14ac:dyDescent="0.2">
      <c r="A20" s="977"/>
      <c r="B20" s="370" t="s">
        <v>22</v>
      </c>
      <c r="C20" s="127">
        <f>100-C18-C19-C21</f>
        <v>2.5329361695259398</v>
      </c>
      <c r="D20" s="126">
        <f>100-D18-D19-D21</f>
        <v>1.0792949475847931</v>
      </c>
      <c r="E20" s="126">
        <f t="shared" ref="E20:AA20" si="2">100-E18-E19-E21</f>
        <v>0.89500592937992673</v>
      </c>
      <c r="F20" s="126">
        <f t="shared" si="2"/>
        <v>0.79961166422791341</v>
      </c>
      <c r="G20" s="125">
        <f t="shared" si="2"/>
        <v>0.40214933593587154</v>
      </c>
      <c r="H20" s="124">
        <f t="shared" si="2"/>
        <v>1.263922258160737</v>
      </c>
      <c r="I20" s="126">
        <f t="shared" si="2"/>
        <v>0.95618313430149093</v>
      </c>
      <c r="J20" s="126">
        <f t="shared" si="2"/>
        <v>0.82449422191230304</v>
      </c>
      <c r="K20" s="126">
        <f t="shared" si="2"/>
        <v>0.69127414624562711</v>
      </c>
      <c r="L20" s="123">
        <f t="shared" si="2"/>
        <v>0.34209990231963455</v>
      </c>
      <c r="M20" s="127">
        <f t="shared" si="2"/>
        <v>4.9393441229828543</v>
      </c>
      <c r="N20" s="126">
        <f t="shared" si="2"/>
        <v>2.4490960535945687</v>
      </c>
      <c r="O20" s="126">
        <f t="shared" si="2"/>
        <v>1.6828461281353195</v>
      </c>
      <c r="P20" s="126">
        <f t="shared" si="2"/>
        <v>1.3399618216769231</v>
      </c>
      <c r="Q20" s="125">
        <f t="shared" si="2"/>
        <v>0.62064342173046461</v>
      </c>
      <c r="R20" s="124">
        <f t="shared" si="2"/>
        <v>0.58409915674734447</v>
      </c>
      <c r="S20" s="126">
        <f t="shared" si="2"/>
        <v>0.99585468697058865</v>
      </c>
      <c r="T20" s="126">
        <f t="shared" si="2"/>
        <v>0.3330290739086964</v>
      </c>
      <c r="U20" s="126">
        <f t="shared" si="2"/>
        <v>2.8070810134804516</v>
      </c>
      <c r="V20" s="126">
        <f t="shared" si="2"/>
        <v>1.4153689829261233</v>
      </c>
      <c r="W20" s="126">
        <f t="shared" si="2"/>
        <v>1.8722630654204462</v>
      </c>
      <c r="X20" s="126">
        <f t="shared" si="2"/>
        <v>0.52540711836224174</v>
      </c>
      <c r="Y20" s="126">
        <f t="shared" si="2"/>
        <v>4.3200925259791507</v>
      </c>
      <c r="Z20" s="126">
        <f t="shared" si="2"/>
        <v>0.78599024530192518</v>
      </c>
      <c r="AA20" s="123">
        <f t="shared" si="2"/>
        <v>1.5058821413817451</v>
      </c>
      <c r="AB20" s="408"/>
      <c r="AC20" s="408"/>
      <c r="AD20" s="408"/>
      <c r="AE20" s="408"/>
      <c r="AF20" s="408"/>
      <c r="AG20" s="408"/>
      <c r="AH20" s="408"/>
      <c r="AI20" s="408"/>
      <c r="AJ20" s="408"/>
      <c r="AK20" s="408"/>
      <c r="AL20" s="408"/>
      <c r="AM20" s="408"/>
      <c r="AN20" s="408"/>
      <c r="AO20" s="408"/>
      <c r="AP20" s="408"/>
      <c r="AQ20" s="408"/>
      <c r="AR20" s="408"/>
      <c r="AS20" s="408"/>
      <c r="AT20" s="408"/>
      <c r="AU20" s="408"/>
      <c r="AV20" s="408"/>
      <c r="AW20" s="408"/>
      <c r="AX20" s="408"/>
      <c r="AY20" s="408"/>
      <c r="AZ20" s="875"/>
      <c r="BA20" s="965"/>
      <c r="BB20" s="552" t="s">
        <v>22</v>
      </c>
      <c r="BC20" s="54" t="s">
        <v>35</v>
      </c>
      <c r="BD20" s="50" t="s">
        <v>35</v>
      </c>
      <c r="BE20" s="50" t="s">
        <v>35</v>
      </c>
      <c r="BF20" s="50" t="s">
        <v>35</v>
      </c>
      <c r="BG20" s="45" t="s">
        <v>35</v>
      </c>
      <c r="BH20" s="54" t="s">
        <v>35</v>
      </c>
      <c r="BI20" s="50" t="s">
        <v>35</v>
      </c>
      <c r="BJ20" s="50" t="s">
        <v>35</v>
      </c>
      <c r="BK20" s="50" t="s">
        <v>35</v>
      </c>
      <c r="BL20" s="45" t="s">
        <v>35</v>
      </c>
      <c r="BM20" s="54" t="s">
        <v>35</v>
      </c>
      <c r="BN20" s="50" t="s">
        <v>35</v>
      </c>
      <c r="BO20" s="50" t="s">
        <v>35</v>
      </c>
      <c r="BP20" s="50" t="s">
        <v>35</v>
      </c>
      <c r="BQ20" s="45" t="s">
        <v>35</v>
      </c>
      <c r="BR20" s="54" t="s">
        <v>35</v>
      </c>
      <c r="BS20" s="50" t="s">
        <v>35</v>
      </c>
      <c r="BT20" s="50" t="s">
        <v>35</v>
      </c>
      <c r="BU20" s="50" t="s">
        <v>35</v>
      </c>
      <c r="BV20" s="50" t="s">
        <v>35</v>
      </c>
      <c r="BW20" s="50" t="s">
        <v>35</v>
      </c>
      <c r="BX20" s="50" t="s">
        <v>35</v>
      </c>
      <c r="BY20" s="39" t="s">
        <v>35</v>
      </c>
      <c r="BZ20" s="39" t="s">
        <v>35</v>
      </c>
      <c r="CA20" s="39" t="s">
        <v>35</v>
      </c>
      <c r="CB20" s="8"/>
      <c r="CC20" s="8"/>
      <c r="CD20" s="8"/>
      <c r="CE20" s="8"/>
      <c r="CF20" s="8"/>
      <c r="CG20" s="8"/>
      <c r="CH20" s="8"/>
      <c r="CI20" s="8"/>
      <c r="CJ20" s="8"/>
      <c r="CK20" s="8"/>
      <c r="CL20" s="8"/>
      <c r="CM20" s="8"/>
      <c r="CN20" s="8"/>
      <c r="CO20" s="8"/>
      <c r="CP20" s="8"/>
      <c r="CQ20" s="8"/>
      <c r="CR20" s="8"/>
      <c r="CS20" s="8"/>
      <c r="CT20" s="8"/>
      <c r="CU20" s="8"/>
      <c r="CV20" s="8"/>
      <c r="CW20" s="8"/>
      <c r="CX20" s="8"/>
      <c r="CY20" s="8"/>
      <c r="CZ20" s="8"/>
    </row>
    <row r="21" s="488" customFormat="true" ht="15" customHeight="true" x14ac:dyDescent="0.2">
      <c r="A21" s="977"/>
      <c r="B21" s="370" t="s">
        <v>17</v>
      </c>
      <c r="C21" s="127">
        <v>3.7912314578043547</v>
      </c>
      <c r="D21" s="126">
        <v>0.50483668123338887</v>
      </c>
      <c r="E21" s="126">
        <v>0.18531351300872767</v>
      </c>
      <c r="F21" s="126">
        <v>9.3395022036934616E-2</v>
      </c>
      <c r="G21" s="125">
        <v>5.6471467351094692E-2</v>
      </c>
      <c r="H21" s="124">
        <v>0.28616494889119143</v>
      </c>
      <c r="I21" s="126">
        <v>0.19233527007381135</v>
      </c>
      <c r="J21" s="126">
        <v>0.11799443076341726</v>
      </c>
      <c r="K21" s="126">
        <v>3.8816022365954363E-2</v>
      </c>
      <c r="L21" s="123">
        <v>6.5952370431044141E-2</v>
      </c>
      <c r="M21" s="127">
        <v>10.184336804022317</v>
      </c>
      <c r="N21" s="126">
        <v>3.2113579648323647</v>
      </c>
      <c r="O21" s="126">
        <v>1.4940434060033525</v>
      </c>
      <c r="P21" s="126">
        <v>0.97901540945887489</v>
      </c>
      <c r="Q21" s="125">
        <v>0.27091421901352325</v>
      </c>
      <c r="R21" s="124">
        <v>0.97976953887563345</v>
      </c>
      <c r="S21" s="126">
        <v>0.93744852529620504</v>
      </c>
      <c r="T21" s="126">
        <v>0.65343108514243731</v>
      </c>
      <c r="U21" s="126">
        <v>1.9780866456995954</v>
      </c>
      <c r="V21" s="126">
        <v>0.9769856969716415</v>
      </c>
      <c r="W21" s="126">
        <v>3.8946716462087201</v>
      </c>
      <c r="X21" s="126">
        <v>2.9508020920296434</v>
      </c>
      <c r="Y21" s="126">
        <v>1.3852760318470994</v>
      </c>
      <c r="Z21" s="126">
        <v>6.2620910945958855E-2</v>
      </c>
      <c r="AA21" s="123">
        <v>1.5231555700451622</v>
      </c>
      <c r="AB21" s="408"/>
      <c r="AC21" s="408"/>
      <c r="AD21" s="408"/>
      <c r="AE21" s="408"/>
      <c r="AF21" s="408"/>
      <c r="AG21" s="408"/>
      <c r="AH21" s="408"/>
      <c r="AI21" s="408"/>
      <c r="AJ21" s="408"/>
      <c r="AK21" s="408"/>
      <c r="AL21" s="408"/>
      <c r="AM21" s="408"/>
      <c r="AN21" s="408"/>
      <c r="AO21" s="408"/>
      <c r="AP21" s="408"/>
      <c r="AQ21" s="408"/>
      <c r="AR21" s="408"/>
      <c r="AS21" s="408"/>
      <c r="AT21" s="408"/>
      <c r="AU21" s="408"/>
      <c r="AV21" s="408"/>
      <c r="AW21" s="408"/>
      <c r="AX21" s="408"/>
      <c r="AY21" s="408"/>
      <c r="AZ21" s="875"/>
      <c r="BA21" s="965"/>
      <c r="BB21" s="552" t="s">
        <v>17</v>
      </c>
      <c r="BC21" s="54" t="s">
        <v>35</v>
      </c>
      <c r="BD21" s="50" t="s">
        <v>35</v>
      </c>
      <c r="BE21" s="50" t="s">
        <v>35</v>
      </c>
      <c r="BF21" s="50" t="s">
        <v>35</v>
      </c>
      <c r="BG21" s="45" t="s">
        <v>35</v>
      </c>
      <c r="BH21" s="54" t="s">
        <v>35</v>
      </c>
      <c r="BI21" s="50" t="s">
        <v>35</v>
      </c>
      <c r="BJ21" s="50" t="s">
        <v>35</v>
      </c>
      <c r="BK21" s="50" t="s">
        <v>35</v>
      </c>
      <c r="BL21" s="45" t="s">
        <v>35</v>
      </c>
      <c r="BM21" s="54" t="s">
        <v>35</v>
      </c>
      <c r="BN21" s="50" t="s">
        <v>35</v>
      </c>
      <c r="BO21" s="50" t="s">
        <v>35</v>
      </c>
      <c r="BP21" s="50" t="s">
        <v>35</v>
      </c>
      <c r="BQ21" s="45" t="s">
        <v>35</v>
      </c>
      <c r="BR21" s="54" t="s">
        <v>35</v>
      </c>
      <c r="BS21" s="50" t="s">
        <v>35</v>
      </c>
      <c r="BT21" s="50" t="s">
        <v>35</v>
      </c>
      <c r="BU21" s="50" t="s">
        <v>35</v>
      </c>
      <c r="BV21" s="50" t="s">
        <v>35</v>
      </c>
      <c r="BW21" s="50" t="s">
        <v>35</v>
      </c>
      <c r="BX21" s="50" t="s">
        <v>35</v>
      </c>
      <c r="BY21" s="39" t="s">
        <v>35</v>
      </c>
      <c r="BZ21" s="39" t="s">
        <v>35</v>
      </c>
      <c r="CA21" s="39" t="s">
        <v>35</v>
      </c>
      <c r="CB21" s="8"/>
      <c r="CC21" s="8"/>
      <c r="CD21" s="8"/>
      <c r="CE21" s="8"/>
      <c r="CF21" s="8"/>
      <c r="CG21" s="8"/>
      <c r="CH21" s="8"/>
      <c r="CI21" s="8"/>
      <c r="CJ21" s="8"/>
      <c r="CK21" s="8"/>
      <c r="CL21" s="8"/>
      <c r="CM21" s="8"/>
      <c r="CN21" s="8"/>
      <c r="CO21" s="8"/>
      <c r="CP21" s="8"/>
      <c r="CQ21" s="8"/>
      <c r="CR21" s="8"/>
      <c r="CS21" s="8"/>
      <c r="CT21" s="8"/>
      <c r="CU21" s="8"/>
      <c r="CV21" s="8"/>
      <c r="CW21" s="8"/>
      <c r="CX21" s="8"/>
      <c r="CY21" s="8"/>
      <c r="CZ21" s="8"/>
    </row>
    <row r="22" s="488" customFormat="true" ht="15" customHeight="true" x14ac:dyDescent="0.2">
      <c r="A22" s="977" t="s">
        <v>54</v>
      </c>
      <c r="B22" s="370" t="s">
        <v>49</v>
      </c>
      <c r="C22" s="127">
        <v>1.8434178418336093</v>
      </c>
      <c r="D22" s="126">
        <v>0.8473387597409876</v>
      </c>
      <c r="E22" s="126">
        <v>0.43572249874498586</v>
      </c>
      <c r="F22" s="126">
        <v>0.18119936013152638</v>
      </c>
      <c r="G22" s="125">
        <v>0.19569052232292941</v>
      </c>
      <c r="H22" s="124">
        <v>0.77155247279259487</v>
      </c>
      <c r="I22" s="126">
        <v>0.48896482205407177</v>
      </c>
      <c r="J22" s="126">
        <v>0.38952682646651654</v>
      </c>
      <c r="K22" s="126">
        <v>7.8868081032594586E-2</v>
      </c>
      <c r="L22" s="123">
        <v>0.22281334984444542</v>
      </c>
      <c r="M22" s="127">
        <v>3.4042810601557125</v>
      </c>
      <c r="N22" s="126">
        <v>2.1026731303341895</v>
      </c>
      <c r="O22" s="126">
        <v>1.4276071353692759</v>
      </c>
      <c r="P22" s="126">
        <v>1.2626557655341604</v>
      </c>
      <c r="Q22" s="125">
        <v>0.12872163243058782</v>
      </c>
      <c r="R22" s="124">
        <v>0.57069141882880126</v>
      </c>
      <c r="S22" s="126">
        <v>0.47197175511759965</v>
      </c>
      <c r="T22" s="126">
        <v>0.53587950177286769</v>
      </c>
      <c r="U22" s="126">
        <v>0.23141399940069157</v>
      </c>
      <c r="V22" s="126">
        <v>0.94018466638833187</v>
      </c>
      <c r="W22" s="126">
        <v>1.7958417848362898</v>
      </c>
      <c r="X22" s="126">
        <v>1.1543120001057825</v>
      </c>
      <c r="Y22" s="126">
        <v>1.3198604462011816</v>
      </c>
      <c r="Z22" s="126">
        <v>0.51186335562353313</v>
      </c>
      <c r="AA22" s="123">
        <v>0.86617536819331931</v>
      </c>
      <c r="AB22" s="408"/>
      <c r="AC22" s="408"/>
      <c r="AD22" s="408"/>
      <c r="AE22" s="408"/>
      <c r="AF22" s="408"/>
      <c r="AG22" s="408"/>
      <c r="AH22" s="408"/>
      <c r="AI22" s="408"/>
      <c r="AJ22" s="408"/>
      <c r="AK22" s="408"/>
      <c r="AL22" s="408"/>
      <c r="AM22" s="408"/>
      <c r="AN22" s="408"/>
      <c r="AO22" s="408"/>
      <c r="AP22" s="408"/>
      <c r="AQ22" s="408"/>
      <c r="AR22" s="408"/>
      <c r="AS22" s="408"/>
      <c r="AT22" s="408"/>
      <c r="AU22" s="408"/>
      <c r="AV22" s="408"/>
      <c r="AW22" s="408"/>
      <c r="AX22" s="408"/>
      <c r="AY22" s="408"/>
      <c r="AZ22" s="875"/>
      <c r="BA22" s="965" t="s">
        <v>54</v>
      </c>
      <c r="BB22" s="552" t="s">
        <v>49</v>
      </c>
      <c r="BC22" s="54" t="s">
        <v>35</v>
      </c>
      <c r="BD22" s="50" t="s">
        <v>35</v>
      </c>
      <c r="BE22" s="50" t="s">
        <v>35</v>
      </c>
      <c r="BF22" s="50" t="s">
        <v>35</v>
      </c>
      <c r="BG22" s="45" t="s">
        <v>35</v>
      </c>
      <c r="BH22" s="54" t="s">
        <v>35</v>
      </c>
      <c r="BI22" s="50" t="s">
        <v>35</v>
      </c>
      <c r="BJ22" s="50" t="s">
        <v>35</v>
      </c>
      <c r="BK22" s="50" t="s">
        <v>35</v>
      </c>
      <c r="BL22" s="45" t="s">
        <v>35</v>
      </c>
      <c r="BM22" s="54" t="s">
        <v>35</v>
      </c>
      <c r="BN22" s="50" t="s">
        <v>35</v>
      </c>
      <c r="BO22" s="50" t="s">
        <v>35</v>
      </c>
      <c r="BP22" s="50" t="s">
        <v>35</v>
      </c>
      <c r="BQ22" s="45" t="s">
        <v>35</v>
      </c>
      <c r="BR22" s="54" t="s">
        <v>35</v>
      </c>
      <c r="BS22" s="50" t="s">
        <v>35</v>
      </c>
      <c r="BT22" s="50" t="s">
        <v>35</v>
      </c>
      <c r="BU22" s="50" t="s">
        <v>35</v>
      </c>
      <c r="BV22" s="50" t="s">
        <v>35</v>
      </c>
      <c r="BW22" s="50" t="s">
        <v>35</v>
      </c>
      <c r="BX22" s="50" t="s">
        <v>35</v>
      </c>
      <c r="BY22" s="39" t="s">
        <v>35</v>
      </c>
      <c r="BZ22" s="39" t="s">
        <v>35</v>
      </c>
      <c r="CA22" s="39" t="s">
        <v>35</v>
      </c>
      <c r="CB22" s="8"/>
      <c r="CC22" s="8"/>
      <c r="CD22" s="8"/>
      <c r="CE22" s="8"/>
      <c r="CF22" s="8"/>
      <c r="CG22" s="8"/>
      <c r="CH22" s="8"/>
      <c r="CI22" s="8"/>
      <c r="CJ22" s="8"/>
      <c r="CK22" s="8"/>
      <c r="CL22" s="8"/>
      <c r="CM22" s="8"/>
      <c r="CN22" s="8"/>
      <c r="CO22" s="8"/>
      <c r="CP22" s="8"/>
      <c r="CQ22" s="8"/>
      <c r="CR22" s="8"/>
      <c r="CS22" s="8"/>
      <c r="CT22" s="8"/>
      <c r="CU22" s="8"/>
      <c r="CV22" s="8"/>
      <c r="CW22" s="8"/>
      <c r="CX22" s="8"/>
      <c r="CY22" s="8"/>
      <c r="CZ22" s="8"/>
    </row>
    <row r="23" s="488" customFormat="true" ht="15" customHeight="true" x14ac:dyDescent="0.2">
      <c r="A23" s="978"/>
      <c r="B23" s="371" t="s">
        <v>48</v>
      </c>
      <c r="C23" s="122">
        <v>98.156582158166458</v>
      </c>
      <c r="D23" s="121">
        <v>99.152661240258979</v>
      </c>
      <c r="E23" s="121">
        <v>99.564277501255035</v>
      </c>
      <c r="F23" s="121">
        <v>99.818800639868471</v>
      </c>
      <c r="G23" s="120">
        <v>99.804309477677066</v>
      </c>
      <c r="H23" s="119">
        <v>99.228447527207393</v>
      </c>
      <c r="I23" s="121">
        <v>99.511035177945956</v>
      </c>
      <c r="J23" s="121">
        <v>99.610473173533478</v>
      </c>
      <c r="K23" s="121">
        <v>99.921131918967404</v>
      </c>
      <c r="L23" s="118">
        <v>99.777186650155571</v>
      </c>
      <c r="M23" s="122">
        <v>96.595718939844318</v>
      </c>
      <c r="N23" s="121">
        <v>97.897326869665775</v>
      </c>
      <c r="O23" s="121">
        <v>98.572392864630672</v>
      </c>
      <c r="P23" s="121">
        <v>98.737344234465837</v>
      </c>
      <c r="Q23" s="120">
        <v>99.871278367569403</v>
      </c>
      <c r="R23" s="119">
        <v>99.429308581171213</v>
      </c>
      <c r="S23" s="121">
        <v>99.528028244882378</v>
      </c>
      <c r="T23" s="121">
        <v>99.464120498227146</v>
      </c>
      <c r="U23" s="121">
        <v>99.768586000599285</v>
      </c>
      <c r="V23" s="121">
        <v>99.059815333611667</v>
      </c>
      <c r="W23" s="121">
        <v>98.204158215163702</v>
      </c>
      <c r="X23" s="121">
        <v>98.845687999894196</v>
      </c>
      <c r="Y23" s="121">
        <v>98.680139553798782</v>
      </c>
      <c r="Z23" s="121">
        <v>99.488136644376482</v>
      </c>
      <c r="AA23" s="118">
        <v>99.133824631806661</v>
      </c>
      <c r="AB23" s="408"/>
      <c r="AC23" s="408"/>
      <c r="AD23" s="408"/>
      <c r="AE23" s="408"/>
      <c r="AF23" s="408"/>
      <c r="AG23" s="408"/>
      <c r="AH23" s="408"/>
      <c r="AI23" s="408"/>
      <c r="AJ23" s="408"/>
      <c r="AK23" s="408"/>
      <c r="AL23" s="408"/>
      <c r="AM23" s="408"/>
      <c r="AN23" s="408"/>
      <c r="AO23" s="408"/>
      <c r="AP23" s="408"/>
      <c r="AQ23" s="408"/>
      <c r="AR23" s="408"/>
      <c r="AS23" s="408"/>
      <c r="AT23" s="408"/>
      <c r="AU23" s="408"/>
      <c r="AV23" s="408"/>
      <c r="AW23" s="408"/>
      <c r="AX23" s="408"/>
      <c r="AY23" s="408"/>
      <c r="AZ23" s="875"/>
      <c r="BA23" s="967"/>
      <c r="BB23" s="554" t="s">
        <v>48</v>
      </c>
      <c r="BC23" s="53" t="s">
        <v>35</v>
      </c>
      <c r="BD23" s="49" t="s">
        <v>35</v>
      </c>
      <c r="BE23" s="49" t="s">
        <v>35</v>
      </c>
      <c r="BF23" s="49" t="s">
        <v>35</v>
      </c>
      <c r="BG23" s="44" t="s">
        <v>35</v>
      </c>
      <c r="BH23" s="53" t="s">
        <v>35</v>
      </c>
      <c r="BI23" s="49" t="s">
        <v>35</v>
      </c>
      <c r="BJ23" s="49" t="s">
        <v>35</v>
      </c>
      <c r="BK23" s="49" t="s">
        <v>35</v>
      </c>
      <c r="BL23" s="44" t="s">
        <v>35</v>
      </c>
      <c r="BM23" s="53" t="s">
        <v>35</v>
      </c>
      <c r="BN23" s="49" t="s">
        <v>35</v>
      </c>
      <c r="BO23" s="49" t="s">
        <v>35</v>
      </c>
      <c r="BP23" s="49" t="s">
        <v>35</v>
      </c>
      <c r="BQ23" s="44" t="s">
        <v>35</v>
      </c>
      <c r="BR23" s="53" t="s">
        <v>35</v>
      </c>
      <c r="BS23" s="49" t="s">
        <v>35</v>
      </c>
      <c r="BT23" s="49" t="s">
        <v>35</v>
      </c>
      <c r="BU23" s="49" t="s">
        <v>35</v>
      </c>
      <c r="BV23" s="49" t="s">
        <v>35</v>
      </c>
      <c r="BW23" s="49" t="s">
        <v>35</v>
      </c>
      <c r="BX23" s="49" t="s">
        <v>35</v>
      </c>
      <c r="BY23" s="38" t="s">
        <v>35</v>
      </c>
      <c r="BZ23" s="38" t="s">
        <v>35</v>
      </c>
      <c r="CA23" s="38" t="s">
        <v>35</v>
      </c>
      <c r="CB23" s="8"/>
      <c r="CC23" s="8"/>
      <c r="CD23" s="8"/>
      <c r="CE23" s="8"/>
      <c r="CF23" s="8"/>
      <c r="CG23" s="8"/>
      <c r="CH23" s="8"/>
      <c r="CI23" s="8"/>
      <c r="CJ23" s="8"/>
      <c r="CK23" s="8"/>
      <c r="CL23" s="8"/>
      <c r="CM23" s="8"/>
      <c r="CN23" s="8"/>
      <c r="CO23" s="8"/>
      <c r="CP23" s="8"/>
      <c r="CQ23" s="8"/>
      <c r="CR23" s="8"/>
      <c r="CS23" s="8"/>
      <c r="CT23" s="8"/>
      <c r="CU23" s="8"/>
      <c r="CV23" s="8"/>
      <c r="CW23" s="8"/>
      <c r="CX23" s="8"/>
      <c r="CY23" s="8"/>
      <c r="CZ23" s="8"/>
    </row>
    <row r="24" s="316" customFormat="true" ht="15" customHeight="true" x14ac:dyDescent="0.2">
      <c r="A24" s="987" t="s">
        <v>47</v>
      </c>
      <c r="B24" s="368" t="s">
        <v>59</v>
      </c>
      <c r="C24" s="374">
        <f t="shared" ref="C24:AA24" si="3">(C62+C63)/(C62+C63+C64)*100</f>
        <v>85.519109863378077</v>
      </c>
      <c r="D24" s="375">
        <f t="shared" si="3"/>
        <v>90.195645267972708</v>
      </c>
      <c r="E24" s="375">
        <f t="shared" si="3"/>
        <v>84.654402141761835</v>
      </c>
      <c r="F24" s="375">
        <f t="shared" si="3"/>
        <v>99.490194586803057</v>
      </c>
      <c r="G24" s="376">
        <f t="shared" si="3"/>
        <v>100</v>
      </c>
      <c r="H24" s="377">
        <f t="shared" si="3"/>
        <v>91.582403371306398</v>
      </c>
      <c r="I24" s="375">
        <f t="shared" si="3"/>
        <v>84.034661930175517</v>
      </c>
      <c r="J24" s="375">
        <f t="shared" si="3"/>
        <v>100</v>
      </c>
      <c r="K24" s="375">
        <f t="shared" si="3"/>
        <v>100</v>
      </c>
      <c r="L24" s="378">
        <f t="shared" si="3"/>
        <v>100</v>
      </c>
      <c r="M24" s="374">
        <f t="shared" si="3"/>
        <v>82.040366435069117</v>
      </c>
      <c r="N24" s="375">
        <f t="shared" si="3"/>
        <v>83.085307498894295</v>
      </c>
      <c r="O24" s="375">
        <f t="shared" si="3"/>
        <v>95.543242667765611</v>
      </c>
      <c r="P24" s="375">
        <f t="shared" si="3"/>
        <v>85.079234751648102</v>
      </c>
      <c r="Q24" s="376">
        <f t="shared" si="3"/>
        <v>99.075711097988872</v>
      </c>
      <c r="R24" s="377">
        <f t="shared" si="3"/>
        <v>67.649055836796506</v>
      </c>
      <c r="S24" s="375">
        <f t="shared" si="3"/>
        <v>74.710196684146226</v>
      </c>
      <c r="T24" s="375">
        <f t="shared" si="3"/>
        <v>44.925555042217219</v>
      </c>
      <c r="U24" s="375">
        <f t="shared" si="3"/>
        <v>94.256444040553049</v>
      </c>
      <c r="V24" s="375">
        <f t="shared" si="3"/>
        <v>77.70740733810031</v>
      </c>
      <c r="W24" s="375">
        <f t="shared" si="3"/>
        <v>91.270333255203411</v>
      </c>
      <c r="X24" s="375">
        <f t="shared" si="3"/>
        <v>81.244590107362697</v>
      </c>
      <c r="Y24" s="375">
        <f t="shared" si="3"/>
        <v>91.326563757551156</v>
      </c>
      <c r="Z24" s="375">
        <f t="shared" si="3"/>
        <v>91.560591973027257</v>
      </c>
      <c r="AA24" s="378">
        <f t="shared" si="3"/>
        <v>72.05874941138164</v>
      </c>
      <c r="AB24" s="833"/>
      <c r="AC24" s="833"/>
      <c r="AD24" s="833"/>
      <c r="AE24" s="833"/>
      <c r="AF24" s="833"/>
      <c r="AG24" s="833"/>
      <c r="AH24" s="833"/>
      <c r="AI24" s="833"/>
      <c r="AJ24" s="833"/>
      <c r="AK24" s="833"/>
      <c r="AL24" s="833"/>
      <c r="AM24" s="833"/>
      <c r="AN24" s="833"/>
      <c r="AO24" s="833"/>
      <c r="AP24" s="833"/>
      <c r="AQ24" s="833"/>
      <c r="AR24" s="833"/>
      <c r="AS24" s="833"/>
      <c r="AT24" s="833"/>
      <c r="AU24" s="833"/>
      <c r="AV24" s="833"/>
      <c r="AW24" s="833"/>
      <c r="AX24" s="833"/>
      <c r="AY24" s="833"/>
      <c r="AZ24" s="344"/>
      <c r="BB24" s="318"/>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16" customFormat="true" ht="15" customHeight="true" x14ac:dyDescent="0.2">
      <c r="A25" s="988"/>
      <c r="B25" s="365" t="s">
        <v>58</v>
      </c>
      <c r="C25" s="379"/>
      <c r="D25" s="380"/>
      <c r="E25" s="380"/>
      <c r="F25" s="380"/>
      <c r="G25" s="381"/>
      <c r="H25" s="382"/>
      <c r="I25" s="380"/>
      <c r="J25" s="380"/>
      <c r="K25" s="380"/>
      <c r="L25" s="383"/>
      <c r="M25" s="379"/>
      <c r="N25" s="380"/>
      <c r="O25" s="380"/>
      <c r="P25" s="380"/>
      <c r="Q25" s="381"/>
      <c r="R25" s="382"/>
      <c r="S25" s="380"/>
      <c r="T25" s="380"/>
      <c r="U25" s="380"/>
      <c r="V25" s="380"/>
      <c r="W25" s="380"/>
      <c r="X25" s="380"/>
      <c r="Y25" s="380"/>
      <c r="Z25" s="380"/>
      <c r="AA25" s="383"/>
      <c r="AB25" s="833"/>
      <c r="AC25" s="833"/>
      <c r="AD25" s="833"/>
      <c r="AE25" s="833"/>
      <c r="AF25" s="833"/>
      <c r="AG25" s="833"/>
      <c r="AH25" s="833"/>
      <c r="AI25" s="833"/>
      <c r="AJ25" s="833"/>
      <c r="AK25" s="833"/>
      <c r="AL25" s="833"/>
      <c r="AM25" s="833"/>
      <c r="AN25" s="833"/>
      <c r="AO25" s="833"/>
      <c r="AP25" s="833"/>
      <c r="AQ25" s="833"/>
      <c r="AR25" s="833"/>
      <c r="AS25" s="833"/>
      <c r="AT25" s="833"/>
      <c r="AU25" s="833"/>
      <c r="AV25" s="833"/>
      <c r="AW25" s="833"/>
      <c r="AX25" s="833"/>
      <c r="AY25" s="833"/>
      <c r="AZ25" s="344"/>
      <c r="BB25" s="318"/>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16" customFormat="true" ht="15" customHeight="true" x14ac:dyDescent="0.2">
      <c r="A26" s="989"/>
      <c r="B26" s="366" t="s">
        <v>46</v>
      </c>
      <c r="C26" s="384"/>
      <c r="D26" s="385"/>
      <c r="E26" s="385"/>
      <c r="F26" s="385"/>
      <c r="G26" s="386"/>
      <c r="H26" s="387"/>
      <c r="I26" s="385"/>
      <c r="J26" s="385"/>
      <c r="K26" s="385"/>
      <c r="L26" s="388"/>
      <c r="M26" s="384"/>
      <c r="N26" s="385"/>
      <c r="O26" s="385"/>
      <c r="P26" s="385"/>
      <c r="Q26" s="386"/>
      <c r="R26" s="18"/>
      <c r="S26" s="17"/>
      <c r="T26" s="17"/>
      <c r="U26" s="17"/>
      <c r="V26" s="17"/>
      <c r="W26" s="17"/>
      <c r="X26" s="17"/>
      <c r="Y26" s="17"/>
      <c r="Z26" s="17"/>
      <c r="AA26" s="12"/>
      <c r="AB26" s="833"/>
      <c r="AC26" s="833"/>
      <c r="AD26" s="833"/>
      <c r="AE26" s="833"/>
      <c r="AF26" s="833"/>
      <c r="AG26" s="833"/>
      <c r="AH26" s="833"/>
      <c r="AI26" s="833"/>
      <c r="AJ26" s="833"/>
      <c r="AK26" s="833"/>
      <c r="AL26" s="833"/>
      <c r="AM26" s="833"/>
      <c r="AN26" s="833"/>
      <c r="AO26" s="833"/>
      <c r="AP26" s="833"/>
      <c r="AQ26" s="833"/>
      <c r="AR26" s="833"/>
      <c r="AS26" s="833"/>
      <c r="AT26" s="833"/>
      <c r="AU26" s="833"/>
      <c r="AV26" s="833"/>
      <c r="AW26" s="833"/>
      <c r="AX26" s="833"/>
      <c r="AY26" s="833"/>
      <c r="AZ26" s="344"/>
      <c r="BB26" s="318"/>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489" customFormat="true" ht="15" customHeight="true" x14ac:dyDescent="0.2">
      <c r="A27" s="315"/>
      <c r="B27" s="367"/>
      <c r="C27" s="984" t="s">
        <v>114</v>
      </c>
      <c r="D27" s="985"/>
      <c r="E27" s="985"/>
      <c r="F27" s="985"/>
      <c r="G27" s="986"/>
      <c r="H27" s="982" t="s">
        <v>38</v>
      </c>
      <c r="I27" s="974"/>
      <c r="J27" s="974"/>
      <c r="K27" s="974"/>
      <c r="L27" s="976"/>
      <c r="M27" s="973" t="s">
        <v>37</v>
      </c>
      <c r="N27" s="974"/>
      <c r="O27" s="974"/>
      <c r="P27" s="974"/>
      <c r="Q27" s="976"/>
      <c r="R27" s="20" t="s">
        <v>138</v>
      </c>
      <c r="S27" s="398"/>
      <c r="T27" s="398"/>
      <c r="U27" s="398"/>
      <c r="V27" s="398"/>
      <c r="W27" s="398"/>
      <c r="X27" s="398"/>
      <c r="Y27" s="398"/>
      <c r="Z27" s="398"/>
      <c r="AA27" s="398"/>
      <c r="AB27" s="833"/>
      <c r="AC27" s="833"/>
      <c r="AD27" s="833"/>
      <c r="AE27" s="833"/>
      <c r="AF27" s="833"/>
      <c r="AG27" s="833"/>
      <c r="AH27" s="833"/>
      <c r="AI27" s="833"/>
      <c r="AJ27" s="833"/>
      <c r="AK27" s="833"/>
      <c r="AL27" s="833"/>
      <c r="AM27" s="833"/>
      <c r="AN27" s="833"/>
      <c r="AO27" s="833"/>
      <c r="AP27" s="833"/>
      <c r="AQ27" s="833"/>
      <c r="AR27" s="833"/>
      <c r="AS27" s="833"/>
      <c r="AT27" s="833"/>
      <c r="AU27" s="833"/>
      <c r="AV27" s="833"/>
      <c r="AW27" s="833"/>
      <c r="AX27" s="833"/>
      <c r="AY27" s="833"/>
      <c r="AZ27" s="344"/>
      <c r="BA27" s="345" t="s">
        <v>128</v>
      </c>
      <c r="BB27" s="300" t="s">
        <v>95</v>
      </c>
      <c r="BC27" s="969" t="s">
        <v>114</v>
      </c>
      <c r="BD27" s="970"/>
      <c r="BE27" s="970"/>
      <c r="BF27" s="970"/>
      <c r="BG27" s="971"/>
      <c r="BH27" s="969" t="s">
        <v>38</v>
      </c>
      <c r="BI27" s="970"/>
      <c r="BJ27" s="970"/>
      <c r="BK27" s="970"/>
      <c r="BL27" s="971"/>
      <c r="BM27" s="969" t="s">
        <v>37</v>
      </c>
      <c r="BN27" s="970"/>
      <c r="BO27" s="970"/>
      <c r="BP27" s="970"/>
      <c r="BQ27" s="972"/>
      <c r="BR27" s="19" t="s">
        <v>138</v>
      </c>
      <c r="BS27" s="398"/>
      <c r="BT27" s="398"/>
      <c r="BU27" s="398"/>
      <c r="BV27" s="398"/>
      <c r="BW27" s="398"/>
      <c r="BX27" s="398"/>
      <c r="BY27" s="398"/>
      <c r="BZ27" s="409"/>
      <c r="CA27" s="409"/>
      <c r="CB27" s="343"/>
      <c r="CC27" s="343"/>
      <c r="CD27" s="343"/>
      <c r="CE27" s="343"/>
      <c r="CF27" s="343"/>
      <c r="CG27" s="343"/>
      <c r="CH27" s="343"/>
      <c r="CI27" s="343"/>
      <c r="CJ27" s="343"/>
      <c r="CK27" s="343"/>
      <c r="CL27" s="343"/>
      <c r="CM27" s="343"/>
      <c r="CN27" s="343"/>
      <c r="CO27" s="343"/>
      <c r="CP27" s="343"/>
      <c r="CQ27" s="343"/>
      <c r="CR27" s="343"/>
      <c r="CS27" s="343"/>
      <c r="CT27" s="343"/>
      <c r="CU27" s="343"/>
      <c r="CV27" s="343"/>
      <c r="CW27" s="343"/>
      <c r="CX27" s="343"/>
      <c r="CY27" s="343"/>
      <c r="CZ27" s="343"/>
    </row>
    <row r="28" s="489" customFormat="true" ht="24" x14ac:dyDescent="0.2">
      <c r="A28" s="333" t="s">
        <v>69</v>
      </c>
      <c r="B28" s="367"/>
      <c r="C28" s="390" t="s">
        <v>0</v>
      </c>
      <c r="D28" s="545" t="s">
        <v>1</v>
      </c>
      <c r="E28" s="545" t="s">
        <v>2</v>
      </c>
      <c r="F28" s="545" t="s">
        <v>3</v>
      </c>
      <c r="G28" s="546" t="s">
        <v>4</v>
      </c>
      <c r="H28" s="372" t="s">
        <v>0</v>
      </c>
      <c r="I28" s="548" t="s">
        <v>1</v>
      </c>
      <c r="J28" s="548" t="s">
        <v>2</v>
      </c>
      <c r="K28" s="548" t="s">
        <v>3</v>
      </c>
      <c r="L28" s="549" t="s">
        <v>4</v>
      </c>
      <c r="M28" s="373" t="s">
        <v>0</v>
      </c>
      <c r="N28" s="548" t="s">
        <v>1</v>
      </c>
      <c r="O28" s="548" t="s">
        <v>2</v>
      </c>
      <c r="P28" s="548" t="s">
        <v>3</v>
      </c>
      <c r="Q28" s="544" t="s">
        <v>4</v>
      </c>
      <c r="R28" s="372" t="s">
        <v>617</v>
      </c>
      <c r="S28" s="548" t="s">
        <v>618</v>
      </c>
      <c r="T28" s="548" t="s">
        <v>619</v>
      </c>
      <c r="U28" s="548" t="s">
        <v>620</v>
      </c>
      <c r="V28" s="548" t="s">
        <v>621</v>
      </c>
      <c r="W28" s="548" t="s">
        <v>151</v>
      </c>
      <c r="X28" s="548" t="s">
        <v>152</v>
      </c>
      <c r="Y28" s="548" t="s">
        <v>622</v>
      </c>
      <c r="Z28" s="548" t="s">
        <v>623</v>
      </c>
      <c r="AA28" s="549" t="s">
        <v>624</v>
      </c>
      <c r="AB28" s="833"/>
      <c r="AC28" s="833"/>
      <c r="AD28" s="833"/>
      <c r="AE28" s="833"/>
      <c r="AF28" s="833"/>
      <c r="AG28" s="833"/>
      <c r="AH28" s="833"/>
      <c r="AI28" s="833"/>
      <c r="AJ28" s="833"/>
      <c r="AK28" s="833"/>
      <c r="AL28" s="833"/>
      <c r="AM28" s="833"/>
      <c r="AN28" s="833"/>
      <c r="AO28" s="833"/>
      <c r="AP28" s="833"/>
      <c r="AQ28" s="833"/>
      <c r="AR28" s="833"/>
      <c r="AS28" s="833"/>
      <c r="AT28" s="833"/>
      <c r="AU28" s="833"/>
      <c r="AV28" s="833"/>
      <c r="AW28" s="833"/>
      <c r="AX28" s="833"/>
      <c r="AY28" s="833"/>
      <c r="AZ28" s="344"/>
      <c r="BA28" s="333" t="s">
        <v>119</v>
      </c>
      <c r="BB28" s="332"/>
      <c r="BC28" s="422" t="s">
        <v>0</v>
      </c>
      <c r="BD28" s="521" t="s">
        <v>1</v>
      </c>
      <c r="BE28" s="521" t="s">
        <v>2</v>
      </c>
      <c r="BF28" s="521" t="s">
        <v>3</v>
      </c>
      <c r="BG28" s="423" t="s">
        <v>4</v>
      </c>
      <c r="BH28" s="422" t="s">
        <v>0</v>
      </c>
      <c r="BI28" s="521" t="s">
        <v>1</v>
      </c>
      <c r="BJ28" s="521" t="s">
        <v>2</v>
      </c>
      <c r="BK28" s="521" t="s">
        <v>3</v>
      </c>
      <c r="BL28" s="423" t="s">
        <v>4</v>
      </c>
      <c r="BM28" s="422" t="s">
        <v>0</v>
      </c>
      <c r="BN28" s="521" t="s">
        <v>1</v>
      </c>
      <c r="BO28" s="521" t="s">
        <v>2</v>
      </c>
      <c r="BP28" s="521" t="s">
        <v>3</v>
      </c>
      <c r="BQ28" s="423" t="s">
        <v>4</v>
      </c>
      <c r="BR28" s="422" t="s">
        <v>617</v>
      </c>
      <c r="BS28" s="521" t="s">
        <v>618</v>
      </c>
      <c r="BT28" s="521" t="s">
        <v>619</v>
      </c>
      <c r="BU28" s="521" t="s">
        <v>620</v>
      </c>
      <c r="BV28" s="521" t="s">
        <v>621</v>
      </c>
      <c r="BW28" s="521" t="s">
        <v>151</v>
      </c>
      <c r="BX28" s="521" t="s">
        <v>152</v>
      </c>
      <c r="BY28" s="522" t="s">
        <v>622</v>
      </c>
      <c r="BZ28" s="522" t="s">
        <v>623</v>
      </c>
      <c r="CA28" s="522" t="s">
        <v>624</v>
      </c>
      <c r="CB28" s="879"/>
      <c r="CC28" s="879"/>
      <c r="CD28" s="879"/>
      <c r="CE28" s="879"/>
      <c r="CF28" s="879"/>
      <c r="CG28" s="879"/>
      <c r="CH28" s="879"/>
      <c r="CI28" s="879"/>
      <c r="CJ28" s="879"/>
      <c r="CK28" s="879"/>
      <c r="CL28" s="879"/>
      <c r="CM28" s="879"/>
      <c r="CN28" s="879"/>
      <c r="CO28" s="879"/>
      <c r="CP28" s="879"/>
      <c r="CQ28" s="879"/>
      <c r="CR28" s="879"/>
      <c r="CS28" s="879"/>
      <c r="CT28" s="879"/>
      <c r="CU28" s="879"/>
      <c r="CV28" s="879"/>
      <c r="CW28" s="879"/>
      <c r="CX28" s="879"/>
      <c r="CY28" s="879"/>
      <c r="CZ28" s="879"/>
    </row>
    <row r="29" s="489" customFormat="true" ht="15" customHeight="true" x14ac:dyDescent="0.2">
      <c r="A29" s="983" t="s">
        <v>57</v>
      </c>
      <c r="B29" s="369" t="s">
        <v>49</v>
      </c>
      <c r="C29" s="132">
        <v>72.181421602263114</v>
      </c>
      <c r="D29" s="131">
        <v>82.896986802103115</v>
      </c>
      <c r="E29" s="131">
        <v>86.748351115188811</v>
      </c>
      <c r="F29" s="131">
        <v>89.833208362433695</v>
      </c>
      <c r="G29" s="130">
        <v>94.088084146155737</v>
      </c>
      <c r="H29" s="129">
        <v>86.577840286334975</v>
      </c>
      <c r="I29" s="131">
        <v>88.534611297477966</v>
      </c>
      <c r="J29" s="131">
        <v>89.878761843187434</v>
      </c>
      <c r="K29" s="131">
        <v>91.571686986207268</v>
      </c>
      <c r="L29" s="128">
        <v>94.551821232194939</v>
      </c>
      <c r="M29" s="132">
        <v>58.385475019430686</v>
      </c>
      <c r="N29" s="131">
        <v>63.897312311922391</v>
      </c>
      <c r="O29" s="131">
        <v>68.475199152942992</v>
      </c>
      <c r="P29" s="131">
        <v>75.502007452592679</v>
      </c>
      <c r="Q29" s="130">
        <v>82.706005807686324</v>
      </c>
      <c r="R29" s="129">
        <v>70.94386483720443</v>
      </c>
      <c r="S29" s="131">
        <v>93.996725843083695</v>
      </c>
      <c r="T29" s="131">
        <v>91.068556732336575</v>
      </c>
      <c r="U29" s="131">
        <v>79.370396203333172</v>
      </c>
      <c r="V29" s="131">
        <v>76.775256088533453</v>
      </c>
      <c r="W29" s="131">
        <v>86.80886260437515</v>
      </c>
      <c r="X29" s="131">
        <v>88.410170329849535</v>
      </c>
      <c r="Y29" s="131">
        <v>68.760887252939966</v>
      </c>
      <c r="Z29" s="131">
        <v>90.472462947192128</v>
      </c>
      <c r="AA29" s="128">
        <v>78.180505467186691</v>
      </c>
      <c r="AB29" s="833"/>
      <c r="AC29" s="833"/>
      <c r="AD29" s="833"/>
      <c r="AE29" s="833"/>
      <c r="AF29" s="833"/>
      <c r="AG29" s="833"/>
      <c r="AH29" s="833"/>
      <c r="AI29" s="833"/>
      <c r="AJ29" s="833"/>
      <c r="AK29" s="833"/>
      <c r="AL29" s="833"/>
      <c r="AM29" s="833"/>
      <c r="AN29" s="833"/>
      <c r="AO29" s="833"/>
      <c r="AP29" s="833"/>
      <c r="AQ29" s="833"/>
      <c r="AR29" s="833"/>
      <c r="AS29" s="833"/>
      <c r="AT29" s="833"/>
      <c r="AU29" s="833"/>
      <c r="AV29" s="833"/>
      <c r="AW29" s="833"/>
      <c r="AX29" s="833"/>
      <c r="AY29" s="833"/>
      <c r="AZ29" s="344"/>
      <c r="BA29" s="968" t="s">
        <v>57</v>
      </c>
      <c r="BB29" s="553" t="s">
        <v>49</v>
      </c>
      <c r="BC29" s="55" t="s">
        <v>35</v>
      </c>
      <c r="BD29" s="51" t="s">
        <v>35</v>
      </c>
      <c r="BE29" s="51" t="s">
        <v>35</v>
      </c>
      <c r="BF29" s="51" t="s">
        <v>35</v>
      </c>
      <c r="BG29" s="46" t="s">
        <v>35</v>
      </c>
      <c r="BH29" s="55" t="s">
        <v>35</v>
      </c>
      <c r="BI29" s="51" t="s">
        <v>35</v>
      </c>
      <c r="BJ29" s="51" t="s">
        <v>35</v>
      </c>
      <c r="BK29" s="51" t="s">
        <v>35</v>
      </c>
      <c r="BL29" s="46" t="s">
        <v>35</v>
      </c>
      <c r="BM29" s="55" t="s">
        <v>35</v>
      </c>
      <c r="BN29" s="51" t="s">
        <v>35</v>
      </c>
      <c r="BO29" s="51" t="s">
        <v>35</v>
      </c>
      <c r="BP29" s="51" t="s">
        <v>35</v>
      </c>
      <c r="BQ29" s="46" t="s">
        <v>35</v>
      </c>
      <c r="BR29" s="55" t="s">
        <v>35</v>
      </c>
      <c r="BS29" s="51" t="s">
        <v>35</v>
      </c>
      <c r="BT29" s="51" t="s">
        <v>35</v>
      </c>
      <c r="BU29" s="51" t="s">
        <v>35</v>
      </c>
      <c r="BV29" s="51" t="s">
        <v>35</v>
      </c>
      <c r="BW29" s="51" t="s">
        <v>35</v>
      </c>
      <c r="BX29" s="51" t="s">
        <v>35</v>
      </c>
      <c r="BY29" s="40" t="s">
        <v>35</v>
      </c>
      <c r="BZ29" s="40" t="s">
        <v>35</v>
      </c>
      <c r="CA29" s="40" t="s">
        <v>35</v>
      </c>
      <c r="CB29" s="8"/>
      <c r="CC29" s="8"/>
      <c r="CD29" s="8"/>
      <c r="CE29" s="8"/>
      <c r="CF29" s="8"/>
      <c r="CG29" s="8"/>
      <c r="CH29" s="8"/>
      <c r="CI29" s="8"/>
      <c r="CJ29" s="8"/>
      <c r="CK29" s="8"/>
      <c r="CL29" s="8"/>
      <c r="CM29" s="8"/>
      <c r="CN29" s="8"/>
      <c r="CO29" s="8"/>
      <c r="CP29" s="8"/>
      <c r="CQ29" s="8"/>
      <c r="CR29" s="8"/>
      <c r="CS29" s="8"/>
      <c r="CT29" s="8"/>
      <c r="CU29" s="8"/>
      <c r="CV29" s="8"/>
      <c r="CW29" s="8"/>
      <c r="CX29" s="8"/>
      <c r="CY29" s="8"/>
      <c r="CZ29" s="8"/>
    </row>
    <row r="30" s="489" customFormat="true" ht="15" customHeight="true" x14ac:dyDescent="0.2">
      <c r="A30" s="977"/>
      <c r="B30" s="370" t="s">
        <v>48</v>
      </c>
      <c r="C30" s="127">
        <v>27.818578397736893</v>
      </c>
      <c r="D30" s="126">
        <v>17.103013197896878</v>
      </c>
      <c r="E30" s="126">
        <v>13.251648884811232</v>
      </c>
      <c r="F30" s="126">
        <v>10.16679163756611</v>
      </c>
      <c r="G30" s="125">
        <v>5.9119158538439311</v>
      </c>
      <c r="H30" s="124">
        <v>13.422159713665069</v>
      </c>
      <c r="I30" s="126">
        <v>11.465388702521947</v>
      </c>
      <c r="J30" s="126">
        <v>10.121238156812529</v>
      </c>
      <c r="K30" s="126">
        <v>8.4283130137926499</v>
      </c>
      <c r="L30" s="123">
        <v>5.448178767805115</v>
      </c>
      <c r="M30" s="127">
        <v>41.614524980569257</v>
      </c>
      <c r="N30" s="126">
        <v>36.102687688077474</v>
      </c>
      <c r="O30" s="126">
        <v>31.524800847056973</v>
      </c>
      <c r="P30" s="126">
        <v>24.497992547407442</v>
      </c>
      <c r="Q30" s="125">
        <v>17.293994192313651</v>
      </c>
      <c r="R30" s="124">
        <v>29.056135162795393</v>
      </c>
      <c r="S30" s="126">
        <v>6.0032741569162873</v>
      </c>
      <c r="T30" s="126">
        <v>8.9314432676634752</v>
      </c>
      <c r="U30" s="126">
        <v>20.629603796666974</v>
      </c>
      <c r="V30" s="126">
        <v>23.224743911466501</v>
      </c>
      <c r="W30" s="126">
        <v>13.191137395624978</v>
      </c>
      <c r="X30" s="126">
        <v>11.589829670150568</v>
      </c>
      <c r="Y30" s="126">
        <v>31.239112747060304</v>
      </c>
      <c r="Z30" s="126">
        <v>9.5275370528076628</v>
      </c>
      <c r="AA30" s="123">
        <v>21.819494532813067</v>
      </c>
      <c r="AB30" s="833"/>
      <c r="AC30" s="833"/>
      <c r="AD30" s="833"/>
      <c r="AE30" s="833"/>
      <c r="AF30" s="833"/>
      <c r="AG30" s="833"/>
      <c r="AH30" s="833"/>
      <c r="AI30" s="833"/>
      <c r="AJ30" s="833"/>
      <c r="AK30" s="833"/>
      <c r="AL30" s="833"/>
      <c r="AM30" s="833"/>
      <c r="AN30" s="833"/>
      <c r="AO30" s="833"/>
      <c r="AP30" s="833"/>
      <c r="AQ30" s="833"/>
      <c r="AR30" s="833"/>
      <c r="AS30" s="833"/>
      <c r="AT30" s="833"/>
      <c r="AU30" s="833"/>
      <c r="AV30" s="833"/>
      <c r="AW30" s="833"/>
      <c r="AX30" s="833"/>
      <c r="AY30" s="833"/>
      <c r="AZ30" s="344"/>
      <c r="BA30" s="965"/>
      <c r="BB30" s="552" t="s">
        <v>48</v>
      </c>
      <c r="BC30" s="54" t="s">
        <v>35</v>
      </c>
      <c r="BD30" s="50" t="s">
        <v>35</v>
      </c>
      <c r="BE30" s="50" t="s">
        <v>35</v>
      </c>
      <c r="BF30" s="50" t="s">
        <v>35</v>
      </c>
      <c r="BG30" s="45" t="s">
        <v>35</v>
      </c>
      <c r="BH30" s="54" t="s">
        <v>35</v>
      </c>
      <c r="BI30" s="50" t="s">
        <v>35</v>
      </c>
      <c r="BJ30" s="50" t="s">
        <v>35</v>
      </c>
      <c r="BK30" s="50" t="s">
        <v>35</v>
      </c>
      <c r="BL30" s="45" t="s">
        <v>35</v>
      </c>
      <c r="BM30" s="54" t="s">
        <v>35</v>
      </c>
      <c r="BN30" s="50" t="s">
        <v>35</v>
      </c>
      <c r="BO30" s="50" t="s">
        <v>35</v>
      </c>
      <c r="BP30" s="50" t="s">
        <v>35</v>
      </c>
      <c r="BQ30" s="45" t="s">
        <v>35</v>
      </c>
      <c r="BR30" s="54" t="s">
        <v>35</v>
      </c>
      <c r="BS30" s="50" t="s">
        <v>35</v>
      </c>
      <c r="BT30" s="50" t="s">
        <v>35</v>
      </c>
      <c r="BU30" s="50" t="s">
        <v>35</v>
      </c>
      <c r="BV30" s="50" t="s">
        <v>35</v>
      </c>
      <c r="BW30" s="50" t="s">
        <v>35</v>
      </c>
      <c r="BX30" s="50" t="s">
        <v>35</v>
      </c>
      <c r="BY30" s="39" t="s">
        <v>35</v>
      </c>
      <c r="BZ30" s="39" t="s">
        <v>35</v>
      </c>
      <c r="CA30" s="39" t="s">
        <v>35</v>
      </c>
      <c r="CB30" s="8"/>
      <c r="CC30" s="8"/>
      <c r="CD30" s="8"/>
      <c r="CE30" s="8"/>
      <c r="CF30" s="8"/>
      <c r="CG30" s="8"/>
      <c r="CH30" s="8"/>
      <c r="CI30" s="8"/>
      <c r="CJ30" s="8"/>
      <c r="CK30" s="8"/>
      <c r="CL30" s="8"/>
      <c r="CM30" s="8"/>
      <c r="CN30" s="8"/>
      <c r="CO30" s="8"/>
      <c r="CP30" s="8"/>
      <c r="CQ30" s="8"/>
      <c r="CR30" s="8"/>
      <c r="CS30" s="8"/>
      <c r="CT30" s="8"/>
      <c r="CU30" s="8"/>
      <c r="CV30" s="8"/>
      <c r="CW30" s="8"/>
      <c r="CX30" s="8"/>
      <c r="CY30" s="8"/>
      <c r="CZ30" s="8"/>
    </row>
    <row r="31" s="315" customFormat="true" ht="15" customHeight="true" x14ac:dyDescent="0.2">
      <c r="A31" s="977" t="s">
        <v>103</v>
      </c>
      <c r="B31" s="370" t="s">
        <v>49</v>
      </c>
      <c r="C31" s="127">
        <v>57.540265763528829</v>
      </c>
      <c r="D31" s="126">
        <v>73.784200353608313</v>
      </c>
      <c r="E31" s="126">
        <v>80.257992969401926</v>
      </c>
      <c r="F31" s="126">
        <v>85.409350153533836</v>
      </c>
      <c r="G31" s="125">
        <v>92.429397018971926</v>
      </c>
      <c r="H31" s="124">
        <v>72.882643745574967</v>
      </c>
      <c r="I31" s="126">
        <v>79.660655482520099</v>
      </c>
      <c r="J31" s="126">
        <v>84.338517460810394</v>
      </c>
      <c r="K31" s="126">
        <v>88.01340716559767</v>
      </c>
      <c r="L31" s="123">
        <v>93.116752753265359</v>
      </c>
      <c r="M31" s="127">
        <v>41.37073235694583</v>
      </c>
      <c r="N31" s="126">
        <v>52.527205487251038</v>
      </c>
      <c r="O31" s="126">
        <v>59.142539340634784</v>
      </c>
      <c r="P31" s="126">
        <v>70.657261848281621</v>
      </c>
      <c r="Q31" s="125">
        <v>79.176415164817087</v>
      </c>
      <c r="R31" s="124">
        <v>66.27128324543925</v>
      </c>
      <c r="S31" s="126">
        <v>90.536892118495956</v>
      </c>
      <c r="T31" s="126">
        <v>85.691498642394365</v>
      </c>
      <c r="U31" s="126">
        <v>74.698029677270355</v>
      </c>
      <c r="V31" s="126">
        <v>68.93022947668365</v>
      </c>
      <c r="W31" s="126">
        <v>77.598627670180065</v>
      </c>
      <c r="X31" s="126">
        <v>77.954666618907439</v>
      </c>
      <c r="Y31" s="126">
        <v>62.179003752735852</v>
      </c>
      <c r="Z31" s="126">
        <v>81.863129292770779</v>
      </c>
      <c r="AA31" s="123">
        <v>70.16240850087199</v>
      </c>
      <c r="AB31" s="833"/>
      <c r="AC31" s="833"/>
      <c r="AD31" s="833"/>
      <c r="AE31" s="833"/>
      <c r="AF31" s="833"/>
      <c r="AG31" s="833"/>
      <c r="AH31" s="833"/>
      <c r="AI31" s="833"/>
      <c r="AJ31" s="833"/>
      <c r="AK31" s="833"/>
      <c r="AL31" s="833"/>
      <c r="AM31" s="833"/>
      <c r="AN31" s="833"/>
      <c r="AO31" s="833"/>
      <c r="AP31" s="833"/>
      <c r="AQ31" s="833"/>
      <c r="AR31" s="833"/>
      <c r="AS31" s="833"/>
      <c r="AT31" s="833"/>
      <c r="AU31" s="833"/>
      <c r="AV31" s="833"/>
      <c r="AW31" s="833"/>
      <c r="AX31" s="833"/>
      <c r="AY31" s="833"/>
      <c r="AZ31" s="344"/>
      <c r="BA31" s="965" t="s">
        <v>103</v>
      </c>
      <c r="BB31" s="552" t="s">
        <v>49</v>
      </c>
      <c r="BC31" s="54" t="s">
        <v>35</v>
      </c>
      <c r="BD31" s="50" t="s">
        <v>35</v>
      </c>
      <c r="BE31" s="50" t="s">
        <v>35</v>
      </c>
      <c r="BF31" s="50" t="s">
        <v>35</v>
      </c>
      <c r="BG31" s="45" t="s">
        <v>35</v>
      </c>
      <c r="BH31" s="54" t="s">
        <v>35</v>
      </c>
      <c r="BI31" s="50" t="s">
        <v>35</v>
      </c>
      <c r="BJ31" s="50" t="s">
        <v>35</v>
      </c>
      <c r="BK31" s="50" t="s">
        <v>35</v>
      </c>
      <c r="BL31" s="45" t="s">
        <v>35</v>
      </c>
      <c r="BM31" s="54" t="s">
        <v>35</v>
      </c>
      <c r="BN31" s="50" t="s">
        <v>35</v>
      </c>
      <c r="BO31" s="50" t="s">
        <v>35</v>
      </c>
      <c r="BP31" s="50" t="s">
        <v>35</v>
      </c>
      <c r="BQ31" s="45" t="s">
        <v>35</v>
      </c>
      <c r="BR31" s="54" t="s">
        <v>35</v>
      </c>
      <c r="BS31" s="50" t="s">
        <v>35</v>
      </c>
      <c r="BT31" s="50" t="s">
        <v>35</v>
      </c>
      <c r="BU31" s="50" t="s">
        <v>35</v>
      </c>
      <c r="BV31" s="50" t="s">
        <v>35</v>
      </c>
      <c r="BW31" s="50" t="s">
        <v>35</v>
      </c>
      <c r="BX31" s="50" t="s">
        <v>35</v>
      </c>
      <c r="BY31" s="39" t="s">
        <v>35</v>
      </c>
      <c r="BZ31" s="39" t="s">
        <v>35</v>
      </c>
      <c r="CA31" s="39" t="s">
        <v>35</v>
      </c>
      <c r="CB31" s="8"/>
      <c r="CC31" s="8"/>
      <c r="CD31" s="8"/>
      <c r="CE31" s="8"/>
      <c r="CF31" s="8"/>
      <c r="CG31" s="8"/>
      <c r="CH31" s="8"/>
      <c r="CI31" s="8"/>
      <c r="CJ31" s="8"/>
      <c r="CK31" s="8"/>
      <c r="CL31" s="8"/>
      <c r="CM31" s="8"/>
      <c r="CN31" s="8"/>
      <c r="CO31" s="8"/>
      <c r="CP31" s="8"/>
      <c r="CQ31" s="8"/>
      <c r="CR31" s="8"/>
      <c r="CS31" s="8"/>
      <c r="CT31" s="8"/>
      <c r="CU31" s="8"/>
      <c r="CV31" s="8"/>
      <c r="CW31" s="8"/>
      <c r="CX31" s="8"/>
      <c r="CY31" s="8"/>
      <c r="CZ31" s="8"/>
    </row>
    <row r="32" s="315" customFormat="true" ht="15" customHeight="true" x14ac:dyDescent="0.2">
      <c r="A32" s="977"/>
      <c r="B32" s="370" t="s">
        <v>48</v>
      </c>
      <c r="C32" s="127">
        <v>42.45973423647095</v>
      </c>
      <c r="D32" s="126">
        <v>26.21579964639195</v>
      </c>
      <c r="E32" s="126">
        <v>19.742007030598089</v>
      </c>
      <c r="F32" s="126">
        <v>14.590649846465919</v>
      </c>
      <c r="G32" s="125">
        <v>7.5706029810277045</v>
      </c>
      <c r="H32" s="124">
        <v>27.117356254424973</v>
      </c>
      <c r="I32" s="126">
        <v>20.339344517479656</v>
      </c>
      <c r="J32" s="126">
        <v>15.661482539189524</v>
      </c>
      <c r="K32" s="126">
        <v>11.986592834402284</v>
      </c>
      <c r="L32" s="123">
        <v>6.8832472467346921</v>
      </c>
      <c r="M32" s="127">
        <v>58.629267643054121</v>
      </c>
      <c r="N32" s="126">
        <v>47.472794512748955</v>
      </c>
      <c r="O32" s="126">
        <v>40.857460659365167</v>
      </c>
      <c r="P32" s="126">
        <v>29.342738151718507</v>
      </c>
      <c r="Q32" s="125">
        <v>20.823584835182942</v>
      </c>
      <c r="R32" s="124">
        <v>33.728716754560381</v>
      </c>
      <c r="S32" s="126">
        <v>9.4631078815040635</v>
      </c>
      <c r="T32" s="126">
        <v>14.308501357605719</v>
      </c>
      <c r="U32" s="126">
        <v>25.301970322729844</v>
      </c>
      <c r="V32" s="126">
        <v>31.069770523316308</v>
      </c>
      <c r="W32" s="126">
        <v>22.401372329819882</v>
      </c>
      <c r="X32" s="126">
        <v>22.045333381092718</v>
      </c>
      <c r="Y32" s="126">
        <v>37.820996247264453</v>
      </c>
      <c r="Z32" s="126">
        <v>18.136870707229178</v>
      </c>
      <c r="AA32" s="123">
        <v>29.837591499127754</v>
      </c>
      <c r="AB32" s="833"/>
      <c r="AC32" s="833"/>
      <c r="AD32" s="833"/>
      <c r="AE32" s="833"/>
      <c r="AF32" s="833"/>
      <c r="AG32" s="833"/>
      <c r="AH32" s="833"/>
      <c r="AI32" s="833"/>
      <c r="AJ32" s="833"/>
      <c r="AK32" s="833"/>
      <c r="AL32" s="833"/>
      <c r="AM32" s="833"/>
      <c r="AN32" s="833"/>
      <c r="AO32" s="833"/>
      <c r="AP32" s="833"/>
      <c r="AQ32" s="833"/>
      <c r="AR32" s="833"/>
      <c r="AS32" s="833"/>
      <c r="AT32" s="833"/>
      <c r="AU32" s="833"/>
      <c r="AV32" s="833"/>
      <c r="AW32" s="833"/>
      <c r="AX32" s="833"/>
      <c r="AY32" s="833"/>
      <c r="AZ32" s="344"/>
      <c r="BA32" s="965"/>
      <c r="BB32" s="552" t="s">
        <v>48</v>
      </c>
      <c r="BC32" s="54" t="s">
        <v>35</v>
      </c>
      <c r="BD32" s="50" t="s">
        <v>35</v>
      </c>
      <c r="BE32" s="50" t="s">
        <v>35</v>
      </c>
      <c r="BF32" s="50" t="s">
        <v>35</v>
      </c>
      <c r="BG32" s="45" t="s">
        <v>35</v>
      </c>
      <c r="BH32" s="54" t="s">
        <v>35</v>
      </c>
      <c r="BI32" s="50" t="s">
        <v>35</v>
      </c>
      <c r="BJ32" s="50" t="s">
        <v>35</v>
      </c>
      <c r="BK32" s="50" t="s">
        <v>35</v>
      </c>
      <c r="BL32" s="45" t="s">
        <v>35</v>
      </c>
      <c r="BM32" s="54" t="s">
        <v>35</v>
      </c>
      <c r="BN32" s="50" t="s">
        <v>35</v>
      </c>
      <c r="BO32" s="50" t="s">
        <v>35</v>
      </c>
      <c r="BP32" s="50" t="s">
        <v>35</v>
      </c>
      <c r="BQ32" s="45" t="s">
        <v>35</v>
      </c>
      <c r="BR32" s="54" t="s">
        <v>35</v>
      </c>
      <c r="BS32" s="50" t="s">
        <v>35</v>
      </c>
      <c r="BT32" s="50" t="s">
        <v>35</v>
      </c>
      <c r="BU32" s="50" t="s">
        <v>35</v>
      </c>
      <c r="BV32" s="50" t="s">
        <v>35</v>
      </c>
      <c r="BW32" s="50" t="s">
        <v>35</v>
      </c>
      <c r="BX32" s="50" t="s">
        <v>35</v>
      </c>
      <c r="BY32" s="39" t="s">
        <v>35</v>
      </c>
      <c r="BZ32" s="39" t="s">
        <v>35</v>
      </c>
      <c r="CA32" s="39" t="s">
        <v>35</v>
      </c>
      <c r="CB32" s="8"/>
      <c r="CC32" s="8"/>
      <c r="CD32" s="8"/>
      <c r="CE32" s="8"/>
      <c r="CF32" s="8"/>
      <c r="CG32" s="8"/>
      <c r="CH32" s="8"/>
      <c r="CI32" s="8"/>
      <c r="CJ32" s="8"/>
      <c r="CK32" s="8"/>
      <c r="CL32" s="8"/>
      <c r="CM32" s="8"/>
      <c r="CN32" s="8"/>
      <c r="CO32" s="8"/>
      <c r="CP32" s="8"/>
      <c r="CQ32" s="8"/>
      <c r="CR32" s="8"/>
      <c r="CS32" s="8"/>
      <c r="CT32" s="8"/>
      <c r="CU32" s="8"/>
      <c r="CV32" s="8"/>
      <c r="CW32" s="8"/>
      <c r="CX32" s="8"/>
      <c r="CY32" s="8"/>
      <c r="CZ32" s="8"/>
    </row>
    <row r="33" s="315" customFormat="true" ht="15" customHeight="true" x14ac:dyDescent="0.2">
      <c r="A33" s="977" t="s">
        <v>104</v>
      </c>
      <c r="B33" s="370" t="s">
        <v>49</v>
      </c>
      <c r="C33" s="70" t="s">
        <v>35</v>
      </c>
      <c r="D33" s="67" t="s">
        <v>35</v>
      </c>
      <c r="E33" s="67" t="s">
        <v>35</v>
      </c>
      <c r="F33" s="67" t="s">
        <v>35</v>
      </c>
      <c r="G33" s="64" t="s">
        <v>35</v>
      </c>
      <c r="H33" s="61" t="s">
        <v>35</v>
      </c>
      <c r="I33" s="67" t="s">
        <v>35</v>
      </c>
      <c r="J33" s="67" t="s">
        <v>35</v>
      </c>
      <c r="K33" s="67" t="s">
        <v>35</v>
      </c>
      <c r="L33" s="58" t="s">
        <v>35</v>
      </c>
      <c r="M33" s="70" t="s">
        <v>35</v>
      </c>
      <c r="N33" s="67" t="s">
        <v>35</v>
      </c>
      <c r="O33" s="67" t="s">
        <v>35</v>
      </c>
      <c r="P33" s="67" t="s">
        <v>35</v>
      </c>
      <c r="Q33" s="64" t="s">
        <v>35</v>
      </c>
      <c r="R33" s="61" t="s">
        <v>35</v>
      </c>
      <c r="S33" s="67" t="s">
        <v>35</v>
      </c>
      <c r="T33" s="67" t="s">
        <v>35</v>
      </c>
      <c r="U33" s="67" t="s">
        <v>35</v>
      </c>
      <c r="V33" s="67" t="s">
        <v>35</v>
      </c>
      <c r="W33" s="67" t="s">
        <v>35</v>
      </c>
      <c r="X33" s="67" t="s">
        <v>35</v>
      </c>
      <c r="Y33" s="67" t="s">
        <v>35</v>
      </c>
      <c r="Z33" s="67" t="s">
        <v>35</v>
      </c>
      <c r="AA33" s="58" t="s">
        <v>35</v>
      </c>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343"/>
      <c r="BA33" s="965" t="s">
        <v>104</v>
      </c>
      <c r="BB33" s="552" t="s">
        <v>49</v>
      </c>
      <c r="BC33" s="54" t="s">
        <v>35</v>
      </c>
      <c r="BD33" s="50" t="s">
        <v>35</v>
      </c>
      <c r="BE33" s="50" t="s">
        <v>35</v>
      </c>
      <c r="BF33" s="50" t="s">
        <v>35</v>
      </c>
      <c r="BG33" s="45" t="s">
        <v>35</v>
      </c>
      <c r="BH33" s="54" t="s">
        <v>35</v>
      </c>
      <c r="BI33" s="50" t="s">
        <v>35</v>
      </c>
      <c r="BJ33" s="50" t="s">
        <v>35</v>
      </c>
      <c r="BK33" s="50" t="s">
        <v>35</v>
      </c>
      <c r="BL33" s="45" t="s">
        <v>35</v>
      </c>
      <c r="BM33" s="54" t="s">
        <v>35</v>
      </c>
      <c r="BN33" s="50" t="s">
        <v>35</v>
      </c>
      <c r="BO33" s="50" t="s">
        <v>35</v>
      </c>
      <c r="BP33" s="50" t="s">
        <v>35</v>
      </c>
      <c r="BQ33" s="45" t="s">
        <v>35</v>
      </c>
      <c r="BR33" s="54" t="s">
        <v>35</v>
      </c>
      <c r="BS33" s="50" t="s">
        <v>35</v>
      </c>
      <c r="BT33" s="50" t="s">
        <v>35</v>
      </c>
      <c r="BU33" s="50" t="s">
        <v>35</v>
      </c>
      <c r="BV33" s="50" t="s">
        <v>35</v>
      </c>
      <c r="BW33" s="50" t="s">
        <v>35</v>
      </c>
      <c r="BX33" s="50" t="s">
        <v>35</v>
      </c>
      <c r="BY33" s="39" t="s">
        <v>35</v>
      </c>
      <c r="BZ33" s="39" t="s">
        <v>35</v>
      </c>
      <c r="CA33" s="39" t="s">
        <v>35</v>
      </c>
      <c r="CB33" s="8"/>
      <c r="CC33" s="8"/>
      <c r="CD33" s="8"/>
      <c r="CE33" s="8"/>
      <c r="CF33" s="8"/>
      <c r="CG33" s="8"/>
      <c r="CH33" s="8"/>
      <c r="CI33" s="8"/>
      <c r="CJ33" s="8"/>
      <c r="CK33" s="8"/>
      <c r="CL33" s="8"/>
      <c r="CM33" s="8"/>
      <c r="CN33" s="8"/>
      <c r="CO33" s="8"/>
      <c r="CP33" s="8"/>
      <c r="CQ33" s="8"/>
      <c r="CR33" s="8"/>
      <c r="CS33" s="8"/>
      <c r="CT33" s="8"/>
      <c r="CU33" s="8"/>
      <c r="CV33" s="8"/>
      <c r="CW33" s="8"/>
      <c r="CX33" s="8"/>
      <c r="CY33" s="8"/>
      <c r="CZ33" s="8"/>
    </row>
    <row r="34" s="315" customFormat="true" ht="15" customHeight="true" x14ac:dyDescent="0.2">
      <c r="A34" s="977"/>
      <c r="B34" s="370" t="s">
        <v>48</v>
      </c>
      <c r="C34" s="70" t="s">
        <v>35</v>
      </c>
      <c r="D34" s="67" t="s">
        <v>35</v>
      </c>
      <c r="E34" s="67" t="s">
        <v>35</v>
      </c>
      <c r="F34" s="67" t="s">
        <v>35</v>
      </c>
      <c r="G34" s="64" t="s">
        <v>35</v>
      </c>
      <c r="H34" s="61" t="s">
        <v>35</v>
      </c>
      <c r="I34" s="67" t="s">
        <v>35</v>
      </c>
      <c r="J34" s="67" t="s">
        <v>35</v>
      </c>
      <c r="K34" s="67" t="s">
        <v>35</v>
      </c>
      <c r="L34" s="58" t="s">
        <v>35</v>
      </c>
      <c r="M34" s="70" t="s">
        <v>35</v>
      </c>
      <c r="N34" s="67" t="s">
        <v>35</v>
      </c>
      <c r="O34" s="67" t="s">
        <v>35</v>
      </c>
      <c r="P34" s="67" t="s">
        <v>35</v>
      </c>
      <c r="Q34" s="64" t="s">
        <v>35</v>
      </c>
      <c r="R34" s="61" t="s">
        <v>35</v>
      </c>
      <c r="S34" s="67" t="s">
        <v>35</v>
      </c>
      <c r="T34" s="67" t="s">
        <v>35</v>
      </c>
      <c r="U34" s="67" t="s">
        <v>35</v>
      </c>
      <c r="V34" s="67" t="s">
        <v>35</v>
      </c>
      <c r="W34" s="67" t="s">
        <v>35</v>
      </c>
      <c r="X34" s="67" t="s">
        <v>35</v>
      </c>
      <c r="Y34" s="67" t="s">
        <v>35</v>
      </c>
      <c r="Z34" s="67" t="s">
        <v>35</v>
      </c>
      <c r="AA34" s="58" t="s">
        <v>35</v>
      </c>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343"/>
      <c r="BA34" s="965"/>
      <c r="BB34" s="552" t="s">
        <v>48</v>
      </c>
      <c r="BC34" s="54" t="s">
        <v>35</v>
      </c>
      <c r="BD34" s="50" t="s">
        <v>35</v>
      </c>
      <c r="BE34" s="50" t="s">
        <v>35</v>
      </c>
      <c r="BF34" s="50" t="s">
        <v>35</v>
      </c>
      <c r="BG34" s="45" t="s">
        <v>35</v>
      </c>
      <c r="BH34" s="54" t="s">
        <v>35</v>
      </c>
      <c r="BI34" s="50" t="s">
        <v>35</v>
      </c>
      <c r="BJ34" s="50" t="s">
        <v>35</v>
      </c>
      <c r="BK34" s="50" t="s">
        <v>35</v>
      </c>
      <c r="BL34" s="45" t="s">
        <v>35</v>
      </c>
      <c r="BM34" s="54" t="s">
        <v>35</v>
      </c>
      <c r="BN34" s="50" t="s">
        <v>35</v>
      </c>
      <c r="BO34" s="50" t="s">
        <v>35</v>
      </c>
      <c r="BP34" s="50" t="s">
        <v>35</v>
      </c>
      <c r="BQ34" s="45" t="s">
        <v>35</v>
      </c>
      <c r="BR34" s="54" t="s">
        <v>35</v>
      </c>
      <c r="BS34" s="50" t="s">
        <v>35</v>
      </c>
      <c r="BT34" s="50" t="s">
        <v>35</v>
      </c>
      <c r="BU34" s="50" t="s">
        <v>35</v>
      </c>
      <c r="BV34" s="50" t="s">
        <v>35</v>
      </c>
      <c r="BW34" s="50" t="s">
        <v>35</v>
      </c>
      <c r="BX34" s="50" t="s">
        <v>35</v>
      </c>
      <c r="BY34" s="39" t="s">
        <v>35</v>
      </c>
      <c r="BZ34" s="39" t="s">
        <v>35</v>
      </c>
      <c r="CA34" s="39" t="s">
        <v>35</v>
      </c>
      <c r="CB34" s="8"/>
      <c r="CC34" s="8"/>
      <c r="CD34" s="8"/>
      <c r="CE34" s="8"/>
      <c r="CF34" s="8"/>
      <c r="CG34" s="8"/>
      <c r="CH34" s="8"/>
      <c r="CI34" s="8"/>
      <c r="CJ34" s="8"/>
      <c r="CK34" s="8"/>
      <c r="CL34" s="8"/>
      <c r="CM34" s="8"/>
      <c r="CN34" s="8"/>
      <c r="CO34" s="8"/>
      <c r="CP34" s="8"/>
      <c r="CQ34" s="8"/>
      <c r="CR34" s="8"/>
      <c r="CS34" s="8"/>
      <c r="CT34" s="8"/>
      <c r="CU34" s="8"/>
      <c r="CV34" s="8"/>
      <c r="CW34" s="8"/>
      <c r="CX34" s="8"/>
      <c r="CY34" s="8"/>
      <c r="CZ34" s="8"/>
    </row>
    <row r="35" s="489" customFormat="true" ht="15" customHeight="true" x14ac:dyDescent="0.2">
      <c r="A35" s="977" t="s">
        <v>55</v>
      </c>
      <c r="B35" s="370" t="s">
        <v>49</v>
      </c>
      <c r="C35" s="127">
        <v>69.750151943477732</v>
      </c>
      <c r="D35" s="126">
        <v>81.424990868898902</v>
      </c>
      <c r="E35" s="126">
        <v>85.803802985078775</v>
      </c>
      <c r="F35" s="126">
        <v>89.72081015814814</v>
      </c>
      <c r="G35" s="125">
        <v>95.292582094429619</v>
      </c>
      <c r="H35" s="124">
        <v>78.909112131763933</v>
      </c>
      <c r="I35" s="126">
        <v>83.726916439460979</v>
      </c>
      <c r="J35" s="126">
        <v>88.191457380472841</v>
      </c>
      <c r="K35" s="126">
        <v>90.990892216464772</v>
      </c>
      <c r="L35" s="123">
        <v>95.839842508261654</v>
      </c>
      <c r="M35" s="127">
        <v>58.138635867981506</v>
      </c>
      <c r="N35" s="126">
        <v>68.6074664126795</v>
      </c>
      <c r="O35" s="126">
        <v>73.544673862751452</v>
      </c>
      <c r="P35" s="126">
        <v>85.503279241795155</v>
      </c>
      <c r="Q35" s="125">
        <v>88.771650538536775</v>
      </c>
      <c r="R35" s="124">
        <v>87.611005961787995</v>
      </c>
      <c r="S35" s="126">
        <v>93.095053127372154</v>
      </c>
      <c r="T35" s="126">
        <v>91.741932889667993</v>
      </c>
      <c r="U35" s="126">
        <v>87.628805600602107</v>
      </c>
      <c r="V35" s="126">
        <v>78.635152313810025</v>
      </c>
      <c r="W35" s="126">
        <v>79.346501899387974</v>
      </c>
      <c r="X35" s="126">
        <v>81.711779005387001</v>
      </c>
      <c r="Y35" s="126">
        <v>75.81481357902463</v>
      </c>
      <c r="Z35" s="126">
        <v>84.330660681530503</v>
      </c>
      <c r="AA35" s="123">
        <v>77.451629287225941</v>
      </c>
      <c r="AB35" s="833"/>
      <c r="AC35" s="833"/>
      <c r="AD35" s="833"/>
      <c r="AE35" s="833"/>
      <c r="AF35" s="833"/>
      <c r="AG35" s="833"/>
      <c r="AH35" s="833"/>
      <c r="AI35" s="833"/>
      <c r="AJ35" s="833"/>
      <c r="AK35" s="833"/>
      <c r="AL35" s="833"/>
      <c r="AM35" s="833"/>
      <c r="AN35" s="833"/>
      <c r="AO35" s="833"/>
      <c r="AP35" s="833"/>
      <c r="AQ35" s="833"/>
      <c r="AR35" s="833"/>
      <c r="AS35" s="833"/>
      <c r="AT35" s="833"/>
      <c r="AU35" s="833"/>
      <c r="AV35" s="833"/>
      <c r="AW35" s="833"/>
      <c r="AX35" s="833"/>
      <c r="AY35" s="833"/>
      <c r="AZ35" s="344"/>
      <c r="BA35" s="965" t="s">
        <v>55</v>
      </c>
      <c r="BB35" s="552" t="s">
        <v>49</v>
      </c>
      <c r="BC35" s="54" t="s">
        <v>35</v>
      </c>
      <c r="BD35" s="50" t="s">
        <v>35</v>
      </c>
      <c r="BE35" s="50" t="s">
        <v>35</v>
      </c>
      <c r="BF35" s="50" t="s">
        <v>35</v>
      </c>
      <c r="BG35" s="45" t="s">
        <v>35</v>
      </c>
      <c r="BH35" s="54" t="s">
        <v>35</v>
      </c>
      <c r="BI35" s="50" t="s">
        <v>35</v>
      </c>
      <c r="BJ35" s="50" t="s">
        <v>35</v>
      </c>
      <c r="BK35" s="50" t="s">
        <v>35</v>
      </c>
      <c r="BL35" s="45" t="s">
        <v>35</v>
      </c>
      <c r="BM35" s="54" t="s">
        <v>35</v>
      </c>
      <c r="BN35" s="50" t="s">
        <v>35</v>
      </c>
      <c r="BO35" s="50" t="s">
        <v>35</v>
      </c>
      <c r="BP35" s="50" t="s">
        <v>35</v>
      </c>
      <c r="BQ35" s="45" t="s">
        <v>35</v>
      </c>
      <c r="BR35" s="54" t="s">
        <v>35</v>
      </c>
      <c r="BS35" s="50" t="s">
        <v>35</v>
      </c>
      <c r="BT35" s="50" t="s">
        <v>35</v>
      </c>
      <c r="BU35" s="50" t="s">
        <v>35</v>
      </c>
      <c r="BV35" s="50" t="s">
        <v>35</v>
      </c>
      <c r="BW35" s="50" t="s">
        <v>35</v>
      </c>
      <c r="BX35" s="50" t="s">
        <v>35</v>
      </c>
      <c r="BY35" s="39" t="s">
        <v>35</v>
      </c>
      <c r="BZ35" s="39" t="s">
        <v>35</v>
      </c>
      <c r="CA35" s="39" t="s">
        <v>35</v>
      </c>
      <c r="CB35" s="8"/>
      <c r="CC35" s="8"/>
      <c r="CD35" s="8"/>
      <c r="CE35" s="8"/>
      <c r="CF35" s="8"/>
      <c r="CG35" s="8"/>
      <c r="CH35" s="8"/>
      <c r="CI35" s="8"/>
      <c r="CJ35" s="8"/>
      <c r="CK35" s="8"/>
      <c r="CL35" s="8"/>
      <c r="CM35" s="8"/>
      <c r="CN35" s="8"/>
      <c r="CO35" s="8"/>
      <c r="CP35" s="8"/>
      <c r="CQ35" s="8"/>
      <c r="CR35" s="8"/>
      <c r="CS35" s="8"/>
      <c r="CT35" s="8"/>
      <c r="CU35" s="8"/>
      <c r="CV35" s="8"/>
      <c r="CW35" s="8"/>
      <c r="CX35" s="8"/>
      <c r="CY35" s="8"/>
      <c r="CZ35" s="8"/>
    </row>
    <row r="36" s="489" customFormat="true" ht="15" customHeight="true" x14ac:dyDescent="0.2">
      <c r="A36" s="977"/>
      <c r="B36" s="370" t="s">
        <v>48</v>
      </c>
      <c r="C36" s="127">
        <v>30.249848056522406</v>
      </c>
      <c r="D36" s="126">
        <v>18.575009131101247</v>
      </c>
      <c r="E36" s="126">
        <v>14.196197014921138</v>
      </c>
      <c r="F36" s="126">
        <v>10.279189841851624</v>
      </c>
      <c r="G36" s="125">
        <v>4.707417905570237</v>
      </c>
      <c r="H36" s="124">
        <v>21.090887868236063</v>
      </c>
      <c r="I36" s="126">
        <v>16.273083560538833</v>
      </c>
      <c r="J36" s="126">
        <v>11.808542619527158</v>
      </c>
      <c r="K36" s="126">
        <v>9.0091077835352014</v>
      </c>
      <c r="L36" s="123">
        <v>4.160157491738314</v>
      </c>
      <c r="M36" s="127">
        <v>41.861364132018522</v>
      </c>
      <c r="N36" s="126">
        <v>31.392533587320305</v>
      </c>
      <c r="O36" s="126">
        <v>26.455326137248491</v>
      </c>
      <c r="P36" s="126">
        <v>14.496720758205022</v>
      </c>
      <c r="Q36" s="125">
        <v>11.228349461463191</v>
      </c>
      <c r="R36" s="124">
        <v>12.388994038211846</v>
      </c>
      <c r="S36" s="126">
        <v>6.9049468726278569</v>
      </c>
      <c r="T36" s="126">
        <v>8.2580671103321315</v>
      </c>
      <c r="U36" s="126">
        <v>12.37119439939794</v>
      </c>
      <c r="V36" s="126">
        <v>21.364847686189929</v>
      </c>
      <c r="W36" s="126">
        <v>20.653498100612001</v>
      </c>
      <c r="X36" s="126">
        <v>18.288220994613081</v>
      </c>
      <c r="Y36" s="126">
        <v>24.185186420975604</v>
      </c>
      <c r="Z36" s="126">
        <v>15.66933931846957</v>
      </c>
      <c r="AA36" s="123">
        <v>22.548370712773856</v>
      </c>
      <c r="AB36" s="833"/>
      <c r="AC36" s="833"/>
      <c r="AD36" s="833"/>
      <c r="AE36" s="833"/>
      <c r="AF36" s="833"/>
      <c r="AG36" s="833"/>
      <c r="AH36" s="833"/>
      <c r="AI36" s="833"/>
      <c r="AJ36" s="833"/>
      <c r="AK36" s="833"/>
      <c r="AL36" s="833"/>
      <c r="AM36" s="833"/>
      <c r="AN36" s="833"/>
      <c r="AO36" s="833"/>
      <c r="AP36" s="833"/>
      <c r="AQ36" s="833"/>
      <c r="AR36" s="833"/>
      <c r="AS36" s="833"/>
      <c r="AT36" s="833"/>
      <c r="AU36" s="833"/>
      <c r="AV36" s="833"/>
      <c r="AW36" s="833"/>
      <c r="AX36" s="833"/>
      <c r="AY36" s="833"/>
      <c r="AZ36" s="344"/>
      <c r="BA36" s="965"/>
      <c r="BB36" s="552" t="s">
        <v>48</v>
      </c>
      <c r="BC36" s="54" t="s">
        <v>35</v>
      </c>
      <c r="BD36" s="50" t="s">
        <v>35</v>
      </c>
      <c r="BE36" s="50" t="s">
        <v>35</v>
      </c>
      <c r="BF36" s="50" t="s">
        <v>35</v>
      </c>
      <c r="BG36" s="45" t="s">
        <v>35</v>
      </c>
      <c r="BH36" s="54" t="s">
        <v>35</v>
      </c>
      <c r="BI36" s="50" t="s">
        <v>35</v>
      </c>
      <c r="BJ36" s="50" t="s">
        <v>35</v>
      </c>
      <c r="BK36" s="50" t="s">
        <v>35</v>
      </c>
      <c r="BL36" s="45" t="s">
        <v>35</v>
      </c>
      <c r="BM36" s="54" t="s">
        <v>35</v>
      </c>
      <c r="BN36" s="50" t="s">
        <v>35</v>
      </c>
      <c r="BO36" s="50" t="s">
        <v>35</v>
      </c>
      <c r="BP36" s="50" t="s">
        <v>35</v>
      </c>
      <c r="BQ36" s="45" t="s">
        <v>35</v>
      </c>
      <c r="BR36" s="54" t="s">
        <v>35</v>
      </c>
      <c r="BS36" s="50" t="s">
        <v>35</v>
      </c>
      <c r="BT36" s="50" t="s">
        <v>35</v>
      </c>
      <c r="BU36" s="50" t="s">
        <v>35</v>
      </c>
      <c r="BV36" s="50" t="s">
        <v>35</v>
      </c>
      <c r="BW36" s="50" t="s">
        <v>35</v>
      </c>
      <c r="BX36" s="50" t="s">
        <v>35</v>
      </c>
      <c r="BY36" s="39" t="s">
        <v>35</v>
      </c>
      <c r="BZ36" s="39" t="s">
        <v>35</v>
      </c>
      <c r="CA36" s="39" t="s">
        <v>35</v>
      </c>
      <c r="CB36" s="8"/>
      <c r="CC36" s="8"/>
      <c r="CD36" s="8"/>
      <c r="CE36" s="8"/>
      <c r="CF36" s="8"/>
      <c r="CG36" s="8"/>
      <c r="CH36" s="8"/>
      <c r="CI36" s="8"/>
      <c r="CJ36" s="8"/>
      <c r="CK36" s="8"/>
      <c r="CL36" s="8"/>
      <c r="CM36" s="8"/>
      <c r="CN36" s="8"/>
      <c r="CO36" s="8"/>
      <c r="CP36" s="8"/>
      <c r="CQ36" s="8"/>
      <c r="CR36" s="8"/>
      <c r="CS36" s="8"/>
      <c r="CT36" s="8"/>
      <c r="CU36" s="8"/>
      <c r="CV36" s="8"/>
      <c r="CW36" s="8"/>
      <c r="CX36" s="8"/>
      <c r="CY36" s="8"/>
      <c r="CZ36" s="8"/>
    </row>
    <row r="37" s="489" customFormat="true" ht="15" customHeight="true" x14ac:dyDescent="0.2">
      <c r="A37" s="977" t="s">
        <v>155</v>
      </c>
      <c r="B37" s="370" t="s">
        <v>49</v>
      </c>
      <c r="C37" s="127">
        <v>67.900895116090865</v>
      </c>
      <c r="D37" s="126">
        <v>80.825295486795611</v>
      </c>
      <c r="E37" s="126">
        <v>85.41214493232907</v>
      </c>
      <c r="F37" s="126">
        <v>89.232091004741164</v>
      </c>
      <c r="G37" s="125">
        <v>95.168698464325743</v>
      </c>
      <c r="H37" s="124">
        <v>78.404433850150653</v>
      </c>
      <c r="I37" s="126">
        <v>83.564449339253329</v>
      </c>
      <c r="J37" s="126">
        <v>87.706796198863231</v>
      </c>
      <c r="K37" s="126">
        <v>90.643697284811395</v>
      </c>
      <c r="L37" s="123">
        <v>95.683882341477101</v>
      </c>
      <c r="M37" s="127">
        <v>54.13279838890066</v>
      </c>
      <c r="N37" s="126">
        <v>66.495921185684125</v>
      </c>
      <c r="O37" s="126">
        <v>72.386820531191759</v>
      </c>
      <c r="P37" s="126">
        <v>84.374611763745662</v>
      </c>
      <c r="Q37" s="125">
        <v>88.279901532254229</v>
      </c>
      <c r="R37" s="124">
        <v>86.967587855205849</v>
      </c>
      <c r="S37" s="126">
        <v>92.542127658672797</v>
      </c>
      <c r="T37" s="126">
        <v>91.070090561416052</v>
      </c>
      <c r="U37" s="126">
        <v>85.634474793299873</v>
      </c>
      <c r="V37" s="126">
        <v>77.94676834492472</v>
      </c>
      <c r="W37" s="126">
        <v>78.303816435826562</v>
      </c>
      <c r="X37" s="126">
        <v>80.782200517115072</v>
      </c>
      <c r="Y37" s="126">
        <v>74.104313467880218</v>
      </c>
      <c r="Z37" s="126">
        <v>84.102636783761696</v>
      </c>
      <c r="AA37" s="123">
        <v>76.54209900370742</v>
      </c>
      <c r="AB37" s="833"/>
      <c r="AC37" s="833"/>
      <c r="AD37" s="833"/>
      <c r="AE37" s="833"/>
      <c r="AF37" s="833"/>
      <c r="AG37" s="833"/>
      <c r="AH37" s="833"/>
      <c r="AI37" s="833"/>
      <c r="AJ37" s="833"/>
      <c r="AK37" s="833"/>
      <c r="AL37" s="833"/>
      <c r="AM37" s="833"/>
      <c r="AN37" s="833"/>
      <c r="AO37" s="833"/>
      <c r="AP37" s="833"/>
      <c r="AQ37" s="833"/>
      <c r="AR37" s="833"/>
      <c r="AS37" s="833"/>
      <c r="AT37" s="833"/>
      <c r="AU37" s="833"/>
      <c r="AV37" s="833"/>
      <c r="AW37" s="833"/>
      <c r="AX37" s="833"/>
      <c r="AY37" s="833"/>
      <c r="AZ37" s="344"/>
      <c r="BA37" s="965" t="s">
        <v>125</v>
      </c>
      <c r="BB37" s="552" t="s">
        <v>49</v>
      </c>
      <c r="BC37" s="54" t="s">
        <v>35</v>
      </c>
      <c r="BD37" s="50" t="s">
        <v>35</v>
      </c>
      <c r="BE37" s="50" t="s">
        <v>35</v>
      </c>
      <c r="BF37" s="50" t="s">
        <v>35</v>
      </c>
      <c r="BG37" s="45" t="s">
        <v>35</v>
      </c>
      <c r="BH37" s="54" t="s">
        <v>35</v>
      </c>
      <c r="BI37" s="50" t="s">
        <v>35</v>
      </c>
      <c r="BJ37" s="50" t="s">
        <v>35</v>
      </c>
      <c r="BK37" s="50" t="s">
        <v>35</v>
      </c>
      <c r="BL37" s="45" t="s">
        <v>35</v>
      </c>
      <c r="BM37" s="54" t="s">
        <v>35</v>
      </c>
      <c r="BN37" s="50" t="s">
        <v>35</v>
      </c>
      <c r="BO37" s="50" t="s">
        <v>35</v>
      </c>
      <c r="BP37" s="50" t="s">
        <v>35</v>
      </c>
      <c r="BQ37" s="45" t="s">
        <v>35</v>
      </c>
      <c r="BR37" s="54" t="s">
        <v>35</v>
      </c>
      <c r="BS37" s="50" t="s">
        <v>35</v>
      </c>
      <c r="BT37" s="50" t="s">
        <v>35</v>
      </c>
      <c r="BU37" s="50" t="s">
        <v>35</v>
      </c>
      <c r="BV37" s="50" t="s">
        <v>35</v>
      </c>
      <c r="BW37" s="50" t="s">
        <v>35</v>
      </c>
      <c r="BX37" s="50" t="s">
        <v>35</v>
      </c>
      <c r="BY37" s="39" t="s">
        <v>35</v>
      </c>
      <c r="BZ37" s="39" t="s">
        <v>35</v>
      </c>
      <c r="CA37" s="39" t="s">
        <v>35</v>
      </c>
      <c r="CB37" s="8"/>
      <c r="CC37" s="8"/>
      <c r="CD37" s="8"/>
      <c r="CE37" s="8"/>
      <c r="CF37" s="8"/>
      <c r="CG37" s="8"/>
      <c r="CH37" s="8"/>
      <c r="CI37" s="8"/>
      <c r="CJ37" s="8"/>
      <c r="CK37" s="8"/>
      <c r="CL37" s="8"/>
      <c r="CM37" s="8"/>
      <c r="CN37" s="8"/>
      <c r="CO37" s="8"/>
      <c r="CP37" s="8"/>
      <c r="CQ37" s="8"/>
      <c r="CR37" s="8"/>
      <c r="CS37" s="8"/>
      <c r="CT37" s="8"/>
      <c r="CU37" s="8"/>
      <c r="CV37" s="8"/>
      <c r="CW37" s="8"/>
      <c r="CX37" s="8"/>
      <c r="CY37" s="8"/>
      <c r="CZ37" s="8"/>
    </row>
    <row r="38" s="489" customFormat="true" ht="15" customHeight="true" x14ac:dyDescent="0.2">
      <c r="A38" s="977"/>
      <c r="B38" s="370" t="s">
        <v>48</v>
      </c>
      <c r="C38" s="127">
        <v>32.099104883909234</v>
      </c>
      <c r="D38" s="126">
        <v>19.174704513204514</v>
      </c>
      <c r="E38" s="126">
        <v>14.587855067670901</v>
      </c>
      <c r="F38" s="126">
        <v>10.767908995258574</v>
      </c>
      <c r="G38" s="125">
        <v>4.831301535674096</v>
      </c>
      <c r="H38" s="124">
        <v>21.595566149849304</v>
      </c>
      <c r="I38" s="126">
        <v>16.435550660746465</v>
      </c>
      <c r="J38" s="126">
        <v>12.293203801136768</v>
      </c>
      <c r="K38" s="126">
        <v>9.3563027151885834</v>
      </c>
      <c r="L38" s="123">
        <v>4.3161176585228667</v>
      </c>
      <c r="M38" s="127">
        <v>45.867201611099404</v>
      </c>
      <c r="N38" s="126">
        <v>33.504078814315683</v>
      </c>
      <c r="O38" s="126">
        <v>27.613179468808212</v>
      </c>
      <c r="P38" s="126">
        <v>15.625388236254514</v>
      </c>
      <c r="Q38" s="125">
        <v>11.720098467745736</v>
      </c>
      <c r="R38" s="124">
        <v>13.032412144793955</v>
      </c>
      <c r="S38" s="126">
        <v>7.4578723413271906</v>
      </c>
      <c r="T38" s="126">
        <v>8.9299094385840707</v>
      </c>
      <c r="U38" s="126">
        <v>14.365525206700202</v>
      </c>
      <c r="V38" s="126">
        <v>22.053231655075251</v>
      </c>
      <c r="W38" s="126">
        <v>21.696183564173399</v>
      </c>
      <c r="X38" s="126">
        <v>19.217799482885006</v>
      </c>
      <c r="Y38" s="126">
        <v>25.895686532120006</v>
      </c>
      <c r="Z38" s="126">
        <v>15.897363216238409</v>
      </c>
      <c r="AA38" s="123">
        <v>23.457900996292288</v>
      </c>
      <c r="AB38" s="833"/>
      <c r="AC38" s="833"/>
      <c r="AD38" s="833"/>
      <c r="AE38" s="833"/>
      <c r="AF38" s="833"/>
      <c r="AG38" s="833"/>
      <c r="AH38" s="833"/>
      <c r="AI38" s="833"/>
      <c r="AJ38" s="833"/>
      <c r="AK38" s="833"/>
      <c r="AL38" s="833"/>
      <c r="AM38" s="833"/>
      <c r="AN38" s="833"/>
      <c r="AO38" s="833"/>
      <c r="AP38" s="833"/>
      <c r="AQ38" s="833"/>
      <c r="AR38" s="833"/>
      <c r="AS38" s="833"/>
      <c r="AT38" s="833"/>
      <c r="AU38" s="833"/>
      <c r="AV38" s="833"/>
      <c r="AW38" s="833"/>
      <c r="AX38" s="833"/>
      <c r="AY38" s="833"/>
      <c r="AZ38" s="344"/>
      <c r="BA38" s="965"/>
      <c r="BB38" s="552" t="s">
        <v>48</v>
      </c>
      <c r="BC38" s="54" t="s">
        <v>35</v>
      </c>
      <c r="BD38" s="50" t="s">
        <v>35</v>
      </c>
      <c r="BE38" s="50" t="s">
        <v>35</v>
      </c>
      <c r="BF38" s="50" t="s">
        <v>35</v>
      </c>
      <c r="BG38" s="45" t="s">
        <v>35</v>
      </c>
      <c r="BH38" s="54" t="s">
        <v>35</v>
      </c>
      <c r="BI38" s="50" t="s">
        <v>35</v>
      </c>
      <c r="BJ38" s="50" t="s">
        <v>35</v>
      </c>
      <c r="BK38" s="50" t="s">
        <v>35</v>
      </c>
      <c r="BL38" s="45" t="s">
        <v>35</v>
      </c>
      <c r="BM38" s="54" t="s">
        <v>35</v>
      </c>
      <c r="BN38" s="50" t="s">
        <v>35</v>
      </c>
      <c r="BO38" s="50" t="s">
        <v>35</v>
      </c>
      <c r="BP38" s="50" t="s">
        <v>35</v>
      </c>
      <c r="BQ38" s="45" t="s">
        <v>35</v>
      </c>
      <c r="BR38" s="54" t="s">
        <v>35</v>
      </c>
      <c r="BS38" s="50" t="s">
        <v>35</v>
      </c>
      <c r="BT38" s="50" t="s">
        <v>35</v>
      </c>
      <c r="BU38" s="50" t="s">
        <v>35</v>
      </c>
      <c r="BV38" s="50" t="s">
        <v>35</v>
      </c>
      <c r="BW38" s="50" t="s">
        <v>35</v>
      </c>
      <c r="BX38" s="50" t="s">
        <v>35</v>
      </c>
      <c r="BY38" s="39" t="s">
        <v>35</v>
      </c>
      <c r="BZ38" s="39" t="s">
        <v>35</v>
      </c>
      <c r="CA38" s="39" t="s">
        <v>35</v>
      </c>
      <c r="CB38" s="8"/>
      <c r="CC38" s="8"/>
      <c r="CD38" s="8"/>
      <c r="CE38" s="8"/>
      <c r="CF38" s="8"/>
      <c r="CG38" s="8"/>
      <c r="CH38" s="8"/>
      <c r="CI38" s="8"/>
      <c r="CJ38" s="8"/>
      <c r="CK38" s="8"/>
      <c r="CL38" s="8"/>
      <c r="CM38" s="8"/>
      <c r="CN38" s="8"/>
      <c r="CO38" s="8"/>
      <c r="CP38" s="8"/>
      <c r="CQ38" s="8"/>
      <c r="CR38" s="8"/>
      <c r="CS38" s="8"/>
      <c r="CT38" s="8"/>
      <c r="CU38" s="8"/>
      <c r="CV38" s="8"/>
      <c r="CW38" s="8"/>
      <c r="CX38" s="8"/>
      <c r="CY38" s="8"/>
      <c r="CZ38" s="8"/>
    </row>
    <row r="39" s="315" customFormat="true" ht="15" customHeight="true" x14ac:dyDescent="0.2">
      <c r="A39" s="977" t="s">
        <v>122</v>
      </c>
      <c r="B39" s="370" t="s">
        <v>49</v>
      </c>
      <c r="C39" s="70" t="s">
        <v>35</v>
      </c>
      <c r="D39" s="67" t="s">
        <v>35</v>
      </c>
      <c r="E39" s="67" t="s">
        <v>35</v>
      </c>
      <c r="F39" s="67" t="s">
        <v>35</v>
      </c>
      <c r="G39" s="64" t="s">
        <v>35</v>
      </c>
      <c r="H39" s="61" t="s">
        <v>35</v>
      </c>
      <c r="I39" s="67" t="s">
        <v>35</v>
      </c>
      <c r="J39" s="67" t="s">
        <v>35</v>
      </c>
      <c r="K39" s="67" t="s">
        <v>35</v>
      </c>
      <c r="L39" s="58" t="s">
        <v>35</v>
      </c>
      <c r="M39" s="70" t="s">
        <v>35</v>
      </c>
      <c r="N39" s="67" t="s">
        <v>35</v>
      </c>
      <c r="O39" s="67" t="s">
        <v>35</v>
      </c>
      <c r="P39" s="67" t="s">
        <v>35</v>
      </c>
      <c r="Q39" s="64" t="s">
        <v>35</v>
      </c>
      <c r="R39" s="61" t="s">
        <v>35</v>
      </c>
      <c r="S39" s="67" t="s">
        <v>35</v>
      </c>
      <c r="T39" s="67" t="s">
        <v>35</v>
      </c>
      <c r="U39" s="67" t="s">
        <v>35</v>
      </c>
      <c r="V39" s="67" t="s">
        <v>35</v>
      </c>
      <c r="W39" s="67" t="s">
        <v>35</v>
      </c>
      <c r="X39" s="67" t="s">
        <v>35</v>
      </c>
      <c r="Y39" s="67" t="s">
        <v>35</v>
      </c>
      <c r="Z39" s="67" t="s">
        <v>35</v>
      </c>
      <c r="AA39" s="58" t="s">
        <v>35</v>
      </c>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343"/>
      <c r="BA39" s="965" t="s">
        <v>122</v>
      </c>
      <c r="BB39" s="552" t="s">
        <v>49</v>
      </c>
      <c r="BC39" s="54" t="s">
        <v>35</v>
      </c>
      <c r="BD39" s="50" t="s">
        <v>35</v>
      </c>
      <c r="BE39" s="50" t="s">
        <v>35</v>
      </c>
      <c r="BF39" s="50" t="s">
        <v>35</v>
      </c>
      <c r="BG39" s="45" t="s">
        <v>35</v>
      </c>
      <c r="BH39" s="54" t="s">
        <v>35</v>
      </c>
      <c r="BI39" s="50" t="s">
        <v>35</v>
      </c>
      <c r="BJ39" s="50" t="s">
        <v>35</v>
      </c>
      <c r="BK39" s="50" t="s">
        <v>35</v>
      </c>
      <c r="BL39" s="45" t="s">
        <v>35</v>
      </c>
      <c r="BM39" s="54" t="s">
        <v>35</v>
      </c>
      <c r="BN39" s="50" t="s">
        <v>35</v>
      </c>
      <c r="BO39" s="50" t="s">
        <v>35</v>
      </c>
      <c r="BP39" s="50" t="s">
        <v>35</v>
      </c>
      <c r="BQ39" s="45" t="s">
        <v>35</v>
      </c>
      <c r="BR39" s="54" t="s">
        <v>35</v>
      </c>
      <c r="BS39" s="50" t="s">
        <v>35</v>
      </c>
      <c r="BT39" s="50" t="s">
        <v>35</v>
      </c>
      <c r="BU39" s="50" t="s">
        <v>35</v>
      </c>
      <c r="BV39" s="50" t="s">
        <v>35</v>
      </c>
      <c r="BW39" s="50" t="s">
        <v>35</v>
      </c>
      <c r="BX39" s="50" t="s">
        <v>35</v>
      </c>
      <c r="BY39" s="39" t="s">
        <v>35</v>
      </c>
      <c r="BZ39" s="39" t="s">
        <v>35</v>
      </c>
      <c r="CA39" s="39" t="s">
        <v>35</v>
      </c>
      <c r="CB39" s="8"/>
      <c r="CC39" s="8"/>
      <c r="CD39" s="8"/>
      <c r="CE39" s="8"/>
      <c r="CF39" s="8"/>
      <c r="CG39" s="8"/>
      <c r="CH39" s="8"/>
      <c r="CI39" s="8"/>
      <c r="CJ39" s="8"/>
      <c r="CK39" s="8"/>
      <c r="CL39" s="8"/>
      <c r="CM39" s="8"/>
      <c r="CN39" s="8"/>
      <c r="CO39" s="8"/>
      <c r="CP39" s="8"/>
      <c r="CQ39" s="8"/>
      <c r="CR39" s="8"/>
      <c r="CS39" s="8"/>
      <c r="CT39" s="8"/>
      <c r="CU39" s="8"/>
      <c r="CV39" s="8"/>
      <c r="CW39" s="8"/>
      <c r="CX39" s="8"/>
      <c r="CY39" s="8"/>
      <c r="CZ39" s="8"/>
    </row>
    <row r="40" s="315" customFormat="true" ht="15" customHeight="true" x14ac:dyDescent="0.2">
      <c r="A40" s="977"/>
      <c r="B40" s="370" t="s">
        <v>48</v>
      </c>
      <c r="C40" s="70" t="s">
        <v>35</v>
      </c>
      <c r="D40" s="67" t="s">
        <v>35</v>
      </c>
      <c r="E40" s="67" t="s">
        <v>35</v>
      </c>
      <c r="F40" s="67" t="s">
        <v>35</v>
      </c>
      <c r="G40" s="64" t="s">
        <v>35</v>
      </c>
      <c r="H40" s="61" t="s">
        <v>35</v>
      </c>
      <c r="I40" s="67" t="s">
        <v>35</v>
      </c>
      <c r="J40" s="67" t="s">
        <v>35</v>
      </c>
      <c r="K40" s="67" t="s">
        <v>35</v>
      </c>
      <c r="L40" s="58" t="s">
        <v>35</v>
      </c>
      <c r="M40" s="70" t="s">
        <v>35</v>
      </c>
      <c r="N40" s="67" t="s">
        <v>35</v>
      </c>
      <c r="O40" s="67" t="s">
        <v>35</v>
      </c>
      <c r="P40" s="67" t="s">
        <v>35</v>
      </c>
      <c r="Q40" s="64" t="s">
        <v>35</v>
      </c>
      <c r="R40" s="61" t="s">
        <v>35</v>
      </c>
      <c r="S40" s="67" t="s">
        <v>35</v>
      </c>
      <c r="T40" s="67" t="s">
        <v>35</v>
      </c>
      <c r="U40" s="67" t="s">
        <v>35</v>
      </c>
      <c r="V40" s="67" t="s">
        <v>35</v>
      </c>
      <c r="W40" s="67" t="s">
        <v>35</v>
      </c>
      <c r="X40" s="67" t="s">
        <v>35</v>
      </c>
      <c r="Y40" s="67" t="s">
        <v>35</v>
      </c>
      <c r="Z40" s="67" t="s">
        <v>35</v>
      </c>
      <c r="AA40" s="58" t="s">
        <v>35</v>
      </c>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343"/>
      <c r="BA40" s="965"/>
      <c r="BB40" s="552" t="s">
        <v>48</v>
      </c>
      <c r="BC40" s="54" t="s">
        <v>35</v>
      </c>
      <c r="BD40" s="50" t="s">
        <v>35</v>
      </c>
      <c r="BE40" s="50" t="s">
        <v>35</v>
      </c>
      <c r="BF40" s="50" t="s">
        <v>35</v>
      </c>
      <c r="BG40" s="45" t="s">
        <v>35</v>
      </c>
      <c r="BH40" s="54" t="s">
        <v>35</v>
      </c>
      <c r="BI40" s="50" t="s">
        <v>35</v>
      </c>
      <c r="BJ40" s="50" t="s">
        <v>35</v>
      </c>
      <c r="BK40" s="50" t="s">
        <v>35</v>
      </c>
      <c r="BL40" s="45" t="s">
        <v>35</v>
      </c>
      <c r="BM40" s="54" t="s">
        <v>35</v>
      </c>
      <c r="BN40" s="50" t="s">
        <v>35</v>
      </c>
      <c r="BO40" s="50" t="s">
        <v>35</v>
      </c>
      <c r="BP40" s="50" t="s">
        <v>35</v>
      </c>
      <c r="BQ40" s="45" t="s">
        <v>35</v>
      </c>
      <c r="BR40" s="54" t="s">
        <v>35</v>
      </c>
      <c r="BS40" s="50" t="s">
        <v>35</v>
      </c>
      <c r="BT40" s="50" t="s">
        <v>35</v>
      </c>
      <c r="BU40" s="50" t="s">
        <v>35</v>
      </c>
      <c r="BV40" s="50" t="s">
        <v>35</v>
      </c>
      <c r="BW40" s="50" t="s">
        <v>35</v>
      </c>
      <c r="BX40" s="50" t="s">
        <v>35</v>
      </c>
      <c r="BY40" s="39" t="s">
        <v>35</v>
      </c>
      <c r="BZ40" s="39" t="s">
        <v>35</v>
      </c>
      <c r="CA40" s="39" t="s">
        <v>35</v>
      </c>
      <c r="CB40" s="8"/>
      <c r="CC40" s="8"/>
      <c r="CD40" s="8"/>
      <c r="CE40" s="8"/>
      <c r="CF40" s="8"/>
      <c r="CG40" s="8"/>
      <c r="CH40" s="8"/>
      <c r="CI40" s="8"/>
      <c r="CJ40" s="8"/>
      <c r="CK40" s="8"/>
      <c r="CL40" s="8"/>
      <c r="CM40" s="8"/>
      <c r="CN40" s="8"/>
      <c r="CO40" s="8"/>
      <c r="CP40" s="8"/>
      <c r="CQ40" s="8"/>
      <c r="CR40" s="8"/>
      <c r="CS40" s="8"/>
      <c r="CT40" s="8"/>
      <c r="CU40" s="8"/>
      <c r="CV40" s="8"/>
      <c r="CW40" s="8"/>
      <c r="CX40" s="8"/>
      <c r="CY40" s="8"/>
      <c r="CZ40" s="8"/>
    </row>
    <row r="41" s="489" customFormat="true" ht="15" customHeight="true" x14ac:dyDescent="0.2">
      <c r="A41" s="977" t="s">
        <v>56</v>
      </c>
      <c r="B41" s="370" t="s">
        <v>49</v>
      </c>
      <c r="C41" s="127">
        <v>2.7226398052352416</v>
      </c>
      <c r="D41" s="126">
        <v>0.94510130812120419</v>
      </c>
      <c r="E41" s="126">
        <v>0.46644770572049382</v>
      </c>
      <c r="F41" s="126">
        <v>0.20790885744550047</v>
      </c>
      <c r="G41" s="125">
        <v>0.19517998777152681</v>
      </c>
      <c r="H41" s="124">
        <v>0.86243623372002709</v>
      </c>
      <c r="I41" s="126">
        <v>0.60380623843218151</v>
      </c>
      <c r="J41" s="126">
        <v>0.42390387593839512</v>
      </c>
      <c r="K41" s="126">
        <v>7.8435296674491506E-2</v>
      </c>
      <c r="L41" s="123">
        <v>0.22232758369041716</v>
      </c>
      <c r="M41" s="127">
        <v>5.9712811407827981</v>
      </c>
      <c r="N41" s="126">
        <v>2.2678351093822888</v>
      </c>
      <c r="O41" s="126">
        <v>1.8479448308258528</v>
      </c>
      <c r="P41" s="126">
        <v>1.2637107834586407</v>
      </c>
      <c r="Q41" s="125">
        <v>0.12782594809163439</v>
      </c>
      <c r="R41" s="124">
        <v>0.56714957906031149</v>
      </c>
      <c r="S41" s="126">
        <v>0.62775437468982354</v>
      </c>
      <c r="T41" s="126">
        <v>0.55592214616673197</v>
      </c>
      <c r="U41" s="126">
        <v>0.57185682354648792</v>
      </c>
      <c r="V41" s="126">
        <v>1.0409908835997241</v>
      </c>
      <c r="W41" s="126">
        <v>3.6529201413762133</v>
      </c>
      <c r="X41" s="126">
        <v>1.9855690394523304</v>
      </c>
      <c r="Y41" s="126">
        <v>1.9900882047862338</v>
      </c>
      <c r="Z41" s="126">
        <v>0.52121124849351219</v>
      </c>
      <c r="AA41" s="123">
        <v>1.2764365259333676</v>
      </c>
      <c r="AB41" s="833"/>
      <c r="AC41" s="833"/>
      <c r="AD41" s="833"/>
      <c r="AE41" s="833"/>
      <c r="AF41" s="833"/>
      <c r="AG41" s="833"/>
      <c r="AH41" s="833"/>
      <c r="AI41" s="833"/>
      <c r="AJ41" s="833"/>
      <c r="AK41" s="833"/>
      <c r="AL41" s="833"/>
      <c r="AM41" s="833"/>
      <c r="AN41" s="833"/>
      <c r="AO41" s="833"/>
      <c r="AP41" s="833"/>
      <c r="AQ41" s="833"/>
      <c r="AR41" s="833"/>
      <c r="AS41" s="833"/>
      <c r="AT41" s="833"/>
      <c r="AU41" s="833"/>
      <c r="AV41" s="833"/>
      <c r="AW41" s="833"/>
      <c r="AX41" s="833"/>
      <c r="AY41" s="833"/>
      <c r="AZ41" s="344"/>
      <c r="BA41" s="965" t="s">
        <v>56</v>
      </c>
      <c r="BB41" s="552" t="s">
        <v>49</v>
      </c>
      <c r="BC41" s="54" t="s">
        <v>35</v>
      </c>
      <c r="BD41" s="50" t="s">
        <v>35</v>
      </c>
      <c r="BE41" s="50" t="s">
        <v>35</v>
      </c>
      <c r="BF41" s="50" t="s">
        <v>35</v>
      </c>
      <c r="BG41" s="45" t="s">
        <v>35</v>
      </c>
      <c r="BH41" s="54" t="s">
        <v>35</v>
      </c>
      <c r="BI41" s="50" t="s">
        <v>35</v>
      </c>
      <c r="BJ41" s="50" t="s">
        <v>35</v>
      </c>
      <c r="BK41" s="50" t="s">
        <v>35</v>
      </c>
      <c r="BL41" s="45" t="s">
        <v>35</v>
      </c>
      <c r="BM41" s="54" t="s">
        <v>35</v>
      </c>
      <c r="BN41" s="50" t="s">
        <v>35</v>
      </c>
      <c r="BO41" s="50" t="s">
        <v>35</v>
      </c>
      <c r="BP41" s="50" t="s">
        <v>35</v>
      </c>
      <c r="BQ41" s="45" t="s">
        <v>35</v>
      </c>
      <c r="BR41" s="54" t="s">
        <v>35</v>
      </c>
      <c r="BS41" s="50" t="s">
        <v>35</v>
      </c>
      <c r="BT41" s="50" t="s">
        <v>35</v>
      </c>
      <c r="BU41" s="50" t="s">
        <v>35</v>
      </c>
      <c r="BV41" s="50" t="s">
        <v>35</v>
      </c>
      <c r="BW41" s="50" t="s">
        <v>35</v>
      </c>
      <c r="BX41" s="50" t="s">
        <v>35</v>
      </c>
      <c r="BY41" s="39" t="s">
        <v>35</v>
      </c>
      <c r="BZ41" s="39" t="s">
        <v>35</v>
      </c>
      <c r="CA41" s="39" t="s">
        <v>35</v>
      </c>
      <c r="CB41" s="8"/>
      <c r="CC41" s="8"/>
      <c r="CD41" s="8"/>
      <c r="CE41" s="8"/>
      <c r="CF41" s="8"/>
      <c r="CG41" s="8"/>
      <c r="CH41" s="8"/>
      <c r="CI41" s="8"/>
      <c r="CJ41" s="8"/>
      <c r="CK41" s="8"/>
      <c r="CL41" s="8"/>
      <c r="CM41" s="8"/>
      <c r="CN41" s="8"/>
      <c r="CO41" s="8"/>
      <c r="CP41" s="8"/>
      <c r="CQ41" s="8"/>
      <c r="CR41" s="8"/>
      <c r="CS41" s="8"/>
      <c r="CT41" s="8"/>
      <c r="CU41" s="8"/>
      <c r="CV41" s="8"/>
      <c r="CW41" s="8"/>
      <c r="CX41" s="8"/>
      <c r="CY41" s="8"/>
      <c r="CZ41" s="8"/>
    </row>
    <row r="42" s="489" customFormat="true" ht="15" customHeight="true" x14ac:dyDescent="0.2">
      <c r="A42" s="977"/>
      <c r="B42" s="370" t="s">
        <v>48</v>
      </c>
      <c r="C42" s="127">
        <v>97.277360194764611</v>
      </c>
      <c r="D42" s="126">
        <v>99.054898691878805</v>
      </c>
      <c r="E42" s="126">
        <v>99.533552294279517</v>
      </c>
      <c r="F42" s="126">
        <v>99.792091142554497</v>
      </c>
      <c r="G42" s="125">
        <v>99.80482001222849</v>
      </c>
      <c r="H42" s="124">
        <v>99.13756376628001</v>
      </c>
      <c r="I42" s="126">
        <v>99.396193761567829</v>
      </c>
      <c r="J42" s="126">
        <v>99.576096124061621</v>
      </c>
      <c r="K42" s="126">
        <v>99.921564703325501</v>
      </c>
      <c r="L42" s="123">
        <v>99.777672416309585</v>
      </c>
      <c r="M42" s="127">
        <v>94.028718859217406</v>
      </c>
      <c r="N42" s="126">
        <v>97.732164890617668</v>
      </c>
      <c r="O42" s="126">
        <v>98.152055169174076</v>
      </c>
      <c r="P42" s="126">
        <v>98.73628921654138</v>
      </c>
      <c r="Q42" s="125">
        <v>99.87217405190836</v>
      </c>
      <c r="R42" s="124">
        <v>99.432850420939602</v>
      </c>
      <c r="S42" s="126">
        <v>99.372245625310157</v>
      </c>
      <c r="T42" s="126">
        <v>99.444077853833292</v>
      </c>
      <c r="U42" s="126">
        <v>99.428143176453503</v>
      </c>
      <c r="V42" s="126">
        <v>98.959009116400253</v>
      </c>
      <c r="W42" s="126">
        <v>96.347079858623758</v>
      </c>
      <c r="X42" s="126">
        <v>98.014430960547699</v>
      </c>
      <c r="Y42" s="126">
        <v>98.009911795213796</v>
      </c>
      <c r="Z42" s="126">
        <v>99.478788751506414</v>
      </c>
      <c r="AA42" s="123">
        <v>98.723563474066609</v>
      </c>
      <c r="AB42" s="833"/>
      <c r="AC42" s="833"/>
      <c r="AD42" s="833"/>
      <c r="AE42" s="833"/>
      <c r="AF42" s="833"/>
      <c r="AG42" s="833"/>
      <c r="AH42" s="833"/>
      <c r="AI42" s="833"/>
      <c r="AJ42" s="833"/>
      <c r="AK42" s="833"/>
      <c r="AL42" s="833"/>
      <c r="AM42" s="833"/>
      <c r="AN42" s="833"/>
      <c r="AO42" s="833"/>
      <c r="AP42" s="833"/>
      <c r="AQ42" s="833"/>
      <c r="AR42" s="833"/>
      <c r="AS42" s="833"/>
      <c r="AT42" s="833"/>
      <c r="AU42" s="833"/>
      <c r="AV42" s="833"/>
      <c r="AW42" s="833"/>
      <c r="AX42" s="833"/>
      <c r="AY42" s="833"/>
      <c r="AZ42" s="344"/>
      <c r="BA42" s="965"/>
      <c r="BB42" s="552" t="s">
        <v>48</v>
      </c>
      <c r="BC42" s="54" t="s">
        <v>35</v>
      </c>
      <c r="BD42" s="50" t="s">
        <v>35</v>
      </c>
      <c r="BE42" s="50" t="s">
        <v>35</v>
      </c>
      <c r="BF42" s="50" t="s">
        <v>35</v>
      </c>
      <c r="BG42" s="45" t="s">
        <v>35</v>
      </c>
      <c r="BH42" s="54" t="s">
        <v>35</v>
      </c>
      <c r="BI42" s="50" t="s">
        <v>35</v>
      </c>
      <c r="BJ42" s="50" t="s">
        <v>35</v>
      </c>
      <c r="BK42" s="50" t="s">
        <v>35</v>
      </c>
      <c r="BL42" s="45" t="s">
        <v>35</v>
      </c>
      <c r="BM42" s="54" t="s">
        <v>35</v>
      </c>
      <c r="BN42" s="50" t="s">
        <v>35</v>
      </c>
      <c r="BO42" s="50" t="s">
        <v>35</v>
      </c>
      <c r="BP42" s="50" t="s">
        <v>35</v>
      </c>
      <c r="BQ42" s="45" t="s">
        <v>35</v>
      </c>
      <c r="BR42" s="54" t="s">
        <v>35</v>
      </c>
      <c r="BS42" s="50" t="s">
        <v>35</v>
      </c>
      <c r="BT42" s="50" t="s">
        <v>35</v>
      </c>
      <c r="BU42" s="50" t="s">
        <v>35</v>
      </c>
      <c r="BV42" s="50" t="s">
        <v>35</v>
      </c>
      <c r="BW42" s="50" t="s">
        <v>35</v>
      </c>
      <c r="BX42" s="50" t="s">
        <v>35</v>
      </c>
      <c r="BY42" s="39" t="s">
        <v>35</v>
      </c>
      <c r="BZ42" s="39" t="s">
        <v>35</v>
      </c>
      <c r="CA42" s="39" t="s">
        <v>35</v>
      </c>
      <c r="CB42" s="8"/>
      <c r="CC42" s="8"/>
      <c r="CD42" s="8"/>
      <c r="CE42" s="8"/>
      <c r="CF42" s="8"/>
      <c r="CG42" s="8"/>
      <c r="CH42" s="8"/>
      <c r="CI42" s="8"/>
      <c r="CJ42" s="8"/>
      <c r="CK42" s="8"/>
      <c r="CL42" s="8"/>
      <c r="CM42" s="8"/>
      <c r="CN42" s="8"/>
      <c r="CO42" s="8"/>
      <c r="CP42" s="8"/>
      <c r="CQ42" s="8"/>
      <c r="CR42" s="8"/>
      <c r="CS42" s="8"/>
      <c r="CT42" s="8"/>
      <c r="CU42" s="8"/>
      <c r="CV42" s="8"/>
      <c r="CW42" s="8"/>
      <c r="CX42" s="8"/>
      <c r="CY42" s="8"/>
      <c r="CZ42" s="8"/>
    </row>
    <row r="43" s="489" customFormat="true" ht="15" customHeight="true" x14ac:dyDescent="0.2">
      <c r="A43" s="977" t="s">
        <v>53</v>
      </c>
      <c r="B43" s="370" t="s">
        <v>49</v>
      </c>
      <c r="C43" s="70" t="s">
        <v>35</v>
      </c>
      <c r="D43" s="67" t="s">
        <v>35</v>
      </c>
      <c r="E43" s="67" t="s">
        <v>35</v>
      </c>
      <c r="F43" s="67" t="s">
        <v>35</v>
      </c>
      <c r="G43" s="64" t="s">
        <v>35</v>
      </c>
      <c r="H43" s="61" t="s">
        <v>35</v>
      </c>
      <c r="I43" s="67" t="s">
        <v>35</v>
      </c>
      <c r="J43" s="67" t="s">
        <v>35</v>
      </c>
      <c r="K43" s="67" t="s">
        <v>35</v>
      </c>
      <c r="L43" s="58" t="s">
        <v>35</v>
      </c>
      <c r="M43" s="70" t="s">
        <v>35</v>
      </c>
      <c r="N43" s="67" t="s">
        <v>35</v>
      </c>
      <c r="O43" s="67" t="s">
        <v>35</v>
      </c>
      <c r="P43" s="67" t="s">
        <v>35</v>
      </c>
      <c r="Q43" s="64" t="s">
        <v>35</v>
      </c>
      <c r="R43" s="61" t="s">
        <v>35</v>
      </c>
      <c r="S43" s="67" t="s">
        <v>35</v>
      </c>
      <c r="T43" s="67" t="s">
        <v>35</v>
      </c>
      <c r="U43" s="67" t="s">
        <v>35</v>
      </c>
      <c r="V43" s="67" t="s">
        <v>35</v>
      </c>
      <c r="W43" s="67" t="s">
        <v>35</v>
      </c>
      <c r="X43" s="67" t="s">
        <v>35</v>
      </c>
      <c r="Y43" s="67" t="s">
        <v>35</v>
      </c>
      <c r="Z43" s="67" t="s">
        <v>35</v>
      </c>
      <c r="AA43" s="58" t="s">
        <v>35</v>
      </c>
      <c r="AB43" s="833"/>
      <c r="AC43" s="833"/>
      <c r="AD43" s="833"/>
      <c r="AE43" s="833"/>
      <c r="AF43" s="833"/>
      <c r="AG43" s="833"/>
      <c r="AH43" s="833"/>
      <c r="AI43" s="833"/>
      <c r="AJ43" s="833"/>
      <c r="AK43" s="833"/>
      <c r="AL43" s="833"/>
      <c r="AM43" s="833"/>
      <c r="AN43" s="833"/>
      <c r="AO43" s="833"/>
      <c r="AP43" s="833"/>
      <c r="AQ43" s="833"/>
      <c r="AR43" s="833"/>
      <c r="AS43" s="833"/>
      <c r="AT43" s="833"/>
      <c r="AU43" s="833"/>
      <c r="AV43" s="833"/>
      <c r="AW43" s="833"/>
      <c r="AX43" s="833"/>
      <c r="AY43" s="833"/>
      <c r="AZ43" s="344"/>
      <c r="BA43" s="965" t="s">
        <v>53</v>
      </c>
      <c r="BB43" s="552" t="s">
        <v>49</v>
      </c>
      <c r="BC43" s="54" t="s">
        <v>35</v>
      </c>
      <c r="BD43" s="50" t="s">
        <v>35</v>
      </c>
      <c r="BE43" s="50" t="s">
        <v>35</v>
      </c>
      <c r="BF43" s="50" t="s">
        <v>35</v>
      </c>
      <c r="BG43" s="45" t="s">
        <v>35</v>
      </c>
      <c r="BH43" s="54" t="s">
        <v>35</v>
      </c>
      <c r="BI43" s="50" t="s">
        <v>35</v>
      </c>
      <c r="BJ43" s="50" t="s">
        <v>35</v>
      </c>
      <c r="BK43" s="50" t="s">
        <v>35</v>
      </c>
      <c r="BL43" s="45" t="s">
        <v>35</v>
      </c>
      <c r="BM43" s="54" t="s">
        <v>35</v>
      </c>
      <c r="BN43" s="50" t="s">
        <v>35</v>
      </c>
      <c r="BO43" s="50" t="s">
        <v>35</v>
      </c>
      <c r="BP43" s="50" t="s">
        <v>35</v>
      </c>
      <c r="BQ43" s="45" t="s">
        <v>35</v>
      </c>
      <c r="BR43" s="54" t="s">
        <v>35</v>
      </c>
      <c r="BS43" s="50" t="s">
        <v>35</v>
      </c>
      <c r="BT43" s="50" t="s">
        <v>35</v>
      </c>
      <c r="BU43" s="50" t="s">
        <v>35</v>
      </c>
      <c r="BV43" s="50" t="s">
        <v>35</v>
      </c>
      <c r="BW43" s="50" t="s">
        <v>35</v>
      </c>
      <c r="BX43" s="50" t="s">
        <v>35</v>
      </c>
      <c r="BY43" s="39" t="s">
        <v>35</v>
      </c>
      <c r="BZ43" s="39" t="s">
        <v>35</v>
      </c>
      <c r="CA43" s="39" t="s">
        <v>35</v>
      </c>
      <c r="CB43" s="8"/>
      <c r="CC43" s="8"/>
      <c r="CD43" s="8"/>
      <c r="CE43" s="8"/>
      <c r="CF43" s="8"/>
      <c r="CG43" s="8"/>
      <c r="CH43" s="8"/>
      <c r="CI43" s="8"/>
      <c r="CJ43" s="8"/>
      <c r="CK43" s="8"/>
      <c r="CL43" s="8"/>
      <c r="CM43" s="8"/>
      <c r="CN43" s="8"/>
      <c r="CO43" s="8"/>
      <c r="CP43" s="8"/>
      <c r="CQ43" s="8"/>
      <c r="CR43" s="8"/>
      <c r="CS43" s="8"/>
      <c r="CT43" s="8"/>
      <c r="CU43" s="8"/>
      <c r="CV43" s="8"/>
      <c r="CW43" s="8"/>
      <c r="CX43" s="8"/>
      <c r="CY43" s="8"/>
      <c r="CZ43" s="8"/>
    </row>
    <row r="44" s="489" customFormat="true" ht="15" customHeight="true" x14ac:dyDescent="0.2">
      <c r="A44" s="977"/>
      <c r="B44" s="370" t="s">
        <v>48</v>
      </c>
      <c r="C44" s="70" t="s">
        <v>35</v>
      </c>
      <c r="D44" s="67" t="s">
        <v>35</v>
      </c>
      <c r="E44" s="67" t="s">
        <v>35</v>
      </c>
      <c r="F44" s="67" t="s">
        <v>35</v>
      </c>
      <c r="G44" s="64" t="s">
        <v>35</v>
      </c>
      <c r="H44" s="61" t="s">
        <v>35</v>
      </c>
      <c r="I44" s="67" t="s">
        <v>35</v>
      </c>
      <c r="J44" s="67" t="s">
        <v>35</v>
      </c>
      <c r="K44" s="67" t="s">
        <v>35</v>
      </c>
      <c r="L44" s="58" t="s">
        <v>35</v>
      </c>
      <c r="M44" s="70" t="s">
        <v>35</v>
      </c>
      <c r="N44" s="67" t="s">
        <v>35</v>
      </c>
      <c r="O44" s="67" t="s">
        <v>35</v>
      </c>
      <c r="P44" s="67" t="s">
        <v>35</v>
      </c>
      <c r="Q44" s="64" t="s">
        <v>35</v>
      </c>
      <c r="R44" s="61" t="s">
        <v>35</v>
      </c>
      <c r="S44" s="67" t="s">
        <v>35</v>
      </c>
      <c r="T44" s="67" t="s">
        <v>35</v>
      </c>
      <c r="U44" s="67" t="s">
        <v>35</v>
      </c>
      <c r="V44" s="67" t="s">
        <v>35</v>
      </c>
      <c r="W44" s="67" t="s">
        <v>35</v>
      </c>
      <c r="X44" s="67" t="s">
        <v>35</v>
      </c>
      <c r="Y44" s="67" t="s">
        <v>35</v>
      </c>
      <c r="Z44" s="67" t="s">
        <v>35</v>
      </c>
      <c r="AA44" s="58" t="s">
        <v>35</v>
      </c>
      <c r="AB44" s="833"/>
      <c r="AC44" s="833"/>
      <c r="AD44" s="833"/>
      <c r="AE44" s="833"/>
      <c r="AF44" s="833"/>
      <c r="AG44" s="833"/>
      <c r="AH44" s="833"/>
      <c r="AI44" s="833"/>
      <c r="AJ44" s="833"/>
      <c r="AK44" s="833"/>
      <c r="AL44" s="833"/>
      <c r="AM44" s="833"/>
      <c r="AN44" s="833"/>
      <c r="AO44" s="833"/>
      <c r="AP44" s="833"/>
      <c r="AQ44" s="833"/>
      <c r="AR44" s="833"/>
      <c r="AS44" s="833"/>
      <c r="AT44" s="833"/>
      <c r="AU44" s="833"/>
      <c r="AV44" s="833"/>
      <c r="AW44" s="833"/>
      <c r="AX44" s="833"/>
      <c r="AY44" s="833"/>
      <c r="AZ44" s="344"/>
      <c r="BA44" s="965"/>
      <c r="BB44" s="552" t="s">
        <v>48</v>
      </c>
      <c r="BC44" s="54" t="s">
        <v>35</v>
      </c>
      <c r="BD44" s="50" t="s">
        <v>35</v>
      </c>
      <c r="BE44" s="50" t="s">
        <v>35</v>
      </c>
      <c r="BF44" s="50" t="s">
        <v>35</v>
      </c>
      <c r="BG44" s="45" t="s">
        <v>35</v>
      </c>
      <c r="BH44" s="54" t="s">
        <v>35</v>
      </c>
      <c r="BI44" s="50" t="s">
        <v>35</v>
      </c>
      <c r="BJ44" s="50" t="s">
        <v>35</v>
      </c>
      <c r="BK44" s="50" t="s">
        <v>35</v>
      </c>
      <c r="BL44" s="45" t="s">
        <v>35</v>
      </c>
      <c r="BM44" s="54" t="s">
        <v>35</v>
      </c>
      <c r="BN44" s="50" t="s">
        <v>35</v>
      </c>
      <c r="BO44" s="50" t="s">
        <v>35</v>
      </c>
      <c r="BP44" s="50" t="s">
        <v>35</v>
      </c>
      <c r="BQ44" s="45" t="s">
        <v>35</v>
      </c>
      <c r="BR44" s="54" t="s">
        <v>35</v>
      </c>
      <c r="BS44" s="50" t="s">
        <v>35</v>
      </c>
      <c r="BT44" s="50" t="s">
        <v>35</v>
      </c>
      <c r="BU44" s="50" t="s">
        <v>35</v>
      </c>
      <c r="BV44" s="50" t="s">
        <v>35</v>
      </c>
      <c r="BW44" s="50" t="s">
        <v>35</v>
      </c>
      <c r="BX44" s="50" t="s">
        <v>35</v>
      </c>
      <c r="BY44" s="39" t="s">
        <v>35</v>
      </c>
      <c r="BZ44" s="39" t="s">
        <v>35</v>
      </c>
      <c r="CA44" s="39" t="s">
        <v>35</v>
      </c>
      <c r="CB44" s="8"/>
      <c r="CC44" s="8"/>
      <c r="CD44" s="8"/>
      <c r="CE44" s="8"/>
      <c r="CF44" s="8"/>
      <c r="CG44" s="8"/>
      <c r="CH44" s="8"/>
      <c r="CI44" s="8"/>
      <c r="CJ44" s="8"/>
      <c r="CK44" s="8"/>
      <c r="CL44" s="8"/>
      <c r="CM44" s="8"/>
      <c r="CN44" s="8"/>
      <c r="CO44" s="8"/>
      <c r="CP44" s="8"/>
      <c r="CQ44" s="8"/>
      <c r="CR44" s="8"/>
      <c r="CS44" s="8"/>
      <c r="CT44" s="8"/>
      <c r="CU44" s="8"/>
      <c r="CV44" s="8"/>
      <c r="CW44" s="8"/>
      <c r="CX44" s="8"/>
      <c r="CY44" s="8"/>
      <c r="CZ44" s="8"/>
    </row>
    <row r="45" s="489" customFormat="true" ht="15" customHeight="true" x14ac:dyDescent="0.2">
      <c r="A45" s="977" t="s">
        <v>52</v>
      </c>
      <c r="B45" s="370" t="s">
        <v>49</v>
      </c>
      <c r="C45" s="70" t="s">
        <v>35</v>
      </c>
      <c r="D45" s="67" t="s">
        <v>35</v>
      </c>
      <c r="E45" s="67" t="s">
        <v>35</v>
      </c>
      <c r="F45" s="67" t="s">
        <v>35</v>
      </c>
      <c r="G45" s="64" t="s">
        <v>35</v>
      </c>
      <c r="H45" s="61" t="s">
        <v>35</v>
      </c>
      <c r="I45" s="67" t="s">
        <v>35</v>
      </c>
      <c r="J45" s="67" t="s">
        <v>35</v>
      </c>
      <c r="K45" s="67" t="s">
        <v>35</v>
      </c>
      <c r="L45" s="58" t="s">
        <v>35</v>
      </c>
      <c r="M45" s="70" t="s">
        <v>35</v>
      </c>
      <c r="N45" s="67" t="s">
        <v>35</v>
      </c>
      <c r="O45" s="67" t="s">
        <v>35</v>
      </c>
      <c r="P45" s="67" t="s">
        <v>35</v>
      </c>
      <c r="Q45" s="64" t="s">
        <v>35</v>
      </c>
      <c r="R45" s="61" t="s">
        <v>35</v>
      </c>
      <c r="S45" s="67" t="s">
        <v>35</v>
      </c>
      <c r="T45" s="67" t="s">
        <v>35</v>
      </c>
      <c r="U45" s="67" t="s">
        <v>35</v>
      </c>
      <c r="V45" s="67" t="s">
        <v>35</v>
      </c>
      <c r="W45" s="67" t="s">
        <v>35</v>
      </c>
      <c r="X45" s="67" t="s">
        <v>35</v>
      </c>
      <c r="Y45" s="67" t="s">
        <v>35</v>
      </c>
      <c r="Z45" s="67" t="s">
        <v>35</v>
      </c>
      <c r="AA45" s="58" t="s">
        <v>35</v>
      </c>
      <c r="AB45" s="833"/>
      <c r="AC45" s="833"/>
      <c r="AD45" s="833"/>
      <c r="AE45" s="833"/>
      <c r="AF45" s="833"/>
      <c r="AG45" s="833"/>
      <c r="AH45" s="833"/>
      <c r="AI45" s="833"/>
      <c r="AJ45" s="833"/>
      <c r="AK45" s="833"/>
      <c r="AL45" s="833"/>
      <c r="AM45" s="833"/>
      <c r="AN45" s="833"/>
      <c r="AO45" s="833"/>
      <c r="AP45" s="833"/>
      <c r="AQ45" s="833"/>
      <c r="AR45" s="833"/>
      <c r="AS45" s="833"/>
      <c r="AT45" s="833"/>
      <c r="AU45" s="833"/>
      <c r="AV45" s="833"/>
      <c r="AW45" s="833"/>
      <c r="AX45" s="833"/>
      <c r="AY45" s="833"/>
      <c r="AZ45" s="344"/>
      <c r="BA45" s="965" t="s">
        <v>52</v>
      </c>
      <c r="BB45" s="552" t="s">
        <v>49</v>
      </c>
      <c r="BC45" s="54" t="s">
        <v>35</v>
      </c>
      <c r="BD45" s="50" t="s">
        <v>35</v>
      </c>
      <c r="BE45" s="50" t="s">
        <v>35</v>
      </c>
      <c r="BF45" s="50" t="s">
        <v>35</v>
      </c>
      <c r="BG45" s="45" t="s">
        <v>35</v>
      </c>
      <c r="BH45" s="54" t="s">
        <v>35</v>
      </c>
      <c r="BI45" s="50" t="s">
        <v>35</v>
      </c>
      <c r="BJ45" s="50" t="s">
        <v>35</v>
      </c>
      <c r="BK45" s="50" t="s">
        <v>35</v>
      </c>
      <c r="BL45" s="45" t="s">
        <v>35</v>
      </c>
      <c r="BM45" s="54" t="s">
        <v>35</v>
      </c>
      <c r="BN45" s="50" t="s">
        <v>35</v>
      </c>
      <c r="BO45" s="50" t="s">
        <v>35</v>
      </c>
      <c r="BP45" s="50" t="s">
        <v>35</v>
      </c>
      <c r="BQ45" s="45" t="s">
        <v>35</v>
      </c>
      <c r="BR45" s="54" t="s">
        <v>35</v>
      </c>
      <c r="BS45" s="50" t="s">
        <v>35</v>
      </c>
      <c r="BT45" s="50" t="s">
        <v>35</v>
      </c>
      <c r="BU45" s="50" t="s">
        <v>35</v>
      </c>
      <c r="BV45" s="50" t="s">
        <v>35</v>
      </c>
      <c r="BW45" s="50" t="s">
        <v>35</v>
      </c>
      <c r="BX45" s="50" t="s">
        <v>35</v>
      </c>
      <c r="BY45" s="39" t="s">
        <v>35</v>
      </c>
      <c r="BZ45" s="39" t="s">
        <v>35</v>
      </c>
      <c r="CA45" s="39" t="s">
        <v>35</v>
      </c>
      <c r="CB45" s="8"/>
      <c r="CC45" s="8"/>
      <c r="CD45" s="8"/>
      <c r="CE45" s="8"/>
      <c r="CF45" s="8"/>
      <c r="CG45" s="8"/>
      <c r="CH45" s="8"/>
      <c r="CI45" s="8"/>
      <c r="CJ45" s="8"/>
      <c r="CK45" s="8"/>
      <c r="CL45" s="8"/>
      <c r="CM45" s="8"/>
      <c r="CN45" s="8"/>
      <c r="CO45" s="8"/>
      <c r="CP45" s="8"/>
      <c r="CQ45" s="8"/>
      <c r="CR45" s="8"/>
      <c r="CS45" s="8"/>
      <c r="CT45" s="8"/>
      <c r="CU45" s="8"/>
      <c r="CV45" s="8"/>
      <c r="CW45" s="8"/>
      <c r="CX45" s="8"/>
      <c r="CY45" s="8"/>
      <c r="CZ45" s="8"/>
    </row>
    <row r="46" s="489" customFormat="true" ht="15" customHeight="true" x14ac:dyDescent="0.2">
      <c r="A46" s="977"/>
      <c r="B46" s="370" t="s">
        <v>48</v>
      </c>
      <c r="C46" s="70" t="s">
        <v>35</v>
      </c>
      <c r="D46" s="67" t="s">
        <v>35</v>
      </c>
      <c r="E46" s="67" t="s">
        <v>35</v>
      </c>
      <c r="F46" s="67" t="s">
        <v>35</v>
      </c>
      <c r="G46" s="64" t="s">
        <v>35</v>
      </c>
      <c r="H46" s="61" t="s">
        <v>35</v>
      </c>
      <c r="I46" s="67" t="s">
        <v>35</v>
      </c>
      <c r="J46" s="67" t="s">
        <v>35</v>
      </c>
      <c r="K46" s="67" t="s">
        <v>35</v>
      </c>
      <c r="L46" s="58" t="s">
        <v>35</v>
      </c>
      <c r="M46" s="70" t="s">
        <v>35</v>
      </c>
      <c r="N46" s="67" t="s">
        <v>35</v>
      </c>
      <c r="O46" s="67" t="s">
        <v>35</v>
      </c>
      <c r="P46" s="67" t="s">
        <v>35</v>
      </c>
      <c r="Q46" s="64" t="s">
        <v>35</v>
      </c>
      <c r="R46" s="61" t="s">
        <v>35</v>
      </c>
      <c r="S46" s="67" t="s">
        <v>35</v>
      </c>
      <c r="T46" s="67" t="s">
        <v>35</v>
      </c>
      <c r="U46" s="67" t="s">
        <v>35</v>
      </c>
      <c r="V46" s="67" t="s">
        <v>35</v>
      </c>
      <c r="W46" s="67" t="s">
        <v>35</v>
      </c>
      <c r="X46" s="67" t="s">
        <v>35</v>
      </c>
      <c r="Y46" s="67" t="s">
        <v>35</v>
      </c>
      <c r="Z46" s="67" t="s">
        <v>35</v>
      </c>
      <c r="AA46" s="58" t="s">
        <v>35</v>
      </c>
      <c r="AB46" s="833"/>
      <c r="AC46" s="833"/>
      <c r="AD46" s="833"/>
      <c r="AE46" s="833"/>
      <c r="AF46" s="833"/>
      <c r="AG46" s="833"/>
      <c r="AH46" s="833"/>
      <c r="AI46" s="833"/>
      <c r="AJ46" s="833"/>
      <c r="AK46" s="833"/>
      <c r="AL46" s="833"/>
      <c r="AM46" s="833"/>
      <c r="AN46" s="833"/>
      <c r="AO46" s="833"/>
      <c r="AP46" s="833"/>
      <c r="AQ46" s="833"/>
      <c r="AR46" s="833"/>
      <c r="AS46" s="833"/>
      <c r="AT46" s="833"/>
      <c r="AU46" s="833"/>
      <c r="AV46" s="833"/>
      <c r="AW46" s="833"/>
      <c r="AX46" s="833"/>
      <c r="AY46" s="833"/>
      <c r="AZ46" s="344"/>
      <c r="BA46" s="965"/>
      <c r="BB46" s="552" t="s">
        <v>48</v>
      </c>
      <c r="BC46" s="54" t="s">
        <v>35</v>
      </c>
      <c r="BD46" s="50" t="s">
        <v>35</v>
      </c>
      <c r="BE46" s="50" t="s">
        <v>35</v>
      </c>
      <c r="BF46" s="50" t="s">
        <v>35</v>
      </c>
      <c r="BG46" s="45" t="s">
        <v>35</v>
      </c>
      <c r="BH46" s="54" t="s">
        <v>35</v>
      </c>
      <c r="BI46" s="50" t="s">
        <v>35</v>
      </c>
      <c r="BJ46" s="50" t="s">
        <v>35</v>
      </c>
      <c r="BK46" s="50" t="s">
        <v>35</v>
      </c>
      <c r="BL46" s="45" t="s">
        <v>35</v>
      </c>
      <c r="BM46" s="54" t="s">
        <v>35</v>
      </c>
      <c r="BN46" s="50" t="s">
        <v>35</v>
      </c>
      <c r="BO46" s="50" t="s">
        <v>35</v>
      </c>
      <c r="BP46" s="50" t="s">
        <v>35</v>
      </c>
      <c r="BQ46" s="45" t="s">
        <v>35</v>
      </c>
      <c r="BR46" s="54" t="s">
        <v>35</v>
      </c>
      <c r="BS46" s="50" t="s">
        <v>35</v>
      </c>
      <c r="BT46" s="50" t="s">
        <v>35</v>
      </c>
      <c r="BU46" s="50" t="s">
        <v>35</v>
      </c>
      <c r="BV46" s="50" t="s">
        <v>35</v>
      </c>
      <c r="BW46" s="50" t="s">
        <v>35</v>
      </c>
      <c r="BX46" s="50" t="s">
        <v>35</v>
      </c>
      <c r="BY46" s="39" t="s">
        <v>35</v>
      </c>
      <c r="BZ46" s="39" t="s">
        <v>35</v>
      </c>
      <c r="CA46" s="39" t="s">
        <v>35</v>
      </c>
      <c r="CB46" s="8"/>
      <c r="CC46" s="8"/>
      <c r="CD46" s="8"/>
      <c r="CE46" s="8"/>
      <c r="CF46" s="8"/>
      <c r="CG46" s="8"/>
      <c r="CH46" s="8"/>
      <c r="CI46" s="8"/>
      <c r="CJ46" s="8"/>
      <c r="CK46" s="8"/>
      <c r="CL46" s="8"/>
      <c r="CM46" s="8"/>
      <c r="CN46" s="8"/>
      <c r="CO46" s="8"/>
      <c r="CP46" s="8"/>
      <c r="CQ46" s="8"/>
      <c r="CR46" s="8"/>
      <c r="CS46" s="8"/>
      <c r="CT46" s="8"/>
      <c r="CU46" s="8"/>
      <c r="CV46" s="8"/>
      <c r="CW46" s="8"/>
      <c r="CX46" s="8"/>
      <c r="CY46" s="8"/>
      <c r="CZ46" s="8"/>
    </row>
    <row r="47" s="315" customFormat="true" ht="15" customHeight="true" x14ac:dyDescent="0.2">
      <c r="A47" s="977" t="s">
        <v>101</v>
      </c>
      <c r="B47" s="370" t="s">
        <v>100</v>
      </c>
      <c r="C47" s="70" t="s">
        <v>35</v>
      </c>
      <c r="D47" s="67" t="s">
        <v>35</v>
      </c>
      <c r="E47" s="67" t="s">
        <v>35</v>
      </c>
      <c r="F47" s="67" t="s">
        <v>35</v>
      </c>
      <c r="G47" s="64" t="s">
        <v>35</v>
      </c>
      <c r="H47" s="61" t="s">
        <v>35</v>
      </c>
      <c r="I47" s="67" t="s">
        <v>35</v>
      </c>
      <c r="J47" s="67" t="s">
        <v>35</v>
      </c>
      <c r="K47" s="67" t="s">
        <v>35</v>
      </c>
      <c r="L47" s="58" t="s">
        <v>35</v>
      </c>
      <c r="M47" s="70" t="s">
        <v>35</v>
      </c>
      <c r="N47" s="67" t="s">
        <v>35</v>
      </c>
      <c r="O47" s="67" t="s">
        <v>35</v>
      </c>
      <c r="P47" s="67" t="s">
        <v>35</v>
      </c>
      <c r="Q47" s="64" t="s">
        <v>35</v>
      </c>
      <c r="R47" s="61" t="s">
        <v>35</v>
      </c>
      <c r="S47" s="67" t="s">
        <v>35</v>
      </c>
      <c r="T47" s="67" t="s">
        <v>35</v>
      </c>
      <c r="U47" s="67" t="s">
        <v>35</v>
      </c>
      <c r="V47" s="67" t="s">
        <v>35</v>
      </c>
      <c r="W47" s="67" t="s">
        <v>35</v>
      </c>
      <c r="X47" s="67" t="s">
        <v>35</v>
      </c>
      <c r="Y47" s="67" t="s">
        <v>35</v>
      </c>
      <c r="Z47" s="67" t="s">
        <v>35</v>
      </c>
      <c r="AA47" s="58" t="s">
        <v>35</v>
      </c>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343"/>
      <c r="BA47" s="965" t="s">
        <v>101</v>
      </c>
      <c r="BB47" s="552" t="s">
        <v>100</v>
      </c>
      <c r="BC47" s="54" t="s">
        <v>35</v>
      </c>
      <c r="BD47" s="50" t="s">
        <v>35</v>
      </c>
      <c r="BE47" s="50" t="s">
        <v>35</v>
      </c>
      <c r="BF47" s="50" t="s">
        <v>35</v>
      </c>
      <c r="BG47" s="45" t="s">
        <v>35</v>
      </c>
      <c r="BH47" s="54" t="s">
        <v>35</v>
      </c>
      <c r="BI47" s="50" t="s">
        <v>35</v>
      </c>
      <c r="BJ47" s="50" t="s">
        <v>35</v>
      </c>
      <c r="BK47" s="50" t="s">
        <v>35</v>
      </c>
      <c r="BL47" s="45" t="s">
        <v>35</v>
      </c>
      <c r="BM47" s="54" t="s">
        <v>35</v>
      </c>
      <c r="BN47" s="50" t="s">
        <v>35</v>
      </c>
      <c r="BO47" s="50" t="s">
        <v>35</v>
      </c>
      <c r="BP47" s="50" t="s">
        <v>35</v>
      </c>
      <c r="BQ47" s="45" t="s">
        <v>35</v>
      </c>
      <c r="BR47" s="54" t="s">
        <v>35</v>
      </c>
      <c r="BS47" s="50" t="s">
        <v>35</v>
      </c>
      <c r="BT47" s="50" t="s">
        <v>35</v>
      </c>
      <c r="BU47" s="50" t="s">
        <v>35</v>
      </c>
      <c r="BV47" s="50" t="s">
        <v>35</v>
      </c>
      <c r="BW47" s="50" t="s">
        <v>35</v>
      </c>
      <c r="BX47" s="50" t="s">
        <v>35</v>
      </c>
      <c r="BY47" s="39" t="s">
        <v>35</v>
      </c>
      <c r="BZ47" s="39" t="s">
        <v>35</v>
      </c>
      <c r="CA47" s="39" t="s">
        <v>35</v>
      </c>
      <c r="CB47" s="8"/>
      <c r="CC47" s="8"/>
      <c r="CD47" s="8"/>
      <c r="CE47" s="8"/>
      <c r="CF47" s="8"/>
      <c r="CG47" s="8"/>
      <c r="CH47" s="8"/>
      <c r="CI47" s="8"/>
      <c r="CJ47" s="8"/>
      <c r="CK47" s="8"/>
      <c r="CL47" s="8"/>
      <c r="CM47" s="8"/>
      <c r="CN47" s="8"/>
      <c r="CO47" s="8"/>
      <c r="CP47" s="8"/>
      <c r="CQ47" s="8"/>
      <c r="CR47" s="8"/>
      <c r="CS47" s="8"/>
      <c r="CT47" s="8"/>
      <c r="CU47" s="8"/>
      <c r="CV47" s="8"/>
      <c r="CW47" s="8"/>
      <c r="CX47" s="8"/>
      <c r="CY47" s="8"/>
      <c r="CZ47" s="8"/>
    </row>
    <row r="48" s="315" customFormat="true" ht="15" customHeight="true" x14ac:dyDescent="0.2">
      <c r="A48" s="977"/>
      <c r="B48" s="370" t="s">
        <v>99</v>
      </c>
      <c r="C48" s="70" t="s">
        <v>35</v>
      </c>
      <c r="D48" s="67" t="s">
        <v>35</v>
      </c>
      <c r="E48" s="67" t="s">
        <v>35</v>
      </c>
      <c r="F48" s="67" t="s">
        <v>35</v>
      </c>
      <c r="G48" s="64" t="s">
        <v>35</v>
      </c>
      <c r="H48" s="61" t="s">
        <v>35</v>
      </c>
      <c r="I48" s="67" t="s">
        <v>35</v>
      </c>
      <c r="J48" s="67" t="s">
        <v>35</v>
      </c>
      <c r="K48" s="67" t="s">
        <v>35</v>
      </c>
      <c r="L48" s="58" t="s">
        <v>35</v>
      </c>
      <c r="M48" s="70" t="s">
        <v>35</v>
      </c>
      <c r="N48" s="67" t="s">
        <v>35</v>
      </c>
      <c r="O48" s="67" t="s">
        <v>35</v>
      </c>
      <c r="P48" s="67" t="s">
        <v>35</v>
      </c>
      <c r="Q48" s="64" t="s">
        <v>35</v>
      </c>
      <c r="R48" s="61" t="s">
        <v>35</v>
      </c>
      <c r="S48" s="67" t="s">
        <v>35</v>
      </c>
      <c r="T48" s="67" t="s">
        <v>35</v>
      </c>
      <c r="U48" s="67" t="s">
        <v>35</v>
      </c>
      <c r="V48" s="67" t="s">
        <v>35</v>
      </c>
      <c r="W48" s="67" t="s">
        <v>35</v>
      </c>
      <c r="X48" s="67" t="s">
        <v>35</v>
      </c>
      <c r="Y48" s="67" t="s">
        <v>35</v>
      </c>
      <c r="Z48" s="67" t="s">
        <v>35</v>
      </c>
      <c r="AA48" s="58" t="s">
        <v>35</v>
      </c>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343"/>
      <c r="BA48" s="965"/>
      <c r="BB48" s="552" t="s">
        <v>99</v>
      </c>
      <c r="BC48" s="54" t="s">
        <v>35</v>
      </c>
      <c r="BD48" s="50" t="s">
        <v>35</v>
      </c>
      <c r="BE48" s="50" t="s">
        <v>35</v>
      </c>
      <c r="BF48" s="50" t="s">
        <v>35</v>
      </c>
      <c r="BG48" s="45" t="s">
        <v>35</v>
      </c>
      <c r="BH48" s="54" t="s">
        <v>35</v>
      </c>
      <c r="BI48" s="50" t="s">
        <v>35</v>
      </c>
      <c r="BJ48" s="50" t="s">
        <v>35</v>
      </c>
      <c r="BK48" s="50" t="s">
        <v>35</v>
      </c>
      <c r="BL48" s="45" t="s">
        <v>35</v>
      </c>
      <c r="BM48" s="54" t="s">
        <v>35</v>
      </c>
      <c r="BN48" s="50" t="s">
        <v>35</v>
      </c>
      <c r="BO48" s="50" t="s">
        <v>35</v>
      </c>
      <c r="BP48" s="50" t="s">
        <v>35</v>
      </c>
      <c r="BQ48" s="45" t="s">
        <v>35</v>
      </c>
      <c r="BR48" s="54" t="s">
        <v>35</v>
      </c>
      <c r="BS48" s="50" t="s">
        <v>35</v>
      </c>
      <c r="BT48" s="50" t="s">
        <v>35</v>
      </c>
      <c r="BU48" s="50" t="s">
        <v>35</v>
      </c>
      <c r="BV48" s="50" t="s">
        <v>35</v>
      </c>
      <c r="BW48" s="50" t="s">
        <v>35</v>
      </c>
      <c r="BX48" s="50" t="s">
        <v>35</v>
      </c>
      <c r="BY48" s="39" t="s">
        <v>35</v>
      </c>
      <c r="BZ48" s="39" t="s">
        <v>35</v>
      </c>
      <c r="CA48" s="39" t="s">
        <v>35</v>
      </c>
      <c r="CB48" s="8"/>
      <c r="CC48" s="8"/>
      <c r="CD48" s="8"/>
      <c r="CE48" s="8"/>
      <c r="CF48" s="8"/>
      <c r="CG48" s="8"/>
      <c r="CH48" s="8"/>
      <c r="CI48" s="8"/>
      <c r="CJ48" s="8"/>
      <c r="CK48" s="8"/>
      <c r="CL48" s="8"/>
      <c r="CM48" s="8"/>
      <c r="CN48" s="8"/>
      <c r="CO48" s="8"/>
      <c r="CP48" s="8"/>
      <c r="CQ48" s="8"/>
      <c r="CR48" s="8"/>
      <c r="CS48" s="8"/>
      <c r="CT48" s="8"/>
      <c r="CU48" s="8"/>
      <c r="CV48" s="8"/>
      <c r="CW48" s="8"/>
      <c r="CX48" s="8"/>
      <c r="CY48" s="8"/>
      <c r="CZ48" s="8"/>
    </row>
    <row r="49" s="315" customFormat="true" ht="15" customHeight="true" x14ac:dyDescent="0.2">
      <c r="A49" s="977"/>
      <c r="B49" s="370" t="s">
        <v>68</v>
      </c>
      <c r="C49" s="70" t="s">
        <v>35</v>
      </c>
      <c r="D49" s="67" t="s">
        <v>35</v>
      </c>
      <c r="E49" s="67" t="s">
        <v>35</v>
      </c>
      <c r="F49" s="67" t="s">
        <v>35</v>
      </c>
      <c r="G49" s="64" t="s">
        <v>35</v>
      </c>
      <c r="H49" s="61" t="s">
        <v>35</v>
      </c>
      <c r="I49" s="67" t="s">
        <v>35</v>
      </c>
      <c r="J49" s="67" t="s">
        <v>35</v>
      </c>
      <c r="K49" s="67" t="s">
        <v>35</v>
      </c>
      <c r="L49" s="58" t="s">
        <v>35</v>
      </c>
      <c r="M49" s="70" t="s">
        <v>35</v>
      </c>
      <c r="N49" s="67" t="s">
        <v>35</v>
      </c>
      <c r="O49" s="67" t="s">
        <v>35</v>
      </c>
      <c r="P49" s="67" t="s">
        <v>35</v>
      </c>
      <c r="Q49" s="64" t="s">
        <v>35</v>
      </c>
      <c r="R49" s="61" t="s">
        <v>35</v>
      </c>
      <c r="S49" s="67" t="s">
        <v>35</v>
      </c>
      <c r="T49" s="67" t="s">
        <v>35</v>
      </c>
      <c r="U49" s="67" t="s">
        <v>35</v>
      </c>
      <c r="V49" s="67" t="s">
        <v>35</v>
      </c>
      <c r="W49" s="67" t="s">
        <v>35</v>
      </c>
      <c r="X49" s="67" t="s">
        <v>35</v>
      </c>
      <c r="Y49" s="67" t="s">
        <v>35</v>
      </c>
      <c r="Z49" s="67" t="s">
        <v>35</v>
      </c>
      <c r="AA49" s="58" t="s">
        <v>35</v>
      </c>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343"/>
      <c r="BA49" s="965"/>
      <c r="BB49" s="552" t="s">
        <v>68</v>
      </c>
      <c r="BC49" s="54" t="s">
        <v>35</v>
      </c>
      <c r="BD49" s="50" t="s">
        <v>35</v>
      </c>
      <c r="BE49" s="50" t="s">
        <v>35</v>
      </c>
      <c r="BF49" s="50" t="s">
        <v>35</v>
      </c>
      <c r="BG49" s="45" t="s">
        <v>35</v>
      </c>
      <c r="BH49" s="54" t="s">
        <v>35</v>
      </c>
      <c r="BI49" s="50" t="s">
        <v>35</v>
      </c>
      <c r="BJ49" s="50" t="s">
        <v>35</v>
      </c>
      <c r="BK49" s="50" t="s">
        <v>35</v>
      </c>
      <c r="BL49" s="45" t="s">
        <v>35</v>
      </c>
      <c r="BM49" s="54" t="s">
        <v>35</v>
      </c>
      <c r="BN49" s="50" t="s">
        <v>35</v>
      </c>
      <c r="BO49" s="50" t="s">
        <v>35</v>
      </c>
      <c r="BP49" s="50" t="s">
        <v>35</v>
      </c>
      <c r="BQ49" s="45" t="s">
        <v>35</v>
      </c>
      <c r="BR49" s="54" t="s">
        <v>35</v>
      </c>
      <c r="BS49" s="50" t="s">
        <v>35</v>
      </c>
      <c r="BT49" s="50" t="s">
        <v>35</v>
      </c>
      <c r="BU49" s="50" t="s">
        <v>35</v>
      </c>
      <c r="BV49" s="50" t="s">
        <v>35</v>
      </c>
      <c r="BW49" s="50" t="s">
        <v>35</v>
      </c>
      <c r="BX49" s="50" t="s">
        <v>35</v>
      </c>
      <c r="BY49" s="39" t="s">
        <v>35</v>
      </c>
      <c r="BZ49" s="39" t="s">
        <v>35</v>
      </c>
      <c r="CA49" s="39" t="s">
        <v>35</v>
      </c>
      <c r="CB49" s="8"/>
      <c r="CC49" s="8"/>
      <c r="CD49" s="8"/>
      <c r="CE49" s="8"/>
      <c r="CF49" s="8"/>
      <c r="CG49" s="8"/>
      <c r="CH49" s="8"/>
      <c r="CI49" s="8"/>
      <c r="CJ49" s="8"/>
      <c r="CK49" s="8"/>
      <c r="CL49" s="8"/>
      <c r="CM49" s="8"/>
      <c r="CN49" s="8"/>
      <c r="CO49" s="8"/>
      <c r="CP49" s="8"/>
      <c r="CQ49" s="8"/>
      <c r="CR49" s="8"/>
      <c r="CS49" s="8"/>
      <c r="CT49" s="8"/>
      <c r="CU49" s="8"/>
      <c r="CV49" s="8"/>
      <c r="CW49" s="8"/>
      <c r="CX49" s="8"/>
      <c r="CY49" s="8"/>
      <c r="CZ49" s="8"/>
    </row>
    <row r="50" s="315" customFormat="true" ht="15" customHeight="true" x14ac:dyDescent="0.2">
      <c r="A50" s="977" t="s">
        <v>102</v>
      </c>
      <c r="B50" s="370" t="s">
        <v>100</v>
      </c>
      <c r="C50" s="70" t="s">
        <v>35</v>
      </c>
      <c r="D50" s="67" t="s">
        <v>35</v>
      </c>
      <c r="E50" s="67" t="s">
        <v>35</v>
      </c>
      <c r="F50" s="67" t="s">
        <v>35</v>
      </c>
      <c r="G50" s="64" t="s">
        <v>35</v>
      </c>
      <c r="H50" s="61" t="s">
        <v>35</v>
      </c>
      <c r="I50" s="67" t="s">
        <v>35</v>
      </c>
      <c r="J50" s="67" t="s">
        <v>35</v>
      </c>
      <c r="K50" s="67" t="s">
        <v>35</v>
      </c>
      <c r="L50" s="58" t="s">
        <v>35</v>
      </c>
      <c r="M50" s="70" t="s">
        <v>35</v>
      </c>
      <c r="N50" s="67" t="s">
        <v>35</v>
      </c>
      <c r="O50" s="67" t="s">
        <v>35</v>
      </c>
      <c r="P50" s="67" t="s">
        <v>35</v>
      </c>
      <c r="Q50" s="64" t="s">
        <v>35</v>
      </c>
      <c r="R50" s="61" t="s">
        <v>35</v>
      </c>
      <c r="S50" s="67" t="s">
        <v>35</v>
      </c>
      <c r="T50" s="67" t="s">
        <v>35</v>
      </c>
      <c r="U50" s="67" t="s">
        <v>35</v>
      </c>
      <c r="V50" s="67" t="s">
        <v>35</v>
      </c>
      <c r="W50" s="67" t="s">
        <v>35</v>
      </c>
      <c r="X50" s="67" t="s">
        <v>35</v>
      </c>
      <c r="Y50" s="67" t="s">
        <v>35</v>
      </c>
      <c r="Z50" s="67" t="s">
        <v>35</v>
      </c>
      <c r="AA50" s="58" t="s">
        <v>35</v>
      </c>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343"/>
      <c r="BA50" s="965" t="s">
        <v>102</v>
      </c>
      <c r="BB50" s="552" t="s">
        <v>100</v>
      </c>
      <c r="BC50" s="54" t="s">
        <v>35</v>
      </c>
      <c r="BD50" s="50" t="s">
        <v>35</v>
      </c>
      <c r="BE50" s="50" t="s">
        <v>35</v>
      </c>
      <c r="BF50" s="50" t="s">
        <v>35</v>
      </c>
      <c r="BG50" s="45" t="s">
        <v>35</v>
      </c>
      <c r="BH50" s="54" t="s">
        <v>35</v>
      </c>
      <c r="BI50" s="50" t="s">
        <v>35</v>
      </c>
      <c r="BJ50" s="50" t="s">
        <v>35</v>
      </c>
      <c r="BK50" s="50" t="s">
        <v>35</v>
      </c>
      <c r="BL50" s="45" t="s">
        <v>35</v>
      </c>
      <c r="BM50" s="54" t="s">
        <v>35</v>
      </c>
      <c r="BN50" s="50" t="s">
        <v>35</v>
      </c>
      <c r="BO50" s="50" t="s">
        <v>35</v>
      </c>
      <c r="BP50" s="50" t="s">
        <v>35</v>
      </c>
      <c r="BQ50" s="45" t="s">
        <v>35</v>
      </c>
      <c r="BR50" s="54" t="s">
        <v>35</v>
      </c>
      <c r="BS50" s="50" t="s">
        <v>35</v>
      </c>
      <c r="BT50" s="50" t="s">
        <v>35</v>
      </c>
      <c r="BU50" s="50" t="s">
        <v>35</v>
      </c>
      <c r="BV50" s="50" t="s">
        <v>35</v>
      </c>
      <c r="BW50" s="50" t="s">
        <v>35</v>
      </c>
      <c r="BX50" s="50" t="s">
        <v>35</v>
      </c>
      <c r="BY50" s="39" t="s">
        <v>35</v>
      </c>
      <c r="BZ50" s="39" t="s">
        <v>35</v>
      </c>
      <c r="CA50" s="39" t="s">
        <v>35</v>
      </c>
      <c r="CB50" s="8"/>
      <c r="CC50" s="8"/>
      <c r="CD50" s="8"/>
      <c r="CE50" s="8"/>
      <c r="CF50" s="8"/>
      <c r="CG50" s="8"/>
      <c r="CH50" s="8"/>
      <c r="CI50" s="8"/>
      <c r="CJ50" s="8"/>
      <c r="CK50" s="8"/>
      <c r="CL50" s="8"/>
      <c r="CM50" s="8"/>
      <c r="CN50" s="8"/>
      <c r="CO50" s="8"/>
      <c r="CP50" s="8"/>
      <c r="CQ50" s="8"/>
      <c r="CR50" s="8"/>
      <c r="CS50" s="8"/>
      <c r="CT50" s="8"/>
      <c r="CU50" s="8"/>
      <c r="CV50" s="8"/>
      <c r="CW50" s="8"/>
      <c r="CX50" s="8"/>
      <c r="CY50" s="8"/>
      <c r="CZ50" s="8"/>
    </row>
    <row r="51" s="315" customFormat="true" ht="15" customHeight="true" x14ac:dyDescent="0.2">
      <c r="A51" s="977"/>
      <c r="B51" s="370" t="s">
        <v>99</v>
      </c>
      <c r="C51" s="70" t="s">
        <v>35</v>
      </c>
      <c r="D51" s="67" t="s">
        <v>35</v>
      </c>
      <c r="E51" s="67" t="s">
        <v>35</v>
      </c>
      <c r="F51" s="67" t="s">
        <v>35</v>
      </c>
      <c r="G51" s="64" t="s">
        <v>35</v>
      </c>
      <c r="H51" s="61" t="s">
        <v>35</v>
      </c>
      <c r="I51" s="67" t="s">
        <v>35</v>
      </c>
      <c r="J51" s="67" t="s">
        <v>35</v>
      </c>
      <c r="K51" s="67" t="s">
        <v>35</v>
      </c>
      <c r="L51" s="58" t="s">
        <v>35</v>
      </c>
      <c r="M51" s="70" t="s">
        <v>35</v>
      </c>
      <c r="N51" s="67" t="s">
        <v>35</v>
      </c>
      <c r="O51" s="67" t="s">
        <v>35</v>
      </c>
      <c r="P51" s="67" t="s">
        <v>35</v>
      </c>
      <c r="Q51" s="64" t="s">
        <v>35</v>
      </c>
      <c r="R51" s="61" t="s">
        <v>35</v>
      </c>
      <c r="S51" s="67" t="s">
        <v>35</v>
      </c>
      <c r="T51" s="67" t="s">
        <v>35</v>
      </c>
      <c r="U51" s="67" t="s">
        <v>35</v>
      </c>
      <c r="V51" s="67" t="s">
        <v>35</v>
      </c>
      <c r="W51" s="67" t="s">
        <v>35</v>
      </c>
      <c r="X51" s="67" t="s">
        <v>35</v>
      </c>
      <c r="Y51" s="67" t="s">
        <v>35</v>
      </c>
      <c r="Z51" s="67" t="s">
        <v>35</v>
      </c>
      <c r="AA51" s="58" t="s">
        <v>35</v>
      </c>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343"/>
      <c r="BA51" s="965"/>
      <c r="BB51" s="552" t="s">
        <v>99</v>
      </c>
      <c r="BC51" s="54" t="s">
        <v>35</v>
      </c>
      <c r="BD51" s="50" t="s">
        <v>35</v>
      </c>
      <c r="BE51" s="50" t="s">
        <v>35</v>
      </c>
      <c r="BF51" s="50" t="s">
        <v>35</v>
      </c>
      <c r="BG51" s="45" t="s">
        <v>35</v>
      </c>
      <c r="BH51" s="54" t="s">
        <v>35</v>
      </c>
      <c r="BI51" s="50" t="s">
        <v>35</v>
      </c>
      <c r="BJ51" s="50" t="s">
        <v>35</v>
      </c>
      <c r="BK51" s="50" t="s">
        <v>35</v>
      </c>
      <c r="BL51" s="45" t="s">
        <v>35</v>
      </c>
      <c r="BM51" s="54" t="s">
        <v>35</v>
      </c>
      <c r="BN51" s="50" t="s">
        <v>35</v>
      </c>
      <c r="BO51" s="50" t="s">
        <v>35</v>
      </c>
      <c r="BP51" s="50" t="s">
        <v>35</v>
      </c>
      <c r="BQ51" s="45" t="s">
        <v>35</v>
      </c>
      <c r="BR51" s="54" t="s">
        <v>35</v>
      </c>
      <c r="BS51" s="50" t="s">
        <v>35</v>
      </c>
      <c r="BT51" s="50" t="s">
        <v>35</v>
      </c>
      <c r="BU51" s="50" t="s">
        <v>35</v>
      </c>
      <c r="BV51" s="50" t="s">
        <v>35</v>
      </c>
      <c r="BW51" s="50" t="s">
        <v>35</v>
      </c>
      <c r="BX51" s="50" t="s">
        <v>35</v>
      </c>
      <c r="BY51" s="39" t="s">
        <v>35</v>
      </c>
      <c r="BZ51" s="39" t="s">
        <v>35</v>
      </c>
      <c r="CA51" s="39" t="s">
        <v>35</v>
      </c>
      <c r="CB51" s="8"/>
      <c r="CC51" s="8"/>
      <c r="CD51" s="8"/>
      <c r="CE51" s="8"/>
      <c r="CF51" s="8"/>
      <c r="CG51" s="8"/>
      <c r="CH51" s="8"/>
      <c r="CI51" s="8"/>
      <c r="CJ51" s="8"/>
      <c r="CK51" s="8"/>
      <c r="CL51" s="8"/>
      <c r="CM51" s="8"/>
      <c r="CN51" s="8"/>
      <c r="CO51" s="8"/>
      <c r="CP51" s="8"/>
      <c r="CQ51" s="8"/>
      <c r="CR51" s="8"/>
      <c r="CS51" s="8"/>
      <c r="CT51" s="8"/>
      <c r="CU51" s="8"/>
      <c r="CV51" s="8"/>
      <c r="CW51" s="8"/>
      <c r="CX51" s="8"/>
      <c r="CY51" s="8"/>
      <c r="CZ51" s="8"/>
    </row>
    <row r="52" s="315" customFormat="true" ht="15" customHeight="true" x14ac:dyDescent="0.2">
      <c r="A52" s="977"/>
      <c r="B52" s="370" t="s">
        <v>68</v>
      </c>
      <c r="C52" s="70" t="s">
        <v>35</v>
      </c>
      <c r="D52" s="67" t="s">
        <v>35</v>
      </c>
      <c r="E52" s="67" t="s">
        <v>35</v>
      </c>
      <c r="F52" s="67" t="s">
        <v>35</v>
      </c>
      <c r="G52" s="64" t="s">
        <v>35</v>
      </c>
      <c r="H52" s="61" t="s">
        <v>35</v>
      </c>
      <c r="I52" s="67" t="s">
        <v>35</v>
      </c>
      <c r="J52" s="67" t="s">
        <v>35</v>
      </c>
      <c r="K52" s="67" t="s">
        <v>35</v>
      </c>
      <c r="L52" s="58" t="s">
        <v>35</v>
      </c>
      <c r="M52" s="70" t="s">
        <v>35</v>
      </c>
      <c r="N52" s="67" t="s">
        <v>35</v>
      </c>
      <c r="O52" s="67" t="s">
        <v>35</v>
      </c>
      <c r="P52" s="67" t="s">
        <v>35</v>
      </c>
      <c r="Q52" s="64" t="s">
        <v>35</v>
      </c>
      <c r="R52" s="61" t="s">
        <v>35</v>
      </c>
      <c r="S52" s="67" t="s">
        <v>35</v>
      </c>
      <c r="T52" s="67" t="s">
        <v>35</v>
      </c>
      <c r="U52" s="67" t="s">
        <v>35</v>
      </c>
      <c r="V52" s="67" t="s">
        <v>35</v>
      </c>
      <c r="W52" s="67" t="s">
        <v>35</v>
      </c>
      <c r="X52" s="67" t="s">
        <v>35</v>
      </c>
      <c r="Y52" s="67" t="s">
        <v>35</v>
      </c>
      <c r="Z52" s="67" t="s">
        <v>35</v>
      </c>
      <c r="AA52" s="58" t="s">
        <v>35</v>
      </c>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343"/>
      <c r="BA52" s="965"/>
      <c r="BB52" s="552" t="s">
        <v>68</v>
      </c>
      <c r="BC52" s="54" t="s">
        <v>35</v>
      </c>
      <c r="BD52" s="50" t="s">
        <v>35</v>
      </c>
      <c r="BE52" s="50" t="s">
        <v>35</v>
      </c>
      <c r="BF52" s="50" t="s">
        <v>35</v>
      </c>
      <c r="BG52" s="45" t="s">
        <v>35</v>
      </c>
      <c r="BH52" s="54" t="s">
        <v>35</v>
      </c>
      <c r="BI52" s="50" t="s">
        <v>35</v>
      </c>
      <c r="BJ52" s="50" t="s">
        <v>35</v>
      </c>
      <c r="BK52" s="50" t="s">
        <v>35</v>
      </c>
      <c r="BL52" s="45" t="s">
        <v>35</v>
      </c>
      <c r="BM52" s="54" t="s">
        <v>35</v>
      </c>
      <c r="BN52" s="50" t="s">
        <v>35</v>
      </c>
      <c r="BO52" s="50" t="s">
        <v>35</v>
      </c>
      <c r="BP52" s="50" t="s">
        <v>35</v>
      </c>
      <c r="BQ52" s="45" t="s">
        <v>35</v>
      </c>
      <c r="BR52" s="54" t="s">
        <v>35</v>
      </c>
      <c r="BS52" s="50" t="s">
        <v>35</v>
      </c>
      <c r="BT52" s="50" t="s">
        <v>35</v>
      </c>
      <c r="BU52" s="50" t="s">
        <v>35</v>
      </c>
      <c r="BV52" s="50" t="s">
        <v>35</v>
      </c>
      <c r="BW52" s="50" t="s">
        <v>35</v>
      </c>
      <c r="BX52" s="50" t="s">
        <v>35</v>
      </c>
      <c r="BY52" s="39" t="s">
        <v>35</v>
      </c>
      <c r="BZ52" s="39" t="s">
        <v>35</v>
      </c>
      <c r="CA52" s="39" t="s">
        <v>35</v>
      </c>
      <c r="CB52" s="8"/>
      <c r="CC52" s="8"/>
      <c r="CD52" s="8"/>
      <c r="CE52" s="8"/>
      <c r="CF52" s="8"/>
      <c r="CG52" s="8"/>
      <c r="CH52" s="8"/>
      <c r="CI52" s="8"/>
      <c r="CJ52" s="8"/>
      <c r="CK52" s="8"/>
      <c r="CL52" s="8"/>
      <c r="CM52" s="8"/>
      <c r="CN52" s="8"/>
      <c r="CO52" s="8"/>
      <c r="CP52" s="8"/>
      <c r="CQ52" s="8"/>
      <c r="CR52" s="8"/>
      <c r="CS52" s="8"/>
      <c r="CT52" s="8"/>
      <c r="CU52" s="8"/>
      <c r="CV52" s="8"/>
      <c r="CW52" s="8"/>
      <c r="CX52" s="8"/>
      <c r="CY52" s="8"/>
      <c r="CZ52" s="8"/>
    </row>
    <row r="53" s="315" customFormat="true" ht="15" customHeight="true" x14ac:dyDescent="0.2">
      <c r="A53" s="977" t="s">
        <v>105</v>
      </c>
      <c r="B53" s="370" t="s">
        <v>100</v>
      </c>
      <c r="C53" s="70" t="s">
        <v>35</v>
      </c>
      <c r="D53" s="67" t="s">
        <v>35</v>
      </c>
      <c r="E53" s="67" t="s">
        <v>35</v>
      </c>
      <c r="F53" s="67" t="s">
        <v>35</v>
      </c>
      <c r="G53" s="64" t="s">
        <v>35</v>
      </c>
      <c r="H53" s="61" t="s">
        <v>35</v>
      </c>
      <c r="I53" s="67" t="s">
        <v>35</v>
      </c>
      <c r="J53" s="67" t="s">
        <v>35</v>
      </c>
      <c r="K53" s="67" t="s">
        <v>35</v>
      </c>
      <c r="L53" s="58" t="s">
        <v>35</v>
      </c>
      <c r="M53" s="70" t="s">
        <v>35</v>
      </c>
      <c r="N53" s="67" t="s">
        <v>35</v>
      </c>
      <c r="O53" s="67" t="s">
        <v>35</v>
      </c>
      <c r="P53" s="67" t="s">
        <v>35</v>
      </c>
      <c r="Q53" s="64" t="s">
        <v>35</v>
      </c>
      <c r="R53" s="61" t="s">
        <v>35</v>
      </c>
      <c r="S53" s="67" t="s">
        <v>35</v>
      </c>
      <c r="T53" s="67" t="s">
        <v>35</v>
      </c>
      <c r="U53" s="67" t="s">
        <v>35</v>
      </c>
      <c r="V53" s="67" t="s">
        <v>35</v>
      </c>
      <c r="W53" s="67" t="s">
        <v>35</v>
      </c>
      <c r="X53" s="67" t="s">
        <v>35</v>
      </c>
      <c r="Y53" s="67" t="s">
        <v>35</v>
      </c>
      <c r="Z53" s="67" t="s">
        <v>35</v>
      </c>
      <c r="AA53" s="58" t="s">
        <v>35</v>
      </c>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343"/>
      <c r="BA53" s="965" t="s">
        <v>105</v>
      </c>
      <c r="BB53" s="552" t="s">
        <v>100</v>
      </c>
      <c r="BC53" s="54" t="s">
        <v>35</v>
      </c>
      <c r="BD53" s="50" t="s">
        <v>35</v>
      </c>
      <c r="BE53" s="50" t="s">
        <v>35</v>
      </c>
      <c r="BF53" s="50" t="s">
        <v>35</v>
      </c>
      <c r="BG53" s="45" t="s">
        <v>35</v>
      </c>
      <c r="BH53" s="54" t="s">
        <v>35</v>
      </c>
      <c r="BI53" s="50" t="s">
        <v>35</v>
      </c>
      <c r="BJ53" s="50" t="s">
        <v>35</v>
      </c>
      <c r="BK53" s="50" t="s">
        <v>35</v>
      </c>
      <c r="BL53" s="45" t="s">
        <v>35</v>
      </c>
      <c r="BM53" s="54" t="s">
        <v>35</v>
      </c>
      <c r="BN53" s="50" t="s">
        <v>35</v>
      </c>
      <c r="BO53" s="50" t="s">
        <v>35</v>
      </c>
      <c r="BP53" s="50" t="s">
        <v>35</v>
      </c>
      <c r="BQ53" s="45" t="s">
        <v>35</v>
      </c>
      <c r="BR53" s="54" t="s">
        <v>35</v>
      </c>
      <c r="BS53" s="50" t="s">
        <v>35</v>
      </c>
      <c r="BT53" s="50" t="s">
        <v>35</v>
      </c>
      <c r="BU53" s="50" t="s">
        <v>35</v>
      </c>
      <c r="BV53" s="50" t="s">
        <v>35</v>
      </c>
      <c r="BW53" s="50" t="s">
        <v>35</v>
      </c>
      <c r="BX53" s="50" t="s">
        <v>35</v>
      </c>
      <c r="BY53" s="39" t="s">
        <v>35</v>
      </c>
      <c r="BZ53" s="39" t="s">
        <v>35</v>
      </c>
      <c r="CA53" s="39" t="s">
        <v>35</v>
      </c>
      <c r="CB53" s="8"/>
      <c r="CC53" s="8"/>
      <c r="CD53" s="8"/>
      <c r="CE53" s="8"/>
      <c r="CF53" s="8"/>
      <c r="CG53" s="8"/>
      <c r="CH53" s="8"/>
      <c r="CI53" s="8"/>
      <c r="CJ53" s="8"/>
      <c r="CK53" s="8"/>
      <c r="CL53" s="8"/>
      <c r="CM53" s="8"/>
      <c r="CN53" s="8"/>
      <c r="CO53" s="8"/>
      <c r="CP53" s="8"/>
      <c r="CQ53" s="8"/>
      <c r="CR53" s="8"/>
      <c r="CS53" s="8"/>
      <c r="CT53" s="8"/>
      <c r="CU53" s="8"/>
      <c r="CV53" s="8"/>
      <c r="CW53" s="8"/>
      <c r="CX53" s="8"/>
      <c r="CY53" s="8"/>
      <c r="CZ53" s="8"/>
    </row>
    <row r="54" s="315" customFormat="true" ht="15" customHeight="true" x14ac:dyDescent="0.2">
      <c r="A54" s="977"/>
      <c r="B54" s="370" t="s">
        <v>99</v>
      </c>
      <c r="C54" s="70" t="s">
        <v>35</v>
      </c>
      <c r="D54" s="67" t="s">
        <v>35</v>
      </c>
      <c r="E54" s="67" t="s">
        <v>35</v>
      </c>
      <c r="F54" s="67" t="s">
        <v>35</v>
      </c>
      <c r="G54" s="64" t="s">
        <v>35</v>
      </c>
      <c r="H54" s="61" t="s">
        <v>35</v>
      </c>
      <c r="I54" s="67" t="s">
        <v>35</v>
      </c>
      <c r="J54" s="67" t="s">
        <v>35</v>
      </c>
      <c r="K54" s="67" t="s">
        <v>35</v>
      </c>
      <c r="L54" s="58" t="s">
        <v>35</v>
      </c>
      <c r="M54" s="70" t="s">
        <v>35</v>
      </c>
      <c r="N54" s="67" t="s">
        <v>35</v>
      </c>
      <c r="O54" s="67" t="s">
        <v>35</v>
      </c>
      <c r="P54" s="67" t="s">
        <v>35</v>
      </c>
      <c r="Q54" s="64" t="s">
        <v>35</v>
      </c>
      <c r="R54" s="61" t="s">
        <v>35</v>
      </c>
      <c r="S54" s="67" t="s">
        <v>35</v>
      </c>
      <c r="T54" s="67" t="s">
        <v>35</v>
      </c>
      <c r="U54" s="67" t="s">
        <v>35</v>
      </c>
      <c r="V54" s="67" t="s">
        <v>35</v>
      </c>
      <c r="W54" s="67" t="s">
        <v>35</v>
      </c>
      <c r="X54" s="67" t="s">
        <v>35</v>
      </c>
      <c r="Y54" s="67" t="s">
        <v>35</v>
      </c>
      <c r="Z54" s="67" t="s">
        <v>35</v>
      </c>
      <c r="AA54" s="58" t="s">
        <v>35</v>
      </c>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343"/>
      <c r="BA54" s="965"/>
      <c r="BB54" s="552" t="s">
        <v>99</v>
      </c>
      <c r="BC54" s="54" t="s">
        <v>35</v>
      </c>
      <c r="BD54" s="50" t="s">
        <v>35</v>
      </c>
      <c r="BE54" s="50" t="s">
        <v>35</v>
      </c>
      <c r="BF54" s="50" t="s">
        <v>35</v>
      </c>
      <c r="BG54" s="45" t="s">
        <v>35</v>
      </c>
      <c r="BH54" s="54" t="s">
        <v>35</v>
      </c>
      <c r="BI54" s="50" t="s">
        <v>35</v>
      </c>
      <c r="BJ54" s="50" t="s">
        <v>35</v>
      </c>
      <c r="BK54" s="50" t="s">
        <v>35</v>
      </c>
      <c r="BL54" s="45" t="s">
        <v>35</v>
      </c>
      <c r="BM54" s="54" t="s">
        <v>35</v>
      </c>
      <c r="BN54" s="50" t="s">
        <v>35</v>
      </c>
      <c r="BO54" s="50" t="s">
        <v>35</v>
      </c>
      <c r="BP54" s="50" t="s">
        <v>35</v>
      </c>
      <c r="BQ54" s="45" t="s">
        <v>35</v>
      </c>
      <c r="BR54" s="54" t="s">
        <v>35</v>
      </c>
      <c r="BS54" s="50" t="s">
        <v>35</v>
      </c>
      <c r="BT54" s="50" t="s">
        <v>35</v>
      </c>
      <c r="BU54" s="50" t="s">
        <v>35</v>
      </c>
      <c r="BV54" s="50" t="s">
        <v>35</v>
      </c>
      <c r="BW54" s="50" t="s">
        <v>35</v>
      </c>
      <c r="BX54" s="50" t="s">
        <v>35</v>
      </c>
      <c r="BY54" s="39" t="s">
        <v>35</v>
      </c>
      <c r="BZ54" s="39" t="s">
        <v>35</v>
      </c>
      <c r="CA54" s="39" t="s">
        <v>35</v>
      </c>
      <c r="CB54" s="8"/>
      <c r="CC54" s="8"/>
      <c r="CD54" s="8"/>
      <c r="CE54" s="8"/>
      <c r="CF54" s="8"/>
      <c r="CG54" s="8"/>
      <c r="CH54" s="8"/>
      <c r="CI54" s="8"/>
      <c r="CJ54" s="8"/>
      <c r="CK54" s="8"/>
      <c r="CL54" s="8"/>
      <c r="CM54" s="8"/>
      <c r="CN54" s="8"/>
      <c r="CO54" s="8"/>
      <c r="CP54" s="8"/>
      <c r="CQ54" s="8"/>
      <c r="CR54" s="8"/>
      <c r="CS54" s="8"/>
      <c r="CT54" s="8"/>
      <c r="CU54" s="8"/>
      <c r="CV54" s="8"/>
      <c r="CW54" s="8"/>
      <c r="CX54" s="8"/>
      <c r="CY54" s="8"/>
      <c r="CZ54" s="8"/>
    </row>
    <row r="55" s="315" customFormat="true" ht="15" customHeight="true" x14ac:dyDescent="0.2">
      <c r="A55" s="978"/>
      <c r="B55" s="371" t="s">
        <v>68</v>
      </c>
      <c r="C55" s="69" t="s">
        <v>35</v>
      </c>
      <c r="D55" s="66" t="s">
        <v>35</v>
      </c>
      <c r="E55" s="66" t="s">
        <v>35</v>
      </c>
      <c r="F55" s="66" t="s">
        <v>35</v>
      </c>
      <c r="G55" s="63" t="s">
        <v>35</v>
      </c>
      <c r="H55" s="60" t="s">
        <v>35</v>
      </c>
      <c r="I55" s="66" t="s">
        <v>35</v>
      </c>
      <c r="J55" s="66" t="s">
        <v>35</v>
      </c>
      <c r="K55" s="66" t="s">
        <v>35</v>
      </c>
      <c r="L55" s="57" t="s">
        <v>35</v>
      </c>
      <c r="M55" s="69" t="s">
        <v>35</v>
      </c>
      <c r="N55" s="66" t="s">
        <v>35</v>
      </c>
      <c r="O55" s="66" t="s">
        <v>35</v>
      </c>
      <c r="P55" s="66" t="s">
        <v>35</v>
      </c>
      <c r="Q55" s="63" t="s">
        <v>35</v>
      </c>
      <c r="R55" s="16" t="s">
        <v>35</v>
      </c>
      <c r="S55" s="15" t="s">
        <v>35</v>
      </c>
      <c r="T55" s="15" t="s">
        <v>35</v>
      </c>
      <c r="U55" s="15" t="s">
        <v>35</v>
      </c>
      <c r="V55" s="15" t="s">
        <v>35</v>
      </c>
      <c r="W55" s="15" t="s">
        <v>35</v>
      </c>
      <c r="X55" s="15" t="s">
        <v>35</v>
      </c>
      <c r="Y55" s="15" t="s">
        <v>35</v>
      </c>
      <c r="Z55" s="15" t="s">
        <v>35</v>
      </c>
      <c r="AA55" s="11" t="s">
        <v>35</v>
      </c>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343"/>
      <c r="BA55" s="967"/>
      <c r="BB55" s="554" t="s">
        <v>68</v>
      </c>
      <c r="BC55" s="52" t="s">
        <v>35</v>
      </c>
      <c r="BD55" s="48" t="s">
        <v>35</v>
      </c>
      <c r="BE55" s="48" t="s">
        <v>35</v>
      </c>
      <c r="BF55" s="48" t="s">
        <v>35</v>
      </c>
      <c r="BG55" s="43" t="s">
        <v>35</v>
      </c>
      <c r="BH55" s="52" t="s">
        <v>35</v>
      </c>
      <c r="BI55" s="48" t="s">
        <v>35</v>
      </c>
      <c r="BJ55" s="48" t="s">
        <v>35</v>
      </c>
      <c r="BK55" s="48" t="s">
        <v>35</v>
      </c>
      <c r="BL55" s="43" t="s">
        <v>35</v>
      </c>
      <c r="BM55" s="52" t="s">
        <v>35</v>
      </c>
      <c r="BN55" s="48" t="s">
        <v>35</v>
      </c>
      <c r="BO55" s="48" t="s">
        <v>35</v>
      </c>
      <c r="BP55" s="48" t="s">
        <v>35</v>
      </c>
      <c r="BQ55" s="43" t="s">
        <v>35</v>
      </c>
      <c r="BR55" s="14" t="s">
        <v>35</v>
      </c>
      <c r="BS55" s="13" t="s">
        <v>35</v>
      </c>
      <c r="BT55" s="13" t="s">
        <v>35</v>
      </c>
      <c r="BU55" s="13" t="s">
        <v>35</v>
      </c>
      <c r="BV55" s="13" t="s">
        <v>35</v>
      </c>
      <c r="BW55" s="13" t="s">
        <v>35</v>
      </c>
      <c r="BX55" s="13" t="s">
        <v>35</v>
      </c>
      <c r="BY55" s="13" t="s">
        <v>35</v>
      </c>
      <c r="BZ55" s="41" t="s">
        <v>35</v>
      </c>
      <c r="CA55" s="41" t="s">
        <v>35</v>
      </c>
      <c r="CB55" s="8"/>
      <c r="CC55" s="8"/>
      <c r="CD55" s="8"/>
      <c r="CE55" s="8"/>
      <c r="CF55" s="8"/>
      <c r="CG55" s="8"/>
      <c r="CH55" s="8"/>
      <c r="CI55" s="8"/>
      <c r="CJ55" s="8"/>
      <c r="CK55" s="8"/>
      <c r="CL55" s="8"/>
      <c r="CM55" s="8"/>
      <c r="CN55" s="8"/>
      <c r="CO55" s="8"/>
      <c r="CP55" s="8"/>
      <c r="CQ55" s="8"/>
      <c r="CR55" s="8"/>
      <c r="CS55" s="8"/>
      <c r="CT55" s="8"/>
      <c r="CU55" s="8"/>
      <c r="CV55" s="8"/>
      <c r="CW55" s="8"/>
      <c r="CX55" s="8"/>
      <c r="CY55" s="8"/>
      <c r="CZ55" s="8"/>
    </row>
    <row r="56" s="489" customFormat="true" ht="15" customHeight="true" x14ac:dyDescent="0.2">
      <c r="A56" s="317"/>
      <c r="B56" s="367"/>
      <c r="C56" s="984" t="s">
        <v>114</v>
      </c>
      <c r="D56" s="985"/>
      <c r="E56" s="985"/>
      <c r="F56" s="985"/>
      <c r="G56" s="986"/>
      <c r="H56" s="982" t="s">
        <v>38</v>
      </c>
      <c r="I56" s="974"/>
      <c r="J56" s="974"/>
      <c r="K56" s="974"/>
      <c r="L56" s="976"/>
      <c r="M56" s="973" t="s">
        <v>37</v>
      </c>
      <c r="N56" s="974"/>
      <c r="O56" s="974"/>
      <c r="P56" s="974"/>
      <c r="Q56" s="976"/>
      <c r="R56" s="20" t="s">
        <v>138</v>
      </c>
      <c r="S56" s="398"/>
      <c r="T56" s="398"/>
      <c r="U56" s="398"/>
      <c r="V56" s="398"/>
      <c r="W56" s="398"/>
      <c r="X56" s="398"/>
      <c r="Y56" s="398"/>
      <c r="Z56" s="398"/>
      <c r="AA56" s="398"/>
      <c r="AB56" s="833"/>
      <c r="AC56" s="833"/>
      <c r="AD56" s="833"/>
      <c r="AE56" s="833"/>
      <c r="AF56" s="833"/>
      <c r="AG56" s="833"/>
      <c r="AH56" s="833"/>
      <c r="AI56" s="833"/>
      <c r="AJ56" s="833"/>
      <c r="AK56" s="833"/>
      <c r="AL56" s="833"/>
      <c r="AM56" s="833"/>
      <c r="AN56" s="833"/>
      <c r="AO56" s="833"/>
      <c r="AP56" s="833"/>
      <c r="AQ56" s="833"/>
      <c r="AR56" s="833"/>
      <c r="AS56" s="833"/>
      <c r="AT56" s="833"/>
      <c r="AU56" s="833"/>
      <c r="AV56" s="833"/>
      <c r="AW56" s="833"/>
      <c r="AX56" s="833"/>
      <c r="AY56" s="833"/>
      <c r="AZ56" s="344"/>
      <c r="BA56" s="345" t="s">
        <v>128</v>
      </c>
      <c r="BB56" s="300" t="s">
        <v>95</v>
      </c>
      <c r="BC56" s="973" t="s">
        <v>114</v>
      </c>
      <c r="BD56" s="974"/>
      <c r="BE56" s="974"/>
      <c r="BF56" s="974"/>
      <c r="BG56" s="975"/>
      <c r="BH56" s="973" t="s">
        <v>38</v>
      </c>
      <c r="BI56" s="974"/>
      <c r="BJ56" s="974"/>
      <c r="BK56" s="974"/>
      <c r="BL56" s="975"/>
      <c r="BM56" s="973" t="s">
        <v>37</v>
      </c>
      <c r="BN56" s="974"/>
      <c r="BO56" s="974"/>
      <c r="BP56" s="974"/>
      <c r="BQ56" s="976"/>
      <c r="BR56" s="19" t="s">
        <v>138</v>
      </c>
      <c r="BS56" s="398"/>
      <c r="BT56" s="398"/>
      <c r="BU56" s="398"/>
      <c r="BV56" s="398"/>
      <c r="BW56" s="398"/>
      <c r="BX56" s="398"/>
      <c r="BY56" s="398"/>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489" customFormat="true" ht="24" x14ac:dyDescent="0.2">
      <c r="A57" s="333" t="s">
        <v>69</v>
      </c>
      <c r="B57" s="367"/>
      <c r="C57" s="390" t="s">
        <v>0</v>
      </c>
      <c r="D57" s="545" t="s">
        <v>1</v>
      </c>
      <c r="E57" s="545" t="s">
        <v>2</v>
      </c>
      <c r="F57" s="545" t="s">
        <v>3</v>
      </c>
      <c r="G57" s="546" t="s">
        <v>4</v>
      </c>
      <c r="H57" s="372" t="s">
        <v>0</v>
      </c>
      <c r="I57" s="548" t="s">
        <v>1</v>
      </c>
      <c r="J57" s="548" t="s">
        <v>2</v>
      </c>
      <c r="K57" s="548" t="s">
        <v>3</v>
      </c>
      <c r="L57" s="549" t="s">
        <v>4</v>
      </c>
      <c r="M57" s="373" t="s">
        <v>0</v>
      </c>
      <c r="N57" s="548" t="s">
        <v>1</v>
      </c>
      <c r="O57" s="548" t="s">
        <v>2</v>
      </c>
      <c r="P57" s="548" t="s">
        <v>3</v>
      </c>
      <c r="Q57" s="544" t="s">
        <v>4</v>
      </c>
      <c r="R57" s="372" t="s">
        <v>617</v>
      </c>
      <c r="S57" s="548" t="s">
        <v>618</v>
      </c>
      <c r="T57" s="548" t="s">
        <v>619</v>
      </c>
      <c r="U57" s="548" t="s">
        <v>620</v>
      </c>
      <c r="V57" s="548" t="s">
        <v>621</v>
      </c>
      <c r="W57" s="548" t="s">
        <v>151</v>
      </c>
      <c r="X57" s="548" t="s">
        <v>152</v>
      </c>
      <c r="Y57" s="548" t="s">
        <v>622</v>
      </c>
      <c r="Z57" s="548" t="s">
        <v>623</v>
      </c>
      <c r="AA57" s="549" t="s">
        <v>624</v>
      </c>
      <c r="AB57" s="833"/>
      <c r="AC57" s="833"/>
      <c r="AD57" s="833"/>
      <c r="AE57" s="833"/>
      <c r="AF57" s="833"/>
      <c r="AG57" s="833"/>
      <c r="AH57" s="833"/>
      <c r="AI57" s="833"/>
      <c r="AJ57" s="833"/>
      <c r="AK57" s="833"/>
      <c r="AL57" s="833"/>
      <c r="AM57" s="833"/>
      <c r="AN57" s="833"/>
      <c r="AO57" s="833"/>
      <c r="AP57" s="833"/>
      <c r="AQ57" s="833"/>
      <c r="AR57" s="833"/>
      <c r="AS57" s="833"/>
      <c r="AT57" s="833"/>
      <c r="AU57" s="833"/>
      <c r="AV57" s="833"/>
      <c r="AW57" s="833"/>
      <c r="AX57" s="833"/>
      <c r="AY57" s="833"/>
      <c r="AZ57" s="344"/>
      <c r="BA57" s="333" t="s">
        <v>119</v>
      </c>
      <c r="BB57" s="332"/>
      <c r="BC57" s="422" t="s">
        <v>0</v>
      </c>
      <c r="BD57" s="521" t="s">
        <v>1</v>
      </c>
      <c r="BE57" s="521" t="s">
        <v>2</v>
      </c>
      <c r="BF57" s="521" t="s">
        <v>3</v>
      </c>
      <c r="BG57" s="423" t="s">
        <v>4</v>
      </c>
      <c r="BH57" s="422" t="s">
        <v>0</v>
      </c>
      <c r="BI57" s="521" t="s">
        <v>1</v>
      </c>
      <c r="BJ57" s="521" t="s">
        <v>2</v>
      </c>
      <c r="BK57" s="521" t="s">
        <v>3</v>
      </c>
      <c r="BL57" s="423" t="s">
        <v>4</v>
      </c>
      <c r="BM57" s="422" t="s">
        <v>0</v>
      </c>
      <c r="BN57" s="521" t="s">
        <v>1</v>
      </c>
      <c r="BO57" s="521" t="s">
        <v>2</v>
      </c>
      <c r="BP57" s="521" t="s">
        <v>3</v>
      </c>
      <c r="BQ57" s="423" t="s">
        <v>4</v>
      </c>
      <c r="BR57" s="422" t="s">
        <v>617</v>
      </c>
      <c r="BS57" s="521" t="s">
        <v>618</v>
      </c>
      <c r="BT57" s="521" t="s">
        <v>619</v>
      </c>
      <c r="BU57" s="521" t="s">
        <v>620</v>
      </c>
      <c r="BV57" s="521" t="s">
        <v>621</v>
      </c>
      <c r="BW57" s="521" t="s">
        <v>151</v>
      </c>
      <c r="BX57" s="521" t="s">
        <v>152</v>
      </c>
      <c r="BY57" s="522" t="s">
        <v>622</v>
      </c>
      <c r="BZ57" s="522" t="s">
        <v>623</v>
      </c>
      <c r="CA57" s="522" t="s">
        <v>624</v>
      </c>
      <c r="CB57" s="879"/>
      <c r="CC57" s="879"/>
      <c r="CD57" s="879"/>
      <c r="CE57" s="879"/>
      <c r="CF57" s="879"/>
      <c r="CG57" s="879"/>
      <c r="CH57" s="879"/>
      <c r="CI57" s="879"/>
      <c r="CJ57" s="879"/>
      <c r="CK57" s="879"/>
      <c r="CL57" s="879"/>
      <c r="CM57" s="879"/>
      <c r="CN57" s="879"/>
      <c r="CO57" s="879"/>
      <c r="CP57" s="879"/>
      <c r="CQ57" s="879"/>
      <c r="CR57" s="879"/>
      <c r="CS57" s="879"/>
      <c r="CT57" s="879"/>
      <c r="CU57" s="879"/>
      <c r="CV57" s="879"/>
      <c r="CW57" s="879"/>
      <c r="CX57" s="879"/>
      <c r="CY57" s="879"/>
      <c r="CZ57" s="879"/>
    </row>
    <row r="58" s="489" customFormat="true" ht="15" customHeight="true" x14ac:dyDescent="0.2">
      <c r="A58" s="983" t="s">
        <v>625</v>
      </c>
      <c r="B58" s="369" t="s">
        <v>157</v>
      </c>
      <c r="C58" s="132">
        <v>4.1196441465301739</v>
      </c>
      <c r="D58" s="131">
        <v>4.5143647097332948</v>
      </c>
      <c r="E58" s="131">
        <v>4.6481409498908928</v>
      </c>
      <c r="F58" s="131">
        <v>1.9018245466370258</v>
      </c>
      <c r="G58" s="130">
        <v>1.8061179288770275</v>
      </c>
      <c r="H58" s="129">
        <v>4.0526852231747608</v>
      </c>
      <c r="I58" s="131">
        <v>3.9548357533676795</v>
      </c>
      <c r="J58" s="131">
        <v>3.2238830614017577</v>
      </c>
      <c r="K58" s="131">
        <v>1.5469666636837065</v>
      </c>
      <c r="L58" s="128">
        <v>1.8065557733051563</v>
      </c>
      <c r="M58" s="132">
        <v>3.6912696431782037</v>
      </c>
      <c r="N58" s="131">
        <v>5.0695161035364436</v>
      </c>
      <c r="O58" s="131">
        <v>5.3208980858285555</v>
      </c>
      <c r="P58" s="131">
        <v>6.2637371657292409</v>
      </c>
      <c r="Q58" s="130">
        <v>3.9308063578904493</v>
      </c>
      <c r="R58" s="129">
        <v>4.3352859718406096</v>
      </c>
      <c r="S58" s="131">
        <v>12.297378805111848</v>
      </c>
      <c r="T58" s="131">
        <v>8.463927468909386</v>
      </c>
      <c r="U58" s="131">
        <v>8.9536934493356721</v>
      </c>
      <c r="V58" s="131">
        <v>0.87551286020229202</v>
      </c>
      <c r="W58" s="131">
        <v>1.4621937222730859</v>
      </c>
      <c r="X58" s="131">
        <v>2.0507417593975235</v>
      </c>
      <c r="Y58" s="131">
        <v>0.34328236079760471</v>
      </c>
      <c r="Z58" s="131">
        <v>0.88908238366760284</v>
      </c>
      <c r="AA58" s="128">
        <v>1.9417468989691857</v>
      </c>
      <c r="AB58" s="833"/>
      <c r="AC58" s="833"/>
      <c r="AD58" s="833"/>
      <c r="AE58" s="833"/>
      <c r="AF58" s="833"/>
      <c r="AG58" s="833"/>
      <c r="AH58" s="833"/>
      <c r="AI58" s="833"/>
      <c r="AJ58" s="833"/>
      <c r="AK58" s="833"/>
      <c r="AL58" s="833"/>
      <c r="AM58" s="833"/>
      <c r="AN58" s="833"/>
      <c r="AO58" s="833"/>
      <c r="AP58" s="833"/>
      <c r="AQ58" s="833"/>
      <c r="AR58" s="833"/>
      <c r="AS58" s="833"/>
      <c r="AT58" s="833"/>
      <c r="AU58" s="833"/>
      <c r="AV58" s="833"/>
      <c r="AW58" s="833"/>
      <c r="AX58" s="833"/>
      <c r="AY58" s="833"/>
      <c r="AZ58" s="344"/>
      <c r="BA58" s="551"/>
      <c r="BB58" s="553"/>
      <c r="BC58" s="412"/>
      <c r="BD58" s="401"/>
      <c r="BE58" s="401"/>
      <c r="BF58" s="401"/>
      <c r="BG58" s="413"/>
      <c r="BH58" s="412"/>
      <c r="BI58" s="401"/>
      <c r="BJ58" s="401"/>
      <c r="BK58" s="401"/>
      <c r="BL58" s="413"/>
      <c r="BM58" s="412"/>
      <c r="BN58" s="401"/>
      <c r="BO58" s="401"/>
      <c r="BP58" s="401"/>
      <c r="BQ58" s="413"/>
      <c r="BR58" s="412"/>
      <c r="BS58" s="401"/>
      <c r="BT58" s="401"/>
      <c r="BU58" s="401"/>
      <c r="BV58" s="401"/>
      <c r="BW58" s="401"/>
      <c r="BX58" s="401"/>
      <c r="BY58" s="402"/>
      <c r="BZ58" s="402"/>
      <c r="CA58" s="402"/>
      <c r="CB58" s="7"/>
      <c r="CC58" s="7"/>
      <c r="CD58" s="7"/>
      <c r="CE58" s="7"/>
      <c r="CF58" s="7"/>
      <c r="CG58" s="7"/>
      <c r="CH58" s="7"/>
      <c r="CI58" s="7"/>
      <c r="CJ58" s="7"/>
      <c r="CK58" s="7"/>
      <c r="CL58" s="7"/>
      <c r="CM58" s="7"/>
      <c r="CN58" s="7"/>
      <c r="CO58" s="7"/>
      <c r="CP58" s="7"/>
      <c r="CQ58" s="7"/>
      <c r="CR58" s="7"/>
      <c r="CS58" s="7"/>
      <c r="CT58" s="7"/>
      <c r="CU58" s="7"/>
      <c r="CV58" s="7"/>
      <c r="CW58" s="7"/>
      <c r="CX58" s="7"/>
      <c r="CY58" s="7"/>
      <c r="CZ58" s="7"/>
    </row>
    <row r="59" s="489" customFormat="true" ht="15" customHeight="true" x14ac:dyDescent="0.2">
      <c r="A59" s="977"/>
      <c r="B59" s="370" t="s">
        <v>626</v>
      </c>
      <c r="C59" s="127">
        <v>15.710359530981332</v>
      </c>
      <c r="D59" s="126">
        <v>4.2027711147169677</v>
      </c>
      <c r="E59" s="126">
        <v>1.2375826992773831</v>
      </c>
      <c r="F59" s="126">
        <v>0.34061592631756865</v>
      </c>
      <c r="G59" s="125">
        <v>6.158343016815878E-2</v>
      </c>
      <c r="H59" s="124">
        <v>10.641563169051929</v>
      </c>
      <c r="I59" s="126">
        <v>1.8050324773292996</v>
      </c>
      <c r="J59" s="126">
        <v>0.62764622457467278</v>
      </c>
      <c r="K59" s="126">
        <v>0.29437893752363398</v>
      </c>
      <c r="L59" s="123">
        <v>6.7083638187586753E-2</v>
      </c>
      <c r="M59" s="127">
        <v>22.118780223254571</v>
      </c>
      <c r="N59" s="126">
        <v>13.508962461056914</v>
      </c>
      <c r="O59" s="126">
        <v>5.7519704321481582</v>
      </c>
      <c r="P59" s="126">
        <v>3.7384424118822444</v>
      </c>
      <c r="Q59" s="125">
        <v>1.0017937443567977</v>
      </c>
      <c r="R59" s="124">
        <v>3.2177231877098027</v>
      </c>
      <c r="S59" s="126">
        <v>17.809268067084393</v>
      </c>
      <c r="T59" s="126">
        <v>2.767530407227401</v>
      </c>
      <c r="U59" s="126">
        <v>3.4032860152309228</v>
      </c>
      <c r="V59" s="126">
        <v>2.1384173434270703</v>
      </c>
      <c r="W59" s="126">
        <v>23.649581908922197</v>
      </c>
      <c r="X59" s="126">
        <v>18.456629524193698</v>
      </c>
      <c r="Y59" s="126">
        <v>2.8117669022508061</v>
      </c>
      <c r="Z59" s="126">
        <v>0.67485608629354166</v>
      </c>
      <c r="AA59" s="123">
        <v>8.0391664451729667</v>
      </c>
      <c r="AB59" s="833"/>
      <c r="AC59" s="833"/>
      <c r="AD59" s="833"/>
      <c r="AE59" s="833"/>
      <c r="AF59" s="833"/>
      <c r="AG59" s="833"/>
      <c r="AH59" s="833"/>
      <c r="AI59" s="833"/>
      <c r="AJ59" s="833"/>
      <c r="AK59" s="833"/>
      <c r="AL59" s="833"/>
      <c r="AM59" s="833"/>
      <c r="AN59" s="833"/>
      <c r="AO59" s="833"/>
      <c r="AP59" s="833"/>
      <c r="AQ59" s="833"/>
      <c r="AR59" s="833"/>
      <c r="AS59" s="833"/>
      <c r="AT59" s="833"/>
      <c r="AU59" s="833"/>
      <c r="AV59" s="833"/>
      <c r="AW59" s="833"/>
      <c r="AX59" s="833"/>
      <c r="AY59" s="833"/>
      <c r="AZ59" s="344"/>
      <c r="BA59" s="878"/>
      <c r="BB59" s="552"/>
      <c r="BC59" s="415"/>
      <c r="BD59" s="405"/>
      <c r="BE59" s="405"/>
      <c r="BF59" s="405"/>
      <c r="BG59" s="419"/>
      <c r="BH59" s="415"/>
      <c r="BI59" s="405"/>
      <c r="BJ59" s="405"/>
      <c r="BK59" s="405"/>
      <c r="BL59" s="419"/>
      <c r="BM59" s="415"/>
      <c r="BN59" s="405"/>
      <c r="BO59" s="405"/>
      <c r="BP59" s="405"/>
      <c r="BQ59" s="419"/>
      <c r="BR59" s="415"/>
      <c r="BS59" s="405"/>
      <c r="BT59" s="405"/>
      <c r="BU59" s="405"/>
      <c r="BV59" s="405"/>
      <c r="BW59" s="405"/>
      <c r="BX59" s="405"/>
      <c r="BY59" s="406"/>
      <c r="BZ59" s="406"/>
      <c r="CA59" s="406"/>
      <c r="CB59" s="7"/>
      <c r="CC59" s="7"/>
      <c r="CD59" s="7"/>
      <c r="CE59" s="7"/>
      <c r="CF59" s="7"/>
      <c r="CG59" s="7"/>
      <c r="CH59" s="7"/>
      <c r="CI59" s="7"/>
      <c r="CJ59" s="7"/>
      <c r="CK59" s="7"/>
      <c r="CL59" s="7"/>
      <c r="CM59" s="7"/>
      <c r="CN59" s="7"/>
      <c r="CO59" s="7"/>
      <c r="CP59" s="7"/>
      <c r="CQ59" s="7"/>
      <c r="CR59" s="7"/>
      <c r="CS59" s="7"/>
      <c r="CT59" s="7"/>
      <c r="CU59" s="7"/>
      <c r="CV59" s="7"/>
      <c r="CW59" s="7"/>
      <c r="CX59" s="7"/>
      <c r="CY59" s="7"/>
      <c r="CZ59" s="7"/>
    </row>
    <row r="60" s="489" customFormat="true" ht="15" customHeight="true" x14ac:dyDescent="0.2">
      <c r="A60" s="977"/>
      <c r="B60" s="370" t="s">
        <v>627</v>
      </c>
      <c r="C60" s="127">
        <v>3.1723283395302775</v>
      </c>
      <c r="D60" s="126">
        <v>0.54712132539095248</v>
      </c>
      <c r="E60" s="126">
        <v>0.2420388268582917</v>
      </c>
      <c r="F60" s="126">
        <v>1.6892311357233819E-2</v>
      </c>
      <c r="G60" s="125">
        <v>1.0712743125629432E-2</v>
      </c>
      <c r="H60" s="124">
        <v>1.931892651160378</v>
      </c>
      <c r="I60" s="126">
        <v>0.53985849985763945</v>
      </c>
      <c r="J60" s="126">
        <v>0.10961770132992366</v>
      </c>
      <c r="K60" s="126">
        <v>0</v>
      </c>
      <c r="L60" s="123">
        <v>1.4248571725339162E-2</v>
      </c>
      <c r="M60" s="127">
        <v>4.5240674646775041</v>
      </c>
      <c r="N60" s="126">
        <v>1.8992869108485397</v>
      </c>
      <c r="O60" s="126">
        <v>1.5278908214828091</v>
      </c>
      <c r="P60" s="126">
        <v>0.23925566623308761</v>
      </c>
      <c r="Q60" s="125">
        <v>1.6151272665047255E-2</v>
      </c>
      <c r="R60" s="124">
        <v>0.48631353683584844</v>
      </c>
      <c r="S60" s="126">
        <v>1.2851198926016745</v>
      </c>
      <c r="T60" s="126">
        <v>1.0255630859230398</v>
      </c>
      <c r="U60" s="126">
        <v>1.0420827060669371</v>
      </c>
      <c r="V60" s="126">
        <v>0.46048109405486071</v>
      </c>
      <c r="W60" s="126">
        <v>3.8570610311191613</v>
      </c>
      <c r="X60" s="126">
        <v>3.0272846682417747</v>
      </c>
      <c r="Y60" s="126">
        <v>0.40684608447264603</v>
      </c>
      <c r="Z60" s="126">
        <v>0.21277720018665169</v>
      </c>
      <c r="AA60" s="123">
        <v>1.2104741224206863</v>
      </c>
      <c r="AB60" s="833"/>
      <c r="AC60" s="833"/>
      <c r="AD60" s="833"/>
      <c r="AE60" s="833"/>
      <c r="AF60" s="833"/>
      <c r="AG60" s="833"/>
      <c r="AH60" s="833"/>
      <c r="AI60" s="833"/>
      <c r="AJ60" s="833"/>
      <c r="AK60" s="833"/>
      <c r="AL60" s="833"/>
      <c r="AM60" s="833"/>
      <c r="AN60" s="833"/>
      <c r="AO60" s="833"/>
      <c r="AP60" s="833"/>
      <c r="AQ60" s="833"/>
      <c r="AR60" s="833"/>
      <c r="AS60" s="833"/>
      <c r="AT60" s="833"/>
      <c r="AU60" s="833"/>
      <c r="AV60" s="833"/>
      <c r="AW60" s="833"/>
      <c r="AX60" s="833"/>
      <c r="AY60" s="833"/>
      <c r="AZ60" s="344"/>
      <c r="BA60" s="878"/>
      <c r="BB60" s="552"/>
      <c r="BC60" s="415"/>
      <c r="BD60" s="405"/>
      <c r="BE60" s="405"/>
      <c r="BF60" s="405"/>
      <c r="BG60" s="419"/>
      <c r="BH60" s="415"/>
      <c r="BI60" s="405"/>
      <c r="BJ60" s="405"/>
      <c r="BK60" s="405"/>
      <c r="BL60" s="419"/>
      <c r="BM60" s="415"/>
      <c r="BN60" s="405"/>
      <c r="BO60" s="405"/>
      <c r="BP60" s="405"/>
      <c r="BQ60" s="419"/>
      <c r="BR60" s="415"/>
      <c r="BS60" s="405"/>
      <c r="BT60" s="405"/>
      <c r="BU60" s="405"/>
      <c r="BV60" s="405"/>
      <c r="BW60" s="405"/>
      <c r="BX60" s="405"/>
      <c r="BY60" s="406"/>
      <c r="BZ60" s="406"/>
      <c r="CA60" s="406"/>
      <c r="CB60" s="7"/>
      <c r="CC60" s="7"/>
      <c r="CD60" s="7"/>
      <c r="CE60" s="7"/>
      <c r="CF60" s="7"/>
      <c r="CG60" s="7"/>
      <c r="CH60" s="7"/>
      <c r="CI60" s="7"/>
      <c r="CJ60" s="7"/>
      <c r="CK60" s="7"/>
      <c r="CL60" s="7"/>
      <c r="CM60" s="7"/>
      <c r="CN60" s="7"/>
      <c r="CO60" s="7"/>
      <c r="CP60" s="7"/>
      <c r="CQ60" s="7"/>
      <c r="CR60" s="7"/>
      <c r="CS60" s="7"/>
      <c r="CT60" s="7"/>
      <c r="CU60" s="7"/>
      <c r="CV60" s="7"/>
      <c r="CW60" s="7"/>
      <c r="CX60" s="7"/>
      <c r="CY60" s="7"/>
      <c r="CZ60" s="7"/>
    </row>
    <row r="61" s="489" customFormat="true" ht="15" customHeight="true" x14ac:dyDescent="0.2">
      <c r="A61" s="977"/>
      <c r="B61" s="370" t="s">
        <v>628</v>
      </c>
      <c r="C61" s="127">
        <v>3.0179342108347869</v>
      </c>
      <c r="D61" s="126">
        <v>0.69003510630958897</v>
      </c>
      <c r="E61" s="126">
        <v>0.18908613580840289</v>
      </c>
      <c r="F61" s="126">
        <v>6.449297996353065E-2</v>
      </c>
      <c r="G61" s="125">
        <v>0</v>
      </c>
      <c r="H61" s="124">
        <v>0.77480451536702344</v>
      </c>
      <c r="I61" s="126">
        <v>0.3432354631369901</v>
      </c>
      <c r="J61" s="126">
        <v>0.17696242643112506</v>
      </c>
      <c r="K61" s="126">
        <v>0</v>
      </c>
      <c r="L61" s="123">
        <v>0</v>
      </c>
      <c r="M61" s="127">
        <v>7.6269150496901768</v>
      </c>
      <c r="N61" s="126">
        <v>1.8645338748986457</v>
      </c>
      <c r="O61" s="126">
        <v>1.2582386307544122</v>
      </c>
      <c r="P61" s="126">
        <v>1.2020121681292695</v>
      </c>
      <c r="Q61" s="125">
        <v>8.0746918795170319E-2</v>
      </c>
      <c r="R61" s="124">
        <v>1.4188116560928965</v>
      </c>
      <c r="S61" s="126">
        <v>0.82812493949260924</v>
      </c>
      <c r="T61" s="126">
        <v>0.24187445669362023</v>
      </c>
      <c r="U61" s="126">
        <v>0.85306712272224705</v>
      </c>
      <c r="V61" s="126">
        <v>3.0050684123577267</v>
      </c>
      <c r="W61" s="126">
        <v>2.9906343780796054</v>
      </c>
      <c r="X61" s="126">
        <v>0.73362667633598277</v>
      </c>
      <c r="Y61" s="126">
        <v>1.2497215647959312</v>
      </c>
      <c r="Z61" s="126">
        <v>0.26972407982806329</v>
      </c>
      <c r="AA61" s="123">
        <v>0.9044404353662685</v>
      </c>
      <c r="AB61" s="833"/>
      <c r="AC61" s="833"/>
      <c r="AD61" s="833"/>
      <c r="AE61" s="833"/>
      <c r="AF61" s="833"/>
      <c r="AG61" s="833"/>
      <c r="AH61" s="833"/>
      <c r="AI61" s="833"/>
      <c r="AJ61" s="833"/>
      <c r="AK61" s="833"/>
      <c r="AL61" s="833"/>
      <c r="AM61" s="833"/>
      <c r="AN61" s="833"/>
      <c r="AO61" s="833"/>
      <c r="AP61" s="833"/>
      <c r="AQ61" s="833"/>
      <c r="AR61" s="833"/>
      <c r="AS61" s="833"/>
      <c r="AT61" s="833"/>
      <c r="AU61" s="833"/>
      <c r="AV61" s="833"/>
      <c r="AW61" s="833"/>
      <c r="AX61" s="833"/>
      <c r="AY61" s="833"/>
      <c r="AZ61" s="344"/>
      <c r="BA61" s="878"/>
      <c r="BB61" s="552"/>
      <c r="BC61" s="415"/>
      <c r="BD61" s="405"/>
      <c r="BE61" s="405"/>
      <c r="BF61" s="405"/>
      <c r="BG61" s="419"/>
      <c r="BH61" s="415"/>
      <c r="BI61" s="405"/>
      <c r="BJ61" s="405"/>
      <c r="BK61" s="405"/>
      <c r="BL61" s="419"/>
      <c r="BM61" s="415"/>
      <c r="BN61" s="405"/>
      <c r="BO61" s="405"/>
      <c r="BP61" s="405"/>
      <c r="BQ61" s="419"/>
      <c r="BR61" s="415"/>
      <c r="BS61" s="405"/>
      <c r="BT61" s="405"/>
      <c r="BU61" s="405"/>
      <c r="BV61" s="405"/>
      <c r="BW61" s="405"/>
      <c r="BX61" s="405"/>
      <c r="BY61" s="406"/>
      <c r="BZ61" s="406"/>
      <c r="CA61" s="406"/>
      <c r="CB61" s="7"/>
      <c r="CC61" s="7"/>
      <c r="CD61" s="7"/>
      <c r="CE61" s="7"/>
      <c r="CF61" s="7"/>
      <c r="CG61" s="7"/>
      <c r="CH61" s="7"/>
      <c r="CI61" s="7"/>
      <c r="CJ61" s="7"/>
      <c r="CK61" s="7"/>
      <c r="CL61" s="7"/>
      <c r="CM61" s="7"/>
      <c r="CN61" s="7"/>
      <c r="CO61" s="7"/>
      <c r="CP61" s="7"/>
      <c r="CQ61" s="7"/>
      <c r="CR61" s="7"/>
      <c r="CS61" s="7"/>
      <c r="CT61" s="7"/>
      <c r="CU61" s="7"/>
      <c r="CV61" s="7"/>
      <c r="CW61" s="7"/>
      <c r="CX61" s="7"/>
      <c r="CY61" s="7"/>
      <c r="CZ61" s="7"/>
    </row>
    <row r="62" s="489" customFormat="true" ht="15" customHeight="true" x14ac:dyDescent="0.2">
      <c r="A62" s="977"/>
      <c r="B62" s="370" t="s">
        <v>629</v>
      </c>
      <c r="C62" s="127">
        <v>1.2235910130528653</v>
      </c>
      <c r="D62" s="126">
        <v>0.39293031841993642</v>
      </c>
      <c r="E62" s="126">
        <v>5.1413383997185827E-2</v>
      </c>
      <c r="F62" s="126">
        <v>0.15141740490972938</v>
      </c>
      <c r="G62" s="125">
        <v>0</v>
      </c>
      <c r="H62" s="124">
        <v>0.69167741432186081</v>
      </c>
      <c r="I62" s="126">
        <v>5.5327043535956633E-2</v>
      </c>
      <c r="J62" s="126">
        <v>3.1553595878756079E-2</v>
      </c>
      <c r="K62" s="126">
        <v>0.10400615544676982</v>
      </c>
      <c r="L62" s="123">
        <v>0</v>
      </c>
      <c r="M62" s="127">
        <v>2.1579004406736981</v>
      </c>
      <c r="N62" s="126">
        <v>1.0944973315625652</v>
      </c>
      <c r="O62" s="126">
        <v>0.80591475617128383</v>
      </c>
      <c r="P62" s="126">
        <v>0.25509726792819254</v>
      </c>
      <c r="Q62" s="125">
        <v>0.34100688126592937</v>
      </c>
      <c r="R62" s="124">
        <v>3.428886199511199E-2</v>
      </c>
      <c r="S62" s="126">
        <v>0.48410865380044676</v>
      </c>
      <c r="T62" s="126">
        <v>4.1980393792049514E-2</v>
      </c>
      <c r="U62" s="126">
        <v>1.5229748219093731</v>
      </c>
      <c r="V62" s="126">
        <v>0.53322689451958061</v>
      </c>
      <c r="W62" s="126">
        <v>0.48243187056486553</v>
      </c>
      <c r="X62" s="126">
        <v>0.24980449761514806</v>
      </c>
      <c r="Y62" s="126">
        <v>2.6101633288654678</v>
      </c>
      <c r="Z62" s="126">
        <v>4.0292336563063948E-2</v>
      </c>
      <c r="AA62" s="123">
        <v>0.1580786318914402</v>
      </c>
      <c r="AB62" s="833"/>
      <c r="AC62" s="833"/>
      <c r="AD62" s="833"/>
      <c r="AE62" s="833"/>
      <c r="AF62" s="833"/>
      <c r="AG62" s="833"/>
      <c r="AH62" s="833"/>
      <c r="AI62" s="833"/>
      <c r="AJ62" s="833"/>
      <c r="AK62" s="833"/>
      <c r="AL62" s="833"/>
      <c r="AM62" s="833"/>
      <c r="AN62" s="833"/>
      <c r="AO62" s="833"/>
      <c r="AP62" s="833"/>
      <c r="AQ62" s="833"/>
      <c r="AR62" s="833"/>
      <c r="AS62" s="833"/>
      <c r="AT62" s="833"/>
      <c r="AU62" s="833"/>
      <c r="AV62" s="833"/>
      <c r="AW62" s="833"/>
      <c r="AX62" s="833"/>
      <c r="AY62" s="833"/>
      <c r="AZ62" s="344"/>
      <c r="BA62" s="878"/>
      <c r="BB62" s="552"/>
      <c r="BC62" s="415"/>
      <c r="BD62" s="405"/>
      <c r="BE62" s="405"/>
      <c r="BF62" s="405"/>
      <c r="BG62" s="419"/>
      <c r="BH62" s="415"/>
      <c r="BI62" s="405"/>
      <c r="BJ62" s="405"/>
      <c r="BK62" s="405"/>
      <c r="BL62" s="419"/>
      <c r="BM62" s="415"/>
      <c r="BN62" s="405"/>
      <c r="BO62" s="405"/>
      <c r="BP62" s="405"/>
      <c r="BQ62" s="419"/>
      <c r="BR62" s="415"/>
      <c r="BS62" s="405"/>
      <c r="BT62" s="405"/>
      <c r="BU62" s="405"/>
      <c r="BV62" s="405"/>
      <c r="BW62" s="405"/>
      <c r="BX62" s="405"/>
      <c r="BY62" s="406"/>
      <c r="BZ62" s="406"/>
      <c r="CA62" s="406"/>
      <c r="CB62" s="7"/>
      <c r="CC62" s="7"/>
      <c r="CD62" s="7"/>
      <c r="CE62" s="7"/>
      <c r="CF62" s="7"/>
      <c r="CG62" s="7"/>
      <c r="CH62" s="7"/>
      <c r="CI62" s="7"/>
      <c r="CJ62" s="7"/>
      <c r="CK62" s="7"/>
      <c r="CL62" s="7"/>
      <c r="CM62" s="7"/>
      <c r="CN62" s="7"/>
      <c r="CO62" s="7"/>
      <c r="CP62" s="7"/>
      <c r="CQ62" s="7"/>
      <c r="CR62" s="7"/>
      <c r="CS62" s="7"/>
      <c r="CT62" s="7"/>
      <c r="CU62" s="7"/>
      <c r="CV62" s="7"/>
      <c r="CW62" s="7"/>
      <c r="CX62" s="7"/>
      <c r="CY62" s="7"/>
      <c r="CZ62" s="7"/>
    </row>
    <row r="63" s="489" customFormat="true" ht="15" customHeight="true" x14ac:dyDescent="0.2">
      <c r="A63" s="977"/>
      <c r="B63" s="370" t="s">
        <v>630</v>
      </c>
      <c r="C63" s="127">
        <v>2.0959572392812755</v>
      </c>
      <c r="D63" s="126">
        <v>0.43938123920515021</v>
      </c>
      <c r="E63" s="126">
        <v>0.10110818225135935</v>
      </c>
      <c r="F63" s="126">
        <v>8.4347865472701192E-2</v>
      </c>
      <c r="G63" s="125">
        <v>1.3773019691070346E-2</v>
      </c>
      <c r="H63" s="124">
        <v>0.68762273984569011</v>
      </c>
      <c r="I63" s="126">
        <v>0.13839001698538639</v>
      </c>
      <c r="J63" s="126">
        <v>2.1945435399573002E-2</v>
      </c>
      <c r="K63" s="126">
        <v>8.4219839344267355E-2</v>
      </c>
      <c r="L63" s="123">
        <v>1.8318917633077653E-2</v>
      </c>
      <c r="M63" s="127">
        <v>3.8836701320059626</v>
      </c>
      <c r="N63" s="126">
        <v>2.1772320218803873</v>
      </c>
      <c r="O63" s="126">
        <v>1.2357212156265036</v>
      </c>
      <c r="P63" s="126">
        <v>0.65697874569930304</v>
      </c>
      <c r="Q63" s="125">
        <v>0.1803019160716037</v>
      </c>
      <c r="R63" s="124">
        <v>4.4436624652911455E-2</v>
      </c>
      <c r="S63" s="126">
        <v>9.0383607709827202E-2</v>
      </c>
      <c r="T63" s="126">
        <v>2.7155133917955807E-2</v>
      </c>
      <c r="U63" s="126">
        <v>0.65022637242935377</v>
      </c>
      <c r="V63" s="126">
        <v>0.41558393351410733</v>
      </c>
      <c r="W63" s="126">
        <v>1.6336754526832653</v>
      </c>
      <c r="X63" s="126">
        <v>1.0578242436493068</v>
      </c>
      <c r="Y63" s="126">
        <v>5.2616816217447209</v>
      </c>
      <c r="Z63" s="126">
        <v>0.12701310023119297</v>
      </c>
      <c r="AA63" s="123">
        <v>0.38412965678820415</v>
      </c>
      <c r="AB63" s="833"/>
      <c r="AC63" s="833"/>
      <c r="AD63" s="833"/>
      <c r="AE63" s="833"/>
      <c r="AF63" s="833"/>
      <c r="AG63" s="833"/>
      <c r="AH63" s="833"/>
      <c r="AI63" s="833"/>
      <c r="AJ63" s="833"/>
      <c r="AK63" s="833"/>
      <c r="AL63" s="833"/>
      <c r="AM63" s="833"/>
      <c r="AN63" s="833"/>
      <c r="AO63" s="833"/>
      <c r="AP63" s="833"/>
      <c r="AQ63" s="833"/>
      <c r="AR63" s="833"/>
      <c r="AS63" s="833"/>
      <c r="AT63" s="833"/>
      <c r="AU63" s="833"/>
      <c r="AV63" s="833"/>
      <c r="AW63" s="833"/>
      <c r="AX63" s="833"/>
      <c r="AY63" s="833"/>
      <c r="AZ63" s="344"/>
      <c r="BA63" s="878"/>
      <c r="BB63" s="552"/>
      <c r="BC63" s="415"/>
      <c r="BD63" s="405"/>
      <c r="BE63" s="405"/>
      <c r="BF63" s="405"/>
      <c r="BG63" s="419"/>
      <c r="BH63" s="415"/>
      <c r="BI63" s="405"/>
      <c r="BJ63" s="405"/>
      <c r="BK63" s="405"/>
      <c r="BL63" s="419"/>
      <c r="BM63" s="415"/>
      <c r="BN63" s="405"/>
      <c r="BO63" s="405"/>
      <c r="BP63" s="405"/>
      <c r="BQ63" s="419"/>
      <c r="BR63" s="415"/>
      <c r="BS63" s="405"/>
      <c r="BT63" s="405"/>
      <c r="BU63" s="405"/>
      <c r="BV63" s="405"/>
      <c r="BW63" s="405"/>
      <c r="BX63" s="405"/>
      <c r="BY63" s="406"/>
      <c r="BZ63" s="406"/>
      <c r="CA63" s="406"/>
      <c r="CB63" s="7"/>
      <c r="CC63" s="7"/>
      <c r="CD63" s="7"/>
      <c r="CE63" s="7"/>
      <c r="CF63" s="7"/>
      <c r="CG63" s="7"/>
      <c r="CH63" s="7"/>
      <c r="CI63" s="7"/>
      <c r="CJ63" s="7"/>
      <c r="CK63" s="7"/>
      <c r="CL63" s="7"/>
      <c r="CM63" s="7"/>
      <c r="CN63" s="7"/>
      <c r="CO63" s="7"/>
      <c r="CP63" s="7"/>
      <c r="CQ63" s="7"/>
      <c r="CR63" s="7"/>
      <c r="CS63" s="7"/>
      <c r="CT63" s="7"/>
      <c r="CU63" s="7"/>
      <c r="CV63" s="7"/>
      <c r="CW63" s="7"/>
      <c r="CX63" s="7"/>
      <c r="CY63" s="7"/>
      <c r="CZ63" s="7"/>
    </row>
    <row r="64" s="489" customFormat="true" ht="15" customHeight="true" x14ac:dyDescent="0.2">
      <c r="A64" s="977"/>
      <c r="B64" s="370" t="s">
        <v>631</v>
      </c>
      <c r="C64" s="127">
        <v>0.5620967479907214</v>
      </c>
      <c r="D64" s="126">
        <v>9.0473079207740059E-2</v>
      </c>
      <c r="E64" s="126">
        <v>2.764811470098574E-2</v>
      </c>
      <c r="F64" s="126">
        <v>1.2081030857763076E-3</v>
      </c>
      <c r="G64" s="125">
        <v>0</v>
      </c>
      <c r="H64" s="124">
        <v>0.12677536186296423</v>
      </c>
      <c r="I64" s="126">
        <v>3.6803365302827885E-2</v>
      </c>
      <c r="J64" s="126">
        <v>0</v>
      </c>
      <c r="K64" s="126">
        <v>0</v>
      </c>
      <c r="L64" s="123">
        <v>0</v>
      </c>
      <c r="M64" s="127">
        <v>1.3225732448168932</v>
      </c>
      <c r="N64" s="126">
        <v>0.66606597034097104</v>
      </c>
      <c r="O64" s="126">
        <v>9.5235160886297909E-2</v>
      </c>
      <c r="P64" s="126">
        <v>0.15995527143272584</v>
      </c>
      <c r="Q64" s="125">
        <v>4.8633507704355502E-3</v>
      </c>
      <c r="R64" s="124">
        <v>3.7647884235302478E-2</v>
      </c>
      <c r="S64" s="126">
        <v>0.19446871973177296</v>
      </c>
      <c r="T64" s="126">
        <v>8.4753562018630491E-2</v>
      </c>
      <c r="U64" s="126">
        <v>0.13242492646392642</v>
      </c>
      <c r="V64" s="126">
        <v>0.27219352732392726</v>
      </c>
      <c r="W64" s="126">
        <v>0.20239776792013164</v>
      </c>
      <c r="X64" s="126">
        <v>0.30186764432436541</v>
      </c>
      <c r="Y64" s="126">
        <v>0.74760225809892111</v>
      </c>
      <c r="Z64" s="126">
        <v>1.5421032300157893E-2</v>
      </c>
      <c r="AA64" s="123">
        <v>0.2102448042601047</v>
      </c>
      <c r="AB64" s="833"/>
      <c r="AC64" s="833"/>
      <c r="AD64" s="833"/>
      <c r="AE64" s="833"/>
      <c r="AF64" s="833"/>
      <c r="AG64" s="833"/>
      <c r="AH64" s="833"/>
      <c r="AI64" s="833"/>
      <c r="AJ64" s="833"/>
      <c r="AK64" s="833"/>
      <c r="AL64" s="833"/>
      <c r="AM64" s="833"/>
      <c r="AN64" s="833"/>
      <c r="AO64" s="833"/>
      <c r="AP64" s="833"/>
      <c r="AQ64" s="833"/>
      <c r="AR64" s="833"/>
      <c r="AS64" s="833"/>
      <c r="AT64" s="833"/>
      <c r="AU64" s="833"/>
      <c r="AV64" s="833"/>
      <c r="AW64" s="833"/>
      <c r="AX64" s="833"/>
      <c r="AY64" s="833"/>
      <c r="AZ64" s="344"/>
      <c r="BA64" s="878"/>
      <c r="BB64" s="552"/>
      <c r="BC64" s="415"/>
      <c r="BD64" s="405"/>
      <c r="BE64" s="405"/>
      <c r="BF64" s="405"/>
      <c r="BG64" s="419"/>
      <c r="BH64" s="415"/>
      <c r="BI64" s="405"/>
      <c r="BJ64" s="405"/>
      <c r="BK64" s="405"/>
      <c r="BL64" s="419"/>
      <c r="BM64" s="415"/>
      <c r="BN64" s="405"/>
      <c r="BO64" s="405"/>
      <c r="BP64" s="405"/>
      <c r="BQ64" s="419"/>
      <c r="BR64" s="415"/>
      <c r="BS64" s="405"/>
      <c r="BT64" s="405"/>
      <c r="BU64" s="405"/>
      <c r="BV64" s="405"/>
      <c r="BW64" s="405"/>
      <c r="BX64" s="405"/>
      <c r="BY64" s="406"/>
      <c r="BZ64" s="406"/>
      <c r="CA64" s="406"/>
      <c r="CB64" s="7"/>
      <c r="CC64" s="7"/>
      <c r="CD64" s="7"/>
      <c r="CE64" s="7"/>
      <c r="CF64" s="7"/>
      <c r="CG64" s="7"/>
      <c r="CH64" s="7"/>
      <c r="CI64" s="7"/>
      <c r="CJ64" s="7"/>
      <c r="CK64" s="7"/>
      <c r="CL64" s="7"/>
      <c r="CM64" s="7"/>
      <c r="CN64" s="7"/>
      <c r="CO64" s="7"/>
      <c r="CP64" s="7"/>
      <c r="CQ64" s="7"/>
      <c r="CR64" s="7"/>
      <c r="CS64" s="7"/>
      <c r="CT64" s="7"/>
      <c r="CU64" s="7"/>
      <c r="CV64" s="7"/>
      <c r="CW64" s="7"/>
      <c r="CX64" s="7"/>
      <c r="CY64" s="7"/>
      <c r="CZ64" s="7"/>
    </row>
    <row r="65" s="489" customFormat="true" ht="15" customHeight="true" x14ac:dyDescent="0.2">
      <c r="A65" s="977"/>
      <c r="B65" s="370" t="s">
        <v>162</v>
      </c>
      <c r="C65" s="127">
        <v>0.75480677806852525</v>
      </c>
      <c r="D65" s="126">
        <v>0.24256564706501374</v>
      </c>
      <c r="E65" s="126">
        <v>5.9016922063643111E-2</v>
      </c>
      <c r="F65" s="126">
        <v>3.1647102716323337E-2</v>
      </c>
      <c r="G65" s="125">
        <v>1.3458200005935696E-2</v>
      </c>
      <c r="H65" s="124">
        <v>0.20209922239865355</v>
      </c>
      <c r="I65" s="126">
        <v>7.0294332438050047E-3</v>
      </c>
      <c r="J65" s="126">
        <v>4.222369275240033E-2</v>
      </c>
      <c r="K65" s="126">
        <v>0</v>
      </c>
      <c r="L65" s="123">
        <v>4.075574547068017E-3</v>
      </c>
      <c r="M65" s="127">
        <v>1.8744511772422139</v>
      </c>
      <c r="N65" s="126">
        <v>0.69091095437320249</v>
      </c>
      <c r="O65" s="126">
        <v>0.47666474281006205</v>
      </c>
      <c r="P65" s="126">
        <v>0.39078755215573469</v>
      </c>
      <c r="Q65" s="125">
        <v>0.22946233591858775</v>
      </c>
      <c r="R65" s="124">
        <v>0.31937305206365252</v>
      </c>
      <c r="S65" s="126">
        <v>1.6428690333666691E-2</v>
      </c>
      <c r="T65" s="126">
        <v>0.28186952833497197</v>
      </c>
      <c r="U65" s="126">
        <v>0.43867794850978337</v>
      </c>
      <c r="V65" s="126">
        <v>0.21007781809732831</v>
      </c>
      <c r="W65" s="126">
        <v>1.3481318981325967</v>
      </c>
      <c r="X65" s="126">
        <v>4.3936184719100553E-2</v>
      </c>
      <c r="Y65" s="126">
        <v>0.94154655630366291</v>
      </c>
      <c r="Z65" s="126">
        <v>0</v>
      </c>
      <c r="AA65" s="123">
        <v>0.17840725401619367</v>
      </c>
      <c r="AB65" s="833"/>
      <c r="AC65" s="833"/>
      <c r="AD65" s="833"/>
      <c r="AE65" s="833"/>
      <c r="AF65" s="833"/>
      <c r="AG65" s="833"/>
      <c r="AH65" s="833"/>
      <c r="AI65" s="833"/>
      <c r="AJ65" s="833"/>
      <c r="AK65" s="833"/>
      <c r="AL65" s="833"/>
      <c r="AM65" s="833"/>
      <c r="AN65" s="833"/>
      <c r="AO65" s="833"/>
      <c r="AP65" s="833"/>
      <c r="AQ65" s="833"/>
      <c r="AR65" s="833"/>
      <c r="AS65" s="833"/>
      <c r="AT65" s="833"/>
      <c r="AU65" s="833"/>
      <c r="AV65" s="833"/>
      <c r="AW65" s="833"/>
      <c r="AX65" s="833"/>
      <c r="AY65" s="833"/>
      <c r="AZ65" s="344"/>
      <c r="BA65" s="878"/>
      <c r="BB65" s="552"/>
      <c r="BC65" s="415"/>
      <c r="BD65" s="405"/>
      <c r="BE65" s="405"/>
      <c r="BF65" s="405"/>
      <c r="BG65" s="419"/>
      <c r="BH65" s="415"/>
      <c r="BI65" s="405"/>
      <c r="BJ65" s="405"/>
      <c r="BK65" s="405"/>
      <c r="BL65" s="419"/>
      <c r="BM65" s="415"/>
      <c r="BN65" s="405"/>
      <c r="BO65" s="405"/>
      <c r="BP65" s="405"/>
      <c r="BQ65" s="419"/>
      <c r="BR65" s="415"/>
      <c r="BS65" s="405"/>
      <c r="BT65" s="405"/>
      <c r="BU65" s="405"/>
      <c r="BV65" s="405"/>
      <c r="BW65" s="405"/>
      <c r="BX65" s="405"/>
      <c r="BY65" s="406"/>
      <c r="BZ65" s="406"/>
      <c r="CA65" s="406"/>
      <c r="CB65" s="7"/>
      <c r="CC65" s="7"/>
      <c r="CD65" s="7"/>
      <c r="CE65" s="7"/>
      <c r="CF65" s="7"/>
      <c r="CG65" s="7"/>
      <c r="CH65" s="7"/>
      <c r="CI65" s="7"/>
      <c r="CJ65" s="7"/>
      <c r="CK65" s="7"/>
      <c r="CL65" s="7"/>
      <c r="CM65" s="7"/>
      <c r="CN65" s="7"/>
      <c r="CO65" s="7"/>
      <c r="CP65" s="7"/>
      <c r="CQ65" s="7"/>
      <c r="CR65" s="7"/>
      <c r="CS65" s="7"/>
      <c r="CT65" s="7"/>
      <c r="CU65" s="7"/>
      <c r="CV65" s="7"/>
      <c r="CW65" s="7"/>
      <c r="CX65" s="7"/>
      <c r="CY65" s="7"/>
      <c r="CZ65" s="7"/>
    </row>
    <row r="66" s="489" customFormat="true" ht="15" customHeight="true" x14ac:dyDescent="0.2">
      <c r="A66" s="977"/>
      <c r="B66" s="370" t="s">
        <v>166</v>
      </c>
      <c r="C66" s="127">
        <v>0.68052796292280526</v>
      </c>
      <c r="D66" s="126">
        <v>0.10861913531658547</v>
      </c>
      <c r="E66" s="126">
        <v>4.5468999084539691E-2</v>
      </c>
      <c r="F66" s="126">
        <v>3.3294495108477193E-2</v>
      </c>
      <c r="G66" s="125">
        <v>0</v>
      </c>
      <c r="H66" s="124">
        <v>9.9164083344651585E-2</v>
      </c>
      <c r="I66" s="126">
        <v>0</v>
      </c>
      <c r="J66" s="126">
        <v>1.5440289205200302E-2</v>
      </c>
      <c r="K66" s="126">
        <v>0</v>
      </c>
      <c r="L66" s="123">
        <v>0</v>
      </c>
      <c r="M66" s="127">
        <v>1.436466992537248</v>
      </c>
      <c r="N66" s="126">
        <v>0.77366857649260146</v>
      </c>
      <c r="O66" s="126">
        <v>0.4800043885747573</v>
      </c>
      <c r="P66" s="126">
        <v>0.34836556715666667</v>
      </c>
      <c r="Q66" s="125">
        <v>0.10926485382633463</v>
      </c>
      <c r="R66" s="124">
        <v>0.26453161389037871</v>
      </c>
      <c r="S66" s="126">
        <v>0</v>
      </c>
      <c r="T66" s="126">
        <v>2.2543196268787303E-2</v>
      </c>
      <c r="U66" s="126">
        <v>0.52461249347109373</v>
      </c>
      <c r="V66" s="126">
        <v>0.16406235080254739</v>
      </c>
      <c r="W66" s="126">
        <v>0.80859247122400724</v>
      </c>
      <c r="X66" s="126">
        <v>0.15310982633421805</v>
      </c>
      <c r="Y66" s="126">
        <v>0.36655695550940259</v>
      </c>
      <c r="Z66" s="126">
        <v>4.1607690923067535E-2</v>
      </c>
      <c r="AA66" s="123">
        <v>0.38272448551700267</v>
      </c>
      <c r="AB66" s="833"/>
      <c r="AC66" s="833"/>
      <c r="AD66" s="833"/>
      <c r="AE66" s="833"/>
      <c r="AF66" s="833"/>
      <c r="AG66" s="833"/>
      <c r="AH66" s="833"/>
      <c r="AI66" s="833"/>
      <c r="AJ66" s="833"/>
      <c r="AK66" s="833"/>
      <c r="AL66" s="833"/>
      <c r="AM66" s="833"/>
      <c r="AN66" s="833"/>
      <c r="AO66" s="833"/>
      <c r="AP66" s="833"/>
      <c r="AQ66" s="833"/>
      <c r="AR66" s="833"/>
      <c r="AS66" s="833"/>
      <c r="AT66" s="833"/>
      <c r="AU66" s="833"/>
      <c r="AV66" s="833"/>
      <c r="AW66" s="833"/>
      <c r="AX66" s="833"/>
      <c r="AY66" s="833"/>
      <c r="AZ66" s="344"/>
      <c r="BA66" s="878"/>
      <c r="BB66" s="552"/>
      <c r="BC66" s="415"/>
      <c r="BD66" s="405"/>
      <c r="BE66" s="405"/>
      <c r="BF66" s="405"/>
      <c r="BG66" s="419"/>
      <c r="BH66" s="415"/>
      <c r="BI66" s="405"/>
      <c r="BJ66" s="405"/>
      <c r="BK66" s="405"/>
      <c r="BL66" s="419"/>
      <c r="BM66" s="415"/>
      <c r="BN66" s="405"/>
      <c r="BO66" s="405"/>
      <c r="BP66" s="405"/>
      <c r="BQ66" s="419"/>
      <c r="BR66" s="415"/>
      <c r="BS66" s="405"/>
      <c r="BT66" s="405"/>
      <c r="BU66" s="405"/>
      <c r="BV66" s="405"/>
      <c r="BW66" s="405"/>
      <c r="BX66" s="405"/>
      <c r="BY66" s="406"/>
      <c r="BZ66" s="406"/>
      <c r="CA66" s="406"/>
      <c r="CB66" s="7"/>
      <c r="CC66" s="7"/>
      <c r="CD66" s="7"/>
      <c r="CE66" s="7"/>
      <c r="CF66" s="7"/>
      <c r="CG66" s="7"/>
      <c r="CH66" s="7"/>
      <c r="CI66" s="7"/>
      <c r="CJ66" s="7"/>
      <c r="CK66" s="7"/>
      <c r="CL66" s="7"/>
      <c r="CM66" s="7"/>
      <c r="CN66" s="7"/>
      <c r="CO66" s="7"/>
      <c r="CP66" s="7"/>
      <c r="CQ66" s="7"/>
      <c r="CR66" s="7"/>
      <c r="CS66" s="7"/>
      <c r="CT66" s="7"/>
      <c r="CU66" s="7"/>
      <c r="CV66" s="7"/>
      <c r="CW66" s="7"/>
      <c r="CX66" s="7"/>
      <c r="CY66" s="7"/>
      <c r="CZ66" s="7"/>
    </row>
    <row r="67" s="489" customFormat="true" ht="15" customHeight="true" x14ac:dyDescent="0.2">
      <c r="A67" s="977"/>
      <c r="B67" s="370" t="s">
        <v>632</v>
      </c>
      <c r="C67" s="127">
        <v>5.5318990890200137</v>
      </c>
      <c r="D67" s="126">
        <v>2.6711481206877723</v>
      </c>
      <c r="E67" s="126">
        <v>1.0606847771052312</v>
      </c>
      <c r="F67" s="126">
        <v>0.3483895333009378</v>
      </c>
      <c r="G67" s="125">
        <v>0.12149048164251594</v>
      </c>
      <c r="H67" s="124">
        <v>1.1357267860824494</v>
      </c>
      <c r="I67" s="126">
        <v>0.37746073858318335</v>
      </c>
      <c r="J67" s="126">
        <v>0.15491576541844176</v>
      </c>
      <c r="K67" s="126">
        <v>3.9860284281413819E-2</v>
      </c>
      <c r="L67" s="123">
        <v>9.7923273793817198E-2</v>
      </c>
      <c r="M67" s="127">
        <v>8.5919787836148078</v>
      </c>
      <c r="N67" s="126">
        <v>9.1837856622298766</v>
      </c>
      <c r="O67" s="126">
        <v>7.6193761605004724</v>
      </c>
      <c r="P67" s="126">
        <v>5.7744143102919772</v>
      </c>
      <c r="Q67" s="125">
        <v>2.5582606415276778</v>
      </c>
      <c r="R67" s="124">
        <v>15.184993963931042</v>
      </c>
      <c r="S67" s="126">
        <v>0.26183755988770396</v>
      </c>
      <c r="T67" s="126">
        <v>1.4180802525094904</v>
      </c>
      <c r="U67" s="126">
        <v>4.4557603660329255</v>
      </c>
      <c r="V67" s="126">
        <v>2.424949055430687</v>
      </c>
      <c r="W67" s="126">
        <v>0</v>
      </c>
      <c r="X67" s="126">
        <v>2.5484274570417895E-2</v>
      </c>
      <c r="Y67" s="126">
        <v>3.2455729657567365</v>
      </c>
      <c r="Z67" s="126">
        <v>4.2290443623044863E-2</v>
      </c>
      <c r="AA67" s="123">
        <v>1.3717763356610242</v>
      </c>
      <c r="AB67" s="833"/>
      <c r="AC67" s="833"/>
      <c r="AD67" s="833"/>
      <c r="AE67" s="833"/>
      <c r="AF67" s="833"/>
      <c r="AG67" s="833"/>
      <c r="AH67" s="833"/>
      <c r="AI67" s="833"/>
      <c r="AJ67" s="833"/>
      <c r="AK67" s="833"/>
      <c r="AL67" s="833"/>
      <c r="AM67" s="833"/>
      <c r="AN67" s="833"/>
      <c r="AO67" s="833"/>
      <c r="AP67" s="833"/>
      <c r="AQ67" s="833"/>
      <c r="AR67" s="833"/>
      <c r="AS67" s="833"/>
      <c r="AT67" s="833"/>
      <c r="AU67" s="833"/>
      <c r="AV67" s="833"/>
      <c r="AW67" s="833"/>
      <c r="AX67" s="833"/>
      <c r="AY67" s="833"/>
      <c r="AZ67" s="344"/>
      <c r="BA67" s="878"/>
      <c r="BB67" s="552"/>
      <c r="BC67" s="415"/>
      <c r="BD67" s="405"/>
      <c r="BE67" s="405"/>
      <c r="BF67" s="405"/>
      <c r="BG67" s="419"/>
      <c r="BH67" s="415"/>
      <c r="BI67" s="405"/>
      <c r="BJ67" s="405"/>
      <c r="BK67" s="405"/>
      <c r="BL67" s="419"/>
      <c r="BM67" s="415"/>
      <c r="BN67" s="405"/>
      <c r="BO67" s="405"/>
      <c r="BP67" s="405"/>
      <c r="BQ67" s="419"/>
      <c r="BR67" s="415"/>
      <c r="BS67" s="405"/>
      <c r="BT67" s="405"/>
      <c r="BU67" s="405"/>
      <c r="BV67" s="405"/>
      <c r="BW67" s="405"/>
      <c r="BX67" s="405"/>
      <c r="BY67" s="406"/>
      <c r="BZ67" s="406"/>
      <c r="CA67" s="406"/>
      <c r="CB67" s="7"/>
      <c r="CC67" s="7"/>
      <c r="CD67" s="7"/>
      <c r="CE67" s="7"/>
      <c r="CF67" s="7"/>
      <c r="CG67" s="7"/>
      <c r="CH67" s="7"/>
      <c r="CI67" s="7"/>
      <c r="CJ67" s="7"/>
      <c r="CK67" s="7"/>
      <c r="CL67" s="7"/>
      <c r="CM67" s="7"/>
      <c r="CN67" s="7"/>
      <c r="CO67" s="7"/>
      <c r="CP67" s="7"/>
      <c r="CQ67" s="7"/>
      <c r="CR67" s="7"/>
      <c r="CS67" s="7"/>
      <c r="CT67" s="7"/>
      <c r="CU67" s="7"/>
      <c r="CV67" s="7"/>
      <c r="CW67" s="7"/>
      <c r="CX67" s="7"/>
      <c r="CY67" s="7"/>
      <c r="CZ67" s="7"/>
    </row>
    <row r="68" s="489" customFormat="true" ht="15" customHeight="true" x14ac:dyDescent="0.2">
      <c r="A68" s="977"/>
      <c r="B68" s="370" t="s">
        <v>633</v>
      </c>
      <c r="C68" s="127">
        <v>0.31129683194557284</v>
      </c>
      <c r="D68" s="126">
        <v>0.1117387212592314</v>
      </c>
      <c r="E68" s="126">
        <v>7.0418632686107013E-2</v>
      </c>
      <c r="F68" s="126">
        <v>2.8416807807960975E-2</v>
      </c>
      <c r="G68" s="125">
        <v>0</v>
      </c>
      <c r="H68" s="124">
        <v>0.10909294313446068</v>
      </c>
      <c r="I68" s="126">
        <v>1.0821134261516086E-2</v>
      </c>
      <c r="J68" s="126">
        <v>3.6806723464062968E-2</v>
      </c>
      <c r="K68" s="126">
        <v>7.3101325932790036E-3</v>
      </c>
      <c r="L68" s="123">
        <v>0</v>
      </c>
      <c r="M68" s="127">
        <v>0.49999650412825253</v>
      </c>
      <c r="N68" s="126">
        <v>0.43436709528672002</v>
      </c>
      <c r="O68" s="126">
        <v>0.10545953900644822</v>
      </c>
      <c r="P68" s="126">
        <v>0.30052704146623116</v>
      </c>
      <c r="Q68" s="125">
        <v>0.26462742971916964</v>
      </c>
      <c r="R68" s="124">
        <v>8.0781498191051081E-3</v>
      </c>
      <c r="S68" s="126">
        <v>0</v>
      </c>
      <c r="T68" s="126">
        <v>1.4672664839841495E-2</v>
      </c>
      <c r="U68" s="126">
        <v>9.1510713124491785E-2</v>
      </c>
      <c r="V68" s="126">
        <v>0.42528895332072197</v>
      </c>
      <c r="W68" s="126">
        <v>0</v>
      </c>
      <c r="X68" s="126">
        <v>0.32399165430747762</v>
      </c>
      <c r="Y68" s="126">
        <v>0</v>
      </c>
      <c r="Z68" s="126">
        <v>2.5951670614255257E-2</v>
      </c>
      <c r="AA68" s="123">
        <v>0.41747127207866902</v>
      </c>
      <c r="AB68" s="833"/>
      <c r="AC68" s="833"/>
      <c r="AD68" s="833"/>
      <c r="AE68" s="833"/>
      <c r="AF68" s="833"/>
      <c r="AG68" s="833"/>
      <c r="AH68" s="833"/>
      <c r="AI68" s="833"/>
      <c r="AJ68" s="833"/>
      <c r="AK68" s="833"/>
      <c r="AL68" s="833"/>
      <c r="AM68" s="833"/>
      <c r="AN68" s="833"/>
      <c r="AO68" s="833"/>
      <c r="AP68" s="833"/>
      <c r="AQ68" s="833"/>
      <c r="AR68" s="833"/>
      <c r="AS68" s="833"/>
      <c r="AT68" s="833"/>
      <c r="AU68" s="833"/>
      <c r="AV68" s="833"/>
      <c r="AW68" s="833"/>
      <c r="AX68" s="833"/>
      <c r="AY68" s="833"/>
      <c r="AZ68" s="344"/>
      <c r="BA68" s="878"/>
      <c r="BB68" s="552"/>
      <c r="BC68" s="415"/>
      <c r="BD68" s="405"/>
      <c r="BE68" s="405"/>
      <c r="BF68" s="405"/>
      <c r="BG68" s="419"/>
      <c r="BH68" s="415"/>
      <c r="BI68" s="405"/>
      <c r="BJ68" s="405"/>
      <c r="BK68" s="405"/>
      <c r="BL68" s="419"/>
      <c r="BM68" s="415"/>
      <c r="BN68" s="405"/>
      <c r="BO68" s="405"/>
      <c r="BP68" s="405"/>
      <c r="BQ68" s="419"/>
      <c r="BR68" s="415"/>
      <c r="BS68" s="405"/>
      <c r="BT68" s="405"/>
      <c r="BU68" s="405"/>
      <c r="BV68" s="405"/>
      <c r="BW68" s="405"/>
      <c r="BX68" s="405"/>
      <c r="BY68" s="406"/>
      <c r="BZ68" s="406"/>
      <c r="CA68" s="406"/>
      <c r="CB68" s="7"/>
      <c r="CC68" s="7"/>
      <c r="CD68" s="7"/>
      <c r="CE68" s="7"/>
      <c r="CF68" s="7"/>
      <c r="CG68" s="7"/>
      <c r="CH68" s="7"/>
      <c r="CI68" s="7"/>
      <c r="CJ68" s="7"/>
      <c r="CK68" s="7"/>
      <c r="CL68" s="7"/>
      <c r="CM68" s="7"/>
      <c r="CN68" s="7"/>
      <c r="CO68" s="7"/>
      <c r="CP68" s="7"/>
      <c r="CQ68" s="7"/>
      <c r="CR68" s="7"/>
      <c r="CS68" s="7"/>
      <c r="CT68" s="7"/>
      <c r="CU68" s="7"/>
      <c r="CV68" s="7"/>
      <c r="CW68" s="7"/>
      <c r="CX68" s="7"/>
      <c r="CY68" s="7"/>
      <c r="CZ68" s="7"/>
    </row>
    <row r="69" s="489" customFormat="true" ht="15" customHeight="true" x14ac:dyDescent="0.2">
      <c r="A69" s="977"/>
      <c r="B69" s="370" t="s">
        <v>634</v>
      </c>
      <c r="C69" s="127">
        <v>2.5946905667157729</v>
      </c>
      <c r="D69" s="126">
        <v>3.2688865321700971</v>
      </c>
      <c r="E69" s="126">
        <v>3.2666728065205048</v>
      </c>
      <c r="F69" s="126">
        <v>2.8286955106359586</v>
      </c>
      <c r="G69" s="125">
        <v>1.5665973474366144</v>
      </c>
      <c r="H69" s="124">
        <v>3.1037423045129535</v>
      </c>
      <c r="I69" s="126">
        <v>3.3442775889897818</v>
      </c>
      <c r="J69" s="126">
        <v>2.9438471353974971</v>
      </c>
      <c r="K69" s="126">
        <v>2.9396489407305082</v>
      </c>
      <c r="L69" s="123">
        <v>1.4855176429286121</v>
      </c>
      <c r="M69" s="127">
        <v>1.9796514557175307</v>
      </c>
      <c r="N69" s="126">
        <v>3.178670616288358</v>
      </c>
      <c r="O69" s="126">
        <v>4.1900657725624217</v>
      </c>
      <c r="P69" s="126">
        <v>1.5626457451444284</v>
      </c>
      <c r="Q69" s="125">
        <v>1.7346435238053397</v>
      </c>
      <c r="R69" s="124">
        <v>1.0272486514019317</v>
      </c>
      <c r="S69" s="126">
        <v>0.29238680944671375</v>
      </c>
      <c r="T69" s="126">
        <v>5.8468887683556237E-2</v>
      </c>
      <c r="U69" s="126">
        <v>9.2901390878494167E-2</v>
      </c>
      <c r="V69" s="126">
        <v>0.21686919676622302</v>
      </c>
      <c r="W69" s="126">
        <v>4.8727184908220686E-2</v>
      </c>
      <c r="X69" s="126">
        <v>1.05916537698052</v>
      </c>
      <c r="Y69" s="126">
        <v>0.311624750936002</v>
      </c>
      <c r="Z69" s="126">
        <v>4.2285634969911188</v>
      </c>
      <c r="AA69" s="123">
        <v>8.3629820423912538</v>
      </c>
      <c r="AB69" s="833"/>
      <c r="AC69" s="833"/>
      <c r="AD69" s="833"/>
      <c r="AE69" s="833"/>
      <c r="AF69" s="833"/>
      <c r="AG69" s="833"/>
      <c r="AH69" s="833"/>
      <c r="AI69" s="833"/>
      <c r="AJ69" s="833"/>
      <c r="AK69" s="833"/>
      <c r="AL69" s="833"/>
      <c r="AM69" s="833"/>
      <c r="AN69" s="833"/>
      <c r="AO69" s="833"/>
      <c r="AP69" s="833"/>
      <c r="AQ69" s="833"/>
      <c r="AR69" s="833"/>
      <c r="AS69" s="833"/>
      <c r="AT69" s="833"/>
      <c r="AU69" s="833"/>
      <c r="AV69" s="833"/>
      <c r="AW69" s="833"/>
      <c r="AX69" s="833"/>
      <c r="AY69" s="833"/>
      <c r="AZ69" s="344"/>
      <c r="BA69" s="878"/>
      <c r="BB69" s="552"/>
      <c r="BC69" s="415"/>
      <c r="BD69" s="405"/>
      <c r="BE69" s="405"/>
      <c r="BF69" s="405"/>
      <c r="BG69" s="419"/>
      <c r="BH69" s="415"/>
      <c r="BI69" s="405"/>
      <c r="BJ69" s="405"/>
      <c r="BK69" s="405"/>
      <c r="BL69" s="419"/>
      <c r="BM69" s="415"/>
      <c r="BN69" s="405"/>
      <c r="BO69" s="405"/>
      <c r="BP69" s="405"/>
      <c r="BQ69" s="419"/>
      <c r="BR69" s="415"/>
      <c r="BS69" s="405"/>
      <c r="BT69" s="405"/>
      <c r="BU69" s="405"/>
      <c r="BV69" s="405"/>
      <c r="BW69" s="405"/>
      <c r="BX69" s="405"/>
      <c r="BY69" s="406"/>
      <c r="BZ69" s="406"/>
      <c r="CA69" s="406"/>
      <c r="CB69" s="7"/>
      <c r="CC69" s="7"/>
      <c r="CD69" s="7"/>
      <c r="CE69" s="7"/>
      <c r="CF69" s="7"/>
      <c r="CG69" s="7"/>
      <c r="CH69" s="7"/>
      <c r="CI69" s="7"/>
      <c r="CJ69" s="7"/>
      <c r="CK69" s="7"/>
      <c r="CL69" s="7"/>
      <c r="CM69" s="7"/>
      <c r="CN69" s="7"/>
      <c r="CO69" s="7"/>
      <c r="CP69" s="7"/>
      <c r="CQ69" s="7"/>
      <c r="CR69" s="7"/>
      <c r="CS69" s="7"/>
      <c r="CT69" s="7"/>
      <c r="CU69" s="7"/>
      <c r="CV69" s="7"/>
      <c r="CW69" s="7"/>
      <c r="CX69" s="7"/>
      <c r="CY69" s="7"/>
      <c r="CZ69" s="7"/>
    </row>
    <row r="70" s="489" customFormat="true" ht="15" customHeight="true" x14ac:dyDescent="0.2">
      <c r="A70" s="977"/>
      <c r="B70" s="370" t="s">
        <v>635</v>
      </c>
      <c r="C70" s="127">
        <v>0</v>
      </c>
      <c r="D70" s="126">
        <v>8.9641166019369563E-3</v>
      </c>
      <c r="E70" s="126">
        <v>1.9512180205645279E-2</v>
      </c>
      <c r="F70" s="126">
        <v>0</v>
      </c>
      <c r="G70" s="125">
        <v>0</v>
      </c>
      <c r="H70" s="124">
        <v>0</v>
      </c>
      <c r="I70" s="126">
        <v>0</v>
      </c>
      <c r="J70" s="126">
        <v>0</v>
      </c>
      <c r="K70" s="126">
        <v>0</v>
      </c>
      <c r="L70" s="123">
        <v>0</v>
      </c>
      <c r="M70" s="127">
        <v>0</v>
      </c>
      <c r="N70" s="126">
        <v>0</v>
      </c>
      <c r="O70" s="126">
        <v>0</v>
      </c>
      <c r="P70" s="126">
        <v>0.1146945990628857</v>
      </c>
      <c r="Q70" s="125">
        <v>0</v>
      </c>
      <c r="R70" s="124">
        <v>6.5427459421048384E-2</v>
      </c>
      <c r="S70" s="126">
        <v>0</v>
      </c>
      <c r="T70" s="126">
        <v>0</v>
      </c>
      <c r="U70" s="126">
        <v>2.6316967129206795E-2</v>
      </c>
      <c r="V70" s="126">
        <v>0</v>
      </c>
      <c r="W70" s="126">
        <v>0</v>
      </c>
      <c r="X70" s="126">
        <v>0</v>
      </c>
      <c r="Y70" s="126">
        <v>0</v>
      </c>
      <c r="Z70" s="126">
        <v>0</v>
      </c>
      <c r="AA70" s="123">
        <v>0</v>
      </c>
      <c r="AB70" s="833"/>
      <c r="AC70" s="833"/>
      <c r="AD70" s="833"/>
      <c r="AE70" s="833"/>
      <c r="AF70" s="833"/>
      <c r="AG70" s="833"/>
      <c r="AH70" s="833"/>
      <c r="AI70" s="833"/>
      <c r="AJ70" s="833"/>
      <c r="AK70" s="833"/>
      <c r="AL70" s="833"/>
      <c r="AM70" s="833"/>
      <c r="AN70" s="833"/>
      <c r="AO70" s="833"/>
      <c r="AP70" s="833"/>
      <c r="AQ70" s="833"/>
      <c r="AR70" s="833"/>
      <c r="AS70" s="833"/>
      <c r="AT70" s="833"/>
      <c r="AU70" s="833"/>
      <c r="AV70" s="833"/>
      <c r="AW70" s="833"/>
      <c r="AX70" s="833"/>
      <c r="AY70" s="833"/>
      <c r="AZ70" s="344"/>
      <c r="BA70" s="878"/>
      <c r="BB70" s="552"/>
      <c r="BC70" s="415"/>
      <c r="BD70" s="405"/>
      <c r="BE70" s="405"/>
      <c r="BF70" s="405"/>
      <c r="BG70" s="419"/>
      <c r="BH70" s="415"/>
      <c r="BI70" s="405"/>
      <c r="BJ70" s="405"/>
      <c r="BK70" s="405"/>
      <c r="BL70" s="419"/>
      <c r="BM70" s="415"/>
      <c r="BN70" s="405"/>
      <c r="BO70" s="405"/>
      <c r="BP70" s="405"/>
      <c r="BQ70" s="419"/>
      <c r="BR70" s="415"/>
      <c r="BS70" s="405"/>
      <c r="BT70" s="405"/>
      <c r="BU70" s="405"/>
      <c r="BV70" s="405"/>
      <c r="BW70" s="405"/>
      <c r="BX70" s="405"/>
      <c r="BY70" s="406"/>
      <c r="BZ70" s="406"/>
      <c r="CA70" s="406"/>
      <c r="CB70" s="7"/>
      <c r="CC70" s="7"/>
      <c r="CD70" s="7"/>
      <c r="CE70" s="7"/>
      <c r="CF70" s="7"/>
      <c r="CG70" s="7"/>
      <c r="CH70" s="7"/>
      <c r="CI70" s="7"/>
      <c r="CJ70" s="7"/>
      <c r="CK70" s="7"/>
      <c r="CL70" s="7"/>
      <c r="CM70" s="7"/>
      <c r="CN70" s="7"/>
      <c r="CO70" s="7"/>
      <c r="CP70" s="7"/>
      <c r="CQ70" s="7"/>
      <c r="CR70" s="7"/>
      <c r="CS70" s="7"/>
      <c r="CT70" s="7"/>
      <c r="CU70" s="7"/>
      <c r="CV70" s="7"/>
      <c r="CW70" s="7"/>
      <c r="CX70" s="7"/>
      <c r="CY70" s="7"/>
      <c r="CZ70" s="7"/>
    </row>
    <row r="71" s="489" customFormat="true" ht="15" customHeight="true" x14ac:dyDescent="0.2">
      <c r="A71" s="977"/>
      <c r="B71" s="370" t="s">
        <v>636</v>
      </c>
      <c r="C71" s="127">
        <v>3.2995316044990468</v>
      </c>
      <c r="D71" s="126">
        <v>0.44914969423720486</v>
      </c>
      <c r="E71" s="126">
        <v>0.17013667291594611</v>
      </c>
      <c r="F71" s="126">
        <v>8.7836523778503747E-2</v>
      </c>
      <c r="G71" s="125">
        <v>5.487257311076707E-2</v>
      </c>
      <c r="H71" s="124">
        <v>0.24529376039181822</v>
      </c>
      <c r="I71" s="126">
        <v>0.17182806946064993</v>
      </c>
      <c r="J71" s="126">
        <v>0.11012006109613576</v>
      </c>
      <c r="K71" s="126">
        <v>3.6650531765277855E-2</v>
      </c>
      <c r="L71" s="123">
        <v>6.4171445270726921E-2</v>
      </c>
      <c r="M71" s="127">
        <v>9.1070992049507051</v>
      </c>
      <c r="N71" s="126">
        <v>2.8541376790991584</v>
      </c>
      <c r="O71" s="126">
        <v>1.309511183334708</v>
      </c>
      <c r="P71" s="126">
        <v>0.92397824702102183</v>
      </c>
      <c r="Q71" s="125">
        <v>0.25855482620176934</v>
      </c>
      <c r="R71" s="124">
        <v>0.93525748437171941</v>
      </c>
      <c r="S71" s="126">
        <v>0.91314507475269835</v>
      </c>
      <c r="T71" s="126">
        <v>0.61873405740980958</v>
      </c>
      <c r="U71" s="126">
        <v>1.8640175480302601</v>
      </c>
      <c r="V71" s="126">
        <v>0.87294474561098179</v>
      </c>
      <c r="W71" s="126">
        <v>3.6296966150198173</v>
      </c>
      <c r="X71" s="126">
        <v>2.6361403800603864</v>
      </c>
      <c r="Y71" s="126">
        <v>1.2713906348628092</v>
      </c>
      <c r="Z71" s="126">
        <v>5.6699639404788747E-2</v>
      </c>
      <c r="AA71" s="123">
        <v>1.3498692962103109</v>
      </c>
      <c r="AB71" s="833"/>
      <c r="AC71" s="833"/>
      <c r="AD71" s="833"/>
      <c r="AE71" s="833"/>
      <c r="AF71" s="833"/>
      <c r="AG71" s="833"/>
      <c r="AH71" s="833"/>
      <c r="AI71" s="833"/>
      <c r="AJ71" s="833"/>
      <c r="AK71" s="833"/>
      <c r="AL71" s="833"/>
      <c r="AM71" s="833"/>
      <c r="AN71" s="833"/>
      <c r="AO71" s="833"/>
      <c r="AP71" s="833"/>
      <c r="AQ71" s="833"/>
      <c r="AR71" s="833"/>
      <c r="AS71" s="833"/>
      <c r="AT71" s="833"/>
      <c r="AU71" s="833"/>
      <c r="AV71" s="833"/>
      <c r="AW71" s="833"/>
      <c r="AX71" s="833"/>
      <c r="AY71" s="833"/>
      <c r="AZ71" s="344"/>
      <c r="BA71" s="878"/>
      <c r="BB71" s="552"/>
      <c r="BC71" s="415"/>
      <c r="BD71" s="405"/>
      <c r="BE71" s="405"/>
      <c r="BF71" s="405"/>
      <c r="BG71" s="419"/>
      <c r="BH71" s="415"/>
      <c r="BI71" s="405"/>
      <c r="BJ71" s="405"/>
      <c r="BK71" s="405"/>
      <c r="BL71" s="419"/>
      <c r="BM71" s="415"/>
      <c r="BN71" s="405"/>
      <c r="BO71" s="405"/>
      <c r="BP71" s="405"/>
      <c r="BQ71" s="419"/>
      <c r="BR71" s="415"/>
      <c r="BS71" s="405"/>
      <c r="BT71" s="405"/>
      <c r="BU71" s="405"/>
      <c r="BV71" s="405"/>
      <c r="BW71" s="405"/>
      <c r="BX71" s="405"/>
      <c r="BY71" s="406"/>
      <c r="BZ71" s="406"/>
      <c r="CA71" s="406"/>
      <c r="CB71" s="7"/>
      <c r="CC71" s="7"/>
      <c r="CD71" s="7"/>
      <c r="CE71" s="7"/>
      <c r="CF71" s="7"/>
      <c r="CG71" s="7"/>
      <c r="CH71" s="7"/>
      <c r="CI71" s="7"/>
      <c r="CJ71" s="7"/>
      <c r="CK71" s="7"/>
      <c r="CL71" s="7"/>
      <c r="CM71" s="7"/>
      <c r="CN71" s="7"/>
      <c r="CO71" s="7"/>
      <c r="CP71" s="7"/>
      <c r="CQ71" s="7"/>
      <c r="CR71" s="7"/>
      <c r="CS71" s="7"/>
      <c r="CT71" s="7"/>
      <c r="CU71" s="7"/>
      <c r="CV71" s="7"/>
      <c r="CW71" s="7"/>
      <c r="CX71" s="7"/>
      <c r="CY71" s="7"/>
      <c r="CZ71" s="7"/>
    </row>
    <row r="72" s="489" customFormat="true" ht="15" customHeight="true" x14ac:dyDescent="0.2">
      <c r="A72" s="977"/>
      <c r="B72" s="370" t="s">
        <v>164</v>
      </c>
      <c r="C72" s="127">
        <v>56.366915639761942</v>
      </c>
      <c r="D72" s="126">
        <v>81.718891738042018</v>
      </c>
      <c r="E72" s="126">
        <v>88.025418444943782</v>
      </c>
      <c r="F72" s="126">
        <v>93.461670729525721</v>
      </c>
      <c r="G72" s="125">
        <v>95.947646045766007</v>
      </c>
      <c r="H72" s="124">
        <v>75.810683238219738</v>
      </c>
      <c r="I72" s="126">
        <v>88.330540489869335</v>
      </c>
      <c r="J72" s="126">
        <v>91.719663181154772</v>
      </c>
      <c r="K72" s="126">
        <v>94.357525033231582</v>
      </c>
      <c r="L72" s="123">
        <v>96.098224335128606</v>
      </c>
      <c r="M72" s="127">
        <v>30.085538639485556</v>
      </c>
      <c r="N72" s="126">
        <v>56.332280281174071</v>
      </c>
      <c r="O72" s="126">
        <v>69.336825065141426</v>
      </c>
      <c r="P72" s="126">
        <v>77.437527363069876</v>
      </c>
      <c r="Q72" s="125">
        <v>89.111648218506232</v>
      </c>
      <c r="R72" s="124">
        <v>72.328439050607898</v>
      </c>
      <c r="S72" s="126">
        <v>65.185768416064846</v>
      </c>
      <c r="T72" s="126">
        <v>84.714397954909643</v>
      </c>
      <c r="U72" s="126">
        <v>75.207309289360069</v>
      </c>
      <c r="V72" s="126">
        <v>87.435396652931203</v>
      </c>
      <c r="W72" s="126">
        <v>59.243059712252808</v>
      </c>
      <c r="X72" s="126">
        <v>69.745106427212377</v>
      </c>
      <c r="Y72" s="126">
        <v>79.722588635115741</v>
      </c>
      <c r="Z72" s="126">
        <v>92.681130382316624</v>
      </c>
      <c r="AA72" s="123">
        <v>74.16036782570859</v>
      </c>
      <c r="AB72" s="833"/>
      <c r="AC72" s="833"/>
      <c r="AD72" s="833"/>
      <c r="AE72" s="833"/>
      <c r="AF72" s="833"/>
      <c r="AG72" s="833"/>
      <c r="AH72" s="833"/>
      <c r="AI72" s="833"/>
      <c r="AJ72" s="833"/>
      <c r="AK72" s="833"/>
      <c r="AL72" s="833"/>
      <c r="AM72" s="833"/>
      <c r="AN72" s="833"/>
      <c r="AO72" s="833"/>
      <c r="AP72" s="833"/>
      <c r="AQ72" s="833"/>
      <c r="AR72" s="833"/>
      <c r="AS72" s="833"/>
      <c r="AT72" s="833"/>
      <c r="AU72" s="833"/>
      <c r="AV72" s="833"/>
      <c r="AW72" s="833"/>
      <c r="AX72" s="833"/>
      <c r="AY72" s="833"/>
      <c r="AZ72" s="344"/>
      <c r="BA72" s="878"/>
      <c r="BB72" s="552"/>
      <c r="BC72" s="415"/>
      <c r="BD72" s="405"/>
      <c r="BE72" s="405"/>
      <c r="BF72" s="405"/>
      <c r="BG72" s="419"/>
      <c r="BH72" s="415"/>
      <c r="BI72" s="405"/>
      <c r="BJ72" s="405"/>
      <c r="BK72" s="405"/>
      <c r="BL72" s="419"/>
      <c r="BM72" s="415"/>
      <c r="BN72" s="405"/>
      <c r="BO72" s="405"/>
      <c r="BP72" s="405"/>
      <c r="BQ72" s="419"/>
      <c r="BR72" s="415"/>
      <c r="BS72" s="405"/>
      <c r="BT72" s="405"/>
      <c r="BU72" s="405"/>
      <c r="BV72" s="405"/>
      <c r="BW72" s="405"/>
      <c r="BX72" s="405"/>
      <c r="BY72" s="406"/>
      <c r="BZ72" s="406"/>
      <c r="CA72" s="406"/>
      <c r="CB72" s="7"/>
      <c r="CC72" s="7"/>
      <c r="CD72" s="7"/>
      <c r="CE72" s="7"/>
      <c r="CF72" s="7"/>
      <c r="CG72" s="7"/>
      <c r="CH72" s="7"/>
      <c r="CI72" s="7"/>
      <c r="CJ72" s="7"/>
      <c r="CK72" s="7"/>
      <c r="CL72" s="7"/>
      <c r="CM72" s="7"/>
      <c r="CN72" s="7"/>
      <c r="CO72" s="7"/>
      <c r="CP72" s="7"/>
      <c r="CQ72" s="7"/>
      <c r="CR72" s="7"/>
      <c r="CS72" s="7"/>
      <c r="CT72" s="7"/>
      <c r="CU72" s="7"/>
      <c r="CV72" s="7"/>
      <c r="CW72" s="7"/>
      <c r="CX72" s="7"/>
      <c r="CY72" s="7"/>
      <c r="CZ72" s="7"/>
    </row>
    <row r="73" s="489" customFormat="true" ht="15" customHeight="true" x14ac:dyDescent="0.2">
      <c r="A73" s="977"/>
      <c r="B73" s="370" t="s">
        <v>179</v>
      </c>
      <c r="C73" s="127">
        <v>0.44374045311211979</v>
      </c>
      <c r="D73" s="126">
        <v>0.45818037384822458</v>
      </c>
      <c r="E73" s="126">
        <v>0.67463459835102879</v>
      </c>
      <c r="F73" s="126">
        <v>0.61367026637763189</v>
      </c>
      <c r="G73" s="125">
        <v>0.35009455248887378</v>
      </c>
      <c r="H73" s="124">
        <v>0.24539636692174094</v>
      </c>
      <c r="I73" s="126">
        <v>0.75975478923471562</v>
      </c>
      <c r="J73" s="126">
        <v>0.74857531071506422</v>
      </c>
      <c r="K73" s="126">
        <v>0.58317878792591826</v>
      </c>
      <c r="L73" s="123">
        <v>0.27877274189045864</v>
      </c>
      <c r="M73" s="127">
        <v>0.87694454888746132</v>
      </c>
      <c r="N73" s="126">
        <v>0.20792629835455112</v>
      </c>
      <c r="O73" s="126">
        <v>0.47120162500716989</v>
      </c>
      <c r="P73" s="126">
        <v>0.63158087759721837</v>
      </c>
      <c r="Q73" s="125">
        <v>0.12504993093801867</v>
      </c>
      <c r="R73" s="124">
        <v>0.29214285113048682</v>
      </c>
      <c r="S73" s="126">
        <v>0.18937013585127299</v>
      </c>
      <c r="T73" s="126">
        <v>0.19522804401878466</v>
      </c>
      <c r="U73" s="126">
        <v>0.39362187445597013</v>
      </c>
      <c r="V73" s="126">
        <v>0.40555749689800291</v>
      </c>
      <c r="W73" s="126">
        <v>0.47013058295584276</v>
      </c>
      <c r="X73" s="126">
        <v>7.8783977254265142E-2</v>
      </c>
      <c r="Y73" s="126">
        <v>0.35844902564306313</v>
      </c>
      <c r="Z73" s="126">
        <v>0.69459045705678568</v>
      </c>
      <c r="AA73" s="123">
        <v>0.88038064384736259</v>
      </c>
      <c r="AB73" s="833"/>
      <c r="AC73" s="833"/>
      <c r="AD73" s="833"/>
      <c r="AE73" s="833"/>
      <c r="AF73" s="833"/>
      <c r="AG73" s="833"/>
      <c r="AH73" s="833"/>
      <c r="AI73" s="833"/>
      <c r="AJ73" s="833"/>
      <c r="AK73" s="833"/>
      <c r="AL73" s="833"/>
      <c r="AM73" s="833"/>
      <c r="AN73" s="833"/>
      <c r="AO73" s="833"/>
      <c r="AP73" s="833"/>
      <c r="AQ73" s="833"/>
      <c r="AR73" s="833"/>
      <c r="AS73" s="833"/>
      <c r="AT73" s="833"/>
      <c r="AU73" s="833"/>
      <c r="AV73" s="833"/>
      <c r="AW73" s="833"/>
      <c r="AX73" s="833"/>
      <c r="AY73" s="833"/>
      <c r="AZ73" s="344"/>
      <c r="BA73" s="878"/>
      <c r="BB73" s="552"/>
      <c r="BC73" s="415"/>
      <c r="BD73" s="405"/>
      <c r="BE73" s="405"/>
      <c r="BF73" s="405"/>
      <c r="BG73" s="419"/>
      <c r="BH73" s="415"/>
      <c r="BI73" s="405"/>
      <c r="BJ73" s="405"/>
      <c r="BK73" s="405"/>
      <c r="BL73" s="419"/>
      <c r="BM73" s="415"/>
      <c r="BN73" s="405"/>
      <c r="BO73" s="405"/>
      <c r="BP73" s="405"/>
      <c r="BQ73" s="419"/>
      <c r="BR73" s="415"/>
      <c r="BS73" s="405"/>
      <c r="BT73" s="405"/>
      <c r="BU73" s="405"/>
      <c r="BV73" s="405"/>
      <c r="BW73" s="405"/>
      <c r="BX73" s="405"/>
      <c r="BY73" s="406"/>
      <c r="BZ73" s="406"/>
      <c r="CA73" s="406"/>
      <c r="CB73" s="7"/>
      <c r="CC73" s="7"/>
      <c r="CD73" s="7"/>
      <c r="CE73" s="7"/>
      <c r="CF73" s="7"/>
      <c r="CG73" s="7"/>
      <c r="CH73" s="7"/>
      <c r="CI73" s="7"/>
      <c r="CJ73" s="7"/>
      <c r="CK73" s="7"/>
      <c r="CL73" s="7"/>
      <c r="CM73" s="7"/>
      <c r="CN73" s="7"/>
      <c r="CO73" s="7"/>
      <c r="CP73" s="7"/>
      <c r="CQ73" s="7"/>
      <c r="CR73" s="7"/>
      <c r="CS73" s="7"/>
      <c r="CT73" s="7"/>
      <c r="CU73" s="7"/>
      <c r="CV73" s="7"/>
      <c r="CW73" s="7"/>
      <c r="CX73" s="7"/>
      <c r="CY73" s="7"/>
      <c r="CZ73" s="7"/>
    </row>
    <row r="74" s="489" customFormat="true" ht="15" customHeight="true" x14ac:dyDescent="0.2">
      <c r="A74" s="977"/>
      <c r="B74" s="370" t="s">
        <v>637</v>
      </c>
      <c r="C74" s="127">
        <v>0.11467984575282469</v>
      </c>
      <c r="D74" s="126">
        <v>8.4779027788496247E-2</v>
      </c>
      <c r="E74" s="126">
        <v>0.11101767333899994</v>
      </c>
      <c r="F74" s="126">
        <v>5.5798930047467723E-3</v>
      </c>
      <c r="G74" s="125">
        <v>5.3653677687287203E-2</v>
      </c>
      <c r="H74" s="124">
        <v>0.1417802202088721</v>
      </c>
      <c r="I74" s="126">
        <v>0.12480513684112338</v>
      </c>
      <c r="J74" s="126">
        <v>3.6799395780552455E-2</v>
      </c>
      <c r="K74" s="126">
        <v>6.254693473608729E-3</v>
      </c>
      <c r="L74" s="123">
        <v>6.5108085589527298E-2</v>
      </c>
      <c r="M74" s="127">
        <v>0.22269649513924325</v>
      </c>
      <c r="N74" s="126">
        <v>6.4158162577020617E-2</v>
      </c>
      <c r="O74" s="126">
        <v>1.5022420164473242E-2</v>
      </c>
      <c r="P74" s="126">
        <v>0</v>
      </c>
      <c r="Q74" s="125">
        <v>5.2817797741432915E-2</v>
      </c>
      <c r="R74" s="124">
        <v>0</v>
      </c>
      <c r="S74" s="126">
        <v>0.15221062813059327</v>
      </c>
      <c r="T74" s="126">
        <v>2.3220905543061748E-2</v>
      </c>
      <c r="U74" s="126">
        <v>0.3475159948494877</v>
      </c>
      <c r="V74" s="126">
        <v>0.14436966474269317</v>
      </c>
      <c r="W74" s="126">
        <v>0.17368540394458934</v>
      </c>
      <c r="X74" s="126">
        <v>5.6502884803461266E-2</v>
      </c>
      <c r="Y74" s="126">
        <v>0.35120635484668872</v>
      </c>
      <c r="Z74" s="126">
        <v>0</v>
      </c>
      <c r="AA74" s="123">
        <v>4.7739849700563469E-2</v>
      </c>
      <c r="AB74" s="833"/>
      <c r="AC74" s="833"/>
      <c r="AD74" s="833"/>
      <c r="AE74" s="833"/>
      <c r="AF74" s="833"/>
      <c r="AG74" s="833"/>
      <c r="AH74" s="833"/>
      <c r="AI74" s="833"/>
      <c r="AJ74" s="833"/>
      <c r="AK74" s="833"/>
      <c r="AL74" s="833"/>
      <c r="AM74" s="833"/>
      <c r="AN74" s="833"/>
      <c r="AO74" s="833"/>
      <c r="AP74" s="833"/>
      <c r="AQ74" s="833"/>
      <c r="AR74" s="833"/>
      <c r="AS74" s="833"/>
      <c r="AT74" s="833"/>
      <c r="AU74" s="833"/>
      <c r="AV74" s="833"/>
      <c r="AW74" s="833"/>
      <c r="AX74" s="833"/>
      <c r="AY74" s="833"/>
      <c r="AZ74" s="344"/>
      <c r="BA74" s="878"/>
      <c r="BB74" s="552"/>
      <c r="BC74" s="415"/>
      <c r="BD74" s="405"/>
      <c r="BE74" s="405"/>
      <c r="BF74" s="405"/>
      <c r="BG74" s="419"/>
      <c r="BH74" s="415"/>
      <c r="BI74" s="405"/>
      <c r="BJ74" s="405"/>
      <c r="BK74" s="405"/>
      <c r="BL74" s="419"/>
      <c r="BM74" s="415"/>
      <c r="BN74" s="405"/>
      <c r="BO74" s="405"/>
      <c r="BP74" s="405"/>
      <c r="BQ74" s="419"/>
      <c r="BR74" s="415"/>
      <c r="BS74" s="405"/>
      <c r="BT74" s="405"/>
      <c r="BU74" s="405"/>
      <c r="BV74" s="405"/>
      <c r="BW74" s="405"/>
      <c r="BX74" s="405"/>
      <c r="BY74" s="406"/>
      <c r="BZ74" s="406"/>
      <c r="CA74" s="406"/>
      <c r="CB74" s="7"/>
      <c r="CC74" s="7"/>
      <c r="CD74" s="7"/>
      <c r="CE74" s="7"/>
      <c r="CF74" s="7"/>
      <c r="CG74" s="7"/>
      <c r="CH74" s="7"/>
      <c r="CI74" s="7"/>
      <c r="CJ74" s="7"/>
      <c r="CK74" s="7"/>
      <c r="CL74" s="7"/>
      <c r="CM74" s="7"/>
      <c r="CN74" s="7"/>
      <c r="CO74" s="7"/>
      <c r="CP74" s="7"/>
      <c r="CQ74" s="7"/>
      <c r="CR74" s="7"/>
      <c r="CS74" s="7"/>
      <c r="CT74" s="7"/>
      <c r="CU74" s="7"/>
      <c r="CV74" s="7"/>
      <c r="CW74" s="7"/>
      <c r="CX74" s="7"/>
      <c r="CY74" s="7"/>
      <c r="CZ74" s="7"/>
    </row>
    <row r="75" s="489" customFormat="true" ht="15" customHeight="true" x14ac:dyDescent="0.2">
      <c r="A75" s="149"/>
      <c r="B75" s="144"/>
      <c r="C75" s="127"/>
      <c r="D75" s="126"/>
      <c r="E75" s="126"/>
      <c r="F75" s="126"/>
      <c r="G75" s="125"/>
      <c r="H75" s="124"/>
      <c r="I75" s="126"/>
      <c r="J75" s="126"/>
      <c r="K75" s="126"/>
      <c r="L75" s="123"/>
      <c r="M75" s="127"/>
      <c r="N75" s="126"/>
      <c r="O75" s="126"/>
      <c r="P75" s="126"/>
      <c r="Q75" s="125"/>
      <c r="R75" s="124"/>
      <c r="S75" s="126"/>
      <c r="T75" s="126"/>
      <c r="U75" s="126"/>
      <c r="V75" s="126"/>
      <c r="W75" s="126"/>
      <c r="X75" s="126"/>
      <c r="Y75" s="126"/>
      <c r="Z75" s="126"/>
      <c r="AA75" s="123"/>
      <c r="AB75" s="833"/>
      <c r="AC75" s="833"/>
      <c r="AD75" s="833"/>
      <c r="AE75" s="833"/>
      <c r="AF75" s="833"/>
      <c r="AG75" s="833"/>
      <c r="AH75" s="833"/>
      <c r="AI75" s="833"/>
      <c r="AJ75" s="833"/>
      <c r="AK75" s="833"/>
      <c r="AL75" s="833"/>
      <c r="AM75" s="833"/>
      <c r="AN75" s="833"/>
      <c r="AO75" s="833"/>
      <c r="AP75" s="833"/>
      <c r="AQ75" s="833"/>
      <c r="AR75" s="833"/>
      <c r="AS75" s="833"/>
      <c r="AT75" s="833"/>
      <c r="AU75" s="833"/>
      <c r="AV75" s="833"/>
      <c r="AW75" s="833"/>
      <c r="AX75" s="833"/>
      <c r="AY75" s="833"/>
      <c r="AZ75" s="344"/>
      <c r="BA75" s="878"/>
      <c r="BB75" s="552"/>
      <c r="BC75" s="415"/>
      <c r="BD75" s="405"/>
      <c r="BE75" s="405"/>
      <c r="BF75" s="405"/>
      <c r="BG75" s="419"/>
      <c r="BH75" s="415"/>
      <c r="BI75" s="405"/>
      <c r="BJ75" s="405"/>
      <c r="BK75" s="405"/>
      <c r="BL75" s="419"/>
      <c r="BM75" s="415"/>
      <c r="BN75" s="405"/>
      <c r="BO75" s="405"/>
      <c r="BP75" s="405"/>
      <c r="BQ75" s="419"/>
      <c r="BR75" s="415"/>
      <c r="BS75" s="405"/>
      <c r="BT75" s="405"/>
      <c r="BU75" s="405"/>
      <c r="BV75" s="405"/>
      <c r="BW75" s="405"/>
      <c r="BX75" s="405"/>
      <c r="BY75" s="406"/>
      <c r="BZ75" s="406"/>
      <c r="CA75" s="406"/>
      <c r="CB75" s="7"/>
      <c r="CC75" s="7"/>
      <c r="CD75" s="7"/>
      <c r="CE75" s="7"/>
      <c r="CF75" s="7"/>
      <c r="CG75" s="7"/>
      <c r="CH75" s="7"/>
      <c r="CI75" s="7"/>
      <c r="CJ75" s="7"/>
      <c r="CK75" s="7"/>
      <c r="CL75" s="7"/>
      <c r="CM75" s="7"/>
      <c r="CN75" s="7"/>
      <c r="CO75" s="7"/>
      <c r="CP75" s="7"/>
      <c r="CQ75" s="7"/>
      <c r="CR75" s="7"/>
      <c r="CS75" s="7"/>
      <c r="CT75" s="7"/>
      <c r="CU75" s="7"/>
      <c r="CV75" s="7"/>
      <c r="CW75" s="7"/>
      <c r="CX75" s="7"/>
      <c r="CY75" s="7"/>
      <c r="CZ75" s="7"/>
    </row>
    <row r="76" s="489" customFormat="true" ht="15" customHeight="true" x14ac:dyDescent="0.2">
      <c r="A76" s="149"/>
      <c r="B76" s="144"/>
      <c r="C76" s="127"/>
      <c r="D76" s="126"/>
      <c r="E76" s="126"/>
      <c r="F76" s="126"/>
      <c r="G76" s="125"/>
      <c r="H76" s="124"/>
      <c r="I76" s="126"/>
      <c r="J76" s="126"/>
      <c r="K76" s="126"/>
      <c r="L76" s="123"/>
      <c r="M76" s="127"/>
      <c r="N76" s="126"/>
      <c r="O76" s="126"/>
      <c r="P76" s="126"/>
      <c r="Q76" s="125"/>
      <c r="R76" s="124"/>
      <c r="S76" s="126"/>
      <c r="T76" s="126"/>
      <c r="U76" s="126"/>
      <c r="V76" s="126"/>
      <c r="W76" s="126"/>
      <c r="X76" s="126"/>
      <c r="Y76" s="126"/>
      <c r="Z76" s="126"/>
      <c r="AA76" s="123"/>
      <c r="AB76" s="833"/>
      <c r="AC76" s="833"/>
      <c r="AD76" s="833"/>
      <c r="AE76" s="833"/>
      <c r="AF76" s="833"/>
      <c r="AG76" s="833"/>
      <c r="AH76" s="833"/>
      <c r="AI76" s="833"/>
      <c r="AJ76" s="833"/>
      <c r="AK76" s="833"/>
      <c r="AL76" s="833"/>
      <c r="AM76" s="833"/>
      <c r="AN76" s="833"/>
      <c r="AO76" s="833"/>
      <c r="AP76" s="833"/>
      <c r="AQ76" s="833"/>
      <c r="AR76" s="833"/>
      <c r="AS76" s="833"/>
      <c r="AT76" s="833"/>
      <c r="AU76" s="833"/>
      <c r="AV76" s="833"/>
      <c r="AW76" s="833"/>
      <c r="AX76" s="833"/>
      <c r="AY76" s="833"/>
      <c r="AZ76" s="344"/>
      <c r="BA76" s="878"/>
      <c r="BB76" s="552"/>
      <c r="BC76" s="415"/>
      <c r="BD76" s="405"/>
      <c r="BE76" s="405"/>
      <c r="BF76" s="405"/>
      <c r="BG76" s="419"/>
      <c r="BH76" s="415"/>
      <c r="BI76" s="405"/>
      <c r="BJ76" s="405"/>
      <c r="BK76" s="405"/>
      <c r="BL76" s="419"/>
      <c r="BM76" s="415"/>
      <c r="BN76" s="405"/>
      <c r="BO76" s="405"/>
      <c r="BP76" s="405"/>
      <c r="BQ76" s="419"/>
      <c r="BR76" s="415"/>
      <c r="BS76" s="405"/>
      <c r="BT76" s="405"/>
      <c r="BU76" s="405"/>
      <c r="BV76" s="405"/>
      <c r="BW76" s="405"/>
      <c r="BX76" s="405"/>
      <c r="BY76" s="406"/>
      <c r="BZ76" s="406"/>
      <c r="CA76" s="406"/>
      <c r="CB76" s="7"/>
      <c r="CC76" s="7"/>
      <c r="CD76" s="7"/>
      <c r="CE76" s="7"/>
      <c r="CF76" s="7"/>
      <c r="CG76" s="7"/>
      <c r="CH76" s="7"/>
      <c r="CI76" s="7"/>
      <c r="CJ76" s="7"/>
      <c r="CK76" s="7"/>
      <c r="CL76" s="7"/>
      <c r="CM76" s="7"/>
      <c r="CN76" s="7"/>
      <c r="CO76" s="7"/>
      <c r="CP76" s="7"/>
      <c r="CQ76" s="7"/>
      <c r="CR76" s="7"/>
      <c r="CS76" s="7"/>
      <c r="CT76" s="7"/>
      <c r="CU76" s="7"/>
      <c r="CV76" s="7"/>
      <c r="CW76" s="7"/>
      <c r="CX76" s="7"/>
      <c r="CY76" s="7"/>
      <c r="CZ76" s="7"/>
    </row>
    <row r="77" s="489" customFormat="true" ht="15" customHeight="true" x14ac:dyDescent="0.2">
      <c r="A77" s="149"/>
      <c r="B77" s="144"/>
      <c r="C77" s="127"/>
      <c r="D77" s="126"/>
      <c r="E77" s="126"/>
      <c r="F77" s="126"/>
      <c r="G77" s="125"/>
      <c r="H77" s="124"/>
      <c r="I77" s="126"/>
      <c r="J77" s="126"/>
      <c r="K77" s="126"/>
      <c r="L77" s="123"/>
      <c r="M77" s="127"/>
      <c r="N77" s="126"/>
      <c r="O77" s="126"/>
      <c r="P77" s="126"/>
      <c r="Q77" s="125"/>
      <c r="R77" s="124"/>
      <c r="S77" s="126"/>
      <c r="T77" s="126"/>
      <c r="U77" s="126"/>
      <c r="V77" s="126"/>
      <c r="W77" s="126"/>
      <c r="X77" s="126"/>
      <c r="Y77" s="126"/>
      <c r="Z77" s="126"/>
      <c r="AA77" s="123"/>
      <c r="AB77" s="833"/>
      <c r="AC77" s="833"/>
      <c r="AD77" s="833"/>
      <c r="AE77" s="833"/>
      <c r="AF77" s="833"/>
      <c r="AG77" s="833"/>
      <c r="AH77" s="833"/>
      <c r="AI77" s="833"/>
      <c r="AJ77" s="833"/>
      <c r="AK77" s="833"/>
      <c r="AL77" s="833"/>
      <c r="AM77" s="833"/>
      <c r="AN77" s="833"/>
      <c r="AO77" s="833"/>
      <c r="AP77" s="833"/>
      <c r="AQ77" s="833"/>
      <c r="AR77" s="833"/>
      <c r="AS77" s="833"/>
      <c r="AT77" s="833"/>
      <c r="AU77" s="833"/>
      <c r="AV77" s="833"/>
      <c r="AW77" s="833"/>
      <c r="AX77" s="833"/>
      <c r="AY77" s="833"/>
      <c r="AZ77" s="344"/>
      <c r="BA77" s="878"/>
      <c r="BB77" s="552"/>
      <c r="BC77" s="415"/>
      <c r="BD77" s="405"/>
      <c r="BE77" s="405"/>
      <c r="BF77" s="405"/>
      <c r="BG77" s="419"/>
      <c r="BH77" s="415"/>
      <c r="BI77" s="405"/>
      <c r="BJ77" s="405"/>
      <c r="BK77" s="405"/>
      <c r="BL77" s="419"/>
      <c r="BM77" s="415"/>
      <c r="BN77" s="405"/>
      <c r="BO77" s="405"/>
      <c r="BP77" s="405"/>
      <c r="BQ77" s="419"/>
      <c r="BR77" s="415"/>
      <c r="BS77" s="405"/>
      <c r="BT77" s="405"/>
      <c r="BU77" s="405"/>
      <c r="BV77" s="405"/>
      <c r="BW77" s="405"/>
      <c r="BX77" s="405"/>
      <c r="BY77" s="406"/>
      <c r="BZ77" s="406"/>
      <c r="CA77" s="406"/>
      <c r="CB77" s="7"/>
      <c r="CC77" s="7"/>
      <c r="CD77" s="7"/>
      <c r="CE77" s="7"/>
      <c r="CF77" s="7"/>
      <c r="CG77" s="7"/>
      <c r="CH77" s="7"/>
      <c r="CI77" s="7"/>
      <c r="CJ77" s="7"/>
      <c r="CK77" s="7"/>
      <c r="CL77" s="7"/>
      <c r="CM77" s="7"/>
      <c r="CN77" s="7"/>
      <c r="CO77" s="7"/>
      <c r="CP77" s="7"/>
      <c r="CQ77" s="7"/>
      <c r="CR77" s="7"/>
      <c r="CS77" s="7"/>
      <c r="CT77" s="7"/>
      <c r="CU77" s="7"/>
      <c r="CV77" s="7"/>
      <c r="CW77" s="7"/>
      <c r="CX77" s="7"/>
      <c r="CY77" s="7"/>
      <c r="CZ77" s="7"/>
    </row>
    <row r="78" s="489" customFormat="true" ht="15" customHeight="true" x14ac:dyDescent="0.2">
      <c r="A78" s="149"/>
      <c r="B78" s="144"/>
      <c r="C78" s="127"/>
      <c r="D78" s="126"/>
      <c r="E78" s="126"/>
      <c r="F78" s="126"/>
      <c r="G78" s="125"/>
      <c r="H78" s="124"/>
      <c r="I78" s="126"/>
      <c r="J78" s="126"/>
      <c r="K78" s="126"/>
      <c r="L78" s="123"/>
      <c r="M78" s="127"/>
      <c r="N78" s="126"/>
      <c r="O78" s="126"/>
      <c r="P78" s="126"/>
      <c r="Q78" s="125"/>
      <c r="R78" s="124"/>
      <c r="S78" s="126"/>
      <c r="T78" s="126"/>
      <c r="U78" s="126"/>
      <c r="V78" s="126"/>
      <c r="W78" s="126"/>
      <c r="X78" s="126"/>
      <c r="Y78" s="126"/>
      <c r="Z78" s="126"/>
      <c r="AA78" s="123"/>
      <c r="AB78" s="833"/>
      <c r="AC78" s="833"/>
      <c r="AD78" s="833"/>
      <c r="AE78" s="833"/>
      <c r="AF78" s="833"/>
      <c r="AG78" s="833"/>
      <c r="AH78" s="833"/>
      <c r="AI78" s="833"/>
      <c r="AJ78" s="833"/>
      <c r="AK78" s="833"/>
      <c r="AL78" s="833"/>
      <c r="AM78" s="833"/>
      <c r="AN78" s="833"/>
      <c r="AO78" s="833"/>
      <c r="AP78" s="833"/>
      <c r="AQ78" s="833"/>
      <c r="AR78" s="833"/>
      <c r="AS78" s="833"/>
      <c r="AT78" s="833"/>
      <c r="AU78" s="833"/>
      <c r="AV78" s="833"/>
      <c r="AW78" s="833"/>
      <c r="AX78" s="833"/>
      <c r="AY78" s="833"/>
      <c r="AZ78" s="344"/>
      <c r="BA78" s="878"/>
      <c r="BB78" s="552"/>
      <c r="BC78" s="415"/>
      <c r="BD78" s="405"/>
      <c r="BE78" s="405"/>
      <c r="BF78" s="405"/>
      <c r="BG78" s="419"/>
      <c r="BH78" s="415"/>
      <c r="BI78" s="405"/>
      <c r="BJ78" s="405"/>
      <c r="BK78" s="405"/>
      <c r="BL78" s="419"/>
      <c r="BM78" s="415"/>
      <c r="BN78" s="405"/>
      <c r="BO78" s="405"/>
      <c r="BP78" s="405"/>
      <c r="BQ78" s="419"/>
      <c r="BR78" s="415"/>
      <c r="BS78" s="405"/>
      <c r="BT78" s="405"/>
      <c r="BU78" s="405"/>
      <c r="BV78" s="405"/>
      <c r="BW78" s="405"/>
      <c r="BX78" s="405"/>
      <c r="BY78" s="406"/>
      <c r="BZ78" s="406"/>
      <c r="CA78" s="406"/>
      <c r="CB78" s="7"/>
      <c r="CC78" s="7"/>
      <c r="CD78" s="7"/>
      <c r="CE78" s="7"/>
      <c r="CF78" s="7"/>
      <c r="CG78" s="7"/>
      <c r="CH78" s="7"/>
      <c r="CI78" s="7"/>
      <c r="CJ78" s="7"/>
      <c r="CK78" s="7"/>
      <c r="CL78" s="7"/>
      <c r="CM78" s="7"/>
      <c r="CN78" s="7"/>
      <c r="CO78" s="7"/>
      <c r="CP78" s="7"/>
      <c r="CQ78" s="7"/>
      <c r="CR78" s="7"/>
      <c r="CS78" s="7"/>
      <c r="CT78" s="7"/>
      <c r="CU78" s="7"/>
      <c r="CV78" s="7"/>
      <c r="CW78" s="7"/>
      <c r="CX78" s="7"/>
      <c r="CY78" s="7"/>
      <c r="CZ78" s="7"/>
    </row>
    <row r="79" s="489" customFormat="true" ht="15" customHeight="true" x14ac:dyDescent="0.2">
      <c r="A79" s="149"/>
      <c r="B79" s="144"/>
      <c r="C79" s="127"/>
      <c r="D79" s="126"/>
      <c r="E79" s="126"/>
      <c r="F79" s="126"/>
      <c r="G79" s="125"/>
      <c r="H79" s="124"/>
      <c r="I79" s="126"/>
      <c r="J79" s="126"/>
      <c r="K79" s="126"/>
      <c r="L79" s="123"/>
      <c r="M79" s="127"/>
      <c r="N79" s="126"/>
      <c r="O79" s="126"/>
      <c r="P79" s="126"/>
      <c r="Q79" s="125"/>
      <c r="R79" s="124"/>
      <c r="S79" s="126"/>
      <c r="T79" s="126"/>
      <c r="U79" s="126"/>
      <c r="V79" s="126"/>
      <c r="W79" s="126"/>
      <c r="X79" s="126"/>
      <c r="Y79" s="126"/>
      <c r="Z79" s="126"/>
      <c r="AA79" s="123"/>
      <c r="AB79" s="833"/>
      <c r="AC79" s="833"/>
      <c r="AD79" s="833"/>
      <c r="AE79" s="833"/>
      <c r="AF79" s="833"/>
      <c r="AG79" s="833"/>
      <c r="AH79" s="833"/>
      <c r="AI79" s="833"/>
      <c r="AJ79" s="833"/>
      <c r="AK79" s="833"/>
      <c r="AL79" s="833"/>
      <c r="AM79" s="833"/>
      <c r="AN79" s="833"/>
      <c r="AO79" s="833"/>
      <c r="AP79" s="833"/>
      <c r="AQ79" s="833"/>
      <c r="AR79" s="833"/>
      <c r="AS79" s="833"/>
      <c r="AT79" s="833"/>
      <c r="AU79" s="833"/>
      <c r="AV79" s="833"/>
      <c r="AW79" s="833"/>
      <c r="AX79" s="833"/>
      <c r="AY79" s="833"/>
      <c r="AZ79" s="344"/>
      <c r="BA79" s="878"/>
      <c r="BB79" s="552"/>
      <c r="BC79" s="415"/>
      <c r="BD79" s="405"/>
      <c r="BE79" s="405"/>
      <c r="BF79" s="405"/>
      <c r="BG79" s="419"/>
      <c r="BH79" s="415"/>
      <c r="BI79" s="405"/>
      <c r="BJ79" s="405"/>
      <c r="BK79" s="405"/>
      <c r="BL79" s="419"/>
      <c r="BM79" s="415"/>
      <c r="BN79" s="405"/>
      <c r="BO79" s="405"/>
      <c r="BP79" s="405"/>
      <c r="BQ79" s="419"/>
      <c r="BR79" s="415"/>
      <c r="BS79" s="405"/>
      <c r="BT79" s="405"/>
      <c r="BU79" s="405"/>
      <c r="BV79" s="405"/>
      <c r="BW79" s="405"/>
      <c r="BX79" s="405"/>
      <c r="BY79" s="406"/>
      <c r="BZ79" s="406"/>
      <c r="CA79" s="406"/>
      <c r="CB79" s="7"/>
      <c r="CC79" s="7"/>
      <c r="CD79" s="7"/>
      <c r="CE79" s="7"/>
      <c r="CF79" s="7"/>
      <c r="CG79" s="7"/>
      <c r="CH79" s="7"/>
      <c r="CI79" s="7"/>
      <c r="CJ79" s="7"/>
      <c r="CK79" s="7"/>
      <c r="CL79" s="7"/>
      <c r="CM79" s="7"/>
      <c r="CN79" s="7"/>
      <c r="CO79" s="7"/>
      <c r="CP79" s="7"/>
      <c r="CQ79" s="7"/>
      <c r="CR79" s="7"/>
      <c r="CS79" s="7"/>
      <c r="CT79" s="7"/>
      <c r="CU79" s="7"/>
      <c r="CV79" s="7"/>
      <c r="CW79" s="7"/>
      <c r="CX79" s="7"/>
      <c r="CY79" s="7"/>
      <c r="CZ79" s="7"/>
    </row>
    <row r="80" s="489" customFormat="true" ht="15" customHeight="true" x14ac:dyDescent="0.2">
      <c r="A80" s="149"/>
      <c r="B80" s="144"/>
      <c r="C80" s="127"/>
      <c r="D80" s="126"/>
      <c r="E80" s="126"/>
      <c r="F80" s="126"/>
      <c r="G80" s="125"/>
      <c r="H80" s="124"/>
      <c r="I80" s="126"/>
      <c r="J80" s="126"/>
      <c r="K80" s="126"/>
      <c r="L80" s="123"/>
      <c r="M80" s="127"/>
      <c r="N80" s="126"/>
      <c r="O80" s="126"/>
      <c r="P80" s="126"/>
      <c r="Q80" s="125"/>
      <c r="R80" s="124"/>
      <c r="S80" s="126"/>
      <c r="T80" s="126"/>
      <c r="U80" s="126"/>
      <c r="V80" s="126"/>
      <c r="W80" s="126"/>
      <c r="X80" s="126"/>
      <c r="Y80" s="126"/>
      <c r="Z80" s="126"/>
      <c r="AA80" s="123"/>
      <c r="AB80" s="833"/>
      <c r="AC80" s="833"/>
      <c r="AD80" s="833"/>
      <c r="AE80" s="833"/>
      <c r="AF80" s="833"/>
      <c r="AG80" s="833"/>
      <c r="AH80" s="833"/>
      <c r="AI80" s="833"/>
      <c r="AJ80" s="833"/>
      <c r="AK80" s="833"/>
      <c r="AL80" s="833"/>
      <c r="AM80" s="833"/>
      <c r="AN80" s="833"/>
      <c r="AO80" s="833"/>
      <c r="AP80" s="833"/>
      <c r="AQ80" s="833"/>
      <c r="AR80" s="833"/>
      <c r="AS80" s="833"/>
      <c r="AT80" s="833"/>
      <c r="AU80" s="833"/>
      <c r="AV80" s="833"/>
      <c r="AW80" s="833"/>
      <c r="AX80" s="833"/>
      <c r="AY80" s="833"/>
      <c r="AZ80" s="344"/>
      <c r="BA80" s="878"/>
      <c r="BB80" s="552"/>
      <c r="BC80" s="415"/>
      <c r="BD80" s="405"/>
      <c r="BE80" s="405"/>
      <c r="BF80" s="405"/>
      <c r="BG80" s="419"/>
      <c r="BH80" s="415"/>
      <c r="BI80" s="405"/>
      <c r="BJ80" s="405"/>
      <c r="BK80" s="405"/>
      <c r="BL80" s="419"/>
      <c r="BM80" s="415"/>
      <c r="BN80" s="405"/>
      <c r="BO80" s="405"/>
      <c r="BP80" s="405"/>
      <c r="BQ80" s="419"/>
      <c r="BR80" s="415"/>
      <c r="BS80" s="405"/>
      <c r="BT80" s="405"/>
      <c r="BU80" s="405"/>
      <c r="BV80" s="405"/>
      <c r="BW80" s="405"/>
      <c r="BX80" s="405"/>
      <c r="BY80" s="406"/>
      <c r="BZ80" s="406"/>
      <c r="CA80" s="406"/>
      <c r="CB80" s="7"/>
      <c r="CC80" s="7"/>
      <c r="CD80" s="7"/>
      <c r="CE80" s="7"/>
      <c r="CF80" s="7"/>
      <c r="CG80" s="7"/>
      <c r="CH80" s="7"/>
      <c r="CI80" s="7"/>
      <c r="CJ80" s="7"/>
      <c r="CK80" s="7"/>
      <c r="CL80" s="7"/>
      <c r="CM80" s="7"/>
      <c r="CN80" s="7"/>
      <c r="CO80" s="7"/>
      <c r="CP80" s="7"/>
      <c r="CQ80" s="7"/>
      <c r="CR80" s="7"/>
      <c r="CS80" s="7"/>
      <c r="CT80" s="7"/>
      <c r="CU80" s="7"/>
      <c r="CV80" s="7"/>
      <c r="CW80" s="7"/>
      <c r="CX80" s="7"/>
      <c r="CY80" s="7"/>
      <c r="CZ80" s="7"/>
    </row>
    <row r="81" s="489" customFormat="true" ht="15" customHeight="true" x14ac:dyDescent="0.2">
      <c r="A81" s="149"/>
      <c r="B81" s="144"/>
      <c r="C81" s="127"/>
      <c r="D81" s="126"/>
      <c r="E81" s="126"/>
      <c r="F81" s="126"/>
      <c r="G81" s="125"/>
      <c r="H81" s="124"/>
      <c r="I81" s="126"/>
      <c r="J81" s="126"/>
      <c r="K81" s="126"/>
      <c r="L81" s="123"/>
      <c r="M81" s="127"/>
      <c r="N81" s="126"/>
      <c r="O81" s="126"/>
      <c r="P81" s="126"/>
      <c r="Q81" s="125"/>
      <c r="R81" s="124"/>
      <c r="S81" s="126"/>
      <c r="T81" s="126"/>
      <c r="U81" s="126"/>
      <c r="V81" s="126"/>
      <c r="W81" s="126"/>
      <c r="X81" s="126"/>
      <c r="Y81" s="126"/>
      <c r="Z81" s="126"/>
      <c r="AA81" s="123"/>
      <c r="AB81" s="833"/>
      <c r="AC81" s="833"/>
      <c r="AD81" s="833"/>
      <c r="AE81" s="833"/>
      <c r="AF81" s="833"/>
      <c r="AG81" s="833"/>
      <c r="AH81" s="833"/>
      <c r="AI81" s="833"/>
      <c r="AJ81" s="833"/>
      <c r="AK81" s="833"/>
      <c r="AL81" s="833"/>
      <c r="AM81" s="833"/>
      <c r="AN81" s="833"/>
      <c r="AO81" s="833"/>
      <c r="AP81" s="833"/>
      <c r="AQ81" s="833"/>
      <c r="AR81" s="833"/>
      <c r="AS81" s="833"/>
      <c r="AT81" s="833"/>
      <c r="AU81" s="833"/>
      <c r="AV81" s="833"/>
      <c r="AW81" s="833"/>
      <c r="AX81" s="833"/>
      <c r="AY81" s="833"/>
      <c r="AZ81" s="344"/>
      <c r="BA81" s="878"/>
      <c r="BB81" s="552"/>
      <c r="BC81" s="415"/>
      <c r="BD81" s="405"/>
      <c r="BE81" s="405"/>
      <c r="BF81" s="405"/>
      <c r="BG81" s="419"/>
      <c r="BH81" s="415"/>
      <c r="BI81" s="405"/>
      <c r="BJ81" s="405"/>
      <c r="BK81" s="405"/>
      <c r="BL81" s="419"/>
      <c r="BM81" s="415"/>
      <c r="BN81" s="405"/>
      <c r="BO81" s="405"/>
      <c r="BP81" s="405"/>
      <c r="BQ81" s="419"/>
      <c r="BR81" s="415"/>
      <c r="BS81" s="405"/>
      <c r="BT81" s="405"/>
      <c r="BU81" s="405"/>
      <c r="BV81" s="405"/>
      <c r="BW81" s="405"/>
      <c r="BX81" s="405"/>
      <c r="BY81" s="406"/>
      <c r="BZ81" s="406"/>
      <c r="CA81" s="406"/>
      <c r="CB81" s="7"/>
      <c r="CC81" s="7"/>
      <c r="CD81" s="7"/>
      <c r="CE81" s="7"/>
      <c r="CF81" s="7"/>
      <c r="CG81" s="7"/>
      <c r="CH81" s="7"/>
      <c r="CI81" s="7"/>
      <c r="CJ81" s="7"/>
      <c r="CK81" s="7"/>
      <c r="CL81" s="7"/>
      <c r="CM81" s="7"/>
      <c r="CN81" s="7"/>
      <c r="CO81" s="7"/>
      <c r="CP81" s="7"/>
      <c r="CQ81" s="7"/>
      <c r="CR81" s="7"/>
      <c r="CS81" s="7"/>
      <c r="CT81" s="7"/>
      <c r="CU81" s="7"/>
      <c r="CV81" s="7"/>
      <c r="CW81" s="7"/>
      <c r="CX81" s="7"/>
      <c r="CY81" s="7"/>
      <c r="CZ81" s="7"/>
    </row>
    <row r="82" s="489" customFormat="true" ht="15" customHeight="true" x14ac:dyDescent="0.2">
      <c r="A82" s="149"/>
      <c r="B82" s="144"/>
      <c r="C82" s="127"/>
      <c r="D82" s="126"/>
      <c r="E82" s="126"/>
      <c r="F82" s="126"/>
      <c r="G82" s="125"/>
      <c r="H82" s="124"/>
      <c r="I82" s="126"/>
      <c r="J82" s="126"/>
      <c r="K82" s="126"/>
      <c r="L82" s="123"/>
      <c r="M82" s="127"/>
      <c r="N82" s="126"/>
      <c r="O82" s="126"/>
      <c r="P82" s="126"/>
      <c r="Q82" s="125"/>
      <c r="R82" s="124"/>
      <c r="S82" s="126"/>
      <c r="T82" s="126"/>
      <c r="U82" s="126"/>
      <c r="V82" s="126"/>
      <c r="W82" s="126"/>
      <c r="X82" s="126"/>
      <c r="Y82" s="126"/>
      <c r="Z82" s="126"/>
      <c r="AA82" s="123"/>
      <c r="AB82" s="833"/>
      <c r="AC82" s="833"/>
      <c r="AD82" s="833"/>
      <c r="AE82" s="833"/>
      <c r="AF82" s="833"/>
      <c r="AG82" s="833"/>
      <c r="AH82" s="833"/>
      <c r="AI82" s="833"/>
      <c r="AJ82" s="833"/>
      <c r="AK82" s="833"/>
      <c r="AL82" s="833"/>
      <c r="AM82" s="833"/>
      <c r="AN82" s="833"/>
      <c r="AO82" s="833"/>
      <c r="AP82" s="833"/>
      <c r="AQ82" s="833"/>
      <c r="AR82" s="833"/>
      <c r="AS82" s="833"/>
      <c r="AT82" s="833"/>
      <c r="AU82" s="833"/>
      <c r="AV82" s="833"/>
      <c r="AW82" s="833"/>
      <c r="AX82" s="833"/>
      <c r="AY82" s="833"/>
      <c r="AZ82" s="344"/>
      <c r="BA82" s="878"/>
      <c r="BB82" s="552"/>
      <c r="BC82" s="415"/>
      <c r="BD82" s="405"/>
      <c r="BE82" s="405"/>
      <c r="BF82" s="405"/>
      <c r="BG82" s="419"/>
      <c r="BH82" s="415"/>
      <c r="BI82" s="405"/>
      <c r="BJ82" s="405"/>
      <c r="BK82" s="405"/>
      <c r="BL82" s="419"/>
      <c r="BM82" s="415"/>
      <c r="BN82" s="405"/>
      <c r="BO82" s="405"/>
      <c r="BP82" s="405"/>
      <c r="BQ82" s="419"/>
      <c r="BR82" s="415"/>
      <c r="BS82" s="405"/>
      <c r="BT82" s="405"/>
      <c r="BU82" s="405"/>
      <c r="BV82" s="405"/>
      <c r="BW82" s="405"/>
      <c r="BX82" s="405"/>
      <c r="BY82" s="406"/>
      <c r="BZ82" s="406"/>
      <c r="CA82" s="406"/>
      <c r="CB82" s="7"/>
      <c r="CC82" s="7"/>
      <c r="CD82" s="7"/>
      <c r="CE82" s="7"/>
      <c r="CF82" s="7"/>
      <c r="CG82" s="7"/>
      <c r="CH82" s="7"/>
      <c r="CI82" s="7"/>
      <c r="CJ82" s="7"/>
      <c r="CK82" s="7"/>
      <c r="CL82" s="7"/>
      <c r="CM82" s="7"/>
      <c r="CN82" s="7"/>
      <c r="CO82" s="7"/>
      <c r="CP82" s="7"/>
      <c r="CQ82" s="7"/>
      <c r="CR82" s="7"/>
      <c r="CS82" s="7"/>
      <c r="CT82" s="7"/>
      <c r="CU82" s="7"/>
      <c r="CV82" s="7"/>
      <c r="CW82" s="7"/>
      <c r="CX82" s="7"/>
      <c r="CY82" s="7"/>
      <c r="CZ82" s="7"/>
    </row>
    <row r="83" s="489" customFormat="true" ht="15" customHeight="true" x14ac:dyDescent="0.2">
      <c r="A83" s="149"/>
      <c r="B83" s="144"/>
      <c r="C83" s="127"/>
      <c r="D83" s="126"/>
      <c r="E83" s="126"/>
      <c r="F83" s="126"/>
      <c r="G83" s="125"/>
      <c r="H83" s="124"/>
      <c r="I83" s="126"/>
      <c r="J83" s="126"/>
      <c r="K83" s="126"/>
      <c r="L83" s="123"/>
      <c r="M83" s="127"/>
      <c r="N83" s="126"/>
      <c r="O83" s="126"/>
      <c r="P83" s="126"/>
      <c r="Q83" s="125"/>
      <c r="R83" s="124"/>
      <c r="S83" s="126"/>
      <c r="T83" s="126"/>
      <c r="U83" s="126"/>
      <c r="V83" s="126"/>
      <c r="W83" s="126"/>
      <c r="X83" s="126"/>
      <c r="Y83" s="126"/>
      <c r="Z83" s="126"/>
      <c r="AA83" s="123"/>
      <c r="AB83" s="833"/>
      <c r="AC83" s="833"/>
      <c r="AD83" s="833"/>
      <c r="AE83" s="833"/>
      <c r="AF83" s="833"/>
      <c r="AG83" s="833"/>
      <c r="AH83" s="833"/>
      <c r="AI83" s="833"/>
      <c r="AJ83" s="833"/>
      <c r="AK83" s="833"/>
      <c r="AL83" s="833"/>
      <c r="AM83" s="833"/>
      <c r="AN83" s="833"/>
      <c r="AO83" s="833"/>
      <c r="AP83" s="833"/>
      <c r="AQ83" s="833"/>
      <c r="AR83" s="833"/>
      <c r="AS83" s="833"/>
      <c r="AT83" s="833"/>
      <c r="AU83" s="833"/>
      <c r="AV83" s="833"/>
      <c r="AW83" s="833"/>
      <c r="AX83" s="833"/>
      <c r="AY83" s="833"/>
      <c r="AZ83" s="344"/>
      <c r="BA83" s="878"/>
      <c r="BB83" s="552"/>
      <c r="BC83" s="415"/>
      <c r="BD83" s="405"/>
      <c r="BE83" s="405"/>
      <c r="BF83" s="405"/>
      <c r="BG83" s="419"/>
      <c r="BH83" s="415"/>
      <c r="BI83" s="405"/>
      <c r="BJ83" s="405"/>
      <c r="BK83" s="405"/>
      <c r="BL83" s="419"/>
      <c r="BM83" s="415"/>
      <c r="BN83" s="405"/>
      <c r="BO83" s="405"/>
      <c r="BP83" s="405"/>
      <c r="BQ83" s="419"/>
      <c r="BR83" s="415"/>
      <c r="BS83" s="405"/>
      <c r="BT83" s="405"/>
      <c r="BU83" s="405"/>
      <c r="BV83" s="405"/>
      <c r="BW83" s="405"/>
      <c r="BX83" s="405"/>
      <c r="BY83" s="406"/>
      <c r="BZ83" s="406"/>
      <c r="CA83" s="406"/>
      <c r="CB83" s="7"/>
      <c r="CC83" s="7"/>
      <c r="CD83" s="7"/>
      <c r="CE83" s="7"/>
      <c r="CF83" s="7"/>
      <c r="CG83" s="7"/>
      <c r="CH83" s="7"/>
      <c r="CI83" s="7"/>
      <c r="CJ83" s="7"/>
      <c r="CK83" s="7"/>
      <c r="CL83" s="7"/>
      <c r="CM83" s="7"/>
      <c r="CN83" s="7"/>
      <c r="CO83" s="7"/>
      <c r="CP83" s="7"/>
      <c r="CQ83" s="7"/>
      <c r="CR83" s="7"/>
      <c r="CS83" s="7"/>
      <c r="CT83" s="7"/>
      <c r="CU83" s="7"/>
      <c r="CV83" s="7"/>
      <c r="CW83" s="7"/>
      <c r="CX83" s="7"/>
      <c r="CY83" s="7"/>
      <c r="CZ83" s="7"/>
    </row>
    <row r="84" s="489" customFormat="true" ht="15" customHeight="true" x14ac:dyDescent="0.2">
      <c r="A84" s="149"/>
      <c r="B84" s="144"/>
      <c r="C84" s="127"/>
      <c r="D84" s="126"/>
      <c r="E84" s="126"/>
      <c r="F84" s="126"/>
      <c r="G84" s="125"/>
      <c r="H84" s="124"/>
      <c r="I84" s="126"/>
      <c r="J84" s="126"/>
      <c r="K84" s="126"/>
      <c r="L84" s="123"/>
      <c r="M84" s="127"/>
      <c r="N84" s="126"/>
      <c r="O84" s="126"/>
      <c r="P84" s="126"/>
      <c r="Q84" s="125"/>
      <c r="R84" s="124"/>
      <c r="S84" s="126"/>
      <c r="T84" s="126"/>
      <c r="U84" s="126"/>
      <c r="V84" s="126"/>
      <c r="W84" s="126"/>
      <c r="X84" s="126"/>
      <c r="Y84" s="126"/>
      <c r="Z84" s="126"/>
      <c r="AA84" s="123"/>
      <c r="AB84" s="833"/>
      <c r="AC84" s="833"/>
      <c r="AD84" s="833"/>
      <c r="AE84" s="833"/>
      <c r="AF84" s="833"/>
      <c r="AG84" s="833"/>
      <c r="AH84" s="833"/>
      <c r="AI84" s="833"/>
      <c r="AJ84" s="833"/>
      <c r="AK84" s="833"/>
      <c r="AL84" s="833"/>
      <c r="AM84" s="833"/>
      <c r="AN84" s="833"/>
      <c r="AO84" s="833"/>
      <c r="AP84" s="833"/>
      <c r="AQ84" s="833"/>
      <c r="AR84" s="833"/>
      <c r="AS84" s="833"/>
      <c r="AT84" s="833"/>
      <c r="AU84" s="833"/>
      <c r="AV84" s="833"/>
      <c r="AW84" s="833"/>
      <c r="AX84" s="833"/>
      <c r="AY84" s="833"/>
      <c r="AZ84" s="344"/>
      <c r="BA84" s="878"/>
      <c r="BB84" s="552"/>
      <c r="BC84" s="415"/>
      <c r="BD84" s="405"/>
      <c r="BE84" s="405"/>
      <c r="BF84" s="405"/>
      <c r="BG84" s="419"/>
      <c r="BH84" s="415"/>
      <c r="BI84" s="405"/>
      <c r="BJ84" s="405"/>
      <c r="BK84" s="405"/>
      <c r="BL84" s="419"/>
      <c r="BM84" s="415"/>
      <c r="BN84" s="405"/>
      <c r="BO84" s="405"/>
      <c r="BP84" s="405"/>
      <c r="BQ84" s="419"/>
      <c r="BR84" s="415"/>
      <c r="BS84" s="405"/>
      <c r="BT84" s="405"/>
      <c r="BU84" s="405"/>
      <c r="BV84" s="405"/>
      <c r="BW84" s="405"/>
      <c r="BX84" s="405"/>
      <c r="BY84" s="406"/>
      <c r="BZ84" s="406"/>
      <c r="CA84" s="406"/>
      <c r="CB84" s="7"/>
      <c r="CC84" s="7"/>
      <c r="CD84" s="7"/>
      <c r="CE84" s="7"/>
      <c r="CF84" s="7"/>
      <c r="CG84" s="7"/>
      <c r="CH84" s="7"/>
      <c r="CI84" s="7"/>
      <c r="CJ84" s="7"/>
      <c r="CK84" s="7"/>
      <c r="CL84" s="7"/>
      <c r="CM84" s="7"/>
      <c r="CN84" s="7"/>
      <c r="CO84" s="7"/>
      <c r="CP84" s="7"/>
      <c r="CQ84" s="7"/>
      <c r="CR84" s="7"/>
      <c r="CS84" s="7"/>
      <c r="CT84" s="7"/>
      <c r="CU84" s="7"/>
      <c r="CV84" s="7"/>
      <c r="CW84" s="7"/>
      <c r="CX84" s="7"/>
      <c r="CY84" s="7"/>
      <c r="CZ84" s="7"/>
    </row>
    <row r="85" s="489" customFormat="true" ht="15" customHeight="true" x14ac:dyDescent="0.2">
      <c r="A85" s="149"/>
      <c r="B85" s="144"/>
      <c r="C85" s="127"/>
      <c r="D85" s="126"/>
      <c r="E85" s="126"/>
      <c r="F85" s="126"/>
      <c r="G85" s="125"/>
      <c r="H85" s="124"/>
      <c r="I85" s="126"/>
      <c r="J85" s="126"/>
      <c r="K85" s="126"/>
      <c r="L85" s="123"/>
      <c r="M85" s="127"/>
      <c r="N85" s="126"/>
      <c r="O85" s="126"/>
      <c r="P85" s="126"/>
      <c r="Q85" s="125"/>
      <c r="R85" s="124"/>
      <c r="S85" s="126"/>
      <c r="T85" s="126"/>
      <c r="U85" s="126"/>
      <c r="V85" s="126"/>
      <c r="W85" s="126"/>
      <c r="X85" s="126"/>
      <c r="Y85" s="126"/>
      <c r="Z85" s="126"/>
      <c r="AA85" s="123"/>
      <c r="AB85" s="833"/>
      <c r="AC85" s="833"/>
      <c r="AD85" s="833"/>
      <c r="AE85" s="833"/>
      <c r="AF85" s="833"/>
      <c r="AG85" s="833"/>
      <c r="AH85" s="833"/>
      <c r="AI85" s="833"/>
      <c r="AJ85" s="833"/>
      <c r="AK85" s="833"/>
      <c r="AL85" s="833"/>
      <c r="AM85" s="833"/>
      <c r="AN85" s="833"/>
      <c r="AO85" s="833"/>
      <c r="AP85" s="833"/>
      <c r="AQ85" s="833"/>
      <c r="AR85" s="833"/>
      <c r="AS85" s="833"/>
      <c r="AT85" s="833"/>
      <c r="AU85" s="833"/>
      <c r="AV85" s="833"/>
      <c r="AW85" s="833"/>
      <c r="AX85" s="833"/>
      <c r="AY85" s="833"/>
      <c r="AZ85" s="344"/>
      <c r="BA85" s="878"/>
      <c r="BB85" s="552"/>
      <c r="BC85" s="415"/>
      <c r="BD85" s="405"/>
      <c r="BE85" s="405"/>
      <c r="BF85" s="405"/>
      <c r="BG85" s="419"/>
      <c r="BH85" s="415"/>
      <c r="BI85" s="405"/>
      <c r="BJ85" s="405"/>
      <c r="BK85" s="405"/>
      <c r="BL85" s="419"/>
      <c r="BM85" s="415"/>
      <c r="BN85" s="405"/>
      <c r="BO85" s="405"/>
      <c r="BP85" s="405"/>
      <c r="BQ85" s="419"/>
      <c r="BR85" s="415"/>
      <c r="BS85" s="405"/>
      <c r="BT85" s="405"/>
      <c r="BU85" s="405"/>
      <c r="BV85" s="405"/>
      <c r="BW85" s="405"/>
      <c r="BX85" s="405"/>
      <c r="BY85" s="406"/>
      <c r="BZ85" s="406"/>
      <c r="CA85" s="406"/>
      <c r="CB85" s="7"/>
      <c r="CC85" s="7"/>
      <c r="CD85" s="7"/>
      <c r="CE85" s="7"/>
      <c r="CF85" s="7"/>
      <c r="CG85" s="7"/>
      <c r="CH85" s="7"/>
      <c r="CI85" s="7"/>
      <c r="CJ85" s="7"/>
      <c r="CK85" s="7"/>
      <c r="CL85" s="7"/>
      <c r="CM85" s="7"/>
      <c r="CN85" s="7"/>
      <c r="CO85" s="7"/>
      <c r="CP85" s="7"/>
      <c r="CQ85" s="7"/>
      <c r="CR85" s="7"/>
      <c r="CS85" s="7"/>
      <c r="CT85" s="7"/>
      <c r="CU85" s="7"/>
      <c r="CV85" s="7"/>
      <c r="CW85" s="7"/>
      <c r="CX85" s="7"/>
      <c r="CY85" s="7"/>
      <c r="CZ85" s="7"/>
    </row>
    <row r="86" s="489" customFormat="true" ht="15" customHeight="true" x14ac:dyDescent="0.2">
      <c r="A86" s="149"/>
      <c r="B86" s="144"/>
      <c r="C86" s="127"/>
      <c r="D86" s="126"/>
      <c r="E86" s="126"/>
      <c r="F86" s="126"/>
      <c r="G86" s="125"/>
      <c r="H86" s="124"/>
      <c r="I86" s="126"/>
      <c r="J86" s="126"/>
      <c r="K86" s="126"/>
      <c r="L86" s="123"/>
      <c r="M86" s="127"/>
      <c r="N86" s="126"/>
      <c r="O86" s="126"/>
      <c r="P86" s="126"/>
      <c r="Q86" s="125"/>
      <c r="R86" s="124"/>
      <c r="S86" s="126"/>
      <c r="T86" s="126"/>
      <c r="U86" s="126"/>
      <c r="V86" s="126"/>
      <c r="W86" s="126"/>
      <c r="X86" s="126"/>
      <c r="Y86" s="126"/>
      <c r="Z86" s="126"/>
      <c r="AA86" s="123"/>
      <c r="AB86" s="833"/>
      <c r="AC86" s="833"/>
      <c r="AD86" s="833"/>
      <c r="AE86" s="833"/>
      <c r="AF86" s="833"/>
      <c r="AG86" s="833"/>
      <c r="AH86" s="833"/>
      <c r="AI86" s="833"/>
      <c r="AJ86" s="833"/>
      <c r="AK86" s="833"/>
      <c r="AL86" s="833"/>
      <c r="AM86" s="833"/>
      <c r="AN86" s="833"/>
      <c r="AO86" s="833"/>
      <c r="AP86" s="833"/>
      <c r="AQ86" s="833"/>
      <c r="AR86" s="833"/>
      <c r="AS86" s="833"/>
      <c r="AT86" s="833"/>
      <c r="AU86" s="833"/>
      <c r="AV86" s="833"/>
      <c r="AW86" s="833"/>
      <c r="AX86" s="833"/>
      <c r="AY86" s="833"/>
      <c r="AZ86" s="344"/>
      <c r="BA86" s="878"/>
      <c r="BB86" s="552"/>
      <c r="BC86" s="415"/>
      <c r="BD86" s="405"/>
      <c r="BE86" s="405"/>
      <c r="BF86" s="405"/>
      <c r="BG86" s="419"/>
      <c r="BH86" s="415"/>
      <c r="BI86" s="405"/>
      <c r="BJ86" s="405"/>
      <c r="BK86" s="405"/>
      <c r="BL86" s="419"/>
      <c r="BM86" s="415"/>
      <c r="BN86" s="405"/>
      <c r="BO86" s="405"/>
      <c r="BP86" s="405"/>
      <c r="BQ86" s="419"/>
      <c r="BR86" s="415"/>
      <c r="BS86" s="405"/>
      <c r="BT86" s="405"/>
      <c r="BU86" s="405"/>
      <c r="BV86" s="405"/>
      <c r="BW86" s="405"/>
      <c r="BX86" s="405"/>
      <c r="BY86" s="406"/>
      <c r="BZ86" s="406"/>
      <c r="CA86" s="406"/>
      <c r="CB86" s="7"/>
      <c r="CC86" s="7"/>
      <c r="CD86" s="7"/>
      <c r="CE86" s="7"/>
      <c r="CF86" s="7"/>
      <c r="CG86" s="7"/>
      <c r="CH86" s="7"/>
      <c r="CI86" s="7"/>
      <c r="CJ86" s="7"/>
      <c r="CK86" s="7"/>
      <c r="CL86" s="7"/>
      <c r="CM86" s="7"/>
      <c r="CN86" s="7"/>
      <c r="CO86" s="7"/>
      <c r="CP86" s="7"/>
      <c r="CQ86" s="7"/>
      <c r="CR86" s="7"/>
      <c r="CS86" s="7"/>
      <c r="CT86" s="7"/>
      <c r="CU86" s="7"/>
      <c r="CV86" s="7"/>
      <c r="CW86" s="7"/>
      <c r="CX86" s="7"/>
      <c r="CY86" s="7"/>
      <c r="CZ86" s="7"/>
    </row>
    <row r="87" s="489" customFormat="true" ht="15" customHeight="true" x14ac:dyDescent="0.2">
      <c r="A87" s="149"/>
      <c r="B87" s="144"/>
      <c r="C87" s="127"/>
      <c r="D87" s="126"/>
      <c r="E87" s="126"/>
      <c r="F87" s="126"/>
      <c r="G87" s="125"/>
      <c r="H87" s="124"/>
      <c r="I87" s="126"/>
      <c r="J87" s="126"/>
      <c r="K87" s="126"/>
      <c r="L87" s="123"/>
      <c r="M87" s="127"/>
      <c r="N87" s="126"/>
      <c r="O87" s="126"/>
      <c r="P87" s="126"/>
      <c r="Q87" s="125"/>
      <c r="R87" s="124"/>
      <c r="S87" s="126"/>
      <c r="T87" s="126"/>
      <c r="U87" s="126"/>
      <c r="V87" s="126"/>
      <c r="W87" s="126"/>
      <c r="X87" s="126"/>
      <c r="Y87" s="126"/>
      <c r="Z87" s="126"/>
      <c r="AA87" s="123"/>
      <c r="AB87" s="833"/>
      <c r="AC87" s="833"/>
      <c r="AD87" s="833"/>
      <c r="AE87" s="833"/>
      <c r="AF87" s="833"/>
      <c r="AG87" s="833"/>
      <c r="AH87" s="833"/>
      <c r="AI87" s="833"/>
      <c r="AJ87" s="833"/>
      <c r="AK87" s="833"/>
      <c r="AL87" s="833"/>
      <c r="AM87" s="833"/>
      <c r="AN87" s="833"/>
      <c r="AO87" s="833"/>
      <c r="AP87" s="833"/>
      <c r="AQ87" s="833"/>
      <c r="AR87" s="833"/>
      <c r="AS87" s="833"/>
      <c r="AT87" s="833"/>
      <c r="AU87" s="833"/>
      <c r="AV87" s="833"/>
      <c r="AW87" s="833"/>
      <c r="AX87" s="833"/>
      <c r="AY87" s="833"/>
      <c r="AZ87" s="344"/>
      <c r="BA87" s="878"/>
      <c r="BB87" s="552"/>
      <c r="BC87" s="415"/>
      <c r="BD87" s="405"/>
      <c r="BE87" s="405"/>
      <c r="BF87" s="405"/>
      <c r="BG87" s="419"/>
      <c r="BH87" s="415"/>
      <c r="BI87" s="405"/>
      <c r="BJ87" s="405"/>
      <c r="BK87" s="405"/>
      <c r="BL87" s="419"/>
      <c r="BM87" s="415"/>
      <c r="BN87" s="405"/>
      <c r="BO87" s="405"/>
      <c r="BP87" s="405"/>
      <c r="BQ87" s="419"/>
      <c r="BR87" s="415"/>
      <c r="BS87" s="405"/>
      <c r="BT87" s="405"/>
      <c r="BU87" s="405"/>
      <c r="BV87" s="405"/>
      <c r="BW87" s="405"/>
      <c r="BX87" s="405"/>
      <c r="BY87" s="406"/>
      <c r="BZ87" s="406"/>
      <c r="CA87" s="406"/>
      <c r="CB87" s="7"/>
      <c r="CC87" s="7"/>
      <c r="CD87" s="7"/>
      <c r="CE87" s="7"/>
      <c r="CF87" s="7"/>
      <c r="CG87" s="7"/>
      <c r="CH87" s="7"/>
      <c r="CI87" s="7"/>
      <c r="CJ87" s="7"/>
      <c r="CK87" s="7"/>
      <c r="CL87" s="7"/>
      <c r="CM87" s="7"/>
      <c r="CN87" s="7"/>
      <c r="CO87" s="7"/>
      <c r="CP87" s="7"/>
      <c r="CQ87" s="7"/>
      <c r="CR87" s="7"/>
      <c r="CS87" s="7"/>
      <c r="CT87" s="7"/>
      <c r="CU87" s="7"/>
      <c r="CV87" s="7"/>
      <c r="CW87" s="7"/>
      <c r="CX87" s="7"/>
      <c r="CY87" s="7"/>
      <c r="CZ87" s="7"/>
    </row>
    <row r="88" s="489" customFormat="true" ht="15" customHeight="true" x14ac:dyDescent="0.2">
      <c r="A88" s="149"/>
      <c r="B88" s="144"/>
      <c r="C88" s="127"/>
      <c r="D88" s="126"/>
      <c r="E88" s="126"/>
      <c r="F88" s="126"/>
      <c r="G88" s="125"/>
      <c r="H88" s="124"/>
      <c r="I88" s="126"/>
      <c r="J88" s="126"/>
      <c r="K88" s="126"/>
      <c r="L88" s="123"/>
      <c r="M88" s="127"/>
      <c r="N88" s="126"/>
      <c r="O88" s="126"/>
      <c r="P88" s="126"/>
      <c r="Q88" s="125"/>
      <c r="R88" s="124"/>
      <c r="S88" s="126"/>
      <c r="T88" s="126"/>
      <c r="U88" s="126"/>
      <c r="V88" s="126"/>
      <c r="W88" s="126"/>
      <c r="X88" s="126"/>
      <c r="Y88" s="126"/>
      <c r="Z88" s="126"/>
      <c r="AA88" s="123"/>
      <c r="AB88" s="833"/>
      <c r="AC88" s="833"/>
      <c r="AD88" s="833"/>
      <c r="AE88" s="833"/>
      <c r="AF88" s="833"/>
      <c r="AG88" s="833"/>
      <c r="AH88" s="833"/>
      <c r="AI88" s="833"/>
      <c r="AJ88" s="833"/>
      <c r="AK88" s="833"/>
      <c r="AL88" s="833"/>
      <c r="AM88" s="833"/>
      <c r="AN88" s="833"/>
      <c r="AO88" s="833"/>
      <c r="AP88" s="833"/>
      <c r="AQ88" s="833"/>
      <c r="AR88" s="833"/>
      <c r="AS88" s="833"/>
      <c r="AT88" s="833"/>
      <c r="AU88" s="833"/>
      <c r="AV88" s="833"/>
      <c r="AW88" s="833"/>
      <c r="AX88" s="833"/>
      <c r="AY88" s="833"/>
      <c r="AZ88" s="344"/>
      <c r="BA88" s="878"/>
      <c r="BB88" s="552"/>
      <c r="BC88" s="415"/>
      <c r="BD88" s="405"/>
      <c r="BE88" s="405"/>
      <c r="BF88" s="405"/>
      <c r="BG88" s="419"/>
      <c r="BH88" s="415"/>
      <c r="BI88" s="405"/>
      <c r="BJ88" s="405"/>
      <c r="BK88" s="405"/>
      <c r="BL88" s="419"/>
      <c r="BM88" s="415"/>
      <c r="BN88" s="405"/>
      <c r="BO88" s="405"/>
      <c r="BP88" s="405"/>
      <c r="BQ88" s="419"/>
      <c r="BR88" s="415"/>
      <c r="BS88" s="405"/>
      <c r="BT88" s="405"/>
      <c r="BU88" s="405"/>
      <c r="BV88" s="405"/>
      <c r="BW88" s="405"/>
      <c r="BX88" s="405"/>
      <c r="BY88" s="406"/>
      <c r="BZ88" s="406"/>
      <c r="CA88" s="406"/>
      <c r="CB88" s="7"/>
      <c r="CC88" s="7"/>
      <c r="CD88" s="7"/>
      <c r="CE88" s="7"/>
      <c r="CF88" s="7"/>
      <c r="CG88" s="7"/>
      <c r="CH88" s="7"/>
      <c r="CI88" s="7"/>
      <c r="CJ88" s="7"/>
      <c r="CK88" s="7"/>
      <c r="CL88" s="7"/>
      <c r="CM88" s="7"/>
      <c r="CN88" s="7"/>
      <c r="CO88" s="7"/>
      <c r="CP88" s="7"/>
      <c r="CQ88" s="7"/>
      <c r="CR88" s="7"/>
      <c r="CS88" s="7"/>
      <c r="CT88" s="7"/>
      <c r="CU88" s="7"/>
      <c r="CV88" s="7"/>
      <c r="CW88" s="7"/>
      <c r="CX88" s="7"/>
      <c r="CY88" s="7"/>
      <c r="CZ88" s="7"/>
    </row>
    <row r="89" s="489" customFormat="true" ht="15" customHeight="true" x14ac:dyDescent="0.2">
      <c r="A89" s="149"/>
      <c r="B89" s="144"/>
      <c r="C89" s="113"/>
      <c r="D89" s="112"/>
      <c r="E89" s="112"/>
      <c r="F89" s="112"/>
      <c r="G89" s="111"/>
      <c r="H89" s="110"/>
      <c r="I89" s="112"/>
      <c r="J89" s="112"/>
      <c r="K89" s="112"/>
      <c r="L89" s="109"/>
      <c r="M89" s="113"/>
      <c r="N89" s="112"/>
      <c r="O89" s="112"/>
      <c r="P89" s="112"/>
      <c r="Q89" s="111"/>
      <c r="R89" s="110"/>
      <c r="S89" s="112"/>
      <c r="T89" s="112"/>
      <c r="U89" s="112"/>
      <c r="V89" s="112"/>
      <c r="W89" s="112"/>
      <c r="X89" s="112"/>
      <c r="Y89" s="112"/>
      <c r="Z89" s="112"/>
      <c r="AA89" s="109"/>
      <c r="AB89" s="833"/>
      <c r="AC89" s="833"/>
      <c r="AD89" s="833"/>
      <c r="AE89" s="833"/>
      <c r="AF89" s="833"/>
      <c r="AG89" s="833"/>
      <c r="AH89" s="833"/>
      <c r="AI89" s="833"/>
      <c r="AJ89" s="833"/>
      <c r="AK89" s="833"/>
      <c r="AL89" s="833"/>
      <c r="AM89" s="833"/>
      <c r="AN89" s="833"/>
      <c r="AO89" s="833"/>
      <c r="AP89" s="833"/>
      <c r="AQ89" s="833"/>
      <c r="AR89" s="833"/>
      <c r="AS89" s="833"/>
      <c r="AT89" s="833"/>
      <c r="AU89" s="833"/>
      <c r="AV89" s="833"/>
      <c r="AW89" s="833"/>
      <c r="AX89" s="833"/>
      <c r="AY89" s="833"/>
      <c r="AZ89" s="344"/>
      <c r="BA89" s="878"/>
      <c r="BB89" s="552"/>
      <c r="BC89" s="415"/>
      <c r="BD89" s="405"/>
      <c r="BE89" s="405"/>
      <c r="BF89" s="405"/>
      <c r="BG89" s="419"/>
      <c r="BH89" s="415"/>
      <c r="BI89" s="405"/>
      <c r="BJ89" s="405"/>
      <c r="BK89" s="405"/>
      <c r="BL89" s="419"/>
      <c r="BM89" s="415"/>
      <c r="BN89" s="405"/>
      <c r="BO89" s="405"/>
      <c r="BP89" s="405"/>
      <c r="BQ89" s="419"/>
      <c r="BR89" s="415"/>
      <c r="BS89" s="405"/>
      <c r="BT89" s="405"/>
      <c r="BU89" s="405"/>
      <c r="BV89" s="405"/>
      <c r="BW89" s="405"/>
      <c r="BX89" s="405"/>
      <c r="BY89" s="406"/>
      <c r="BZ89" s="406"/>
      <c r="CA89" s="406"/>
      <c r="CB89" s="7"/>
      <c r="CC89" s="7"/>
      <c r="CD89" s="7"/>
      <c r="CE89" s="7"/>
      <c r="CF89" s="7"/>
      <c r="CG89" s="7"/>
      <c r="CH89" s="7"/>
      <c r="CI89" s="7"/>
      <c r="CJ89" s="7"/>
      <c r="CK89" s="7"/>
      <c r="CL89" s="7"/>
      <c r="CM89" s="7"/>
      <c r="CN89" s="7"/>
      <c r="CO89" s="7"/>
      <c r="CP89" s="7"/>
      <c r="CQ89" s="7"/>
      <c r="CR89" s="7"/>
      <c r="CS89" s="7"/>
      <c r="CT89" s="7"/>
      <c r="CU89" s="7"/>
      <c r="CV89" s="7"/>
      <c r="CW89" s="7"/>
      <c r="CX89" s="7"/>
      <c r="CY89" s="7"/>
      <c r="CZ89" s="7"/>
    </row>
    <row r="90" s="489" customFormat="true" ht="15" customHeight="true" x14ac:dyDescent="0.2">
      <c r="A90" s="149"/>
      <c r="B90" s="144"/>
      <c r="C90" s="113"/>
      <c r="D90" s="112"/>
      <c r="E90" s="112"/>
      <c r="F90" s="112"/>
      <c r="G90" s="111"/>
      <c r="H90" s="110"/>
      <c r="I90" s="112"/>
      <c r="J90" s="112"/>
      <c r="K90" s="112"/>
      <c r="L90" s="109"/>
      <c r="M90" s="113"/>
      <c r="N90" s="112"/>
      <c r="O90" s="112"/>
      <c r="P90" s="112"/>
      <c r="Q90" s="111"/>
      <c r="R90" s="110"/>
      <c r="S90" s="112"/>
      <c r="T90" s="112"/>
      <c r="U90" s="112"/>
      <c r="V90" s="112"/>
      <c r="W90" s="112"/>
      <c r="X90" s="112"/>
      <c r="Y90" s="112"/>
      <c r="Z90" s="112"/>
      <c r="AA90" s="109"/>
      <c r="AB90" s="833"/>
      <c r="AC90" s="833"/>
      <c r="AD90" s="833"/>
      <c r="AE90" s="833"/>
      <c r="AF90" s="833"/>
      <c r="AG90" s="833"/>
      <c r="AH90" s="833"/>
      <c r="AI90" s="833"/>
      <c r="AJ90" s="833"/>
      <c r="AK90" s="833"/>
      <c r="AL90" s="833"/>
      <c r="AM90" s="833"/>
      <c r="AN90" s="833"/>
      <c r="AO90" s="833"/>
      <c r="AP90" s="833"/>
      <c r="AQ90" s="833"/>
      <c r="AR90" s="833"/>
      <c r="AS90" s="833"/>
      <c r="AT90" s="833"/>
      <c r="AU90" s="833"/>
      <c r="AV90" s="833"/>
      <c r="AW90" s="833"/>
      <c r="AX90" s="833"/>
      <c r="AY90" s="833"/>
      <c r="AZ90" s="344"/>
      <c r="BA90" s="878"/>
      <c r="BB90" s="552"/>
      <c r="BC90" s="415"/>
      <c r="BD90" s="405"/>
      <c r="BE90" s="405"/>
      <c r="BF90" s="405"/>
      <c r="BG90" s="419"/>
      <c r="BH90" s="415"/>
      <c r="BI90" s="405"/>
      <c r="BJ90" s="405"/>
      <c r="BK90" s="405"/>
      <c r="BL90" s="419"/>
      <c r="BM90" s="415"/>
      <c r="BN90" s="405"/>
      <c r="BO90" s="405"/>
      <c r="BP90" s="405"/>
      <c r="BQ90" s="419"/>
      <c r="BR90" s="415"/>
      <c r="BS90" s="405"/>
      <c r="BT90" s="405"/>
      <c r="BU90" s="405"/>
      <c r="BV90" s="405"/>
      <c r="BW90" s="405"/>
      <c r="BX90" s="405"/>
      <c r="BY90" s="406"/>
      <c r="BZ90" s="406"/>
      <c r="CA90" s="406"/>
      <c r="CB90" s="7"/>
      <c r="CC90" s="7"/>
      <c r="CD90" s="7"/>
      <c r="CE90" s="7"/>
      <c r="CF90" s="7"/>
      <c r="CG90" s="7"/>
      <c r="CH90" s="7"/>
      <c r="CI90" s="7"/>
      <c r="CJ90" s="7"/>
      <c r="CK90" s="7"/>
      <c r="CL90" s="7"/>
      <c r="CM90" s="7"/>
      <c r="CN90" s="7"/>
      <c r="CO90" s="7"/>
      <c r="CP90" s="7"/>
      <c r="CQ90" s="7"/>
      <c r="CR90" s="7"/>
      <c r="CS90" s="7"/>
      <c r="CT90" s="7"/>
      <c r="CU90" s="7"/>
      <c r="CV90" s="7"/>
      <c r="CW90" s="7"/>
      <c r="CX90" s="7"/>
      <c r="CY90" s="7"/>
      <c r="CZ90" s="7"/>
    </row>
    <row r="91" s="489" customFormat="true" ht="15" customHeight="true" x14ac:dyDescent="0.2">
      <c r="A91" s="172"/>
      <c r="B91" s="143"/>
      <c r="C91" s="106"/>
      <c r="D91" s="108"/>
      <c r="E91" s="108"/>
      <c r="F91" s="108"/>
      <c r="G91" s="107"/>
      <c r="H91" s="105"/>
      <c r="I91" s="108"/>
      <c r="J91" s="108"/>
      <c r="K91" s="108"/>
      <c r="L91" s="104"/>
      <c r="M91" s="106"/>
      <c r="N91" s="108"/>
      <c r="O91" s="108"/>
      <c r="P91" s="108"/>
      <c r="Q91" s="107"/>
      <c r="R91" s="105"/>
      <c r="S91" s="108"/>
      <c r="T91" s="108"/>
      <c r="U91" s="108"/>
      <c r="V91" s="108"/>
      <c r="W91" s="108"/>
      <c r="X91" s="108"/>
      <c r="Y91" s="108"/>
      <c r="Z91" s="108"/>
      <c r="AA91" s="104"/>
      <c r="AB91" s="833"/>
      <c r="AC91" s="833"/>
      <c r="AD91" s="833"/>
      <c r="AE91" s="833"/>
      <c r="AF91" s="833"/>
      <c r="AG91" s="833"/>
      <c r="AH91" s="833"/>
      <c r="AI91" s="833"/>
      <c r="AJ91" s="833"/>
      <c r="AK91" s="833"/>
      <c r="AL91" s="833"/>
      <c r="AM91" s="833"/>
      <c r="AN91" s="833"/>
      <c r="AO91" s="833"/>
      <c r="AP91" s="833"/>
      <c r="AQ91" s="833"/>
      <c r="AR91" s="833"/>
      <c r="AS91" s="833"/>
      <c r="AT91" s="833"/>
      <c r="AU91" s="833"/>
      <c r="AV91" s="833"/>
      <c r="AW91" s="833"/>
      <c r="AX91" s="833"/>
      <c r="AY91" s="833"/>
      <c r="AZ91" s="344"/>
      <c r="BA91" s="878"/>
      <c r="BB91" s="552"/>
      <c r="BC91" s="415"/>
      <c r="BD91" s="405"/>
      <c r="BE91" s="405"/>
      <c r="BF91" s="405"/>
      <c r="BG91" s="419"/>
      <c r="BH91" s="415"/>
      <c r="BI91" s="405"/>
      <c r="BJ91" s="405"/>
      <c r="BK91" s="405"/>
      <c r="BL91" s="419"/>
      <c r="BM91" s="415"/>
      <c r="BN91" s="405"/>
      <c r="BO91" s="405"/>
      <c r="BP91" s="405"/>
      <c r="BQ91" s="419"/>
      <c r="BR91" s="415"/>
      <c r="BS91" s="405"/>
      <c r="BT91" s="405"/>
      <c r="BU91" s="405"/>
      <c r="BV91" s="405"/>
      <c r="BW91" s="405"/>
      <c r="BX91" s="405"/>
      <c r="BY91" s="406"/>
      <c r="BZ91" s="406"/>
      <c r="CA91" s="406"/>
      <c r="CB91" s="7"/>
      <c r="CC91" s="7"/>
      <c r="CD91" s="7"/>
      <c r="CE91" s="7"/>
      <c r="CF91" s="7"/>
      <c r="CG91" s="7"/>
      <c r="CH91" s="7"/>
      <c r="CI91" s="7"/>
      <c r="CJ91" s="7"/>
      <c r="CK91" s="7"/>
      <c r="CL91" s="7"/>
      <c r="CM91" s="7"/>
      <c r="CN91" s="7"/>
      <c r="CO91" s="7"/>
      <c r="CP91" s="7"/>
      <c r="CQ91" s="7"/>
      <c r="CR91" s="7"/>
      <c r="CS91" s="7"/>
      <c r="CT91" s="7"/>
      <c r="CU91" s="7"/>
      <c r="CV91" s="7"/>
      <c r="CW91" s="7"/>
      <c r="CX91" s="7"/>
      <c r="CY91" s="7"/>
      <c r="CZ91" s="7"/>
    </row>
    <row r="92" s="489" customFormat="true" ht="15" customHeight="true" x14ac:dyDescent="0.2">
      <c r="A92" s="172"/>
      <c r="B92" s="143"/>
      <c r="C92" s="106"/>
      <c r="D92" s="108"/>
      <c r="E92" s="108"/>
      <c r="F92" s="108"/>
      <c r="G92" s="107"/>
      <c r="H92" s="105"/>
      <c r="I92" s="108"/>
      <c r="J92" s="108"/>
      <c r="K92" s="108"/>
      <c r="L92" s="104"/>
      <c r="M92" s="106"/>
      <c r="N92" s="108"/>
      <c r="O92" s="108"/>
      <c r="P92" s="108"/>
      <c r="Q92" s="107"/>
      <c r="R92" s="105"/>
      <c r="S92" s="108"/>
      <c r="T92" s="108"/>
      <c r="U92" s="108"/>
      <c r="V92" s="108"/>
      <c r="W92" s="108"/>
      <c r="X92" s="108"/>
      <c r="Y92" s="108"/>
      <c r="Z92" s="108"/>
      <c r="AA92" s="104"/>
      <c r="AB92" s="833"/>
      <c r="AC92" s="833"/>
      <c r="AD92" s="833"/>
      <c r="AE92" s="833"/>
      <c r="AF92" s="833"/>
      <c r="AG92" s="833"/>
      <c r="AH92" s="833"/>
      <c r="AI92" s="833"/>
      <c r="AJ92" s="833"/>
      <c r="AK92" s="833"/>
      <c r="AL92" s="833"/>
      <c r="AM92" s="833"/>
      <c r="AN92" s="833"/>
      <c r="AO92" s="833"/>
      <c r="AP92" s="833"/>
      <c r="AQ92" s="833"/>
      <c r="AR92" s="833"/>
      <c r="AS92" s="833"/>
      <c r="AT92" s="833"/>
      <c r="AU92" s="833"/>
      <c r="AV92" s="833"/>
      <c r="AW92" s="833"/>
      <c r="AX92" s="833"/>
      <c r="AY92" s="833"/>
      <c r="AZ92" s="344"/>
      <c r="BA92" s="878"/>
      <c r="BB92" s="552"/>
      <c r="BC92" s="415"/>
      <c r="BD92" s="405"/>
      <c r="BE92" s="405"/>
      <c r="BF92" s="405"/>
      <c r="BG92" s="419"/>
      <c r="BH92" s="415"/>
      <c r="BI92" s="405"/>
      <c r="BJ92" s="405"/>
      <c r="BK92" s="405"/>
      <c r="BL92" s="419"/>
      <c r="BM92" s="415"/>
      <c r="BN92" s="405"/>
      <c r="BO92" s="405"/>
      <c r="BP92" s="405"/>
      <c r="BQ92" s="419"/>
      <c r="BR92" s="415"/>
      <c r="BS92" s="405"/>
      <c r="BT92" s="405"/>
      <c r="BU92" s="405"/>
      <c r="BV92" s="405"/>
      <c r="BW92" s="405"/>
      <c r="BX92" s="405"/>
      <c r="BY92" s="406"/>
      <c r="BZ92" s="406"/>
      <c r="CA92" s="406"/>
      <c r="CB92" s="7"/>
      <c r="CC92" s="7"/>
      <c r="CD92" s="7"/>
      <c r="CE92" s="7"/>
      <c r="CF92" s="7"/>
      <c r="CG92" s="7"/>
      <c r="CH92" s="7"/>
      <c r="CI92" s="7"/>
      <c r="CJ92" s="7"/>
      <c r="CK92" s="7"/>
      <c r="CL92" s="7"/>
      <c r="CM92" s="7"/>
      <c r="CN92" s="7"/>
      <c r="CO92" s="7"/>
      <c r="CP92" s="7"/>
      <c r="CQ92" s="7"/>
      <c r="CR92" s="7"/>
      <c r="CS92" s="7"/>
      <c r="CT92" s="7"/>
      <c r="CU92" s="7"/>
      <c r="CV92" s="7"/>
      <c r="CW92" s="7"/>
      <c r="CX92" s="7"/>
      <c r="CY92" s="7"/>
      <c r="CZ92" s="7"/>
    </row>
    <row r="93" s="489" customFormat="true" ht="15" customHeight="true" x14ac:dyDescent="0.2">
      <c r="A93" s="148"/>
      <c r="B93" s="142"/>
      <c r="C93" s="164"/>
      <c r="D93" s="163"/>
      <c r="E93" s="163"/>
      <c r="F93" s="163"/>
      <c r="G93" s="152"/>
      <c r="H93" s="154"/>
      <c r="I93" s="163"/>
      <c r="J93" s="163"/>
      <c r="K93" s="163"/>
      <c r="L93" s="158"/>
      <c r="M93" s="164"/>
      <c r="N93" s="163"/>
      <c r="O93" s="163"/>
      <c r="P93" s="163"/>
      <c r="Q93" s="152"/>
      <c r="R93" s="154"/>
      <c r="S93" s="163"/>
      <c r="T93" s="163"/>
      <c r="U93" s="163"/>
      <c r="V93" s="163"/>
      <c r="W93" s="163"/>
      <c r="X93" s="163"/>
      <c r="Y93" s="163"/>
      <c r="Z93" s="163"/>
      <c r="AA93" s="158"/>
      <c r="AB93" s="833"/>
      <c r="AC93" s="833"/>
      <c r="AD93" s="833"/>
      <c r="AE93" s="833"/>
      <c r="AF93" s="833"/>
      <c r="AG93" s="833"/>
      <c r="AH93" s="833"/>
      <c r="AI93" s="833"/>
      <c r="AJ93" s="833"/>
      <c r="AK93" s="833"/>
      <c r="AL93" s="833"/>
      <c r="AM93" s="833"/>
      <c r="AN93" s="833"/>
      <c r="AO93" s="833"/>
      <c r="AP93" s="833"/>
      <c r="AQ93" s="833"/>
      <c r="AR93" s="833"/>
      <c r="AS93" s="833"/>
      <c r="AT93" s="833"/>
      <c r="AU93" s="833"/>
      <c r="AV93" s="833"/>
      <c r="AW93" s="833"/>
      <c r="AX93" s="833"/>
      <c r="AY93" s="833"/>
      <c r="AZ93" s="344"/>
      <c r="BA93" s="878"/>
      <c r="BB93" s="552"/>
      <c r="BC93" s="415"/>
      <c r="BD93" s="405"/>
      <c r="BE93" s="405"/>
      <c r="BF93" s="405"/>
      <c r="BG93" s="419"/>
      <c r="BH93" s="415"/>
      <c r="BI93" s="405"/>
      <c r="BJ93" s="405"/>
      <c r="BK93" s="405"/>
      <c r="BL93" s="419"/>
      <c r="BM93" s="415"/>
      <c r="BN93" s="405"/>
      <c r="BO93" s="405"/>
      <c r="BP93" s="405"/>
      <c r="BQ93" s="419"/>
      <c r="BR93" s="415"/>
      <c r="BS93" s="405"/>
      <c r="BT93" s="405"/>
      <c r="BU93" s="405"/>
      <c r="BV93" s="405"/>
      <c r="BW93" s="405"/>
      <c r="BX93" s="405"/>
      <c r="BY93" s="406"/>
      <c r="BZ93" s="406"/>
      <c r="CA93" s="406"/>
      <c r="CB93" s="7"/>
      <c r="CC93" s="7"/>
      <c r="CD93" s="7"/>
      <c r="CE93" s="7"/>
      <c r="CF93" s="7"/>
      <c r="CG93" s="7"/>
      <c r="CH93" s="7"/>
      <c r="CI93" s="7"/>
      <c r="CJ93" s="7"/>
      <c r="CK93" s="7"/>
      <c r="CL93" s="7"/>
      <c r="CM93" s="7"/>
      <c r="CN93" s="7"/>
      <c r="CO93" s="7"/>
      <c r="CP93" s="7"/>
      <c r="CQ93" s="7"/>
      <c r="CR93" s="7"/>
      <c r="CS93" s="7"/>
      <c r="CT93" s="7"/>
      <c r="CU93" s="7"/>
      <c r="CV93" s="7"/>
      <c r="CW93" s="7"/>
      <c r="CX93" s="7"/>
      <c r="CY93" s="7"/>
      <c r="CZ93" s="7"/>
    </row>
    <row r="94" s="489" customFormat="true" ht="15" customHeight="true" x14ac:dyDescent="0.2">
      <c r="A94" s="71"/>
      <c r="B94" s="142"/>
      <c r="C94" s="164"/>
      <c r="D94" s="162"/>
      <c r="E94" s="162"/>
      <c r="F94" s="162"/>
      <c r="G94" s="151"/>
      <c r="H94" s="154"/>
      <c r="I94" s="162"/>
      <c r="J94" s="162"/>
      <c r="K94" s="162"/>
      <c r="L94" s="157"/>
      <c r="M94" s="164"/>
      <c r="N94" s="162"/>
      <c r="O94" s="162"/>
      <c r="P94" s="162"/>
      <c r="Q94" s="151"/>
      <c r="R94" s="154"/>
      <c r="S94" s="162"/>
      <c r="T94" s="162"/>
      <c r="U94" s="162"/>
      <c r="V94" s="162"/>
      <c r="W94" s="162"/>
      <c r="X94" s="162"/>
      <c r="Y94" s="162"/>
      <c r="Z94" s="162"/>
      <c r="AA94" s="157"/>
      <c r="AB94" s="833"/>
      <c r="AC94" s="833"/>
      <c r="AD94" s="833"/>
      <c r="AE94" s="833"/>
      <c r="AF94" s="833"/>
      <c r="AG94" s="833"/>
      <c r="AH94" s="833"/>
      <c r="AI94" s="833"/>
      <c r="AJ94" s="833"/>
      <c r="AK94" s="833"/>
      <c r="AL94" s="833"/>
      <c r="AM94" s="833"/>
      <c r="AN94" s="833"/>
      <c r="AO94" s="833"/>
      <c r="AP94" s="833"/>
      <c r="AQ94" s="833"/>
      <c r="AR94" s="833"/>
      <c r="AS94" s="833"/>
      <c r="AT94" s="833"/>
      <c r="AU94" s="833"/>
      <c r="AV94" s="833"/>
      <c r="AW94" s="833"/>
      <c r="AX94" s="833"/>
      <c r="AY94" s="833"/>
      <c r="AZ94" s="344"/>
      <c r="BA94" s="878"/>
      <c r="BB94" s="552"/>
      <c r="BC94" s="415"/>
      <c r="BD94" s="405"/>
      <c r="BE94" s="405"/>
      <c r="BF94" s="405"/>
      <c r="BG94" s="419"/>
      <c r="BH94" s="415"/>
      <c r="BI94" s="405"/>
      <c r="BJ94" s="405"/>
      <c r="BK94" s="405"/>
      <c r="BL94" s="419"/>
      <c r="BM94" s="415"/>
      <c r="BN94" s="405"/>
      <c r="BO94" s="405"/>
      <c r="BP94" s="405"/>
      <c r="BQ94" s="419"/>
      <c r="BR94" s="415"/>
      <c r="BS94" s="405"/>
      <c r="BT94" s="405"/>
      <c r="BU94" s="405"/>
      <c r="BV94" s="405"/>
      <c r="BW94" s="405"/>
      <c r="BX94" s="405"/>
      <c r="BY94" s="406"/>
      <c r="BZ94" s="406"/>
      <c r="CA94" s="406"/>
      <c r="CB94" s="7"/>
      <c r="CC94" s="7"/>
      <c r="CD94" s="7"/>
      <c r="CE94" s="7"/>
      <c r="CF94" s="7"/>
      <c r="CG94" s="7"/>
      <c r="CH94" s="7"/>
      <c r="CI94" s="7"/>
      <c r="CJ94" s="7"/>
      <c r="CK94" s="7"/>
      <c r="CL94" s="7"/>
      <c r="CM94" s="7"/>
      <c r="CN94" s="7"/>
      <c r="CO94" s="7"/>
      <c r="CP94" s="7"/>
      <c r="CQ94" s="7"/>
      <c r="CR94" s="7"/>
      <c r="CS94" s="7"/>
      <c r="CT94" s="7"/>
      <c r="CU94" s="7"/>
      <c r="CV94" s="7"/>
      <c r="CW94" s="7"/>
      <c r="CX94" s="7"/>
      <c r="CY94" s="7"/>
      <c r="CZ94" s="7"/>
    </row>
    <row r="95" s="489" customFormat="true" ht="15" customHeight="true" x14ac:dyDescent="0.2">
      <c r="A95" s="148"/>
      <c r="B95" s="141"/>
      <c r="C95" s="103"/>
      <c r="D95" s="102"/>
      <c r="E95" s="102"/>
      <c r="F95" s="102"/>
      <c r="G95" s="101"/>
      <c r="H95" s="100"/>
      <c r="I95" s="102"/>
      <c r="J95" s="102"/>
      <c r="K95" s="102"/>
      <c r="L95" s="99"/>
      <c r="M95" s="103"/>
      <c r="N95" s="102"/>
      <c r="O95" s="102"/>
      <c r="P95" s="102"/>
      <c r="Q95" s="101"/>
      <c r="R95" s="100"/>
      <c r="S95" s="102"/>
      <c r="T95" s="102"/>
      <c r="U95" s="102"/>
      <c r="V95" s="102"/>
      <c r="W95" s="102"/>
      <c r="X95" s="102"/>
      <c r="Y95" s="102"/>
      <c r="Z95" s="102"/>
      <c r="AA95" s="99"/>
      <c r="AB95" s="833"/>
      <c r="AC95" s="833"/>
      <c r="AD95" s="833"/>
      <c r="AE95" s="833"/>
      <c r="AF95" s="833"/>
      <c r="AG95" s="833"/>
      <c r="AH95" s="833"/>
      <c r="AI95" s="833"/>
      <c r="AJ95" s="833"/>
      <c r="AK95" s="833"/>
      <c r="AL95" s="833"/>
      <c r="AM95" s="833"/>
      <c r="AN95" s="833"/>
      <c r="AO95" s="833"/>
      <c r="AP95" s="833"/>
      <c r="AQ95" s="833"/>
      <c r="AR95" s="833"/>
      <c r="AS95" s="833"/>
      <c r="AT95" s="833"/>
      <c r="AU95" s="833"/>
      <c r="AV95" s="833"/>
      <c r="AW95" s="833"/>
      <c r="AX95" s="833"/>
      <c r="AY95" s="833"/>
      <c r="AZ95" s="344"/>
      <c r="BA95" s="878"/>
      <c r="BB95" s="552"/>
      <c r="BC95" s="415"/>
      <c r="BD95" s="405"/>
      <c r="BE95" s="405"/>
      <c r="BF95" s="405"/>
      <c r="BG95" s="419"/>
      <c r="BH95" s="415"/>
      <c r="BI95" s="405"/>
      <c r="BJ95" s="405"/>
      <c r="BK95" s="405"/>
      <c r="BL95" s="419"/>
      <c r="BM95" s="415"/>
      <c r="BN95" s="405"/>
      <c r="BO95" s="405"/>
      <c r="BP95" s="405"/>
      <c r="BQ95" s="419"/>
      <c r="BR95" s="415"/>
      <c r="BS95" s="405"/>
      <c r="BT95" s="405"/>
      <c r="BU95" s="405"/>
      <c r="BV95" s="405"/>
      <c r="BW95" s="405"/>
      <c r="BX95" s="405"/>
      <c r="BY95" s="406"/>
      <c r="BZ95" s="406"/>
      <c r="CA95" s="406"/>
      <c r="CB95" s="7"/>
      <c r="CC95" s="7"/>
      <c r="CD95" s="7"/>
      <c r="CE95" s="7"/>
      <c r="CF95" s="7"/>
      <c r="CG95" s="7"/>
      <c r="CH95" s="7"/>
      <c r="CI95" s="7"/>
      <c r="CJ95" s="7"/>
      <c r="CK95" s="7"/>
      <c r="CL95" s="7"/>
      <c r="CM95" s="7"/>
      <c r="CN95" s="7"/>
      <c r="CO95" s="7"/>
      <c r="CP95" s="7"/>
      <c r="CQ95" s="7"/>
      <c r="CR95" s="7"/>
      <c r="CS95" s="7"/>
      <c r="CT95" s="7"/>
      <c r="CU95" s="7"/>
      <c r="CV95" s="7"/>
      <c r="CW95" s="7"/>
      <c r="CX95" s="7"/>
      <c r="CY95" s="7"/>
      <c r="CZ95" s="7"/>
    </row>
    <row r="96" s="316" customFormat="true" ht="15" customHeight="true" x14ac:dyDescent="0.2">
      <c r="A96" s="71"/>
      <c r="B96" s="141"/>
      <c r="C96" s="103"/>
      <c r="D96" s="102"/>
      <c r="E96" s="102"/>
      <c r="F96" s="102"/>
      <c r="G96" s="101"/>
      <c r="H96" s="100"/>
      <c r="I96" s="102"/>
      <c r="J96" s="102"/>
      <c r="K96" s="102"/>
      <c r="L96" s="99"/>
      <c r="M96" s="103"/>
      <c r="N96" s="102"/>
      <c r="O96" s="102"/>
      <c r="P96" s="102"/>
      <c r="Q96" s="101"/>
      <c r="R96" s="100"/>
      <c r="S96" s="102"/>
      <c r="T96" s="102"/>
      <c r="U96" s="102"/>
      <c r="V96" s="102"/>
      <c r="W96" s="102"/>
      <c r="X96" s="102"/>
      <c r="Y96" s="102"/>
      <c r="Z96" s="102"/>
      <c r="AA96" s="99"/>
      <c r="AB96" s="833"/>
      <c r="AC96" s="833"/>
      <c r="AD96" s="833"/>
      <c r="AE96" s="833"/>
      <c r="AF96" s="833"/>
      <c r="AG96" s="833"/>
      <c r="AH96" s="833"/>
      <c r="AI96" s="833"/>
      <c r="AJ96" s="833"/>
      <c r="AK96" s="833"/>
      <c r="AL96" s="833"/>
      <c r="AM96" s="833"/>
      <c r="AN96" s="833"/>
      <c r="AO96" s="833"/>
      <c r="AP96" s="833"/>
      <c r="AQ96" s="833"/>
      <c r="AR96" s="833"/>
      <c r="AS96" s="833"/>
      <c r="AT96" s="833"/>
      <c r="AU96" s="833"/>
      <c r="AV96" s="833"/>
      <c r="AW96" s="833"/>
      <c r="AX96" s="833"/>
      <c r="AY96" s="833"/>
      <c r="AZ96" s="344"/>
      <c r="BA96" s="878"/>
      <c r="BB96" s="552"/>
      <c r="BC96" s="415"/>
      <c r="BD96" s="405"/>
      <c r="BE96" s="405"/>
      <c r="BF96" s="405"/>
      <c r="BG96" s="419"/>
      <c r="BH96" s="415"/>
      <c r="BI96" s="405"/>
      <c r="BJ96" s="405"/>
      <c r="BK96" s="405"/>
      <c r="BL96" s="419"/>
      <c r="BM96" s="415"/>
      <c r="BN96" s="405"/>
      <c r="BO96" s="405"/>
      <c r="BP96" s="405"/>
      <c r="BQ96" s="419"/>
      <c r="BR96" s="415"/>
      <c r="BS96" s="405"/>
      <c r="BT96" s="405"/>
      <c r="BU96" s="405"/>
      <c r="BV96" s="405"/>
      <c r="BW96" s="405"/>
      <c r="BX96" s="405"/>
      <c r="BY96" s="406"/>
      <c r="BZ96" s="406"/>
      <c r="CA96" s="406"/>
      <c r="CB96" s="7"/>
      <c r="CC96" s="7"/>
      <c r="CD96" s="7"/>
      <c r="CE96" s="7"/>
      <c r="CF96" s="7"/>
      <c r="CG96" s="7"/>
      <c r="CH96" s="7"/>
      <c r="CI96" s="7"/>
      <c r="CJ96" s="7"/>
      <c r="CK96" s="7"/>
      <c r="CL96" s="7"/>
      <c r="CM96" s="7"/>
      <c r="CN96" s="7"/>
      <c r="CO96" s="7"/>
      <c r="CP96" s="7"/>
      <c r="CQ96" s="7"/>
      <c r="CR96" s="7"/>
      <c r="CS96" s="7"/>
      <c r="CT96" s="7"/>
      <c r="CU96" s="7"/>
      <c r="CV96" s="7"/>
      <c r="CW96" s="7"/>
      <c r="CX96" s="7"/>
      <c r="CY96" s="7"/>
      <c r="CZ96" s="7"/>
    </row>
    <row r="97" s="316" customFormat="true" ht="15" customHeight="true" x14ac:dyDescent="0.2">
      <c r="A97" s="148"/>
      <c r="B97" s="141"/>
      <c r="C97" s="103"/>
      <c r="D97" s="102"/>
      <c r="E97" s="102"/>
      <c r="F97" s="102"/>
      <c r="G97" s="101"/>
      <c r="H97" s="100"/>
      <c r="I97" s="102"/>
      <c r="J97" s="102"/>
      <c r="K97" s="102"/>
      <c r="L97" s="99"/>
      <c r="M97" s="103"/>
      <c r="N97" s="102"/>
      <c r="O97" s="102"/>
      <c r="P97" s="102"/>
      <c r="Q97" s="101"/>
      <c r="R97" s="100"/>
      <c r="S97" s="102"/>
      <c r="T97" s="102"/>
      <c r="U97" s="102"/>
      <c r="V97" s="102"/>
      <c r="W97" s="102"/>
      <c r="X97" s="102"/>
      <c r="Y97" s="102"/>
      <c r="Z97" s="102"/>
      <c r="AA97" s="99"/>
      <c r="AB97" s="833"/>
      <c r="AC97" s="833"/>
      <c r="AD97" s="833"/>
      <c r="AE97" s="833"/>
      <c r="AF97" s="833"/>
      <c r="AG97" s="833"/>
      <c r="AH97" s="833"/>
      <c r="AI97" s="833"/>
      <c r="AJ97" s="833"/>
      <c r="AK97" s="833"/>
      <c r="AL97" s="833"/>
      <c r="AM97" s="833"/>
      <c r="AN97" s="833"/>
      <c r="AO97" s="833"/>
      <c r="AP97" s="833"/>
      <c r="AQ97" s="833"/>
      <c r="AR97" s="833"/>
      <c r="AS97" s="833"/>
      <c r="AT97" s="833"/>
      <c r="AU97" s="833"/>
      <c r="AV97" s="833"/>
      <c r="AW97" s="833"/>
      <c r="AX97" s="833"/>
      <c r="AY97" s="833"/>
      <c r="AZ97" s="344"/>
      <c r="BA97" s="878"/>
      <c r="BB97" s="552"/>
      <c r="BC97" s="415"/>
      <c r="BD97" s="405"/>
      <c r="BE97" s="405"/>
      <c r="BF97" s="405"/>
      <c r="BG97" s="419"/>
      <c r="BH97" s="415"/>
      <c r="BI97" s="405"/>
      <c r="BJ97" s="405"/>
      <c r="BK97" s="405"/>
      <c r="BL97" s="419"/>
      <c r="BM97" s="415"/>
      <c r="BN97" s="405"/>
      <c r="BO97" s="405"/>
      <c r="BP97" s="405"/>
      <c r="BQ97" s="419"/>
      <c r="BR97" s="415"/>
      <c r="BS97" s="405"/>
      <c r="BT97" s="405"/>
      <c r="BU97" s="405"/>
      <c r="BV97" s="405"/>
      <c r="BW97" s="405"/>
      <c r="BX97" s="405"/>
      <c r="BY97" s="406"/>
      <c r="BZ97" s="406"/>
      <c r="CA97" s="406"/>
      <c r="CB97" s="7"/>
      <c r="CC97" s="7"/>
      <c r="CD97" s="7"/>
      <c r="CE97" s="7"/>
      <c r="CF97" s="7"/>
      <c r="CG97" s="7"/>
      <c r="CH97" s="7"/>
      <c r="CI97" s="7"/>
      <c r="CJ97" s="7"/>
      <c r="CK97" s="7"/>
      <c r="CL97" s="7"/>
      <c r="CM97" s="7"/>
      <c r="CN97" s="7"/>
      <c r="CO97" s="7"/>
      <c r="CP97" s="7"/>
      <c r="CQ97" s="7"/>
      <c r="CR97" s="7"/>
      <c r="CS97" s="7"/>
      <c r="CT97" s="7"/>
      <c r="CU97" s="7"/>
      <c r="CV97" s="7"/>
      <c r="CW97" s="7"/>
      <c r="CX97" s="7"/>
      <c r="CY97" s="7"/>
      <c r="CZ97" s="7"/>
    </row>
    <row r="98" s="316" customFormat="true" ht="15" customHeight="true" x14ac:dyDescent="0.2">
      <c r="A98" s="71"/>
      <c r="B98" s="141"/>
      <c r="C98" s="103"/>
      <c r="D98" s="102"/>
      <c r="E98" s="102"/>
      <c r="F98" s="102"/>
      <c r="G98" s="101"/>
      <c r="H98" s="100"/>
      <c r="I98" s="102"/>
      <c r="J98" s="102"/>
      <c r="K98" s="102"/>
      <c r="L98" s="99"/>
      <c r="M98" s="103"/>
      <c r="N98" s="102"/>
      <c r="O98" s="102"/>
      <c r="P98" s="102"/>
      <c r="Q98" s="101"/>
      <c r="R98" s="100"/>
      <c r="S98" s="102"/>
      <c r="T98" s="102"/>
      <c r="U98" s="102"/>
      <c r="V98" s="102"/>
      <c r="W98" s="102"/>
      <c r="X98" s="102"/>
      <c r="Y98" s="102"/>
      <c r="Z98" s="102"/>
      <c r="AA98" s="99"/>
      <c r="AB98" s="833"/>
      <c r="AC98" s="833"/>
      <c r="AD98" s="833"/>
      <c r="AE98" s="833"/>
      <c r="AF98" s="833"/>
      <c r="AG98" s="833"/>
      <c r="AH98" s="833"/>
      <c r="AI98" s="833"/>
      <c r="AJ98" s="833"/>
      <c r="AK98" s="833"/>
      <c r="AL98" s="833"/>
      <c r="AM98" s="833"/>
      <c r="AN98" s="833"/>
      <c r="AO98" s="833"/>
      <c r="AP98" s="833"/>
      <c r="AQ98" s="833"/>
      <c r="AR98" s="833"/>
      <c r="AS98" s="833"/>
      <c r="AT98" s="833"/>
      <c r="AU98" s="833"/>
      <c r="AV98" s="833"/>
      <c r="AW98" s="833"/>
      <c r="AX98" s="833"/>
      <c r="AY98" s="833"/>
      <c r="AZ98" s="344"/>
      <c r="BA98" s="878"/>
      <c r="BB98" s="552"/>
      <c r="BC98" s="415"/>
      <c r="BD98" s="405"/>
      <c r="BE98" s="405"/>
      <c r="BF98" s="405"/>
      <c r="BG98" s="419"/>
      <c r="BH98" s="415"/>
      <c r="BI98" s="405"/>
      <c r="BJ98" s="405"/>
      <c r="BK98" s="405"/>
      <c r="BL98" s="419"/>
      <c r="BM98" s="415"/>
      <c r="BN98" s="405"/>
      <c r="BO98" s="405"/>
      <c r="BP98" s="405"/>
      <c r="BQ98" s="419"/>
      <c r="BR98" s="415"/>
      <c r="BS98" s="405"/>
      <c r="BT98" s="405"/>
      <c r="BU98" s="405"/>
      <c r="BV98" s="405"/>
      <c r="BW98" s="405"/>
      <c r="BX98" s="405"/>
      <c r="BY98" s="406"/>
      <c r="BZ98" s="406"/>
      <c r="CA98" s="406"/>
      <c r="CB98" s="7"/>
      <c r="CC98" s="7"/>
      <c r="CD98" s="7"/>
      <c r="CE98" s="7"/>
      <c r="CF98" s="7"/>
      <c r="CG98" s="7"/>
      <c r="CH98" s="7"/>
      <c r="CI98" s="7"/>
      <c r="CJ98" s="7"/>
      <c r="CK98" s="7"/>
      <c r="CL98" s="7"/>
      <c r="CM98" s="7"/>
      <c r="CN98" s="7"/>
      <c r="CO98" s="7"/>
      <c r="CP98" s="7"/>
      <c r="CQ98" s="7"/>
      <c r="CR98" s="7"/>
      <c r="CS98" s="7"/>
      <c r="CT98" s="7"/>
      <c r="CU98" s="7"/>
      <c r="CV98" s="7"/>
      <c r="CW98" s="7"/>
      <c r="CX98" s="7"/>
      <c r="CY98" s="7"/>
      <c r="CZ98" s="7"/>
    </row>
    <row r="99" s="316" customFormat="true" ht="15" customHeight="true" x14ac:dyDescent="0.2">
      <c r="A99" s="71"/>
      <c r="B99" s="141"/>
      <c r="C99" s="103"/>
      <c r="D99" s="102"/>
      <c r="E99" s="102"/>
      <c r="F99" s="102"/>
      <c r="G99" s="101"/>
      <c r="H99" s="100"/>
      <c r="I99" s="102"/>
      <c r="J99" s="102"/>
      <c r="K99" s="102"/>
      <c r="L99" s="99"/>
      <c r="M99" s="103"/>
      <c r="N99" s="102"/>
      <c r="O99" s="102"/>
      <c r="P99" s="102"/>
      <c r="Q99" s="101"/>
      <c r="R99" s="100"/>
      <c r="S99" s="102"/>
      <c r="T99" s="102"/>
      <c r="U99" s="102"/>
      <c r="V99" s="102"/>
      <c r="W99" s="102"/>
      <c r="X99" s="102"/>
      <c r="Y99" s="102"/>
      <c r="Z99" s="102"/>
      <c r="AA99" s="99"/>
      <c r="AB99" s="833"/>
      <c r="AC99" s="833"/>
      <c r="AD99" s="833"/>
      <c r="AE99" s="833"/>
      <c r="AF99" s="833"/>
      <c r="AG99" s="833"/>
      <c r="AH99" s="833"/>
      <c r="AI99" s="833"/>
      <c r="AJ99" s="833"/>
      <c r="AK99" s="833"/>
      <c r="AL99" s="833"/>
      <c r="AM99" s="833"/>
      <c r="AN99" s="833"/>
      <c r="AO99" s="833"/>
      <c r="AP99" s="833"/>
      <c r="AQ99" s="833"/>
      <c r="AR99" s="833"/>
      <c r="AS99" s="833"/>
      <c r="AT99" s="833"/>
      <c r="AU99" s="833"/>
      <c r="AV99" s="833"/>
      <c r="AW99" s="833"/>
      <c r="AX99" s="833"/>
      <c r="AY99" s="833"/>
      <c r="AZ99" s="344"/>
      <c r="BA99" s="878"/>
      <c r="BB99" s="552"/>
      <c r="BC99" s="415"/>
      <c r="BD99" s="405"/>
      <c r="BE99" s="405"/>
      <c r="BF99" s="405"/>
      <c r="BG99" s="419"/>
      <c r="BH99" s="415"/>
      <c r="BI99" s="405"/>
      <c r="BJ99" s="405"/>
      <c r="BK99" s="405"/>
      <c r="BL99" s="419"/>
      <c r="BM99" s="415"/>
      <c r="BN99" s="405"/>
      <c r="BO99" s="405"/>
      <c r="BP99" s="405"/>
      <c r="BQ99" s="419"/>
      <c r="BR99" s="415"/>
      <c r="BS99" s="405"/>
      <c r="BT99" s="405"/>
      <c r="BU99" s="405"/>
      <c r="BV99" s="405"/>
      <c r="BW99" s="405"/>
      <c r="BX99" s="405"/>
      <c r="BY99" s="406"/>
      <c r="BZ99" s="406"/>
      <c r="CA99" s="406"/>
      <c r="CB99" s="7"/>
      <c r="CC99" s="7"/>
      <c r="CD99" s="7"/>
      <c r="CE99" s="7"/>
      <c r="CF99" s="7"/>
      <c r="CG99" s="7"/>
      <c r="CH99" s="7"/>
      <c r="CI99" s="7"/>
      <c r="CJ99" s="7"/>
      <c r="CK99" s="7"/>
      <c r="CL99" s="7"/>
      <c r="CM99" s="7"/>
      <c r="CN99" s="7"/>
      <c r="CO99" s="7"/>
      <c r="CP99" s="7"/>
      <c r="CQ99" s="7"/>
      <c r="CR99" s="7"/>
      <c r="CS99" s="7"/>
      <c r="CT99" s="7"/>
      <c r="CU99" s="7"/>
      <c r="CV99" s="7"/>
      <c r="CW99" s="7"/>
      <c r="CX99" s="7"/>
      <c r="CY99" s="7"/>
      <c r="CZ99" s="7"/>
    </row>
    <row r="100" s="316" customFormat="true" ht="15" customHeight="true" x14ac:dyDescent="0.2">
      <c r="A100" s="71"/>
      <c r="B100" s="141"/>
      <c r="C100" s="103"/>
      <c r="D100" s="102"/>
      <c r="E100" s="102"/>
      <c r="F100" s="102"/>
      <c r="G100" s="101"/>
      <c r="H100" s="100"/>
      <c r="I100" s="102"/>
      <c r="J100" s="102"/>
      <c r="K100" s="102"/>
      <c r="L100" s="99"/>
      <c r="M100" s="103"/>
      <c r="N100" s="102"/>
      <c r="O100" s="102"/>
      <c r="P100" s="102"/>
      <c r="Q100" s="101"/>
      <c r="R100" s="100"/>
      <c r="S100" s="102"/>
      <c r="T100" s="102"/>
      <c r="U100" s="102"/>
      <c r="V100" s="102"/>
      <c r="W100" s="102"/>
      <c r="X100" s="102"/>
      <c r="Y100" s="102"/>
      <c r="Z100" s="102"/>
      <c r="AA100" s="99"/>
      <c r="AB100" s="833"/>
      <c r="AC100" s="833"/>
      <c r="AD100" s="833"/>
      <c r="AE100" s="833"/>
      <c r="AF100" s="833"/>
      <c r="AG100" s="833"/>
      <c r="AH100" s="833"/>
      <c r="AI100" s="833"/>
      <c r="AJ100" s="833"/>
      <c r="AK100" s="833"/>
      <c r="AL100" s="833"/>
      <c r="AM100" s="833"/>
      <c r="AN100" s="833"/>
      <c r="AO100" s="833"/>
      <c r="AP100" s="833"/>
      <c r="AQ100" s="833"/>
      <c r="AR100" s="833"/>
      <c r="AS100" s="833"/>
      <c r="AT100" s="833"/>
      <c r="AU100" s="833"/>
      <c r="AV100" s="833"/>
      <c r="AW100" s="833"/>
      <c r="AX100" s="833"/>
      <c r="AY100" s="833"/>
      <c r="AZ100" s="344"/>
      <c r="BA100" s="878"/>
      <c r="BB100" s="552"/>
      <c r="BC100" s="415"/>
      <c r="BD100" s="405"/>
      <c r="BE100" s="405"/>
      <c r="BF100" s="405"/>
      <c r="BG100" s="419"/>
      <c r="BH100" s="415"/>
      <c r="BI100" s="405"/>
      <c r="BJ100" s="405"/>
      <c r="BK100" s="405"/>
      <c r="BL100" s="419"/>
      <c r="BM100" s="415"/>
      <c r="BN100" s="405"/>
      <c r="BO100" s="405"/>
      <c r="BP100" s="405"/>
      <c r="BQ100" s="419"/>
      <c r="BR100" s="415"/>
      <c r="BS100" s="405"/>
      <c r="BT100" s="405"/>
      <c r="BU100" s="405"/>
      <c r="BV100" s="405"/>
      <c r="BW100" s="405"/>
      <c r="BX100" s="405"/>
      <c r="BY100" s="406"/>
      <c r="BZ100" s="406"/>
      <c r="CA100" s="406"/>
      <c r="CB100" s="7"/>
      <c r="CC100" s="7"/>
      <c r="CD100" s="7"/>
      <c r="CE100" s="7"/>
      <c r="CF100" s="7"/>
      <c r="CG100" s="7"/>
      <c r="CH100" s="7"/>
      <c r="CI100" s="7"/>
      <c r="CJ100" s="7"/>
      <c r="CK100" s="7"/>
      <c r="CL100" s="7"/>
      <c r="CM100" s="7"/>
      <c r="CN100" s="7"/>
      <c r="CO100" s="7"/>
      <c r="CP100" s="7"/>
      <c r="CQ100" s="7"/>
      <c r="CR100" s="7"/>
      <c r="CS100" s="7"/>
      <c r="CT100" s="7"/>
      <c r="CU100" s="7"/>
      <c r="CV100" s="7"/>
      <c r="CW100" s="7"/>
      <c r="CX100" s="7"/>
      <c r="CY100" s="7"/>
      <c r="CZ100" s="7"/>
    </row>
    <row r="101" s="316" customFormat="true" ht="15" customHeight="true" x14ac:dyDescent="0.2">
      <c r="A101" s="148"/>
      <c r="B101" s="141"/>
      <c r="C101" s="103"/>
      <c r="D101" s="102"/>
      <c r="E101" s="102"/>
      <c r="F101" s="102"/>
      <c r="G101" s="101"/>
      <c r="H101" s="100"/>
      <c r="I101" s="102"/>
      <c r="J101" s="102"/>
      <c r="K101" s="102"/>
      <c r="L101" s="99"/>
      <c r="M101" s="103"/>
      <c r="N101" s="102"/>
      <c r="O101" s="102"/>
      <c r="P101" s="102"/>
      <c r="Q101" s="101"/>
      <c r="R101" s="100"/>
      <c r="S101" s="102"/>
      <c r="T101" s="102"/>
      <c r="U101" s="102"/>
      <c r="V101" s="102"/>
      <c r="W101" s="102"/>
      <c r="X101" s="102"/>
      <c r="Y101" s="102"/>
      <c r="Z101" s="102"/>
      <c r="AA101" s="99"/>
      <c r="AB101" s="833"/>
      <c r="AC101" s="833"/>
      <c r="AD101" s="833"/>
      <c r="AE101" s="833"/>
      <c r="AF101" s="833"/>
      <c r="AG101" s="833"/>
      <c r="AH101" s="833"/>
      <c r="AI101" s="833"/>
      <c r="AJ101" s="833"/>
      <c r="AK101" s="833"/>
      <c r="AL101" s="833"/>
      <c r="AM101" s="833"/>
      <c r="AN101" s="833"/>
      <c r="AO101" s="833"/>
      <c r="AP101" s="833"/>
      <c r="AQ101" s="833"/>
      <c r="AR101" s="833"/>
      <c r="AS101" s="833"/>
      <c r="AT101" s="833"/>
      <c r="AU101" s="833"/>
      <c r="AV101" s="833"/>
      <c r="AW101" s="833"/>
      <c r="AX101" s="833"/>
      <c r="AY101" s="833"/>
      <c r="AZ101" s="344"/>
      <c r="BA101" s="878"/>
      <c r="BB101" s="552"/>
      <c r="BC101" s="415"/>
      <c r="BD101" s="405"/>
      <c r="BE101" s="405"/>
      <c r="BF101" s="405"/>
      <c r="BG101" s="419"/>
      <c r="BH101" s="415"/>
      <c r="BI101" s="405"/>
      <c r="BJ101" s="405"/>
      <c r="BK101" s="405"/>
      <c r="BL101" s="419"/>
      <c r="BM101" s="415"/>
      <c r="BN101" s="405"/>
      <c r="BO101" s="405"/>
      <c r="BP101" s="405"/>
      <c r="BQ101" s="419"/>
      <c r="BR101" s="415"/>
      <c r="BS101" s="405"/>
      <c r="BT101" s="405"/>
      <c r="BU101" s="405"/>
      <c r="BV101" s="405"/>
      <c r="BW101" s="405"/>
      <c r="BX101" s="405"/>
      <c r="BY101" s="406"/>
      <c r="BZ101" s="406"/>
      <c r="CA101" s="406"/>
      <c r="CB101" s="7"/>
      <c r="CC101" s="7"/>
      <c r="CD101" s="7"/>
      <c r="CE101" s="7"/>
      <c r="CF101" s="7"/>
      <c r="CG101" s="7"/>
      <c r="CH101" s="7"/>
      <c r="CI101" s="7"/>
      <c r="CJ101" s="7"/>
      <c r="CK101" s="7"/>
      <c r="CL101" s="7"/>
      <c r="CM101" s="7"/>
      <c r="CN101" s="7"/>
      <c r="CO101" s="7"/>
      <c r="CP101" s="7"/>
      <c r="CQ101" s="7"/>
      <c r="CR101" s="7"/>
      <c r="CS101" s="7"/>
      <c r="CT101" s="7"/>
      <c r="CU101" s="7"/>
      <c r="CV101" s="7"/>
      <c r="CW101" s="7"/>
      <c r="CX101" s="7"/>
      <c r="CY101" s="7"/>
      <c r="CZ101" s="7"/>
    </row>
    <row r="102" s="316" customFormat="true" ht="15" customHeight="true" x14ac:dyDescent="0.2">
      <c r="A102" s="71"/>
      <c r="B102" s="141"/>
      <c r="C102" s="103"/>
      <c r="D102" s="102"/>
      <c r="E102" s="102"/>
      <c r="F102" s="102"/>
      <c r="G102" s="101"/>
      <c r="H102" s="100"/>
      <c r="I102" s="102"/>
      <c r="J102" s="102"/>
      <c r="K102" s="102"/>
      <c r="L102" s="99"/>
      <c r="M102" s="103"/>
      <c r="N102" s="102"/>
      <c r="O102" s="102"/>
      <c r="P102" s="102"/>
      <c r="Q102" s="101"/>
      <c r="R102" s="100"/>
      <c r="S102" s="102"/>
      <c r="T102" s="102"/>
      <c r="U102" s="102"/>
      <c r="V102" s="102"/>
      <c r="W102" s="102"/>
      <c r="X102" s="102"/>
      <c r="Y102" s="102"/>
      <c r="Z102" s="102"/>
      <c r="AA102" s="99"/>
      <c r="AB102" s="833"/>
      <c r="AC102" s="833"/>
      <c r="AD102" s="833"/>
      <c r="AE102" s="833"/>
      <c r="AF102" s="833"/>
      <c r="AG102" s="833"/>
      <c r="AH102" s="833"/>
      <c r="AI102" s="833"/>
      <c r="AJ102" s="833"/>
      <c r="AK102" s="833"/>
      <c r="AL102" s="833"/>
      <c r="AM102" s="833"/>
      <c r="AN102" s="833"/>
      <c r="AO102" s="833"/>
      <c r="AP102" s="833"/>
      <c r="AQ102" s="833"/>
      <c r="AR102" s="833"/>
      <c r="AS102" s="833"/>
      <c r="AT102" s="833"/>
      <c r="AU102" s="833"/>
      <c r="AV102" s="833"/>
      <c r="AW102" s="833"/>
      <c r="AX102" s="833"/>
      <c r="AY102" s="833"/>
      <c r="AZ102" s="344"/>
      <c r="BA102" s="878"/>
      <c r="BB102" s="552"/>
      <c r="BC102" s="415"/>
      <c r="BD102" s="405"/>
      <c r="BE102" s="405"/>
      <c r="BF102" s="405"/>
      <c r="BG102" s="419"/>
      <c r="BH102" s="415"/>
      <c r="BI102" s="405"/>
      <c r="BJ102" s="405"/>
      <c r="BK102" s="405"/>
      <c r="BL102" s="419"/>
      <c r="BM102" s="415"/>
      <c r="BN102" s="405"/>
      <c r="BO102" s="405"/>
      <c r="BP102" s="405"/>
      <c r="BQ102" s="419"/>
      <c r="BR102" s="415"/>
      <c r="BS102" s="405"/>
      <c r="BT102" s="405"/>
      <c r="BU102" s="405"/>
      <c r="BV102" s="405"/>
      <c r="BW102" s="405"/>
      <c r="BX102" s="405"/>
      <c r="BY102" s="406"/>
      <c r="BZ102" s="406"/>
      <c r="CA102" s="406"/>
      <c r="CB102" s="7"/>
      <c r="CC102" s="7"/>
      <c r="CD102" s="7"/>
      <c r="CE102" s="7"/>
      <c r="CF102" s="7"/>
      <c r="CG102" s="7"/>
      <c r="CH102" s="7"/>
      <c r="CI102" s="7"/>
      <c r="CJ102" s="7"/>
      <c r="CK102" s="7"/>
      <c r="CL102" s="7"/>
      <c r="CM102" s="7"/>
      <c r="CN102" s="7"/>
      <c r="CO102" s="7"/>
      <c r="CP102" s="7"/>
      <c r="CQ102" s="7"/>
      <c r="CR102" s="7"/>
      <c r="CS102" s="7"/>
      <c r="CT102" s="7"/>
      <c r="CU102" s="7"/>
      <c r="CV102" s="7"/>
      <c r="CW102" s="7"/>
      <c r="CX102" s="7"/>
      <c r="CY102" s="7"/>
      <c r="CZ102" s="7"/>
    </row>
    <row r="103" s="316" customFormat="true" ht="15" customHeight="true" x14ac:dyDescent="0.2">
      <c r="A103" s="71"/>
      <c r="B103" s="141"/>
      <c r="C103" s="103"/>
      <c r="D103" s="102"/>
      <c r="E103" s="102"/>
      <c r="F103" s="102"/>
      <c r="G103" s="101"/>
      <c r="H103" s="100"/>
      <c r="I103" s="102"/>
      <c r="J103" s="102"/>
      <c r="K103" s="102"/>
      <c r="L103" s="99"/>
      <c r="M103" s="103"/>
      <c r="N103" s="102"/>
      <c r="O103" s="102"/>
      <c r="P103" s="102"/>
      <c r="Q103" s="101"/>
      <c r="R103" s="100"/>
      <c r="S103" s="102"/>
      <c r="T103" s="102"/>
      <c r="U103" s="102"/>
      <c r="V103" s="102"/>
      <c r="W103" s="102"/>
      <c r="X103" s="102"/>
      <c r="Y103" s="102"/>
      <c r="Z103" s="102"/>
      <c r="AA103" s="99"/>
      <c r="AB103" s="833"/>
      <c r="AC103" s="833"/>
      <c r="AD103" s="833"/>
      <c r="AE103" s="833"/>
      <c r="AF103" s="833"/>
      <c r="AG103" s="833"/>
      <c r="AH103" s="833"/>
      <c r="AI103" s="833"/>
      <c r="AJ103" s="833"/>
      <c r="AK103" s="833"/>
      <c r="AL103" s="833"/>
      <c r="AM103" s="833"/>
      <c r="AN103" s="833"/>
      <c r="AO103" s="833"/>
      <c r="AP103" s="833"/>
      <c r="AQ103" s="833"/>
      <c r="AR103" s="833"/>
      <c r="AS103" s="833"/>
      <c r="AT103" s="833"/>
      <c r="AU103" s="833"/>
      <c r="AV103" s="833"/>
      <c r="AW103" s="833"/>
      <c r="AX103" s="833"/>
      <c r="AY103" s="833"/>
      <c r="AZ103" s="344"/>
      <c r="BA103" s="878"/>
      <c r="BB103" s="552"/>
      <c r="BC103" s="415"/>
      <c r="BD103" s="405"/>
      <c r="BE103" s="405"/>
      <c r="BF103" s="405"/>
      <c r="BG103" s="419"/>
      <c r="BH103" s="415"/>
      <c r="BI103" s="405"/>
      <c r="BJ103" s="405"/>
      <c r="BK103" s="405"/>
      <c r="BL103" s="419"/>
      <c r="BM103" s="415"/>
      <c r="BN103" s="405"/>
      <c r="BO103" s="405"/>
      <c r="BP103" s="405"/>
      <c r="BQ103" s="419"/>
      <c r="BR103" s="415"/>
      <c r="BS103" s="405"/>
      <c r="BT103" s="405"/>
      <c r="BU103" s="405"/>
      <c r="BV103" s="405"/>
      <c r="BW103" s="405"/>
      <c r="BX103" s="405"/>
      <c r="BY103" s="406"/>
      <c r="BZ103" s="406"/>
      <c r="CA103" s="406"/>
      <c r="CB103" s="7"/>
      <c r="CC103" s="7"/>
      <c r="CD103" s="7"/>
      <c r="CE103" s="7"/>
      <c r="CF103" s="7"/>
      <c r="CG103" s="7"/>
      <c r="CH103" s="7"/>
      <c r="CI103" s="7"/>
      <c r="CJ103" s="7"/>
      <c r="CK103" s="7"/>
      <c r="CL103" s="7"/>
      <c r="CM103" s="7"/>
      <c r="CN103" s="7"/>
      <c r="CO103" s="7"/>
      <c r="CP103" s="7"/>
      <c r="CQ103" s="7"/>
      <c r="CR103" s="7"/>
      <c r="CS103" s="7"/>
      <c r="CT103" s="7"/>
      <c r="CU103" s="7"/>
      <c r="CV103" s="7"/>
      <c r="CW103" s="7"/>
      <c r="CX103" s="7"/>
      <c r="CY103" s="7"/>
      <c r="CZ103" s="7"/>
    </row>
    <row r="104" s="316" customFormat="true" ht="15" customHeight="true" x14ac:dyDescent="0.2">
      <c r="A104" s="71"/>
      <c r="B104" s="141"/>
      <c r="C104" s="103"/>
      <c r="D104" s="102"/>
      <c r="E104" s="102"/>
      <c r="F104" s="102"/>
      <c r="G104" s="101"/>
      <c r="H104" s="100"/>
      <c r="I104" s="102"/>
      <c r="J104" s="102"/>
      <c r="K104" s="102"/>
      <c r="L104" s="99"/>
      <c r="M104" s="103"/>
      <c r="N104" s="102"/>
      <c r="O104" s="102"/>
      <c r="P104" s="102"/>
      <c r="Q104" s="101"/>
      <c r="R104" s="100"/>
      <c r="S104" s="102"/>
      <c r="T104" s="102"/>
      <c r="U104" s="102"/>
      <c r="V104" s="102"/>
      <c r="W104" s="102"/>
      <c r="X104" s="102"/>
      <c r="Y104" s="102"/>
      <c r="Z104" s="102"/>
      <c r="AA104" s="99"/>
      <c r="AB104" s="833"/>
      <c r="AC104" s="833"/>
      <c r="AD104" s="833"/>
      <c r="AE104" s="833"/>
      <c r="AF104" s="833"/>
      <c r="AG104" s="833"/>
      <c r="AH104" s="833"/>
      <c r="AI104" s="833"/>
      <c r="AJ104" s="833"/>
      <c r="AK104" s="833"/>
      <c r="AL104" s="833"/>
      <c r="AM104" s="833"/>
      <c r="AN104" s="833"/>
      <c r="AO104" s="833"/>
      <c r="AP104" s="833"/>
      <c r="AQ104" s="833"/>
      <c r="AR104" s="833"/>
      <c r="AS104" s="833"/>
      <c r="AT104" s="833"/>
      <c r="AU104" s="833"/>
      <c r="AV104" s="833"/>
      <c r="AW104" s="833"/>
      <c r="AX104" s="833"/>
      <c r="AY104" s="833"/>
      <c r="AZ104" s="344"/>
      <c r="BA104" s="878"/>
      <c r="BB104" s="552"/>
      <c r="BC104" s="415"/>
      <c r="BD104" s="405"/>
      <c r="BE104" s="405"/>
      <c r="BF104" s="405"/>
      <c r="BG104" s="419"/>
      <c r="BH104" s="415"/>
      <c r="BI104" s="405"/>
      <c r="BJ104" s="405"/>
      <c r="BK104" s="405"/>
      <c r="BL104" s="419"/>
      <c r="BM104" s="415"/>
      <c r="BN104" s="405"/>
      <c r="BO104" s="405"/>
      <c r="BP104" s="405"/>
      <c r="BQ104" s="419"/>
      <c r="BR104" s="415"/>
      <c r="BS104" s="405"/>
      <c r="BT104" s="405"/>
      <c r="BU104" s="405"/>
      <c r="BV104" s="405"/>
      <c r="BW104" s="405"/>
      <c r="BX104" s="405"/>
      <c r="BY104" s="406"/>
      <c r="BZ104" s="406"/>
      <c r="CA104" s="406"/>
      <c r="CB104" s="7"/>
      <c r="CC104" s="7"/>
      <c r="CD104" s="7"/>
      <c r="CE104" s="7"/>
      <c r="CF104" s="7"/>
      <c r="CG104" s="7"/>
      <c r="CH104" s="7"/>
      <c r="CI104" s="7"/>
      <c r="CJ104" s="7"/>
      <c r="CK104" s="7"/>
      <c r="CL104" s="7"/>
      <c r="CM104" s="7"/>
      <c r="CN104" s="7"/>
      <c r="CO104" s="7"/>
      <c r="CP104" s="7"/>
      <c r="CQ104" s="7"/>
      <c r="CR104" s="7"/>
      <c r="CS104" s="7"/>
      <c r="CT104" s="7"/>
      <c r="CU104" s="7"/>
      <c r="CV104" s="7"/>
      <c r="CW104" s="7"/>
      <c r="CX104" s="7"/>
      <c r="CY104" s="7"/>
      <c r="CZ104" s="7"/>
    </row>
    <row r="105" s="316" customFormat="true" ht="15" customHeight="true" x14ac:dyDescent="0.2">
      <c r="A105" s="145"/>
      <c r="B105" s="140"/>
      <c r="C105" s="98"/>
      <c r="D105" s="97"/>
      <c r="E105" s="97"/>
      <c r="F105" s="97"/>
      <c r="G105" s="96"/>
      <c r="H105" s="95"/>
      <c r="I105" s="97"/>
      <c r="J105" s="97"/>
      <c r="K105" s="97"/>
      <c r="L105" s="94"/>
      <c r="M105" s="98"/>
      <c r="N105" s="97"/>
      <c r="O105" s="97"/>
      <c r="P105" s="97"/>
      <c r="Q105" s="96"/>
      <c r="R105" s="95"/>
      <c r="S105" s="97"/>
      <c r="T105" s="97"/>
      <c r="U105" s="97"/>
      <c r="V105" s="97"/>
      <c r="W105" s="97"/>
      <c r="X105" s="97"/>
      <c r="Y105" s="97"/>
      <c r="Z105" s="97"/>
      <c r="AA105" s="94"/>
      <c r="AB105" s="833"/>
      <c r="AC105" s="833"/>
      <c r="AD105" s="833"/>
      <c r="AE105" s="833"/>
      <c r="AF105" s="833"/>
      <c r="AG105" s="833"/>
      <c r="AH105" s="833"/>
      <c r="AI105" s="833"/>
      <c r="AJ105" s="833"/>
      <c r="AK105" s="833"/>
      <c r="AL105" s="833"/>
      <c r="AM105" s="833"/>
      <c r="AN105" s="833"/>
      <c r="AO105" s="833"/>
      <c r="AP105" s="833"/>
      <c r="AQ105" s="833"/>
      <c r="AR105" s="833"/>
      <c r="AS105" s="833"/>
      <c r="AT105" s="833"/>
      <c r="AU105" s="833"/>
      <c r="AV105" s="833"/>
      <c r="AW105" s="833"/>
      <c r="AX105" s="833"/>
      <c r="AY105" s="833"/>
      <c r="AZ105" s="344"/>
      <c r="BA105" s="878"/>
      <c r="BB105" s="552"/>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420"/>
      <c r="CA105" s="420"/>
      <c r="CB105" s="7"/>
      <c r="CC105" s="7"/>
      <c r="CD105" s="7"/>
      <c r="CE105" s="7"/>
      <c r="CF105" s="7"/>
      <c r="CG105" s="7"/>
      <c r="CH105" s="7"/>
      <c r="CI105" s="7"/>
      <c r="CJ105" s="7"/>
      <c r="CK105" s="7"/>
      <c r="CL105" s="7"/>
      <c r="CM105" s="7"/>
      <c r="CN105" s="7"/>
      <c r="CO105" s="7"/>
      <c r="CP105" s="7"/>
      <c r="CQ105" s="7"/>
      <c r="CR105" s="7"/>
      <c r="CS105" s="7"/>
      <c r="CT105" s="7"/>
      <c r="CU105" s="7"/>
      <c r="CV105" s="7"/>
      <c r="CW105" s="7"/>
      <c r="CX105" s="7"/>
      <c r="CY105" s="7"/>
      <c r="CZ105" s="7"/>
    </row>
    <row r="106" s="316" customFormat="true" ht="250.15" customHeight="true" x14ac:dyDescent="0.2">
      <c r="A106" s="439"/>
      <c r="B106" s="177"/>
      <c r="C106" s="176"/>
      <c r="D106" s="176"/>
      <c r="E106" s="176"/>
      <c r="F106" s="176"/>
      <c r="G106" s="176"/>
      <c r="H106" s="176"/>
      <c r="I106" s="176"/>
      <c r="J106" s="176"/>
      <c r="K106" s="176"/>
      <c r="L106" s="176"/>
      <c r="M106" s="176"/>
      <c r="N106" s="176"/>
      <c r="O106" s="176"/>
      <c r="P106" s="176"/>
      <c r="Q106" s="176"/>
      <c r="R106" s="176"/>
      <c r="S106" s="176"/>
      <c r="T106" s="176"/>
      <c r="U106" s="176"/>
      <c r="V106" s="176"/>
      <c r="W106" s="176"/>
      <c r="X106" s="176"/>
      <c r="Y106" s="176"/>
      <c r="Z106" s="176"/>
      <c r="AA106" s="176"/>
      <c r="AB106" s="344"/>
      <c r="AC106" s="344"/>
      <c r="AD106" s="344"/>
      <c r="AE106" s="344"/>
      <c r="AF106" s="344"/>
      <c r="AG106" s="344"/>
      <c r="AH106" s="344"/>
      <c r="AI106" s="344"/>
      <c r="AJ106" s="344"/>
      <c r="AK106" s="344"/>
      <c r="AL106" s="344"/>
      <c r="AM106" s="344"/>
      <c r="AN106" s="344"/>
      <c r="AO106" s="344"/>
      <c r="AP106" s="344"/>
      <c r="AQ106" s="344"/>
      <c r="AR106" s="344"/>
      <c r="AS106" s="344"/>
      <c r="AT106" s="344"/>
      <c r="AU106" s="344"/>
      <c r="AV106" s="344"/>
      <c r="AW106" s="344"/>
      <c r="AX106" s="344"/>
      <c r="AY106" s="344"/>
      <c r="AZ106" s="344"/>
      <c r="BA106" s="399"/>
      <c r="BB106" s="400"/>
      <c r="BC106" s="400"/>
      <c r="BD106" s="400"/>
      <c r="BE106" s="400"/>
      <c r="BF106" s="400"/>
      <c r="BG106" s="400"/>
      <c r="BH106" s="400"/>
      <c r="BI106" s="400"/>
      <c r="BJ106" s="400"/>
      <c r="BK106" s="400"/>
      <c r="BL106" s="400"/>
      <c r="BM106" s="400"/>
      <c r="BN106" s="400"/>
      <c r="BO106" s="400"/>
      <c r="BP106" s="400"/>
      <c r="BQ106" s="400"/>
      <c r="BR106" s="400"/>
      <c r="BS106" s="400"/>
      <c r="BT106" s="400"/>
      <c r="BU106" s="400"/>
      <c r="BV106" s="400"/>
      <c r="BW106" s="400"/>
      <c r="BX106" s="400"/>
      <c r="BY106" s="399"/>
      <c r="BZ106" s="399"/>
      <c r="CA106" s="399"/>
      <c r="CB106" s="343"/>
      <c r="CC106" s="343"/>
      <c r="CD106" s="343"/>
      <c r="CE106" s="343"/>
      <c r="CF106" s="343"/>
      <c r="CG106" s="343"/>
      <c r="CH106" s="343"/>
      <c r="CI106" s="343"/>
      <c r="CJ106" s="343"/>
      <c r="CK106" s="343"/>
      <c r="CL106" s="343"/>
      <c r="CM106" s="343"/>
      <c r="CN106" s="343"/>
      <c r="CO106" s="343"/>
      <c r="CP106" s="343"/>
      <c r="CQ106" s="343"/>
      <c r="CR106" s="343"/>
      <c r="CS106" s="343"/>
      <c r="CT106" s="343"/>
      <c r="CU106" s="343"/>
      <c r="CV106" s="343"/>
      <c r="CW106" s="343"/>
      <c r="CX106" s="343"/>
      <c r="CY106" s="343"/>
      <c r="CZ106" s="343"/>
    </row>
    <row r="107" s="296" customFormat="true" ht="18" customHeight="true" x14ac:dyDescent="0.2">
      <c r="A107" s="439"/>
      <c r="B107" s="297"/>
      <c r="C107" s="389"/>
      <c r="D107" s="389"/>
      <c r="E107" s="389"/>
      <c r="F107" s="389"/>
      <c r="G107" s="389"/>
      <c r="H107" s="389"/>
      <c r="I107" s="389"/>
      <c r="J107" s="389"/>
      <c r="K107" s="389"/>
      <c r="L107" s="389"/>
      <c r="M107" s="389"/>
      <c r="N107" s="389"/>
      <c r="O107" s="389"/>
      <c r="P107" s="389"/>
      <c r="Q107" s="389"/>
      <c r="R107" s="389"/>
      <c r="S107" s="389"/>
      <c r="T107" s="389"/>
      <c r="U107" s="389"/>
      <c r="V107" s="389"/>
      <c r="W107" s="389"/>
      <c r="X107" s="389"/>
      <c r="Y107" s="389"/>
      <c r="Z107" s="389"/>
      <c r="AA107" s="38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AZ107" s="339"/>
      <c r="BB107" s="31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96" customFormat="true" ht="22.5" customHeight="true" x14ac:dyDescent="0.35">
      <c r="A108" s="990" t="str">
        <f>A1026</f>
        <v>Dominican Republic</v>
      </c>
      <c r="B108" s="991"/>
      <c r="C108" s="298"/>
      <c r="D108" s="298"/>
      <c r="E108" s="298"/>
      <c r="F108" s="298"/>
      <c r="G108" s="298"/>
      <c r="H108" s="298"/>
      <c r="I108" s="298"/>
      <c r="J108" s="298"/>
      <c r="K108" s="298"/>
      <c r="L108" s="298"/>
      <c r="M108" s="298"/>
      <c r="N108" s="298"/>
      <c r="O108" s="298"/>
      <c r="P108" s="298"/>
      <c r="Q108" s="298"/>
      <c r="R108" s="298"/>
      <c r="S108" s="298"/>
      <c r="T108" s="298"/>
      <c r="U108" s="298"/>
      <c r="AB108" s="339"/>
      <c r="AC108" s="339"/>
      <c r="AD108" s="339"/>
      <c r="AE108" s="339"/>
      <c r="AF108" s="339"/>
      <c r="AG108" s="339"/>
      <c r="AH108" s="339"/>
      <c r="AI108" s="339"/>
      <c r="AJ108" s="339"/>
      <c r="AK108" s="339"/>
      <c r="AL108" s="339"/>
      <c r="AM108" s="339"/>
      <c r="AN108" s="339"/>
      <c r="AO108" s="339"/>
      <c r="AP108" s="339"/>
      <c r="AQ108" s="339"/>
      <c r="AR108" s="339"/>
      <c r="AS108" s="339"/>
      <c r="AT108" s="339"/>
      <c r="AU108" s="339"/>
      <c r="AV108" s="339"/>
      <c r="AW108" s="339"/>
      <c r="AX108" s="339"/>
      <c r="AY108" s="339"/>
      <c r="AZ108" s="339"/>
      <c r="BB108" s="31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96" customFormat="true" ht="22.5" customHeight="true" x14ac:dyDescent="0.35">
      <c r="A109" s="323" t="str">
        <f>A1034</f>
        <v>2014</v>
      </c>
      <c r="B109" s="324"/>
      <c r="C109" s="298"/>
      <c r="D109" s="298"/>
      <c r="E109" s="298"/>
      <c r="F109" s="298"/>
      <c r="G109" s="298"/>
      <c r="H109" s="298"/>
      <c r="I109" s="298"/>
      <c r="J109" s="298"/>
      <c r="K109" s="298"/>
      <c r="L109" s="298"/>
      <c r="M109" s="298"/>
      <c r="N109" s="298"/>
      <c r="O109" s="298"/>
      <c r="P109" s="298"/>
      <c r="Q109" s="298"/>
      <c r="R109" s="298"/>
      <c r="S109" s="298"/>
      <c r="T109" s="298"/>
      <c r="U109" s="298"/>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AZ109" s="339"/>
      <c r="BB109" s="31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96" customFormat="true" ht="22.5" customHeight="true" x14ac:dyDescent="0.35">
      <c r="A110" s="325" t="s">
        <v>98</v>
      </c>
      <c r="B110" s="326"/>
      <c r="C110" s="298"/>
      <c r="D110" s="298"/>
      <c r="E110" s="298"/>
      <c r="F110" s="298"/>
      <c r="G110" s="298"/>
      <c r="H110" s="298"/>
      <c r="I110" s="298"/>
      <c r="J110" s="298"/>
      <c r="K110" s="298"/>
      <c r="L110" s="298"/>
      <c r="M110" s="298"/>
      <c r="N110" s="298"/>
      <c r="O110" s="298"/>
      <c r="P110" s="298"/>
      <c r="Q110" s="298"/>
      <c r="R110" s="298"/>
      <c r="S110" s="298"/>
      <c r="T110" s="298"/>
      <c r="U110" s="298"/>
      <c r="AB110" s="339"/>
      <c r="AC110" s="339"/>
      <c r="AD110" s="339"/>
      <c r="AE110" s="339"/>
      <c r="AF110" s="339"/>
      <c r="AG110" s="339"/>
      <c r="AH110" s="339"/>
      <c r="AI110" s="339"/>
      <c r="AJ110" s="339"/>
      <c r="AK110" s="339"/>
      <c r="AL110" s="339"/>
      <c r="AM110" s="339"/>
      <c r="AN110" s="339"/>
      <c r="AO110" s="339"/>
      <c r="AP110" s="339"/>
      <c r="AQ110" s="339"/>
      <c r="AR110" s="339"/>
      <c r="AS110" s="339"/>
      <c r="AT110" s="339"/>
      <c r="AU110" s="339"/>
      <c r="AV110" s="339"/>
      <c r="AW110" s="339"/>
      <c r="AX110" s="339"/>
      <c r="AY110" s="339"/>
      <c r="AZ110" s="339"/>
      <c r="BB110" s="31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96" customFormat="true" ht="20.1" customHeight="true" x14ac:dyDescent="0.35">
      <c r="A111" s="327" t="s">
        <v>96</v>
      </c>
      <c r="B111" s="324"/>
      <c r="C111" s="298"/>
      <c r="D111" s="298"/>
      <c r="E111" s="298"/>
      <c r="F111" s="298"/>
      <c r="G111" s="298"/>
      <c r="H111" s="298"/>
      <c r="I111" s="298"/>
      <c r="J111" s="298"/>
      <c r="K111" s="298"/>
      <c r="L111" s="298"/>
      <c r="M111" s="298"/>
      <c r="N111" s="298"/>
      <c r="O111" s="298"/>
      <c r="P111" s="298"/>
      <c r="Q111" s="298"/>
      <c r="R111" s="298"/>
      <c r="S111" s="298"/>
      <c r="T111" s="298"/>
      <c r="U111" s="298"/>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AZ111" s="339"/>
      <c r="BB111" s="31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96" customFormat="true" ht="15" customHeight="true" x14ac:dyDescent="0.2">
      <c r="A112" s="550" t="s">
        <v>97</v>
      </c>
      <c r="B112" s="350"/>
      <c r="C112" s="298"/>
      <c r="D112" s="298"/>
      <c r="E112" s="298"/>
      <c r="F112" s="298"/>
      <c r="G112" s="298"/>
      <c r="H112" s="298"/>
      <c r="I112" s="298"/>
      <c r="J112" s="298"/>
      <c r="K112" s="298"/>
      <c r="L112" s="298"/>
      <c r="M112" s="298"/>
      <c r="N112" s="298"/>
      <c r="O112" s="298"/>
      <c r="P112" s="298"/>
      <c r="Q112" s="298"/>
      <c r="R112" s="298"/>
      <c r="S112" s="298"/>
      <c r="T112" s="298"/>
      <c r="U112" s="298"/>
      <c r="AB112" s="339"/>
      <c r="AC112" s="339"/>
      <c r="AD112" s="339"/>
      <c r="AE112" s="339"/>
      <c r="AF112" s="339"/>
      <c r="AG112" s="339"/>
      <c r="AH112" s="339"/>
      <c r="AI112" s="339"/>
      <c r="AJ112" s="339"/>
      <c r="AK112" s="339"/>
      <c r="AL112" s="339"/>
      <c r="AM112" s="339"/>
      <c r="AN112" s="339"/>
      <c r="AO112" s="339"/>
      <c r="AP112" s="339"/>
      <c r="AQ112" s="339"/>
      <c r="AR112" s="339"/>
      <c r="AS112" s="339"/>
      <c r="AT112" s="339"/>
      <c r="AU112" s="339"/>
      <c r="AV112" s="339"/>
      <c r="AW112" s="339"/>
      <c r="AX112" s="339"/>
      <c r="AY112" s="339"/>
      <c r="AZ112" s="339"/>
      <c r="BB112" s="31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96" customFormat="true" ht="15" customHeight="true" x14ac:dyDescent="0.2">
      <c r="A113" s="331" t="s">
        <v>40</v>
      </c>
      <c r="B113" s="330"/>
      <c r="C113" s="298"/>
      <c r="D113" s="298"/>
      <c r="E113" s="298"/>
      <c r="F113" s="298"/>
      <c r="G113" s="298"/>
      <c r="H113" s="298"/>
      <c r="I113" s="298"/>
      <c r="J113" s="298"/>
      <c r="K113" s="298"/>
      <c r="L113" s="298"/>
      <c r="M113" s="298"/>
      <c r="N113" s="298"/>
      <c r="O113" s="298"/>
      <c r="P113" s="298"/>
      <c r="Q113" s="298"/>
      <c r="R113" s="298"/>
      <c r="S113" s="298"/>
      <c r="T113" s="298"/>
      <c r="U113" s="298"/>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AZ113" s="339"/>
      <c r="BB113" s="31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96" customFormat="true" ht="15" customHeight="true" x14ac:dyDescent="0.2">
      <c r="A114" s="329" t="s">
        <v>39</v>
      </c>
      <c r="B114" s="330"/>
      <c r="C114" s="298"/>
      <c r="D114" s="298"/>
      <c r="E114" s="298"/>
      <c r="F114" s="298"/>
      <c r="G114" s="298"/>
      <c r="H114" s="298"/>
      <c r="I114" s="298"/>
      <c r="J114" s="298"/>
      <c r="K114" s="298"/>
      <c r="L114" s="298"/>
      <c r="M114" s="298"/>
      <c r="N114" s="298"/>
      <c r="O114" s="298"/>
      <c r="P114" s="298"/>
      <c r="Q114" s="298"/>
      <c r="R114" s="298"/>
      <c r="S114" s="298"/>
      <c r="T114" s="298"/>
      <c r="U114" s="298"/>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39"/>
      <c r="AX114" s="339"/>
      <c r="AY114" s="339"/>
      <c r="AZ114" s="339"/>
      <c r="BB114" s="31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96" customFormat="true" ht="15" customHeight="true" x14ac:dyDescent="0.2">
      <c r="A115" s="329" t="s">
        <v>133</v>
      </c>
      <c r="B115" s="349" t="str">
        <f>A1025</f>
        <v>MICS14</v>
      </c>
      <c r="C115" s="298"/>
      <c r="D115" s="298"/>
      <c r="E115" s="298"/>
      <c r="F115" s="298"/>
      <c r="G115" s="298"/>
      <c r="H115" s="298"/>
      <c r="I115" s="298"/>
      <c r="J115" s="298"/>
      <c r="K115" s="298"/>
      <c r="L115" s="298"/>
      <c r="M115" s="298"/>
      <c r="N115" s="298"/>
      <c r="O115" s="298"/>
      <c r="P115" s="298"/>
      <c r="Q115" s="298"/>
      <c r="R115" s="298"/>
      <c r="S115" s="298"/>
      <c r="T115" s="298"/>
      <c r="U115" s="298"/>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AZ115" s="339"/>
      <c r="BB115" s="31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96" customFormat="true" ht="15" customHeight="true" x14ac:dyDescent="0.2">
      <c r="A116" s="185" t="str">
        <f>B1030</f>
        <v/>
      </c>
      <c r="B116" s="184"/>
      <c r="C116" s="298"/>
      <c r="D116" s="298"/>
      <c r="E116" s="298"/>
      <c r="F116" s="298"/>
      <c r="G116" s="298"/>
      <c r="H116" s="298"/>
      <c r="I116" s="298"/>
      <c r="J116" s="298"/>
      <c r="K116" s="298"/>
      <c r="L116" s="298"/>
      <c r="M116" s="298"/>
      <c r="N116" s="298"/>
      <c r="O116" s="298"/>
      <c r="P116" s="298"/>
      <c r="Q116" s="298"/>
      <c r="R116" s="298"/>
      <c r="S116" s="298"/>
      <c r="T116" s="298"/>
      <c r="U116" s="298"/>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B116" s="31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96" customFormat="true" ht="15" customHeight="true" x14ac:dyDescent="0.2">
      <c r="A117" s="185" t="str">
        <f>B1029</f>
        <v/>
      </c>
      <c r="B117" s="183"/>
      <c r="C117" s="298"/>
      <c r="D117" s="298"/>
      <c r="E117" s="298"/>
      <c r="F117" s="298"/>
      <c r="G117" s="298"/>
      <c r="H117" s="298"/>
      <c r="I117" s="298"/>
      <c r="J117" s="298"/>
      <c r="K117" s="298"/>
      <c r="L117" s="298"/>
      <c r="M117" s="298"/>
      <c r="N117" s="298"/>
      <c r="O117" s="298"/>
      <c r="P117" s="298"/>
      <c r="Q117" s="298"/>
      <c r="R117" s="298"/>
      <c r="S117" s="298"/>
      <c r="T117" s="298"/>
      <c r="U117" s="298"/>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B117" s="31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96" customFormat="true" ht="21" customHeight="true" x14ac:dyDescent="0.2">
      <c r="A118" s="182"/>
      <c r="B118" s="184"/>
      <c r="C118" s="298"/>
      <c r="D118" s="298"/>
      <c r="E118" s="298"/>
      <c r="F118" s="298"/>
      <c r="G118" s="298"/>
      <c r="H118" s="298"/>
      <c r="I118" s="298"/>
      <c r="J118" s="298"/>
      <c r="K118" s="298"/>
      <c r="L118" s="298"/>
      <c r="M118" s="298"/>
      <c r="N118" s="298"/>
      <c r="O118" s="298"/>
      <c r="P118" s="298"/>
      <c r="Q118" s="298"/>
      <c r="R118" s="298"/>
      <c r="S118" s="298"/>
      <c r="T118" s="298"/>
      <c r="U118" s="298"/>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B118" s="31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96" customFormat="true" ht="15" customHeight="true" x14ac:dyDescent="0.2">
      <c r="A119" s="181"/>
      <c r="B119" s="180"/>
      <c r="C119" s="298"/>
      <c r="D119" s="298"/>
      <c r="E119" s="298"/>
      <c r="F119" s="298"/>
      <c r="G119" s="298"/>
      <c r="H119" s="298"/>
      <c r="I119" s="298"/>
      <c r="J119" s="298"/>
      <c r="K119" s="298"/>
      <c r="L119" s="298"/>
      <c r="M119" s="298"/>
      <c r="N119" s="298"/>
      <c r="O119" s="298"/>
      <c r="P119" s="298"/>
      <c r="Q119" s="298"/>
      <c r="R119" s="298"/>
      <c r="S119" s="298"/>
      <c r="T119" s="298"/>
      <c r="U119" s="298"/>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B119" s="31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489" customFormat="true" ht="15" customHeight="true" x14ac:dyDescent="0.2">
      <c r="A120" s="301" t="s">
        <v>98</v>
      </c>
      <c r="B120" s="335"/>
      <c r="C120" s="979" t="s">
        <v>114</v>
      </c>
      <c r="D120" s="980"/>
      <c r="E120" s="980"/>
      <c r="F120" s="980"/>
      <c r="G120" s="981"/>
      <c r="H120" s="982" t="s">
        <v>38</v>
      </c>
      <c r="I120" s="974"/>
      <c r="J120" s="974"/>
      <c r="K120" s="974"/>
      <c r="L120" s="976"/>
      <c r="M120" s="969" t="s">
        <v>37</v>
      </c>
      <c r="N120" s="970"/>
      <c r="O120" s="970"/>
      <c r="P120" s="970"/>
      <c r="Q120" s="972"/>
      <c r="R120" s="20" t="s">
        <v>138</v>
      </c>
      <c r="S120" s="398"/>
      <c r="T120" s="398"/>
      <c r="U120" s="398"/>
      <c r="V120" s="398"/>
      <c r="W120" s="398"/>
      <c r="X120" s="398"/>
      <c r="Y120" s="398"/>
      <c r="Z120" s="398"/>
      <c r="AA120" s="398"/>
      <c r="AB120" s="833"/>
      <c r="AC120" s="833"/>
      <c r="AD120" s="833"/>
      <c r="AE120" s="833"/>
      <c r="AF120" s="833"/>
      <c r="AG120" s="833"/>
      <c r="AH120" s="833"/>
      <c r="AI120" s="833"/>
      <c r="AJ120" s="833"/>
      <c r="AK120" s="833"/>
      <c r="AL120" s="833"/>
      <c r="AM120" s="833"/>
      <c r="AN120" s="833"/>
      <c r="AO120" s="833"/>
      <c r="AP120" s="833"/>
      <c r="AQ120" s="833"/>
      <c r="AR120" s="833"/>
      <c r="AS120" s="833"/>
      <c r="AT120" s="833"/>
      <c r="AU120" s="833"/>
      <c r="AV120" s="833"/>
      <c r="AW120" s="833"/>
      <c r="AX120" s="833"/>
      <c r="AY120" s="833"/>
      <c r="AZ120" s="344"/>
      <c r="BA120" s="345" t="s">
        <v>128</v>
      </c>
      <c r="BB120" s="301" t="s">
        <v>98</v>
      </c>
      <c r="BC120" s="969" t="s">
        <v>114</v>
      </c>
      <c r="BD120" s="970"/>
      <c r="BE120" s="970"/>
      <c r="BF120" s="970"/>
      <c r="BG120" s="971"/>
      <c r="BH120" s="969" t="s">
        <v>38</v>
      </c>
      <c r="BI120" s="970"/>
      <c r="BJ120" s="970"/>
      <c r="BK120" s="970"/>
      <c r="BL120" s="971"/>
      <c r="BM120" s="969" t="s">
        <v>37</v>
      </c>
      <c r="BN120" s="970"/>
      <c r="BO120" s="970"/>
      <c r="BP120" s="970"/>
      <c r="BQ120" s="972"/>
      <c r="BR120" s="19" t="s">
        <v>138</v>
      </c>
      <c r="BS120" s="398"/>
      <c r="BT120" s="398"/>
      <c r="BU120" s="398"/>
      <c r="BV120" s="398"/>
      <c r="BW120" s="398"/>
      <c r="BX120" s="398"/>
      <c r="BY120" s="398"/>
      <c r="BZ120" s="409"/>
      <c r="CA120" s="409"/>
      <c r="CB120" s="343"/>
      <c r="CC120" s="343"/>
      <c r="CD120" s="343"/>
      <c r="CE120" s="343"/>
      <c r="CF120" s="343"/>
      <c r="CG120" s="343"/>
      <c r="CH120" s="343"/>
      <c r="CI120" s="343"/>
      <c r="CJ120" s="343"/>
      <c r="CK120" s="343"/>
      <c r="CL120" s="343"/>
      <c r="CM120" s="343"/>
      <c r="CN120" s="343"/>
      <c r="CO120" s="343"/>
      <c r="CP120" s="343"/>
      <c r="CQ120" s="343"/>
      <c r="CR120" s="343"/>
      <c r="CS120" s="343"/>
      <c r="CT120" s="343"/>
      <c r="CU120" s="343"/>
      <c r="CV120" s="343"/>
      <c r="CW120" s="343"/>
      <c r="CX120" s="343"/>
      <c r="CY120" s="343"/>
      <c r="CZ120" s="343"/>
    </row>
    <row r="121" s="489" customFormat="true" ht="24" x14ac:dyDescent="0.2">
      <c r="A121" s="333" t="s">
        <v>87</v>
      </c>
      <c r="B121" s="367"/>
      <c r="C121" s="390" t="s">
        <v>0</v>
      </c>
      <c r="D121" s="545" t="s">
        <v>1</v>
      </c>
      <c r="E121" s="545" t="s">
        <v>2</v>
      </c>
      <c r="F121" s="545" t="s">
        <v>3</v>
      </c>
      <c r="G121" s="546" t="s">
        <v>4</v>
      </c>
      <c r="H121" s="372" t="s">
        <v>0</v>
      </c>
      <c r="I121" s="548" t="s">
        <v>1</v>
      </c>
      <c r="J121" s="548" t="s">
        <v>2</v>
      </c>
      <c r="K121" s="548" t="s">
        <v>3</v>
      </c>
      <c r="L121" s="549" t="s">
        <v>4</v>
      </c>
      <c r="M121" s="373" t="s">
        <v>0</v>
      </c>
      <c r="N121" s="548" t="s">
        <v>1</v>
      </c>
      <c r="O121" s="548" t="s">
        <v>2</v>
      </c>
      <c r="P121" s="548" t="s">
        <v>3</v>
      </c>
      <c r="Q121" s="544" t="s">
        <v>4</v>
      </c>
      <c r="R121" s="372" t="s">
        <v>617</v>
      </c>
      <c r="S121" s="548" t="s">
        <v>618</v>
      </c>
      <c r="T121" s="548" t="s">
        <v>619</v>
      </c>
      <c r="U121" s="548" t="s">
        <v>620</v>
      </c>
      <c r="V121" s="548" t="s">
        <v>621</v>
      </c>
      <c r="W121" s="548" t="s">
        <v>151</v>
      </c>
      <c r="X121" s="548" t="s">
        <v>152</v>
      </c>
      <c r="Y121" s="548" t="s">
        <v>622</v>
      </c>
      <c r="Z121" s="548" t="s">
        <v>623</v>
      </c>
      <c r="AA121" s="549" t="s">
        <v>624</v>
      </c>
      <c r="AB121" s="833"/>
      <c r="AC121" s="833"/>
      <c r="AD121" s="833"/>
      <c r="AE121" s="833"/>
      <c r="AF121" s="833"/>
      <c r="AG121" s="833"/>
      <c r="AH121" s="833"/>
      <c r="AI121" s="833"/>
      <c r="AJ121" s="833"/>
      <c r="AK121" s="833"/>
      <c r="AL121" s="833"/>
      <c r="AM121" s="833"/>
      <c r="AN121" s="833"/>
      <c r="AO121" s="833"/>
      <c r="AP121" s="833"/>
      <c r="AQ121" s="833"/>
      <c r="AR121" s="833"/>
      <c r="AS121" s="833"/>
      <c r="AT121" s="833"/>
      <c r="AU121" s="833"/>
      <c r="AV121" s="833"/>
      <c r="AW121" s="833"/>
      <c r="AX121" s="833"/>
      <c r="AY121" s="833"/>
      <c r="AZ121" s="344"/>
      <c r="BA121" s="333" t="s">
        <v>116</v>
      </c>
      <c r="BB121" s="332"/>
      <c r="BC121" s="422" t="s">
        <v>0</v>
      </c>
      <c r="BD121" s="521" t="s">
        <v>1</v>
      </c>
      <c r="BE121" s="521" t="s">
        <v>2</v>
      </c>
      <c r="BF121" s="521" t="s">
        <v>3</v>
      </c>
      <c r="BG121" s="423" t="s">
        <v>4</v>
      </c>
      <c r="BH121" s="422" t="s">
        <v>0</v>
      </c>
      <c r="BI121" s="521" t="s">
        <v>1</v>
      </c>
      <c r="BJ121" s="521" t="s">
        <v>2</v>
      </c>
      <c r="BK121" s="521" t="s">
        <v>3</v>
      </c>
      <c r="BL121" s="423" t="s">
        <v>4</v>
      </c>
      <c r="BM121" s="422" t="s">
        <v>0</v>
      </c>
      <c r="BN121" s="521" t="s">
        <v>1</v>
      </c>
      <c r="BO121" s="521" t="s">
        <v>2</v>
      </c>
      <c r="BP121" s="521" t="s">
        <v>3</v>
      </c>
      <c r="BQ121" s="423" t="s">
        <v>4</v>
      </c>
      <c r="BR121" s="422" t="s">
        <v>617</v>
      </c>
      <c r="BS121" s="521" t="s">
        <v>618</v>
      </c>
      <c r="BT121" s="521" t="s">
        <v>619</v>
      </c>
      <c r="BU121" s="521" t="s">
        <v>620</v>
      </c>
      <c r="BV121" s="521" t="s">
        <v>621</v>
      </c>
      <c r="BW121" s="521" t="s">
        <v>151</v>
      </c>
      <c r="BX121" s="521" t="s">
        <v>152</v>
      </c>
      <c r="BY121" s="522" t="s">
        <v>622</v>
      </c>
      <c r="BZ121" s="522" t="s">
        <v>623</v>
      </c>
      <c r="CA121" s="522" t="s">
        <v>624</v>
      </c>
      <c r="CB121" s="879"/>
      <c r="CC121" s="879"/>
      <c r="CD121" s="879"/>
      <c r="CE121" s="879"/>
      <c r="CF121" s="879"/>
      <c r="CG121" s="879"/>
      <c r="CH121" s="879"/>
      <c r="CI121" s="879"/>
      <c r="CJ121" s="879"/>
      <c r="CK121" s="879"/>
      <c r="CL121" s="879"/>
      <c r="CM121" s="879"/>
      <c r="CN121" s="879"/>
      <c r="CO121" s="879"/>
      <c r="CP121" s="879"/>
      <c r="CQ121" s="879"/>
      <c r="CR121" s="879"/>
      <c r="CS121" s="879"/>
      <c r="CT121" s="879"/>
      <c r="CU121" s="879"/>
      <c r="CV121" s="879"/>
      <c r="CW121" s="879"/>
      <c r="CX121" s="879"/>
      <c r="CY121" s="879"/>
      <c r="CZ121" s="879"/>
    </row>
    <row r="122" s="489" customFormat="true" ht="15" customHeight="true" x14ac:dyDescent="0.2">
      <c r="A122" s="983" t="s">
        <v>18</v>
      </c>
      <c r="B122" s="369" t="s">
        <v>14</v>
      </c>
      <c r="C122" s="132">
        <v>88.539477165165451</v>
      </c>
      <c r="D122" s="131">
        <v>95.11774267682587</v>
      </c>
      <c r="E122" s="131">
        <v>97.050585453714632</v>
      </c>
      <c r="F122" s="131">
        <v>98.189117925680549</v>
      </c>
      <c r="G122" s="130">
        <v>99.212877913745174</v>
      </c>
      <c r="H122" s="129">
        <v>90.473348075677151</v>
      </c>
      <c r="I122" s="131">
        <v>95.613275333402029</v>
      </c>
      <c r="J122" s="131">
        <v>97.700077573921618</v>
      </c>
      <c r="K122" s="131">
        <v>98.642463542432935</v>
      </c>
      <c r="L122" s="128">
        <v>99.170798703150226</v>
      </c>
      <c r="M122" s="132">
        <v>82.892391498844802</v>
      </c>
      <c r="N122" s="131">
        <v>91.928580966913458</v>
      </c>
      <c r="O122" s="131">
        <v>95.524434352658886</v>
      </c>
      <c r="P122" s="131">
        <v>98.141031958897841</v>
      </c>
      <c r="Q122" s="130">
        <v>99.057132064549819</v>
      </c>
      <c r="R122" s="129">
        <v>95.367587161167648</v>
      </c>
      <c r="S122" s="131">
        <v>97.391802439942907</v>
      </c>
      <c r="T122" s="131">
        <v>97.443634852105404</v>
      </c>
      <c r="U122" s="131">
        <v>96.338651022958658</v>
      </c>
      <c r="V122" s="131">
        <v>94.947819027380248</v>
      </c>
      <c r="W122" s="131">
        <v>93.114807052213067</v>
      </c>
      <c r="X122" s="131">
        <v>87.282166481088694</v>
      </c>
      <c r="Y122" s="131">
        <v>92.887768129839898</v>
      </c>
      <c r="Z122" s="131">
        <v>95.848762780235447</v>
      </c>
      <c r="AA122" s="128">
        <v>96.442294029476543</v>
      </c>
      <c r="AB122" s="833"/>
      <c r="AC122" s="833"/>
      <c r="AD122" s="833"/>
      <c r="AE122" s="833"/>
      <c r="AF122" s="833"/>
      <c r="AG122" s="833"/>
      <c r="AH122" s="833"/>
      <c r="AI122" s="833"/>
      <c r="AJ122" s="833"/>
      <c r="AK122" s="833"/>
      <c r="AL122" s="833"/>
      <c r="AM122" s="833"/>
      <c r="AN122" s="833"/>
      <c r="AO122" s="833"/>
      <c r="AP122" s="833"/>
      <c r="AQ122" s="833"/>
      <c r="AR122" s="833"/>
      <c r="AS122" s="833"/>
      <c r="AT122" s="833"/>
      <c r="AU122" s="833"/>
      <c r="AV122" s="833"/>
      <c r="AW122" s="833"/>
      <c r="AX122" s="833"/>
      <c r="AY122" s="833"/>
      <c r="AZ122" s="344"/>
      <c r="BA122" s="968" t="s">
        <v>18</v>
      </c>
      <c r="BB122" s="553" t="s">
        <v>14</v>
      </c>
      <c r="BC122" s="426">
        <v>18520.304639876147</v>
      </c>
      <c r="BD122" s="424">
        <v>19899.942596168599</v>
      </c>
      <c r="BE122" s="424">
        <v>20313.57124021342</v>
      </c>
      <c r="BF122" s="424">
        <v>20530.759047092513</v>
      </c>
      <c r="BG122" s="430">
        <v>20749.222473675567</v>
      </c>
      <c r="BH122" s="426">
        <v>14225.840597928585</v>
      </c>
      <c r="BI122" s="424">
        <v>15034.337928409946</v>
      </c>
      <c r="BJ122" s="424">
        <v>15360.117454744754</v>
      </c>
      <c r="BK122" s="424">
        <v>15509.885845741972</v>
      </c>
      <c r="BL122" s="430">
        <v>15593.620083687198</v>
      </c>
      <c r="BM122" s="426">
        <v>4305.815883956674</v>
      </c>
      <c r="BN122" s="424">
        <v>4777.0303859416681</v>
      </c>
      <c r="BO122" s="424">
        <v>4962.6525956732148</v>
      </c>
      <c r="BP122" s="424">
        <v>5099.3758033476361</v>
      </c>
      <c r="BQ122" s="430">
        <v>5145.123417594471</v>
      </c>
      <c r="BR122" s="426">
        <v>5952.9832200336905</v>
      </c>
      <c r="BS122" s="424">
        <v>3740.4754449911206</v>
      </c>
      <c r="BT122" s="424">
        <v>16023.268086097387</v>
      </c>
      <c r="BU122" s="424">
        <v>6865.3472435975227</v>
      </c>
      <c r="BV122" s="424">
        <v>6426.0190126588395</v>
      </c>
      <c r="BW122" s="424">
        <v>2877.8685665898984</v>
      </c>
      <c r="BX122" s="424">
        <v>3235.8796518206059</v>
      </c>
      <c r="BY122" s="428">
        <v>5325.1718558532257</v>
      </c>
      <c r="BZ122" s="428">
        <v>38349.244565616915</v>
      </c>
      <c r="CA122" s="428">
        <v>11217.542349766978</v>
      </c>
      <c r="CB122" s="6"/>
      <c r="CC122" s="6"/>
      <c r="CD122" s="6"/>
      <c r="CE122" s="6"/>
      <c r="CF122" s="6"/>
      <c r="CG122" s="6"/>
      <c r="CH122" s="6"/>
      <c r="CI122" s="6"/>
      <c r="CJ122" s="6"/>
      <c r="CK122" s="6"/>
      <c r="CL122" s="6"/>
      <c r="CM122" s="6"/>
      <c r="CN122" s="6"/>
      <c r="CO122" s="6"/>
      <c r="CP122" s="6"/>
      <c r="CQ122" s="6"/>
      <c r="CR122" s="6"/>
      <c r="CS122" s="6"/>
      <c r="CT122" s="6"/>
      <c r="CU122" s="6"/>
      <c r="CV122" s="6"/>
      <c r="CW122" s="6"/>
      <c r="CX122" s="6"/>
      <c r="CY122" s="6"/>
      <c r="CZ122" s="8"/>
    </row>
    <row r="123" s="489" customFormat="true" ht="15" customHeight="true" x14ac:dyDescent="0.2">
      <c r="A123" s="977"/>
      <c r="B123" s="370" t="s">
        <v>51</v>
      </c>
      <c r="C123" s="127">
        <v>11.460522834834375</v>
      </c>
      <c r="D123" s="126">
        <v>4.8822573231741124</v>
      </c>
      <c r="E123" s="126">
        <v>2.9494145462852979</v>
      </c>
      <c r="F123" s="126">
        <v>1.8108820743194698</v>
      </c>
      <c r="G123" s="125">
        <v>0.78712208625479063</v>
      </c>
      <c r="H123" s="124">
        <v>9.5266519243228647</v>
      </c>
      <c r="I123" s="126">
        <v>4.3867246665978898</v>
      </c>
      <c r="J123" s="126">
        <v>2.2999224260783757</v>
      </c>
      <c r="K123" s="126">
        <v>1.3575364575670339</v>
      </c>
      <c r="L123" s="123">
        <v>0.8292012968497644</v>
      </c>
      <c r="M123" s="127">
        <v>17.107608501155248</v>
      </c>
      <c r="N123" s="126">
        <v>8.0714190330864586</v>
      </c>
      <c r="O123" s="126">
        <v>4.4755656473412193</v>
      </c>
      <c r="P123" s="126">
        <v>1.8589680411021789</v>
      </c>
      <c r="Q123" s="125">
        <v>0.94286793545013026</v>
      </c>
      <c r="R123" s="124">
        <v>4.6324128388321997</v>
      </c>
      <c r="S123" s="126">
        <v>2.6081975600571079</v>
      </c>
      <c r="T123" s="126">
        <v>2.5563651478945748</v>
      </c>
      <c r="U123" s="126">
        <v>3.6613489770414032</v>
      </c>
      <c r="V123" s="126">
        <v>5.0521809726196611</v>
      </c>
      <c r="W123" s="126">
        <v>6.8851929477871385</v>
      </c>
      <c r="X123" s="126">
        <v>12.71783351891138</v>
      </c>
      <c r="Y123" s="126">
        <v>7.1122318701603264</v>
      </c>
      <c r="Z123" s="126">
        <v>4.1512372197643952</v>
      </c>
      <c r="AA123" s="123">
        <v>3.5577059705234495</v>
      </c>
      <c r="AB123" s="833"/>
      <c r="AC123" s="833"/>
      <c r="AD123" s="833"/>
      <c r="AE123" s="833"/>
      <c r="AF123" s="833"/>
      <c r="AG123" s="833"/>
      <c r="AH123" s="833"/>
      <c r="AI123" s="833"/>
      <c r="AJ123" s="833"/>
      <c r="AK123" s="833"/>
      <c r="AL123" s="833"/>
      <c r="AM123" s="833"/>
      <c r="AN123" s="833"/>
      <c r="AO123" s="833"/>
      <c r="AP123" s="833"/>
      <c r="AQ123" s="833"/>
      <c r="AR123" s="833"/>
      <c r="AS123" s="833"/>
      <c r="AT123" s="833"/>
      <c r="AU123" s="833"/>
      <c r="AV123" s="833"/>
      <c r="AW123" s="833"/>
      <c r="AX123" s="833"/>
      <c r="AY123" s="833"/>
      <c r="AZ123" s="344"/>
      <c r="BA123" s="965"/>
      <c r="BB123" s="552" t="s">
        <v>51</v>
      </c>
      <c r="BC123" s="427">
        <v>2397.2625661369634</v>
      </c>
      <c r="BD123" s="425">
        <v>1021.4355149384709</v>
      </c>
      <c r="BE123" s="425">
        <v>617.33932075517373</v>
      </c>
      <c r="BF123" s="425">
        <v>378.64464327597659</v>
      </c>
      <c r="BG123" s="431">
        <v>164.61745314800109</v>
      </c>
      <c r="BH123" s="427">
        <v>1497.9508837675162</v>
      </c>
      <c r="BI123" s="425">
        <v>689.77347346958106</v>
      </c>
      <c r="BJ123" s="425">
        <v>361.58700666983873</v>
      </c>
      <c r="BK123" s="425">
        <v>213.45001667806406</v>
      </c>
      <c r="BL123" s="431">
        <v>130.38364281687709</v>
      </c>
      <c r="BM123" s="427">
        <v>888.64865748037994</v>
      </c>
      <c r="BN123" s="425">
        <v>419.42792516942427</v>
      </c>
      <c r="BO123" s="425">
        <v>232.51304891150653</v>
      </c>
      <c r="BP123" s="425">
        <v>96.591369163135766</v>
      </c>
      <c r="BQ123" s="431">
        <v>48.973474128265579</v>
      </c>
      <c r="BR123" s="427">
        <v>289.16193351136343</v>
      </c>
      <c r="BS123" s="425">
        <v>100.17166419212114</v>
      </c>
      <c r="BT123" s="425">
        <v>420.35915586317782</v>
      </c>
      <c r="BU123" s="425">
        <v>260.91741829963439</v>
      </c>
      <c r="BV123" s="425">
        <v>341.92898076031707</v>
      </c>
      <c r="BW123" s="425">
        <v>212.79838284186312</v>
      </c>
      <c r="BX123" s="425">
        <v>471.49813482235271</v>
      </c>
      <c r="BY123" s="429">
        <v>407.73782974674867</v>
      </c>
      <c r="BZ123" s="429">
        <v>1660.916706412236</v>
      </c>
      <c r="CA123" s="429">
        <v>413.80929180477563</v>
      </c>
      <c r="CB123" s="6"/>
      <c r="CC123" s="6"/>
      <c r="CD123" s="6"/>
      <c r="CE123" s="6"/>
      <c r="CF123" s="6"/>
      <c r="CG123" s="6"/>
      <c r="CH123" s="6"/>
      <c r="CI123" s="6"/>
      <c r="CJ123" s="6"/>
      <c r="CK123" s="6"/>
      <c r="CL123" s="6"/>
      <c r="CM123" s="6"/>
      <c r="CN123" s="6"/>
      <c r="CO123" s="6"/>
      <c r="CP123" s="6"/>
      <c r="CQ123" s="6"/>
      <c r="CR123" s="6"/>
      <c r="CS123" s="6"/>
      <c r="CT123" s="6"/>
      <c r="CU123" s="6"/>
      <c r="CV123" s="6"/>
      <c r="CW123" s="6"/>
      <c r="CX123" s="6"/>
      <c r="CY123" s="6"/>
      <c r="CZ123" s="8"/>
    </row>
    <row r="124" s="489" customFormat="true" ht="15" customHeight="true" x14ac:dyDescent="0.2">
      <c r="A124" s="977" t="s">
        <v>50</v>
      </c>
      <c r="B124" s="370" t="s">
        <v>15</v>
      </c>
      <c r="C124" s="127">
        <f>C122*C129/100</f>
        <v>58.396383376936704</v>
      </c>
      <c r="D124" s="126">
        <f>D122*D129/100</f>
        <v>76.448292460538454</v>
      </c>
      <c r="E124" s="126">
        <f t="shared" ref="E124:AA124" si="4">E122*E129/100</f>
        <v>88.137958699238894</v>
      </c>
      <c r="F124" s="126">
        <f t="shared" si="4"/>
        <v>94.755726701514007</v>
      </c>
      <c r="G124" s="125">
        <f t="shared" si="4"/>
        <v>98.410309440722926</v>
      </c>
      <c r="H124" s="124">
        <f t="shared" si="4"/>
        <v>59.353891776349634</v>
      </c>
      <c r="I124" s="126">
        <f t="shared" si="4"/>
        <v>82.421559760066259</v>
      </c>
      <c r="J124" s="126">
        <f t="shared" si="4"/>
        <v>91.209412014062394</v>
      </c>
      <c r="K124" s="126">
        <f t="shared" si="4"/>
        <v>95.917812293477169</v>
      </c>
      <c r="L124" s="123">
        <f t="shared" si="4"/>
        <v>98.502788149042843</v>
      </c>
      <c r="M124" s="127">
        <f t="shared" si="4"/>
        <v>53.689751637631559</v>
      </c>
      <c r="N124" s="126">
        <f t="shared" si="4"/>
        <v>67.368266759808023</v>
      </c>
      <c r="O124" s="126">
        <f t="shared" si="4"/>
        <v>76.879279176118317</v>
      </c>
      <c r="P124" s="126">
        <f t="shared" si="4"/>
        <v>88.518596697966203</v>
      </c>
      <c r="Q124" s="125">
        <f t="shared" si="4"/>
        <v>95.636415379946072</v>
      </c>
      <c r="R124" s="124">
        <f t="shared" si="4"/>
        <v>83.280108353296058</v>
      </c>
      <c r="S124" s="126">
        <f t="shared" si="4"/>
        <v>80.006525186476551</v>
      </c>
      <c r="T124" s="126">
        <f t="shared" si="4"/>
        <v>88.628871268027865</v>
      </c>
      <c r="U124" s="126">
        <f t="shared" si="4"/>
        <v>86.378399054564269</v>
      </c>
      <c r="V124" s="126">
        <f t="shared" si="4"/>
        <v>72.339982097808559</v>
      </c>
      <c r="W124" s="126">
        <f t="shared" si="4"/>
        <v>79.012031968684681</v>
      </c>
      <c r="X124" s="126">
        <f t="shared" si="4"/>
        <v>69.803583676736949</v>
      </c>
      <c r="Y124" s="126">
        <f t="shared" si="4"/>
        <v>77.686146710359111</v>
      </c>
      <c r="Z124" s="126">
        <f t="shared" si="4"/>
        <v>86.205000730380874</v>
      </c>
      <c r="AA124" s="123">
        <f t="shared" si="4"/>
        <v>78.9132844872573</v>
      </c>
      <c r="AB124" s="833"/>
      <c r="AC124" s="833"/>
      <c r="AD124" s="833"/>
      <c r="AE124" s="833"/>
      <c r="AF124" s="833"/>
      <c r="AG124" s="833"/>
      <c r="AH124" s="833"/>
      <c r="AI124" s="833"/>
      <c r="AJ124" s="833"/>
      <c r="AK124" s="833"/>
      <c r="AL124" s="833"/>
      <c r="AM124" s="833"/>
      <c r="AN124" s="833"/>
      <c r="AO124" s="833"/>
      <c r="AP124" s="833"/>
      <c r="AQ124" s="833"/>
      <c r="AR124" s="833"/>
      <c r="AS124" s="833"/>
      <c r="AT124" s="833"/>
      <c r="AU124" s="833"/>
      <c r="AV124" s="833"/>
      <c r="AW124" s="833"/>
      <c r="AX124" s="833"/>
      <c r="AY124" s="833"/>
      <c r="AZ124" s="344"/>
      <c r="BA124" s="965" t="s">
        <v>50</v>
      </c>
      <c r="BB124" s="552" t="s">
        <v>15</v>
      </c>
      <c r="BC124" s="427">
        <v>12185.154398175648</v>
      </c>
      <c r="BD124" s="425">
        <v>15990.811402884465</v>
      </c>
      <c r="BE124" s="425">
        <v>18441.64112307219</v>
      </c>
      <c r="BF124" s="425">
        <v>19771.876241381797</v>
      </c>
      <c r="BG124" s="431">
        <v>20511.25034125775</v>
      </c>
      <c r="BH124" s="427">
        <v>9319.814390367168</v>
      </c>
      <c r="BI124" s="425">
        <v>12957.317371828607</v>
      </c>
      <c r="BJ124" s="425">
        <v>14333.599759182083</v>
      </c>
      <c r="BK124" s="425">
        <v>15045.550265417089</v>
      </c>
      <c r="BL124" s="431">
        <v>15425.765480158927</v>
      </c>
      <c r="BM124" s="427">
        <v>2783.8123343500065</v>
      </c>
      <c r="BN124" s="425">
        <v>3489.593339911994</v>
      </c>
      <c r="BO124" s="425">
        <v>3990.5242823743729</v>
      </c>
      <c r="BP124" s="425">
        <v>4596.1332437317487</v>
      </c>
      <c r="BQ124" s="431">
        <v>4958.6230394496661</v>
      </c>
      <c r="BR124" s="427">
        <v>5190.5291211964086</v>
      </c>
      <c r="BS124" s="425">
        <v>3070.4801489844431</v>
      </c>
      <c r="BT124" s="425">
        <v>14568.213818613263</v>
      </c>
      <c r="BU124" s="425">
        <v>6143.6621294593888</v>
      </c>
      <c r="BV124" s="425">
        <v>4888.8559090158915</v>
      </c>
      <c r="BW124" s="425">
        <v>2430.7518010281583</v>
      </c>
      <c r="BX124" s="425">
        <v>2583.9997204578599</v>
      </c>
      <c r="BY124" s="429">
        <v>4441.8979512417354</v>
      </c>
      <c r="BZ124" s="429">
        <v>34404.266420273707</v>
      </c>
      <c r="CA124" s="429">
        <v>9178.076486500986</v>
      </c>
      <c r="CB124" s="6"/>
      <c r="CC124" s="6"/>
      <c r="CD124" s="6"/>
      <c r="CE124" s="6"/>
      <c r="CF124" s="6"/>
      <c r="CG124" s="6"/>
      <c r="CH124" s="6"/>
      <c r="CI124" s="6"/>
      <c r="CJ124" s="6"/>
      <c r="CK124" s="6"/>
      <c r="CL124" s="6"/>
      <c r="CM124" s="6"/>
      <c r="CN124" s="6"/>
      <c r="CO124" s="6"/>
      <c r="CP124" s="6"/>
      <c r="CQ124" s="6"/>
      <c r="CR124" s="6"/>
      <c r="CS124" s="6"/>
      <c r="CT124" s="6"/>
      <c r="CU124" s="6"/>
      <c r="CV124" s="6"/>
      <c r="CW124" s="6"/>
      <c r="CX124" s="6"/>
      <c r="CY124" s="6"/>
      <c r="CZ124" s="8"/>
    </row>
    <row r="125" s="489" customFormat="true" ht="15" customHeight="true" x14ac:dyDescent="0.2">
      <c r="A125" s="977"/>
      <c r="B125" s="370" t="s">
        <v>16</v>
      </c>
      <c r="C125" s="127">
        <f>C122*C128/100</f>
        <v>30.143093788228626</v>
      </c>
      <c r="D125" s="126">
        <f>D122*D128/100</f>
        <v>18.669450216287672</v>
      </c>
      <c r="E125" s="126">
        <f t="shared" ref="E125:AA125" si="5">E122*E128/100</f>
        <v>8.9126267544756441</v>
      </c>
      <c r="F125" s="126">
        <f t="shared" si="5"/>
        <v>3.4333912241664732</v>
      </c>
      <c r="G125" s="125">
        <f t="shared" si="5"/>
        <v>0.8025684730222119</v>
      </c>
      <c r="H125" s="124">
        <f t="shared" si="5"/>
        <v>31.119456299327293</v>
      </c>
      <c r="I125" s="126">
        <f t="shared" si="5"/>
        <v>13.191715573335648</v>
      </c>
      <c r="J125" s="126">
        <f t="shared" si="5"/>
        <v>6.4906655598591394</v>
      </c>
      <c r="K125" s="126">
        <f t="shared" si="5"/>
        <v>2.7246512489557175</v>
      </c>
      <c r="L125" s="123">
        <f t="shared" si="5"/>
        <v>0.66801055410739807</v>
      </c>
      <c r="M125" s="127">
        <f t="shared" si="5"/>
        <v>29.202639861213274</v>
      </c>
      <c r="N125" s="126">
        <f t="shared" si="5"/>
        <v>24.560314207105392</v>
      </c>
      <c r="O125" s="126">
        <f t="shared" si="5"/>
        <v>18.645155176540474</v>
      </c>
      <c r="P125" s="126">
        <f t="shared" si="5"/>
        <v>9.622435260931665</v>
      </c>
      <c r="Q125" s="125">
        <f t="shared" si="5"/>
        <v>3.4207166846037347</v>
      </c>
      <c r="R125" s="124">
        <f t="shared" si="5"/>
        <v>12.087478807871721</v>
      </c>
      <c r="S125" s="126">
        <f t="shared" si="5"/>
        <v>17.385277253466349</v>
      </c>
      <c r="T125" s="126">
        <f t="shared" si="5"/>
        <v>8.8147635840775393</v>
      </c>
      <c r="U125" s="126">
        <f t="shared" si="5"/>
        <v>9.9602519683943722</v>
      </c>
      <c r="V125" s="126">
        <f t="shared" si="5"/>
        <v>22.607836929571715</v>
      </c>
      <c r="W125" s="126">
        <f t="shared" si="5"/>
        <v>14.102775083528332</v>
      </c>
      <c r="X125" s="126">
        <f t="shared" si="5"/>
        <v>17.478582804351813</v>
      </c>
      <c r="Y125" s="126">
        <f t="shared" si="5"/>
        <v>15.201621419480936</v>
      </c>
      <c r="Z125" s="126">
        <f t="shared" si="5"/>
        <v>9.643762049854697</v>
      </c>
      <c r="AA125" s="123">
        <f t="shared" si="5"/>
        <v>17.529009542219104</v>
      </c>
      <c r="AB125" s="833"/>
      <c r="AC125" s="833"/>
      <c r="AD125" s="833"/>
      <c r="AE125" s="833"/>
      <c r="AF125" s="833"/>
      <c r="AG125" s="833"/>
      <c r="AH125" s="833"/>
      <c r="AI125" s="833"/>
      <c r="AJ125" s="833"/>
      <c r="AK125" s="833"/>
      <c r="AL125" s="833"/>
      <c r="AM125" s="833"/>
      <c r="AN125" s="833"/>
      <c r="AO125" s="833"/>
      <c r="AP125" s="833"/>
      <c r="AQ125" s="833"/>
      <c r="AR125" s="833"/>
      <c r="AS125" s="833"/>
      <c r="AT125" s="833"/>
      <c r="AU125" s="833"/>
      <c r="AV125" s="833"/>
      <c r="AW125" s="833"/>
      <c r="AX125" s="833"/>
      <c r="AY125" s="833"/>
      <c r="AZ125" s="344"/>
      <c r="BA125" s="965"/>
      <c r="BB125" s="552" t="s">
        <v>16</v>
      </c>
      <c r="BC125" s="427">
        <v>6289.7431417528041</v>
      </c>
      <c r="BD125" s="425">
        <v>3905.1187122105935</v>
      </c>
      <c r="BE125" s="425">
        <v>1864.8430993370712</v>
      </c>
      <c r="BF125" s="425">
        <v>716.41671417186433</v>
      </c>
      <c r="BG125" s="431">
        <v>167.27599943251059</v>
      </c>
      <c r="BH125" s="427">
        <v>4886.4117913568416</v>
      </c>
      <c r="BI125" s="425">
        <v>2073.8414300844161</v>
      </c>
      <c r="BJ125" s="425">
        <v>1020.0109862717304</v>
      </c>
      <c r="BK125" s="425">
        <v>427.38544949781414</v>
      </c>
      <c r="BL125" s="431">
        <v>104.61200479259598</v>
      </c>
      <c r="BM125" s="427">
        <v>1514.1561762086196</v>
      </c>
      <c r="BN125" s="425">
        <v>1272.1940611717341</v>
      </c>
      <c r="BO125" s="425">
        <v>967.80231654065437</v>
      </c>
      <c r="BP125" s="425">
        <v>499.62376538037392</v>
      </c>
      <c r="BQ125" s="431">
        <v>177.3596856000807</v>
      </c>
      <c r="BR125" s="427">
        <v>753.36610379925708</v>
      </c>
      <c r="BS125" s="425">
        <v>667.20993777620254</v>
      </c>
      <c r="BT125" s="425">
        <v>1448.9111597170049</v>
      </c>
      <c r="BU125" s="425">
        <v>708.42274790764827</v>
      </c>
      <c r="BV125" s="425">
        <v>1527.8750969797738</v>
      </c>
      <c r="BW125" s="425">
        <v>433.86235082990993</v>
      </c>
      <c r="BX125" s="425">
        <v>647.02484745774473</v>
      </c>
      <c r="BY125" s="429">
        <v>869.19037560838115</v>
      </c>
      <c r="BZ125" s="429">
        <v>3848.8087239235501</v>
      </c>
      <c r="CA125" s="429">
        <v>2038.7263229053838</v>
      </c>
      <c r="CB125" s="6"/>
      <c r="CC125" s="6"/>
      <c r="CD125" s="6"/>
      <c r="CE125" s="6"/>
      <c r="CF125" s="6"/>
      <c r="CG125" s="6"/>
      <c r="CH125" s="6"/>
      <c r="CI125" s="6"/>
      <c r="CJ125" s="6"/>
      <c r="CK125" s="6"/>
      <c r="CL125" s="6"/>
      <c r="CM125" s="6"/>
      <c r="CN125" s="6"/>
      <c r="CO125" s="6"/>
      <c r="CP125" s="6"/>
      <c r="CQ125" s="6"/>
      <c r="CR125" s="6"/>
      <c r="CS125" s="6"/>
      <c r="CT125" s="6"/>
      <c r="CU125" s="6"/>
      <c r="CV125" s="6"/>
      <c r="CW125" s="6"/>
      <c r="CX125" s="6"/>
      <c r="CY125" s="6"/>
      <c r="CZ125" s="8"/>
    </row>
    <row r="126" s="489" customFormat="true" ht="15" customHeight="true" x14ac:dyDescent="0.2">
      <c r="A126" s="977"/>
      <c r="B126" s="370" t="s">
        <v>22</v>
      </c>
      <c r="C126" s="127">
        <f>100-C124-C125-C127</f>
        <v>2.6163881112959384</v>
      </c>
      <c r="D126" s="126">
        <f>100-D124-D125-D127</f>
        <v>3.1910267518906195</v>
      </c>
      <c r="E126" s="126">
        <f t="shared" ref="E126:AA126" si="6">100-E124-E125-E127</f>
        <v>2.686988510064011</v>
      </c>
      <c r="F126" s="126">
        <f t="shared" si="6"/>
        <v>1.5872913477611772</v>
      </c>
      <c r="G126" s="125">
        <f t="shared" si="6"/>
        <v>0.65577510966406938</v>
      </c>
      <c r="H126" s="124">
        <f t="shared" si="6"/>
        <v>4.7173785585291359</v>
      </c>
      <c r="I126" s="126">
        <f t="shared" si="6"/>
        <v>3.7750486519381532</v>
      </c>
      <c r="J126" s="126">
        <f t="shared" si="6"/>
        <v>2.0859858015985675</v>
      </c>
      <c r="K126" s="126">
        <f t="shared" si="6"/>
        <v>1.3181467146300534</v>
      </c>
      <c r="L126" s="123">
        <f t="shared" si="6"/>
        <v>0.65438961958628616</v>
      </c>
      <c r="M126" s="127">
        <f t="shared" si="6"/>
        <v>1.2154150260445942</v>
      </c>
      <c r="N126" s="126">
        <f t="shared" si="6"/>
        <v>1.5790909007559408</v>
      </c>
      <c r="O126" s="126">
        <f t="shared" si="6"/>
        <v>1.1400602496605545</v>
      </c>
      <c r="P126" s="126">
        <f t="shared" si="6"/>
        <v>0.72133631163225265</v>
      </c>
      <c r="Q126" s="125">
        <f t="shared" si="6"/>
        <v>0.61090182073717814</v>
      </c>
      <c r="R126" s="124">
        <f t="shared" si="6"/>
        <v>1.4424759592628216</v>
      </c>
      <c r="S126" s="126">
        <f t="shared" si="6"/>
        <v>0.82073404286218365</v>
      </c>
      <c r="T126" s="126">
        <f t="shared" si="6"/>
        <v>1.9936065467609239</v>
      </c>
      <c r="U126" s="126">
        <f t="shared" si="6"/>
        <v>1.7565751490773875</v>
      </c>
      <c r="V126" s="126">
        <f t="shared" si="6"/>
        <v>0.34000879347642776</v>
      </c>
      <c r="W126" s="126">
        <f t="shared" si="6"/>
        <v>0.90454186717906282</v>
      </c>
      <c r="X126" s="126">
        <f t="shared" si="6"/>
        <v>0.88005371185203174</v>
      </c>
      <c r="Y126" s="126">
        <f t="shared" si="6"/>
        <v>1.8007036740959199</v>
      </c>
      <c r="Z126" s="126">
        <f t="shared" si="6"/>
        <v>3.5196081529315317</v>
      </c>
      <c r="AA126" s="123">
        <f t="shared" si="6"/>
        <v>0.66401540551804983</v>
      </c>
      <c r="AB126" s="833"/>
      <c r="AC126" s="833"/>
      <c r="AD126" s="833"/>
      <c r="AE126" s="833"/>
      <c r="AF126" s="833"/>
      <c r="AG126" s="833"/>
      <c r="AH126" s="833"/>
      <c r="AI126" s="833"/>
      <c r="AJ126" s="833"/>
      <c r="AK126" s="833"/>
      <c r="AL126" s="833"/>
      <c r="AM126" s="833"/>
      <c r="AN126" s="833"/>
      <c r="AO126" s="833"/>
      <c r="AP126" s="833"/>
      <c r="AQ126" s="833"/>
      <c r="AR126" s="833"/>
      <c r="AS126" s="833"/>
      <c r="AT126" s="833"/>
      <c r="AU126" s="833"/>
      <c r="AV126" s="833"/>
      <c r="AW126" s="833"/>
      <c r="AX126" s="833"/>
      <c r="AY126" s="833"/>
      <c r="AZ126" s="344"/>
      <c r="BA126" s="965"/>
      <c r="BB126" s="552" t="s">
        <v>22</v>
      </c>
      <c r="BC126" s="427">
        <v>551.30060664383075</v>
      </c>
      <c r="BD126" s="425">
        <v>667.67463269624818</v>
      </c>
      <c r="BE126" s="425">
        <v>562.42976000487658</v>
      </c>
      <c r="BF126" s="425">
        <v>331.9881058882774</v>
      </c>
      <c r="BG126" s="431">
        <v>137.24061394832319</v>
      </c>
      <c r="BH126" s="427">
        <v>742.69407883971189</v>
      </c>
      <c r="BI126" s="425">
        <v>593.61230146013247</v>
      </c>
      <c r="BJ126" s="425">
        <v>327.96644306860435</v>
      </c>
      <c r="BK126" s="425">
        <v>207.27118966227391</v>
      </c>
      <c r="BL126" s="431">
        <v>103.00680361719917</v>
      </c>
      <c r="BM126" s="427">
        <v>64.381422322321285</v>
      </c>
      <c r="BN126" s="425">
        <v>83.046424946463361</v>
      </c>
      <c r="BO126" s="425">
        <v>59.372312273305091</v>
      </c>
      <c r="BP126" s="425">
        <v>37.521566507261753</v>
      </c>
      <c r="BQ126" s="431">
        <v>31.761176484282704</v>
      </c>
      <c r="BR126" s="427">
        <v>90.331344487507039</v>
      </c>
      <c r="BS126" s="425">
        <v>31.571285553462417</v>
      </c>
      <c r="BT126" s="425">
        <v>327.85580008802157</v>
      </c>
      <c r="BU126" s="425">
        <v>125.43081218929922</v>
      </c>
      <c r="BV126" s="425">
        <v>23.449285181511396</v>
      </c>
      <c r="BW126" s="425">
        <v>28.749076830568207</v>
      </c>
      <c r="BX126" s="425">
        <v>33.201649965856483</v>
      </c>
      <c r="BY126" s="429">
        <v>103.98076595522215</v>
      </c>
      <c r="BZ126" s="429">
        <v>1408.808332150473</v>
      </c>
      <c r="CA126" s="429">
        <v>77.255366779634898</v>
      </c>
      <c r="CB126" s="6"/>
      <c r="CC126" s="6"/>
      <c r="CD126" s="6"/>
      <c r="CE126" s="6"/>
      <c r="CF126" s="6"/>
      <c r="CG126" s="6"/>
      <c r="CH126" s="6"/>
      <c r="CI126" s="6"/>
      <c r="CJ126" s="6"/>
      <c r="CK126" s="6"/>
      <c r="CL126" s="6"/>
      <c r="CM126" s="6"/>
      <c r="CN126" s="6"/>
      <c r="CO126" s="6"/>
      <c r="CP126" s="6"/>
      <c r="CQ126" s="6"/>
      <c r="CR126" s="6"/>
      <c r="CS126" s="6"/>
      <c r="CT126" s="6"/>
      <c r="CU126" s="6"/>
      <c r="CV126" s="6"/>
      <c r="CW126" s="6"/>
      <c r="CX126" s="6"/>
      <c r="CY126" s="6"/>
      <c r="CZ126" s="8"/>
    </row>
    <row r="127" s="489" customFormat="true" ht="15" customHeight="true" x14ac:dyDescent="0.2">
      <c r="A127" s="977"/>
      <c r="B127" s="370" t="s">
        <v>19</v>
      </c>
      <c r="C127" s="127">
        <v>8.8441347235387315</v>
      </c>
      <c r="D127" s="126">
        <v>1.6912305712832549</v>
      </c>
      <c r="E127" s="126">
        <v>0.262426036221451</v>
      </c>
      <c r="F127" s="126">
        <v>0.22359072655834264</v>
      </c>
      <c r="G127" s="125">
        <v>0.13134697659079228</v>
      </c>
      <c r="H127" s="124">
        <v>4.8092733657939366</v>
      </c>
      <c r="I127" s="126">
        <v>0.61167601465994015</v>
      </c>
      <c r="J127" s="126">
        <v>0.21393662447989889</v>
      </c>
      <c r="K127" s="126">
        <v>3.938974293705988E-2</v>
      </c>
      <c r="L127" s="123">
        <v>0.17481167726347308</v>
      </c>
      <c r="M127" s="127">
        <v>15.892193475110572</v>
      </c>
      <c r="N127" s="126">
        <v>6.4923281323306439</v>
      </c>
      <c r="O127" s="126">
        <v>3.335505397680655</v>
      </c>
      <c r="P127" s="126">
        <v>1.1376317294698797</v>
      </c>
      <c r="Q127" s="125">
        <v>0.3319661147130149</v>
      </c>
      <c r="R127" s="124">
        <v>3.1899368795694003</v>
      </c>
      <c r="S127" s="126">
        <v>1.7874635171949163</v>
      </c>
      <c r="T127" s="126">
        <v>0.56275860113367171</v>
      </c>
      <c r="U127" s="126">
        <v>1.9047738279639708</v>
      </c>
      <c r="V127" s="126">
        <v>4.7121721791432991</v>
      </c>
      <c r="W127" s="126">
        <v>5.9806510806079238</v>
      </c>
      <c r="X127" s="126">
        <v>11.837779807059206</v>
      </c>
      <c r="Y127" s="126">
        <v>5.3115281960640326</v>
      </c>
      <c r="Z127" s="126">
        <v>0.63162906683289721</v>
      </c>
      <c r="AA127" s="123">
        <v>2.8936905650055462</v>
      </c>
      <c r="AB127" s="833"/>
      <c r="AC127" s="833"/>
      <c r="AD127" s="833"/>
      <c r="AE127" s="833"/>
      <c r="AF127" s="833"/>
      <c r="AG127" s="833"/>
      <c r="AH127" s="833"/>
      <c r="AI127" s="833"/>
      <c r="AJ127" s="833"/>
      <c r="AK127" s="833"/>
      <c r="AL127" s="833"/>
      <c r="AM127" s="833"/>
      <c r="AN127" s="833"/>
      <c r="AO127" s="833"/>
      <c r="AP127" s="833"/>
      <c r="AQ127" s="833"/>
      <c r="AR127" s="833"/>
      <c r="AS127" s="833"/>
      <c r="AT127" s="833"/>
      <c r="AU127" s="833"/>
      <c r="AV127" s="833"/>
      <c r="AW127" s="833"/>
      <c r="AX127" s="833"/>
      <c r="AY127" s="833"/>
      <c r="AZ127" s="344"/>
      <c r="BA127" s="965"/>
      <c r="BB127" s="552" t="s">
        <v>19</v>
      </c>
      <c r="BC127" s="427">
        <v>1845.9619594931355</v>
      </c>
      <c r="BD127" s="425">
        <v>353.76088224222252</v>
      </c>
      <c r="BE127" s="425">
        <v>54.909560750297281</v>
      </c>
      <c r="BF127" s="425">
        <v>46.656537387699196</v>
      </c>
      <c r="BG127" s="431">
        <v>27.376839199677931</v>
      </c>
      <c r="BH127" s="427">
        <v>755.25680492780532</v>
      </c>
      <c r="BI127" s="425">
        <v>96.161172009448748</v>
      </c>
      <c r="BJ127" s="425">
        <v>33.620563601234316</v>
      </c>
      <c r="BK127" s="425">
        <v>6.1788270157901133</v>
      </c>
      <c r="BL127" s="431">
        <v>27.376839199677931</v>
      </c>
      <c r="BM127" s="427">
        <v>824.26723515805918</v>
      </c>
      <c r="BN127" s="425">
        <v>336.38150022296082</v>
      </c>
      <c r="BO127" s="425">
        <v>173.14073663820147</v>
      </c>
      <c r="BP127" s="425">
        <v>59.069802655874042</v>
      </c>
      <c r="BQ127" s="431">
        <v>17.212297643982872</v>
      </c>
      <c r="BR127" s="427">
        <v>198.83058902385628</v>
      </c>
      <c r="BS127" s="425">
        <v>68.600378638658711</v>
      </c>
      <c r="BT127" s="425">
        <v>92.50335577515628</v>
      </c>
      <c r="BU127" s="425">
        <v>135.48660611033512</v>
      </c>
      <c r="BV127" s="425">
        <v>318.47969557880583</v>
      </c>
      <c r="BW127" s="425">
        <v>184.0493060112949</v>
      </c>
      <c r="BX127" s="425">
        <v>438.29648485649614</v>
      </c>
      <c r="BY127" s="429">
        <v>303.75706379152643</v>
      </c>
      <c r="BZ127" s="429">
        <v>252.10837426176343</v>
      </c>
      <c r="CA127" s="429">
        <v>336.55392502514076</v>
      </c>
      <c r="CB127" s="6"/>
      <c r="CC127" s="6"/>
      <c r="CD127" s="6"/>
      <c r="CE127" s="6"/>
      <c r="CF127" s="6"/>
      <c r="CG127" s="6"/>
      <c r="CH127" s="6"/>
      <c r="CI127" s="6"/>
      <c r="CJ127" s="6"/>
      <c r="CK127" s="6"/>
      <c r="CL127" s="6"/>
      <c r="CM127" s="6"/>
      <c r="CN127" s="6"/>
      <c r="CO127" s="6"/>
      <c r="CP127" s="6"/>
      <c r="CQ127" s="6"/>
      <c r="CR127" s="6"/>
      <c r="CS127" s="6"/>
      <c r="CT127" s="6"/>
      <c r="CU127" s="6"/>
      <c r="CV127" s="6"/>
      <c r="CW127" s="6"/>
      <c r="CX127" s="6"/>
      <c r="CY127" s="6"/>
      <c r="CZ127" s="8"/>
    </row>
    <row r="128" s="489" customFormat="true" ht="15" customHeight="true" x14ac:dyDescent="0.2">
      <c r="A128" s="977" t="s">
        <v>173</v>
      </c>
      <c r="B128" s="370" t="s">
        <v>49</v>
      </c>
      <c r="C128" s="127">
        <v>34.044806625634763</v>
      </c>
      <c r="D128" s="126">
        <v>19.627726322016919</v>
      </c>
      <c r="E128" s="126">
        <v>9.1834858211404136</v>
      </c>
      <c r="F128" s="126">
        <v>3.4967125652001587</v>
      </c>
      <c r="G128" s="125">
        <v>0.80893578525154575</v>
      </c>
      <c r="H128" s="124">
        <v>34.396269134748032</v>
      </c>
      <c r="I128" s="126">
        <v>13.796949772232296</v>
      </c>
      <c r="J128" s="126">
        <v>6.6434599859433954</v>
      </c>
      <c r="K128" s="126">
        <v>2.7621484207799178</v>
      </c>
      <c r="L128" s="123">
        <v>0.6735960210494687</v>
      </c>
      <c r="M128" s="127">
        <v>35.229578171381682</v>
      </c>
      <c r="N128" s="126">
        <v>26.716733739145866</v>
      </c>
      <c r="O128" s="126">
        <v>19.518728692709075</v>
      </c>
      <c r="P128" s="126">
        <v>9.8047015288789794</v>
      </c>
      <c r="Q128" s="125">
        <v>3.4532765216487906</v>
      </c>
      <c r="R128" s="124">
        <v>12.674619509293377</v>
      </c>
      <c r="S128" s="126">
        <v>17.850863027396024</v>
      </c>
      <c r="T128" s="126">
        <v>9.0460127000148383</v>
      </c>
      <c r="U128" s="126">
        <v>10.338791194014876</v>
      </c>
      <c r="V128" s="126">
        <v>23.810801723683888</v>
      </c>
      <c r="W128" s="126">
        <v>15.145577303962368</v>
      </c>
      <c r="X128" s="126">
        <v>20.025376900032462</v>
      </c>
      <c r="Y128" s="126">
        <v>16.36557937126004</v>
      </c>
      <c r="Z128" s="126">
        <v>10.061436131383529</v>
      </c>
      <c r="AA128" s="123">
        <v>18.175645569838426</v>
      </c>
      <c r="AB128" s="833"/>
      <c r="AC128" s="833"/>
      <c r="AD128" s="833"/>
      <c r="AE128" s="833"/>
      <c r="AF128" s="833"/>
      <c r="AG128" s="833"/>
      <c r="AH128" s="833"/>
      <c r="AI128" s="833"/>
      <c r="AJ128" s="833"/>
      <c r="AK128" s="833"/>
      <c r="AL128" s="833"/>
      <c r="AM128" s="833"/>
      <c r="AN128" s="833"/>
      <c r="AO128" s="833"/>
      <c r="AP128" s="833"/>
      <c r="AQ128" s="833"/>
      <c r="AR128" s="833"/>
      <c r="AS128" s="833"/>
      <c r="AT128" s="833"/>
      <c r="AU128" s="833"/>
      <c r="AV128" s="833"/>
      <c r="AW128" s="833"/>
      <c r="AX128" s="833"/>
      <c r="AY128" s="833"/>
      <c r="AZ128" s="344"/>
      <c r="BA128" s="965" t="s">
        <v>108</v>
      </c>
      <c r="BB128" s="552" t="s">
        <v>49</v>
      </c>
      <c r="BC128" s="54" t="s">
        <v>35</v>
      </c>
      <c r="BD128" s="50" t="s">
        <v>35</v>
      </c>
      <c r="BE128" s="50" t="s">
        <v>35</v>
      </c>
      <c r="BF128" s="50" t="s">
        <v>35</v>
      </c>
      <c r="BG128" s="45" t="s">
        <v>35</v>
      </c>
      <c r="BH128" s="54" t="s">
        <v>35</v>
      </c>
      <c r="BI128" s="50" t="s">
        <v>35</v>
      </c>
      <c r="BJ128" s="50" t="s">
        <v>35</v>
      </c>
      <c r="BK128" s="50" t="s">
        <v>35</v>
      </c>
      <c r="BL128" s="45" t="s">
        <v>35</v>
      </c>
      <c r="BM128" s="54" t="s">
        <v>35</v>
      </c>
      <c r="BN128" s="50" t="s">
        <v>35</v>
      </c>
      <c r="BO128" s="50" t="s">
        <v>35</v>
      </c>
      <c r="BP128" s="50" t="s">
        <v>35</v>
      </c>
      <c r="BQ128" s="45" t="s">
        <v>35</v>
      </c>
      <c r="BR128" s="54" t="s">
        <v>35</v>
      </c>
      <c r="BS128" s="50" t="s">
        <v>35</v>
      </c>
      <c r="BT128" s="50" t="s">
        <v>35</v>
      </c>
      <c r="BU128" s="50" t="s">
        <v>35</v>
      </c>
      <c r="BV128" s="50" t="s">
        <v>35</v>
      </c>
      <c r="BW128" s="50" t="s">
        <v>35</v>
      </c>
      <c r="BX128" s="50" t="s">
        <v>35</v>
      </c>
      <c r="BY128" s="39" t="s">
        <v>35</v>
      </c>
      <c r="BZ128" s="39" t="s">
        <v>35</v>
      </c>
      <c r="CA128" s="39" t="s">
        <v>35</v>
      </c>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row>
    <row r="129" s="489" customFormat="true" ht="15" customHeight="true" x14ac:dyDescent="0.2">
      <c r="A129" s="978"/>
      <c r="B129" s="371" t="s">
        <v>48</v>
      </c>
      <c r="C129" s="122">
        <v>65.955193374365095</v>
      </c>
      <c r="D129" s="121">
        <v>80.372273677983358</v>
      </c>
      <c r="E129" s="121">
        <v>90.816514178859492</v>
      </c>
      <c r="F129" s="121">
        <v>96.503287434799773</v>
      </c>
      <c r="G129" s="120">
        <v>99.191064214748408</v>
      </c>
      <c r="H129" s="119">
        <v>65.60373086525172</v>
      </c>
      <c r="I129" s="121">
        <v>86.203050227767591</v>
      </c>
      <c r="J129" s="121">
        <v>93.35654001405652</v>
      </c>
      <c r="K129" s="121">
        <v>97.23785157922002</v>
      </c>
      <c r="L129" s="118">
        <v>99.326403978950552</v>
      </c>
      <c r="M129" s="122">
        <v>64.770421828618353</v>
      </c>
      <c r="N129" s="121">
        <v>73.283266260854091</v>
      </c>
      <c r="O129" s="121">
        <v>80.481271307290825</v>
      </c>
      <c r="P129" s="121">
        <v>90.195298471121049</v>
      </c>
      <c r="Q129" s="120">
        <v>96.546723478351183</v>
      </c>
      <c r="R129" s="119">
        <v>87.325380490706763</v>
      </c>
      <c r="S129" s="121">
        <v>82.149136972603969</v>
      </c>
      <c r="T129" s="121">
        <v>90.953987299985158</v>
      </c>
      <c r="U129" s="121">
        <v>89.661208805985112</v>
      </c>
      <c r="V129" s="121">
        <v>76.189198276316134</v>
      </c>
      <c r="W129" s="121">
        <v>84.854422696037574</v>
      </c>
      <c r="X129" s="121">
        <v>79.974623099967616</v>
      </c>
      <c r="Y129" s="121">
        <v>83.634420628740131</v>
      </c>
      <c r="Z129" s="121">
        <v>89.938563868616598</v>
      </c>
      <c r="AA129" s="118">
        <v>81.824354430161435</v>
      </c>
      <c r="AB129" s="833"/>
      <c r="AC129" s="833"/>
      <c r="AD129" s="833"/>
      <c r="AE129" s="833"/>
      <c r="AF129" s="833"/>
      <c r="AG129" s="833"/>
      <c r="AH129" s="833"/>
      <c r="AI129" s="833"/>
      <c r="AJ129" s="833"/>
      <c r="AK129" s="833"/>
      <c r="AL129" s="833"/>
      <c r="AM129" s="833"/>
      <c r="AN129" s="833"/>
      <c r="AO129" s="833"/>
      <c r="AP129" s="833"/>
      <c r="AQ129" s="833"/>
      <c r="AR129" s="833"/>
      <c r="AS129" s="833"/>
      <c r="AT129" s="833"/>
      <c r="AU129" s="833"/>
      <c r="AV129" s="833"/>
      <c r="AW129" s="833"/>
      <c r="AX129" s="833"/>
      <c r="AY129" s="833"/>
      <c r="AZ129" s="344"/>
      <c r="BA129" s="967"/>
      <c r="BB129" s="554" t="s">
        <v>48</v>
      </c>
      <c r="BC129" s="53" t="s">
        <v>35</v>
      </c>
      <c r="BD129" s="49" t="s">
        <v>35</v>
      </c>
      <c r="BE129" s="49" t="s">
        <v>35</v>
      </c>
      <c r="BF129" s="49" t="s">
        <v>35</v>
      </c>
      <c r="BG129" s="44" t="s">
        <v>35</v>
      </c>
      <c r="BH129" s="53" t="s">
        <v>35</v>
      </c>
      <c r="BI129" s="49" t="s">
        <v>35</v>
      </c>
      <c r="BJ129" s="49" t="s">
        <v>35</v>
      </c>
      <c r="BK129" s="49" t="s">
        <v>35</v>
      </c>
      <c r="BL129" s="44" t="s">
        <v>35</v>
      </c>
      <c r="BM129" s="53" t="s">
        <v>35</v>
      </c>
      <c r="BN129" s="49" t="s">
        <v>35</v>
      </c>
      <c r="BO129" s="49" t="s">
        <v>35</v>
      </c>
      <c r="BP129" s="49" t="s">
        <v>35</v>
      </c>
      <c r="BQ129" s="44" t="s">
        <v>35</v>
      </c>
      <c r="BR129" s="53" t="s">
        <v>35</v>
      </c>
      <c r="BS129" s="49" t="s">
        <v>35</v>
      </c>
      <c r="BT129" s="49" t="s">
        <v>35</v>
      </c>
      <c r="BU129" s="49" t="s">
        <v>35</v>
      </c>
      <c r="BV129" s="49" t="s">
        <v>35</v>
      </c>
      <c r="BW129" s="49" t="s">
        <v>35</v>
      </c>
      <c r="BX129" s="49" t="s">
        <v>35</v>
      </c>
      <c r="BY129" s="38" t="s">
        <v>35</v>
      </c>
      <c r="BZ129" s="38" t="s">
        <v>35</v>
      </c>
      <c r="CA129" s="38" t="s">
        <v>35</v>
      </c>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row>
    <row r="130" s="316" customFormat="true" ht="15" hidden="true" customHeight="true" x14ac:dyDescent="0.2">
      <c r="A130" s="987" t="s">
        <v>47</v>
      </c>
      <c r="B130" s="368" t="s">
        <v>42</v>
      </c>
      <c r="C130" s="374"/>
      <c r="D130" s="375"/>
      <c r="E130" s="375"/>
      <c r="F130" s="375"/>
      <c r="G130" s="376"/>
      <c r="H130" s="377"/>
      <c r="I130" s="375"/>
      <c r="J130" s="375"/>
      <c r="K130" s="375"/>
      <c r="L130" s="378"/>
      <c r="M130" s="374"/>
      <c r="N130" s="375"/>
      <c r="O130" s="375"/>
      <c r="P130" s="375"/>
      <c r="Q130" s="376"/>
      <c r="R130" s="377"/>
      <c r="S130" s="375"/>
      <c r="T130" s="375"/>
      <c r="U130" s="375"/>
      <c r="V130" s="375"/>
      <c r="W130" s="375"/>
      <c r="X130" s="375"/>
      <c r="Y130" s="375"/>
      <c r="Z130" s="375"/>
      <c r="AA130" s="378"/>
      <c r="AB130" s="833"/>
      <c r="AC130" s="833"/>
      <c r="AD130" s="833"/>
      <c r="AE130" s="833"/>
      <c r="AF130" s="833"/>
      <c r="AG130" s="833"/>
      <c r="AH130" s="833"/>
      <c r="AI130" s="833"/>
      <c r="AJ130" s="833"/>
      <c r="AK130" s="833"/>
      <c r="AL130" s="833"/>
      <c r="AM130" s="833"/>
      <c r="AN130" s="833"/>
      <c r="AO130" s="833"/>
      <c r="AP130" s="833"/>
      <c r="AQ130" s="833"/>
      <c r="AR130" s="833"/>
      <c r="AS130" s="833"/>
      <c r="AT130" s="833"/>
      <c r="AU130" s="833"/>
      <c r="AV130" s="833"/>
      <c r="AW130" s="833"/>
      <c r="AX130" s="833"/>
      <c r="AY130" s="833"/>
      <c r="AZ130" s="344"/>
      <c r="BB130" s="318"/>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16" customFormat="true" ht="15" hidden="true" customHeight="true" x14ac:dyDescent="0.2">
      <c r="A131" s="988"/>
      <c r="B131" s="365" t="s">
        <v>46</v>
      </c>
      <c r="C131" s="379"/>
      <c r="D131" s="380"/>
      <c r="E131" s="380"/>
      <c r="F131" s="380"/>
      <c r="G131" s="381"/>
      <c r="H131" s="382"/>
      <c r="I131" s="380"/>
      <c r="J131" s="380"/>
      <c r="K131" s="380"/>
      <c r="L131" s="383"/>
      <c r="M131" s="379"/>
      <c r="N131" s="380"/>
      <c r="O131" s="380"/>
      <c r="P131" s="380"/>
      <c r="Q131" s="381"/>
      <c r="R131" s="382"/>
      <c r="S131" s="380"/>
      <c r="T131" s="380"/>
      <c r="U131" s="380"/>
      <c r="V131" s="380"/>
      <c r="W131" s="380"/>
      <c r="X131" s="380"/>
      <c r="Y131" s="380"/>
      <c r="Z131" s="380"/>
      <c r="AA131" s="383"/>
      <c r="AB131" s="833"/>
      <c r="AC131" s="833"/>
      <c r="AD131" s="833"/>
      <c r="AE131" s="833"/>
      <c r="AF131" s="833"/>
      <c r="AG131" s="833"/>
      <c r="AH131" s="833"/>
      <c r="AI131" s="833"/>
      <c r="AJ131" s="833"/>
      <c r="AK131" s="833"/>
      <c r="AL131" s="833"/>
      <c r="AM131" s="833"/>
      <c r="AN131" s="833"/>
      <c r="AO131" s="833"/>
      <c r="AP131" s="833"/>
      <c r="AQ131" s="833"/>
      <c r="AR131" s="833"/>
      <c r="AS131" s="833"/>
      <c r="AT131" s="833"/>
      <c r="AU131" s="833"/>
      <c r="AV131" s="833"/>
      <c r="AW131" s="833"/>
      <c r="AX131" s="833"/>
      <c r="AY131" s="833"/>
      <c r="AZ131" s="344"/>
      <c r="BB131" s="318"/>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16" customFormat="true" ht="15" hidden="true" customHeight="true" x14ac:dyDescent="0.2">
      <c r="A132" s="989"/>
      <c r="B132" s="366" t="s">
        <v>46</v>
      </c>
      <c r="C132" s="384"/>
      <c r="D132" s="385"/>
      <c r="E132" s="385"/>
      <c r="F132" s="385"/>
      <c r="G132" s="386"/>
      <c r="H132" s="387"/>
      <c r="I132" s="385"/>
      <c r="J132" s="385"/>
      <c r="K132" s="385"/>
      <c r="L132" s="388"/>
      <c r="M132" s="384"/>
      <c r="N132" s="385"/>
      <c r="O132" s="385"/>
      <c r="P132" s="385"/>
      <c r="Q132" s="386"/>
      <c r="R132" s="18"/>
      <c r="S132" s="17"/>
      <c r="T132" s="17"/>
      <c r="U132" s="17"/>
      <c r="V132" s="17"/>
      <c r="W132" s="17"/>
      <c r="X132" s="17"/>
      <c r="Y132" s="17"/>
      <c r="Z132" s="17"/>
      <c r="AA132" s="12"/>
      <c r="AB132" s="833"/>
      <c r="AC132" s="833"/>
      <c r="AD132" s="833"/>
      <c r="AE132" s="833"/>
      <c r="AF132" s="833"/>
      <c r="AG132" s="833"/>
      <c r="AH132" s="833"/>
      <c r="AI132" s="833"/>
      <c r="AJ132" s="833"/>
      <c r="AK132" s="833"/>
      <c r="AL132" s="833"/>
      <c r="AM132" s="833"/>
      <c r="AN132" s="833"/>
      <c r="AO132" s="833"/>
      <c r="AP132" s="833"/>
      <c r="AQ132" s="833"/>
      <c r="AR132" s="833"/>
      <c r="AS132" s="833"/>
      <c r="AT132" s="833"/>
      <c r="AU132" s="833"/>
      <c r="AV132" s="833"/>
      <c r="AW132" s="833"/>
      <c r="AX132" s="833"/>
      <c r="AY132" s="833"/>
      <c r="AZ132" s="344"/>
      <c r="BB132" s="318"/>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489" customFormat="true" ht="15" customHeight="true" x14ac:dyDescent="0.2">
      <c r="A133" s="315"/>
      <c r="B133" s="367"/>
      <c r="C133" s="984" t="s">
        <v>114</v>
      </c>
      <c r="D133" s="985"/>
      <c r="E133" s="985"/>
      <c r="F133" s="985"/>
      <c r="G133" s="986"/>
      <c r="H133" s="982" t="s">
        <v>38</v>
      </c>
      <c r="I133" s="974"/>
      <c r="J133" s="974"/>
      <c r="K133" s="974"/>
      <c r="L133" s="976"/>
      <c r="M133" s="973" t="s">
        <v>37</v>
      </c>
      <c r="N133" s="974"/>
      <c r="O133" s="974"/>
      <c r="P133" s="974"/>
      <c r="Q133" s="976"/>
      <c r="R133" s="20" t="s">
        <v>138</v>
      </c>
      <c r="S133" s="398"/>
      <c r="T133" s="398"/>
      <c r="U133" s="398"/>
      <c r="V133" s="398"/>
      <c r="W133" s="398"/>
      <c r="X133" s="398"/>
      <c r="Y133" s="398"/>
      <c r="Z133" s="398"/>
      <c r="AA133" s="398"/>
      <c r="AB133" s="833"/>
      <c r="AC133" s="833"/>
      <c r="AD133" s="833"/>
      <c r="AE133" s="833"/>
      <c r="AF133" s="833"/>
      <c r="AG133" s="833"/>
      <c r="AH133" s="833"/>
      <c r="AI133" s="833"/>
      <c r="AJ133" s="833"/>
      <c r="AK133" s="833"/>
      <c r="AL133" s="833"/>
      <c r="AM133" s="833"/>
      <c r="AN133" s="833"/>
      <c r="AO133" s="833"/>
      <c r="AP133" s="833"/>
      <c r="AQ133" s="833"/>
      <c r="AR133" s="833"/>
      <c r="AS133" s="833"/>
      <c r="AT133" s="833"/>
      <c r="AU133" s="833"/>
      <c r="AV133" s="833"/>
      <c r="AW133" s="833"/>
      <c r="AX133" s="833"/>
      <c r="AY133" s="833"/>
      <c r="AZ133" s="344"/>
      <c r="BA133" s="345" t="s">
        <v>128</v>
      </c>
      <c r="BB133" s="301" t="s">
        <v>98</v>
      </c>
      <c r="BC133" s="969" t="s">
        <v>114</v>
      </c>
      <c r="BD133" s="970"/>
      <c r="BE133" s="970"/>
      <c r="BF133" s="970"/>
      <c r="BG133" s="971"/>
      <c r="BH133" s="969" t="s">
        <v>38</v>
      </c>
      <c r="BI133" s="970"/>
      <c r="BJ133" s="970"/>
      <c r="BK133" s="970"/>
      <c r="BL133" s="971"/>
      <c r="BM133" s="969" t="s">
        <v>37</v>
      </c>
      <c r="BN133" s="970"/>
      <c r="BO133" s="970"/>
      <c r="BP133" s="970"/>
      <c r="BQ133" s="972"/>
      <c r="BR133" s="19" t="s">
        <v>138</v>
      </c>
      <c r="BS133" s="398"/>
      <c r="BT133" s="398"/>
      <c r="BU133" s="398"/>
      <c r="BV133" s="398"/>
      <c r="BW133" s="398"/>
      <c r="BX133" s="398"/>
      <c r="BY133" s="398"/>
      <c r="BZ133" s="409"/>
      <c r="CA133" s="409"/>
      <c r="CB133" s="343"/>
      <c r="CC133" s="343"/>
      <c r="CD133" s="343"/>
      <c r="CE133" s="343"/>
      <c r="CF133" s="343"/>
      <c r="CG133" s="343"/>
      <c r="CH133" s="343"/>
      <c r="CI133" s="343"/>
      <c r="CJ133" s="343"/>
      <c r="CK133" s="343"/>
      <c r="CL133" s="343"/>
      <c r="CM133" s="343"/>
      <c r="CN133" s="343"/>
      <c r="CO133" s="343"/>
      <c r="CP133" s="343"/>
      <c r="CQ133" s="343"/>
      <c r="CR133" s="343"/>
      <c r="CS133" s="343"/>
      <c r="CT133" s="343"/>
      <c r="CU133" s="343"/>
      <c r="CV133" s="343"/>
      <c r="CW133" s="343"/>
      <c r="CX133" s="343"/>
      <c r="CY133" s="343"/>
      <c r="CZ133" s="343"/>
    </row>
    <row r="134" s="489" customFormat="true" ht="24" x14ac:dyDescent="0.2">
      <c r="A134" s="333" t="s">
        <v>69</v>
      </c>
      <c r="B134" s="367"/>
      <c r="C134" s="390" t="s">
        <v>0</v>
      </c>
      <c r="D134" s="545" t="s">
        <v>1</v>
      </c>
      <c r="E134" s="545" t="s">
        <v>2</v>
      </c>
      <c r="F134" s="545" t="s">
        <v>3</v>
      </c>
      <c r="G134" s="546" t="s">
        <v>4</v>
      </c>
      <c r="H134" s="372" t="s">
        <v>0</v>
      </c>
      <c r="I134" s="548" t="s">
        <v>1</v>
      </c>
      <c r="J134" s="548" t="s">
        <v>2</v>
      </c>
      <c r="K134" s="548" t="s">
        <v>3</v>
      </c>
      <c r="L134" s="549" t="s">
        <v>4</v>
      </c>
      <c r="M134" s="373" t="s">
        <v>0</v>
      </c>
      <c r="N134" s="548" t="s">
        <v>1</v>
      </c>
      <c r="O134" s="548" t="s">
        <v>2</v>
      </c>
      <c r="P134" s="548" t="s">
        <v>3</v>
      </c>
      <c r="Q134" s="544" t="s">
        <v>4</v>
      </c>
      <c r="R134" s="372" t="s">
        <v>617</v>
      </c>
      <c r="S134" s="548" t="s">
        <v>618</v>
      </c>
      <c r="T134" s="548" t="s">
        <v>619</v>
      </c>
      <c r="U134" s="548" t="s">
        <v>620</v>
      </c>
      <c r="V134" s="548" t="s">
        <v>621</v>
      </c>
      <c r="W134" s="548" t="s">
        <v>151</v>
      </c>
      <c r="X134" s="548" t="s">
        <v>152</v>
      </c>
      <c r="Y134" s="548" t="s">
        <v>622</v>
      </c>
      <c r="Z134" s="548" t="s">
        <v>623</v>
      </c>
      <c r="AA134" s="549" t="s">
        <v>624</v>
      </c>
      <c r="AB134" s="833"/>
      <c r="AC134" s="833"/>
      <c r="AD134" s="833"/>
      <c r="AE134" s="833"/>
      <c r="AF134" s="833"/>
      <c r="AG134" s="833"/>
      <c r="AH134" s="833"/>
      <c r="AI134" s="833"/>
      <c r="AJ134" s="833"/>
      <c r="AK134" s="833"/>
      <c r="AL134" s="833"/>
      <c r="AM134" s="833"/>
      <c r="AN134" s="833"/>
      <c r="AO134" s="833"/>
      <c r="AP134" s="833"/>
      <c r="AQ134" s="833"/>
      <c r="AR134" s="833"/>
      <c r="AS134" s="833"/>
      <c r="AT134" s="833"/>
      <c r="AU134" s="833"/>
      <c r="AV134" s="833"/>
      <c r="AW134" s="833"/>
      <c r="AX134" s="833"/>
      <c r="AY134" s="833"/>
      <c r="AZ134" s="344"/>
      <c r="BA134" s="333" t="s">
        <v>116</v>
      </c>
      <c r="BB134" s="332"/>
      <c r="BC134" s="422" t="s">
        <v>0</v>
      </c>
      <c r="BD134" s="521" t="s">
        <v>1</v>
      </c>
      <c r="BE134" s="521" t="s">
        <v>2</v>
      </c>
      <c r="BF134" s="521" t="s">
        <v>3</v>
      </c>
      <c r="BG134" s="423" t="s">
        <v>4</v>
      </c>
      <c r="BH134" s="422" t="s">
        <v>0</v>
      </c>
      <c r="BI134" s="521" t="s">
        <v>1</v>
      </c>
      <c r="BJ134" s="521" t="s">
        <v>2</v>
      </c>
      <c r="BK134" s="521" t="s">
        <v>3</v>
      </c>
      <c r="BL134" s="423" t="s">
        <v>4</v>
      </c>
      <c r="BM134" s="422" t="s">
        <v>0</v>
      </c>
      <c r="BN134" s="521" t="s">
        <v>1</v>
      </c>
      <c r="BO134" s="521" t="s">
        <v>2</v>
      </c>
      <c r="BP134" s="521" t="s">
        <v>3</v>
      </c>
      <c r="BQ134" s="423" t="s">
        <v>4</v>
      </c>
      <c r="BR134" s="422" t="s">
        <v>617</v>
      </c>
      <c r="BS134" s="521" t="s">
        <v>618</v>
      </c>
      <c r="BT134" s="521" t="s">
        <v>619</v>
      </c>
      <c r="BU134" s="521" t="s">
        <v>620</v>
      </c>
      <c r="BV134" s="521" t="s">
        <v>621</v>
      </c>
      <c r="BW134" s="521" t="s">
        <v>151</v>
      </c>
      <c r="BX134" s="521" t="s">
        <v>152</v>
      </c>
      <c r="BY134" s="522" t="s">
        <v>622</v>
      </c>
      <c r="BZ134" s="522" t="s">
        <v>623</v>
      </c>
      <c r="CA134" s="522" t="s">
        <v>624</v>
      </c>
      <c r="CB134" s="879"/>
      <c r="CC134" s="879"/>
      <c r="CD134" s="879"/>
      <c r="CE134" s="879"/>
      <c r="CF134" s="879"/>
      <c r="CG134" s="879"/>
      <c r="CH134" s="879"/>
      <c r="CI134" s="879"/>
      <c r="CJ134" s="879"/>
      <c r="CK134" s="879"/>
      <c r="CL134" s="879"/>
      <c r="CM134" s="879"/>
      <c r="CN134" s="879"/>
      <c r="CO134" s="879"/>
      <c r="CP134" s="879"/>
      <c r="CQ134" s="879"/>
      <c r="CR134" s="879"/>
      <c r="CS134" s="879"/>
      <c r="CT134" s="879"/>
      <c r="CU134" s="879"/>
      <c r="CV134" s="879"/>
      <c r="CW134" s="879"/>
      <c r="CX134" s="879"/>
      <c r="CY134" s="879"/>
      <c r="CZ134" s="879"/>
    </row>
    <row r="135" s="489" customFormat="true" ht="15" customHeight="true" x14ac:dyDescent="0.2">
      <c r="A135" s="983" t="s">
        <v>45</v>
      </c>
      <c r="B135" s="369" t="s">
        <v>44</v>
      </c>
      <c r="C135" s="132">
        <v>4.3936446306663868</v>
      </c>
      <c r="D135" s="131">
        <v>14.947438660395118</v>
      </c>
      <c r="E135" s="131">
        <v>23.768312825836375</v>
      </c>
      <c r="F135" s="131">
        <v>32.765727961285364</v>
      </c>
      <c r="G135" s="130">
        <v>35.293695631302953</v>
      </c>
      <c r="H135" s="129">
        <v>13.255162102245944</v>
      </c>
      <c r="I135" s="131">
        <v>22.712819695488086</v>
      </c>
      <c r="J135" s="131">
        <v>30.868135469152524</v>
      </c>
      <c r="K135" s="131">
        <v>36.326542776531653</v>
      </c>
      <c r="L135" s="128">
        <v>35.886298201422747</v>
      </c>
      <c r="M135" s="132">
        <v>0.40703762594998838</v>
      </c>
      <c r="N135" s="131">
        <v>1.7740453122678288</v>
      </c>
      <c r="O135" s="131">
        <v>3.9082308410136242</v>
      </c>
      <c r="P135" s="131">
        <v>5.0928152589909148</v>
      </c>
      <c r="Q135" s="130">
        <v>15.584326073930205</v>
      </c>
      <c r="R135" s="129">
        <v>20.132268665285537</v>
      </c>
      <c r="S135" s="131">
        <v>0.39769921741630404</v>
      </c>
      <c r="T135" s="131">
        <v>47.00539844958324</v>
      </c>
      <c r="U135" s="131">
        <v>18.62358595886969</v>
      </c>
      <c r="V135" s="131">
        <v>8.5618330998407703</v>
      </c>
      <c r="W135" s="131">
        <v>18.722890514069313</v>
      </c>
      <c r="X135" s="131">
        <v>5.9416839946066062</v>
      </c>
      <c r="Y135" s="131">
        <v>7.9912027582949241</v>
      </c>
      <c r="Z135" s="131">
        <v>24.598223290031175</v>
      </c>
      <c r="AA135" s="128">
        <v>10.718656799864554</v>
      </c>
      <c r="AB135" s="833"/>
      <c r="AC135" s="833"/>
      <c r="AD135" s="833"/>
      <c r="AE135" s="833"/>
      <c r="AF135" s="833"/>
      <c r="AG135" s="833"/>
      <c r="AH135" s="833"/>
      <c r="AI135" s="833"/>
      <c r="AJ135" s="833"/>
      <c r="AK135" s="833"/>
      <c r="AL135" s="833"/>
      <c r="AM135" s="833"/>
      <c r="AN135" s="833"/>
      <c r="AO135" s="833"/>
      <c r="AP135" s="833"/>
      <c r="AQ135" s="833"/>
      <c r="AR135" s="833"/>
      <c r="AS135" s="833"/>
      <c r="AT135" s="833"/>
      <c r="AU135" s="833"/>
      <c r="AV135" s="833"/>
      <c r="AW135" s="833"/>
      <c r="AX135" s="833"/>
      <c r="AY135" s="833"/>
      <c r="AZ135" s="344"/>
      <c r="BA135" s="968" t="s">
        <v>45</v>
      </c>
      <c r="BB135" s="553" t="s">
        <v>44</v>
      </c>
      <c r="BC135" s="55" t="s">
        <v>35</v>
      </c>
      <c r="BD135" s="51" t="s">
        <v>35</v>
      </c>
      <c r="BE135" s="51" t="s">
        <v>35</v>
      </c>
      <c r="BF135" s="51" t="s">
        <v>35</v>
      </c>
      <c r="BG135" s="46" t="s">
        <v>35</v>
      </c>
      <c r="BH135" s="55" t="s">
        <v>35</v>
      </c>
      <c r="BI135" s="51" t="s">
        <v>35</v>
      </c>
      <c r="BJ135" s="51" t="s">
        <v>35</v>
      </c>
      <c r="BK135" s="51" t="s">
        <v>35</v>
      </c>
      <c r="BL135" s="46" t="s">
        <v>35</v>
      </c>
      <c r="BM135" s="55" t="s">
        <v>35</v>
      </c>
      <c r="BN135" s="51" t="s">
        <v>35</v>
      </c>
      <c r="BO135" s="51" t="s">
        <v>35</v>
      </c>
      <c r="BP135" s="51" t="s">
        <v>35</v>
      </c>
      <c r="BQ135" s="46" t="s">
        <v>35</v>
      </c>
      <c r="BR135" s="55" t="s">
        <v>35</v>
      </c>
      <c r="BS135" s="51" t="s">
        <v>35</v>
      </c>
      <c r="BT135" s="51" t="s">
        <v>35</v>
      </c>
      <c r="BU135" s="51" t="s">
        <v>35</v>
      </c>
      <c r="BV135" s="51" t="s">
        <v>35</v>
      </c>
      <c r="BW135" s="51" t="s">
        <v>35</v>
      </c>
      <c r="BX135" s="51" t="s">
        <v>35</v>
      </c>
      <c r="BY135" s="40" t="s">
        <v>35</v>
      </c>
      <c r="BZ135" s="40" t="s">
        <v>35</v>
      </c>
      <c r="CA135" s="40" t="s">
        <v>35</v>
      </c>
      <c r="CB135" s="8"/>
      <c r="CC135" s="8"/>
      <c r="CD135" s="8"/>
      <c r="CE135" s="8"/>
      <c r="CF135" s="8"/>
      <c r="CG135" s="8"/>
      <c r="CH135" s="8"/>
      <c r="CI135" s="8"/>
      <c r="CJ135" s="8"/>
      <c r="CK135" s="8"/>
      <c r="CL135" s="8"/>
      <c r="CM135" s="8"/>
      <c r="CN135" s="8"/>
      <c r="CO135" s="8"/>
      <c r="CP135" s="8"/>
      <c r="CQ135" s="8"/>
      <c r="CR135" s="8"/>
      <c r="CS135" s="8"/>
      <c r="CT135" s="8"/>
      <c r="CU135" s="8"/>
      <c r="CV135" s="8"/>
      <c r="CW135" s="8"/>
      <c r="CX135" s="8"/>
      <c r="CY135" s="8"/>
      <c r="CZ135" s="8"/>
    </row>
    <row r="136" s="489" customFormat="true" ht="15" customHeight="true" x14ac:dyDescent="0.2">
      <c r="A136" s="977"/>
      <c r="B136" s="370" t="s">
        <v>43</v>
      </c>
      <c r="C136" s="127">
        <v>24.534674576636505</v>
      </c>
      <c r="D136" s="126">
        <v>49.367821431611738</v>
      </c>
      <c r="E136" s="126">
        <v>62.433669617498296</v>
      </c>
      <c r="F136" s="126">
        <v>62.372190939382101</v>
      </c>
      <c r="G136" s="125">
        <v>61.372847530105254</v>
      </c>
      <c r="H136" s="124">
        <v>37.269363146513683</v>
      </c>
      <c r="I136" s="126">
        <v>57.028073932817115</v>
      </c>
      <c r="J136" s="126">
        <v>62.373683821158657</v>
      </c>
      <c r="K136" s="126">
        <v>59.610422258232695</v>
      </c>
      <c r="L136" s="123">
        <v>60.977231480343285</v>
      </c>
      <c r="M136" s="127">
        <v>8.3285687181889987</v>
      </c>
      <c r="N136" s="126">
        <v>23.714719435105948</v>
      </c>
      <c r="O136" s="126">
        <v>39.832086052760587</v>
      </c>
      <c r="P136" s="126">
        <v>59.340585579950655</v>
      </c>
      <c r="Q136" s="125">
        <v>76.8863805407439</v>
      </c>
      <c r="R136" s="124">
        <v>42.730877323160058</v>
      </c>
      <c r="S136" s="126">
        <v>41.778310299547186</v>
      </c>
      <c r="T136" s="126">
        <v>35.746273951088213</v>
      </c>
      <c r="U136" s="126">
        <v>52.762454087844226</v>
      </c>
      <c r="V136" s="126">
        <v>62.60852002952668</v>
      </c>
      <c r="W136" s="126">
        <v>21.288246171458429</v>
      </c>
      <c r="X136" s="126">
        <v>42.834024469741841</v>
      </c>
      <c r="Y136" s="126">
        <v>53.590346327258473</v>
      </c>
      <c r="Z136" s="126">
        <v>62.713099871604214</v>
      </c>
      <c r="AA136" s="123">
        <v>50.28184257708557</v>
      </c>
      <c r="AB136" s="833"/>
      <c r="AC136" s="833"/>
      <c r="AD136" s="833"/>
      <c r="AE136" s="833"/>
      <c r="AF136" s="833"/>
      <c r="AG136" s="833"/>
      <c r="AH136" s="833"/>
      <c r="AI136" s="833"/>
      <c r="AJ136" s="833"/>
      <c r="AK136" s="833"/>
      <c r="AL136" s="833"/>
      <c r="AM136" s="833"/>
      <c r="AN136" s="833"/>
      <c r="AO136" s="833"/>
      <c r="AP136" s="833"/>
      <c r="AQ136" s="833"/>
      <c r="AR136" s="833"/>
      <c r="AS136" s="833"/>
      <c r="AT136" s="833"/>
      <c r="AU136" s="833"/>
      <c r="AV136" s="833"/>
      <c r="AW136" s="833"/>
      <c r="AX136" s="833"/>
      <c r="AY136" s="833"/>
      <c r="AZ136" s="344"/>
      <c r="BA136" s="965"/>
      <c r="BB136" s="552" t="s">
        <v>43</v>
      </c>
      <c r="BC136" s="54" t="s">
        <v>35</v>
      </c>
      <c r="BD136" s="50" t="s">
        <v>35</v>
      </c>
      <c r="BE136" s="50" t="s">
        <v>35</v>
      </c>
      <c r="BF136" s="50" t="s">
        <v>35</v>
      </c>
      <c r="BG136" s="45" t="s">
        <v>35</v>
      </c>
      <c r="BH136" s="54" t="s">
        <v>35</v>
      </c>
      <c r="BI136" s="50" t="s">
        <v>35</v>
      </c>
      <c r="BJ136" s="50" t="s">
        <v>35</v>
      </c>
      <c r="BK136" s="50" t="s">
        <v>35</v>
      </c>
      <c r="BL136" s="45" t="s">
        <v>35</v>
      </c>
      <c r="BM136" s="54" t="s">
        <v>35</v>
      </c>
      <c r="BN136" s="50" t="s">
        <v>35</v>
      </c>
      <c r="BO136" s="50" t="s">
        <v>35</v>
      </c>
      <c r="BP136" s="50" t="s">
        <v>35</v>
      </c>
      <c r="BQ136" s="45" t="s">
        <v>35</v>
      </c>
      <c r="BR136" s="54" t="s">
        <v>35</v>
      </c>
      <c r="BS136" s="50" t="s">
        <v>35</v>
      </c>
      <c r="BT136" s="50" t="s">
        <v>35</v>
      </c>
      <c r="BU136" s="50" t="s">
        <v>35</v>
      </c>
      <c r="BV136" s="50" t="s">
        <v>35</v>
      </c>
      <c r="BW136" s="50" t="s">
        <v>35</v>
      </c>
      <c r="BX136" s="50" t="s">
        <v>35</v>
      </c>
      <c r="BY136" s="39" t="s">
        <v>35</v>
      </c>
      <c r="BZ136" s="39" t="s">
        <v>35</v>
      </c>
      <c r="CA136" s="39" t="s">
        <v>35</v>
      </c>
      <c r="CB136" s="8"/>
      <c r="CC136" s="8"/>
      <c r="CD136" s="8"/>
      <c r="CE136" s="8"/>
      <c r="CF136" s="8"/>
      <c r="CG136" s="8"/>
      <c r="CH136" s="8"/>
      <c r="CI136" s="8"/>
      <c r="CJ136" s="8"/>
      <c r="CK136" s="8"/>
      <c r="CL136" s="8"/>
      <c r="CM136" s="8"/>
      <c r="CN136" s="8"/>
      <c r="CO136" s="8"/>
      <c r="CP136" s="8"/>
      <c r="CQ136" s="8"/>
      <c r="CR136" s="8"/>
      <c r="CS136" s="8"/>
      <c r="CT136" s="8"/>
      <c r="CU136" s="8"/>
      <c r="CV136" s="8"/>
      <c r="CW136" s="8"/>
      <c r="CX136" s="8"/>
      <c r="CY136" s="8"/>
      <c r="CZ136" s="8"/>
    </row>
    <row r="137" s="489" customFormat="true" ht="15" customHeight="true" x14ac:dyDescent="0.2">
      <c r="A137" s="977"/>
      <c r="B137" s="370" t="s">
        <v>42</v>
      </c>
      <c r="C137" s="127">
        <v>59.611157957862517</v>
      </c>
      <c r="D137" s="126">
        <v>30.802482584819408</v>
      </c>
      <c r="E137" s="126">
        <v>10.848603010379964</v>
      </c>
      <c r="F137" s="126">
        <v>3.0511990250126031</v>
      </c>
      <c r="G137" s="125">
        <v>2.5463347523365343</v>
      </c>
      <c r="H137" s="124">
        <v>39.948822826917272</v>
      </c>
      <c r="I137" s="126">
        <v>15.872381705096682</v>
      </c>
      <c r="J137" s="126">
        <v>4.4582582836103963</v>
      </c>
      <c r="K137" s="126">
        <v>2.705498507668699</v>
      </c>
      <c r="L137" s="123">
        <v>2.3072690213843821</v>
      </c>
      <c r="M137" s="127">
        <v>74.156785154705801</v>
      </c>
      <c r="N137" s="126">
        <v>66.439816219539708</v>
      </c>
      <c r="O137" s="126">
        <v>51.78411745888458</v>
      </c>
      <c r="P137" s="126">
        <v>33.707631119956346</v>
      </c>
      <c r="Q137" s="125">
        <v>6.5864254498758728</v>
      </c>
      <c r="R137" s="124">
        <v>32.504441172721791</v>
      </c>
      <c r="S137" s="126">
        <v>55.215792922979524</v>
      </c>
      <c r="T137" s="126">
        <v>14.691962451434124</v>
      </c>
      <c r="U137" s="126">
        <v>24.95261097624492</v>
      </c>
      <c r="V137" s="126">
        <v>23.777465898012707</v>
      </c>
      <c r="W137" s="126">
        <v>53.103670366685321</v>
      </c>
      <c r="X137" s="126">
        <v>38.506458016740289</v>
      </c>
      <c r="Y137" s="126">
        <v>31.306219044286625</v>
      </c>
      <c r="Z137" s="126">
        <v>8.5374396185998105</v>
      </c>
      <c r="AA137" s="123">
        <v>35.441794652526063</v>
      </c>
      <c r="AB137" s="833"/>
      <c r="AC137" s="833"/>
      <c r="AD137" s="833"/>
      <c r="AE137" s="833"/>
      <c r="AF137" s="833"/>
      <c r="AG137" s="833"/>
      <c r="AH137" s="833"/>
      <c r="AI137" s="833"/>
      <c r="AJ137" s="833"/>
      <c r="AK137" s="833"/>
      <c r="AL137" s="833"/>
      <c r="AM137" s="833"/>
      <c r="AN137" s="833"/>
      <c r="AO137" s="833"/>
      <c r="AP137" s="833"/>
      <c r="AQ137" s="833"/>
      <c r="AR137" s="833"/>
      <c r="AS137" s="833"/>
      <c r="AT137" s="833"/>
      <c r="AU137" s="833"/>
      <c r="AV137" s="833"/>
      <c r="AW137" s="833"/>
      <c r="AX137" s="833"/>
      <c r="AY137" s="833"/>
      <c r="AZ137" s="344"/>
      <c r="BA137" s="965"/>
      <c r="BB137" s="552" t="s">
        <v>42</v>
      </c>
      <c r="BC137" s="54" t="s">
        <v>35</v>
      </c>
      <c r="BD137" s="50" t="s">
        <v>35</v>
      </c>
      <c r="BE137" s="50" t="s">
        <v>35</v>
      </c>
      <c r="BF137" s="50" t="s">
        <v>35</v>
      </c>
      <c r="BG137" s="45" t="s">
        <v>35</v>
      </c>
      <c r="BH137" s="54" t="s">
        <v>35</v>
      </c>
      <c r="BI137" s="50" t="s">
        <v>35</v>
      </c>
      <c r="BJ137" s="50" t="s">
        <v>35</v>
      </c>
      <c r="BK137" s="50" t="s">
        <v>35</v>
      </c>
      <c r="BL137" s="45" t="s">
        <v>35</v>
      </c>
      <c r="BM137" s="54" t="s">
        <v>35</v>
      </c>
      <c r="BN137" s="50" t="s">
        <v>35</v>
      </c>
      <c r="BO137" s="50" t="s">
        <v>35</v>
      </c>
      <c r="BP137" s="50" t="s">
        <v>35</v>
      </c>
      <c r="BQ137" s="45" t="s">
        <v>35</v>
      </c>
      <c r="BR137" s="54" t="s">
        <v>35</v>
      </c>
      <c r="BS137" s="50" t="s">
        <v>35</v>
      </c>
      <c r="BT137" s="50" t="s">
        <v>35</v>
      </c>
      <c r="BU137" s="50" t="s">
        <v>35</v>
      </c>
      <c r="BV137" s="50" t="s">
        <v>35</v>
      </c>
      <c r="BW137" s="50" t="s">
        <v>35</v>
      </c>
      <c r="BX137" s="50" t="s">
        <v>35</v>
      </c>
      <c r="BY137" s="39" t="s">
        <v>35</v>
      </c>
      <c r="BZ137" s="39" t="s">
        <v>35</v>
      </c>
      <c r="CA137" s="39" t="s">
        <v>35</v>
      </c>
      <c r="CB137" s="8"/>
      <c r="CC137" s="8"/>
      <c r="CD137" s="8"/>
      <c r="CE137" s="8"/>
      <c r="CF137" s="8"/>
      <c r="CG137" s="8"/>
      <c r="CH137" s="8"/>
      <c r="CI137" s="8"/>
      <c r="CJ137" s="8"/>
      <c r="CK137" s="8"/>
      <c r="CL137" s="8"/>
      <c r="CM137" s="8"/>
      <c r="CN137" s="8"/>
      <c r="CO137" s="8"/>
      <c r="CP137" s="8"/>
      <c r="CQ137" s="8"/>
      <c r="CR137" s="8"/>
      <c r="CS137" s="8"/>
      <c r="CT137" s="8"/>
      <c r="CU137" s="8"/>
      <c r="CV137" s="8"/>
      <c r="CW137" s="8"/>
      <c r="CX137" s="8"/>
      <c r="CY137" s="8"/>
      <c r="CZ137" s="8"/>
    </row>
    <row r="138" s="489" customFormat="true" ht="15" customHeight="true" x14ac:dyDescent="0.2">
      <c r="A138" s="977"/>
      <c r="B138" s="370" t="s">
        <v>41</v>
      </c>
      <c r="C138" s="127">
        <v>2.6355866397567929</v>
      </c>
      <c r="D138" s="126">
        <v>3.191351110574224</v>
      </c>
      <c r="E138" s="126">
        <v>2.6870773651562025</v>
      </c>
      <c r="F138" s="126">
        <v>1.5877454508241253</v>
      </c>
      <c r="G138" s="125">
        <v>0.65621910863103516</v>
      </c>
      <c r="H138" s="124">
        <v>4.7233778170123557</v>
      </c>
      <c r="I138" s="126">
        <v>3.7751723215925357</v>
      </c>
      <c r="J138" s="126">
        <v>2.0860743431065294</v>
      </c>
      <c r="K138" s="126">
        <v>1.3182392812562611</v>
      </c>
      <c r="L138" s="123">
        <v>0.65509271944252279</v>
      </c>
      <c r="M138" s="127">
        <v>1.2394236558694485</v>
      </c>
      <c r="N138" s="126">
        <v>1.5981351138503896</v>
      </c>
      <c r="O138" s="126">
        <v>1.1428377136577541</v>
      </c>
      <c r="P138" s="126">
        <v>0.72212862902154862</v>
      </c>
      <c r="Q138" s="125">
        <v>0.61148602242859573</v>
      </c>
      <c r="R138" s="124">
        <v>1.4471202169370527</v>
      </c>
      <c r="S138" s="126">
        <v>0.82203036769437599</v>
      </c>
      <c r="T138" s="126">
        <v>1.9938167854559774</v>
      </c>
      <c r="U138" s="126">
        <v>1.7601200367978902</v>
      </c>
      <c r="V138" s="126">
        <v>0.34647555218084403</v>
      </c>
      <c r="W138" s="126">
        <v>0.93019006256413239</v>
      </c>
      <c r="X138" s="126">
        <v>0.89555615522853671</v>
      </c>
      <c r="Y138" s="126">
        <v>1.8137520326964709</v>
      </c>
      <c r="Z138" s="126">
        <v>3.5211263523083067</v>
      </c>
      <c r="AA138" s="123">
        <v>0.66419939109669379</v>
      </c>
      <c r="AB138" s="833"/>
      <c r="AC138" s="833"/>
      <c r="AD138" s="833"/>
      <c r="AE138" s="833"/>
      <c r="AF138" s="833"/>
      <c r="AG138" s="833"/>
      <c r="AH138" s="833"/>
      <c r="AI138" s="833"/>
      <c r="AJ138" s="833"/>
      <c r="AK138" s="833"/>
      <c r="AL138" s="833"/>
      <c r="AM138" s="833"/>
      <c r="AN138" s="833"/>
      <c r="AO138" s="833"/>
      <c r="AP138" s="833"/>
      <c r="AQ138" s="833"/>
      <c r="AR138" s="833"/>
      <c r="AS138" s="833"/>
      <c r="AT138" s="833"/>
      <c r="AU138" s="833"/>
      <c r="AV138" s="833"/>
      <c r="AW138" s="833"/>
      <c r="AX138" s="833"/>
      <c r="AY138" s="833"/>
      <c r="AZ138" s="344"/>
      <c r="BA138" s="965"/>
      <c r="BB138" s="552" t="s">
        <v>41</v>
      </c>
      <c r="BC138" s="54" t="s">
        <v>35</v>
      </c>
      <c r="BD138" s="50" t="s">
        <v>35</v>
      </c>
      <c r="BE138" s="50" t="s">
        <v>35</v>
      </c>
      <c r="BF138" s="50" t="s">
        <v>35</v>
      </c>
      <c r="BG138" s="45" t="s">
        <v>35</v>
      </c>
      <c r="BH138" s="54" t="s">
        <v>35</v>
      </c>
      <c r="BI138" s="50" t="s">
        <v>35</v>
      </c>
      <c r="BJ138" s="50" t="s">
        <v>35</v>
      </c>
      <c r="BK138" s="50" t="s">
        <v>35</v>
      </c>
      <c r="BL138" s="45" t="s">
        <v>35</v>
      </c>
      <c r="BM138" s="54" t="s">
        <v>35</v>
      </c>
      <c r="BN138" s="50" t="s">
        <v>35</v>
      </c>
      <c r="BO138" s="50" t="s">
        <v>35</v>
      </c>
      <c r="BP138" s="50" t="s">
        <v>35</v>
      </c>
      <c r="BQ138" s="45" t="s">
        <v>35</v>
      </c>
      <c r="BR138" s="54" t="s">
        <v>35</v>
      </c>
      <c r="BS138" s="50" t="s">
        <v>35</v>
      </c>
      <c r="BT138" s="50" t="s">
        <v>35</v>
      </c>
      <c r="BU138" s="50" t="s">
        <v>35</v>
      </c>
      <c r="BV138" s="50" t="s">
        <v>35</v>
      </c>
      <c r="BW138" s="50" t="s">
        <v>35</v>
      </c>
      <c r="BX138" s="50" t="s">
        <v>35</v>
      </c>
      <c r="BY138" s="39" t="s">
        <v>35</v>
      </c>
      <c r="BZ138" s="39" t="s">
        <v>35</v>
      </c>
      <c r="CA138" s="39" t="s">
        <v>35</v>
      </c>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row>
    <row r="139" s="489" customFormat="true" ht="15" customHeight="true" x14ac:dyDescent="0.2">
      <c r="A139" s="977"/>
      <c r="B139" s="370" t="s">
        <v>19</v>
      </c>
      <c r="C139" s="127">
        <v>8.824936195077596</v>
      </c>
      <c r="D139" s="126">
        <v>1.6909062125998873</v>
      </c>
      <c r="E139" s="126">
        <v>0.26233718112909593</v>
      </c>
      <c r="F139" s="126">
        <v>0.22313662349534449</v>
      </c>
      <c r="G139" s="125">
        <v>0.13090297762375561</v>
      </c>
      <c r="H139" s="124">
        <v>4.8032741073105161</v>
      </c>
      <c r="I139" s="126">
        <v>0.61155234500535516</v>
      </c>
      <c r="J139" s="126">
        <v>0.21384808297184613</v>
      </c>
      <c r="K139" s="126">
        <v>3.9297176310772425E-2</v>
      </c>
      <c r="L139" s="123">
        <v>0.17410857740724178</v>
      </c>
      <c r="M139" s="127">
        <v>15.868184845285807</v>
      </c>
      <c r="N139" s="126">
        <v>6.4732839192360681</v>
      </c>
      <c r="O139" s="126">
        <v>3.332727933683465</v>
      </c>
      <c r="P139" s="126">
        <v>1.1368394120806311</v>
      </c>
      <c r="Q139" s="125">
        <v>0.33138191302153447</v>
      </c>
      <c r="R139" s="124">
        <v>3.1852926218951452</v>
      </c>
      <c r="S139" s="126">
        <v>1.7861671923627316</v>
      </c>
      <c r="T139" s="126">
        <v>0.56254836243859752</v>
      </c>
      <c r="U139" s="126">
        <v>1.9012289402435119</v>
      </c>
      <c r="V139" s="126">
        <v>4.7057054204388198</v>
      </c>
      <c r="W139" s="126">
        <v>5.9550028852230064</v>
      </c>
      <c r="X139" s="126">
        <v>11.822277363682842</v>
      </c>
      <c r="Y139" s="126">
        <v>5.2984798374638551</v>
      </c>
      <c r="Z139" s="126">
        <v>0.63011086745608902</v>
      </c>
      <c r="AA139" s="123">
        <v>2.8935065794267563</v>
      </c>
      <c r="AB139" s="833"/>
      <c r="AC139" s="833"/>
      <c r="AD139" s="833"/>
      <c r="AE139" s="833"/>
      <c r="AF139" s="833"/>
      <c r="AG139" s="833"/>
      <c r="AH139" s="833"/>
      <c r="AI139" s="833"/>
      <c r="AJ139" s="833"/>
      <c r="AK139" s="833"/>
      <c r="AL139" s="833"/>
      <c r="AM139" s="833"/>
      <c r="AN139" s="833"/>
      <c r="AO139" s="833"/>
      <c r="AP139" s="833"/>
      <c r="AQ139" s="833"/>
      <c r="AR139" s="833"/>
      <c r="AS139" s="833"/>
      <c r="AT139" s="833"/>
      <c r="AU139" s="833"/>
      <c r="AV139" s="833"/>
      <c r="AW139" s="833"/>
      <c r="AX139" s="833"/>
      <c r="AY139" s="833"/>
      <c r="AZ139" s="344"/>
      <c r="BA139" s="965"/>
      <c r="BB139" s="552" t="s">
        <v>19</v>
      </c>
      <c r="BC139" s="54" t="s">
        <v>35</v>
      </c>
      <c r="BD139" s="50" t="s">
        <v>35</v>
      </c>
      <c r="BE139" s="50" t="s">
        <v>35</v>
      </c>
      <c r="BF139" s="50" t="s">
        <v>35</v>
      </c>
      <c r="BG139" s="45" t="s">
        <v>35</v>
      </c>
      <c r="BH139" s="54" t="s">
        <v>35</v>
      </c>
      <c r="BI139" s="50" t="s">
        <v>35</v>
      </c>
      <c r="BJ139" s="50" t="s">
        <v>35</v>
      </c>
      <c r="BK139" s="50" t="s">
        <v>35</v>
      </c>
      <c r="BL139" s="45" t="s">
        <v>35</v>
      </c>
      <c r="BM139" s="54" t="s">
        <v>35</v>
      </c>
      <c r="BN139" s="50" t="s">
        <v>35</v>
      </c>
      <c r="BO139" s="50" t="s">
        <v>35</v>
      </c>
      <c r="BP139" s="50" t="s">
        <v>35</v>
      </c>
      <c r="BQ139" s="45" t="s">
        <v>35</v>
      </c>
      <c r="BR139" s="54" t="s">
        <v>35</v>
      </c>
      <c r="BS139" s="50" t="s">
        <v>35</v>
      </c>
      <c r="BT139" s="50" t="s">
        <v>35</v>
      </c>
      <c r="BU139" s="50" t="s">
        <v>35</v>
      </c>
      <c r="BV139" s="50" t="s">
        <v>35</v>
      </c>
      <c r="BW139" s="50" t="s">
        <v>35</v>
      </c>
      <c r="BX139" s="50" t="s">
        <v>35</v>
      </c>
      <c r="BY139" s="39" t="s">
        <v>35</v>
      </c>
      <c r="BZ139" s="39" t="s">
        <v>35</v>
      </c>
      <c r="CA139" s="39" t="s">
        <v>35</v>
      </c>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row>
    <row r="140" s="315" customFormat="true" ht="15" customHeight="true" x14ac:dyDescent="0.2">
      <c r="A140" s="977" t="s">
        <v>106</v>
      </c>
      <c r="B140" s="370" t="s">
        <v>64</v>
      </c>
      <c r="C140" s="70" t="s">
        <v>35</v>
      </c>
      <c r="D140" s="67" t="s">
        <v>35</v>
      </c>
      <c r="E140" s="67" t="s">
        <v>35</v>
      </c>
      <c r="F140" s="67" t="s">
        <v>35</v>
      </c>
      <c r="G140" s="64" t="s">
        <v>35</v>
      </c>
      <c r="H140" s="61" t="s">
        <v>35</v>
      </c>
      <c r="I140" s="67" t="s">
        <v>35</v>
      </c>
      <c r="J140" s="67" t="s">
        <v>35</v>
      </c>
      <c r="K140" s="67" t="s">
        <v>35</v>
      </c>
      <c r="L140" s="58" t="s">
        <v>35</v>
      </c>
      <c r="M140" s="70" t="s">
        <v>35</v>
      </c>
      <c r="N140" s="67" t="s">
        <v>35</v>
      </c>
      <c r="O140" s="67" t="s">
        <v>35</v>
      </c>
      <c r="P140" s="67" t="s">
        <v>35</v>
      </c>
      <c r="Q140" s="64" t="s">
        <v>35</v>
      </c>
      <c r="R140" s="61" t="s">
        <v>35</v>
      </c>
      <c r="S140" s="67" t="s">
        <v>35</v>
      </c>
      <c r="T140" s="67" t="s">
        <v>35</v>
      </c>
      <c r="U140" s="67" t="s">
        <v>35</v>
      </c>
      <c r="V140" s="67" t="s">
        <v>35</v>
      </c>
      <c r="W140" s="67" t="s">
        <v>35</v>
      </c>
      <c r="X140" s="67" t="s">
        <v>35</v>
      </c>
      <c r="Y140" s="67" t="s">
        <v>35</v>
      </c>
      <c r="Z140" s="67" t="s">
        <v>35</v>
      </c>
      <c r="AA140" s="58" t="s">
        <v>35</v>
      </c>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343"/>
      <c r="BA140" s="965" t="s">
        <v>106</v>
      </c>
      <c r="BB140" s="552" t="s">
        <v>64</v>
      </c>
      <c r="BC140" s="54" t="s">
        <v>35</v>
      </c>
      <c r="BD140" s="50" t="s">
        <v>35</v>
      </c>
      <c r="BE140" s="50" t="s">
        <v>35</v>
      </c>
      <c r="BF140" s="50" t="s">
        <v>35</v>
      </c>
      <c r="BG140" s="45" t="s">
        <v>35</v>
      </c>
      <c r="BH140" s="54" t="s">
        <v>35</v>
      </c>
      <c r="BI140" s="50" t="s">
        <v>35</v>
      </c>
      <c r="BJ140" s="50" t="s">
        <v>35</v>
      </c>
      <c r="BK140" s="50" t="s">
        <v>35</v>
      </c>
      <c r="BL140" s="45" t="s">
        <v>35</v>
      </c>
      <c r="BM140" s="54" t="s">
        <v>35</v>
      </c>
      <c r="BN140" s="50" t="s">
        <v>35</v>
      </c>
      <c r="BO140" s="50" t="s">
        <v>35</v>
      </c>
      <c r="BP140" s="50" t="s">
        <v>35</v>
      </c>
      <c r="BQ140" s="45" t="s">
        <v>35</v>
      </c>
      <c r="BR140" s="54" t="s">
        <v>35</v>
      </c>
      <c r="BS140" s="50" t="s">
        <v>35</v>
      </c>
      <c r="BT140" s="50" t="s">
        <v>35</v>
      </c>
      <c r="BU140" s="50" t="s">
        <v>35</v>
      </c>
      <c r="BV140" s="50" t="s">
        <v>35</v>
      </c>
      <c r="BW140" s="50" t="s">
        <v>35</v>
      </c>
      <c r="BX140" s="50" t="s">
        <v>35</v>
      </c>
      <c r="BY140" s="39" t="s">
        <v>35</v>
      </c>
      <c r="BZ140" s="39" t="s">
        <v>35</v>
      </c>
      <c r="CA140" s="39" t="s">
        <v>35</v>
      </c>
      <c r="CB140" s="8"/>
      <c r="CC140" s="8"/>
      <c r="CD140" s="8"/>
      <c r="CE140" s="8"/>
      <c r="CF140" s="8"/>
      <c r="CG140" s="8"/>
      <c r="CH140" s="8"/>
      <c r="CI140" s="8"/>
      <c r="CJ140" s="8"/>
      <c r="CK140" s="8"/>
      <c r="CL140" s="8"/>
      <c r="CM140" s="8"/>
      <c r="CN140" s="8"/>
      <c r="CO140" s="8"/>
      <c r="CP140" s="8"/>
      <c r="CQ140" s="8"/>
      <c r="CR140" s="8"/>
      <c r="CS140" s="8"/>
      <c r="CT140" s="8"/>
      <c r="CU140" s="8"/>
      <c r="CV140" s="8"/>
      <c r="CW140" s="8"/>
      <c r="CX140" s="8"/>
      <c r="CY140" s="8"/>
      <c r="CZ140" s="8"/>
    </row>
    <row r="141" s="315" customFormat="true" ht="15" customHeight="true" x14ac:dyDescent="0.2">
      <c r="A141" s="977"/>
      <c r="B141" s="370" t="s">
        <v>65</v>
      </c>
      <c r="C141" s="70" t="s">
        <v>35</v>
      </c>
      <c r="D141" s="67" t="s">
        <v>35</v>
      </c>
      <c r="E141" s="67" t="s">
        <v>35</v>
      </c>
      <c r="F141" s="67" t="s">
        <v>35</v>
      </c>
      <c r="G141" s="64" t="s">
        <v>35</v>
      </c>
      <c r="H141" s="61" t="s">
        <v>35</v>
      </c>
      <c r="I141" s="67" t="s">
        <v>35</v>
      </c>
      <c r="J141" s="67" t="s">
        <v>35</v>
      </c>
      <c r="K141" s="67" t="s">
        <v>35</v>
      </c>
      <c r="L141" s="58" t="s">
        <v>35</v>
      </c>
      <c r="M141" s="70" t="s">
        <v>35</v>
      </c>
      <c r="N141" s="67" t="s">
        <v>35</v>
      </c>
      <c r="O141" s="67" t="s">
        <v>35</v>
      </c>
      <c r="P141" s="67" t="s">
        <v>35</v>
      </c>
      <c r="Q141" s="64" t="s">
        <v>35</v>
      </c>
      <c r="R141" s="61" t="s">
        <v>35</v>
      </c>
      <c r="S141" s="67" t="s">
        <v>35</v>
      </c>
      <c r="T141" s="67" t="s">
        <v>35</v>
      </c>
      <c r="U141" s="67" t="s">
        <v>35</v>
      </c>
      <c r="V141" s="67" t="s">
        <v>35</v>
      </c>
      <c r="W141" s="67" t="s">
        <v>35</v>
      </c>
      <c r="X141" s="67" t="s">
        <v>35</v>
      </c>
      <c r="Y141" s="67" t="s">
        <v>35</v>
      </c>
      <c r="Z141" s="67" t="s">
        <v>35</v>
      </c>
      <c r="AA141" s="58" t="s">
        <v>35</v>
      </c>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343"/>
      <c r="BA141" s="965"/>
      <c r="BB141" s="552" t="s">
        <v>65</v>
      </c>
      <c r="BC141" s="54" t="s">
        <v>35</v>
      </c>
      <c r="BD141" s="50" t="s">
        <v>35</v>
      </c>
      <c r="BE141" s="50" t="s">
        <v>35</v>
      </c>
      <c r="BF141" s="50" t="s">
        <v>35</v>
      </c>
      <c r="BG141" s="45" t="s">
        <v>35</v>
      </c>
      <c r="BH141" s="54" t="s">
        <v>35</v>
      </c>
      <c r="BI141" s="50" t="s">
        <v>35</v>
      </c>
      <c r="BJ141" s="50" t="s">
        <v>35</v>
      </c>
      <c r="BK141" s="50" t="s">
        <v>35</v>
      </c>
      <c r="BL141" s="45" t="s">
        <v>35</v>
      </c>
      <c r="BM141" s="54" t="s">
        <v>35</v>
      </c>
      <c r="BN141" s="50" t="s">
        <v>35</v>
      </c>
      <c r="BO141" s="50" t="s">
        <v>35</v>
      </c>
      <c r="BP141" s="50" t="s">
        <v>35</v>
      </c>
      <c r="BQ141" s="45" t="s">
        <v>35</v>
      </c>
      <c r="BR141" s="54" t="s">
        <v>35</v>
      </c>
      <c r="BS141" s="50" t="s">
        <v>35</v>
      </c>
      <c r="BT141" s="50" t="s">
        <v>35</v>
      </c>
      <c r="BU141" s="50" t="s">
        <v>35</v>
      </c>
      <c r="BV141" s="50" t="s">
        <v>35</v>
      </c>
      <c r="BW141" s="50" t="s">
        <v>35</v>
      </c>
      <c r="BX141" s="50" t="s">
        <v>35</v>
      </c>
      <c r="BY141" s="39" t="s">
        <v>35</v>
      </c>
      <c r="BZ141" s="39" t="s">
        <v>35</v>
      </c>
      <c r="CA141" s="39" t="s">
        <v>35</v>
      </c>
      <c r="CB141" s="8"/>
      <c r="CC141" s="8"/>
      <c r="CD141" s="8"/>
      <c r="CE141" s="8"/>
      <c r="CF141" s="8"/>
      <c r="CG141" s="8"/>
      <c r="CH141" s="8"/>
      <c r="CI141" s="8"/>
      <c r="CJ141" s="8"/>
      <c r="CK141" s="8"/>
      <c r="CL141" s="8"/>
      <c r="CM141" s="8"/>
      <c r="CN141" s="8"/>
      <c r="CO141" s="8"/>
      <c r="CP141" s="8"/>
      <c r="CQ141" s="8"/>
      <c r="CR141" s="8"/>
      <c r="CS141" s="8"/>
      <c r="CT141" s="8"/>
      <c r="CU141" s="8"/>
      <c r="CV141" s="8"/>
      <c r="CW141" s="8"/>
      <c r="CX141" s="8"/>
      <c r="CY141" s="8"/>
      <c r="CZ141" s="8"/>
    </row>
    <row r="142" s="315" customFormat="true" ht="15" customHeight="true" x14ac:dyDescent="0.2">
      <c r="A142" s="977"/>
      <c r="B142" s="370" t="s">
        <v>66</v>
      </c>
      <c r="C142" s="70" t="s">
        <v>35</v>
      </c>
      <c r="D142" s="67" t="s">
        <v>35</v>
      </c>
      <c r="E142" s="67" t="s">
        <v>35</v>
      </c>
      <c r="F142" s="67" t="s">
        <v>35</v>
      </c>
      <c r="G142" s="64" t="s">
        <v>35</v>
      </c>
      <c r="H142" s="61" t="s">
        <v>35</v>
      </c>
      <c r="I142" s="67" t="s">
        <v>35</v>
      </c>
      <c r="J142" s="67" t="s">
        <v>35</v>
      </c>
      <c r="K142" s="67" t="s">
        <v>35</v>
      </c>
      <c r="L142" s="58" t="s">
        <v>35</v>
      </c>
      <c r="M142" s="70" t="s">
        <v>35</v>
      </c>
      <c r="N142" s="67" t="s">
        <v>35</v>
      </c>
      <c r="O142" s="67" t="s">
        <v>35</v>
      </c>
      <c r="P142" s="67" t="s">
        <v>35</v>
      </c>
      <c r="Q142" s="64" t="s">
        <v>35</v>
      </c>
      <c r="R142" s="61" t="s">
        <v>35</v>
      </c>
      <c r="S142" s="67" t="s">
        <v>35</v>
      </c>
      <c r="T142" s="67" t="s">
        <v>35</v>
      </c>
      <c r="U142" s="67" t="s">
        <v>35</v>
      </c>
      <c r="V142" s="67" t="s">
        <v>35</v>
      </c>
      <c r="W142" s="67" t="s">
        <v>35</v>
      </c>
      <c r="X142" s="67" t="s">
        <v>35</v>
      </c>
      <c r="Y142" s="67" t="s">
        <v>35</v>
      </c>
      <c r="Z142" s="67" t="s">
        <v>35</v>
      </c>
      <c r="AA142" s="58" t="s">
        <v>35</v>
      </c>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343"/>
      <c r="BA142" s="965"/>
      <c r="BB142" s="552" t="s">
        <v>66</v>
      </c>
      <c r="BC142" s="54" t="s">
        <v>35</v>
      </c>
      <c r="BD142" s="50" t="s">
        <v>35</v>
      </c>
      <c r="BE142" s="50" t="s">
        <v>35</v>
      </c>
      <c r="BF142" s="50" t="s">
        <v>35</v>
      </c>
      <c r="BG142" s="45" t="s">
        <v>35</v>
      </c>
      <c r="BH142" s="54" t="s">
        <v>35</v>
      </c>
      <c r="BI142" s="50" t="s">
        <v>35</v>
      </c>
      <c r="BJ142" s="50" t="s">
        <v>35</v>
      </c>
      <c r="BK142" s="50" t="s">
        <v>35</v>
      </c>
      <c r="BL142" s="45" t="s">
        <v>35</v>
      </c>
      <c r="BM142" s="54" t="s">
        <v>35</v>
      </c>
      <c r="BN142" s="50" t="s">
        <v>35</v>
      </c>
      <c r="BO142" s="50" t="s">
        <v>35</v>
      </c>
      <c r="BP142" s="50" t="s">
        <v>35</v>
      </c>
      <c r="BQ142" s="45" t="s">
        <v>35</v>
      </c>
      <c r="BR142" s="54" t="s">
        <v>35</v>
      </c>
      <c r="BS142" s="50" t="s">
        <v>35</v>
      </c>
      <c r="BT142" s="50" t="s">
        <v>35</v>
      </c>
      <c r="BU142" s="50" t="s">
        <v>35</v>
      </c>
      <c r="BV142" s="50" t="s">
        <v>35</v>
      </c>
      <c r="BW142" s="50" t="s">
        <v>35</v>
      </c>
      <c r="BX142" s="50" t="s">
        <v>35</v>
      </c>
      <c r="BY142" s="39" t="s">
        <v>35</v>
      </c>
      <c r="BZ142" s="39" t="s">
        <v>35</v>
      </c>
      <c r="CA142" s="39" t="s">
        <v>35</v>
      </c>
      <c r="CB142" s="8"/>
      <c r="CC142" s="8"/>
      <c r="CD142" s="8"/>
      <c r="CE142" s="8"/>
      <c r="CF142" s="8"/>
      <c r="CG142" s="8"/>
      <c r="CH142" s="8"/>
      <c r="CI142" s="8"/>
      <c r="CJ142" s="8"/>
      <c r="CK142" s="8"/>
      <c r="CL142" s="8"/>
      <c r="CM142" s="8"/>
      <c r="CN142" s="8"/>
      <c r="CO142" s="8"/>
      <c r="CP142" s="8"/>
      <c r="CQ142" s="8"/>
      <c r="CR142" s="8"/>
      <c r="CS142" s="8"/>
      <c r="CT142" s="8"/>
      <c r="CU142" s="8"/>
      <c r="CV142" s="8"/>
      <c r="CW142" s="8"/>
      <c r="CX142" s="8"/>
      <c r="CY142" s="8"/>
      <c r="CZ142" s="8"/>
    </row>
    <row r="143" s="315" customFormat="true" ht="15" customHeight="true" x14ac:dyDescent="0.2">
      <c r="A143" s="977"/>
      <c r="B143" s="370" t="s">
        <v>67</v>
      </c>
      <c r="C143" s="70" t="s">
        <v>35</v>
      </c>
      <c r="D143" s="67" t="s">
        <v>35</v>
      </c>
      <c r="E143" s="67" t="s">
        <v>35</v>
      </c>
      <c r="F143" s="67" t="s">
        <v>35</v>
      </c>
      <c r="G143" s="64" t="s">
        <v>35</v>
      </c>
      <c r="H143" s="61" t="s">
        <v>35</v>
      </c>
      <c r="I143" s="67" t="s">
        <v>35</v>
      </c>
      <c r="J143" s="67" t="s">
        <v>35</v>
      </c>
      <c r="K143" s="67" t="s">
        <v>35</v>
      </c>
      <c r="L143" s="58" t="s">
        <v>35</v>
      </c>
      <c r="M143" s="70" t="s">
        <v>35</v>
      </c>
      <c r="N143" s="67" t="s">
        <v>35</v>
      </c>
      <c r="O143" s="67" t="s">
        <v>35</v>
      </c>
      <c r="P143" s="67" t="s">
        <v>35</v>
      </c>
      <c r="Q143" s="64" t="s">
        <v>35</v>
      </c>
      <c r="R143" s="61" t="s">
        <v>35</v>
      </c>
      <c r="S143" s="67" t="s">
        <v>35</v>
      </c>
      <c r="T143" s="67" t="s">
        <v>35</v>
      </c>
      <c r="U143" s="67" t="s">
        <v>35</v>
      </c>
      <c r="V143" s="67" t="s">
        <v>35</v>
      </c>
      <c r="W143" s="67" t="s">
        <v>35</v>
      </c>
      <c r="X143" s="67" t="s">
        <v>35</v>
      </c>
      <c r="Y143" s="67" t="s">
        <v>35</v>
      </c>
      <c r="Z143" s="67" t="s">
        <v>35</v>
      </c>
      <c r="AA143" s="58" t="s">
        <v>35</v>
      </c>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343"/>
      <c r="BA143" s="965"/>
      <c r="BB143" s="552" t="s">
        <v>67</v>
      </c>
      <c r="BC143" s="54" t="s">
        <v>35</v>
      </c>
      <c r="BD143" s="50" t="s">
        <v>35</v>
      </c>
      <c r="BE143" s="50" t="s">
        <v>35</v>
      </c>
      <c r="BF143" s="50" t="s">
        <v>35</v>
      </c>
      <c r="BG143" s="45" t="s">
        <v>35</v>
      </c>
      <c r="BH143" s="54" t="s">
        <v>35</v>
      </c>
      <c r="BI143" s="50" t="s">
        <v>35</v>
      </c>
      <c r="BJ143" s="50" t="s">
        <v>35</v>
      </c>
      <c r="BK143" s="50" t="s">
        <v>35</v>
      </c>
      <c r="BL143" s="45" t="s">
        <v>35</v>
      </c>
      <c r="BM143" s="54" t="s">
        <v>35</v>
      </c>
      <c r="BN143" s="50" t="s">
        <v>35</v>
      </c>
      <c r="BO143" s="50" t="s">
        <v>35</v>
      </c>
      <c r="BP143" s="50" t="s">
        <v>35</v>
      </c>
      <c r="BQ143" s="45" t="s">
        <v>35</v>
      </c>
      <c r="BR143" s="54" t="s">
        <v>35</v>
      </c>
      <c r="BS143" s="50" t="s">
        <v>35</v>
      </c>
      <c r="BT143" s="50" t="s">
        <v>35</v>
      </c>
      <c r="BU143" s="50" t="s">
        <v>35</v>
      </c>
      <c r="BV143" s="50" t="s">
        <v>35</v>
      </c>
      <c r="BW143" s="50" t="s">
        <v>35</v>
      </c>
      <c r="BX143" s="50" t="s">
        <v>35</v>
      </c>
      <c r="BY143" s="39" t="s">
        <v>35</v>
      </c>
      <c r="BZ143" s="39" t="s">
        <v>35</v>
      </c>
      <c r="CA143" s="39" t="s">
        <v>35</v>
      </c>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row>
    <row r="144" s="315" customFormat="true" ht="15" customHeight="true" x14ac:dyDescent="0.2">
      <c r="A144" s="977" t="s">
        <v>107</v>
      </c>
      <c r="B144" s="370" t="s">
        <v>64</v>
      </c>
      <c r="C144" s="70" t="s">
        <v>35</v>
      </c>
      <c r="D144" s="67" t="s">
        <v>35</v>
      </c>
      <c r="E144" s="67" t="s">
        <v>35</v>
      </c>
      <c r="F144" s="67" t="s">
        <v>35</v>
      </c>
      <c r="G144" s="64" t="s">
        <v>35</v>
      </c>
      <c r="H144" s="61" t="s">
        <v>35</v>
      </c>
      <c r="I144" s="67" t="s">
        <v>35</v>
      </c>
      <c r="J144" s="67" t="s">
        <v>35</v>
      </c>
      <c r="K144" s="67" t="s">
        <v>35</v>
      </c>
      <c r="L144" s="58" t="s">
        <v>35</v>
      </c>
      <c r="M144" s="70" t="s">
        <v>35</v>
      </c>
      <c r="N144" s="67" t="s">
        <v>35</v>
      </c>
      <c r="O144" s="67" t="s">
        <v>35</v>
      </c>
      <c r="P144" s="67" t="s">
        <v>35</v>
      </c>
      <c r="Q144" s="64" t="s">
        <v>35</v>
      </c>
      <c r="R144" s="61" t="s">
        <v>35</v>
      </c>
      <c r="S144" s="67" t="s">
        <v>35</v>
      </c>
      <c r="T144" s="67" t="s">
        <v>35</v>
      </c>
      <c r="U144" s="67" t="s">
        <v>35</v>
      </c>
      <c r="V144" s="67" t="s">
        <v>35</v>
      </c>
      <c r="W144" s="67" t="s">
        <v>35</v>
      </c>
      <c r="X144" s="67" t="s">
        <v>35</v>
      </c>
      <c r="Y144" s="67" t="s">
        <v>35</v>
      </c>
      <c r="Z144" s="67" t="s">
        <v>35</v>
      </c>
      <c r="AA144" s="58" t="s">
        <v>35</v>
      </c>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343"/>
      <c r="BA144" s="965" t="s">
        <v>107</v>
      </c>
      <c r="BB144" s="552" t="s">
        <v>64</v>
      </c>
      <c r="BC144" s="54" t="s">
        <v>35</v>
      </c>
      <c r="BD144" s="50" t="s">
        <v>35</v>
      </c>
      <c r="BE144" s="50" t="s">
        <v>35</v>
      </c>
      <c r="BF144" s="50" t="s">
        <v>35</v>
      </c>
      <c r="BG144" s="45" t="s">
        <v>35</v>
      </c>
      <c r="BH144" s="54" t="s">
        <v>35</v>
      </c>
      <c r="BI144" s="50" t="s">
        <v>35</v>
      </c>
      <c r="BJ144" s="50" t="s">
        <v>35</v>
      </c>
      <c r="BK144" s="50" t="s">
        <v>35</v>
      </c>
      <c r="BL144" s="45" t="s">
        <v>35</v>
      </c>
      <c r="BM144" s="54" t="s">
        <v>35</v>
      </c>
      <c r="BN144" s="50" t="s">
        <v>35</v>
      </c>
      <c r="BO144" s="50" t="s">
        <v>35</v>
      </c>
      <c r="BP144" s="50" t="s">
        <v>35</v>
      </c>
      <c r="BQ144" s="45" t="s">
        <v>35</v>
      </c>
      <c r="BR144" s="54" t="s">
        <v>35</v>
      </c>
      <c r="BS144" s="50" t="s">
        <v>35</v>
      </c>
      <c r="BT144" s="50" t="s">
        <v>35</v>
      </c>
      <c r="BU144" s="50" t="s">
        <v>35</v>
      </c>
      <c r="BV144" s="50" t="s">
        <v>35</v>
      </c>
      <c r="BW144" s="50" t="s">
        <v>35</v>
      </c>
      <c r="BX144" s="50" t="s">
        <v>35</v>
      </c>
      <c r="BY144" s="39" t="s">
        <v>35</v>
      </c>
      <c r="BZ144" s="39" t="s">
        <v>35</v>
      </c>
      <c r="CA144" s="39" t="s">
        <v>35</v>
      </c>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row>
    <row r="145" s="315" customFormat="true" ht="15" customHeight="true" x14ac:dyDescent="0.2">
      <c r="A145" s="977"/>
      <c r="B145" s="370" t="s">
        <v>65</v>
      </c>
      <c r="C145" s="70" t="s">
        <v>35</v>
      </c>
      <c r="D145" s="67" t="s">
        <v>35</v>
      </c>
      <c r="E145" s="67" t="s">
        <v>35</v>
      </c>
      <c r="F145" s="67" t="s">
        <v>35</v>
      </c>
      <c r="G145" s="64" t="s">
        <v>35</v>
      </c>
      <c r="H145" s="61" t="s">
        <v>35</v>
      </c>
      <c r="I145" s="67" t="s">
        <v>35</v>
      </c>
      <c r="J145" s="67" t="s">
        <v>35</v>
      </c>
      <c r="K145" s="67" t="s">
        <v>35</v>
      </c>
      <c r="L145" s="58" t="s">
        <v>35</v>
      </c>
      <c r="M145" s="70" t="s">
        <v>35</v>
      </c>
      <c r="N145" s="67" t="s">
        <v>35</v>
      </c>
      <c r="O145" s="67" t="s">
        <v>35</v>
      </c>
      <c r="P145" s="67" t="s">
        <v>35</v>
      </c>
      <c r="Q145" s="64" t="s">
        <v>35</v>
      </c>
      <c r="R145" s="61" t="s">
        <v>35</v>
      </c>
      <c r="S145" s="67" t="s">
        <v>35</v>
      </c>
      <c r="T145" s="67" t="s">
        <v>35</v>
      </c>
      <c r="U145" s="67" t="s">
        <v>35</v>
      </c>
      <c r="V145" s="67" t="s">
        <v>35</v>
      </c>
      <c r="W145" s="67" t="s">
        <v>35</v>
      </c>
      <c r="X145" s="67" t="s">
        <v>35</v>
      </c>
      <c r="Y145" s="67" t="s">
        <v>35</v>
      </c>
      <c r="Z145" s="67" t="s">
        <v>35</v>
      </c>
      <c r="AA145" s="58" t="s">
        <v>35</v>
      </c>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343"/>
      <c r="BA145" s="965"/>
      <c r="BB145" s="552" t="s">
        <v>65</v>
      </c>
      <c r="BC145" s="54" t="s">
        <v>35</v>
      </c>
      <c r="BD145" s="50" t="s">
        <v>35</v>
      </c>
      <c r="BE145" s="50" t="s">
        <v>35</v>
      </c>
      <c r="BF145" s="50" t="s">
        <v>35</v>
      </c>
      <c r="BG145" s="45" t="s">
        <v>35</v>
      </c>
      <c r="BH145" s="54" t="s">
        <v>35</v>
      </c>
      <c r="BI145" s="50" t="s">
        <v>35</v>
      </c>
      <c r="BJ145" s="50" t="s">
        <v>35</v>
      </c>
      <c r="BK145" s="50" t="s">
        <v>35</v>
      </c>
      <c r="BL145" s="45" t="s">
        <v>35</v>
      </c>
      <c r="BM145" s="54" t="s">
        <v>35</v>
      </c>
      <c r="BN145" s="50" t="s">
        <v>35</v>
      </c>
      <c r="BO145" s="50" t="s">
        <v>35</v>
      </c>
      <c r="BP145" s="50" t="s">
        <v>35</v>
      </c>
      <c r="BQ145" s="45" t="s">
        <v>35</v>
      </c>
      <c r="BR145" s="54" t="s">
        <v>35</v>
      </c>
      <c r="BS145" s="50" t="s">
        <v>35</v>
      </c>
      <c r="BT145" s="50" t="s">
        <v>35</v>
      </c>
      <c r="BU145" s="50" t="s">
        <v>35</v>
      </c>
      <c r="BV145" s="50" t="s">
        <v>35</v>
      </c>
      <c r="BW145" s="50" t="s">
        <v>35</v>
      </c>
      <c r="BX145" s="50" t="s">
        <v>35</v>
      </c>
      <c r="BY145" s="39" t="s">
        <v>35</v>
      </c>
      <c r="BZ145" s="39" t="s">
        <v>35</v>
      </c>
      <c r="CA145" s="39" t="s">
        <v>35</v>
      </c>
      <c r="CB145" s="8"/>
      <c r="CC145" s="8"/>
      <c r="CD145" s="8"/>
      <c r="CE145" s="8"/>
      <c r="CF145" s="8"/>
      <c r="CG145" s="8"/>
      <c r="CH145" s="8"/>
      <c r="CI145" s="8"/>
      <c r="CJ145" s="8"/>
      <c r="CK145" s="8"/>
      <c r="CL145" s="8"/>
      <c r="CM145" s="8"/>
      <c r="CN145" s="8"/>
      <c r="CO145" s="8"/>
      <c r="CP145" s="8"/>
      <c r="CQ145" s="8"/>
      <c r="CR145" s="8"/>
      <c r="CS145" s="8"/>
      <c r="CT145" s="8"/>
      <c r="CU145" s="8"/>
      <c r="CV145" s="8"/>
      <c r="CW145" s="8"/>
      <c r="CX145" s="8"/>
      <c r="CY145" s="8"/>
      <c r="CZ145" s="8"/>
    </row>
    <row r="146" s="315" customFormat="true" ht="15" customHeight="true" x14ac:dyDescent="0.2">
      <c r="A146" s="977"/>
      <c r="B146" s="370" t="s">
        <v>66</v>
      </c>
      <c r="C146" s="70" t="s">
        <v>35</v>
      </c>
      <c r="D146" s="67" t="s">
        <v>35</v>
      </c>
      <c r="E146" s="67" t="s">
        <v>35</v>
      </c>
      <c r="F146" s="67" t="s">
        <v>35</v>
      </c>
      <c r="G146" s="64" t="s">
        <v>35</v>
      </c>
      <c r="H146" s="61" t="s">
        <v>35</v>
      </c>
      <c r="I146" s="67" t="s">
        <v>35</v>
      </c>
      <c r="J146" s="67" t="s">
        <v>35</v>
      </c>
      <c r="K146" s="67" t="s">
        <v>35</v>
      </c>
      <c r="L146" s="58" t="s">
        <v>35</v>
      </c>
      <c r="M146" s="70" t="s">
        <v>35</v>
      </c>
      <c r="N146" s="67" t="s">
        <v>35</v>
      </c>
      <c r="O146" s="67" t="s">
        <v>35</v>
      </c>
      <c r="P146" s="67" t="s">
        <v>35</v>
      </c>
      <c r="Q146" s="64" t="s">
        <v>35</v>
      </c>
      <c r="R146" s="61" t="s">
        <v>35</v>
      </c>
      <c r="S146" s="67" t="s">
        <v>35</v>
      </c>
      <c r="T146" s="67" t="s">
        <v>35</v>
      </c>
      <c r="U146" s="67" t="s">
        <v>35</v>
      </c>
      <c r="V146" s="67" t="s">
        <v>35</v>
      </c>
      <c r="W146" s="67" t="s">
        <v>35</v>
      </c>
      <c r="X146" s="67" t="s">
        <v>35</v>
      </c>
      <c r="Y146" s="67" t="s">
        <v>35</v>
      </c>
      <c r="Z146" s="67" t="s">
        <v>35</v>
      </c>
      <c r="AA146" s="58" t="s">
        <v>35</v>
      </c>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343"/>
      <c r="BA146" s="965"/>
      <c r="BB146" s="552" t="s">
        <v>66</v>
      </c>
      <c r="BC146" s="54" t="s">
        <v>35</v>
      </c>
      <c r="BD146" s="50" t="s">
        <v>35</v>
      </c>
      <c r="BE146" s="50" t="s">
        <v>35</v>
      </c>
      <c r="BF146" s="50" t="s">
        <v>35</v>
      </c>
      <c r="BG146" s="45" t="s">
        <v>35</v>
      </c>
      <c r="BH146" s="54" t="s">
        <v>35</v>
      </c>
      <c r="BI146" s="50" t="s">
        <v>35</v>
      </c>
      <c r="BJ146" s="50" t="s">
        <v>35</v>
      </c>
      <c r="BK146" s="50" t="s">
        <v>35</v>
      </c>
      <c r="BL146" s="45" t="s">
        <v>35</v>
      </c>
      <c r="BM146" s="54" t="s">
        <v>35</v>
      </c>
      <c r="BN146" s="50" t="s">
        <v>35</v>
      </c>
      <c r="BO146" s="50" t="s">
        <v>35</v>
      </c>
      <c r="BP146" s="50" t="s">
        <v>35</v>
      </c>
      <c r="BQ146" s="45" t="s">
        <v>35</v>
      </c>
      <c r="BR146" s="54" t="s">
        <v>35</v>
      </c>
      <c r="BS146" s="50" t="s">
        <v>35</v>
      </c>
      <c r="BT146" s="50" t="s">
        <v>35</v>
      </c>
      <c r="BU146" s="50" t="s">
        <v>35</v>
      </c>
      <c r="BV146" s="50" t="s">
        <v>35</v>
      </c>
      <c r="BW146" s="50" t="s">
        <v>35</v>
      </c>
      <c r="BX146" s="50" t="s">
        <v>35</v>
      </c>
      <c r="BY146" s="39" t="s">
        <v>35</v>
      </c>
      <c r="BZ146" s="39" t="s">
        <v>35</v>
      </c>
      <c r="CA146" s="39" t="s">
        <v>35</v>
      </c>
      <c r="CB146" s="8"/>
      <c r="CC146" s="8"/>
      <c r="CD146" s="8"/>
      <c r="CE146" s="8"/>
      <c r="CF146" s="8"/>
      <c r="CG146" s="8"/>
      <c r="CH146" s="8"/>
      <c r="CI146" s="8"/>
      <c r="CJ146" s="8"/>
      <c r="CK146" s="8"/>
      <c r="CL146" s="8"/>
      <c r="CM146" s="8"/>
      <c r="CN146" s="8"/>
      <c r="CO146" s="8"/>
      <c r="CP146" s="8"/>
      <c r="CQ146" s="8"/>
      <c r="CR146" s="8"/>
      <c r="CS146" s="8"/>
      <c r="CT146" s="8"/>
      <c r="CU146" s="8"/>
      <c r="CV146" s="8"/>
      <c r="CW146" s="8"/>
      <c r="CX146" s="8"/>
      <c r="CY146" s="8"/>
      <c r="CZ146" s="8"/>
    </row>
    <row r="147" s="315" customFormat="true" ht="15" customHeight="true" x14ac:dyDescent="0.2">
      <c r="A147" s="977"/>
      <c r="B147" s="370" t="s">
        <v>67</v>
      </c>
      <c r="C147" s="70" t="s">
        <v>35</v>
      </c>
      <c r="D147" s="67" t="s">
        <v>35</v>
      </c>
      <c r="E147" s="67" t="s">
        <v>35</v>
      </c>
      <c r="F147" s="67" t="s">
        <v>35</v>
      </c>
      <c r="G147" s="64" t="s">
        <v>35</v>
      </c>
      <c r="H147" s="61" t="s">
        <v>35</v>
      </c>
      <c r="I147" s="67" t="s">
        <v>35</v>
      </c>
      <c r="J147" s="67" t="s">
        <v>35</v>
      </c>
      <c r="K147" s="67" t="s">
        <v>35</v>
      </c>
      <c r="L147" s="58" t="s">
        <v>35</v>
      </c>
      <c r="M147" s="70" t="s">
        <v>35</v>
      </c>
      <c r="N147" s="67" t="s">
        <v>35</v>
      </c>
      <c r="O147" s="67" t="s">
        <v>35</v>
      </c>
      <c r="P147" s="67" t="s">
        <v>35</v>
      </c>
      <c r="Q147" s="64" t="s">
        <v>35</v>
      </c>
      <c r="R147" s="61" t="s">
        <v>35</v>
      </c>
      <c r="S147" s="67" t="s">
        <v>35</v>
      </c>
      <c r="T147" s="67" t="s">
        <v>35</v>
      </c>
      <c r="U147" s="67" t="s">
        <v>35</v>
      </c>
      <c r="V147" s="67" t="s">
        <v>35</v>
      </c>
      <c r="W147" s="67" t="s">
        <v>35</v>
      </c>
      <c r="X147" s="67" t="s">
        <v>35</v>
      </c>
      <c r="Y147" s="67" t="s">
        <v>35</v>
      </c>
      <c r="Z147" s="67" t="s">
        <v>35</v>
      </c>
      <c r="AA147" s="58" t="s">
        <v>35</v>
      </c>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343"/>
      <c r="BA147" s="965"/>
      <c r="BB147" s="552" t="s">
        <v>67</v>
      </c>
      <c r="BC147" s="54" t="s">
        <v>35</v>
      </c>
      <c r="BD147" s="50" t="s">
        <v>35</v>
      </c>
      <c r="BE147" s="50" t="s">
        <v>35</v>
      </c>
      <c r="BF147" s="50" t="s">
        <v>35</v>
      </c>
      <c r="BG147" s="45" t="s">
        <v>35</v>
      </c>
      <c r="BH147" s="54" t="s">
        <v>35</v>
      </c>
      <c r="BI147" s="50" t="s">
        <v>35</v>
      </c>
      <c r="BJ147" s="50" t="s">
        <v>35</v>
      </c>
      <c r="BK147" s="50" t="s">
        <v>35</v>
      </c>
      <c r="BL147" s="45" t="s">
        <v>35</v>
      </c>
      <c r="BM147" s="54" t="s">
        <v>35</v>
      </c>
      <c r="BN147" s="50" t="s">
        <v>35</v>
      </c>
      <c r="BO147" s="50" t="s">
        <v>35</v>
      </c>
      <c r="BP147" s="50" t="s">
        <v>35</v>
      </c>
      <c r="BQ147" s="45" t="s">
        <v>35</v>
      </c>
      <c r="BR147" s="54" t="s">
        <v>35</v>
      </c>
      <c r="BS147" s="50" t="s">
        <v>35</v>
      </c>
      <c r="BT147" s="50" t="s">
        <v>35</v>
      </c>
      <c r="BU147" s="50" t="s">
        <v>35</v>
      </c>
      <c r="BV147" s="50" t="s">
        <v>35</v>
      </c>
      <c r="BW147" s="50" t="s">
        <v>35</v>
      </c>
      <c r="BX147" s="50" t="s">
        <v>35</v>
      </c>
      <c r="BY147" s="39" t="s">
        <v>35</v>
      </c>
      <c r="BZ147" s="39" t="s">
        <v>35</v>
      </c>
      <c r="CA147" s="39" t="s">
        <v>35</v>
      </c>
      <c r="CB147" s="8"/>
      <c r="CC147" s="8"/>
      <c r="CD147" s="8"/>
      <c r="CE147" s="8"/>
      <c r="CF147" s="8"/>
      <c r="CG147" s="8"/>
      <c r="CH147" s="8"/>
      <c r="CI147" s="8"/>
      <c r="CJ147" s="8"/>
      <c r="CK147" s="8"/>
      <c r="CL147" s="8"/>
      <c r="CM147" s="8"/>
      <c r="CN147" s="8"/>
      <c r="CO147" s="8"/>
      <c r="CP147" s="8"/>
      <c r="CQ147" s="8"/>
      <c r="CR147" s="8"/>
      <c r="CS147" s="8"/>
      <c r="CT147" s="8"/>
      <c r="CU147" s="8"/>
      <c r="CV147" s="8"/>
      <c r="CW147" s="8"/>
      <c r="CX147" s="8"/>
      <c r="CY147" s="8"/>
      <c r="CZ147" s="8"/>
    </row>
    <row r="148" s="315" customFormat="true" ht="15" customHeight="true" x14ac:dyDescent="0.2">
      <c r="A148" s="977" t="s">
        <v>108</v>
      </c>
      <c r="B148" s="370" t="s">
        <v>49</v>
      </c>
      <c r="C148" s="167">
        <v>30.069190550728575</v>
      </c>
      <c r="D148" s="166">
        <v>18.665685842833565</v>
      </c>
      <c r="E148" s="166">
        <v>8.9095173088865991</v>
      </c>
      <c r="F148" s="166">
        <v>3.4262895526851773</v>
      </c>
      <c r="G148" s="165">
        <v>0.79983398561813868</v>
      </c>
      <c r="H148" s="155">
        <v>31.076549171013003</v>
      </c>
      <c r="I148" s="166">
        <v>13.188926083521164</v>
      </c>
      <c r="J148" s="166">
        <v>6.4879160448227431</v>
      </c>
      <c r="K148" s="166">
        <v>2.7181601489496741</v>
      </c>
      <c r="L148" s="159">
        <v>0.66530132281935306</v>
      </c>
      <c r="M148" s="167">
        <v>29.149417887637124</v>
      </c>
      <c r="N148" s="166">
        <v>24.481944913356113</v>
      </c>
      <c r="O148" s="166">
        <v>18.628901997561183</v>
      </c>
      <c r="P148" s="166">
        <v>9.6156066578640083</v>
      </c>
      <c r="Q148" s="165">
        <v>3.4146395282444444</v>
      </c>
      <c r="R148" s="155">
        <v>12.069025715805447</v>
      </c>
      <c r="S148" s="166">
        <v>17.372331245452351</v>
      </c>
      <c r="T148" s="166">
        <v>8.811384121014969</v>
      </c>
      <c r="U148" s="166">
        <v>9.9410109155144983</v>
      </c>
      <c r="V148" s="166">
        <v>22.575160129265303</v>
      </c>
      <c r="W148" s="166">
        <v>14.037822836578334</v>
      </c>
      <c r="X148" s="166">
        <v>17.452358100349631</v>
      </c>
      <c r="Y148" s="166">
        <v>15.16141755715481</v>
      </c>
      <c r="Z148" s="166">
        <v>9.619578131053979</v>
      </c>
      <c r="AA148" s="159">
        <v>17.527853904947275</v>
      </c>
      <c r="AB148" s="876"/>
      <c r="AC148" s="876"/>
      <c r="AD148" s="876"/>
      <c r="AE148" s="876"/>
      <c r="AF148" s="876"/>
      <c r="AG148" s="876"/>
      <c r="AH148" s="876"/>
      <c r="AI148" s="876"/>
      <c r="AJ148" s="876"/>
      <c r="AK148" s="876"/>
      <c r="AL148" s="876"/>
      <c r="AM148" s="876"/>
      <c r="AN148" s="876"/>
      <c r="AO148" s="876"/>
      <c r="AP148" s="876"/>
      <c r="AQ148" s="876"/>
      <c r="AR148" s="876"/>
      <c r="AS148" s="876"/>
      <c r="AT148" s="876"/>
      <c r="AU148" s="876"/>
      <c r="AV148" s="876"/>
      <c r="AW148" s="876"/>
      <c r="AX148" s="876"/>
      <c r="AY148" s="876"/>
      <c r="AZ148" s="343"/>
      <c r="BA148" s="965" t="s">
        <v>108</v>
      </c>
      <c r="BB148" s="552" t="s">
        <v>49</v>
      </c>
      <c r="BC148" s="54" t="s">
        <v>35</v>
      </c>
      <c r="BD148" s="50" t="s">
        <v>35</v>
      </c>
      <c r="BE148" s="50" t="s">
        <v>35</v>
      </c>
      <c r="BF148" s="50" t="s">
        <v>35</v>
      </c>
      <c r="BG148" s="45" t="s">
        <v>35</v>
      </c>
      <c r="BH148" s="54" t="s">
        <v>35</v>
      </c>
      <c r="BI148" s="50" t="s">
        <v>35</v>
      </c>
      <c r="BJ148" s="50" t="s">
        <v>35</v>
      </c>
      <c r="BK148" s="50" t="s">
        <v>35</v>
      </c>
      <c r="BL148" s="45" t="s">
        <v>35</v>
      </c>
      <c r="BM148" s="54" t="s">
        <v>35</v>
      </c>
      <c r="BN148" s="50" t="s">
        <v>35</v>
      </c>
      <c r="BO148" s="50" t="s">
        <v>35</v>
      </c>
      <c r="BP148" s="50" t="s">
        <v>35</v>
      </c>
      <c r="BQ148" s="45" t="s">
        <v>35</v>
      </c>
      <c r="BR148" s="54" t="s">
        <v>35</v>
      </c>
      <c r="BS148" s="50" t="s">
        <v>35</v>
      </c>
      <c r="BT148" s="50" t="s">
        <v>35</v>
      </c>
      <c r="BU148" s="50" t="s">
        <v>35</v>
      </c>
      <c r="BV148" s="50" t="s">
        <v>35</v>
      </c>
      <c r="BW148" s="50" t="s">
        <v>35</v>
      </c>
      <c r="BX148" s="50" t="s">
        <v>35</v>
      </c>
      <c r="BY148" s="39" t="s">
        <v>35</v>
      </c>
      <c r="BZ148" s="39" t="s">
        <v>35</v>
      </c>
      <c r="CA148" s="39" t="s">
        <v>35</v>
      </c>
      <c r="CB148" s="8"/>
      <c r="CC148" s="8"/>
      <c r="CD148" s="8"/>
      <c r="CE148" s="8"/>
      <c r="CF148" s="8"/>
      <c r="CG148" s="8"/>
      <c r="CH148" s="8"/>
      <c r="CI148" s="8"/>
      <c r="CJ148" s="8"/>
      <c r="CK148" s="8"/>
      <c r="CL148" s="8"/>
      <c r="CM148" s="8"/>
      <c r="CN148" s="8"/>
      <c r="CO148" s="8"/>
      <c r="CP148" s="8"/>
      <c r="CQ148" s="8"/>
      <c r="CR148" s="8"/>
      <c r="CS148" s="8"/>
      <c r="CT148" s="8"/>
      <c r="CU148" s="8"/>
      <c r="CV148" s="8"/>
      <c r="CW148" s="8"/>
      <c r="CX148" s="8"/>
      <c r="CY148" s="8"/>
      <c r="CZ148" s="8"/>
    </row>
    <row r="149" s="315" customFormat="true" ht="15" customHeight="true" x14ac:dyDescent="0.2">
      <c r="A149" s="977"/>
      <c r="B149" s="370" t="s">
        <v>48</v>
      </c>
      <c r="C149" s="167">
        <v>58.253210223571294</v>
      </c>
      <c r="D149" s="166">
        <v>76.43287797755066</v>
      </c>
      <c r="E149" s="166">
        <v>88.107209045466277</v>
      </c>
      <c r="F149" s="166">
        <v>94.559732712460516</v>
      </c>
      <c r="G149" s="165">
        <v>98.075008764653148</v>
      </c>
      <c r="H149" s="155">
        <v>59.272055351384346</v>
      </c>
      <c r="I149" s="166">
        <v>82.404131086732107</v>
      </c>
      <c r="J149" s="166">
        <v>91.17077473603895</v>
      </c>
      <c r="K149" s="166">
        <v>95.689301539230541</v>
      </c>
      <c r="L149" s="159">
        <v>98.103293209970161</v>
      </c>
      <c r="M149" s="167">
        <v>53.591901766642216</v>
      </c>
      <c r="N149" s="166">
        <v>67.153301941257297</v>
      </c>
      <c r="O149" s="166">
        <v>76.812262695299722</v>
      </c>
      <c r="P149" s="166">
        <v>88.4557790905139</v>
      </c>
      <c r="Q149" s="165">
        <v>95.466510209920756</v>
      </c>
      <c r="R149" s="155">
        <v>83.152970549692895</v>
      </c>
      <c r="S149" s="166">
        <v>79.946948045362518</v>
      </c>
      <c r="T149" s="166">
        <v>88.594892138142995</v>
      </c>
      <c r="U149" s="166">
        <v>86.211534667080741</v>
      </c>
      <c r="V149" s="166">
        <v>72.235423702569634</v>
      </c>
      <c r="W149" s="166">
        <v>78.648131319198669</v>
      </c>
      <c r="X149" s="166">
        <v>69.69885102531407</v>
      </c>
      <c r="Y149" s="166">
        <v>77.480689472554999</v>
      </c>
      <c r="Z149" s="166">
        <v>85.988822155349467</v>
      </c>
      <c r="AA149" s="159">
        <v>78.908081960977867</v>
      </c>
      <c r="AB149" s="876"/>
      <c r="AC149" s="876"/>
      <c r="AD149" s="876"/>
      <c r="AE149" s="876"/>
      <c r="AF149" s="876"/>
      <c r="AG149" s="876"/>
      <c r="AH149" s="876"/>
      <c r="AI149" s="876"/>
      <c r="AJ149" s="876"/>
      <c r="AK149" s="876"/>
      <c r="AL149" s="876"/>
      <c r="AM149" s="876"/>
      <c r="AN149" s="876"/>
      <c r="AO149" s="876"/>
      <c r="AP149" s="876"/>
      <c r="AQ149" s="876"/>
      <c r="AR149" s="876"/>
      <c r="AS149" s="876"/>
      <c r="AT149" s="876"/>
      <c r="AU149" s="876"/>
      <c r="AV149" s="876"/>
      <c r="AW149" s="876"/>
      <c r="AX149" s="876"/>
      <c r="AY149" s="876"/>
      <c r="AZ149" s="343"/>
      <c r="BA149" s="965"/>
      <c r="BB149" s="552" t="s">
        <v>48</v>
      </c>
      <c r="BC149" s="54" t="s">
        <v>35</v>
      </c>
      <c r="BD149" s="50" t="s">
        <v>35</v>
      </c>
      <c r="BE149" s="50" t="s">
        <v>35</v>
      </c>
      <c r="BF149" s="50" t="s">
        <v>35</v>
      </c>
      <c r="BG149" s="45" t="s">
        <v>35</v>
      </c>
      <c r="BH149" s="54" t="s">
        <v>35</v>
      </c>
      <c r="BI149" s="50" t="s">
        <v>35</v>
      </c>
      <c r="BJ149" s="50" t="s">
        <v>35</v>
      </c>
      <c r="BK149" s="50" t="s">
        <v>35</v>
      </c>
      <c r="BL149" s="45" t="s">
        <v>35</v>
      </c>
      <c r="BM149" s="54" t="s">
        <v>35</v>
      </c>
      <c r="BN149" s="50" t="s">
        <v>35</v>
      </c>
      <c r="BO149" s="50" t="s">
        <v>35</v>
      </c>
      <c r="BP149" s="50" t="s">
        <v>35</v>
      </c>
      <c r="BQ149" s="45" t="s">
        <v>35</v>
      </c>
      <c r="BR149" s="54" t="s">
        <v>35</v>
      </c>
      <c r="BS149" s="50" t="s">
        <v>35</v>
      </c>
      <c r="BT149" s="50" t="s">
        <v>35</v>
      </c>
      <c r="BU149" s="50" t="s">
        <v>35</v>
      </c>
      <c r="BV149" s="50" t="s">
        <v>35</v>
      </c>
      <c r="BW149" s="50" t="s">
        <v>35</v>
      </c>
      <c r="BX149" s="50" t="s">
        <v>35</v>
      </c>
      <c r="BY149" s="39" t="s">
        <v>35</v>
      </c>
      <c r="BZ149" s="39" t="s">
        <v>35</v>
      </c>
      <c r="CA149" s="39" t="s">
        <v>35</v>
      </c>
      <c r="CB149" s="8"/>
      <c r="CC149" s="8"/>
      <c r="CD149" s="8"/>
      <c r="CE149" s="8"/>
      <c r="CF149" s="8"/>
      <c r="CG149" s="8"/>
      <c r="CH149" s="8"/>
      <c r="CI149" s="8"/>
      <c r="CJ149" s="8"/>
      <c r="CK149" s="8"/>
      <c r="CL149" s="8"/>
      <c r="CM149" s="8"/>
      <c r="CN149" s="8"/>
      <c r="CO149" s="8"/>
      <c r="CP149" s="8"/>
      <c r="CQ149" s="8"/>
      <c r="CR149" s="8"/>
      <c r="CS149" s="8"/>
      <c r="CT149" s="8"/>
      <c r="CU149" s="8"/>
      <c r="CV149" s="8"/>
      <c r="CW149" s="8"/>
      <c r="CX149" s="8"/>
      <c r="CY149" s="8"/>
      <c r="CZ149" s="8"/>
    </row>
    <row r="150" s="315" customFormat="true" ht="15" customHeight="true" x14ac:dyDescent="0.2">
      <c r="A150" s="977"/>
      <c r="B150" s="370" t="s">
        <v>110</v>
      </c>
      <c r="C150" s="167">
        <v>11.67759922569981</v>
      </c>
      <c r="D150" s="166">
        <v>4.9014361796160069</v>
      </c>
      <c r="E150" s="166">
        <v>2.9832736456469697</v>
      </c>
      <c r="F150" s="166">
        <v>2.0139777348542229</v>
      </c>
      <c r="G150" s="165">
        <v>1.1251572497286377</v>
      </c>
      <c r="H150" s="155">
        <v>9.6513954776024686</v>
      </c>
      <c r="I150" s="166">
        <v>4.4069428297465274</v>
      </c>
      <c r="J150" s="166">
        <v>2.3413092191382234</v>
      </c>
      <c r="K150" s="166">
        <v>1.5925383118197214</v>
      </c>
      <c r="L150" s="159">
        <v>1.2314054672105419</v>
      </c>
      <c r="M150" s="167">
        <v>17.258680345720734</v>
      </c>
      <c r="N150" s="166">
        <v>8.364753145386473</v>
      </c>
      <c r="O150" s="166">
        <v>4.5588353071391188</v>
      </c>
      <c r="P150" s="166">
        <v>1.9286142516221312</v>
      </c>
      <c r="Q150" s="165">
        <v>1.1188502618347242</v>
      </c>
      <c r="R150" s="155">
        <v>4.7780037345016444</v>
      </c>
      <c r="S150" s="166">
        <v>2.6807207091851355</v>
      </c>
      <c r="T150" s="166">
        <v>2.5937237408420146</v>
      </c>
      <c r="U150" s="166">
        <v>3.8474544174047929</v>
      </c>
      <c r="V150" s="166">
        <v>5.1894161681649846</v>
      </c>
      <c r="W150" s="166">
        <v>7.3140458442231475</v>
      </c>
      <c r="X150" s="166">
        <v>12.848790874336425</v>
      </c>
      <c r="Y150" s="166">
        <v>7.357892970290564</v>
      </c>
      <c r="Z150" s="166">
        <v>4.3915997135965199</v>
      </c>
      <c r="AA150" s="159">
        <v>3.5640641340747119</v>
      </c>
      <c r="AB150" s="876"/>
      <c r="AC150" s="876"/>
      <c r="AD150" s="876"/>
      <c r="AE150" s="876"/>
      <c r="AF150" s="876"/>
      <c r="AG150" s="876"/>
      <c r="AH150" s="876"/>
      <c r="AI150" s="876"/>
      <c r="AJ150" s="876"/>
      <c r="AK150" s="876"/>
      <c r="AL150" s="876"/>
      <c r="AM150" s="876"/>
      <c r="AN150" s="876"/>
      <c r="AO150" s="876"/>
      <c r="AP150" s="876"/>
      <c r="AQ150" s="876"/>
      <c r="AR150" s="876"/>
      <c r="AS150" s="876"/>
      <c r="AT150" s="876"/>
      <c r="AU150" s="876"/>
      <c r="AV150" s="876"/>
      <c r="AW150" s="876"/>
      <c r="AX150" s="876"/>
      <c r="AY150" s="876"/>
      <c r="AZ150" s="343"/>
      <c r="BA150" s="965"/>
      <c r="BB150" s="552" t="s">
        <v>110</v>
      </c>
      <c r="BC150" s="54" t="s">
        <v>35</v>
      </c>
      <c r="BD150" s="50" t="s">
        <v>35</v>
      </c>
      <c r="BE150" s="50" t="s">
        <v>35</v>
      </c>
      <c r="BF150" s="50" t="s">
        <v>35</v>
      </c>
      <c r="BG150" s="45" t="s">
        <v>35</v>
      </c>
      <c r="BH150" s="54" t="s">
        <v>35</v>
      </c>
      <c r="BI150" s="50" t="s">
        <v>35</v>
      </c>
      <c r="BJ150" s="50" t="s">
        <v>35</v>
      </c>
      <c r="BK150" s="50" t="s">
        <v>35</v>
      </c>
      <c r="BL150" s="45" t="s">
        <v>35</v>
      </c>
      <c r="BM150" s="54" t="s">
        <v>35</v>
      </c>
      <c r="BN150" s="50" t="s">
        <v>35</v>
      </c>
      <c r="BO150" s="50" t="s">
        <v>35</v>
      </c>
      <c r="BP150" s="50" t="s">
        <v>35</v>
      </c>
      <c r="BQ150" s="45" t="s">
        <v>35</v>
      </c>
      <c r="BR150" s="54" t="s">
        <v>35</v>
      </c>
      <c r="BS150" s="50" t="s">
        <v>35</v>
      </c>
      <c r="BT150" s="50" t="s">
        <v>35</v>
      </c>
      <c r="BU150" s="50" t="s">
        <v>35</v>
      </c>
      <c r="BV150" s="50" t="s">
        <v>35</v>
      </c>
      <c r="BW150" s="50" t="s">
        <v>35</v>
      </c>
      <c r="BX150" s="50" t="s">
        <v>35</v>
      </c>
      <c r="BY150" s="39" t="s">
        <v>35</v>
      </c>
      <c r="BZ150" s="39" t="s">
        <v>35</v>
      </c>
      <c r="CA150" s="39" t="s">
        <v>35</v>
      </c>
      <c r="CB150" s="8"/>
      <c r="CC150" s="8"/>
      <c r="CD150" s="8"/>
      <c r="CE150" s="8"/>
      <c r="CF150" s="8"/>
      <c r="CG150" s="8"/>
      <c r="CH150" s="8"/>
      <c r="CI150" s="8"/>
      <c r="CJ150" s="8"/>
      <c r="CK150" s="8"/>
      <c r="CL150" s="8"/>
      <c r="CM150" s="8"/>
      <c r="CN150" s="8"/>
      <c r="CO150" s="8"/>
      <c r="CP150" s="8"/>
      <c r="CQ150" s="8"/>
      <c r="CR150" s="8"/>
      <c r="CS150" s="8"/>
      <c r="CT150" s="8"/>
      <c r="CU150" s="8"/>
      <c r="CV150" s="8"/>
      <c r="CW150" s="8"/>
      <c r="CX150" s="8"/>
      <c r="CY150" s="8"/>
      <c r="CZ150" s="8"/>
    </row>
    <row r="151" s="315" customFormat="true" ht="15" customHeight="true" x14ac:dyDescent="0.2">
      <c r="A151" s="977" t="s">
        <v>109</v>
      </c>
      <c r="B151" s="370" t="s">
        <v>49</v>
      </c>
      <c r="C151" s="167">
        <v>34.480450921345387</v>
      </c>
      <c r="D151" s="166">
        <v>20.009849937594549</v>
      </c>
      <c r="E151" s="166">
        <v>9.3979249043735571</v>
      </c>
      <c r="F151" s="166">
        <v>3.4822544167140861</v>
      </c>
      <c r="G151" s="165">
        <v>0.80088236448050709</v>
      </c>
      <c r="H151" s="155">
        <v>34.813182933445376</v>
      </c>
      <c r="I151" s="166">
        <v>14.036980529088316</v>
      </c>
      <c r="J151" s="166">
        <v>6.8339953256769341</v>
      </c>
      <c r="K151" s="166">
        <v>2.7192287290576256</v>
      </c>
      <c r="L151" s="159">
        <v>0.6664616897864043</v>
      </c>
      <c r="M151" s="167">
        <v>35.44015705871201</v>
      </c>
      <c r="N151" s="166">
        <v>26.992837348117316</v>
      </c>
      <c r="O151" s="166">
        <v>19.661096159937571</v>
      </c>
      <c r="P151" s="166">
        <v>9.839825285127576</v>
      </c>
      <c r="Q151" s="165">
        <v>3.5705896527978567</v>
      </c>
      <c r="R151" s="155">
        <v>12.865033661641471</v>
      </c>
      <c r="S151" s="166">
        <v>18.217925973818179</v>
      </c>
      <c r="T151" s="166">
        <v>9.2384919913000942</v>
      </c>
      <c r="U151" s="166">
        <v>10.666241168131098</v>
      </c>
      <c r="V151" s="166">
        <v>23.793175026972122</v>
      </c>
      <c r="W151" s="166">
        <v>15.253056162371895</v>
      </c>
      <c r="X151" s="166">
        <v>20.083531908688105</v>
      </c>
      <c r="Y151" s="166">
        <v>16.913057569974193</v>
      </c>
      <c r="Z151" s="166">
        <v>10.608383154363047</v>
      </c>
      <c r="AA151" s="159">
        <v>18.202551986525688</v>
      </c>
      <c r="AB151" s="876"/>
      <c r="AC151" s="876"/>
      <c r="AD151" s="876"/>
      <c r="AE151" s="876"/>
      <c r="AF151" s="876"/>
      <c r="AG151" s="876"/>
      <c r="AH151" s="876"/>
      <c r="AI151" s="876"/>
      <c r="AJ151" s="876"/>
      <c r="AK151" s="876"/>
      <c r="AL151" s="876"/>
      <c r="AM151" s="876"/>
      <c r="AN151" s="876"/>
      <c r="AO151" s="876"/>
      <c r="AP151" s="876"/>
      <c r="AQ151" s="876"/>
      <c r="AR151" s="876"/>
      <c r="AS151" s="876"/>
      <c r="AT151" s="876"/>
      <c r="AU151" s="876"/>
      <c r="AV151" s="876"/>
      <c r="AW151" s="876"/>
      <c r="AX151" s="876"/>
      <c r="AY151" s="876"/>
      <c r="AZ151" s="343"/>
      <c r="BA151" s="965" t="s">
        <v>109</v>
      </c>
      <c r="BB151" s="552" t="s">
        <v>49</v>
      </c>
      <c r="BC151" s="54" t="s">
        <v>35</v>
      </c>
      <c r="BD151" s="50" t="s">
        <v>35</v>
      </c>
      <c r="BE151" s="50" t="s">
        <v>35</v>
      </c>
      <c r="BF151" s="50" t="s">
        <v>35</v>
      </c>
      <c r="BG151" s="45" t="s">
        <v>35</v>
      </c>
      <c r="BH151" s="54" t="s">
        <v>35</v>
      </c>
      <c r="BI151" s="50" t="s">
        <v>35</v>
      </c>
      <c r="BJ151" s="50" t="s">
        <v>35</v>
      </c>
      <c r="BK151" s="50" t="s">
        <v>35</v>
      </c>
      <c r="BL151" s="45" t="s">
        <v>35</v>
      </c>
      <c r="BM151" s="54" t="s">
        <v>35</v>
      </c>
      <c r="BN151" s="50" t="s">
        <v>35</v>
      </c>
      <c r="BO151" s="50" t="s">
        <v>35</v>
      </c>
      <c r="BP151" s="50" t="s">
        <v>35</v>
      </c>
      <c r="BQ151" s="45" t="s">
        <v>35</v>
      </c>
      <c r="BR151" s="54" t="s">
        <v>35</v>
      </c>
      <c r="BS151" s="50" t="s">
        <v>35</v>
      </c>
      <c r="BT151" s="50" t="s">
        <v>35</v>
      </c>
      <c r="BU151" s="50" t="s">
        <v>35</v>
      </c>
      <c r="BV151" s="50" t="s">
        <v>35</v>
      </c>
      <c r="BW151" s="50" t="s">
        <v>35</v>
      </c>
      <c r="BX151" s="50" t="s">
        <v>35</v>
      </c>
      <c r="BY151" s="39" t="s">
        <v>35</v>
      </c>
      <c r="BZ151" s="39" t="s">
        <v>35</v>
      </c>
      <c r="CA151" s="39" t="s">
        <v>35</v>
      </c>
      <c r="CB151" s="8"/>
      <c r="CC151" s="8"/>
      <c r="CD151" s="8"/>
      <c r="CE151" s="8"/>
      <c r="CF151" s="8"/>
      <c r="CG151" s="8"/>
      <c r="CH151" s="8"/>
      <c r="CI151" s="8"/>
      <c r="CJ151" s="8"/>
      <c r="CK151" s="8"/>
      <c r="CL151" s="8"/>
      <c r="CM151" s="8"/>
      <c r="CN151" s="8"/>
      <c r="CO151" s="8"/>
      <c r="CP151" s="8"/>
      <c r="CQ151" s="8"/>
      <c r="CR151" s="8"/>
      <c r="CS151" s="8"/>
      <c r="CT151" s="8"/>
      <c r="CU151" s="8"/>
      <c r="CV151" s="8"/>
      <c r="CW151" s="8"/>
      <c r="CX151" s="8"/>
      <c r="CY151" s="8"/>
      <c r="CZ151" s="8"/>
    </row>
    <row r="152" s="315" customFormat="true" ht="15" customHeight="true" x14ac:dyDescent="0.2">
      <c r="A152" s="1013"/>
      <c r="B152" s="397" t="s">
        <v>48</v>
      </c>
      <c r="C152" s="167">
        <v>65.113953531552468</v>
      </c>
      <c r="D152" s="166">
        <v>79.876614492118563</v>
      </c>
      <c r="E152" s="166">
        <v>90.437554582231499</v>
      </c>
      <c r="F152" s="166">
        <v>96.302533316952008</v>
      </c>
      <c r="G152" s="165">
        <v>98.83032228037986</v>
      </c>
      <c r="H152" s="155">
        <v>64.878246300154302</v>
      </c>
      <c r="I152" s="166">
        <v>85.76371729943655</v>
      </c>
      <c r="J152" s="166">
        <v>93.116707953163854</v>
      </c>
      <c r="K152" s="166">
        <v>97.023939347543291</v>
      </c>
      <c r="L152" s="159">
        <v>98.896557005243238</v>
      </c>
      <c r="M152" s="167">
        <v>64.20094595580629</v>
      </c>
      <c r="N152" s="166">
        <v>72.525398830553513</v>
      </c>
      <c r="O152" s="166">
        <v>80.184405922468017</v>
      </c>
      <c r="P152" s="166">
        <v>90.024827447365752</v>
      </c>
      <c r="Q152" s="165">
        <v>96.252842908260476</v>
      </c>
      <c r="R152" s="155">
        <v>86.959432416950094</v>
      </c>
      <c r="S152" s="166">
        <v>81.466628347231023</v>
      </c>
      <c r="T152" s="166">
        <v>90.700585793284276</v>
      </c>
      <c r="U152" s="166">
        <v>88.770894251768823</v>
      </c>
      <c r="V152" s="166">
        <v>76.01229866482069</v>
      </c>
      <c r="W152" s="166">
        <v>84.11470672213207</v>
      </c>
      <c r="X152" s="166">
        <v>79.541482794408253</v>
      </c>
      <c r="Y152" s="166">
        <v>82.731701661123822</v>
      </c>
      <c r="Z152" s="166">
        <v>89.097837780492014</v>
      </c>
      <c r="AA152" s="159">
        <v>81.745278544871226</v>
      </c>
      <c r="AB152" s="876"/>
      <c r="AC152" s="876"/>
      <c r="AD152" s="876"/>
      <c r="AE152" s="876"/>
      <c r="AF152" s="876"/>
      <c r="AG152" s="876"/>
      <c r="AH152" s="876"/>
      <c r="AI152" s="876"/>
      <c r="AJ152" s="876"/>
      <c r="AK152" s="876"/>
      <c r="AL152" s="876"/>
      <c r="AM152" s="876"/>
      <c r="AN152" s="876"/>
      <c r="AO152" s="876"/>
      <c r="AP152" s="876"/>
      <c r="AQ152" s="876"/>
      <c r="AR152" s="876"/>
      <c r="AS152" s="876"/>
      <c r="AT152" s="876"/>
      <c r="AU152" s="876"/>
      <c r="AV152" s="876"/>
      <c r="AW152" s="876"/>
      <c r="AX152" s="876"/>
      <c r="AY152" s="876"/>
      <c r="AZ152" s="343"/>
      <c r="BA152" s="965"/>
      <c r="BB152" s="552" t="s">
        <v>48</v>
      </c>
      <c r="BC152" s="54" t="s">
        <v>35</v>
      </c>
      <c r="BD152" s="50" t="s">
        <v>35</v>
      </c>
      <c r="BE152" s="50" t="s">
        <v>35</v>
      </c>
      <c r="BF152" s="50" t="s">
        <v>35</v>
      </c>
      <c r="BG152" s="45" t="s">
        <v>35</v>
      </c>
      <c r="BH152" s="54" t="s">
        <v>35</v>
      </c>
      <c r="BI152" s="50" t="s">
        <v>35</v>
      </c>
      <c r="BJ152" s="50" t="s">
        <v>35</v>
      </c>
      <c r="BK152" s="50" t="s">
        <v>35</v>
      </c>
      <c r="BL152" s="45" t="s">
        <v>35</v>
      </c>
      <c r="BM152" s="54" t="s">
        <v>35</v>
      </c>
      <c r="BN152" s="50" t="s">
        <v>35</v>
      </c>
      <c r="BO152" s="50" t="s">
        <v>35</v>
      </c>
      <c r="BP152" s="50" t="s">
        <v>35</v>
      </c>
      <c r="BQ152" s="45" t="s">
        <v>35</v>
      </c>
      <c r="BR152" s="54" t="s">
        <v>35</v>
      </c>
      <c r="BS152" s="50" t="s">
        <v>35</v>
      </c>
      <c r="BT152" s="50" t="s">
        <v>35</v>
      </c>
      <c r="BU152" s="50" t="s">
        <v>35</v>
      </c>
      <c r="BV152" s="50" t="s">
        <v>35</v>
      </c>
      <c r="BW152" s="50" t="s">
        <v>35</v>
      </c>
      <c r="BX152" s="50" t="s">
        <v>35</v>
      </c>
      <c r="BY152" s="39" t="s">
        <v>35</v>
      </c>
      <c r="BZ152" s="39" t="s">
        <v>35</v>
      </c>
      <c r="CA152" s="39" t="s">
        <v>35</v>
      </c>
      <c r="CB152" s="8"/>
      <c r="CC152" s="8"/>
      <c r="CD152" s="8"/>
      <c r="CE152" s="8"/>
      <c r="CF152" s="8"/>
      <c r="CG152" s="8"/>
      <c r="CH152" s="8"/>
      <c r="CI152" s="8"/>
      <c r="CJ152" s="8"/>
      <c r="CK152" s="8"/>
      <c r="CL152" s="8"/>
      <c r="CM152" s="8"/>
      <c r="CN152" s="8"/>
      <c r="CO152" s="8"/>
      <c r="CP152" s="8"/>
      <c r="CQ152" s="8"/>
      <c r="CR152" s="8"/>
      <c r="CS152" s="8"/>
      <c r="CT152" s="8"/>
      <c r="CU152" s="8"/>
      <c r="CV152" s="8"/>
      <c r="CW152" s="8"/>
      <c r="CX152" s="8"/>
      <c r="CY152" s="8"/>
      <c r="CZ152" s="8"/>
    </row>
    <row r="153" s="489" customFormat="true" ht="15" customHeight="true" x14ac:dyDescent="0.2">
      <c r="A153" s="983" t="s">
        <v>638</v>
      </c>
      <c r="B153" s="369" t="s">
        <v>639</v>
      </c>
      <c r="C153" s="127">
        <v>4.3936446306663868</v>
      </c>
      <c r="D153" s="126">
        <v>14.947438660395118</v>
      </c>
      <c r="E153" s="126">
        <v>23.768312825836375</v>
      </c>
      <c r="F153" s="126">
        <v>32.765727961285364</v>
      </c>
      <c r="G153" s="125">
        <v>35.293695631302953</v>
      </c>
      <c r="H153" s="124">
        <v>13.255162102245944</v>
      </c>
      <c r="I153" s="126">
        <v>22.712819695488086</v>
      </c>
      <c r="J153" s="126">
        <v>30.868135469152524</v>
      </c>
      <c r="K153" s="126">
        <v>36.326542776531653</v>
      </c>
      <c r="L153" s="123">
        <v>35.886298201422747</v>
      </c>
      <c r="M153" s="127">
        <v>0.40703762594998838</v>
      </c>
      <c r="N153" s="126">
        <v>1.7740453122678288</v>
      </c>
      <c r="O153" s="126">
        <v>3.9082308410136242</v>
      </c>
      <c r="P153" s="126">
        <v>5.0928152589909148</v>
      </c>
      <c r="Q153" s="125">
        <v>15.584326073930205</v>
      </c>
      <c r="R153" s="124">
        <v>20.132268665285537</v>
      </c>
      <c r="S153" s="126">
        <v>0.39769921741630404</v>
      </c>
      <c r="T153" s="126">
        <v>47.00539844958324</v>
      </c>
      <c r="U153" s="126">
        <v>18.62358595886969</v>
      </c>
      <c r="V153" s="126">
        <v>8.5618330998407703</v>
      </c>
      <c r="W153" s="126">
        <v>18.722890514069313</v>
      </c>
      <c r="X153" s="126">
        <v>5.9416839946066062</v>
      </c>
      <c r="Y153" s="126">
        <v>7.9912027582949241</v>
      </c>
      <c r="Z153" s="126">
        <v>24.598223290031175</v>
      </c>
      <c r="AA153" s="123">
        <v>10.718656799864554</v>
      </c>
      <c r="AB153" s="833"/>
      <c r="AC153" s="833"/>
      <c r="AD153" s="833"/>
      <c r="AE153" s="833"/>
      <c r="AF153" s="833"/>
      <c r="AG153" s="833"/>
      <c r="AH153" s="833"/>
      <c r="AI153" s="833"/>
      <c r="AJ153" s="833"/>
      <c r="AK153" s="833"/>
      <c r="AL153" s="833"/>
      <c r="AM153" s="833"/>
      <c r="AN153" s="833"/>
      <c r="AO153" s="833"/>
      <c r="AP153" s="833"/>
      <c r="AQ153" s="833"/>
      <c r="AR153" s="833"/>
      <c r="AS153" s="833"/>
      <c r="AT153" s="833"/>
      <c r="AU153" s="833"/>
      <c r="AV153" s="833"/>
      <c r="AW153" s="833"/>
      <c r="AX153" s="833"/>
      <c r="AY153" s="833"/>
      <c r="AZ153" s="344"/>
      <c r="BA153" s="965" t="s">
        <v>638</v>
      </c>
      <c r="BB153" s="362" t="s">
        <v>639</v>
      </c>
      <c r="BC153" s="414">
        <v>919.04356841302967</v>
      </c>
      <c r="BD153" s="403">
        <v>3127.2101600670608</v>
      </c>
      <c r="BE153" s="403">
        <v>4974.9242994270426</v>
      </c>
      <c r="BF153" s="403">
        <v>6851.1183315131011</v>
      </c>
      <c r="BG153" s="416">
        <v>7381.267008591024</v>
      </c>
      <c r="BH153" s="414">
        <v>2084.2140495179569</v>
      </c>
      <c r="BI153" s="403">
        <v>3571.389071426584</v>
      </c>
      <c r="BJ153" s="403">
        <v>4852.9970312092528</v>
      </c>
      <c r="BK153" s="403">
        <v>5711.7443279597592</v>
      </c>
      <c r="BL153" s="416">
        <v>5642.7628664960775</v>
      </c>
      <c r="BM153" s="414">
        <v>21.143425150279327</v>
      </c>
      <c r="BN153" s="403">
        <v>92.187525072218392</v>
      </c>
      <c r="BO153" s="403">
        <v>203.03906596340408</v>
      </c>
      <c r="BP153" s="403">
        <v>264.62100901378733</v>
      </c>
      <c r="BQ153" s="416">
        <v>809.46499620194516</v>
      </c>
      <c r="BR153" s="414">
        <v>1256.6854327887927</v>
      </c>
      <c r="BS153" s="403">
        <v>15.274223496943652</v>
      </c>
      <c r="BT153" s="403">
        <v>7729.3925046477798</v>
      </c>
      <c r="BU153" s="403">
        <v>1327.1660249649708</v>
      </c>
      <c r="BV153" s="403">
        <v>579.46041148057111</v>
      </c>
      <c r="BW153" s="403">
        <v>578.66218909663348</v>
      </c>
      <c r="BX153" s="403">
        <v>220.28067256856517</v>
      </c>
      <c r="BY153" s="404">
        <v>458.12843692622101</v>
      </c>
      <c r="BZ153" s="404">
        <v>9841.7888083953221</v>
      </c>
      <c r="CA153" s="404">
        <v>1246.7246636454884</v>
      </c>
      <c r="CB153" s="7"/>
      <c r="CC153" s="7"/>
      <c r="CD153" s="7"/>
      <c r="CE153" s="7"/>
      <c r="CF153" s="7"/>
      <c r="CG153" s="7"/>
      <c r="CH153" s="7"/>
      <c r="CI153" s="7"/>
      <c r="CJ153" s="7"/>
      <c r="CK153" s="7"/>
      <c r="CL153" s="7"/>
      <c r="CM153" s="7"/>
      <c r="CN153" s="7"/>
      <c r="CO153" s="7"/>
      <c r="CP153" s="7"/>
      <c r="CQ153" s="7"/>
      <c r="CR153" s="7"/>
      <c r="CS153" s="7"/>
      <c r="CT153" s="7"/>
      <c r="CU153" s="7"/>
      <c r="CV153" s="7"/>
      <c r="CW153" s="7"/>
      <c r="CX153" s="7"/>
      <c r="CY153" s="7"/>
      <c r="CZ153" s="7"/>
    </row>
    <row r="154" s="489" customFormat="true" ht="15" customHeight="true" x14ac:dyDescent="0.2">
      <c r="A154" s="977"/>
      <c r="B154" s="370" t="s">
        <v>640</v>
      </c>
      <c r="C154" s="127">
        <v>24.534674576636505</v>
      </c>
      <c r="D154" s="126">
        <v>49.367821431611738</v>
      </c>
      <c r="E154" s="126">
        <v>62.433669617498296</v>
      </c>
      <c r="F154" s="126">
        <v>62.372190939382101</v>
      </c>
      <c r="G154" s="125">
        <v>61.372847530105254</v>
      </c>
      <c r="H154" s="124">
        <v>37.269363146513683</v>
      </c>
      <c r="I154" s="126">
        <v>57.028073932817115</v>
      </c>
      <c r="J154" s="126">
        <v>62.373683821158657</v>
      </c>
      <c r="K154" s="126">
        <v>59.610422258232695</v>
      </c>
      <c r="L154" s="123">
        <v>60.977231480343285</v>
      </c>
      <c r="M154" s="127">
        <v>8.3285687181889987</v>
      </c>
      <c r="N154" s="126">
        <v>23.714719435105948</v>
      </c>
      <c r="O154" s="126">
        <v>39.832086052760587</v>
      </c>
      <c r="P154" s="126">
        <v>59.340585579950655</v>
      </c>
      <c r="Q154" s="125">
        <v>76.8863805407439</v>
      </c>
      <c r="R154" s="124">
        <v>42.730877323160058</v>
      </c>
      <c r="S154" s="126">
        <v>41.778310299547186</v>
      </c>
      <c r="T154" s="126">
        <v>35.746273951088213</v>
      </c>
      <c r="U154" s="126">
        <v>52.762454087844226</v>
      </c>
      <c r="V154" s="126">
        <v>62.60852002952668</v>
      </c>
      <c r="W154" s="126">
        <v>21.288246171458429</v>
      </c>
      <c r="X154" s="126">
        <v>42.834024469741841</v>
      </c>
      <c r="Y154" s="126">
        <v>53.590346327258473</v>
      </c>
      <c r="Z154" s="126">
        <v>62.713099871604214</v>
      </c>
      <c r="AA154" s="123">
        <v>50.28184257708557</v>
      </c>
      <c r="AB154" s="833"/>
      <c r="AC154" s="833"/>
      <c r="AD154" s="833"/>
      <c r="AE154" s="833"/>
      <c r="AF154" s="833"/>
      <c r="AG154" s="833"/>
      <c r="AH154" s="833"/>
      <c r="AI154" s="833"/>
      <c r="AJ154" s="833"/>
      <c r="AK154" s="833"/>
      <c r="AL154" s="833"/>
      <c r="AM154" s="833"/>
      <c r="AN154" s="833"/>
      <c r="AO154" s="833"/>
      <c r="AP154" s="833"/>
      <c r="AQ154" s="833"/>
      <c r="AR154" s="833"/>
      <c r="AS154" s="833"/>
      <c r="AT154" s="833"/>
      <c r="AU154" s="833"/>
      <c r="AV154" s="833"/>
      <c r="AW154" s="833"/>
      <c r="AX154" s="833"/>
      <c r="AY154" s="833"/>
      <c r="AZ154" s="344"/>
      <c r="BA154" s="965"/>
      <c r="BB154" s="552" t="s">
        <v>640</v>
      </c>
      <c r="BC154" s="415">
        <v>5132.0570433445628</v>
      </c>
      <c r="BD154" s="405">
        <v>10328.428586923645</v>
      </c>
      <c r="BE154" s="405">
        <v>13067.935547569201</v>
      </c>
      <c r="BF154" s="405">
        <v>13041.653194042839</v>
      </c>
      <c r="BG154" s="419">
        <v>12835.419090979709</v>
      </c>
      <c r="BH154" s="415">
        <v>5860.1569477139037</v>
      </c>
      <c r="BI154" s="405">
        <v>8967.1578755423907</v>
      </c>
      <c r="BJ154" s="405">
        <v>9806.2062320597324</v>
      </c>
      <c r="BK154" s="405">
        <v>9372.7469006687206</v>
      </c>
      <c r="BL154" s="419">
        <v>9588.062150288195</v>
      </c>
      <c r="BM154" s="415">
        <v>432.62454887554588</v>
      </c>
      <c r="BN154" s="405">
        <v>1232.3255090422417</v>
      </c>
      <c r="BO154" s="405">
        <v>2069.3428501344383</v>
      </c>
      <c r="BP154" s="405">
        <v>3083.3173467098964</v>
      </c>
      <c r="BQ154" s="419">
        <v>3993.5531018248962</v>
      </c>
      <c r="BR154" s="415">
        <v>2667.3233878949222</v>
      </c>
      <c r="BS154" s="405">
        <v>1604.5574667851633</v>
      </c>
      <c r="BT154" s="405">
        <v>5877.9840414069959</v>
      </c>
      <c r="BU154" s="405">
        <v>3759.9921204117531</v>
      </c>
      <c r="BV154" s="405">
        <v>4237.3120750477856</v>
      </c>
      <c r="BW154" s="405">
        <v>657.94878853493663</v>
      </c>
      <c r="BX154" s="405">
        <v>1588.019108316417</v>
      </c>
      <c r="BY154" s="406">
        <v>3072.2861551419646</v>
      </c>
      <c r="BZ154" s="406">
        <v>25091.612397317589</v>
      </c>
      <c r="CA154" s="406">
        <v>5848.4579220023679</v>
      </c>
      <c r="CB154" s="7"/>
      <c r="CC154" s="7"/>
      <c r="CD154" s="7"/>
      <c r="CE154" s="7"/>
      <c r="CF154" s="7"/>
      <c r="CG154" s="7"/>
      <c r="CH154" s="7"/>
      <c r="CI154" s="7"/>
      <c r="CJ154" s="7"/>
      <c r="CK154" s="7"/>
      <c r="CL154" s="7"/>
      <c r="CM154" s="7"/>
      <c r="CN154" s="7"/>
      <c r="CO154" s="7"/>
      <c r="CP154" s="7"/>
      <c r="CQ154" s="7"/>
      <c r="CR154" s="7"/>
      <c r="CS154" s="7"/>
      <c r="CT154" s="7"/>
      <c r="CU154" s="7"/>
      <c r="CV154" s="7"/>
      <c r="CW154" s="7"/>
      <c r="CX154" s="7"/>
      <c r="CY154" s="7"/>
      <c r="CZ154" s="7"/>
    </row>
    <row r="155" s="489" customFormat="true" ht="15" customHeight="true" x14ac:dyDescent="0.2">
      <c r="A155" s="977"/>
      <c r="B155" s="370" t="s">
        <v>641</v>
      </c>
      <c r="C155" s="127">
        <v>16.214860165437702</v>
      </c>
      <c r="D155" s="126">
        <v>9.8229564681056676</v>
      </c>
      <c r="E155" s="126">
        <v>3.4087979180766905</v>
      </c>
      <c r="F155" s="126">
        <v>0.96322040086560845</v>
      </c>
      <c r="G155" s="125">
        <v>0.10353040619232037</v>
      </c>
      <c r="H155" s="124">
        <v>12.715165405129184</v>
      </c>
      <c r="I155" s="126">
        <v>6.5334562582818041</v>
      </c>
      <c r="J155" s="126">
        <v>1.4202912149258544</v>
      </c>
      <c r="K155" s="126">
        <v>0.52922751809127833</v>
      </c>
      <c r="L155" s="123">
        <v>0</v>
      </c>
      <c r="M155" s="127">
        <v>17.585020017143165</v>
      </c>
      <c r="N155" s="126">
        <v>18.112427467623235</v>
      </c>
      <c r="O155" s="126">
        <v>12.91857976059026</v>
      </c>
      <c r="P155" s="126">
        <v>8.4583565998341346</v>
      </c>
      <c r="Q155" s="125">
        <v>1.6359483303350062</v>
      </c>
      <c r="R155" s="124">
        <v>6.9499005491240755</v>
      </c>
      <c r="S155" s="126">
        <v>12.136463600194022</v>
      </c>
      <c r="T155" s="126">
        <v>3.4672818489758512</v>
      </c>
      <c r="U155" s="126">
        <v>3.9458466317818663</v>
      </c>
      <c r="V155" s="126">
        <v>6.9799674632682036</v>
      </c>
      <c r="W155" s="126">
        <v>20.955479242655699</v>
      </c>
      <c r="X155" s="126">
        <v>10.213356021769091</v>
      </c>
      <c r="Y155" s="126">
        <v>7.4799397157048562</v>
      </c>
      <c r="Z155" s="126">
        <v>3.2920102649845866</v>
      </c>
      <c r="AA155" s="123">
        <v>11.928547232443028</v>
      </c>
      <c r="AB155" s="833"/>
      <c r="AC155" s="833"/>
      <c r="AD155" s="833"/>
      <c r="AE155" s="833"/>
      <c r="AF155" s="833"/>
      <c r="AG155" s="833"/>
      <c r="AH155" s="833"/>
      <c r="AI155" s="833"/>
      <c r="AJ155" s="833"/>
      <c r="AK155" s="833"/>
      <c r="AL155" s="833"/>
      <c r="AM155" s="833"/>
      <c r="AN155" s="833"/>
      <c r="AO155" s="833"/>
      <c r="AP155" s="833"/>
      <c r="AQ155" s="833"/>
      <c r="AR155" s="833"/>
      <c r="AS155" s="833"/>
      <c r="AT155" s="833"/>
      <c r="AU155" s="833"/>
      <c r="AV155" s="833"/>
      <c r="AW155" s="833"/>
      <c r="AX155" s="833"/>
      <c r="AY155" s="833"/>
      <c r="AZ155" s="344"/>
      <c r="BA155" s="965"/>
      <c r="BB155" s="552" t="s">
        <v>641</v>
      </c>
      <c r="BC155" s="415">
        <v>3391.7542724664863</v>
      </c>
      <c r="BD155" s="405">
        <v>2055.0978643818357</v>
      </c>
      <c r="BE155" s="405">
        <v>713.49244343679209</v>
      </c>
      <c r="BF155" s="405">
        <v>201.40364204497567</v>
      </c>
      <c r="BG155" s="419">
        <v>21.652183426652122</v>
      </c>
      <c r="BH155" s="415">
        <v>1999.3060948552716</v>
      </c>
      <c r="BI155" s="405">
        <v>1027.3279404453017</v>
      </c>
      <c r="BJ155" s="405">
        <v>223.29398730207757</v>
      </c>
      <c r="BK155" s="405">
        <v>83.212220145841471</v>
      </c>
      <c r="BL155" s="419">
        <v>0</v>
      </c>
      <c r="BM155" s="415">
        <v>913.44762939510952</v>
      </c>
      <c r="BN155" s="405">
        <v>941.20474248527682</v>
      </c>
      <c r="BO155" s="405">
        <v>671.14161749045957</v>
      </c>
      <c r="BP155" s="405">
        <v>439.49343226127985</v>
      </c>
      <c r="BQ155" s="419">
        <v>84.972741376120595</v>
      </c>
      <c r="BR155" s="415">
        <v>433.82288030335025</v>
      </c>
      <c r="BS155" s="405">
        <v>466.11873841792794</v>
      </c>
      <c r="BT155" s="405">
        <v>570.14690267374715</v>
      </c>
      <c r="BU155" s="405">
        <v>281.19147413333025</v>
      </c>
      <c r="BV155" s="405">
        <v>472.40056787157079</v>
      </c>
      <c r="BW155" s="405">
        <v>647.66407104779159</v>
      </c>
      <c r="BX155" s="405">
        <v>378.64769242182797</v>
      </c>
      <c r="BY155" s="406">
        <v>428.81818843868189</v>
      </c>
      <c r="BZ155" s="406">
        <v>1317.1386161120893</v>
      </c>
      <c r="CA155" s="406">
        <v>1387.4512743364244</v>
      </c>
      <c r="CB155" s="7"/>
      <c r="CC155" s="7"/>
      <c r="CD155" s="7"/>
      <c r="CE155" s="7"/>
      <c r="CF155" s="7"/>
      <c r="CG155" s="7"/>
      <c r="CH155" s="7"/>
      <c r="CI155" s="7"/>
      <c r="CJ155" s="7"/>
      <c r="CK155" s="7"/>
      <c r="CL155" s="7"/>
      <c r="CM155" s="7"/>
      <c r="CN155" s="7"/>
      <c r="CO155" s="7"/>
      <c r="CP155" s="7"/>
      <c r="CQ155" s="7"/>
      <c r="CR155" s="7"/>
      <c r="CS155" s="7"/>
      <c r="CT155" s="7"/>
      <c r="CU155" s="7"/>
      <c r="CV155" s="7"/>
      <c r="CW155" s="7"/>
      <c r="CX155" s="7"/>
      <c r="CY155" s="7"/>
      <c r="CZ155" s="7"/>
    </row>
    <row r="156" s="489" customFormat="true" ht="15" customHeight="true" x14ac:dyDescent="0.2">
      <c r="A156" s="977"/>
      <c r="B156" s="370" t="s">
        <v>642</v>
      </c>
      <c r="C156" s="127">
        <v>1.0532760791567042</v>
      </c>
      <c r="D156" s="126">
        <v>2.2266709282200825</v>
      </c>
      <c r="E156" s="126">
        <v>1.9666064094780451</v>
      </c>
      <c r="F156" s="126">
        <v>1.2771224105434444</v>
      </c>
      <c r="G156" s="125">
        <v>0.44854554314014833</v>
      </c>
      <c r="H156" s="124">
        <v>2.7415350191657479</v>
      </c>
      <c r="I156" s="126">
        <v>2.6681866930733502</v>
      </c>
      <c r="J156" s="126">
        <v>1.7208722068357398</v>
      </c>
      <c r="K156" s="126">
        <v>1.0951218940136276</v>
      </c>
      <c r="L156" s="123">
        <v>0.46436234985885882</v>
      </c>
      <c r="M156" s="127">
        <v>3.2222141611383141E-2</v>
      </c>
      <c r="N156" s="126">
        <v>0.30924960820586683</v>
      </c>
      <c r="O156" s="126">
        <v>0.6452120648015367</v>
      </c>
      <c r="P156" s="126">
        <v>0.40160590817956976</v>
      </c>
      <c r="Q156" s="125">
        <v>0.38767188778696787</v>
      </c>
      <c r="R156" s="124">
        <v>0.94599761953616313</v>
      </c>
      <c r="S156" s="126">
        <v>2.3734256581956891E-2</v>
      </c>
      <c r="T156" s="126">
        <v>1.2848072860875202</v>
      </c>
      <c r="U156" s="126">
        <v>0.5537450074234096</v>
      </c>
      <c r="V156" s="126">
        <v>6.0647869612936195E-2</v>
      </c>
      <c r="W156" s="126">
        <v>0.10878949937784491</v>
      </c>
      <c r="X156" s="126">
        <v>0.16611353232778139</v>
      </c>
      <c r="Y156" s="126">
        <v>0.31351622752811759</v>
      </c>
      <c r="Z156" s="126">
        <v>2.7025862706891535</v>
      </c>
      <c r="AA156" s="123">
        <v>0.3012969818307964</v>
      </c>
      <c r="AB156" s="833"/>
      <c r="AC156" s="833"/>
      <c r="AD156" s="833"/>
      <c r="AE156" s="833"/>
      <c r="AF156" s="833"/>
      <c r="AG156" s="833"/>
      <c r="AH156" s="833"/>
      <c r="AI156" s="833"/>
      <c r="AJ156" s="833"/>
      <c r="AK156" s="833"/>
      <c r="AL156" s="833"/>
      <c r="AM156" s="833"/>
      <c r="AN156" s="833"/>
      <c r="AO156" s="833"/>
      <c r="AP156" s="833"/>
      <c r="AQ156" s="833"/>
      <c r="AR156" s="833"/>
      <c r="AS156" s="833"/>
      <c r="AT156" s="833"/>
      <c r="AU156" s="833"/>
      <c r="AV156" s="833"/>
      <c r="AW156" s="833"/>
      <c r="AX156" s="833"/>
      <c r="AY156" s="833"/>
      <c r="AZ156" s="344"/>
      <c r="BA156" s="965"/>
      <c r="BB156" s="552" t="s">
        <v>642</v>
      </c>
      <c r="BC156" s="415">
        <v>220.31973172246384</v>
      </c>
      <c r="BD156" s="405">
        <v>465.85024418302106</v>
      </c>
      <c r="BE156" s="405">
        <v>411.62862865412569</v>
      </c>
      <c r="BF156" s="405">
        <v>267.03868044069395</v>
      </c>
      <c r="BG156" s="419">
        <v>93.808096891231997</v>
      </c>
      <c r="BH156" s="415">
        <v>431.07324981129938</v>
      </c>
      <c r="BI156" s="405">
        <v>419.54864802897936</v>
      </c>
      <c r="BJ156" s="405">
        <v>270.5504425173383</v>
      </c>
      <c r="BK156" s="405">
        <v>172.1896934986583</v>
      </c>
      <c r="BL156" s="419">
        <v>73.016353196288861</v>
      </c>
      <c r="BM156" s="415">
        <v>1.6737677204949306</v>
      </c>
      <c r="BN156" s="405">
        <v>16.070026967692272</v>
      </c>
      <c r="BO156" s="405">
        <v>33.51983552528511</v>
      </c>
      <c r="BP156" s="405">
        <v>20.867311151874194</v>
      </c>
      <c r="BQ156" s="419">
        <v>20.136053473625765</v>
      </c>
      <c r="BR156" s="415">
        <v>59.050544560528273</v>
      </c>
      <c r="BS156" s="405">
        <v>0.91154903930106046</v>
      </c>
      <c r="BT156" s="405">
        <v>211.26892090178168</v>
      </c>
      <c r="BU156" s="405">
        <v>39.461334781034211</v>
      </c>
      <c r="BV156" s="405">
        <v>4.1046162745201853</v>
      </c>
      <c r="BW156" s="405">
        <v>3.3623211017233174</v>
      </c>
      <c r="BX156" s="405">
        <v>6.1584561981281336</v>
      </c>
      <c r="BY156" s="406">
        <v>17.973602173887066</v>
      </c>
      <c r="BZ156" s="406">
        <v>1081.3091254184501</v>
      </c>
      <c r="CA156" s="406">
        <v>35.044911442182489</v>
      </c>
      <c r="CB156" s="7"/>
      <c r="CC156" s="7"/>
      <c r="CD156" s="7"/>
      <c r="CE156" s="7"/>
      <c r="CF156" s="7"/>
      <c r="CG156" s="7"/>
      <c r="CH156" s="7"/>
      <c r="CI156" s="7"/>
      <c r="CJ156" s="7"/>
      <c r="CK156" s="7"/>
      <c r="CL156" s="7"/>
      <c r="CM156" s="7"/>
      <c r="CN156" s="7"/>
      <c r="CO156" s="7"/>
      <c r="CP156" s="7"/>
      <c r="CQ156" s="7"/>
      <c r="CR156" s="7"/>
      <c r="CS156" s="7"/>
      <c r="CT156" s="7"/>
      <c r="CU156" s="7"/>
      <c r="CV156" s="7"/>
      <c r="CW156" s="7"/>
      <c r="CX156" s="7"/>
      <c r="CY156" s="7"/>
      <c r="CZ156" s="7"/>
    </row>
    <row r="157" s="489" customFormat="true" ht="15" customHeight="true" x14ac:dyDescent="0.2">
      <c r="A157" s="977"/>
      <c r="B157" s="370" t="s">
        <v>643</v>
      </c>
      <c r="C157" s="127">
        <v>0.89326069769797412</v>
      </c>
      <c r="D157" s="126">
        <v>0.8829520934231706</v>
      </c>
      <c r="E157" s="126">
        <v>0.98216276491305332</v>
      </c>
      <c r="F157" s="126">
        <v>1.2814913867034661</v>
      </c>
      <c r="G157" s="125">
        <v>2.3756286126986335</v>
      </c>
      <c r="H157" s="124">
        <v>1.3795596400052255</v>
      </c>
      <c r="I157" s="126">
        <v>1.085704532591266</v>
      </c>
      <c r="J157" s="126">
        <v>1.1784824105801617</v>
      </c>
      <c r="K157" s="126">
        <v>2.0298205237499154</v>
      </c>
      <c r="L157" s="123">
        <v>2.2757260781602691</v>
      </c>
      <c r="M157" s="127">
        <v>0.11026799050809599</v>
      </c>
      <c r="N157" s="126">
        <v>0.38466731038571517</v>
      </c>
      <c r="O157" s="126">
        <v>0.6651677491678426</v>
      </c>
      <c r="P157" s="126">
        <v>0.39596319579100897</v>
      </c>
      <c r="Q157" s="125">
        <v>0.21533672936672899</v>
      </c>
      <c r="R157" s="124">
        <v>3.1699349987050283E-2</v>
      </c>
      <c r="S157" s="126">
        <v>3.6191145188002136E-2</v>
      </c>
      <c r="T157" s="126">
        <v>0.74126716327544995</v>
      </c>
      <c r="U157" s="126">
        <v>0.34725031462478029</v>
      </c>
      <c r="V157" s="126">
        <v>0.45086072285825934</v>
      </c>
      <c r="W157" s="126">
        <v>0</v>
      </c>
      <c r="X157" s="126">
        <v>5.9245295275364422E-2</v>
      </c>
      <c r="Y157" s="126">
        <v>0.37115183711451977</v>
      </c>
      <c r="Z157" s="126">
        <v>2.6244166804044711</v>
      </c>
      <c r="AA157" s="123">
        <v>0.75579903917682278</v>
      </c>
      <c r="AB157" s="833"/>
      <c r="AC157" s="833"/>
      <c r="AD157" s="833"/>
      <c r="AE157" s="833"/>
      <c r="AF157" s="833"/>
      <c r="AG157" s="833"/>
      <c r="AH157" s="833"/>
      <c r="AI157" s="833"/>
      <c r="AJ157" s="833"/>
      <c r="AK157" s="833"/>
      <c r="AL157" s="833"/>
      <c r="AM157" s="833"/>
      <c r="AN157" s="833"/>
      <c r="AO157" s="833"/>
      <c r="AP157" s="833"/>
      <c r="AQ157" s="833"/>
      <c r="AR157" s="833"/>
      <c r="AS157" s="833"/>
      <c r="AT157" s="833"/>
      <c r="AU157" s="833"/>
      <c r="AV157" s="833"/>
      <c r="AW157" s="833"/>
      <c r="AX157" s="833"/>
      <c r="AY157" s="833"/>
      <c r="AZ157" s="344"/>
      <c r="BA157" s="965"/>
      <c r="BB157" s="552" t="s">
        <v>643</v>
      </c>
      <c r="BC157" s="415">
        <v>186.84840676587567</v>
      </c>
      <c r="BD157" s="405">
        <v>184.72574600499692</v>
      </c>
      <c r="BE157" s="405">
        <v>205.57560988708758</v>
      </c>
      <c r="BF157" s="405">
        <v>267.95220730312883</v>
      </c>
      <c r="BG157" s="419">
        <v>496.83516531561173</v>
      </c>
      <c r="BH157" s="415">
        <v>216.91908116005899</v>
      </c>
      <c r="BI157" s="405">
        <v>170.71739019990625</v>
      </c>
      <c r="BJ157" s="405">
        <v>185.27752172116752</v>
      </c>
      <c r="BK157" s="405">
        <v>319.15549835353272</v>
      </c>
      <c r="BL157" s="419">
        <v>357.83525333494578</v>
      </c>
      <c r="BM157" s="415">
        <v>5.7278316674982195</v>
      </c>
      <c r="BN157" s="405">
        <v>19.989076420666017</v>
      </c>
      <c r="BO157" s="405">
        <v>34.556566383625196</v>
      </c>
      <c r="BP157" s="405">
        <v>20.574117668525375</v>
      </c>
      <c r="BQ157" s="419">
        <v>11.184798366774677</v>
      </c>
      <c r="BR157" s="415">
        <v>1.9787194389219469</v>
      </c>
      <c r="BS157" s="405">
        <v>1.3899741714433138</v>
      </c>
      <c r="BT157" s="405">
        <v>121.89120919607021</v>
      </c>
      <c r="BU157" s="405">
        <v>24.745976459432399</v>
      </c>
      <c r="BV157" s="405">
        <v>30.514019245800693</v>
      </c>
      <c r="BW157" s="405">
        <v>0</v>
      </c>
      <c r="BX157" s="405">
        <v>2.1964469166698892</v>
      </c>
      <c r="BY157" s="406">
        <v>21.277799618220499</v>
      </c>
      <c r="BZ157" s="406">
        <v>1050.0333462798644</v>
      </c>
      <c r="CA157" s="406">
        <v>87.90964395027693</v>
      </c>
      <c r="CB157" s="7"/>
      <c r="CC157" s="7"/>
      <c r="CD157" s="7"/>
      <c r="CE157" s="7"/>
      <c r="CF157" s="7"/>
      <c r="CG157" s="7"/>
      <c r="CH157" s="7"/>
      <c r="CI157" s="7"/>
      <c r="CJ157" s="7"/>
      <c r="CK157" s="7"/>
      <c r="CL157" s="7"/>
      <c r="CM157" s="7"/>
      <c r="CN157" s="7"/>
      <c r="CO157" s="7"/>
      <c r="CP157" s="7"/>
      <c r="CQ157" s="7"/>
      <c r="CR157" s="7"/>
      <c r="CS157" s="7"/>
      <c r="CT157" s="7"/>
      <c r="CU157" s="7"/>
      <c r="CV157" s="7"/>
      <c r="CW157" s="7"/>
      <c r="CX157" s="7"/>
      <c r="CY157" s="7"/>
      <c r="CZ157" s="7"/>
    </row>
    <row r="158" s="489" customFormat="true" ht="15" customHeight="true" x14ac:dyDescent="0.2">
      <c r="A158" s="977"/>
      <c r="B158" s="370" t="s">
        <v>644</v>
      </c>
      <c r="C158" s="127">
        <v>36.893288330205223</v>
      </c>
      <c r="D158" s="126">
        <v>18.758010968255537</v>
      </c>
      <c r="E158" s="126">
        <v>6.1245880570118931</v>
      </c>
      <c r="F158" s="126">
        <v>0.73734363541101045</v>
      </c>
      <c r="G158" s="125">
        <v>6.7175733445581004E-2</v>
      </c>
      <c r="H158" s="124">
        <v>22.778576787357704</v>
      </c>
      <c r="I158" s="126">
        <v>7.616751425077112</v>
      </c>
      <c r="J158" s="126">
        <v>1.7117821974714162</v>
      </c>
      <c r="K158" s="126">
        <v>0.14162942227643388</v>
      </c>
      <c r="L158" s="123">
        <v>3.15429432241131E-2</v>
      </c>
      <c r="M158" s="127">
        <v>46.592516677627415</v>
      </c>
      <c r="N158" s="126">
        <v>43.477188404159797</v>
      </c>
      <c r="O158" s="126">
        <v>35.603615789294913</v>
      </c>
      <c r="P158" s="126">
        <v>24.067924352613581</v>
      </c>
      <c r="Q158" s="125">
        <v>4.5505813298651079</v>
      </c>
      <c r="R158" s="124">
        <v>24.804485964725778</v>
      </c>
      <c r="S158" s="126">
        <v>42.338976223868926</v>
      </c>
      <c r="T158" s="126">
        <v>9.8621774077926698</v>
      </c>
      <c r="U158" s="126">
        <v>19.094824183539647</v>
      </c>
      <c r="V158" s="126">
        <v>13.176798392659347</v>
      </c>
      <c r="W158" s="126">
        <v>28.179870786851957</v>
      </c>
      <c r="X158" s="126">
        <v>22.642959433092287</v>
      </c>
      <c r="Y158" s="126">
        <v>19.469369173985299</v>
      </c>
      <c r="Z158" s="126">
        <v>2.2544400893787064</v>
      </c>
      <c r="AA158" s="123">
        <v>19.899033837708984</v>
      </c>
      <c r="AB158" s="833"/>
      <c r="AC158" s="833"/>
      <c r="AD158" s="833"/>
      <c r="AE158" s="833"/>
      <c r="AF158" s="833"/>
      <c r="AG158" s="833"/>
      <c r="AH158" s="833"/>
      <c r="AI158" s="833"/>
      <c r="AJ158" s="833"/>
      <c r="AK158" s="833"/>
      <c r="AL158" s="833"/>
      <c r="AM158" s="833"/>
      <c r="AN158" s="833"/>
      <c r="AO158" s="833"/>
      <c r="AP158" s="833"/>
      <c r="AQ158" s="833"/>
      <c r="AR158" s="833"/>
      <c r="AS158" s="833"/>
      <c r="AT158" s="833"/>
      <c r="AU158" s="833"/>
      <c r="AV158" s="833"/>
      <c r="AW158" s="833"/>
      <c r="AX158" s="833"/>
      <c r="AY158" s="833"/>
      <c r="AZ158" s="344"/>
      <c r="BA158" s="965"/>
      <c r="BB158" s="552" t="s">
        <v>644</v>
      </c>
      <c r="BC158" s="415">
        <v>7717.1783809788822</v>
      </c>
      <c r="BD158" s="405">
        <v>3924.4344007916784</v>
      </c>
      <c r="BE158" s="405">
        <v>1281.9320484409243</v>
      </c>
      <c r="BF158" s="405">
        <v>154.17415731332699</v>
      </c>
      <c r="BG158" s="419">
        <v>14.049025362478499</v>
      </c>
      <c r="BH158" s="415">
        <v>3581.6559165421554</v>
      </c>
      <c r="BI158" s="405">
        <v>1197.6664792833726</v>
      </c>
      <c r="BJ158" s="405">
        <v>269.12133810956436</v>
      </c>
      <c r="BK158" s="405">
        <v>22.268869744528846</v>
      </c>
      <c r="BL158" s="419">
        <v>4.9598135680086086</v>
      </c>
      <c r="BM158" s="415">
        <v>2420.2317577825006</v>
      </c>
      <c r="BN158" s="405">
        <v>2259.2739702653917</v>
      </c>
      <c r="BO158" s="405">
        <v>1849.6668157153886</v>
      </c>
      <c r="BP158" s="405">
        <v>1250.5614484665271</v>
      </c>
      <c r="BQ158" s="419">
        <v>236.36160340983889</v>
      </c>
      <c r="BR158" s="415">
        <v>1548.3320185088955</v>
      </c>
      <c r="BS158" s="405">
        <v>1626.0906663998014</v>
      </c>
      <c r="BT158" s="405">
        <v>1621.699690878276</v>
      </c>
      <c r="BU158" s="405">
        <v>1360.7477080429774</v>
      </c>
      <c r="BV158" s="405">
        <v>891.7988624128767</v>
      </c>
      <c r="BW158" s="405">
        <v>870.94595280180783</v>
      </c>
      <c r="BX158" s="405">
        <v>839.46004826103933</v>
      </c>
      <c r="BY158" s="406">
        <v>1116.1613511006165</v>
      </c>
      <c r="BZ158" s="406">
        <v>902.00511554169998</v>
      </c>
      <c r="CA158" s="406">
        <v>2314.5265989392828</v>
      </c>
      <c r="CB158" s="7"/>
      <c r="CC158" s="7"/>
      <c r="CD158" s="7"/>
      <c r="CE158" s="7"/>
      <c r="CF158" s="7"/>
      <c r="CG158" s="7"/>
      <c r="CH158" s="7"/>
      <c r="CI158" s="7"/>
      <c r="CJ158" s="7"/>
      <c r="CK158" s="7"/>
      <c r="CL158" s="7"/>
      <c r="CM158" s="7"/>
      <c r="CN158" s="7"/>
      <c r="CO158" s="7"/>
      <c r="CP158" s="7"/>
      <c r="CQ158" s="7"/>
      <c r="CR158" s="7"/>
      <c r="CS158" s="7"/>
      <c r="CT158" s="7"/>
      <c r="CU158" s="7"/>
      <c r="CV158" s="7"/>
      <c r="CW158" s="7"/>
      <c r="CX158" s="7"/>
      <c r="CY158" s="7"/>
      <c r="CZ158" s="7"/>
    </row>
    <row r="159" s="489" customFormat="true" ht="15" customHeight="true" x14ac:dyDescent="0.2">
      <c r="A159" s="977"/>
      <c r="B159" s="370" t="s">
        <v>645</v>
      </c>
      <c r="C159" s="127">
        <v>5.6097487645216679</v>
      </c>
      <c r="D159" s="126">
        <v>1.3385630550349465</v>
      </c>
      <c r="E159" s="126">
        <v>0.33305427037832142</v>
      </c>
      <c r="F159" s="126">
        <v>6.9143602032516807E-2</v>
      </c>
      <c r="G159" s="125">
        <v>0</v>
      </c>
      <c r="H159" s="124">
        <v>3.0755209944251867</v>
      </c>
      <c r="I159" s="126">
        <v>0.63646948914649948</v>
      </c>
      <c r="J159" s="126">
        <v>0.14770246063296807</v>
      </c>
      <c r="K159" s="126">
        <v>4.8210435510709247E-3</v>
      </c>
      <c r="L159" s="123">
        <v>0</v>
      </c>
      <c r="M159" s="127">
        <v>9.8689804694271359</v>
      </c>
      <c r="N159" s="126">
        <v>4.4655330373710997</v>
      </c>
      <c r="O159" s="126">
        <v>2.5967541598314865</v>
      </c>
      <c r="P159" s="126">
        <v>0.78538697171760674</v>
      </c>
      <c r="Q159" s="125">
        <v>0.184559060309024</v>
      </c>
      <c r="R159" s="124">
        <v>0.7183553088849064</v>
      </c>
      <c r="S159" s="126">
        <v>0.70416195372852752</v>
      </c>
      <c r="T159" s="126">
        <v>0.62123603139015737</v>
      </c>
      <c r="U159" s="126">
        <v>1.5646898462986276</v>
      </c>
      <c r="V159" s="126">
        <v>3.1698393192268894</v>
      </c>
      <c r="W159" s="126">
        <v>3.9683203371775999</v>
      </c>
      <c r="X159" s="126">
        <v>5.5908972666035561</v>
      </c>
      <c r="Y159" s="126">
        <v>3.9857583174819631</v>
      </c>
      <c r="Z159" s="126">
        <v>0.36657258383205399</v>
      </c>
      <c r="AA159" s="123">
        <v>2.8584145431972234</v>
      </c>
      <c r="AB159" s="833"/>
      <c r="AC159" s="833"/>
      <c r="AD159" s="833"/>
      <c r="AE159" s="833"/>
      <c r="AF159" s="833"/>
      <c r="AG159" s="833"/>
      <c r="AH159" s="833"/>
      <c r="AI159" s="833"/>
      <c r="AJ159" s="833"/>
      <c r="AK159" s="833"/>
      <c r="AL159" s="833"/>
      <c r="AM159" s="833"/>
      <c r="AN159" s="833"/>
      <c r="AO159" s="833"/>
      <c r="AP159" s="833"/>
      <c r="AQ159" s="833"/>
      <c r="AR159" s="833"/>
      <c r="AS159" s="833"/>
      <c r="AT159" s="833"/>
      <c r="AU159" s="833"/>
      <c r="AV159" s="833"/>
      <c r="AW159" s="833"/>
      <c r="AX159" s="833"/>
      <c r="AY159" s="833"/>
      <c r="AZ159" s="344"/>
      <c r="BA159" s="965"/>
      <c r="BB159" s="552" t="s">
        <v>645</v>
      </c>
      <c r="BC159" s="415">
        <v>1173.4229679073121</v>
      </c>
      <c r="BD159" s="405">
        <v>280.04583799944743</v>
      </c>
      <c r="BE159" s="405">
        <v>69.711291452373018</v>
      </c>
      <c r="BF159" s="405">
        <v>14.457514875040768</v>
      </c>
      <c r="BG159" s="419">
        <v>0</v>
      </c>
      <c r="BH159" s="415">
        <v>483.58850813920264</v>
      </c>
      <c r="BI159" s="405">
        <v>100.0791715123692</v>
      </c>
      <c r="BJ159" s="405">
        <v>23.221344342952477</v>
      </c>
      <c r="BK159" s="405">
        <v>0.75802886960842342</v>
      </c>
      <c r="BL159" s="419">
        <v>0</v>
      </c>
      <c r="BM159" s="415">
        <v>512.6406910857404</v>
      </c>
      <c r="BN159" s="405">
        <v>232.04956265588234</v>
      </c>
      <c r="BO159" s="405">
        <v>134.90567998588986</v>
      </c>
      <c r="BP159" s="405">
        <v>40.808449227623299</v>
      </c>
      <c r="BQ159" s="419">
        <v>9.5861764149037114</v>
      </c>
      <c r="BR159" s="415">
        <v>44.840781098792853</v>
      </c>
      <c r="BS159" s="405">
        <v>27.044375719842922</v>
      </c>
      <c r="BT159" s="405">
        <v>102.15373729454662</v>
      </c>
      <c r="BU159" s="405">
        <v>111.50393958507199</v>
      </c>
      <c r="BV159" s="405">
        <v>214.53307660022787</v>
      </c>
      <c r="BW159" s="405">
        <v>122.64756510872687</v>
      </c>
      <c r="BX159" s="405">
        <v>207.27568333608843</v>
      </c>
      <c r="BY159" s="406">
        <v>228.49992462752954</v>
      </c>
      <c r="BZ159" s="406">
        <v>146.66628197024929</v>
      </c>
      <c r="CA159" s="406">
        <v>332.47224689309604</v>
      </c>
      <c r="CB159" s="7"/>
      <c r="CC159" s="7"/>
      <c r="CD159" s="7"/>
      <c r="CE159" s="7"/>
      <c r="CF159" s="7"/>
      <c r="CG159" s="7"/>
      <c r="CH159" s="7"/>
      <c r="CI159" s="7"/>
      <c r="CJ159" s="7"/>
      <c r="CK159" s="7"/>
      <c r="CL159" s="7"/>
      <c r="CM159" s="7"/>
      <c r="CN159" s="7"/>
      <c r="CO159" s="7"/>
      <c r="CP159" s="7"/>
      <c r="CQ159" s="7"/>
      <c r="CR159" s="7"/>
      <c r="CS159" s="7"/>
      <c r="CT159" s="7"/>
      <c r="CU159" s="7"/>
      <c r="CV159" s="7"/>
      <c r="CW159" s="7"/>
      <c r="CX159" s="7"/>
      <c r="CY159" s="7"/>
      <c r="CZ159" s="7"/>
    </row>
    <row r="160" s="489" customFormat="true" ht="15" customHeight="true" x14ac:dyDescent="0.2">
      <c r="A160" s="977"/>
      <c r="B160" s="370" t="s">
        <v>646</v>
      </c>
      <c r="C160" s="127">
        <v>0.22370852331179092</v>
      </c>
      <c r="D160" s="126">
        <v>0.24346980348702363</v>
      </c>
      <c r="E160" s="126">
        <v>1.1958250537814952E-2</v>
      </c>
      <c r="F160" s="126">
        <v>6.4396469912606042E-3</v>
      </c>
      <c r="G160" s="125">
        <v>0</v>
      </c>
      <c r="H160" s="124">
        <v>0.44627764011464077</v>
      </c>
      <c r="I160" s="126">
        <v>0.11552453961249788</v>
      </c>
      <c r="J160" s="126">
        <v>0</v>
      </c>
      <c r="K160" s="126">
        <v>0</v>
      </c>
      <c r="L160" s="123">
        <v>0</v>
      </c>
      <c r="M160" s="127">
        <v>9.6858669488409377E-2</v>
      </c>
      <c r="N160" s="126">
        <v>7.1506475584601228E-2</v>
      </c>
      <c r="O160" s="126">
        <v>6.0643365810750444E-2</v>
      </c>
      <c r="P160" s="126">
        <v>0</v>
      </c>
      <c r="Q160" s="125">
        <v>2.5923501500002891E-2</v>
      </c>
      <c r="R160" s="124">
        <v>4.1424975888974973E-2</v>
      </c>
      <c r="S160" s="126">
        <v>0</v>
      </c>
      <c r="T160" s="126">
        <v>0.12215915126765567</v>
      </c>
      <c r="U160" s="126">
        <v>3.8774174969936584E-2</v>
      </c>
      <c r="V160" s="126">
        <v>1.1829569579607286E-2</v>
      </c>
      <c r="W160" s="126">
        <v>0.18995960710172397</v>
      </c>
      <c r="X160" s="126">
        <v>0.16328262918419992</v>
      </c>
      <c r="Y160" s="126">
        <v>0</v>
      </c>
      <c r="Z160" s="126">
        <v>0.12856489814913041</v>
      </c>
      <c r="AA160" s="123">
        <v>0.10300233291254013</v>
      </c>
      <c r="AB160" s="833"/>
      <c r="AC160" s="833"/>
      <c r="AD160" s="833"/>
      <c r="AE160" s="833"/>
      <c r="AF160" s="833"/>
      <c r="AG160" s="833"/>
      <c r="AH160" s="833"/>
      <c r="AI160" s="833"/>
      <c r="AJ160" s="833"/>
      <c r="AK160" s="833"/>
      <c r="AL160" s="833"/>
      <c r="AM160" s="833"/>
      <c r="AN160" s="833"/>
      <c r="AO160" s="833"/>
      <c r="AP160" s="833"/>
      <c r="AQ160" s="833"/>
      <c r="AR160" s="833"/>
      <c r="AS160" s="833"/>
      <c r="AT160" s="833"/>
      <c r="AU160" s="833"/>
      <c r="AV160" s="833"/>
      <c r="AW160" s="833"/>
      <c r="AX160" s="833"/>
      <c r="AY160" s="833"/>
      <c r="AZ160" s="344"/>
      <c r="BA160" s="965"/>
      <c r="BB160" s="552" t="s">
        <v>646</v>
      </c>
      <c r="BC160" s="415">
        <v>46.794380709323455</v>
      </c>
      <c r="BD160" s="405">
        <v>50.937238173889568</v>
      </c>
      <c r="BE160" s="405">
        <v>2.5029707247265951</v>
      </c>
      <c r="BF160" s="405">
        <v>1.3464917856373479</v>
      </c>
      <c r="BG160" s="419">
        <v>0</v>
      </c>
      <c r="BH160" s="415">
        <v>70.171765561060255</v>
      </c>
      <c r="BI160" s="405">
        <v>18.165207305177628</v>
      </c>
      <c r="BJ160" s="405">
        <v>0</v>
      </c>
      <c r="BK160" s="405">
        <v>0</v>
      </c>
      <c r="BL160" s="419">
        <v>0</v>
      </c>
      <c r="BM160" s="415">
        <v>5.0312892418831332</v>
      </c>
      <c r="BN160" s="405">
        <v>3.7158041934986374</v>
      </c>
      <c r="BO160" s="405">
        <v>3.1505233063199403</v>
      </c>
      <c r="BP160" s="405">
        <v>0</v>
      </c>
      <c r="BQ160" s="419">
        <v>1.3464917856373479</v>
      </c>
      <c r="BR160" s="415">
        <v>2.5858071248108625</v>
      </c>
      <c r="BS160" s="405">
        <v>0</v>
      </c>
      <c r="BT160" s="405">
        <v>20.087395476396047</v>
      </c>
      <c r="BU160" s="405">
        <v>2.7631503288247616</v>
      </c>
      <c r="BV160" s="405">
        <v>0.80061911699315491</v>
      </c>
      <c r="BW160" s="405">
        <v>5.8710187939633993</v>
      </c>
      <c r="BX160" s="405">
        <v>6.0535039238216157</v>
      </c>
      <c r="BY160" s="406">
        <v>0</v>
      </c>
      <c r="BZ160" s="406">
        <v>51.439023088687179</v>
      </c>
      <c r="CA160" s="406">
        <v>11.98056354007994</v>
      </c>
      <c r="CB160" s="7"/>
      <c r="CC160" s="7"/>
      <c r="CD160" s="7"/>
      <c r="CE160" s="7"/>
      <c r="CF160" s="7"/>
      <c r="CG160" s="7"/>
      <c r="CH160" s="7"/>
      <c r="CI160" s="7"/>
      <c r="CJ160" s="7"/>
      <c r="CK160" s="7"/>
      <c r="CL160" s="7"/>
      <c r="CM160" s="7"/>
      <c r="CN160" s="7"/>
      <c r="CO160" s="7"/>
      <c r="CP160" s="7"/>
      <c r="CQ160" s="7"/>
      <c r="CR160" s="7"/>
      <c r="CS160" s="7"/>
      <c r="CT160" s="7"/>
      <c r="CU160" s="7"/>
      <c r="CV160" s="7"/>
      <c r="CW160" s="7"/>
      <c r="CX160" s="7"/>
      <c r="CY160" s="7"/>
      <c r="CZ160" s="7"/>
    </row>
    <row r="161" s="489" customFormat="true" ht="15" customHeight="true" x14ac:dyDescent="0.2">
      <c r="A161" s="977"/>
      <c r="B161" s="370" t="s">
        <v>647</v>
      </c>
      <c r="C161" s="127">
        <v>0.14716727190633974</v>
      </c>
      <c r="D161" s="126">
        <v>3.8151269827161414E-3</v>
      </c>
      <c r="E161" s="126">
        <v>2.146243656792202E-2</v>
      </c>
      <c r="F161" s="126">
        <v>0</v>
      </c>
      <c r="G161" s="125">
        <v>0</v>
      </c>
      <c r="H161" s="124">
        <v>9.1104237382523434E-2</v>
      </c>
      <c r="I161" s="126">
        <v>2.8569394399605978E-2</v>
      </c>
      <c r="J161" s="126">
        <v>0</v>
      </c>
      <c r="K161" s="126">
        <v>0</v>
      </c>
      <c r="L161" s="123">
        <v>0</v>
      </c>
      <c r="M161" s="127">
        <v>0.18564631612858479</v>
      </c>
      <c r="N161" s="126">
        <v>0.11925094995701964</v>
      </c>
      <c r="O161" s="126">
        <v>2.7271351170353723E-2</v>
      </c>
      <c r="P161" s="126">
        <v>0</v>
      </c>
      <c r="Q161" s="125">
        <v>0</v>
      </c>
      <c r="R161" s="124">
        <v>2.1286524244196931E-2</v>
      </c>
      <c r="S161" s="126">
        <v>0</v>
      </c>
      <c r="T161" s="126">
        <v>0</v>
      </c>
      <c r="U161" s="126">
        <v>0.13778681730446005</v>
      </c>
      <c r="V161" s="126">
        <v>8.2521934437511366E-2</v>
      </c>
      <c r="W161" s="126">
        <v>0</v>
      </c>
      <c r="X161" s="126">
        <v>0</v>
      </c>
      <c r="Y161" s="126">
        <v>0.10883604710425103</v>
      </c>
      <c r="Z161" s="126">
        <v>9.8701894740547257E-3</v>
      </c>
      <c r="AA161" s="123">
        <v>7.8691558832170189E-2</v>
      </c>
      <c r="AB161" s="833"/>
      <c r="AC161" s="833"/>
      <c r="AD161" s="833"/>
      <c r="AE161" s="833"/>
      <c r="AF161" s="833"/>
      <c r="AG161" s="833"/>
      <c r="AH161" s="833"/>
      <c r="AI161" s="833"/>
      <c r="AJ161" s="833"/>
      <c r="AK161" s="833"/>
      <c r="AL161" s="833"/>
      <c r="AM161" s="833"/>
      <c r="AN161" s="833"/>
      <c r="AO161" s="833"/>
      <c r="AP161" s="833"/>
      <c r="AQ161" s="833"/>
      <c r="AR161" s="833"/>
      <c r="AS161" s="833"/>
      <c r="AT161" s="833"/>
      <c r="AU161" s="833"/>
      <c r="AV161" s="833"/>
      <c r="AW161" s="833"/>
      <c r="AX161" s="833"/>
      <c r="AY161" s="833"/>
      <c r="AZ161" s="344"/>
      <c r="BA161" s="965"/>
      <c r="BB161" s="552" t="s">
        <v>647</v>
      </c>
      <c r="BC161" s="415">
        <v>30.783813006264722</v>
      </c>
      <c r="BD161" s="405">
        <v>0.79817714147291463</v>
      </c>
      <c r="BE161" s="405">
        <v>4.4922834022363789</v>
      </c>
      <c r="BF161" s="405">
        <v>0</v>
      </c>
      <c r="BG161" s="419">
        <v>0</v>
      </c>
      <c r="BH161" s="415">
        <v>14.325040317017413</v>
      </c>
      <c r="BI161" s="405">
        <v>4.4922834022363789</v>
      </c>
      <c r="BJ161" s="405">
        <v>0</v>
      </c>
      <c r="BK161" s="405">
        <v>0</v>
      </c>
      <c r="BL161" s="419">
        <v>0</v>
      </c>
      <c r="BM161" s="415">
        <v>9.6433320637834701</v>
      </c>
      <c r="BN161" s="405">
        <v>6.1968259001204817</v>
      </c>
      <c r="BO161" s="405">
        <v>1.4167918668162685</v>
      </c>
      <c r="BP161" s="405">
        <v>0</v>
      </c>
      <c r="BQ161" s="419">
        <v>0</v>
      </c>
      <c r="BR161" s="415">
        <v>1.3287357414673338</v>
      </c>
      <c r="BS161" s="405">
        <v>0</v>
      </c>
      <c r="BT161" s="405">
        <v>0</v>
      </c>
      <c r="BU161" s="405">
        <v>9.8190532703205289</v>
      </c>
      <c r="BV161" s="405">
        <v>5.5850416058942276</v>
      </c>
      <c r="BW161" s="405">
        <v>0</v>
      </c>
      <c r="BX161" s="405">
        <v>0</v>
      </c>
      <c r="BY161" s="406">
        <v>6.2394722858637444</v>
      </c>
      <c r="BZ161" s="406">
        <v>3.9490787264241476</v>
      </c>
      <c r="CA161" s="406">
        <v>9.1528919200040306</v>
      </c>
      <c r="CB161" s="7"/>
      <c r="CC161" s="7"/>
      <c r="CD161" s="7"/>
      <c r="CE161" s="7"/>
      <c r="CF161" s="7"/>
      <c r="CG161" s="7"/>
      <c r="CH161" s="7"/>
      <c r="CI161" s="7"/>
      <c r="CJ161" s="7"/>
      <c r="CK161" s="7"/>
      <c r="CL161" s="7"/>
      <c r="CM161" s="7"/>
      <c r="CN161" s="7"/>
      <c r="CO161" s="7"/>
      <c r="CP161" s="7"/>
      <c r="CQ161" s="7"/>
      <c r="CR161" s="7"/>
      <c r="CS161" s="7"/>
      <c r="CT161" s="7"/>
      <c r="CU161" s="7"/>
      <c r="CV161" s="7"/>
      <c r="CW161" s="7"/>
      <c r="CX161" s="7"/>
      <c r="CY161" s="7"/>
      <c r="CZ161" s="7"/>
    </row>
    <row r="162" s="489" customFormat="true" ht="15" customHeight="true" x14ac:dyDescent="0.2">
      <c r="A162" s="977"/>
      <c r="B162" s="370" t="s">
        <v>648</v>
      </c>
      <c r="C162" s="127">
        <v>8.824936195077596</v>
      </c>
      <c r="D162" s="126">
        <v>1.6909062125998873</v>
      </c>
      <c r="E162" s="126">
        <v>0.26233718112909593</v>
      </c>
      <c r="F162" s="126">
        <v>0.22313662349534449</v>
      </c>
      <c r="G162" s="125">
        <v>0.13090297762375561</v>
      </c>
      <c r="H162" s="124">
        <v>4.8032741073105161</v>
      </c>
      <c r="I162" s="126">
        <v>0.61155234500535516</v>
      </c>
      <c r="J162" s="126">
        <v>0.21384808297184613</v>
      </c>
      <c r="K162" s="126">
        <v>3.9297176310772425E-2</v>
      </c>
      <c r="L162" s="123">
        <v>0.17410857740724178</v>
      </c>
      <c r="M162" s="127">
        <v>15.868184845285807</v>
      </c>
      <c r="N162" s="126">
        <v>6.4732839192360681</v>
      </c>
      <c r="O162" s="126">
        <v>3.332727933683465</v>
      </c>
      <c r="P162" s="126">
        <v>1.1368394120806311</v>
      </c>
      <c r="Q162" s="125">
        <v>0.33138191302153447</v>
      </c>
      <c r="R162" s="124">
        <v>3.1852926218951452</v>
      </c>
      <c r="S162" s="126">
        <v>1.7861671923627316</v>
      </c>
      <c r="T162" s="126">
        <v>0.56254836243859752</v>
      </c>
      <c r="U162" s="126">
        <v>1.9012289402435119</v>
      </c>
      <c r="V162" s="126">
        <v>4.7057054204388198</v>
      </c>
      <c r="W162" s="126">
        <v>5.9550028852230064</v>
      </c>
      <c r="X162" s="126">
        <v>11.822277363682842</v>
      </c>
      <c r="Y162" s="126">
        <v>5.2984798374638551</v>
      </c>
      <c r="Z162" s="126">
        <v>0.63011086745608902</v>
      </c>
      <c r="AA162" s="123">
        <v>2.8935065794267563</v>
      </c>
      <c r="AB162" s="833"/>
      <c r="AC162" s="833"/>
      <c r="AD162" s="833"/>
      <c r="AE162" s="833"/>
      <c r="AF162" s="833"/>
      <c r="AG162" s="833"/>
      <c r="AH162" s="833"/>
      <c r="AI162" s="833"/>
      <c r="AJ162" s="833"/>
      <c r="AK162" s="833"/>
      <c r="AL162" s="833"/>
      <c r="AM162" s="833"/>
      <c r="AN162" s="833"/>
      <c r="AO162" s="833"/>
      <c r="AP162" s="833"/>
      <c r="AQ162" s="833"/>
      <c r="AR162" s="833"/>
      <c r="AS162" s="833"/>
      <c r="AT162" s="833"/>
      <c r="AU162" s="833"/>
      <c r="AV162" s="833"/>
      <c r="AW162" s="833"/>
      <c r="AX162" s="833"/>
      <c r="AY162" s="833"/>
      <c r="AZ162" s="344"/>
      <c r="BA162" s="965"/>
      <c r="BB162" s="552" t="s">
        <v>648</v>
      </c>
      <c r="BC162" s="415">
        <v>1845.9619594931355</v>
      </c>
      <c r="BD162" s="405">
        <v>353.76088224222252</v>
      </c>
      <c r="BE162" s="405">
        <v>54.909560750297281</v>
      </c>
      <c r="BF162" s="405">
        <v>46.656537387699196</v>
      </c>
      <c r="BG162" s="419">
        <v>27.376839199677931</v>
      </c>
      <c r="BH162" s="415">
        <v>755.25680492780532</v>
      </c>
      <c r="BI162" s="405">
        <v>96.161172009448748</v>
      </c>
      <c r="BJ162" s="405">
        <v>33.620563601234316</v>
      </c>
      <c r="BK162" s="405">
        <v>6.1788270157901133</v>
      </c>
      <c r="BL162" s="419">
        <v>27.376839199677931</v>
      </c>
      <c r="BM162" s="415">
        <v>824.26723515805918</v>
      </c>
      <c r="BN162" s="405">
        <v>336.38150022296082</v>
      </c>
      <c r="BO162" s="405">
        <v>173.14073663820147</v>
      </c>
      <c r="BP162" s="405">
        <v>59.069802655874042</v>
      </c>
      <c r="BQ162" s="419">
        <v>17.212297643982872</v>
      </c>
      <c r="BR162" s="415">
        <v>198.83058902385628</v>
      </c>
      <c r="BS162" s="405">
        <v>68.600378638658711</v>
      </c>
      <c r="BT162" s="405">
        <v>92.50335577515628</v>
      </c>
      <c r="BU162" s="405">
        <v>135.48660611033512</v>
      </c>
      <c r="BV162" s="405">
        <v>318.47969557880583</v>
      </c>
      <c r="BW162" s="405">
        <v>184.0493060112949</v>
      </c>
      <c r="BX162" s="405">
        <v>438.29648485649614</v>
      </c>
      <c r="BY162" s="406">
        <v>303.75706379152643</v>
      </c>
      <c r="BZ162" s="406">
        <v>252.10837426176343</v>
      </c>
      <c r="CA162" s="406">
        <v>336.55392502514076</v>
      </c>
      <c r="CB162" s="7"/>
      <c r="CC162" s="7"/>
      <c r="CD162" s="7"/>
      <c r="CE162" s="7"/>
      <c r="CF162" s="7"/>
      <c r="CG162" s="7"/>
      <c r="CH162" s="7"/>
      <c r="CI162" s="7"/>
      <c r="CJ162" s="7"/>
      <c r="CK162" s="7"/>
      <c r="CL162" s="7"/>
      <c r="CM162" s="7"/>
      <c r="CN162" s="7"/>
      <c r="CO162" s="7"/>
      <c r="CP162" s="7"/>
      <c r="CQ162" s="7"/>
      <c r="CR162" s="7"/>
      <c r="CS162" s="7"/>
      <c r="CT162" s="7"/>
      <c r="CU162" s="7"/>
      <c r="CV162" s="7"/>
      <c r="CW162" s="7"/>
      <c r="CX162" s="7"/>
      <c r="CY162" s="7"/>
      <c r="CZ162" s="7"/>
    </row>
    <row r="163" s="489" customFormat="true" ht="15" customHeight="true" x14ac:dyDescent="0.2">
      <c r="A163" s="977"/>
      <c r="B163" s="370" t="s">
        <v>649</v>
      </c>
      <c r="C163" s="127">
        <v>1.040049455659503</v>
      </c>
      <c r="D163" s="126">
        <v>0.49437164098302139</v>
      </c>
      <c r="E163" s="126">
        <v>0.22906336023864657</v>
      </c>
      <c r="F163" s="126">
        <v>8.6094127834667439E-2</v>
      </c>
      <c r="G163" s="125">
        <v>1.0423192667672616E-2</v>
      </c>
      <c r="H163" s="124">
        <v>1.2229190752466286</v>
      </c>
      <c r="I163" s="126">
        <v>0.22952711973287018</v>
      </c>
      <c r="J163" s="126">
        <v>0.1336816444243705</v>
      </c>
      <c r="K163" s="126">
        <v>5.8512447296853932E-2</v>
      </c>
      <c r="L163" s="123">
        <v>1.386345276748493E-2</v>
      </c>
      <c r="M163" s="127">
        <v>0.79343207281394457</v>
      </c>
      <c r="N163" s="126">
        <v>1.0138027787490262</v>
      </c>
      <c r="O163" s="126">
        <v>0.34363166933532274</v>
      </c>
      <c r="P163" s="126">
        <v>0.20629465280281087</v>
      </c>
      <c r="Q163" s="125">
        <v>0.11289950333520692</v>
      </c>
      <c r="R163" s="124">
        <v>0.43841109726771765</v>
      </c>
      <c r="S163" s="126">
        <v>0.59840433404851467</v>
      </c>
      <c r="T163" s="126">
        <v>0.46222384740171596</v>
      </c>
      <c r="U163" s="126">
        <v>0.56347196045713244</v>
      </c>
      <c r="V163" s="126">
        <v>0.1287728006710821</v>
      </c>
      <c r="W163" s="126">
        <v>0.51758135586395781</v>
      </c>
      <c r="X163" s="126">
        <v>0.46520459480336884</v>
      </c>
      <c r="Y163" s="126">
        <v>0.92889379850024345</v>
      </c>
      <c r="Z163" s="126">
        <v>0.27891864446359577</v>
      </c>
      <c r="AA163" s="123">
        <v>0.13577148089394209</v>
      </c>
      <c r="AB163" s="833"/>
      <c r="AC163" s="833"/>
      <c r="AD163" s="833"/>
      <c r="AE163" s="833"/>
      <c r="AF163" s="833"/>
      <c r="AG163" s="833"/>
      <c r="AH163" s="833"/>
      <c r="AI163" s="833"/>
      <c r="AJ163" s="833"/>
      <c r="AK163" s="833"/>
      <c r="AL163" s="833"/>
      <c r="AM163" s="833"/>
      <c r="AN163" s="833"/>
      <c r="AO163" s="833"/>
      <c r="AP163" s="833"/>
      <c r="AQ163" s="833"/>
      <c r="AR163" s="833"/>
      <c r="AS163" s="833"/>
      <c r="AT163" s="833"/>
      <c r="AU163" s="833"/>
      <c r="AV163" s="833"/>
      <c r="AW163" s="833"/>
      <c r="AX163" s="833"/>
      <c r="AY163" s="833"/>
      <c r="AZ163" s="344"/>
      <c r="BA163" s="965"/>
      <c r="BB163" s="552" t="s">
        <v>649</v>
      </c>
      <c r="BC163" s="415">
        <v>217.55304386335044</v>
      </c>
      <c r="BD163" s="405">
        <v>103.42936028414269</v>
      </c>
      <c r="BE163" s="405">
        <v>47.945047059500439</v>
      </c>
      <c r="BF163" s="405">
        <v>18.001768742652516</v>
      </c>
      <c r="BG163" s="419">
        <v>2.1798898297814628</v>
      </c>
      <c r="BH163" s="415">
        <v>192.28924538166606</v>
      </c>
      <c r="BI163" s="405">
        <v>36.091100004321945</v>
      </c>
      <c r="BJ163" s="405">
        <v>21.017033055558649</v>
      </c>
      <c r="BK163" s="405">
        <v>9.2001086098058611</v>
      </c>
      <c r="BL163" s="419">
        <v>2.1798898297814628</v>
      </c>
      <c r="BM163" s="415">
        <v>41.214547682709366</v>
      </c>
      <c r="BN163" s="405">
        <v>52.681838754579012</v>
      </c>
      <c r="BO163" s="405">
        <v>17.852234429221639</v>
      </c>
      <c r="BP163" s="405">
        <v>10.719002438279123</v>
      </c>
      <c r="BQ163" s="419">
        <v>5.8641095935043932</v>
      </c>
      <c r="BR163" s="415">
        <v>27.366257060700573</v>
      </c>
      <c r="BS163" s="405">
        <v>22.982598756861503</v>
      </c>
      <c r="BT163" s="405">
        <v>76.006366490186807</v>
      </c>
      <c r="BU163" s="405">
        <v>40.15450319775573</v>
      </c>
      <c r="BV163" s="405">
        <v>8.7152761790881588</v>
      </c>
      <c r="BW163" s="405">
        <v>15.996715902108104</v>
      </c>
      <c r="BX163" s="405">
        <v>17.246891810182468</v>
      </c>
      <c r="BY163" s="406">
        <v>53.252642543157847</v>
      </c>
      <c r="BZ163" s="406">
        <v>111.59579946764244</v>
      </c>
      <c r="CA163" s="406">
        <v>15.792058371743813</v>
      </c>
      <c r="CB163" s="7"/>
      <c r="CC163" s="7"/>
      <c r="CD163" s="7"/>
      <c r="CE163" s="7"/>
      <c r="CF163" s="7"/>
      <c r="CG163" s="7"/>
      <c r="CH163" s="7"/>
      <c r="CI163" s="7"/>
      <c r="CJ163" s="7"/>
      <c r="CK163" s="7"/>
      <c r="CL163" s="7"/>
      <c r="CM163" s="7"/>
      <c r="CN163" s="7"/>
      <c r="CO163" s="7"/>
      <c r="CP163" s="7"/>
      <c r="CQ163" s="7"/>
      <c r="CR163" s="7"/>
      <c r="CS163" s="7"/>
      <c r="CT163" s="7"/>
      <c r="CU163" s="7"/>
      <c r="CV163" s="7"/>
      <c r="CW163" s="7"/>
      <c r="CX163" s="7"/>
      <c r="CY163" s="7"/>
      <c r="CZ163" s="7"/>
    </row>
    <row r="164" s="489" customFormat="true" ht="15" customHeight="true" x14ac:dyDescent="0.2">
      <c r="A164" s="978"/>
      <c r="B164" s="371" t="s">
        <v>637</v>
      </c>
      <c r="C164" s="127">
        <v>0.17138530972245417</v>
      </c>
      <c r="D164" s="126">
        <v>0.2230236109013799</v>
      </c>
      <c r="E164" s="126">
        <v>0.45798690833377487</v>
      </c>
      <c r="F164" s="126">
        <v>0.21808926545475263</v>
      </c>
      <c r="G164" s="125">
        <v>0.19725037282321431</v>
      </c>
      <c r="H164" s="124">
        <v>0.22154184510281358</v>
      </c>
      <c r="I164" s="126">
        <v>0.73336457477421202</v>
      </c>
      <c r="J164" s="126">
        <v>0.23152049184641893</v>
      </c>
      <c r="K164" s="126">
        <v>0.16460493994577979</v>
      </c>
      <c r="L164" s="123">
        <v>0.17686691681617908</v>
      </c>
      <c r="M164" s="127">
        <v>0.13126445582712654</v>
      </c>
      <c r="N164" s="126">
        <v>8.4325301353875851E-2</v>
      </c>
      <c r="O164" s="126">
        <v>6.6079262539790184E-2</v>
      </c>
      <c r="P164" s="126">
        <v>0.11422806803916798</v>
      </c>
      <c r="Q164" s="125">
        <v>8.4991129806418181E-2</v>
      </c>
      <c r="R164" s="124">
        <v>0</v>
      </c>
      <c r="S164" s="126">
        <v>0.19989177706390432</v>
      </c>
      <c r="T164" s="126">
        <v>0.12462650069908583</v>
      </c>
      <c r="U164" s="126">
        <v>0.46634207664295169</v>
      </c>
      <c r="V164" s="126">
        <v>6.270337787970709E-2</v>
      </c>
      <c r="W164" s="126">
        <v>0.11385960022060584</v>
      </c>
      <c r="X164" s="126">
        <v>0.10095539891318653</v>
      </c>
      <c r="Y164" s="126">
        <v>0.46250595956385887</v>
      </c>
      <c r="Z164" s="126">
        <v>0.4011863495323717</v>
      </c>
      <c r="AA164" s="123">
        <v>4.5437036627244833E-2</v>
      </c>
      <c r="AB164" s="833"/>
      <c r="AC164" s="833"/>
      <c r="AD164" s="833"/>
      <c r="AE164" s="833"/>
      <c r="AF164" s="833"/>
      <c r="AG164" s="833"/>
      <c r="AH164" s="833"/>
      <c r="AI164" s="833"/>
      <c r="AJ164" s="833"/>
      <c r="AK164" s="833"/>
      <c r="AL164" s="833"/>
      <c r="AM164" s="833"/>
      <c r="AN164" s="833"/>
      <c r="AO164" s="833"/>
      <c r="AP164" s="833"/>
      <c r="AQ164" s="833"/>
      <c r="AR164" s="833"/>
      <c r="AS164" s="833"/>
      <c r="AT164" s="833"/>
      <c r="AU164" s="833"/>
      <c r="AV164" s="833"/>
      <c r="AW164" s="833"/>
      <c r="AX164" s="833"/>
      <c r="AY164" s="833"/>
      <c r="AZ164" s="344"/>
      <c r="BA164" s="965"/>
      <c r="BB164" s="552" t="s">
        <v>637</v>
      </c>
      <c r="BC164" s="415">
        <v>35.849637342428132</v>
      </c>
      <c r="BD164" s="405">
        <v>46.659612913721908</v>
      </c>
      <c r="BE164" s="405">
        <v>95.860830164287691</v>
      </c>
      <c r="BF164" s="405">
        <v>45.601164919293574</v>
      </c>
      <c r="BG164" s="419">
        <v>41.252627227309745</v>
      </c>
      <c r="BH164" s="415">
        <v>34.834777768668566</v>
      </c>
      <c r="BI164" s="405">
        <v>115.3150627194173</v>
      </c>
      <c r="BJ164" s="405">
        <v>36.398967495707453</v>
      </c>
      <c r="BK164" s="405">
        <v>25.881387553809766</v>
      </c>
      <c r="BL164" s="419">
        <v>27.810560591128862</v>
      </c>
      <c r="BM164" s="415">
        <v>6.8184856134503899</v>
      </c>
      <c r="BN164" s="405">
        <v>4.38192913057296</v>
      </c>
      <c r="BO164" s="405">
        <v>3.4329271456621173</v>
      </c>
      <c r="BP164" s="405">
        <v>5.9352529171084356</v>
      </c>
      <c r="BQ164" s="419">
        <v>4.4145216315152052</v>
      </c>
      <c r="BR164" s="415">
        <v>0</v>
      </c>
      <c r="BS164" s="405">
        <v>7.6771377572998496</v>
      </c>
      <c r="BT164" s="405">
        <v>20.493117219657055</v>
      </c>
      <c r="BU164" s="405">
        <v>33.232770611364003</v>
      </c>
      <c r="BV164" s="405">
        <v>4.243732005015671</v>
      </c>
      <c r="BW164" s="405">
        <v>3.5190210327733906</v>
      </c>
      <c r="BX164" s="405">
        <v>3.7427980337242612</v>
      </c>
      <c r="BY164" s="406">
        <v>26.515048952313506</v>
      </c>
      <c r="BZ164" s="406">
        <v>160.51530544926871</v>
      </c>
      <c r="CA164" s="406">
        <v>5.2849415056246016</v>
      </c>
      <c r="CB164" s="7"/>
      <c r="CC164" s="7"/>
      <c r="CD164" s="7"/>
      <c r="CE164" s="7"/>
      <c r="CF164" s="7"/>
      <c r="CG164" s="7"/>
      <c r="CH164" s="7"/>
      <c r="CI164" s="7"/>
      <c r="CJ164" s="7"/>
      <c r="CK164" s="7"/>
      <c r="CL164" s="7"/>
      <c r="CM164" s="7"/>
      <c r="CN164" s="7"/>
      <c r="CO164" s="7"/>
      <c r="CP164" s="7"/>
      <c r="CQ164" s="7"/>
      <c r="CR164" s="7"/>
      <c r="CS164" s="7"/>
      <c r="CT164" s="7"/>
      <c r="CU164" s="7"/>
      <c r="CV164" s="7"/>
      <c r="CW164" s="7"/>
      <c r="CX164" s="7"/>
      <c r="CY164" s="7"/>
      <c r="CZ164" s="7"/>
    </row>
    <row r="165" s="364" customFormat="true" ht="15" customHeight="true" x14ac:dyDescent="0.2">
      <c r="A165" s="36"/>
      <c r="B165" s="21"/>
      <c r="C165" s="106"/>
      <c r="D165" s="108"/>
      <c r="E165" s="108"/>
      <c r="F165" s="108"/>
      <c r="G165" s="107"/>
      <c r="H165" s="105"/>
      <c r="I165" s="108"/>
      <c r="J165" s="108"/>
      <c r="K165" s="108"/>
      <c r="L165" s="104"/>
      <c r="M165" s="106"/>
      <c r="N165" s="108"/>
      <c r="O165" s="108"/>
      <c r="P165" s="108"/>
      <c r="Q165" s="107"/>
      <c r="R165" s="105"/>
      <c r="S165" s="108"/>
      <c r="T165" s="108"/>
      <c r="U165" s="108"/>
      <c r="V165" s="108"/>
      <c r="W165" s="108"/>
      <c r="X165" s="108"/>
      <c r="Y165" s="108"/>
      <c r="Z165" s="108"/>
      <c r="AA165" s="104"/>
      <c r="AB165" s="833"/>
      <c r="AC165" s="833"/>
      <c r="AD165" s="833"/>
      <c r="AE165" s="833"/>
      <c r="AF165" s="833"/>
      <c r="AG165" s="833"/>
      <c r="AH165" s="833"/>
      <c r="AI165" s="833"/>
      <c r="AJ165" s="833"/>
      <c r="AK165" s="833"/>
      <c r="AL165" s="833"/>
      <c r="AM165" s="833"/>
      <c r="AN165" s="833"/>
      <c r="AO165" s="833"/>
      <c r="AP165" s="833"/>
      <c r="AQ165" s="833"/>
      <c r="AR165" s="833"/>
      <c r="AS165" s="833"/>
      <c r="AT165" s="833"/>
      <c r="AU165" s="833"/>
      <c r="AV165" s="833"/>
      <c r="AW165" s="833"/>
      <c r="AX165" s="833"/>
      <c r="AY165" s="833"/>
      <c r="AZ165" s="344"/>
      <c r="BA165" s="967"/>
      <c r="BB165" s="552" t="s">
        <v>182</v>
      </c>
      <c r="BC165" s="415">
        <v>20917.567206013147</v>
      </c>
      <c r="BD165" s="405">
        <v>20921.378111107075</v>
      </c>
      <c r="BE165" s="405">
        <v>20930.910560968608</v>
      </c>
      <c r="BF165" s="405">
        <v>20909.403690368486</v>
      </c>
      <c r="BG165" s="419">
        <v>20913.839926823573</v>
      </c>
      <c r="BH165" s="415">
        <v>15723.791481696098</v>
      </c>
      <c r="BI165" s="405">
        <v>15724.111401879542</v>
      </c>
      <c r="BJ165" s="405">
        <v>15721.704461414593</v>
      </c>
      <c r="BK165" s="405">
        <v>15723.335862420041</v>
      </c>
      <c r="BL165" s="419">
        <v>15724.003726504076</v>
      </c>
      <c r="BM165" s="415">
        <v>5194.4645414370516</v>
      </c>
      <c r="BN165" s="405">
        <v>5196.4583111110969</v>
      </c>
      <c r="BO165" s="405">
        <v>5195.1656445847157</v>
      </c>
      <c r="BP165" s="405">
        <v>5195.967172510771</v>
      </c>
      <c r="BQ165" s="419">
        <v>5194.0968917227392</v>
      </c>
      <c r="BR165" s="415">
        <v>6242.1451535450633</v>
      </c>
      <c r="BS165" s="405">
        <v>3840.6471091832409</v>
      </c>
      <c r="BT165" s="405">
        <v>16443.627241960567</v>
      </c>
      <c r="BU165" s="405">
        <v>7126.264661897153</v>
      </c>
      <c r="BV165" s="405">
        <v>6767.9479934191622</v>
      </c>
      <c r="BW165" s="405">
        <v>3090.6669494317553</v>
      </c>
      <c r="BX165" s="405">
        <v>3707.3777866429559</v>
      </c>
      <c r="BY165" s="406">
        <v>5732.9096855999614</v>
      </c>
      <c r="BZ165" s="406">
        <v>40010.161272029211</v>
      </c>
      <c r="CA165" s="406">
        <v>11631.351641571755</v>
      </c>
      <c r="CB165" s="7"/>
      <c r="CC165" s="7"/>
      <c r="CD165" s="7"/>
      <c r="CE165" s="7"/>
      <c r="CF165" s="7"/>
      <c r="CG165" s="7"/>
      <c r="CH165" s="7"/>
      <c r="CI165" s="7"/>
      <c r="CJ165" s="7"/>
      <c r="CK165" s="7"/>
      <c r="CL165" s="7"/>
      <c r="CM165" s="7"/>
      <c r="CN165" s="7"/>
      <c r="CO165" s="7"/>
      <c r="CP165" s="7"/>
      <c r="CQ165" s="7"/>
      <c r="CR165" s="7"/>
      <c r="CS165" s="7"/>
      <c r="CT165" s="7"/>
      <c r="CU165" s="7"/>
      <c r="CV165" s="7"/>
      <c r="CW165" s="7"/>
      <c r="CX165" s="7"/>
      <c r="CY165" s="7"/>
      <c r="CZ165" s="7"/>
    </row>
    <row r="166" s="364" customFormat="true" ht="15" customHeight="true" x14ac:dyDescent="0.2">
      <c r="A166" s="171"/>
      <c r="B166" s="32"/>
      <c r="C166" s="106"/>
      <c r="D166" s="108"/>
      <c r="E166" s="108"/>
      <c r="F166" s="108"/>
      <c r="G166" s="107"/>
      <c r="H166" s="105"/>
      <c r="I166" s="108"/>
      <c r="J166" s="108"/>
      <c r="K166" s="108"/>
      <c r="L166" s="104"/>
      <c r="M166" s="106"/>
      <c r="N166" s="108"/>
      <c r="O166" s="108"/>
      <c r="P166" s="108"/>
      <c r="Q166" s="107"/>
      <c r="R166" s="105"/>
      <c r="S166" s="108"/>
      <c r="T166" s="108"/>
      <c r="U166" s="108"/>
      <c r="V166" s="108"/>
      <c r="W166" s="108"/>
      <c r="X166" s="108"/>
      <c r="Y166" s="108"/>
      <c r="Z166" s="108"/>
      <c r="AA166" s="104"/>
      <c r="AB166" s="833"/>
      <c r="AC166" s="833"/>
      <c r="AD166" s="833"/>
      <c r="AE166" s="833"/>
      <c r="AF166" s="833"/>
      <c r="AG166" s="833"/>
      <c r="AH166" s="833"/>
      <c r="AI166" s="833"/>
      <c r="AJ166" s="833"/>
      <c r="AK166" s="833"/>
      <c r="AL166" s="833"/>
      <c r="AM166" s="833"/>
      <c r="AN166" s="833"/>
      <c r="AO166" s="833"/>
      <c r="AP166" s="833"/>
      <c r="AQ166" s="833"/>
      <c r="AR166" s="833"/>
      <c r="AS166" s="833"/>
      <c r="AT166" s="833"/>
      <c r="AU166" s="833"/>
      <c r="AV166" s="833"/>
      <c r="AW166" s="833"/>
      <c r="AX166" s="833"/>
      <c r="AY166" s="833"/>
      <c r="AZ166" s="344"/>
      <c r="BA166" s="878"/>
      <c r="BB166" s="552"/>
      <c r="BC166" s="415"/>
      <c r="BD166" s="405"/>
      <c r="BE166" s="405"/>
      <c r="BF166" s="405"/>
      <c r="BG166" s="419"/>
      <c r="BH166" s="415"/>
      <c r="BI166" s="405"/>
      <c r="BJ166" s="405"/>
      <c r="BK166" s="405"/>
      <c r="BL166" s="419"/>
      <c r="BM166" s="415"/>
      <c r="BN166" s="405"/>
      <c r="BO166" s="405"/>
      <c r="BP166" s="405"/>
      <c r="BQ166" s="419"/>
      <c r="BR166" s="415"/>
      <c r="BS166" s="405"/>
      <c r="BT166" s="405"/>
      <c r="BU166" s="405"/>
      <c r="BV166" s="405"/>
      <c r="BW166" s="405"/>
      <c r="BX166" s="405"/>
      <c r="BY166" s="406"/>
      <c r="BZ166" s="406"/>
      <c r="CA166" s="406"/>
      <c r="CB166" s="7"/>
      <c r="CC166" s="7"/>
      <c r="CD166" s="7"/>
      <c r="CE166" s="7"/>
      <c r="CF166" s="7"/>
      <c r="CG166" s="7"/>
      <c r="CH166" s="7"/>
      <c r="CI166" s="7"/>
      <c r="CJ166" s="7"/>
      <c r="CK166" s="7"/>
      <c r="CL166" s="7"/>
      <c r="CM166" s="7"/>
      <c r="CN166" s="7"/>
      <c r="CO166" s="7"/>
      <c r="CP166" s="7"/>
      <c r="CQ166" s="7"/>
      <c r="CR166" s="7"/>
      <c r="CS166" s="7"/>
      <c r="CT166" s="7"/>
      <c r="CU166" s="7"/>
      <c r="CV166" s="7"/>
      <c r="CW166" s="7"/>
      <c r="CX166" s="7"/>
      <c r="CY166" s="7"/>
      <c r="CZ166" s="7"/>
    </row>
    <row r="167" s="364" customFormat="true" ht="15" customHeight="true" x14ac:dyDescent="0.2">
      <c r="A167" s="171"/>
      <c r="B167" s="32"/>
      <c r="C167" s="106"/>
      <c r="D167" s="108"/>
      <c r="E167" s="108"/>
      <c r="F167" s="108"/>
      <c r="G167" s="107"/>
      <c r="H167" s="105"/>
      <c r="I167" s="108"/>
      <c r="J167" s="108"/>
      <c r="K167" s="108"/>
      <c r="L167" s="104"/>
      <c r="M167" s="106"/>
      <c r="N167" s="108"/>
      <c r="O167" s="108"/>
      <c r="P167" s="108"/>
      <c r="Q167" s="107"/>
      <c r="R167" s="105"/>
      <c r="S167" s="108"/>
      <c r="T167" s="108"/>
      <c r="U167" s="108"/>
      <c r="V167" s="108"/>
      <c r="W167" s="108"/>
      <c r="X167" s="108"/>
      <c r="Y167" s="108"/>
      <c r="Z167" s="108"/>
      <c r="AA167" s="104"/>
      <c r="AB167" s="833"/>
      <c r="AC167" s="833"/>
      <c r="AD167" s="833"/>
      <c r="AE167" s="833"/>
      <c r="AF167" s="833"/>
      <c r="AG167" s="833"/>
      <c r="AH167" s="833"/>
      <c r="AI167" s="833"/>
      <c r="AJ167" s="833"/>
      <c r="AK167" s="833"/>
      <c r="AL167" s="833"/>
      <c r="AM167" s="833"/>
      <c r="AN167" s="833"/>
      <c r="AO167" s="833"/>
      <c r="AP167" s="833"/>
      <c r="AQ167" s="833"/>
      <c r="AR167" s="833"/>
      <c r="AS167" s="833"/>
      <c r="AT167" s="833"/>
      <c r="AU167" s="833"/>
      <c r="AV167" s="833"/>
      <c r="AW167" s="833"/>
      <c r="AX167" s="833"/>
      <c r="AY167" s="833"/>
      <c r="AZ167" s="344"/>
      <c r="BA167" s="878"/>
      <c r="BB167" s="552"/>
      <c r="BC167" s="415"/>
      <c r="BD167" s="405"/>
      <c r="BE167" s="405"/>
      <c r="BF167" s="405"/>
      <c r="BG167" s="419"/>
      <c r="BH167" s="415"/>
      <c r="BI167" s="405"/>
      <c r="BJ167" s="405"/>
      <c r="BK167" s="405"/>
      <c r="BL167" s="419"/>
      <c r="BM167" s="415"/>
      <c r="BN167" s="405"/>
      <c r="BO167" s="405"/>
      <c r="BP167" s="405"/>
      <c r="BQ167" s="419"/>
      <c r="BR167" s="415"/>
      <c r="BS167" s="405"/>
      <c r="BT167" s="405"/>
      <c r="BU167" s="405"/>
      <c r="BV167" s="405"/>
      <c r="BW167" s="405"/>
      <c r="BX167" s="405"/>
      <c r="BY167" s="406"/>
      <c r="BZ167" s="406"/>
      <c r="CA167" s="406"/>
      <c r="CB167" s="7"/>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row>
    <row r="168" s="364" customFormat="true" ht="15" customHeight="true" x14ac:dyDescent="0.2">
      <c r="A168" s="171"/>
      <c r="B168" s="32"/>
      <c r="C168" s="106"/>
      <c r="D168" s="108"/>
      <c r="E168" s="108"/>
      <c r="F168" s="108"/>
      <c r="G168" s="107"/>
      <c r="H168" s="105"/>
      <c r="I168" s="108"/>
      <c r="J168" s="108"/>
      <c r="K168" s="108"/>
      <c r="L168" s="104"/>
      <c r="M168" s="106"/>
      <c r="N168" s="108"/>
      <c r="O168" s="108"/>
      <c r="P168" s="108"/>
      <c r="Q168" s="107"/>
      <c r="R168" s="105"/>
      <c r="S168" s="108"/>
      <c r="T168" s="108"/>
      <c r="U168" s="108"/>
      <c r="V168" s="108"/>
      <c r="W168" s="108"/>
      <c r="X168" s="108"/>
      <c r="Y168" s="108"/>
      <c r="Z168" s="108"/>
      <c r="AA168" s="104"/>
      <c r="AB168" s="833"/>
      <c r="AC168" s="833"/>
      <c r="AD168" s="833"/>
      <c r="AE168" s="833"/>
      <c r="AF168" s="833"/>
      <c r="AG168" s="833"/>
      <c r="AH168" s="833"/>
      <c r="AI168" s="833"/>
      <c r="AJ168" s="833"/>
      <c r="AK168" s="833"/>
      <c r="AL168" s="833"/>
      <c r="AM168" s="833"/>
      <c r="AN168" s="833"/>
      <c r="AO168" s="833"/>
      <c r="AP168" s="833"/>
      <c r="AQ168" s="833"/>
      <c r="AR168" s="833"/>
      <c r="AS168" s="833"/>
      <c r="AT168" s="833"/>
      <c r="AU168" s="833"/>
      <c r="AV168" s="833"/>
      <c r="AW168" s="833"/>
      <c r="AX168" s="833"/>
      <c r="AY168" s="833"/>
      <c r="AZ168" s="344"/>
      <c r="BA168" s="878"/>
      <c r="BB168" s="552"/>
      <c r="BC168" s="415"/>
      <c r="BD168" s="405"/>
      <c r="BE168" s="405"/>
      <c r="BF168" s="405"/>
      <c r="BG168" s="419"/>
      <c r="BH168" s="415"/>
      <c r="BI168" s="405"/>
      <c r="BJ168" s="405"/>
      <c r="BK168" s="405"/>
      <c r="BL168" s="419"/>
      <c r="BM168" s="415"/>
      <c r="BN168" s="405"/>
      <c r="BO168" s="405"/>
      <c r="BP168" s="405"/>
      <c r="BQ168" s="419"/>
      <c r="BR168" s="415"/>
      <c r="BS168" s="405"/>
      <c r="BT168" s="405"/>
      <c r="BU168" s="405"/>
      <c r="BV168" s="405"/>
      <c r="BW168" s="405"/>
      <c r="BX168" s="405"/>
      <c r="BY168" s="406"/>
      <c r="BZ168" s="406"/>
      <c r="CA168" s="406"/>
      <c r="CB168" s="7"/>
      <c r="CC168" s="7"/>
      <c r="CD168" s="7"/>
      <c r="CE168" s="7"/>
      <c r="CF168" s="7"/>
      <c r="CG168" s="7"/>
      <c r="CH168" s="7"/>
      <c r="CI168" s="7"/>
      <c r="CJ168" s="7"/>
      <c r="CK168" s="7"/>
      <c r="CL168" s="7"/>
      <c r="CM168" s="7"/>
      <c r="CN168" s="7"/>
      <c r="CO168" s="7"/>
      <c r="CP168" s="7"/>
      <c r="CQ168" s="7"/>
      <c r="CR168" s="7"/>
      <c r="CS168" s="7"/>
      <c r="CT168" s="7"/>
      <c r="CU168" s="7"/>
      <c r="CV168" s="7"/>
      <c r="CW168" s="7"/>
      <c r="CX168" s="7"/>
      <c r="CY168" s="7"/>
      <c r="CZ168" s="7"/>
    </row>
    <row r="169" s="364" customFormat="true" ht="15" customHeight="true" x14ac:dyDescent="0.2">
      <c r="A169" s="171"/>
      <c r="B169" s="32"/>
      <c r="C169" s="106"/>
      <c r="D169" s="108"/>
      <c r="E169" s="108"/>
      <c r="F169" s="108"/>
      <c r="G169" s="107"/>
      <c r="H169" s="105"/>
      <c r="I169" s="108"/>
      <c r="J169" s="108"/>
      <c r="K169" s="108"/>
      <c r="L169" s="104"/>
      <c r="M169" s="106"/>
      <c r="N169" s="108"/>
      <c r="O169" s="108"/>
      <c r="P169" s="108"/>
      <c r="Q169" s="107"/>
      <c r="R169" s="105"/>
      <c r="S169" s="108"/>
      <c r="T169" s="108"/>
      <c r="U169" s="108"/>
      <c r="V169" s="108"/>
      <c r="W169" s="108"/>
      <c r="X169" s="108"/>
      <c r="Y169" s="108"/>
      <c r="Z169" s="108"/>
      <c r="AA169" s="104"/>
      <c r="AB169" s="833"/>
      <c r="AC169" s="833"/>
      <c r="AD169" s="833"/>
      <c r="AE169" s="833"/>
      <c r="AF169" s="833"/>
      <c r="AG169" s="833"/>
      <c r="AH169" s="833"/>
      <c r="AI169" s="833"/>
      <c r="AJ169" s="833"/>
      <c r="AK169" s="833"/>
      <c r="AL169" s="833"/>
      <c r="AM169" s="833"/>
      <c r="AN169" s="833"/>
      <c r="AO169" s="833"/>
      <c r="AP169" s="833"/>
      <c r="AQ169" s="833"/>
      <c r="AR169" s="833"/>
      <c r="AS169" s="833"/>
      <c r="AT169" s="833"/>
      <c r="AU169" s="833"/>
      <c r="AV169" s="833"/>
      <c r="AW169" s="833"/>
      <c r="AX169" s="833"/>
      <c r="AY169" s="833"/>
      <c r="AZ169" s="344"/>
      <c r="BA169" s="878"/>
      <c r="BB169" s="552"/>
      <c r="BC169" s="415"/>
      <c r="BD169" s="405"/>
      <c r="BE169" s="405"/>
      <c r="BF169" s="405"/>
      <c r="BG169" s="419"/>
      <c r="BH169" s="415"/>
      <c r="BI169" s="405"/>
      <c r="BJ169" s="405"/>
      <c r="BK169" s="405"/>
      <c r="BL169" s="419"/>
      <c r="BM169" s="415"/>
      <c r="BN169" s="405"/>
      <c r="BO169" s="405"/>
      <c r="BP169" s="405"/>
      <c r="BQ169" s="419"/>
      <c r="BR169" s="415"/>
      <c r="BS169" s="405"/>
      <c r="BT169" s="405"/>
      <c r="BU169" s="405"/>
      <c r="BV169" s="405"/>
      <c r="BW169" s="405"/>
      <c r="BX169" s="405"/>
      <c r="BY169" s="406"/>
      <c r="BZ169" s="406"/>
      <c r="CA169" s="406"/>
      <c r="CB169" s="7"/>
      <c r="CC169" s="7"/>
      <c r="CD169" s="7"/>
      <c r="CE169" s="7"/>
      <c r="CF169" s="7"/>
      <c r="CG169" s="7"/>
      <c r="CH169" s="7"/>
      <c r="CI169" s="7"/>
      <c r="CJ169" s="7"/>
      <c r="CK169" s="7"/>
      <c r="CL169" s="7"/>
      <c r="CM169" s="7"/>
      <c r="CN169" s="7"/>
      <c r="CO169" s="7"/>
      <c r="CP169" s="7"/>
      <c r="CQ169" s="7"/>
      <c r="CR169" s="7"/>
      <c r="CS169" s="7"/>
      <c r="CT169" s="7"/>
      <c r="CU169" s="7"/>
      <c r="CV169" s="7"/>
      <c r="CW169" s="7"/>
      <c r="CX169" s="7"/>
      <c r="CY169" s="7"/>
      <c r="CZ169" s="7"/>
    </row>
    <row r="170" s="364" customFormat="true" ht="15" customHeight="true" x14ac:dyDescent="0.2">
      <c r="A170" s="171"/>
      <c r="B170" s="32"/>
      <c r="C170" s="106"/>
      <c r="D170" s="108"/>
      <c r="E170" s="108"/>
      <c r="F170" s="108"/>
      <c r="G170" s="107"/>
      <c r="H170" s="105"/>
      <c r="I170" s="108"/>
      <c r="J170" s="108"/>
      <c r="K170" s="108"/>
      <c r="L170" s="104"/>
      <c r="M170" s="106"/>
      <c r="N170" s="108"/>
      <c r="O170" s="108"/>
      <c r="P170" s="108"/>
      <c r="Q170" s="107"/>
      <c r="R170" s="105"/>
      <c r="S170" s="108"/>
      <c r="T170" s="108"/>
      <c r="U170" s="108"/>
      <c r="V170" s="108"/>
      <c r="W170" s="108"/>
      <c r="X170" s="108"/>
      <c r="Y170" s="108"/>
      <c r="Z170" s="108"/>
      <c r="AA170" s="104"/>
      <c r="AB170" s="833"/>
      <c r="AC170" s="833"/>
      <c r="AD170" s="833"/>
      <c r="AE170" s="833"/>
      <c r="AF170" s="833"/>
      <c r="AG170" s="833"/>
      <c r="AH170" s="833"/>
      <c r="AI170" s="833"/>
      <c r="AJ170" s="833"/>
      <c r="AK170" s="833"/>
      <c r="AL170" s="833"/>
      <c r="AM170" s="833"/>
      <c r="AN170" s="833"/>
      <c r="AO170" s="833"/>
      <c r="AP170" s="833"/>
      <c r="AQ170" s="833"/>
      <c r="AR170" s="833"/>
      <c r="AS170" s="833"/>
      <c r="AT170" s="833"/>
      <c r="AU170" s="833"/>
      <c r="AV170" s="833"/>
      <c r="AW170" s="833"/>
      <c r="AX170" s="833"/>
      <c r="AY170" s="833"/>
      <c r="AZ170" s="344"/>
      <c r="BA170" s="878"/>
      <c r="BB170" s="552"/>
      <c r="BC170" s="415"/>
      <c r="BD170" s="405"/>
      <c r="BE170" s="405"/>
      <c r="BF170" s="405"/>
      <c r="BG170" s="419"/>
      <c r="BH170" s="415"/>
      <c r="BI170" s="405"/>
      <c r="BJ170" s="405"/>
      <c r="BK170" s="405"/>
      <c r="BL170" s="419"/>
      <c r="BM170" s="415"/>
      <c r="BN170" s="405"/>
      <c r="BO170" s="405"/>
      <c r="BP170" s="405"/>
      <c r="BQ170" s="419"/>
      <c r="BR170" s="415"/>
      <c r="BS170" s="405"/>
      <c r="BT170" s="405"/>
      <c r="BU170" s="405"/>
      <c r="BV170" s="405"/>
      <c r="BW170" s="405"/>
      <c r="BX170" s="405"/>
      <c r="BY170" s="406"/>
      <c r="BZ170" s="406"/>
      <c r="CA170" s="406"/>
      <c r="CB170" s="7"/>
      <c r="CC170" s="7"/>
      <c r="CD170" s="7"/>
      <c r="CE170" s="7"/>
      <c r="CF170" s="7"/>
      <c r="CG170" s="7"/>
      <c r="CH170" s="7"/>
      <c r="CI170" s="7"/>
      <c r="CJ170" s="7"/>
      <c r="CK170" s="7"/>
      <c r="CL170" s="7"/>
      <c r="CM170" s="7"/>
      <c r="CN170" s="7"/>
      <c r="CO170" s="7"/>
      <c r="CP170" s="7"/>
      <c r="CQ170" s="7"/>
      <c r="CR170" s="7"/>
      <c r="CS170" s="7"/>
      <c r="CT170" s="7"/>
      <c r="CU170" s="7"/>
      <c r="CV170" s="7"/>
      <c r="CW170" s="7"/>
      <c r="CX170" s="7"/>
      <c r="CY170" s="7"/>
      <c r="CZ170" s="7"/>
    </row>
    <row r="171" s="489" customFormat="true" ht="15" customHeight="true" x14ac:dyDescent="0.2">
      <c r="A171" s="149"/>
      <c r="B171" s="144"/>
      <c r="C171" s="161"/>
      <c r="D171" s="160"/>
      <c r="E171" s="160"/>
      <c r="F171" s="160"/>
      <c r="G171" s="150"/>
      <c r="H171" s="153"/>
      <c r="I171" s="160"/>
      <c r="J171" s="160"/>
      <c r="K171" s="160"/>
      <c r="L171" s="156"/>
      <c r="M171" s="161"/>
      <c r="N171" s="160"/>
      <c r="O171" s="160"/>
      <c r="P171" s="160"/>
      <c r="Q171" s="150"/>
      <c r="R171" s="153"/>
      <c r="S171" s="160"/>
      <c r="T171" s="160"/>
      <c r="U171" s="160"/>
      <c r="V171" s="160"/>
      <c r="W171" s="160"/>
      <c r="X171" s="160"/>
      <c r="Y171" s="160"/>
      <c r="Z171" s="160"/>
      <c r="AA171" s="156"/>
      <c r="AB171" s="833"/>
      <c r="AC171" s="833"/>
      <c r="AD171" s="833"/>
      <c r="AE171" s="833"/>
      <c r="AF171" s="833"/>
      <c r="AG171" s="833"/>
      <c r="AH171" s="833"/>
      <c r="AI171" s="833"/>
      <c r="AJ171" s="833"/>
      <c r="AK171" s="833"/>
      <c r="AL171" s="833"/>
      <c r="AM171" s="833"/>
      <c r="AN171" s="833"/>
      <c r="AO171" s="833"/>
      <c r="AP171" s="833"/>
      <c r="AQ171" s="833"/>
      <c r="AR171" s="833"/>
      <c r="AS171" s="833"/>
      <c r="AT171" s="833"/>
      <c r="AU171" s="833"/>
      <c r="AV171" s="833"/>
      <c r="AW171" s="833"/>
      <c r="AX171" s="833"/>
      <c r="AY171" s="833"/>
      <c r="AZ171" s="344"/>
      <c r="BA171" s="878"/>
      <c r="BB171" s="552"/>
      <c r="BC171" s="415"/>
      <c r="BD171" s="405"/>
      <c r="BE171" s="405"/>
      <c r="BF171" s="405"/>
      <c r="BG171" s="419"/>
      <c r="BH171" s="415"/>
      <c r="BI171" s="405"/>
      <c r="BJ171" s="405"/>
      <c r="BK171" s="405"/>
      <c r="BL171" s="419"/>
      <c r="BM171" s="415"/>
      <c r="BN171" s="405"/>
      <c r="BO171" s="405"/>
      <c r="BP171" s="405"/>
      <c r="BQ171" s="419"/>
      <c r="BR171" s="415"/>
      <c r="BS171" s="405"/>
      <c r="BT171" s="405"/>
      <c r="BU171" s="405"/>
      <c r="BV171" s="405"/>
      <c r="BW171" s="405"/>
      <c r="BX171" s="405"/>
      <c r="BY171" s="406"/>
      <c r="BZ171" s="406"/>
      <c r="CA171" s="406"/>
      <c r="CB171" s="7"/>
      <c r="CC171" s="7"/>
      <c r="CD171" s="7"/>
      <c r="CE171" s="7"/>
      <c r="CF171" s="7"/>
      <c r="CG171" s="7"/>
      <c r="CH171" s="7"/>
      <c r="CI171" s="7"/>
      <c r="CJ171" s="7"/>
      <c r="CK171" s="7"/>
      <c r="CL171" s="7"/>
      <c r="CM171" s="7"/>
      <c r="CN171" s="7"/>
      <c r="CO171" s="7"/>
      <c r="CP171" s="7"/>
      <c r="CQ171" s="7"/>
      <c r="CR171" s="7"/>
      <c r="CS171" s="7"/>
      <c r="CT171" s="7"/>
      <c r="CU171" s="7"/>
      <c r="CV171" s="7"/>
      <c r="CW171" s="7"/>
      <c r="CX171" s="7"/>
      <c r="CY171" s="7"/>
      <c r="CZ171" s="7"/>
    </row>
    <row r="172" s="489" customFormat="true" ht="15" customHeight="true" x14ac:dyDescent="0.2">
      <c r="A172" s="149"/>
      <c r="B172" s="144"/>
      <c r="C172" s="161"/>
      <c r="D172" s="160"/>
      <c r="E172" s="160"/>
      <c r="F172" s="160"/>
      <c r="G172" s="150"/>
      <c r="H172" s="153"/>
      <c r="I172" s="160"/>
      <c r="J172" s="160"/>
      <c r="K172" s="160"/>
      <c r="L172" s="156"/>
      <c r="M172" s="161"/>
      <c r="N172" s="160"/>
      <c r="O172" s="160"/>
      <c r="P172" s="160"/>
      <c r="Q172" s="150"/>
      <c r="R172" s="153"/>
      <c r="S172" s="160"/>
      <c r="T172" s="160"/>
      <c r="U172" s="160"/>
      <c r="V172" s="160"/>
      <c r="W172" s="160"/>
      <c r="X172" s="160"/>
      <c r="Y172" s="160"/>
      <c r="Z172" s="160"/>
      <c r="AA172" s="156"/>
      <c r="AB172" s="833"/>
      <c r="AC172" s="833"/>
      <c r="AD172" s="833"/>
      <c r="AE172" s="833"/>
      <c r="AF172" s="833"/>
      <c r="AG172" s="833"/>
      <c r="AH172" s="833"/>
      <c r="AI172" s="833"/>
      <c r="AJ172" s="833"/>
      <c r="AK172" s="833"/>
      <c r="AL172" s="833"/>
      <c r="AM172" s="833"/>
      <c r="AN172" s="833"/>
      <c r="AO172" s="833"/>
      <c r="AP172" s="833"/>
      <c r="AQ172" s="833"/>
      <c r="AR172" s="833"/>
      <c r="AS172" s="833"/>
      <c r="AT172" s="833"/>
      <c r="AU172" s="833"/>
      <c r="AV172" s="833"/>
      <c r="AW172" s="833"/>
      <c r="AX172" s="833"/>
      <c r="AY172" s="833"/>
      <c r="AZ172" s="344"/>
      <c r="BA172" s="878"/>
      <c r="BB172" s="552"/>
      <c r="BC172" s="415"/>
      <c r="BD172" s="405"/>
      <c r="BE172" s="405"/>
      <c r="BF172" s="405"/>
      <c r="BG172" s="419"/>
      <c r="BH172" s="415"/>
      <c r="BI172" s="405"/>
      <c r="BJ172" s="405"/>
      <c r="BK172" s="405"/>
      <c r="BL172" s="419"/>
      <c r="BM172" s="415"/>
      <c r="BN172" s="405"/>
      <c r="BO172" s="405"/>
      <c r="BP172" s="405"/>
      <c r="BQ172" s="419"/>
      <c r="BR172" s="415"/>
      <c r="BS172" s="405"/>
      <c r="BT172" s="405"/>
      <c r="BU172" s="405"/>
      <c r="BV172" s="405"/>
      <c r="BW172" s="405"/>
      <c r="BX172" s="405"/>
      <c r="BY172" s="406"/>
      <c r="BZ172" s="406"/>
      <c r="CA172" s="406"/>
      <c r="CB172" s="7"/>
      <c r="CC172" s="7"/>
      <c r="CD172" s="7"/>
      <c r="CE172" s="7"/>
      <c r="CF172" s="7"/>
      <c r="CG172" s="7"/>
      <c r="CH172" s="7"/>
      <c r="CI172" s="7"/>
      <c r="CJ172" s="7"/>
      <c r="CK172" s="7"/>
      <c r="CL172" s="7"/>
      <c r="CM172" s="7"/>
      <c r="CN172" s="7"/>
      <c r="CO172" s="7"/>
      <c r="CP172" s="7"/>
      <c r="CQ172" s="7"/>
      <c r="CR172" s="7"/>
      <c r="CS172" s="7"/>
      <c r="CT172" s="7"/>
      <c r="CU172" s="7"/>
      <c r="CV172" s="7"/>
      <c r="CW172" s="7"/>
      <c r="CX172" s="7"/>
      <c r="CY172" s="7"/>
      <c r="CZ172" s="7"/>
    </row>
    <row r="173" s="489" customFormat="true" ht="15" customHeight="true" x14ac:dyDescent="0.2">
      <c r="A173" s="149"/>
      <c r="B173" s="144"/>
      <c r="C173" s="161"/>
      <c r="D173" s="160"/>
      <c r="E173" s="160"/>
      <c r="F173" s="160"/>
      <c r="G173" s="150"/>
      <c r="H173" s="153"/>
      <c r="I173" s="160"/>
      <c r="J173" s="160"/>
      <c r="K173" s="160"/>
      <c r="L173" s="156"/>
      <c r="M173" s="161"/>
      <c r="N173" s="160"/>
      <c r="O173" s="160"/>
      <c r="P173" s="160"/>
      <c r="Q173" s="150"/>
      <c r="R173" s="153"/>
      <c r="S173" s="160"/>
      <c r="T173" s="160"/>
      <c r="U173" s="160"/>
      <c r="V173" s="160"/>
      <c r="W173" s="160"/>
      <c r="X173" s="160"/>
      <c r="Y173" s="160"/>
      <c r="Z173" s="160"/>
      <c r="AA173" s="156"/>
      <c r="AB173" s="833"/>
      <c r="AC173" s="833"/>
      <c r="AD173" s="833"/>
      <c r="AE173" s="833"/>
      <c r="AF173" s="833"/>
      <c r="AG173" s="833"/>
      <c r="AH173" s="833"/>
      <c r="AI173" s="833"/>
      <c r="AJ173" s="833"/>
      <c r="AK173" s="833"/>
      <c r="AL173" s="833"/>
      <c r="AM173" s="833"/>
      <c r="AN173" s="833"/>
      <c r="AO173" s="833"/>
      <c r="AP173" s="833"/>
      <c r="AQ173" s="833"/>
      <c r="AR173" s="833"/>
      <c r="AS173" s="833"/>
      <c r="AT173" s="833"/>
      <c r="AU173" s="833"/>
      <c r="AV173" s="833"/>
      <c r="AW173" s="833"/>
      <c r="AX173" s="833"/>
      <c r="AY173" s="833"/>
      <c r="AZ173" s="344"/>
      <c r="BA173" s="878"/>
      <c r="BB173" s="552"/>
      <c r="BC173" s="415"/>
      <c r="BD173" s="405"/>
      <c r="BE173" s="405"/>
      <c r="BF173" s="405"/>
      <c r="BG173" s="419"/>
      <c r="BH173" s="415"/>
      <c r="BI173" s="405"/>
      <c r="BJ173" s="405"/>
      <c r="BK173" s="405"/>
      <c r="BL173" s="419"/>
      <c r="BM173" s="415"/>
      <c r="BN173" s="405"/>
      <c r="BO173" s="405"/>
      <c r="BP173" s="405"/>
      <c r="BQ173" s="419"/>
      <c r="BR173" s="415"/>
      <c r="BS173" s="405"/>
      <c r="BT173" s="405"/>
      <c r="BU173" s="405"/>
      <c r="BV173" s="405"/>
      <c r="BW173" s="405"/>
      <c r="BX173" s="405"/>
      <c r="BY173" s="406"/>
      <c r="BZ173" s="406"/>
      <c r="CA173" s="406"/>
      <c r="CB173" s="7"/>
      <c r="CC173" s="7"/>
      <c r="CD173" s="7"/>
      <c r="CE173" s="7"/>
      <c r="CF173" s="7"/>
      <c r="CG173" s="7"/>
      <c r="CH173" s="7"/>
      <c r="CI173" s="7"/>
      <c r="CJ173" s="7"/>
      <c r="CK173" s="7"/>
      <c r="CL173" s="7"/>
      <c r="CM173" s="7"/>
      <c r="CN173" s="7"/>
      <c r="CO173" s="7"/>
      <c r="CP173" s="7"/>
      <c r="CQ173" s="7"/>
      <c r="CR173" s="7"/>
      <c r="CS173" s="7"/>
      <c r="CT173" s="7"/>
      <c r="CU173" s="7"/>
      <c r="CV173" s="7"/>
      <c r="CW173" s="7"/>
      <c r="CX173" s="7"/>
      <c r="CY173" s="7"/>
      <c r="CZ173" s="7"/>
    </row>
    <row r="174" s="489" customFormat="true" ht="15" customHeight="true" x14ac:dyDescent="0.2">
      <c r="A174" s="149"/>
      <c r="B174" s="144"/>
      <c r="C174" s="113"/>
      <c r="D174" s="112"/>
      <c r="E174" s="112"/>
      <c r="F174" s="112"/>
      <c r="G174" s="111"/>
      <c r="H174" s="110"/>
      <c r="I174" s="112"/>
      <c r="J174" s="112"/>
      <c r="K174" s="112"/>
      <c r="L174" s="109"/>
      <c r="M174" s="113"/>
      <c r="N174" s="112"/>
      <c r="O174" s="112"/>
      <c r="P174" s="112"/>
      <c r="Q174" s="111"/>
      <c r="R174" s="110"/>
      <c r="S174" s="112"/>
      <c r="T174" s="112"/>
      <c r="U174" s="112"/>
      <c r="V174" s="112"/>
      <c r="W174" s="112"/>
      <c r="X174" s="112"/>
      <c r="Y174" s="112"/>
      <c r="Z174" s="112"/>
      <c r="AA174" s="109"/>
      <c r="AB174" s="833"/>
      <c r="AC174" s="833"/>
      <c r="AD174" s="833"/>
      <c r="AE174" s="833"/>
      <c r="AF174" s="833"/>
      <c r="AG174" s="833"/>
      <c r="AH174" s="833"/>
      <c r="AI174" s="833"/>
      <c r="AJ174" s="833"/>
      <c r="AK174" s="833"/>
      <c r="AL174" s="833"/>
      <c r="AM174" s="833"/>
      <c r="AN174" s="833"/>
      <c r="AO174" s="833"/>
      <c r="AP174" s="833"/>
      <c r="AQ174" s="833"/>
      <c r="AR174" s="833"/>
      <c r="AS174" s="833"/>
      <c r="AT174" s="833"/>
      <c r="AU174" s="833"/>
      <c r="AV174" s="833"/>
      <c r="AW174" s="833"/>
      <c r="AX174" s="833"/>
      <c r="AY174" s="833"/>
      <c r="AZ174" s="344"/>
      <c r="BA174" s="878"/>
      <c r="BB174" s="552"/>
      <c r="BC174" s="415"/>
      <c r="BD174" s="405"/>
      <c r="BE174" s="405"/>
      <c r="BF174" s="405"/>
      <c r="BG174" s="419"/>
      <c r="BH174" s="415"/>
      <c r="BI174" s="405"/>
      <c r="BJ174" s="405"/>
      <c r="BK174" s="405"/>
      <c r="BL174" s="419"/>
      <c r="BM174" s="415"/>
      <c r="BN174" s="405"/>
      <c r="BO174" s="405"/>
      <c r="BP174" s="405"/>
      <c r="BQ174" s="419"/>
      <c r="BR174" s="415"/>
      <c r="BS174" s="405"/>
      <c r="BT174" s="405"/>
      <c r="BU174" s="405"/>
      <c r="BV174" s="405"/>
      <c r="BW174" s="405"/>
      <c r="BX174" s="405"/>
      <c r="BY174" s="406"/>
      <c r="BZ174" s="406"/>
      <c r="CA174" s="406"/>
      <c r="CB174" s="7"/>
      <c r="CC174" s="7"/>
      <c r="CD174" s="7"/>
      <c r="CE174" s="7"/>
      <c r="CF174" s="7"/>
      <c r="CG174" s="7"/>
      <c r="CH174" s="7"/>
      <c r="CI174" s="7"/>
      <c r="CJ174" s="7"/>
      <c r="CK174" s="7"/>
      <c r="CL174" s="7"/>
      <c r="CM174" s="7"/>
      <c r="CN174" s="7"/>
      <c r="CO174" s="7"/>
      <c r="CP174" s="7"/>
      <c r="CQ174" s="7"/>
      <c r="CR174" s="7"/>
      <c r="CS174" s="7"/>
      <c r="CT174" s="7"/>
      <c r="CU174" s="7"/>
      <c r="CV174" s="7"/>
      <c r="CW174" s="7"/>
      <c r="CX174" s="7"/>
      <c r="CY174" s="7"/>
      <c r="CZ174" s="7"/>
    </row>
    <row r="175" s="489" customFormat="true" ht="15" customHeight="true" x14ac:dyDescent="0.2">
      <c r="A175" s="149"/>
      <c r="B175" s="144"/>
      <c r="C175" s="113"/>
      <c r="D175" s="112"/>
      <c r="E175" s="112"/>
      <c r="F175" s="112"/>
      <c r="G175" s="111"/>
      <c r="H175" s="110"/>
      <c r="I175" s="112"/>
      <c r="J175" s="112"/>
      <c r="K175" s="112"/>
      <c r="L175" s="109"/>
      <c r="M175" s="113"/>
      <c r="N175" s="112"/>
      <c r="O175" s="112"/>
      <c r="P175" s="112"/>
      <c r="Q175" s="111"/>
      <c r="R175" s="110"/>
      <c r="S175" s="112"/>
      <c r="T175" s="112"/>
      <c r="U175" s="112"/>
      <c r="V175" s="112"/>
      <c r="W175" s="112"/>
      <c r="X175" s="112"/>
      <c r="Y175" s="112"/>
      <c r="Z175" s="112"/>
      <c r="AA175" s="109"/>
      <c r="AB175" s="833"/>
      <c r="AC175" s="833"/>
      <c r="AD175" s="833"/>
      <c r="AE175" s="833"/>
      <c r="AF175" s="833"/>
      <c r="AG175" s="833"/>
      <c r="AH175" s="833"/>
      <c r="AI175" s="833"/>
      <c r="AJ175" s="833"/>
      <c r="AK175" s="833"/>
      <c r="AL175" s="833"/>
      <c r="AM175" s="833"/>
      <c r="AN175" s="833"/>
      <c r="AO175" s="833"/>
      <c r="AP175" s="833"/>
      <c r="AQ175" s="833"/>
      <c r="AR175" s="833"/>
      <c r="AS175" s="833"/>
      <c r="AT175" s="833"/>
      <c r="AU175" s="833"/>
      <c r="AV175" s="833"/>
      <c r="AW175" s="833"/>
      <c r="AX175" s="833"/>
      <c r="AY175" s="833"/>
      <c r="AZ175" s="344"/>
      <c r="BA175" s="878"/>
      <c r="BB175" s="552"/>
      <c r="BC175" s="415"/>
      <c r="BD175" s="405"/>
      <c r="BE175" s="405"/>
      <c r="BF175" s="405"/>
      <c r="BG175" s="419"/>
      <c r="BH175" s="415"/>
      <c r="BI175" s="405"/>
      <c r="BJ175" s="405"/>
      <c r="BK175" s="405"/>
      <c r="BL175" s="419"/>
      <c r="BM175" s="415"/>
      <c r="BN175" s="405"/>
      <c r="BO175" s="405"/>
      <c r="BP175" s="405"/>
      <c r="BQ175" s="419"/>
      <c r="BR175" s="415"/>
      <c r="BS175" s="405"/>
      <c r="BT175" s="405"/>
      <c r="BU175" s="405"/>
      <c r="BV175" s="405"/>
      <c r="BW175" s="405"/>
      <c r="BX175" s="405"/>
      <c r="BY175" s="406"/>
      <c r="BZ175" s="406"/>
      <c r="CA175" s="406"/>
      <c r="CB175" s="7"/>
      <c r="CC175" s="7"/>
      <c r="CD175" s="7"/>
      <c r="CE175" s="7"/>
      <c r="CF175" s="7"/>
      <c r="CG175" s="7"/>
      <c r="CH175" s="7"/>
      <c r="CI175" s="7"/>
      <c r="CJ175" s="7"/>
      <c r="CK175" s="7"/>
      <c r="CL175" s="7"/>
      <c r="CM175" s="7"/>
      <c r="CN175" s="7"/>
      <c r="CO175" s="7"/>
      <c r="CP175" s="7"/>
      <c r="CQ175" s="7"/>
      <c r="CR175" s="7"/>
      <c r="CS175" s="7"/>
      <c r="CT175" s="7"/>
      <c r="CU175" s="7"/>
      <c r="CV175" s="7"/>
      <c r="CW175" s="7"/>
      <c r="CX175" s="7"/>
      <c r="CY175" s="7"/>
      <c r="CZ175" s="7"/>
    </row>
    <row r="176" s="489" customFormat="true" ht="15" customHeight="true" x14ac:dyDescent="0.2">
      <c r="A176" s="149"/>
      <c r="B176" s="144"/>
      <c r="C176" s="113"/>
      <c r="D176" s="112"/>
      <c r="E176" s="112"/>
      <c r="F176" s="112"/>
      <c r="G176" s="111"/>
      <c r="H176" s="110"/>
      <c r="I176" s="112"/>
      <c r="J176" s="112"/>
      <c r="K176" s="112"/>
      <c r="L176" s="109"/>
      <c r="M176" s="113"/>
      <c r="N176" s="112"/>
      <c r="O176" s="112"/>
      <c r="P176" s="112"/>
      <c r="Q176" s="111"/>
      <c r="R176" s="110"/>
      <c r="S176" s="112"/>
      <c r="T176" s="112"/>
      <c r="U176" s="112"/>
      <c r="V176" s="112"/>
      <c r="W176" s="112"/>
      <c r="X176" s="112"/>
      <c r="Y176" s="112"/>
      <c r="Z176" s="112"/>
      <c r="AA176" s="109"/>
      <c r="AB176" s="833"/>
      <c r="AC176" s="833"/>
      <c r="AD176" s="833"/>
      <c r="AE176" s="833"/>
      <c r="AF176" s="833"/>
      <c r="AG176" s="833"/>
      <c r="AH176" s="833"/>
      <c r="AI176" s="833"/>
      <c r="AJ176" s="833"/>
      <c r="AK176" s="833"/>
      <c r="AL176" s="833"/>
      <c r="AM176" s="833"/>
      <c r="AN176" s="833"/>
      <c r="AO176" s="833"/>
      <c r="AP176" s="833"/>
      <c r="AQ176" s="833"/>
      <c r="AR176" s="833"/>
      <c r="AS176" s="833"/>
      <c r="AT176" s="833"/>
      <c r="AU176" s="833"/>
      <c r="AV176" s="833"/>
      <c r="AW176" s="833"/>
      <c r="AX176" s="833"/>
      <c r="AY176" s="833"/>
      <c r="AZ176" s="344"/>
      <c r="BA176" s="878"/>
      <c r="BB176" s="552"/>
      <c r="BC176" s="415"/>
      <c r="BD176" s="405"/>
      <c r="BE176" s="405"/>
      <c r="BF176" s="405"/>
      <c r="BG176" s="419"/>
      <c r="BH176" s="415"/>
      <c r="BI176" s="405"/>
      <c r="BJ176" s="405"/>
      <c r="BK176" s="405"/>
      <c r="BL176" s="419"/>
      <c r="BM176" s="415"/>
      <c r="BN176" s="405"/>
      <c r="BO176" s="405"/>
      <c r="BP176" s="405"/>
      <c r="BQ176" s="419"/>
      <c r="BR176" s="415"/>
      <c r="BS176" s="405"/>
      <c r="BT176" s="405"/>
      <c r="BU176" s="405"/>
      <c r="BV176" s="405"/>
      <c r="BW176" s="405"/>
      <c r="BX176" s="405"/>
      <c r="BY176" s="406"/>
      <c r="BZ176" s="406"/>
      <c r="CA176" s="406"/>
      <c r="CB176" s="7"/>
      <c r="CC176" s="7"/>
      <c r="CD176" s="7"/>
      <c r="CE176" s="7"/>
      <c r="CF176" s="7"/>
      <c r="CG176" s="7"/>
      <c r="CH176" s="7"/>
      <c r="CI176" s="7"/>
      <c r="CJ176" s="7"/>
      <c r="CK176" s="7"/>
      <c r="CL176" s="7"/>
      <c r="CM176" s="7"/>
      <c r="CN176" s="7"/>
      <c r="CO176" s="7"/>
      <c r="CP176" s="7"/>
      <c r="CQ176" s="7"/>
      <c r="CR176" s="7"/>
      <c r="CS176" s="7"/>
      <c r="CT176" s="7"/>
      <c r="CU176" s="7"/>
      <c r="CV176" s="7"/>
      <c r="CW176" s="7"/>
      <c r="CX176" s="7"/>
      <c r="CY176" s="7"/>
      <c r="CZ176" s="7"/>
    </row>
    <row r="177" s="489" customFormat="true" ht="15" customHeight="true" x14ac:dyDescent="0.2">
      <c r="A177" s="149"/>
      <c r="B177" s="144"/>
      <c r="C177" s="113"/>
      <c r="D177" s="112"/>
      <c r="E177" s="112"/>
      <c r="F177" s="112"/>
      <c r="G177" s="111"/>
      <c r="H177" s="110"/>
      <c r="I177" s="112"/>
      <c r="J177" s="112"/>
      <c r="K177" s="112"/>
      <c r="L177" s="109"/>
      <c r="M177" s="113"/>
      <c r="N177" s="112"/>
      <c r="O177" s="112"/>
      <c r="P177" s="112"/>
      <c r="Q177" s="111"/>
      <c r="R177" s="110"/>
      <c r="S177" s="112"/>
      <c r="T177" s="112"/>
      <c r="U177" s="112"/>
      <c r="V177" s="112"/>
      <c r="W177" s="112"/>
      <c r="X177" s="112"/>
      <c r="Y177" s="112"/>
      <c r="Z177" s="112"/>
      <c r="AA177" s="109"/>
      <c r="AB177" s="833"/>
      <c r="AC177" s="833"/>
      <c r="AD177" s="833"/>
      <c r="AE177" s="833"/>
      <c r="AF177" s="833"/>
      <c r="AG177" s="833"/>
      <c r="AH177" s="833"/>
      <c r="AI177" s="833"/>
      <c r="AJ177" s="833"/>
      <c r="AK177" s="833"/>
      <c r="AL177" s="833"/>
      <c r="AM177" s="833"/>
      <c r="AN177" s="833"/>
      <c r="AO177" s="833"/>
      <c r="AP177" s="833"/>
      <c r="AQ177" s="833"/>
      <c r="AR177" s="833"/>
      <c r="AS177" s="833"/>
      <c r="AT177" s="833"/>
      <c r="AU177" s="833"/>
      <c r="AV177" s="833"/>
      <c r="AW177" s="833"/>
      <c r="AX177" s="833"/>
      <c r="AY177" s="833"/>
      <c r="AZ177" s="344"/>
      <c r="BA177" s="878"/>
      <c r="BB177" s="552"/>
      <c r="BC177" s="415"/>
      <c r="BD177" s="405"/>
      <c r="BE177" s="405"/>
      <c r="BF177" s="405"/>
      <c r="BG177" s="419"/>
      <c r="BH177" s="415"/>
      <c r="BI177" s="405"/>
      <c r="BJ177" s="405"/>
      <c r="BK177" s="405"/>
      <c r="BL177" s="419"/>
      <c r="BM177" s="415"/>
      <c r="BN177" s="405"/>
      <c r="BO177" s="405"/>
      <c r="BP177" s="405"/>
      <c r="BQ177" s="419"/>
      <c r="BR177" s="415"/>
      <c r="BS177" s="405"/>
      <c r="BT177" s="405"/>
      <c r="BU177" s="405"/>
      <c r="BV177" s="405"/>
      <c r="BW177" s="405"/>
      <c r="BX177" s="405"/>
      <c r="BY177" s="406"/>
      <c r="BZ177" s="406"/>
      <c r="CA177" s="406"/>
      <c r="CB177" s="7"/>
      <c r="CC177" s="7"/>
      <c r="CD177" s="7"/>
      <c r="CE177" s="7"/>
      <c r="CF177" s="7"/>
      <c r="CG177" s="7"/>
      <c r="CH177" s="7"/>
      <c r="CI177" s="7"/>
      <c r="CJ177" s="7"/>
      <c r="CK177" s="7"/>
      <c r="CL177" s="7"/>
      <c r="CM177" s="7"/>
      <c r="CN177" s="7"/>
      <c r="CO177" s="7"/>
      <c r="CP177" s="7"/>
      <c r="CQ177" s="7"/>
      <c r="CR177" s="7"/>
      <c r="CS177" s="7"/>
      <c r="CT177" s="7"/>
      <c r="CU177" s="7"/>
      <c r="CV177" s="7"/>
      <c r="CW177" s="7"/>
      <c r="CX177" s="7"/>
      <c r="CY177" s="7"/>
      <c r="CZ177" s="7"/>
    </row>
    <row r="178" s="489" customFormat="true" ht="15" customHeight="true" x14ac:dyDescent="0.2">
      <c r="A178" s="149"/>
      <c r="B178" s="144"/>
      <c r="C178" s="113"/>
      <c r="D178" s="112"/>
      <c r="E178" s="112"/>
      <c r="F178" s="112"/>
      <c r="G178" s="111"/>
      <c r="H178" s="110"/>
      <c r="I178" s="112"/>
      <c r="J178" s="112"/>
      <c r="K178" s="112"/>
      <c r="L178" s="109"/>
      <c r="M178" s="113"/>
      <c r="N178" s="112"/>
      <c r="O178" s="112"/>
      <c r="P178" s="112"/>
      <c r="Q178" s="111"/>
      <c r="R178" s="110"/>
      <c r="S178" s="112"/>
      <c r="T178" s="112"/>
      <c r="U178" s="112"/>
      <c r="V178" s="112"/>
      <c r="W178" s="112"/>
      <c r="X178" s="112"/>
      <c r="Y178" s="112"/>
      <c r="Z178" s="112"/>
      <c r="AA178" s="109"/>
      <c r="AB178" s="833"/>
      <c r="AC178" s="833"/>
      <c r="AD178" s="833"/>
      <c r="AE178" s="833"/>
      <c r="AF178" s="833"/>
      <c r="AG178" s="833"/>
      <c r="AH178" s="833"/>
      <c r="AI178" s="833"/>
      <c r="AJ178" s="833"/>
      <c r="AK178" s="833"/>
      <c r="AL178" s="833"/>
      <c r="AM178" s="833"/>
      <c r="AN178" s="833"/>
      <c r="AO178" s="833"/>
      <c r="AP178" s="833"/>
      <c r="AQ178" s="833"/>
      <c r="AR178" s="833"/>
      <c r="AS178" s="833"/>
      <c r="AT178" s="833"/>
      <c r="AU178" s="833"/>
      <c r="AV178" s="833"/>
      <c r="AW178" s="833"/>
      <c r="AX178" s="833"/>
      <c r="AY178" s="833"/>
      <c r="AZ178" s="344"/>
      <c r="BA178" s="878"/>
      <c r="BB178" s="552"/>
      <c r="BC178" s="415"/>
      <c r="BD178" s="405"/>
      <c r="BE178" s="405"/>
      <c r="BF178" s="405"/>
      <c r="BG178" s="419"/>
      <c r="BH178" s="415"/>
      <c r="BI178" s="405"/>
      <c r="BJ178" s="405"/>
      <c r="BK178" s="405"/>
      <c r="BL178" s="419"/>
      <c r="BM178" s="415"/>
      <c r="BN178" s="405"/>
      <c r="BO178" s="405"/>
      <c r="BP178" s="405"/>
      <c r="BQ178" s="419"/>
      <c r="BR178" s="415"/>
      <c r="BS178" s="405"/>
      <c r="BT178" s="405"/>
      <c r="BU178" s="405"/>
      <c r="BV178" s="405"/>
      <c r="BW178" s="405"/>
      <c r="BX178" s="405"/>
      <c r="BY178" s="406"/>
      <c r="BZ178" s="406"/>
      <c r="CA178" s="406"/>
      <c r="CB178" s="7"/>
      <c r="CC178" s="7"/>
      <c r="CD178" s="7"/>
      <c r="CE178" s="7"/>
      <c r="CF178" s="7"/>
      <c r="CG178" s="7"/>
      <c r="CH178" s="7"/>
      <c r="CI178" s="7"/>
      <c r="CJ178" s="7"/>
      <c r="CK178" s="7"/>
      <c r="CL178" s="7"/>
      <c r="CM178" s="7"/>
      <c r="CN178" s="7"/>
      <c r="CO178" s="7"/>
      <c r="CP178" s="7"/>
      <c r="CQ178" s="7"/>
      <c r="CR178" s="7"/>
      <c r="CS178" s="7"/>
      <c r="CT178" s="7"/>
      <c r="CU178" s="7"/>
      <c r="CV178" s="7"/>
      <c r="CW178" s="7"/>
      <c r="CX178" s="7"/>
      <c r="CY178" s="7"/>
      <c r="CZ178" s="7"/>
    </row>
    <row r="179" s="489" customFormat="true" ht="15" customHeight="true" x14ac:dyDescent="0.2">
      <c r="A179" s="149"/>
      <c r="B179" s="144"/>
      <c r="C179" s="113"/>
      <c r="D179" s="112"/>
      <c r="E179" s="112"/>
      <c r="F179" s="112"/>
      <c r="G179" s="111"/>
      <c r="H179" s="110"/>
      <c r="I179" s="112"/>
      <c r="J179" s="112"/>
      <c r="K179" s="112"/>
      <c r="L179" s="109"/>
      <c r="M179" s="113"/>
      <c r="N179" s="112"/>
      <c r="O179" s="112"/>
      <c r="P179" s="112"/>
      <c r="Q179" s="111"/>
      <c r="R179" s="110"/>
      <c r="S179" s="112"/>
      <c r="T179" s="112"/>
      <c r="U179" s="112"/>
      <c r="V179" s="112"/>
      <c r="W179" s="112"/>
      <c r="X179" s="112"/>
      <c r="Y179" s="112"/>
      <c r="Z179" s="112"/>
      <c r="AA179" s="109"/>
      <c r="AB179" s="833"/>
      <c r="AC179" s="833"/>
      <c r="AD179" s="833"/>
      <c r="AE179" s="833"/>
      <c r="AF179" s="833"/>
      <c r="AG179" s="833"/>
      <c r="AH179" s="833"/>
      <c r="AI179" s="833"/>
      <c r="AJ179" s="833"/>
      <c r="AK179" s="833"/>
      <c r="AL179" s="833"/>
      <c r="AM179" s="833"/>
      <c r="AN179" s="833"/>
      <c r="AO179" s="833"/>
      <c r="AP179" s="833"/>
      <c r="AQ179" s="833"/>
      <c r="AR179" s="833"/>
      <c r="AS179" s="833"/>
      <c r="AT179" s="833"/>
      <c r="AU179" s="833"/>
      <c r="AV179" s="833"/>
      <c r="AW179" s="833"/>
      <c r="AX179" s="833"/>
      <c r="AY179" s="833"/>
      <c r="AZ179" s="344"/>
      <c r="BA179" s="878"/>
      <c r="BB179" s="552"/>
      <c r="BC179" s="415"/>
      <c r="BD179" s="405"/>
      <c r="BE179" s="405"/>
      <c r="BF179" s="405"/>
      <c r="BG179" s="419"/>
      <c r="BH179" s="415"/>
      <c r="BI179" s="405"/>
      <c r="BJ179" s="405"/>
      <c r="BK179" s="405"/>
      <c r="BL179" s="419"/>
      <c r="BM179" s="415"/>
      <c r="BN179" s="405"/>
      <c r="BO179" s="405"/>
      <c r="BP179" s="405"/>
      <c r="BQ179" s="419"/>
      <c r="BR179" s="415"/>
      <c r="BS179" s="405"/>
      <c r="BT179" s="405"/>
      <c r="BU179" s="405"/>
      <c r="BV179" s="405"/>
      <c r="BW179" s="405"/>
      <c r="BX179" s="405"/>
      <c r="BY179" s="406"/>
      <c r="BZ179" s="406"/>
      <c r="CA179" s="406"/>
      <c r="CB179" s="7"/>
      <c r="CC179" s="7"/>
      <c r="CD179" s="7"/>
      <c r="CE179" s="7"/>
      <c r="CF179" s="7"/>
      <c r="CG179" s="7"/>
      <c r="CH179" s="7"/>
      <c r="CI179" s="7"/>
      <c r="CJ179" s="7"/>
      <c r="CK179" s="7"/>
      <c r="CL179" s="7"/>
      <c r="CM179" s="7"/>
      <c r="CN179" s="7"/>
      <c r="CO179" s="7"/>
      <c r="CP179" s="7"/>
      <c r="CQ179" s="7"/>
      <c r="CR179" s="7"/>
      <c r="CS179" s="7"/>
      <c r="CT179" s="7"/>
      <c r="CU179" s="7"/>
      <c r="CV179" s="7"/>
      <c r="CW179" s="7"/>
      <c r="CX179" s="7"/>
      <c r="CY179" s="7"/>
      <c r="CZ179" s="7"/>
    </row>
    <row r="180" s="489" customFormat="true" ht="15" customHeight="true" x14ac:dyDescent="0.2">
      <c r="A180" s="149"/>
      <c r="B180" s="144"/>
      <c r="C180" s="113"/>
      <c r="D180" s="112"/>
      <c r="E180" s="112"/>
      <c r="F180" s="112"/>
      <c r="G180" s="111"/>
      <c r="H180" s="110"/>
      <c r="I180" s="112"/>
      <c r="J180" s="112"/>
      <c r="K180" s="112"/>
      <c r="L180" s="109"/>
      <c r="M180" s="113"/>
      <c r="N180" s="112"/>
      <c r="O180" s="112"/>
      <c r="P180" s="112"/>
      <c r="Q180" s="111"/>
      <c r="R180" s="110"/>
      <c r="S180" s="112"/>
      <c r="T180" s="112"/>
      <c r="U180" s="112"/>
      <c r="V180" s="112"/>
      <c r="W180" s="112"/>
      <c r="X180" s="112"/>
      <c r="Y180" s="112"/>
      <c r="Z180" s="112"/>
      <c r="AA180" s="109"/>
      <c r="AB180" s="833"/>
      <c r="AC180" s="833"/>
      <c r="AD180" s="833"/>
      <c r="AE180" s="833"/>
      <c r="AF180" s="833"/>
      <c r="AG180" s="833"/>
      <c r="AH180" s="833"/>
      <c r="AI180" s="833"/>
      <c r="AJ180" s="833"/>
      <c r="AK180" s="833"/>
      <c r="AL180" s="833"/>
      <c r="AM180" s="833"/>
      <c r="AN180" s="833"/>
      <c r="AO180" s="833"/>
      <c r="AP180" s="833"/>
      <c r="AQ180" s="833"/>
      <c r="AR180" s="833"/>
      <c r="AS180" s="833"/>
      <c r="AT180" s="833"/>
      <c r="AU180" s="833"/>
      <c r="AV180" s="833"/>
      <c r="AW180" s="833"/>
      <c r="AX180" s="833"/>
      <c r="AY180" s="833"/>
      <c r="AZ180" s="344"/>
      <c r="BA180" s="878"/>
      <c r="BB180" s="552"/>
      <c r="BC180" s="415"/>
      <c r="BD180" s="405"/>
      <c r="BE180" s="405"/>
      <c r="BF180" s="405"/>
      <c r="BG180" s="419"/>
      <c r="BH180" s="415"/>
      <c r="BI180" s="405"/>
      <c r="BJ180" s="405"/>
      <c r="BK180" s="405"/>
      <c r="BL180" s="419"/>
      <c r="BM180" s="415"/>
      <c r="BN180" s="405"/>
      <c r="BO180" s="405"/>
      <c r="BP180" s="405"/>
      <c r="BQ180" s="419"/>
      <c r="BR180" s="415"/>
      <c r="BS180" s="405"/>
      <c r="BT180" s="405"/>
      <c r="BU180" s="405"/>
      <c r="BV180" s="405"/>
      <c r="BW180" s="405"/>
      <c r="BX180" s="405"/>
      <c r="BY180" s="406"/>
      <c r="BZ180" s="406"/>
      <c r="CA180" s="406"/>
      <c r="CB180" s="7"/>
      <c r="CC180" s="7"/>
      <c r="CD180" s="7"/>
      <c r="CE180" s="7"/>
      <c r="CF180" s="7"/>
      <c r="CG180" s="7"/>
      <c r="CH180" s="7"/>
      <c r="CI180" s="7"/>
      <c r="CJ180" s="7"/>
      <c r="CK180" s="7"/>
      <c r="CL180" s="7"/>
      <c r="CM180" s="7"/>
      <c r="CN180" s="7"/>
      <c r="CO180" s="7"/>
      <c r="CP180" s="7"/>
      <c r="CQ180" s="7"/>
      <c r="CR180" s="7"/>
      <c r="CS180" s="7"/>
      <c r="CT180" s="7"/>
      <c r="CU180" s="7"/>
      <c r="CV180" s="7"/>
      <c r="CW180" s="7"/>
      <c r="CX180" s="7"/>
      <c r="CY180" s="7"/>
      <c r="CZ180" s="7"/>
    </row>
    <row r="181" s="489" customFormat="true" ht="15" customHeight="true" x14ac:dyDescent="0.2">
      <c r="A181" s="149"/>
      <c r="B181" s="144"/>
      <c r="C181" s="113"/>
      <c r="D181" s="112"/>
      <c r="E181" s="112"/>
      <c r="F181" s="112"/>
      <c r="G181" s="111"/>
      <c r="H181" s="110"/>
      <c r="I181" s="112"/>
      <c r="J181" s="112"/>
      <c r="K181" s="112"/>
      <c r="L181" s="109"/>
      <c r="M181" s="113"/>
      <c r="N181" s="112"/>
      <c r="O181" s="112"/>
      <c r="P181" s="112"/>
      <c r="Q181" s="111"/>
      <c r="R181" s="110"/>
      <c r="S181" s="112"/>
      <c r="T181" s="112"/>
      <c r="U181" s="112"/>
      <c r="V181" s="112"/>
      <c r="W181" s="112"/>
      <c r="X181" s="112"/>
      <c r="Y181" s="112"/>
      <c r="Z181" s="112"/>
      <c r="AA181" s="109"/>
      <c r="AB181" s="833"/>
      <c r="AC181" s="833"/>
      <c r="AD181" s="833"/>
      <c r="AE181" s="833"/>
      <c r="AF181" s="833"/>
      <c r="AG181" s="833"/>
      <c r="AH181" s="833"/>
      <c r="AI181" s="833"/>
      <c r="AJ181" s="833"/>
      <c r="AK181" s="833"/>
      <c r="AL181" s="833"/>
      <c r="AM181" s="833"/>
      <c r="AN181" s="833"/>
      <c r="AO181" s="833"/>
      <c r="AP181" s="833"/>
      <c r="AQ181" s="833"/>
      <c r="AR181" s="833"/>
      <c r="AS181" s="833"/>
      <c r="AT181" s="833"/>
      <c r="AU181" s="833"/>
      <c r="AV181" s="833"/>
      <c r="AW181" s="833"/>
      <c r="AX181" s="833"/>
      <c r="AY181" s="833"/>
      <c r="AZ181" s="344"/>
      <c r="BA181" s="878"/>
      <c r="BB181" s="552"/>
      <c r="BC181" s="415"/>
      <c r="BD181" s="405"/>
      <c r="BE181" s="405"/>
      <c r="BF181" s="405"/>
      <c r="BG181" s="419"/>
      <c r="BH181" s="415"/>
      <c r="BI181" s="405"/>
      <c r="BJ181" s="405"/>
      <c r="BK181" s="405"/>
      <c r="BL181" s="419"/>
      <c r="BM181" s="415"/>
      <c r="BN181" s="405"/>
      <c r="BO181" s="405"/>
      <c r="BP181" s="405"/>
      <c r="BQ181" s="419"/>
      <c r="BR181" s="415"/>
      <c r="BS181" s="405"/>
      <c r="BT181" s="405"/>
      <c r="BU181" s="405"/>
      <c r="BV181" s="405"/>
      <c r="BW181" s="405"/>
      <c r="BX181" s="405"/>
      <c r="BY181" s="406"/>
      <c r="BZ181" s="406"/>
      <c r="CA181" s="406"/>
      <c r="CB181" s="7"/>
      <c r="CC181" s="7"/>
      <c r="CD181" s="7"/>
      <c r="CE181" s="7"/>
      <c r="CF181" s="7"/>
      <c r="CG181" s="7"/>
      <c r="CH181" s="7"/>
      <c r="CI181" s="7"/>
      <c r="CJ181" s="7"/>
      <c r="CK181" s="7"/>
      <c r="CL181" s="7"/>
      <c r="CM181" s="7"/>
      <c r="CN181" s="7"/>
      <c r="CO181" s="7"/>
      <c r="CP181" s="7"/>
      <c r="CQ181" s="7"/>
      <c r="CR181" s="7"/>
      <c r="CS181" s="7"/>
      <c r="CT181" s="7"/>
      <c r="CU181" s="7"/>
      <c r="CV181" s="7"/>
      <c r="CW181" s="7"/>
      <c r="CX181" s="7"/>
      <c r="CY181" s="7"/>
      <c r="CZ181" s="7"/>
    </row>
    <row r="182" s="489" customFormat="true" ht="15" customHeight="true" x14ac:dyDescent="0.2">
      <c r="A182" s="149"/>
      <c r="B182" s="144"/>
      <c r="C182" s="113"/>
      <c r="D182" s="112"/>
      <c r="E182" s="112"/>
      <c r="F182" s="112"/>
      <c r="G182" s="111"/>
      <c r="H182" s="110"/>
      <c r="I182" s="112"/>
      <c r="J182" s="112"/>
      <c r="K182" s="112"/>
      <c r="L182" s="109"/>
      <c r="M182" s="113"/>
      <c r="N182" s="112"/>
      <c r="O182" s="112"/>
      <c r="P182" s="112"/>
      <c r="Q182" s="111"/>
      <c r="R182" s="110"/>
      <c r="S182" s="112"/>
      <c r="T182" s="112"/>
      <c r="U182" s="112"/>
      <c r="V182" s="112"/>
      <c r="W182" s="112"/>
      <c r="X182" s="112"/>
      <c r="Y182" s="112"/>
      <c r="Z182" s="112"/>
      <c r="AA182" s="109"/>
      <c r="AB182" s="833"/>
      <c r="AC182" s="833"/>
      <c r="AD182" s="833"/>
      <c r="AE182" s="833"/>
      <c r="AF182" s="833"/>
      <c r="AG182" s="833"/>
      <c r="AH182" s="833"/>
      <c r="AI182" s="833"/>
      <c r="AJ182" s="833"/>
      <c r="AK182" s="833"/>
      <c r="AL182" s="833"/>
      <c r="AM182" s="833"/>
      <c r="AN182" s="833"/>
      <c r="AO182" s="833"/>
      <c r="AP182" s="833"/>
      <c r="AQ182" s="833"/>
      <c r="AR182" s="833"/>
      <c r="AS182" s="833"/>
      <c r="AT182" s="833"/>
      <c r="AU182" s="833"/>
      <c r="AV182" s="833"/>
      <c r="AW182" s="833"/>
      <c r="AX182" s="833"/>
      <c r="AY182" s="833"/>
      <c r="AZ182" s="344"/>
      <c r="BA182" s="878"/>
      <c r="BB182" s="552"/>
      <c r="BC182" s="415"/>
      <c r="BD182" s="405"/>
      <c r="BE182" s="405"/>
      <c r="BF182" s="405"/>
      <c r="BG182" s="419"/>
      <c r="BH182" s="415"/>
      <c r="BI182" s="405"/>
      <c r="BJ182" s="405"/>
      <c r="BK182" s="405"/>
      <c r="BL182" s="419"/>
      <c r="BM182" s="415"/>
      <c r="BN182" s="405"/>
      <c r="BO182" s="405"/>
      <c r="BP182" s="405"/>
      <c r="BQ182" s="419"/>
      <c r="BR182" s="415"/>
      <c r="BS182" s="405"/>
      <c r="BT182" s="405"/>
      <c r="BU182" s="405"/>
      <c r="BV182" s="405"/>
      <c r="BW182" s="405"/>
      <c r="BX182" s="405"/>
      <c r="BY182" s="406"/>
      <c r="BZ182" s="406"/>
      <c r="CA182" s="406"/>
      <c r="CB182" s="7"/>
      <c r="CC182" s="7"/>
      <c r="CD182" s="7"/>
      <c r="CE182" s="7"/>
      <c r="CF182" s="7"/>
      <c r="CG182" s="7"/>
      <c r="CH182" s="7"/>
      <c r="CI182" s="7"/>
      <c r="CJ182" s="7"/>
      <c r="CK182" s="7"/>
      <c r="CL182" s="7"/>
      <c r="CM182" s="7"/>
      <c r="CN182" s="7"/>
      <c r="CO182" s="7"/>
      <c r="CP182" s="7"/>
      <c r="CQ182" s="7"/>
      <c r="CR182" s="7"/>
      <c r="CS182" s="7"/>
      <c r="CT182" s="7"/>
      <c r="CU182" s="7"/>
      <c r="CV182" s="7"/>
      <c r="CW182" s="7"/>
      <c r="CX182" s="7"/>
      <c r="CY182" s="7"/>
      <c r="CZ182" s="7"/>
    </row>
    <row r="183" s="489" customFormat="true" ht="15" customHeight="true" x14ac:dyDescent="0.2">
      <c r="A183" s="149"/>
      <c r="B183" s="144"/>
      <c r="C183" s="113"/>
      <c r="D183" s="112"/>
      <c r="E183" s="112"/>
      <c r="F183" s="112"/>
      <c r="G183" s="111"/>
      <c r="H183" s="110"/>
      <c r="I183" s="112"/>
      <c r="J183" s="112"/>
      <c r="K183" s="112"/>
      <c r="L183" s="109"/>
      <c r="M183" s="113"/>
      <c r="N183" s="112"/>
      <c r="O183" s="112"/>
      <c r="P183" s="112"/>
      <c r="Q183" s="111"/>
      <c r="R183" s="110"/>
      <c r="S183" s="112"/>
      <c r="T183" s="112"/>
      <c r="U183" s="112"/>
      <c r="V183" s="112"/>
      <c r="W183" s="112"/>
      <c r="X183" s="112"/>
      <c r="Y183" s="112"/>
      <c r="Z183" s="112"/>
      <c r="AA183" s="109"/>
      <c r="AB183" s="833"/>
      <c r="AC183" s="833"/>
      <c r="AD183" s="833"/>
      <c r="AE183" s="833"/>
      <c r="AF183" s="833"/>
      <c r="AG183" s="833"/>
      <c r="AH183" s="833"/>
      <c r="AI183" s="833"/>
      <c r="AJ183" s="833"/>
      <c r="AK183" s="833"/>
      <c r="AL183" s="833"/>
      <c r="AM183" s="833"/>
      <c r="AN183" s="833"/>
      <c r="AO183" s="833"/>
      <c r="AP183" s="833"/>
      <c r="AQ183" s="833"/>
      <c r="AR183" s="833"/>
      <c r="AS183" s="833"/>
      <c r="AT183" s="833"/>
      <c r="AU183" s="833"/>
      <c r="AV183" s="833"/>
      <c r="AW183" s="833"/>
      <c r="AX183" s="833"/>
      <c r="AY183" s="833"/>
      <c r="AZ183" s="344"/>
      <c r="BA183" s="878"/>
      <c r="BB183" s="552"/>
      <c r="BC183" s="415"/>
      <c r="BD183" s="405"/>
      <c r="BE183" s="405"/>
      <c r="BF183" s="405"/>
      <c r="BG183" s="419"/>
      <c r="BH183" s="415"/>
      <c r="BI183" s="405"/>
      <c r="BJ183" s="405"/>
      <c r="BK183" s="405"/>
      <c r="BL183" s="419"/>
      <c r="BM183" s="415"/>
      <c r="BN183" s="405"/>
      <c r="BO183" s="405"/>
      <c r="BP183" s="405"/>
      <c r="BQ183" s="419"/>
      <c r="BR183" s="415"/>
      <c r="BS183" s="405"/>
      <c r="BT183" s="405"/>
      <c r="BU183" s="405"/>
      <c r="BV183" s="405"/>
      <c r="BW183" s="405"/>
      <c r="BX183" s="405"/>
      <c r="BY183" s="406"/>
      <c r="BZ183" s="406"/>
      <c r="CA183" s="406"/>
      <c r="CB183" s="7"/>
      <c r="CC183" s="7"/>
      <c r="CD183" s="7"/>
      <c r="CE183" s="7"/>
      <c r="CF183" s="7"/>
      <c r="CG183" s="7"/>
      <c r="CH183" s="7"/>
      <c r="CI183" s="7"/>
      <c r="CJ183" s="7"/>
      <c r="CK183" s="7"/>
      <c r="CL183" s="7"/>
      <c r="CM183" s="7"/>
      <c r="CN183" s="7"/>
      <c r="CO183" s="7"/>
      <c r="CP183" s="7"/>
      <c r="CQ183" s="7"/>
      <c r="CR183" s="7"/>
      <c r="CS183" s="7"/>
      <c r="CT183" s="7"/>
      <c r="CU183" s="7"/>
      <c r="CV183" s="7"/>
      <c r="CW183" s="7"/>
      <c r="CX183" s="7"/>
      <c r="CY183" s="7"/>
      <c r="CZ183" s="7"/>
    </row>
    <row r="184" s="489" customFormat="true" ht="15" customHeight="true" x14ac:dyDescent="0.2">
      <c r="A184" s="149"/>
      <c r="B184" s="144"/>
      <c r="C184" s="113"/>
      <c r="D184" s="112"/>
      <c r="E184" s="112"/>
      <c r="F184" s="112"/>
      <c r="G184" s="111"/>
      <c r="H184" s="110"/>
      <c r="I184" s="112"/>
      <c r="J184" s="112"/>
      <c r="K184" s="112"/>
      <c r="L184" s="109"/>
      <c r="M184" s="113"/>
      <c r="N184" s="112"/>
      <c r="O184" s="112"/>
      <c r="P184" s="112"/>
      <c r="Q184" s="111"/>
      <c r="R184" s="110"/>
      <c r="S184" s="112"/>
      <c r="T184" s="112"/>
      <c r="U184" s="112"/>
      <c r="V184" s="112"/>
      <c r="W184" s="112"/>
      <c r="X184" s="112"/>
      <c r="Y184" s="112"/>
      <c r="Z184" s="112"/>
      <c r="AA184" s="109"/>
      <c r="AB184" s="833"/>
      <c r="AC184" s="833"/>
      <c r="AD184" s="833"/>
      <c r="AE184" s="833"/>
      <c r="AF184" s="833"/>
      <c r="AG184" s="833"/>
      <c r="AH184" s="833"/>
      <c r="AI184" s="833"/>
      <c r="AJ184" s="833"/>
      <c r="AK184" s="833"/>
      <c r="AL184" s="833"/>
      <c r="AM184" s="833"/>
      <c r="AN184" s="833"/>
      <c r="AO184" s="833"/>
      <c r="AP184" s="833"/>
      <c r="AQ184" s="833"/>
      <c r="AR184" s="833"/>
      <c r="AS184" s="833"/>
      <c r="AT184" s="833"/>
      <c r="AU184" s="833"/>
      <c r="AV184" s="833"/>
      <c r="AW184" s="833"/>
      <c r="AX184" s="833"/>
      <c r="AY184" s="833"/>
      <c r="AZ184" s="344"/>
      <c r="BA184" s="878"/>
      <c r="BB184" s="552"/>
      <c r="BC184" s="415"/>
      <c r="BD184" s="405"/>
      <c r="BE184" s="405"/>
      <c r="BF184" s="405"/>
      <c r="BG184" s="419"/>
      <c r="BH184" s="415"/>
      <c r="BI184" s="405"/>
      <c r="BJ184" s="405"/>
      <c r="BK184" s="405"/>
      <c r="BL184" s="419"/>
      <c r="BM184" s="415"/>
      <c r="BN184" s="405"/>
      <c r="BO184" s="405"/>
      <c r="BP184" s="405"/>
      <c r="BQ184" s="419"/>
      <c r="BR184" s="415"/>
      <c r="BS184" s="405"/>
      <c r="BT184" s="405"/>
      <c r="BU184" s="405"/>
      <c r="BV184" s="405"/>
      <c r="BW184" s="405"/>
      <c r="BX184" s="405"/>
      <c r="BY184" s="406"/>
      <c r="BZ184" s="406"/>
      <c r="CA184" s="406"/>
      <c r="CB184" s="7"/>
      <c r="CC184" s="7"/>
      <c r="CD184" s="7"/>
      <c r="CE184" s="7"/>
      <c r="CF184" s="7"/>
      <c r="CG184" s="7"/>
      <c r="CH184" s="7"/>
      <c r="CI184" s="7"/>
      <c r="CJ184" s="7"/>
      <c r="CK184" s="7"/>
      <c r="CL184" s="7"/>
      <c r="CM184" s="7"/>
      <c r="CN184" s="7"/>
      <c r="CO184" s="7"/>
      <c r="CP184" s="7"/>
      <c r="CQ184" s="7"/>
      <c r="CR184" s="7"/>
      <c r="CS184" s="7"/>
      <c r="CT184" s="7"/>
      <c r="CU184" s="7"/>
      <c r="CV184" s="7"/>
      <c r="CW184" s="7"/>
      <c r="CX184" s="7"/>
      <c r="CY184" s="7"/>
      <c r="CZ184" s="7"/>
    </row>
    <row r="185" s="489" customFormat="true" ht="15" customHeight="true" x14ac:dyDescent="0.2">
      <c r="A185" s="149"/>
      <c r="B185" s="144"/>
      <c r="C185" s="113"/>
      <c r="D185" s="112"/>
      <c r="E185" s="112"/>
      <c r="F185" s="112"/>
      <c r="G185" s="111"/>
      <c r="H185" s="110"/>
      <c r="I185" s="112"/>
      <c r="J185" s="112"/>
      <c r="K185" s="112"/>
      <c r="L185" s="109"/>
      <c r="M185" s="113"/>
      <c r="N185" s="112"/>
      <c r="O185" s="112"/>
      <c r="P185" s="112"/>
      <c r="Q185" s="111"/>
      <c r="R185" s="110"/>
      <c r="S185" s="112"/>
      <c r="T185" s="112"/>
      <c r="U185" s="112"/>
      <c r="V185" s="112"/>
      <c r="W185" s="112"/>
      <c r="X185" s="112"/>
      <c r="Y185" s="112"/>
      <c r="Z185" s="112"/>
      <c r="AA185" s="109"/>
      <c r="AB185" s="833"/>
      <c r="AC185" s="833"/>
      <c r="AD185" s="833"/>
      <c r="AE185" s="833"/>
      <c r="AF185" s="833"/>
      <c r="AG185" s="833"/>
      <c r="AH185" s="833"/>
      <c r="AI185" s="833"/>
      <c r="AJ185" s="833"/>
      <c r="AK185" s="833"/>
      <c r="AL185" s="833"/>
      <c r="AM185" s="833"/>
      <c r="AN185" s="833"/>
      <c r="AO185" s="833"/>
      <c r="AP185" s="833"/>
      <c r="AQ185" s="833"/>
      <c r="AR185" s="833"/>
      <c r="AS185" s="833"/>
      <c r="AT185" s="833"/>
      <c r="AU185" s="833"/>
      <c r="AV185" s="833"/>
      <c r="AW185" s="833"/>
      <c r="AX185" s="833"/>
      <c r="AY185" s="833"/>
      <c r="AZ185" s="344"/>
      <c r="BA185" s="878"/>
      <c r="BB185" s="552"/>
      <c r="BC185" s="415"/>
      <c r="BD185" s="405"/>
      <c r="BE185" s="405"/>
      <c r="BF185" s="405"/>
      <c r="BG185" s="419"/>
      <c r="BH185" s="415"/>
      <c r="BI185" s="405"/>
      <c r="BJ185" s="405"/>
      <c r="BK185" s="405"/>
      <c r="BL185" s="419"/>
      <c r="BM185" s="415"/>
      <c r="BN185" s="405"/>
      <c r="BO185" s="405"/>
      <c r="BP185" s="405"/>
      <c r="BQ185" s="419"/>
      <c r="BR185" s="415"/>
      <c r="BS185" s="405"/>
      <c r="BT185" s="405"/>
      <c r="BU185" s="405"/>
      <c r="BV185" s="405"/>
      <c r="BW185" s="405"/>
      <c r="BX185" s="405"/>
      <c r="BY185" s="406"/>
      <c r="BZ185" s="406"/>
      <c r="CA185" s="406"/>
      <c r="CB185" s="7"/>
      <c r="CC185" s="7"/>
      <c r="CD185" s="7"/>
      <c r="CE185" s="7"/>
      <c r="CF185" s="7"/>
      <c r="CG185" s="7"/>
      <c r="CH185" s="7"/>
      <c r="CI185" s="7"/>
      <c r="CJ185" s="7"/>
      <c r="CK185" s="7"/>
      <c r="CL185" s="7"/>
      <c r="CM185" s="7"/>
      <c r="CN185" s="7"/>
      <c r="CO185" s="7"/>
      <c r="CP185" s="7"/>
      <c r="CQ185" s="7"/>
      <c r="CR185" s="7"/>
      <c r="CS185" s="7"/>
      <c r="CT185" s="7"/>
      <c r="CU185" s="7"/>
      <c r="CV185" s="7"/>
      <c r="CW185" s="7"/>
      <c r="CX185" s="7"/>
      <c r="CY185" s="7"/>
      <c r="CZ185" s="7"/>
    </row>
    <row r="186" s="489" customFormat="true" ht="15" customHeight="true" x14ac:dyDescent="0.2">
      <c r="A186" s="149"/>
      <c r="B186" s="144"/>
      <c r="C186" s="113"/>
      <c r="D186" s="112"/>
      <c r="E186" s="112"/>
      <c r="F186" s="112"/>
      <c r="G186" s="111"/>
      <c r="H186" s="110"/>
      <c r="I186" s="112"/>
      <c r="J186" s="112"/>
      <c r="K186" s="112"/>
      <c r="L186" s="109"/>
      <c r="M186" s="113"/>
      <c r="N186" s="112"/>
      <c r="O186" s="112"/>
      <c r="P186" s="112"/>
      <c r="Q186" s="111"/>
      <c r="R186" s="110"/>
      <c r="S186" s="112"/>
      <c r="T186" s="112"/>
      <c r="U186" s="112"/>
      <c r="V186" s="112"/>
      <c r="W186" s="112"/>
      <c r="X186" s="112"/>
      <c r="Y186" s="112"/>
      <c r="Z186" s="112"/>
      <c r="AA186" s="109"/>
      <c r="AB186" s="833"/>
      <c r="AC186" s="833"/>
      <c r="AD186" s="833"/>
      <c r="AE186" s="833"/>
      <c r="AF186" s="833"/>
      <c r="AG186" s="833"/>
      <c r="AH186" s="833"/>
      <c r="AI186" s="833"/>
      <c r="AJ186" s="833"/>
      <c r="AK186" s="833"/>
      <c r="AL186" s="833"/>
      <c r="AM186" s="833"/>
      <c r="AN186" s="833"/>
      <c r="AO186" s="833"/>
      <c r="AP186" s="833"/>
      <c r="AQ186" s="833"/>
      <c r="AR186" s="833"/>
      <c r="AS186" s="833"/>
      <c r="AT186" s="833"/>
      <c r="AU186" s="833"/>
      <c r="AV186" s="833"/>
      <c r="AW186" s="833"/>
      <c r="AX186" s="833"/>
      <c r="AY186" s="833"/>
      <c r="AZ186" s="344"/>
      <c r="BA186" s="878"/>
      <c r="BB186" s="552"/>
      <c r="BC186" s="415"/>
      <c r="BD186" s="405"/>
      <c r="BE186" s="405"/>
      <c r="BF186" s="405"/>
      <c r="BG186" s="419"/>
      <c r="BH186" s="415"/>
      <c r="BI186" s="405"/>
      <c r="BJ186" s="405"/>
      <c r="BK186" s="405"/>
      <c r="BL186" s="419"/>
      <c r="BM186" s="415"/>
      <c r="BN186" s="405"/>
      <c r="BO186" s="405"/>
      <c r="BP186" s="405"/>
      <c r="BQ186" s="419"/>
      <c r="BR186" s="415"/>
      <c r="BS186" s="405"/>
      <c r="BT186" s="405"/>
      <c r="BU186" s="405"/>
      <c r="BV186" s="405"/>
      <c r="BW186" s="405"/>
      <c r="BX186" s="405"/>
      <c r="BY186" s="406"/>
      <c r="BZ186" s="406"/>
      <c r="CA186" s="406"/>
      <c r="CB186" s="7"/>
      <c r="CC186" s="7"/>
      <c r="CD186" s="7"/>
      <c r="CE186" s="7"/>
      <c r="CF186" s="7"/>
      <c r="CG186" s="7"/>
      <c r="CH186" s="7"/>
      <c r="CI186" s="7"/>
      <c r="CJ186" s="7"/>
      <c r="CK186" s="7"/>
      <c r="CL186" s="7"/>
      <c r="CM186" s="7"/>
      <c r="CN186" s="7"/>
      <c r="CO186" s="7"/>
      <c r="CP186" s="7"/>
      <c r="CQ186" s="7"/>
      <c r="CR186" s="7"/>
      <c r="CS186" s="7"/>
      <c r="CT186" s="7"/>
      <c r="CU186" s="7"/>
      <c r="CV186" s="7"/>
      <c r="CW186" s="7"/>
      <c r="CX186" s="7"/>
      <c r="CY186" s="7"/>
      <c r="CZ186" s="7"/>
    </row>
    <row r="187" s="489" customFormat="true" ht="15" customHeight="true" x14ac:dyDescent="0.2">
      <c r="A187" s="149"/>
      <c r="B187" s="144"/>
      <c r="C187" s="113"/>
      <c r="D187" s="112"/>
      <c r="E187" s="112"/>
      <c r="F187" s="112"/>
      <c r="G187" s="111"/>
      <c r="H187" s="110"/>
      <c r="I187" s="112"/>
      <c r="J187" s="112"/>
      <c r="K187" s="112"/>
      <c r="L187" s="109"/>
      <c r="M187" s="113"/>
      <c r="N187" s="112"/>
      <c r="O187" s="112"/>
      <c r="P187" s="112"/>
      <c r="Q187" s="111"/>
      <c r="R187" s="110"/>
      <c r="S187" s="112"/>
      <c r="T187" s="112"/>
      <c r="U187" s="112"/>
      <c r="V187" s="112"/>
      <c r="W187" s="112"/>
      <c r="X187" s="112"/>
      <c r="Y187" s="112"/>
      <c r="Z187" s="112"/>
      <c r="AA187" s="109"/>
      <c r="AB187" s="833"/>
      <c r="AC187" s="833"/>
      <c r="AD187" s="833"/>
      <c r="AE187" s="833"/>
      <c r="AF187" s="833"/>
      <c r="AG187" s="833"/>
      <c r="AH187" s="833"/>
      <c r="AI187" s="833"/>
      <c r="AJ187" s="833"/>
      <c r="AK187" s="833"/>
      <c r="AL187" s="833"/>
      <c r="AM187" s="833"/>
      <c r="AN187" s="833"/>
      <c r="AO187" s="833"/>
      <c r="AP187" s="833"/>
      <c r="AQ187" s="833"/>
      <c r="AR187" s="833"/>
      <c r="AS187" s="833"/>
      <c r="AT187" s="833"/>
      <c r="AU187" s="833"/>
      <c r="AV187" s="833"/>
      <c r="AW187" s="833"/>
      <c r="AX187" s="833"/>
      <c r="AY187" s="833"/>
      <c r="AZ187" s="344"/>
      <c r="BA187" s="878"/>
      <c r="BB187" s="552"/>
      <c r="BC187" s="415"/>
      <c r="BD187" s="405"/>
      <c r="BE187" s="405"/>
      <c r="BF187" s="405"/>
      <c r="BG187" s="419"/>
      <c r="BH187" s="415"/>
      <c r="BI187" s="405"/>
      <c r="BJ187" s="405"/>
      <c r="BK187" s="405"/>
      <c r="BL187" s="419"/>
      <c r="BM187" s="415"/>
      <c r="BN187" s="405"/>
      <c r="BO187" s="405"/>
      <c r="BP187" s="405"/>
      <c r="BQ187" s="419"/>
      <c r="BR187" s="415"/>
      <c r="BS187" s="405"/>
      <c r="BT187" s="405"/>
      <c r="BU187" s="405"/>
      <c r="BV187" s="405"/>
      <c r="BW187" s="405"/>
      <c r="BX187" s="405"/>
      <c r="BY187" s="406"/>
      <c r="BZ187" s="406"/>
      <c r="CA187" s="406"/>
      <c r="CB187" s="7"/>
      <c r="CC187" s="7"/>
      <c r="CD187" s="7"/>
      <c r="CE187" s="7"/>
      <c r="CF187" s="7"/>
      <c r="CG187" s="7"/>
      <c r="CH187" s="7"/>
      <c r="CI187" s="7"/>
      <c r="CJ187" s="7"/>
      <c r="CK187" s="7"/>
      <c r="CL187" s="7"/>
      <c r="CM187" s="7"/>
      <c r="CN187" s="7"/>
      <c r="CO187" s="7"/>
      <c r="CP187" s="7"/>
      <c r="CQ187" s="7"/>
      <c r="CR187" s="7"/>
      <c r="CS187" s="7"/>
      <c r="CT187" s="7"/>
      <c r="CU187" s="7"/>
      <c r="CV187" s="7"/>
      <c r="CW187" s="7"/>
      <c r="CX187" s="7"/>
      <c r="CY187" s="7"/>
      <c r="CZ187" s="7"/>
    </row>
    <row r="188" s="489" customFormat="true" ht="15" customHeight="true" x14ac:dyDescent="0.2">
      <c r="A188" s="149"/>
      <c r="B188" s="144"/>
      <c r="C188" s="113"/>
      <c r="D188" s="112"/>
      <c r="E188" s="112"/>
      <c r="F188" s="112"/>
      <c r="G188" s="111"/>
      <c r="H188" s="110"/>
      <c r="I188" s="112"/>
      <c r="J188" s="112"/>
      <c r="K188" s="112"/>
      <c r="L188" s="109"/>
      <c r="M188" s="113"/>
      <c r="N188" s="112"/>
      <c r="O188" s="112"/>
      <c r="P188" s="112"/>
      <c r="Q188" s="111"/>
      <c r="R188" s="110"/>
      <c r="S188" s="112"/>
      <c r="T188" s="112"/>
      <c r="U188" s="112"/>
      <c r="V188" s="112"/>
      <c r="W188" s="112"/>
      <c r="X188" s="112"/>
      <c r="Y188" s="112"/>
      <c r="Z188" s="112"/>
      <c r="AA188" s="109"/>
      <c r="AB188" s="833"/>
      <c r="AC188" s="833"/>
      <c r="AD188" s="833"/>
      <c r="AE188" s="833"/>
      <c r="AF188" s="833"/>
      <c r="AG188" s="833"/>
      <c r="AH188" s="833"/>
      <c r="AI188" s="833"/>
      <c r="AJ188" s="833"/>
      <c r="AK188" s="833"/>
      <c r="AL188" s="833"/>
      <c r="AM188" s="833"/>
      <c r="AN188" s="833"/>
      <c r="AO188" s="833"/>
      <c r="AP188" s="833"/>
      <c r="AQ188" s="833"/>
      <c r="AR188" s="833"/>
      <c r="AS188" s="833"/>
      <c r="AT188" s="833"/>
      <c r="AU188" s="833"/>
      <c r="AV188" s="833"/>
      <c r="AW188" s="833"/>
      <c r="AX188" s="833"/>
      <c r="AY188" s="833"/>
      <c r="AZ188" s="344"/>
      <c r="BA188" s="878"/>
      <c r="BB188" s="552"/>
      <c r="BC188" s="415"/>
      <c r="BD188" s="405"/>
      <c r="BE188" s="405"/>
      <c r="BF188" s="405"/>
      <c r="BG188" s="419"/>
      <c r="BH188" s="415"/>
      <c r="BI188" s="405"/>
      <c r="BJ188" s="405"/>
      <c r="BK188" s="405"/>
      <c r="BL188" s="419"/>
      <c r="BM188" s="415"/>
      <c r="BN188" s="405"/>
      <c r="BO188" s="405"/>
      <c r="BP188" s="405"/>
      <c r="BQ188" s="419"/>
      <c r="BR188" s="415"/>
      <c r="BS188" s="405"/>
      <c r="BT188" s="405"/>
      <c r="BU188" s="405"/>
      <c r="BV188" s="405"/>
      <c r="BW188" s="405"/>
      <c r="BX188" s="405"/>
      <c r="BY188" s="406"/>
      <c r="BZ188" s="406"/>
      <c r="CA188" s="406"/>
      <c r="CB188" s="7"/>
      <c r="CC188" s="7"/>
      <c r="CD188" s="7"/>
      <c r="CE188" s="7"/>
      <c r="CF188" s="7"/>
      <c r="CG188" s="7"/>
      <c r="CH188" s="7"/>
      <c r="CI188" s="7"/>
      <c r="CJ188" s="7"/>
      <c r="CK188" s="7"/>
      <c r="CL188" s="7"/>
      <c r="CM188" s="7"/>
      <c r="CN188" s="7"/>
      <c r="CO188" s="7"/>
      <c r="CP188" s="7"/>
      <c r="CQ188" s="7"/>
      <c r="CR188" s="7"/>
      <c r="CS188" s="7"/>
      <c r="CT188" s="7"/>
      <c r="CU188" s="7"/>
      <c r="CV188" s="7"/>
      <c r="CW188" s="7"/>
      <c r="CX188" s="7"/>
      <c r="CY188" s="7"/>
      <c r="CZ188" s="7"/>
    </row>
    <row r="189" s="489" customFormat="true" ht="15" customHeight="true" x14ac:dyDescent="0.2">
      <c r="A189" s="149"/>
      <c r="B189" s="144"/>
      <c r="C189" s="113"/>
      <c r="D189" s="112"/>
      <c r="E189" s="112"/>
      <c r="F189" s="112"/>
      <c r="G189" s="111"/>
      <c r="H189" s="110"/>
      <c r="I189" s="112"/>
      <c r="J189" s="112"/>
      <c r="K189" s="112"/>
      <c r="L189" s="109"/>
      <c r="M189" s="113"/>
      <c r="N189" s="112"/>
      <c r="O189" s="112"/>
      <c r="P189" s="112"/>
      <c r="Q189" s="111"/>
      <c r="R189" s="110"/>
      <c r="S189" s="112"/>
      <c r="T189" s="112"/>
      <c r="U189" s="112"/>
      <c r="V189" s="112"/>
      <c r="W189" s="112"/>
      <c r="X189" s="112"/>
      <c r="Y189" s="112"/>
      <c r="Z189" s="112"/>
      <c r="AA189" s="109"/>
      <c r="AB189" s="833"/>
      <c r="AC189" s="833"/>
      <c r="AD189" s="833"/>
      <c r="AE189" s="833"/>
      <c r="AF189" s="833"/>
      <c r="AG189" s="833"/>
      <c r="AH189" s="833"/>
      <c r="AI189" s="833"/>
      <c r="AJ189" s="833"/>
      <c r="AK189" s="833"/>
      <c r="AL189" s="833"/>
      <c r="AM189" s="833"/>
      <c r="AN189" s="833"/>
      <c r="AO189" s="833"/>
      <c r="AP189" s="833"/>
      <c r="AQ189" s="833"/>
      <c r="AR189" s="833"/>
      <c r="AS189" s="833"/>
      <c r="AT189" s="833"/>
      <c r="AU189" s="833"/>
      <c r="AV189" s="833"/>
      <c r="AW189" s="833"/>
      <c r="AX189" s="833"/>
      <c r="AY189" s="833"/>
      <c r="AZ189" s="344"/>
      <c r="BA189" s="878"/>
      <c r="BB189" s="552"/>
      <c r="BC189" s="415"/>
      <c r="BD189" s="405"/>
      <c r="BE189" s="405"/>
      <c r="BF189" s="405"/>
      <c r="BG189" s="419"/>
      <c r="BH189" s="415"/>
      <c r="BI189" s="405"/>
      <c r="BJ189" s="405"/>
      <c r="BK189" s="405"/>
      <c r="BL189" s="419"/>
      <c r="BM189" s="415"/>
      <c r="BN189" s="405"/>
      <c r="BO189" s="405"/>
      <c r="BP189" s="405"/>
      <c r="BQ189" s="419"/>
      <c r="BR189" s="415"/>
      <c r="BS189" s="405"/>
      <c r="BT189" s="405"/>
      <c r="BU189" s="405"/>
      <c r="BV189" s="405"/>
      <c r="BW189" s="405"/>
      <c r="BX189" s="405"/>
      <c r="BY189" s="406"/>
      <c r="BZ189" s="406"/>
      <c r="CA189" s="406"/>
      <c r="CB189" s="7"/>
      <c r="CC189" s="7"/>
      <c r="CD189" s="7"/>
      <c r="CE189" s="7"/>
      <c r="CF189" s="7"/>
      <c r="CG189" s="7"/>
      <c r="CH189" s="7"/>
      <c r="CI189" s="7"/>
      <c r="CJ189" s="7"/>
      <c r="CK189" s="7"/>
      <c r="CL189" s="7"/>
      <c r="CM189" s="7"/>
      <c r="CN189" s="7"/>
      <c r="CO189" s="7"/>
      <c r="CP189" s="7"/>
      <c r="CQ189" s="7"/>
      <c r="CR189" s="7"/>
      <c r="CS189" s="7"/>
      <c r="CT189" s="7"/>
      <c r="CU189" s="7"/>
      <c r="CV189" s="7"/>
      <c r="CW189" s="7"/>
      <c r="CX189" s="7"/>
      <c r="CY189" s="7"/>
      <c r="CZ189" s="7"/>
    </row>
    <row r="190" s="489" customFormat="true" ht="15" customHeight="true" x14ac:dyDescent="0.2">
      <c r="A190" s="149"/>
      <c r="B190" s="144"/>
      <c r="C190" s="113"/>
      <c r="D190" s="112"/>
      <c r="E190" s="112"/>
      <c r="F190" s="112"/>
      <c r="G190" s="111"/>
      <c r="H190" s="110"/>
      <c r="I190" s="112"/>
      <c r="J190" s="112"/>
      <c r="K190" s="112"/>
      <c r="L190" s="109"/>
      <c r="M190" s="113"/>
      <c r="N190" s="112"/>
      <c r="O190" s="112"/>
      <c r="P190" s="112"/>
      <c r="Q190" s="111"/>
      <c r="R190" s="110"/>
      <c r="S190" s="112"/>
      <c r="T190" s="112"/>
      <c r="U190" s="112"/>
      <c r="V190" s="112"/>
      <c r="W190" s="112"/>
      <c r="X190" s="112"/>
      <c r="Y190" s="112"/>
      <c r="Z190" s="112"/>
      <c r="AA190" s="109"/>
      <c r="AB190" s="833"/>
      <c r="AC190" s="833"/>
      <c r="AD190" s="833"/>
      <c r="AE190" s="833"/>
      <c r="AF190" s="833"/>
      <c r="AG190" s="833"/>
      <c r="AH190" s="833"/>
      <c r="AI190" s="833"/>
      <c r="AJ190" s="833"/>
      <c r="AK190" s="833"/>
      <c r="AL190" s="833"/>
      <c r="AM190" s="833"/>
      <c r="AN190" s="833"/>
      <c r="AO190" s="833"/>
      <c r="AP190" s="833"/>
      <c r="AQ190" s="833"/>
      <c r="AR190" s="833"/>
      <c r="AS190" s="833"/>
      <c r="AT190" s="833"/>
      <c r="AU190" s="833"/>
      <c r="AV190" s="833"/>
      <c r="AW190" s="833"/>
      <c r="AX190" s="833"/>
      <c r="AY190" s="833"/>
      <c r="AZ190" s="344"/>
      <c r="BA190" s="878"/>
      <c r="BB190" s="552"/>
      <c r="BC190" s="415"/>
      <c r="BD190" s="405"/>
      <c r="BE190" s="405"/>
      <c r="BF190" s="405"/>
      <c r="BG190" s="419"/>
      <c r="BH190" s="415"/>
      <c r="BI190" s="405"/>
      <c r="BJ190" s="405"/>
      <c r="BK190" s="405"/>
      <c r="BL190" s="419"/>
      <c r="BM190" s="415"/>
      <c r="BN190" s="405"/>
      <c r="BO190" s="405"/>
      <c r="BP190" s="405"/>
      <c r="BQ190" s="419"/>
      <c r="BR190" s="415"/>
      <c r="BS190" s="405"/>
      <c r="BT190" s="405"/>
      <c r="BU190" s="405"/>
      <c r="BV190" s="405"/>
      <c r="BW190" s="405"/>
      <c r="BX190" s="405"/>
      <c r="BY190" s="406"/>
      <c r="BZ190" s="406"/>
      <c r="CA190" s="406"/>
      <c r="CB190" s="7"/>
      <c r="CC190" s="7"/>
      <c r="CD190" s="7"/>
      <c r="CE190" s="7"/>
      <c r="CF190" s="7"/>
      <c r="CG190" s="7"/>
      <c r="CH190" s="7"/>
      <c r="CI190" s="7"/>
      <c r="CJ190" s="7"/>
      <c r="CK190" s="7"/>
      <c r="CL190" s="7"/>
      <c r="CM190" s="7"/>
      <c r="CN190" s="7"/>
      <c r="CO190" s="7"/>
      <c r="CP190" s="7"/>
      <c r="CQ190" s="7"/>
      <c r="CR190" s="7"/>
      <c r="CS190" s="7"/>
      <c r="CT190" s="7"/>
      <c r="CU190" s="7"/>
      <c r="CV190" s="7"/>
      <c r="CW190" s="7"/>
      <c r="CX190" s="7"/>
      <c r="CY190" s="7"/>
      <c r="CZ190" s="7"/>
    </row>
    <row r="191" s="489" customFormat="true" ht="15" customHeight="true" x14ac:dyDescent="0.2">
      <c r="A191" s="149"/>
      <c r="B191" s="144"/>
      <c r="C191" s="113"/>
      <c r="D191" s="112"/>
      <c r="E191" s="112"/>
      <c r="F191" s="112"/>
      <c r="G191" s="111"/>
      <c r="H191" s="110"/>
      <c r="I191" s="112"/>
      <c r="J191" s="112"/>
      <c r="K191" s="112"/>
      <c r="L191" s="109"/>
      <c r="M191" s="113"/>
      <c r="N191" s="112"/>
      <c r="O191" s="112"/>
      <c r="P191" s="112"/>
      <c r="Q191" s="111"/>
      <c r="R191" s="110"/>
      <c r="S191" s="112"/>
      <c r="T191" s="112"/>
      <c r="U191" s="112"/>
      <c r="V191" s="112"/>
      <c r="W191" s="112"/>
      <c r="X191" s="112"/>
      <c r="Y191" s="112"/>
      <c r="Z191" s="112"/>
      <c r="AA191" s="109"/>
      <c r="AB191" s="833"/>
      <c r="AC191" s="833"/>
      <c r="AD191" s="833"/>
      <c r="AE191" s="833"/>
      <c r="AF191" s="833"/>
      <c r="AG191" s="833"/>
      <c r="AH191" s="833"/>
      <c r="AI191" s="833"/>
      <c r="AJ191" s="833"/>
      <c r="AK191" s="833"/>
      <c r="AL191" s="833"/>
      <c r="AM191" s="833"/>
      <c r="AN191" s="833"/>
      <c r="AO191" s="833"/>
      <c r="AP191" s="833"/>
      <c r="AQ191" s="833"/>
      <c r="AR191" s="833"/>
      <c r="AS191" s="833"/>
      <c r="AT191" s="833"/>
      <c r="AU191" s="833"/>
      <c r="AV191" s="833"/>
      <c r="AW191" s="833"/>
      <c r="AX191" s="833"/>
      <c r="AY191" s="833"/>
      <c r="AZ191" s="344"/>
      <c r="BA191" s="878"/>
      <c r="BB191" s="552"/>
      <c r="BC191" s="415"/>
      <c r="BD191" s="405"/>
      <c r="BE191" s="405"/>
      <c r="BF191" s="405"/>
      <c r="BG191" s="419"/>
      <c r="BH191" s="415"/>
      <c r="BI191" s="405"/>
      <c r="BJ191" s="405"/>
      <c r="BK191" s="405"/>
      <c r="BL191" s="419"/>
      <c r="BM191" s="415"/>
      <c r="BN191" s="405"/>
      <c r="BO191" s="405"/>
      <c r="BP191" s="405"/>
      <c r="BQ191" s="419"/>
      <c r="BR191" s="415"/>
      <c r="BS191" s="405"/>
      <c r="BT191" s="405"/>
      <c r="BU191" s="405"/>
      <c r="BV191" s="405"/>
      <c r="BW191" s="405"/>
      <c r="BX191" s="405"/>
      <c r="BY191" s="406"/>
      <c r="BZ191" s="406"/>
      <c r="CA191" s="406"/>
      <c r="CB191" s="7"/>
      <c r="CC191" s="7"/>
      <c r="CD191" s="7"/>
      <c r="CE191" s="7"/>
      <c r="CF191" s="7"/>
      <c r="CG191" s="7"/>
      <c r="CH191" s="7"/>
      <c r="CI191" s="7"/>
      <c r="CJ191" s="7"/>
      <c r="CK191" s="7"/>
      <c r="CL191" s="7"/>
      <c r="CM191" s="7"/>
      <c r="CN191" s="7"/>
      <c r="CO191" s="7"/>
      <c r="CP191" s="7"/>
      <c r="CQ191" s="7"/>
      <c r="CR191" s="7"/>
      <c r="CS191" s="7"/>
      <c r="CT191" s="7"/>
      <c r="CU191" s="7"/>
      <c r="CV191" s="7"/>
      <c r="CW191" s="7"/>
      <c r="CX191" s="7"/>
      <c r="CY191" s="7"/>
      <c r="CZ191" s="7"/>
    </row>
    <row r="192" s="489" customFormat="true" ht="15" customHeight="true" x14ac:dyDescent="0.2">
      <c r="A192" s="149"/>
      <c r="B192" s="144"/>
      <c r="C192" s="113"/>
      <c r="D192" s="112"/>
      <c r="E192" s="112"/>
      <c r="F192" s="112"/>
      <c r="G192" s="111"/>
      <c r="H192" s="110"/>
      <c r="I192" s="112"/>
      <c r="J192" s="112"/>
      <c r="K192" s="112"/>
      <c r="L192" s="109"/>
      <c r="M192" s="113"/>
      <c r="N192" s="112"/>
      <c r="O192" s="112"/>
      <c r="P192" s="112"/>
      <c r="Q192" s="111"/>
      <c r="R192" s="110"/>
      <c r="S192" s="112"/>
      <c r="T192" s="112"/>
      <c r="U192" s="112"/>
      <c r="V192" s="112"/>
      <c r="W192" s="112"/>
      <c r="X192" s="112"/>
      <c r="Y192" s="112"/>
      <c r="Z192" s="112"/>
      <c r="AA192" s="109"/>
      <c r="AB192" s="833"/>
      <c r="AC192" s="833"/>
      <c r="AD192" s="833"/>
      <c r="AE192" s="833"/>
      <c r="AF192" s="833"/>
      <c r="AG192" s="833"/>
      <c r="AH192" s="833"/>
      <c r="AI192" s="833"/>
      <c r="AJ192" s="833"/>
      <c r="AK192" s="833"/>
      <c r="AL192" s="833"/>
      <c r="AM192" s="833"/>
      <c r="AN192" s="833"/>
      <c r="AO192" s="833"/>
      <c r="AP192" s="833"/>
      <c r="AQ192" s="833"/>
      <c r="AR192" s="833"/>
      <c r="AS192" s="833"/>
      <c r="AT192" s="833"/>
      <c r="AU192" s="833"/>
      <c r="AV192" s="833"/>
      <c r="AW192" s="833"/>
      <c r="AX192" s="833"/>
      <c r="AY192" s="833"/>
      <c r="AZ192" s="344"/>
      <c r="BA192" s="878"/>
      <c r="BB192" s="552"/>
      <c r="BC192" s="415"/>
      <c r="BD192" s="405"/>
      <c r="BE192" s="405"/>
      <c r="BF192" s="405"/>
      <c r="BG192" s="419"/>
      <c r="BH192" s="415"/>
      <c r="BI192" s="405"/>
      <c r="BJ192" s="405"/>
      <c r="BK192" s="405"/>
      <c r="BL192" s="419"/>
      <c r="BM192" s="415"/>
      <c r="BN192" s="405"/>
      <c r="BO192" s="405"/>
      <c r="BP192" s="405"/>
      <c r="BQ192" s="419"/>
      <c r="BR192" s="415"/>
      <c r="BS192" s="405"/>
      <c r="BT192" s="405"/>
      <c r="BU192" s="405"/>
      <c r="BV192" s="405"/>
      <c r="BW192" s="405"/>
      <c r="BX192" s="405"/>
      <c r="BY192" s="406"/>
      <c r="BZ192" s="406"/>
      <c r="CA192" s="406"/>
      <c r="CB192" s="7"/>
      <c r="CC192" s="7"/>
      <c r="CD192" s="7"/>
      <c r="CE192" s="7"/>
      <c r="CF192" s="7"/>
      <c r="CG192" s="7"/>
      <c r="CH192" s="7"/>
      <c r="CI192" s="7"/>
      <c r="CJ192" s="7"/>
      <c r="CK192" s="7"/>
      <c r="CL192" s="7"/>
      <c r="CM192" s="7"/>
      <c r="CN192" s="7"/>
      <c r="CO192" s="7"/>
      <c r="CP192" s="7"/>
      <c r="CQ192" s="7"/>
      <c r="CR192" s="7"/>
      <c r="CS192" s="7"/>
      <c r="CT192" s="7"/>
      <c r="CU192" s="7"/>
      <c r="CV192" s="7"/>
      <c r="CW192" s="7"/>
      <c r="CX192" s="7"/>
      <c r="CY192" s="7"/>
      <c r="CZ192" s="7"/>
    </row>
    <row r="193" s="489" customFormat="true" ht="15" customHeight="true" x14ac:dyDescent="0.2">
      <c r="A193" s="149"/>
      <c r="B193" s="144"/>
      <c r="C193" s="89"/>
      <c r="D193" s="88"/>
      <c r="E193" s="88"/>
      <c r="F193" s="88"/>
      <c r="G193" s="87"/>
      <c r="H193" s="86"/>
      <c r="I193" s="88"/>
      <c r="J193" s="88"/>
      <c r="K193" s="88"/>
      <c r="L193" s="85"/>
      <c r="M193" s="89"/>
      <c r="N193" s="88"/>
      <c r="O193" s="88"/>
      <c r="P193" s="88"/>
      <c r="Q193" s="87"/>
      <c r="R193" s="86"/>
      <c r="S193" s="88"/>
      <c r="T193" s="88"/>
      <c r="U193" s="88"/>
      <c r="V193" s="88"/>
      <c r="W193" s="88"/>
      <c r="X193" s="88"/>
      <c r="Y193" s="88"/>
      <c r="Z193" s="88"/>
      <c r="AA193" s="85"/>
      <c r="AB193" s="833"/>
      <c r="AC193" s="833"/>
      <c r="AD193" s="833"/>
      <c r="AE193" s="833"/>
      <c r="AF193" s="833"/>
      <c r="AG193" s="833"/>
      <c r="AH193" s="833"/>
      <c r="AI193" s="833"/>
      <c r="AJ193" s="833"/>
      <c r="AK193" s="833"/>
      <c r="AL193" s="833"/>
      <c r="AM193" s="833"/>
      <c r="AN193" s="833"/>
      <c r="AO193" s="833"/>
      <c r="AP193" s="833"/>
      <c r="AQ193" s="833"/>
      <c r="AR193" s="833"/>
      <c r="AS193" s="833"/>
      <c r="AT193" s="833"/>
      <c r="AU193" s="833"/>
      <c r="AV193" s="833"/>
      <c r="AW193" s="833"/>
      <c r="AX193" s="833"/>
      <c r="AY193" s="833"/>
      <c r="AZ193" s="344"/>
      <c r="BA193" s="878"/>
      <c r="BB193" s="552"/>
      <c r="BC193" s="415"/>
      <c r="BD193" s="405"/>
      <c r="BE193" s="405"/>
      <c r="BF193" s="405"/>
      <c r="BG193" s="419"/>
      <c r="BH193" s="415"/>
      <c r="BI193" s="405"/>
      <c r="BJ193" s="405"/>
      <c r="BK193" s="405"/>
      <c r="BL193" s="419"/>
      <c r="BM193" s="415"/>
      <c r="BN193" s="405"/>
      <c r="BO193" s="405"/>
      <c r="BP193" s="405"/>
      <c r="BQ193" s="419"/>
      <c r="BR193" s="415"/>
      <c r="BS193" s="405"/>
      <c r="BT193" s="405"/>
      <c r="BU193" s="405"/>
      <c r="BV193" s="405"/>
      <c r="BW193" s="405"/>
      <c r="BX193" s="405"/>
      <c r="BY193" s="406"/>
      <c r="BZ193" s="406"/>
      <c r="CA193" s="406"/>
      <c r="CB193" s="7"/>
      <c r="CC193" s="7"/>
      <c r="CD193" s="7"/>
      <c r="CE193" s="7"/>
      <c r="CF193" s="7"/>
      <c r="CG193" s="7"/>
      <c r="CH193" s="7"/>
      <c r="CI193" s="7"/>
      <c r="CJ193" s="7"/>
      <c r="CK193" s="7"/>
      <c r="CL193" s="7"/>
      <c r="CM193" s="7"/>
      <c r="CN193" s="7"/>
      <c r="CO193" s="7"/>
      <c r="CP193" s="7"/>
      <c r="CQ193" s="7"/>
      <c r="CR193" s="7"/>
      <c r="CS193" s="7"/>
      <c r="CT193" s="7"/>
      <c r="CU193" s="7"/>
      <c r="CV193" s="7"/>
      <c r="CW193" s="7"/>
      <c r="CX193" s="7"/>
      <c r="CY193" s="7"/>
      <c r="CZ193" s="7"/>
    </row>
    <row r="194" s="489" customFormat="true" ht="15" customHeight="true" x14ac:dyDescent="0.2">
      <c r="A194" s="172"/>
      <c r="B194" s="143"/>
      <c r="C194" s="106"/>
      <c r="D194" s="108"/>
      <c r="E194" s="108"/>
      <c r="F194" s="108"/>
      <c r="G194" s="107"/>
      <c r="H194" s="105"/>
      <c r="I194" s="108"/>
      <c r="J194" s="108"/>
      <c r="K194" s="108"/>
      <c r="L194" s="104"/>
      <c r="M194" s="106"/>
      <c r="N194" s="108"/>
      <c r="O194" s="108"/>
      <c r="P194" s="108"/>
      <c r="Q194" s="107"/>
      <c r="R194" s="105"/>
      <c r="S194" s="108"/>
      <c r="T194" s="108"/>
      <c r="U194" s="108"/>
      <c r="V194" s="108"/>
      <c r="W194" s="108"/>
      <c r="X194" s="108"/>
      <c r="Y194" s="108"/>
      <c r="Z194" s="108"/>
      <c r="AA194" s="104"/>
      <c r="AB194" s="833"/>
      <c r="AC194" s="833"/>
      <c r="AD194" s="833"/>
      <c r="AE194" s="833"/>
      <c r="AF194" s="833"/>
      <c r="AG194" s="833"/>
      <c r="AH194" s="833"/>
      <c r="AI194" s="833"/>
      <c r="AJ194" s="833"/>
      <c r="AK194" s="833"/>
      <c r="AL194" s="833"/>
      <c r="AM194" s="833"/>
      <c r="AN194" s="833"/>
      <c r="AO194" s="833"/>
      <c r="AP194" s="833"/>
      <c r="AQ194" s="833"/>
      <c r="AR194" s="833"/>
      <c r="AS194" s="833"/>
      <c r="AT194" s="833"/>
      <c r="AU194" s="833"/>
      <c r="AV194" s="833"/>
      <c r="AW194" s="833"/>
      <c r="AX194" s="833"/>
      <c r="AY194" s="833"/>
      <c r="AZ194" s="344"/>
      <c r="BA194" s="878"/>
      <c r="BB194" s="552"/>
      <c r="BC194" s="415"/>
      <c r="BD194" s="405"/>
      <c r="BE194" s="405"/>
      <c r="BF194" s="405"/>
      <c r="BG194" s="419"/>
      <c r="BH194" s="415"/>
      <c r="BI194" s="405"/>
      <c r="BJ194" s="405"/>
      <c r="BK194" s="405"/>
      <c r="BL194" s="419"/>
      <c r="BM194" s="415"/>
      <c r="BN194" s="405"/>
      <c r="BO194" s="405"/>
      <c r="BP194" s="405"/>
      <c r="BQ194" s="419"/>
      <c r="BR194" s="415"/>
      <c r="BS194" s="405"/>
      <c r="BT194" s="405"/>
      <c r="BU194" s="405"/>
      <c r="BV194" s="405"/>
      <c r="BW194" s="405"/>
      <c r="BX194" s="405"/>
      <c r="BY194" s="406"/>
      <c r="BZ194" s="406"/>
      <c r="CA194" s="406"/>
      <c r="CB194" s="7"/>
      <c r="CC194" s="7"/>
      <c r="CD194" s="7"/>
      <c r="CE194" s="7"/>
      <c r="CF194" s="7"/>
      <c r="CG194" s="7"/>
      <c r="CH194" s="7"/>
      <c r="CI194" s="7"/>
      <c r="CJ194" s="7"/>
      <c r="CK194" s="7"/>
      <c r="CL194" s="7"/>
      <c r="CM194" s="7"/>
      <c r="CN194" s="7"/>
      <c r="CO194" s="7"/>
      <c r="CP194" s="7"/>
      <c r="CQ194" s="7"/>
      <c r="CR194" s="7"/>
      <c r="CS194" s="7"/>
      <c r="CT194" s="7"/>
      <c r="CU194" s="7"/>
      <c r="CV194" s="7"/>
      <c r="CW194" s="7"/>
      <c r="CX194" s="7"/>
      <c r="CY194" s="7"/>
      <c r="CZ194" s="7"/>
    </row>
    <row r="195" s="316" customFormat="true" ht="15" customHeight="true" x14ac:dyDescent="0.2">
      <c r="A195" s="172"/>
      <c r="B195" s="143"/>
      <c r="C195" s="106"/>
      <c r="D195" s="108"/>
      <c r="E195" s="108"/>
      <c r="F195" s="108"/>
      <c r="G195" s="107"/>
      <c r="H195" s="105"/>
      <c r="I195" s="108"/>
      <c r="J195" s="108"/>
      <c r="K195" s="108"/>
      <c r="L195" s="104"/>
      <c r="M195" s="106"/>
      <c r="N195" s="108"/>
      <c r="O195" s="108"/>
      <c r="P195" s="108"/>
      <c r="Q195" s="107"/>
      <c r="R195" s="105"/>
      <c r="S195" s="108"/>
      <c r="T195" s="108"/>
      <c r="U195" s="108"/>
      <c r="V195" s="108"/>
      <c r="W195" s="108"/>
      <c r="X195" s="108"/>
      <c r="Y195" s="108"/>
      <c r="Z195" s="108"/>
      <c r="AA195" s="104"/>
      <c r="AB195" s="833"/>
      <c r="AC195" s="833"/>
      <c r="AD195" s="833"/>
      <c r="AE195" s="833"/>
      <c r="AF195" s="833"/>
      <c r="AG195" s="833"/>
      <c r="AH195" s="833"/>
      <c r="AI195" s="833"/>
      <c r="AJ195" s="833"/>
      <c r="AK195" s="833"/>
      <c r="AL195" s="833"/>
      <c r="AM195" s="833"/>
      <c r="AN195" s="833"/>
      <c r="AO195" s="833"/>
      <c r="AP195" s="833"/>
      <c r="AQ195" s="833"/>
      <c r="AR195" s="833"/>
      <c r="AS195" s="833"/>
      <c r="AT195" s="833"/>
      <c r="AU195" s="833"/>
      <c r="AV195" s="833"/>
      <c r="AW195" s="833"/>
      <c r="AX195" s="833"/>
      <c r="AY195" s="833"/>
      <c r="AZ195" s="344"/>
      <c r="BA195" s="878"/>
      <c r="BB195" s="552"/>
      <c r="BC195" s="415"/>
      <c r="BD195" s="405"/>
      <c r="BE195" s="405"/>
      <c r="BF195" s="405"/>
      <c r="BG195" s="419"/>
      <c r="BH195" s="415"/>
      <c r="BI195" s="405"/>
      <c r="BJ195" s="405"/>
      <c r="BK195" s="405"/>
      <c r="BL195" s="419"/>
      <c r="BM195" s="415"/>
      <c r="BN195" s="405"/>
      <c r="BO195" s="405"/>
      <c r="BP195" s="405"/>
      <c r="BQ195" s="419"/>
      <c r="BR195" s="415"/>
      <c r="BS195" s="405"/>
      <c r="BT195" s="405"/>
      <c r="BU195" s="405"/>
      <c r="BV195" s="405"/>
      <c r="BW195" s="405"/>
      <c r="BX195" s="405"/>
      <c r="BY195" s="406"/>
      <c r="BZ195" s="406"/>
      <c r="CA195" s="406"/>
      <c r="CB195" s="7"/>
      <c r="CC195" s="7"/>
      <c r="CD195" s="7"/>
      <c r="CE195" s="7"/>
      <c r="CF195" s="7"/>
      <c r="CG195" s="7"/>
      <c r="CH195" s="7"/>
      <c r="CI195" s="7"/>
      <c r="CJ195" s="7"/>
      <c r="CK195" s="7"/>
      <c r="CL195" s="7"/>
      <c r="CM195" s="7"/>
      <c r="CN195" s="7"/>
      <c r="CO195" s="7"/>
      <c r="CP195" s="7"/>
      <c r="CQ195" s="7"/>
      <c r="CR195" s="7"/>
      <c r="CS195" s="7"/>
      <c r="CT195" s="7"/>
      <c r="CU195" s="7"/>
      <c r="CV195" s="7"/>
      <c r="CW195" s="7"/>
      <c r="CX195" s="7"/>
      <c r="CY195" s="7"/>
      <c r="CZ195" s="7"/>
    </row>
    <row r="196" s="316" customFormat="true" ht="15" customHeight="true" x14ac:dyDescent="0.2">
      <c r="A196" s="172"/>
      <c r="B196" s="143"/>
      <c r="C196" s="106"/>
      <c r="D196" s="108"/>
      <c r="E196" s="108"/>
      <c r="F196" s="108"/>
      <c r="G196" s="107"/>
      <c r="H196" s="105"/>
      <c r="I196" s="108"/>
      <c r="J196" s="108"/>
      <c r="K196" s="108"/>
      <c r="L196" s="104"/>
      <c r="M196" s="106"/>
      <c r="N196" s="108"/>
      <c r="O196" s="108"/>
      <c r="P196" s="108"/>
      <c r="Q196" s="107"/>
      <c r="R196" s="105"/>
      <c r="S196" s="108"/>
      <c r="T196" s="108"/>
      <c r="U196" s="108"/>
      <c r="V196" s="108"/>
      <c r="W196" s="108"/>
      <c r="X196" s="108"/>
      <c r="Y196" s="108"/>
      <c r="Z196" s="108"/>
      <c r="AA196" s="104"/>
      <c r="AB196" s="833"/>
      <c r="AC196" s="833"/>
      <c r="AD196" s="833"/>
      <c r="AE196" s="833"/>
      <c r="AF196" s="833"/>
      <c r="AG196" s="833"/>
      <c r="AH196" s="833"/>
      <c r="AI196" s="833"/>
      <c r="AJ196" s="833"/>
      <c r="AK196" s="833"/>
      <c r="AL196" s="833"/>
      <c r="AM196" s="833"/>
      <c r="AN196" s="833"/>
      <c r="AO196" s="833"/>
      <c r="AP196" s="833"/>
      <c r="AQ196" s="833"/>
      <c r="AR196" s="833"/>
      <c r="AS196" s="833"/>
      <c r="AT196" s="833"/>
      <c r="AU196" s="833"/>
      <c r="AV196" s="833"/>
      <c r="AW196" s="833"/>
      <c r="AX196" s="833"/>
      <c r="AY196" s="833"/>
      <c r="AZ196" s="344"/>
      <c r="BA196" s="878"/>
      <c r="BB196" s="552"/>
      <c r="BC196" s="415"/>
      <c r="BD196" s="405"/>
      <c r="BE196" s="405"/>
      <c r="BF196" s="405"/>
      <c r="BG196" s="419"/>
      <c r="BH196" s="415"/>
      <c r="BI196" s="405"/>
      <c r="BJ196" s="405"/>
      <c r="BK196" s="405"/>
      <c r="BL196" s="419"/>
      <c r="BM196" s="415"/>
      <c r="BN196" s="405"/>
      <c r="BO196" s="405"/>
      <c r="BP196" s="405"/>
      <c r="BQ196" s="419"/>
      <c r="BR196" s="415"/>
      <c r="BS196" s="405"/>
      <c r="BT196" s="405"/>
      <c r="BU196" s="405"/>
      <c r="BV196" s="405"/>
      <c r="BW196" s="405"/>
      <c r="BX196" s="405"/>
      <c r="BY196" s="406"/>
      <c r="BZ196" s="406"/>
      <c r="CA196" s="406"/>
      <c r="CB196" s="7"/>
      <c r="CC196" s="7"/>
      <c r="CD196" s="7"/>
      <c r="CE196" s="7"/>
      <c r="CF196" s="7"/>
      <c r="CG196" s="7"/>
      <c r="CH196" s="7"/>
      <c r="CI196" s="7"/>
      <c r="CJ196" s="7"/>
      <c r="CK196" s="7"/>
      <c r="CL196" s="7"/>
      <c r="CM196" s="7"/>
      <c r="CN196" s="7"/>
      <c r="CO196" s="7"/>
      <c r="CP196" s="7"/>
      <c r="CQ196" s="7"/>
      <c r="CR196" s="7"/>
      <c r="CS196" s="7"/>
      <c r="CT196" s="7"/>
      <c r="CU196" s="7"/>
      <c r="CV196" s="7"/>
      <c r="CW196" s="7"/>
      <c r="CX196" s="7"/>
      <c r="CY196" s="7"/>
      <c r="CZ196" s="7"/>
    </row>
    <row r="197" s="316" customFormat="true" ht="15" customHeight="true" x14ac:dyDescent="0.2">
      <c r="A197" s="172"/>
      <c r="B197" s="143"/>
      <c r="C197" s="106"/>
      <c r="D197" s="108"/>
      <c r="E197" s="108"/>
      <c r="F197" s="108"/>
      <c r="G197" s="107"/>
      <c r="H197" s="105"/>
      <c r="I197" s="108"/>
      <c r="J197" s="108"/>
      <c r="K197" s="108"/>
      <c r="L197" s="104"/>
      <c r="M197" s="106"/>
      <c r="N197" s="108"/>
      <c r="O197" s="108"/>
      <c r="P197" s="108"/>
      <c r="Q197" s="107"/>
      <c r="R197" s="105"/>
      <c r="S197" s="108"/>
      <c r="T197" s="108"/>
      <c r="U197" s="108"/>
      <c r="V197" s="108"/>
      <c r="W197" s="108"/>
      <c r="X197" s="108"/>
      <c r="Y197" s="108"/>
      <c r="Z197" s="108"/>
      <c r="AA197" s="104"/>
      <c r="AB197" s="833"/>
      <c r="AC197" s="833"/>
      <c r="AD197" s="833"/>
      <c r="AE197" s="833"/>
      <c r="AF197" s="833"/>
      <c r="AG197" s="833"/>
      <c r="AH197" s="833"/>
      <c r="AI197" s="833"/>
      <c r="AJ197" s="833"/>
      <c r="AK197" s="833"/>
      <c r="AL197" s="833"/>
      <c r="AM197" s="833"/>
      <c r="AN197" s="833"/>
      <c r="AO197" s="833"/>
      <c r="AP197" s="833"/>
      <c r="AQ197" s="833"/>
      <c r="AR197" s="833"/>
      <c r="AS197" s="833"/>
      <c r="AT197" s="833"/>
      <c r="AU197" s="833"/>
      <c r="AV197" s="833"/>
      <c r="AW197" s="833"/>
      <c r="AX197" s="833"/>
      <c r="AY197" s="833"/>
      <c r="AZ197" s="344"/>
      <c r="BA197" s="878"/>
      <c r="BB197" s="552"/>
      <c r="BC197" s="415"/>
      <c r="BD197" s="405"/>
      <c r="BE197" s="405"/>
      <c r="BF197" s="405"/>
      <c r="BG197" s="419"/>
      <c r="BH197" s="415"/>
      <c r="BI197" s="405"/>
      <c r="BJ197" s="405"/>
      <c r="BK197" s="405"/>
      <c r="BL197" s="419"/>
      <c r="BM197" s="415"/>
      <c r="BN197" s="405"/>
      <c r="BO197" s="405"/>
      <c r="BP197" s="405"/>
      <c r="BQ197" s="419"/>
      <c r="BR197" s="415"/>
      <c r="BS197" s="405"/>
      <c r="BT197" s="405"/>
      <c r="BU197" s="405"/>
      <c r="BV197" s="405"/>
      <c r="BW197" s="405"/>
      <c r="BX197" s="405"/>
      <c r="BY197" s="406"/>
      <c r="BZ197" s="406"/>
      <c r="CA197" s="406"/>
      <c r="CB197" s="7"/>
      <c r="CC197" s="7"/>
      <c r="CD197" s="7"/>
      <c r="CE197" s="7"/>
      <c r="CF197" s="7"/>
      <c r="CG197" s="7"/>
      <c r="CH197" s="7"/>
      <c r="CI197" s="7"/>
      <c r="CJ197" s="7"/>
      <c r="CK197" s="7"/>
      <c r="CL197" s="7"/>
      <c r="CM197" s="7"/>
      <c r="CN197" s="7"/>
      <c r="CO197" s="7"/>
      <c r="CP197" s="7"/>
      <c r="CQ197" s="7"/>
      <c r="CR197" s="7"/>
      <c r="CS197" s="7"/>
      <c r="CT197" s="7"/>
      <c r="CU197" s="7"/>
      <c r="CV197" s="7"/>
      <c r="CW197" s="7"/>
      <c r="CX197" s="7"/>
      <c r="CY197" s="7"/>
      <c r="CZ197" s="7"/>
    </row>
    <row r="198" s="316" customFormat="true" ht="15" customHeight="true" x14ac:dyDescent="0.2">
      <c r="A198" s="172"/>
      <c r="B198" s="143"/>
      <c r="C198" s="106"/>
      <c r="D198" s="108"/>
      <c r="E198" s="108"/>
      <c r="F198" s="108"/>
      <c r="G198" s="107"/>
      <c r="H198" s="105"/>
      <c r="I198" s="108"/>
      <c r="J198" s="108"/>
      <c r="K198" s="108"/>
      <c r="L198" s="104"/>
      <c r="M198" s="106"/>
      <c r="N198" s="108"/>
      <c r="O198" s="108"/>
      <c r="P198" s="108"/>
      <c r="Q198" s="107"/>
      <c r="R198" s="105"/>
      <c r="S198" s="108"/>
      <c r="T198" s="108"/>
      <c r="U198" s="108"/>
      <c r="V198" s="108"/>
      <c r="W198" s="108"/>
      <c r="X198" s="108"/>
      <c r="Y198" s="108"/>
      <c r="Z198" s="108"/>
      <c r="AA198" s="104"/>
      <c r="AB198" s="833"/>
      <c r="AC198" s="833"/>
      <c r="AD198" s="833"/>
      <c r="AE198" s="833"/>
      <c r="AF198" s="833"/>
      <c r="AG198" s="833"/>
      <c r="AH198" s="833"/>
      <c r="AI198" s="833"/>
      <c r="AJ198" s="833"/>
      <c r="AK198" s="833"/>
      <c r="AL198" s="833"/>
      <c r="AM198" s="833"/>
      <c r="AN198" s="833"/>
      <c r="AO198" s="833"/>
      <c r="AP198" s="833"/>
      <c r="AQ198" s="833"/>
      <c r="AR198" s="833"/>
      <c r="AS198" s="833"/>
      <c r="AT198" s="833"/>
      <c r="AU198" s="833"/>
      <c r="AV198" s="833"/>
      <c r="AW198" s="833"/>
      <c r="AX198" s="833"/>
      <c r="AY198" s="833"/>
      <c r="AZ198" s="344"/>
      <c r="BA198" s="878"/>
      <c r="BB198" s="552"/>
      <c r="BC198" s="415"/>
      <c r="BD198" s="405"/>
      <c r="BE198" s="405"/>
      <c r="BF198" s="405"/>
      <c r="BG198" s="419"/>
      <c r="BH198" s="415"/>
      <c r="BI198" s="405"/>
      <c r="BJ198" s="405"/>
      <c r="BK198" s="405"/>
      <c r="BL198" s="419"/>
      <c r="BM198" s="415"/>
      <c r="BN198" s="405"/>
      <c r="BO198" s="405"/>
      <c r="BP198" s="405"/>
      <c r="BQ198" s="419"/>
      <c r="BR198" s="415"/>
      <c r="BS198" s="405"/>
      <c r="BT198" s="405"/>
      <c r="BU198" s="405"/>
      <c r="BV198" s="405"/>
      <c r="BW198" s="405"/>
      <c r="BX198" s="405"/>
      <c r="BY198" s="406"/>
      <c r="BZ198" s="406"/>
      <c r="CA198" s="406"/>
      <c r="CB198" s="7"/>
      <c r="CC198" s="7"/>
      <c r="CD198" s="7"/>
      <c r="CE198" s="7"/>
      <c r="CF198" s="7"/>
      <c r="CG198" s="7"/>
      <c r="CH198" s="7"/>
      <c r="CI198" s="7"/>
      <c r="CJ198" s="7"/>
      <c r="CK198" s="7"/>
      <c r="CL198" s="7"/>
      <c r="CM198" s="7"/>
      <c r="CN198" s="7"/>
      <c r="CO198" s="7"/>
      <c r="CP198" s="7"/>
      <c r="CQ198" s="7"/>
      <c r="CR198" s="7"/>
      <c r="CS198" s="7"/>
      <c r="CT198" s="7"/>
      <c r="CU198" s="7"/>
      <c r="CV198" s="7"/>
      <c r="CW198" s="7"/>
      <c r="CX198" s="7"/>
      <c r="CY198" s="7"/>
      <c r="CZ198" s="7"/>
    </row>
    <row r="199" s="316" customFormat="true" ht="15" customHeight="true" x14ac:dyDescent="0.2">
      <c r="A199" s="172"/>
      <c r="B199" s="143"/>
      <c r="C199" s="106"/>
      <c r="D199" s="108"/>
      <c r="E199" s="108"/>
      <c r="F199" s="108"/>
      <c r="G199" s="107"/>
      <c r="H199" s="105"/>
      <c r="I199" s="108"/>
      <c r="J199" s="108"/>
      <c r="K199" s="108"/>
      <c r="L199" s="104"/>
      <c r="M199" s="106"/>
      <c r="N199" s="108"/>
      <c r="O199" s="108"/>
      <c r="P199" s="108"/>
      <c r="Q199" s="107"/>
      <c r="R199" s="105"/>
      <c r="S199" s="108"/>
      <c r="T199" s="108"/>
      <c r="U199" s="108"/>
      <c r="V199" s="108"/>
      <c r="W199" s="108"/>
      <c r="X199" s="108"/>
      <c r="Y199" s="108"/>
      <c r="Z199" s="108"/>
      <c r="AA199" s="104"/>
      <c r="AB199" s="833"/>
      <c r="AC199" s="833"/>
      <c r="AD199" s="833"/>
      <c r="AE199" s="833"/>
      <c r="AF199" s="833"/>
      <c r="AG199" s="833"/>
      <c r="AH199" s="833"/>
      <c r="AI199" s="833"/>
      <c r="AJ199" s="833"/>
      <c r="AK199" s="833"/>
      <c r="AL199" s="833"/>
      <c r="AM199" s="833"/>
      <c r="AN199" s="833"/>
      <c r="AO199" s="833"/>
      <c r="AP199" s="833"/>
      <c r="AQ199" s="833"/>
      <c r="AR199" s="833"/>
      <c r="AS199" s="833"/>
      <c r="AT199" s="833"/>
      <c r="AU199" s="833"/>
      <c r="AV199" s="833"/>
      <c r="AW199" s="833"/>
      <c r="AX199" s="833"/>
      <c r="AY199" s="833"/>
      <c r="AZ199" s="344"/>
      <c r="BA199" s="878"/>
      <c r="BB199" s="552"/>
      <c r="BC199" s="415"/>
      <c r="BD199" s="405"/>
      <c r="BE199" s="405"/>
      <c r="BF199" s="405"/>
      <c r="BG199" s="419"/>
      <c r="BH199" s="415"/>
      <c r="BI199" s="405"/>
      <c r="BJ199" s="405"/>
      <c r="BK199" s="405"/>
      <c r="BL199" s="419"/>
      <c r="BM199" s="415"/>
      <c r="BN199" s="405"/>
      <c r="BO199" s="405"/>
      <c r="BP199" s="405"/>
      <c r="BQ199" s="419"/>
      <c r="BR199" s="415"/>
      <c r="BS199" s="405"/>
      <c r="BT199" s="405"/>
      <c r="BU199" s="405"/>
      <c r="BV199" s="405"/>
      <c r="BW199" s="405"/>
      <c r="BX199" s="405"/>
      <c r="BY199" s="406"/>
      <c r="BZ199" s="406"/>
      <c r="CA199" s="406"/>
      <c r="CB199" s="7"/>
      <c r="CC199" s="7"/>
      <c r="CD199" s="7"/>
      <c r="CE199" s="7"/>
      <c r="CF199" s="7"/>
      <c r="CG199" s="7"/>
      <c r="CH199" s="7"/>
      <c r="CI199" s="7"/>
      <c r="CJ199" s="7"/>
      <c r="CK199" s="7"/>
      <c r="CL199" s="7"/>
      <c r="CM199" s="7"/>
      <c r="CN199" s="7"/>
      <c r="CO199" s="7"/>
      <c r="CP199" s="7"/>
      <c r="CQ199" s="7"/>
      <c r="CR199" s="7"/>
      <c r="CS199" s="7"/>
      <c r="CT199" s="7"/>
      <c r="CU199" s="7"/>
      <c r="CV199" s="7"/>
      <c r="CW199" s="7"/>
      <c r="CX199" s="7"/>
      <c r="CY199" s="7"/>
      <c r="CZ199" s="7"/>
    </row>
    <row r="200" s="316" customFormat="true" ht="15" customHeight="true" x14ac:dyDescent="0.2">
      <c r="A200" s="172"/>
      <c r="B200" s="143"/>
      <c r="C200" s="106"/>
      <c r="D200" s="108"/>
      <c r="E200" s="108"/>
      <c r="F200" s="108"/>
      <c r="G200" s="107"/>
      <c r="H200" s="105"/>
      <c r="I200" s="108"/>
      <c r="J200" s="108"/>
      <c r="K200" s="108"/>
      <c r="L200" s="104"/>
      <c r="M200" s="106"/>
      <c r="N200" s="108"/>
      <c r="O200" s="108"/>
      <c r="P200" s="108"/>
      <c r="Q200" s="107"/>
      <c r="R200" s="105"/>
      <c r="S200" s="108"/>
      <c r="T200" s="108"/>
      <c r="U200" s="108"/>
      <c r="V200" s="108"/>
      <c r="W200" s="108"/>
      <c r="X200" s="108"/>
      <c r="Y200" s="108"/>
      <c r="Z200" s="108"/>
      <c r="AA200" s="104"/>
      <c r="AB200" s="833"/>
      <c r="AC200" s="833"/>
      <c r="AD200" s="833"/>
      <c r="AE200" s="833"/>
      <c r="AF200" s="833"/>
      <c r="AG200" s="833"/>
      <c r="AH200" s="833"/>
      <c r="AI200" s="833"/>
      <c r="AJ200" s="833"/>
      <c r="AK200" s="833"/>
      <c r="AL200" s="833"/>
      <c r="AM200" s="833"/>
      <c r="AN200" s="833"/>
      <c r="AO200" s="833"/>
      <c r="AP200" s="833"/>
      <c r="AQ200" s="833"/>
      <c r="AR200" s="833"/>
      <c r="AS200" s="833"/>
      <c r="AT200" s="833"/>
      <c r="AU200" s="833"/>
      <c r="AV200" s="833"/>
      <c r="AW200" s="833"/>
      <c r="AX200" s="833"/>
      <c r="AY200" s="833"/>
      <c r="AZ200" s="344"/>
      <c r="BA200" s="878"/>
      <c r="BB200" s="552"/>
      <c r="BC200" s="415"/>
      <c r="BD200" s="405"/>
      <c r="BE200" s="405"/>
      <c r="BF200" s="405"/>
      <c r="BG200" s="419"/>
      <c r="BH200" s="415"/>
      <c r="BI200" s="405"/>
      <c r="BJ200" s="405"/>
      <c r="BK200" s="405"/>
      <c r="BL200" s="419"/>
      <c r="BM200" s="415"/>
      <c r="BN200" s="405"/>
      <c r="BO200" s="405"/>
      <c r="BP200" s="405"/>
      <c r="BQ200" s="419"/>
      <c r="BR200" s="415"/>
      <c r="BS200" s="405"/>
      <c r="BT200" s="405"/>
      <c r="BU200" s="405"/>
      <c r="BV200" s="405"/>
      <c r="BW200" s="405"/>
      <c r="BX200" s="405"/>
      <c r="BY200" s="406"/>
      <c r="BZ200" s="406"/>
      <c r="CA200" s="406"/>
      <c r="CB200" s="7"/>
      <c r="CC200" s="7"/>
      <c r="CD200" s="7"/>
      <c r="CE200" s="7"/>
      <c r="CF200" s="7"/>
      <c r="CG200" s="7"/>
      <c r="CH200" s="7"/>
      <c r="CI200" s="7"/>
      <c r="CJ200" s="7"/>
      <c r="CK200" s="7"/>
      <c r="CL200" s="7"/>
      <c r="CM200" s="7"/>
      <c r="CN200" s="7"/>
      <c r="CO200" s="7"/>
      <c r="CP200" s="7"/>
      <c r="CQ200" s="7"/>
      <c r="CR200" s="7"/>
      <c r="CS200" s="7"/>
      <c r="CT200" s="7"/>
      <c r="CU200" s="7"/>
      <c r="CV200" s="7"/>
      <c r="CW200" s="7"/>
      <c r="CX200" s="7"/>
      <c r="CY200" s="7"/>
      <c r="CZ200" s="7"/>
    </row>
    <row r="201" s="316" customFormat="true" ht="15" customHeight="true" x14ac:dyDescent="0.2">
      <c r="A201" s="172"/>
      <c r="B201" s="143"/>
      <c r="C201" s="106"/>
      <c r="D201" s="108"/>
      <c r="E201" s="108"/>
      <c r="F201" s="108"/>
      <c r="G201" s="107"/>
      <c r="H201" s="105"/>
      <c r="I201" s="108"/>
      <c r="J201" s="108"/>
      <c r="K201" s="108"/>
      <c r="L201" s="104"/>
      <c r="M201" s="106"/>
      <c r="N201" s="108"/>
      <c r="O201" s="108"/>
      <c r="P201" s="108"/>
      <c r="Q201" s="107"/>
      <c r="R201" s="105"/>
      <c r="S201" s="108"/>
      <c r="T201" s="108"/>
      <c r="U201" s="108"/>
      <c r="V201" s="108"/>
      <c r="W201" s="108"/>
      <c r="X201" s="108"/>
      <c r="Y201" s="108"/>
      <c r="Z201" s="108"/>
      <c r="AA201" s="104"/>
      <c r="AB201" s="833"/>
      <c r="AC201" s="833"/>
      <c r="AD201" s="833"/>
      <c r="AE201" s="833"/>
      <c r="AF201" s="833"/>
      <c r="AG201" s="833"/>
      <c r="AH201" s="833"/>
      <c r="AI201" s="833"/>
      <c r="AJ201" s="833"/>
      <c r="AK201" s="833"/>
      <c r="AL201" s="833"/>
      <c r="AM201" s="833"/>
      <c r="AN201" s="833"/>
      <c r="AO201" s="833"/>
      <c r="AP201" s="833"/>
      <c r="AQ201" s="833"/>
      <c r="AR201" s="833"/>
      <c r="AS201" s="833"/>
      <c r="AT201" s="833"/>
      <c r="AU201" s="833"/>
      <c r="AV201" s="833"/>
      <c r="AW201" s="833"/>
      <c r="AX201" s="833"/>
      <c r="AY201" s="833"/>
      <c r="AZ201" s="344"/>
      <c r="BA201" s="878"/>
      <c r="BB201" s="552"/>
      <c r="BC201" s="415"/>
      <c r="BD201" s="405"/>
      <c r="BE201" s="405"/>
      <c r="BF201" s="405"/>
      <c r="BG201" s="419"/>
      <c r="BH201" s="415"/>
      <c r="BI201" s="405"/>
      <c r="BJ201" s="405"/>
      <c r="BK201" s="405"/>
      <c r="BL201" s="419"/>
      <c r="BM201" s="415"/>
      <c r="BN201" s="405"/>
      <c r="BO201" s="405"/>
      <c r="BP201" s="405"/>
      <c r="BQ201" s="419"/>
      <c r="BR201" s="415"/>
      <c r="BS201" s="405"/>
      <c r="BT201" s="405"/>
      <c r="BU201" s="405"/>
      <c r="BV201" s="405"/>
      <c r="BW201" s="405"/>
      <c r="BX201" s="405"/>
      <c r="BY201" s="406"/>
      <c r="BZ201" s="406"/>
      <c r="CA201" s="406"/>
      <c r="CB201" s="7"/>
      <c r="CC201" s="7"/>
      <c r="CD201" s="7"/>
      <c r="CE201" s="7"/>
      <c r="CF201" s="7"/>
      <c r="CG201" s="7"/>
      <c r="CH201" s="7"/>
      <c r="CI201" s="7"/>
      <c r="CJ201" s="7"/>
      <c r="CK201" s="7"/>
      <c r="CL201" s="7"/>
      <c r="CM201" s="7"/>
      <c r="CN201" s="7"/>
      <c r="CO201" s="7"/>
      <c r="CP201" s="7"/>
      <c r="CQ201" s="7"/>
      <c r="CR201" s="7"/>
      <c r="CS201" s="7"/>
      <c r="CT201" s="7"/>
      <c r="CU201" s="7"/>
      <c r="CV201" s="7"/>
      <c r="CW201" s="7"/>
      <c r="CX201" s="7"/>
      <c r="CY201" s="7"/>
      <c r="CZ201" s="7"/>
    </row>
    <row r="202" s="316" customFormat="true" ht="15" customHeight="true" x14ac:dyDescent="0.2">
      <c r="A202" s="172"/>
      <c r="B202" s="143"/>
      <c r="C202" s="106"/>
      <c r="D202" s="108"/>
      <c r="E202" s="108"/>
      <c r="F202" s="108"/>
      <c r="G202" s="107"/>
      <c r="H202" s="105"/>
      <c r="I202" s="108"/>
      <c r="J202" s="108"/>
      <c r="K202" s="108"/>
      <c r="L202" s="104"/>
      <c r="M202" s="106"/>
      <c r="N202" s="108"/>
      <c r="O202" s="108"/>
      <c r="P202" s="108"/>
      <c r="Q202" s="107"/>
      <c r="R202" s="105"/>
      <c r="S202" s="108"/>
      <c r="T202" s="108"/>
      <c r="U202" s="108"/>
      <c r="V202" s="108"/>
      <c r="W202" s="108"/>
      <c r="X202" s="108"/>
      <c r="Y202" s="108"/>
      <c r="Z202" s="108"/>
      <c r="AA202" s="104"/>
      <c r="AB202" s="833"/>
      <c r="AC202" s="833"/>
      <c r="AD202" s="833"/>
      <c r="AE202" s="833"/>
      <c r="AF202" s="833"/>
      <c r="AG202" s="833"/>
      <c r="AH202" s="833"/>
      <c r="AI202" s="833"/>
      <c r="AJ202" s="833"/>
      <c r="AK202" s="833"/>
      <c r="AL202" s="833"/>
      <c r="AM202" s="833"/>
      <c r="AN202" s="833"/>
      <c r="AO202" s="833"/>
      <c r="AP202" s="833"/>
      <c r="AQ202" s="833"/>
      <c r="AR202" s="833"/>
      <c r="AS202" s="833"/>
      <c r="AT202" s="833"/>
      <c r="AU202" s="833"/>
      <c r="AV202" s="833"/>
      <c r="AW202" s="833"/>
      <c r="AX202" s="833"/>
      <c r="AY202" s="833"/>
      <c r="AZ202" s="344"/>
      <c r="BA202" s="878"/>
      <c r="BB202" s="552"/>
      <c r="BC202" s="415"/>
      <c r="BD202" s="405"/>
      <c r="BE202" s="405"/>
      <c r="BF202" s="405"/>
      <c r="BG202" s="419"/>
      <c r="BH202" s="415"/>
      <c r="BI202" s="405"/>
      <c r="BJ202" s="405"/>
      <c r="BK202" s="405"/>
      <c r="BL202" s="419"/>
      <c r="BM202" s="415"/>
      <c r="BN202" s="405"/>
      <c r="BO202" s="405"/>
      <c r="BP202" s="405"/>
      <c r="BQ202" s="419"/>
      <c r="BR202" s="415"/>
      <c r="BS202" s="405"/>
      <c r="BT202" s="405"/>
      <c r="BU202" s="405"/>
      <c r="BV202" s="405"/>
      <c r="BW202" s="405"/>
      <c r="BX202" s="405"/>
      <c r="BY202" s="406"/>
      <c r="BZ202" s="406"/>
      <c r="CA202" s="406"/>
      <c r="CB202" s="7"/>
      <c r="CC202" s="7"/>
      <c r="CD202" s="7"/>
      <c r="CE202" s="7"/>
      <c r="CF202" s="7"/>
      <c r="CG202" s="7"/>
      <c r="CH202" s="7"/>
      <c r="CI202" s="7"/>
      <c r="CJ202" s="7"/>
      <c r="CK202" s="7"/>
      <c r="CL202" s="7"/>
      <c r="CM202" s="7"/>
      <c r="CN202" s="7"/>
      <c r="CO202" s="7"/>
      <c r="CP202" s="7"/>
      <c r="CQ202" s="7"/>
      <c r="CR202" s="7"/>
      <c r="CS202" s="7"/>
      <c r="CT202" s="7"/>
      <c r="CU202" s="7"/>
      <c r="CV202" s="7"/>
      <c r="CW202" s="7"/>
      <c r="CX202" s="7"/>
      <c r="CY202" s="7"/>
      <c r="CZ202" s="7"/>
    </row>
    <row r="203" s="489" customFormat="true" ht="15" customHeight="true" x14ac:dyDescent="0.2">
      <c r="A203" s="149"/>
      <c r="B203" s="144"/>
      <c r="C203" s="127"/>
      <c r="D203" s="126"/>
      <c r="E203" s="126"/>
      <c r="F203" s="126"/>
      <c r="G203" s="125"/>
      <c r="H203" s="124"/>
      <c r="I203" s="126"/>
      <c r="J203" s="126"/>
      <c r="K203" s="126"/>
      <c r="L203" s="123"/>
      <c r="M203" s="127"/>
      <c r="N203" s="126"/>
      <c r="O203" s="126"/>
      <c r="P203" s="126"/>
      <c r="Q203" s="125"/>
      <c r="R203" s="124"/>
      <c r="S203" s="126"/>
      <c r="T203" s="126"/>
      <c r="U203" s="126"/>
      <c r="V203" s="126"/>
      <c r="W203" s="126"/>
      <c r="X203" s="126"/>
      <c r="Y203" s="126"/>
      <c r="Z203" s="126"/>
      <c r="AA203" s="123"/>
      <c r="AB203" s="833"/>
      <c r="AC203" s="833"/>
      <c r="AD203" s="833"/>
      <c r="AE203" s="833"/>
      <c r="AF203" s="833"/>
      <c r="AG203" s="833"/>
      <c r="AH203" s="833"/>
      <c r="AI203" s="833"/>
      <c r="AJ203" s="833"/>
      <c r="AK203" s="833"/>
      <c r="AL203" s="833"/>
      <c r="AM203" s="833"/>
      <c r="AN203" s="833"/>
      <c r="AO203" s="833"/>
      <c r="AP203" s="833"/>
      <c r="AQ203" s="833"/>
      <c r="AR203" s="833"/>
      <c r="AS203" s="833"/>
      <c r="AT203" s="833"/>
      <c r="AU203" s="833"/>
      <c r="AV203" s="833"/>
      <c r="AW203" s="833"/>
      <c r="AX203" s="833"/>
      <c r="AY203" s="833"/>
      <c r="AZ203" s="344"/>
      <c r="BA203" s="878"/>
      <c r="BB203" s="552"/>
      <c r="BC203" s="415"/>
      <c r="BD203" s="405"/>
      <c r="BE203" s="405"/>
      <c r="BF203" s="405"/>
      <c r="BG203" s="419"/>
      <c r="BH203" s="415"/>
      <c r="BI203" s="405"/>
      <c r="BJ203" s="405"/>
      <c r="BK203" s="405"/>
      <c r="BL203" s="419"/>
      <c r="BM203" s="415"/>
      <c r="BN203" s="405"/>
      <c r="BO203" s="405"/>
      <c r="BP203" s="405"/>
      <c r="BQ203" s="419"/>
      <c r="BR203" s="415"/>
      <c r="BS203" s="405"/>
      <c r="BT203" s="405"/>
      <c r="BU203" s="405"/>
      <c r="BV203" s="405"/>
      <c r="BW203" s="405"/>
      <c r="BX203" s="405"/>
      <c r="BY203" s="406"/>
      <c r="BZ203" s="406"/>
      <c r="CA203" s="406"/>
      <c r="CB203" s="7"/>
      <c r="CC203" s="7"/>
      <c r="CD203" s="7"/>
      <c r="CE203" s="7"/>
      <c r="CF203" s="7"/>
      <c r="CG203" s="7"/>
      <c r="CH203" s="7"/>
      <c r="CI203" s="7"/>
      <c r="CJ203" s="7"/>
      <c r="CK203" s="7"/>
      <c r="CL203" s="7"/>
      <c r="CM203" s="7"/>
      <c r="CN203" s="7"/>
      <c r="CO203" s="7"/>
      <c r="CP203" s="7"/>
      <c r="CQ203" s="7"/>
      <c r="CR203" s="7"/>
      <c r="CS203" s="7"/>
      <c r="CT203" s="7"/>
      <c r="CU203" s="7"/>
      <c r="CV203" s="7"/>
      <c r="CW203" s="7"/>
      <c r="CX203" s="7"/>
      <c r="CY203" s="7"/>
      <c r="CZ203" s="7"/>
    </row>
    <row r="204" s="489" customFormat="true" ht="15" customHeight="true" x14ac:dyDescent="0.2">
      <c r="A204" s="149"/>
      <c r="B204" s="144"/>
      <c r="C204" s="127"/>
      <c r="D204" s="126"/>
      <c r="E204" s="126"/>
      <c r="F204" s="126"/>
      <c r="G204" s="125"/>
      <c r="H204" s="124"/>
      <c r="I204" s="126"/>
      <c r="J204" s="126"/>
      <c r="K204" s="126"/>
      <c r="L204" s="123"/>
      <c r="M204" s="127"/>
      <c r="N204" s="126"/>
      <c r="O204" s="126"/>
      <c r="P204" s="126"/>
      <c r="Q204" s="125"/>
      <c r="R204" s="124"/>
      <c r="S204" s="126"/>
      <c r="T204" s="126"/>
      <c r="U204" s="126"/>
      <c r="V204" s="126"/>
      <c r="W204" s="126"/>
      <c r="X204" s="126"/>
      <c r="Y204" s="126"/>
      <c r="Z204" s="126"/>
      <c r="AA204" s="123"/>
      <c r="AB204" s="833"/>
      <c r="AC204" s="833"/>
      <c r="AD204" s="833"/>
      <c r="AE204" s="833"/>
      <c r="AF204" s="833"/>
      <c r="AG204" s="833"/>
      <c r="AH204" s="833"/>
      <c r="AI204" s="833"/>
      <c r="AJ204" s="833"/>
      <c r="AK204" s="833"/>
      <c r="AL204" s="833"/>
      <c r="AM204" s="833"/>
      <c r="AN204" s="833"/>
      <c r="AO204" s="833"/>
      <c r="AP204" s="833"/>
      <c r="AQ204" s="833"/>
      <c r="AR204" s="833"/>
      <c r="AS204" s="833"/>
      <c r="AT204" s="833"/>
      <c r="AU204" s="833"/>
      <c r="AV204" s="833"/>
      <c r="AW204" s="833"/>
      <c r="AX204" s="833"/>
      <c r="AY204" s="833"/>
      <c r="AZ204" s="344"/>
      <c r="BA204" s="878"/>
      <c r="BB204" s="552"/>
      <c r="BC204" s="415"/>
      <c r="BD204" s="405"/>
      <c r="BE204" s="405"/>
      <c r="BF204" s="405"/>
      <c r="BG204" s="419"/>
      <c r="BH204" s="415"/>
      <c r="BI204" s="405"/>
      <c r="BJ204" s="405"/>
      <c r="BK204" s="405"/>
      <c r="BL204" s="419"/>
      <c r="BM204" s="415"/>
      <c r="BN204" s="405"/>
      <c r="BO204" s="405"/>
      <c r="BP204" s="405"/>
      <c r="BQ204" s="419"/>
      <c r="BR204" s="415"/>
      <c r="BS204" s="405"/>
      <c r="BT204" s="405"/>
      <c r="BU204" s="405"/>
      <c r="BV204" s="405"/>
      <c r="BW204" s="405"/>
      <c r="BX204" s="405"/>
      <c r="BY204" s="406"/>
      <c r="BZ204" s="406"/>
      <c r="CA204" s="406"/>
      <c r="CB204" s="7"/>
      <c r="CC204" s="7"/>
      <c r="CD204" s="7"/>
      <c r="CE204" s="7"/>
      <c r="CF204" s="7"/>
      <c r="CG204" s="7"/>
      <c r="CH204" s="7"/>
      <c r="CI204" s="7"/>
      <c r="CJ204" s="7"/>
      <c r="CK204" s="7"/>
      <c r="CL204" s="7"/>
      <c r="CM204" s="7"/>
      <c r="CN204" s="7"/>
      <c r="CO204" s="7"/>
      <c r="CP204" s="7"/>
      <c r="CQ204" s="7"/>
      <c r="CR204" s="7"/>
      <c r="CS204" s="7"/>
      <c r="CT204" s="7"/>
      <c r="CU204" s="7"/>
      <c r="CV204" s="7"/>
      <c r="CW204" s="7"/>
      <c r="CX204" s="7"/>
      <c r="CY204" s="7"/>
      <c r="CZ204" s="7"/>
    </row>
    <row r="205" s="489" customFormat="true" ht="15" customHeight="true" x14ac:dyDescent="0.2">
      <c r="A205" s="34"/>
      <c r="B205" s="31"/>
      <c r="C205" s="122"/>
      <c r="D205" s="121"/>
      <c r="E205" s="121"/>
      <c r="F205" s="121"/>
      <c r="G205" s="120"/>
      <c r="H205" s="119"/>
      <c r="I205" s="121"/>
      <c r="J205" s="121"/>
      <c r="K205" s="121"/>
      <c r="L205" s="118"/>
      <c r="M205" s="122"/>
      <c r="N205" s="121"/>
      <c r="O205" s="121"/>
      <c r="P205" s="121"/>
      <c r="Q205" s="120"/>
      <c r="R205" s="119"/>
      <c r="S205" s="121"/>
      <c r="T205" s="121"/>
      <c r="U205" s="121"/>
      <c r="V205" s="121"/>
      <c r="W205" s="121"/>
      <c r="X205" s="121"/>
      <c r="Y205" s="121"/>
      <c r="Z205" s="121"/>
      <c r="AA205" s="118"/>
      <c r="AB205" s="833"/>
      <c r="AC205" s="833"/>
      <c r="AD205" s="833"/>
      <c r="AE205" s="833"/>
      <c r="AF205" s="833"/>
      <c r="AG205" s="833"/>
      <c r="AH205" s="833"/>
      <c r="AI205" s="833"/>
      <c r="AJ205" s="833"/>
      <c r="AK205" s="833"/>
      <c r="AL205" s="833"/>
      <c r="AM205" s="833"/>
      <c r="AN205" s="833"/>
      <c r="AO205" s="833"/>
      <c r="AP205" s="833"/>
      <c r="AQ205" s="833"/>
      <c r="AR205" s="833"/>
      <c r="AS205" s="833"/>
      <c r="AT205" s="833"/>
      <c r="AU205" s="833"/>
      <c r="AV205" s="833"/>
      <c r="AW205" s="833"/>
      <c r="AX205" s="833"/>
      <c r="AY205" s="833"/>
      <c r="AZ205" s="344"/>
      <c r="BA205" s="878"/>
      <c r="BB205" s="552"/>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420"/>
      <c r="CA205" s="420"/>
      <c r="CB205" s="7"/>
      <c r="CC205" s="7"/>
      <c r="CD205" s="7"/>
      <c r="CE205" s="7"/>
      <c r="CF205" s="7"/>
      <c r="CG205" s="7"/>
      <c r="CH205" s="7"/>
      <c r="CI205" s="7"/>
      <c r="CJ205" s="7"/>
      <c r="CK205" s="7"/>
      <c r="CL205" s="7"/>
      <c r="CM205" s="7"/>
      <c r="CN205" s="7"/>
      <c r="CO205" s="7"/>
      <c r="CP205" s="7"/>
      <c r="CQ205" s="7"/>
      <c r="CR205" s="7"/>
      <c r="CS205" s="7"/>
      <c r="CT205" s="7"/>
      <c r="CU205" s="7"/>
      <c r="CV205" s="7"/>
      <c r="CW205" s="7"/>
      <c r="CX205" s="7"/>
      <c r="CY205" s="7"/>
      <c r="CZ205" s="7"/>
    </row>
    <row r="206" s="489" customFormat="true" ht="250.15" customHeight="true" x14ac:dyDescent="0.2">
      <c r="B206" s="488"/>
      <c r="AB206" s="344"/>
      <c r="AC206" s="344"/>
      <c r="AD206" s="344"/>
      <c r="AE206" s="344"/>
      <c r="AF206" s="344"/>
      <c r="AG206" s="344"/>
      <c r="AH206" s="344"/>
      <c r="AI206" s="344"/>
      <c r="AJ206" s="344"/>
      <c r="AK206" s="344"/>
      <c r="AL206" s="344"/>
      <c r="AM206" s="344"/>
      <c r="AN206" s="344"/>
      <c r="AO206" s="344"/>
      <c r="AP206" s="344"/>
      <c r="AQ206" s="344"/>
      <c r="AR206" s="344"/>
      <c r="AS206" s="344"/>
      <c r="AT206" s="344"/>
      <c r="AU206" s="344"/>
      <c r="AV206" s="344"/>
      <c r="AW206" s="344"/>
      <c r="AX206" s="344"/>
      <c r="AY206" s="344"/>
      <c r="AZ206" s="344"/>
      <c r="BA206" s="317"/>
      <c r="BB206" s="315"/>
      <c r="BC206" s="315"/>
      <c r="BD206" s="315"/>
      <c r="BE206" s="315"/>
      <c r="BF206" s="315"/>
      <c r="BG206" s="315"/>
      <c r="BH206" s="315"/>
      <c r="BI206" s="315"/>
      <c r="BJ206" s="315"/>
      <c r="BK206" s="315"/>
      <c r="BL206" s="315"/>
      <c r="BM206" s="315"/>
      <c r="BN206" s="315"/>
      <c r="BO206" s="315"/>
      <c r="BP206" s="315"/>
      <c r="BQ206" s="315"/>
      <c r="BR206" s="315"/>
      <c r="BS206" s="315"/>
      <c r="BT206" s="315"/>
      <c r="BU206" s="315"/>
      <c r="BV206" s="315"/>
      <c r="BW206" s="315"/>
      <c r="BX206" s="315"/>
      <c r="BY206" s="317"/>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96" customFormat="true" ht="18" customHeight="true" x14ac:dyDescent="0.2">
      <c r="AB207" s="339"/>
      <c r="AC207" s="339"/>
      <c r="AD207" s="339"/>
      <c r="AE207" s="339"/>
      <c r="AF207" s="339"/>
      <c r="AG207" s="339"/>
      <c r="AH207" s="339"/>
      <c r="AI207" s="339"/>
      <c r="AJ207" s="339"/>
      <c r="AK207" s="339"/>
      <c r="AL207" s="339"/>
      <c r="AM207" s="339"/>
      <c r="AN207" s="339"/>
      <c r="AO207" s="339"/>
      <c r="AP207" s="339"/>
      <c r="AQ207" s="339"/>
      <c r="AR207" s="339"/>
      <c r="AS207" s="339"/>
      <c r="AT207" s="339"/>
      <c r="AU207" s="339"/>
      <c r="AV207" s="339"/>
      <c r="AW207" s="339"/>
      <c r="AX207" s="339"/>
      <c r="AY207" s="339"/>
      <c r="AZ207" s="339"/>
      <c r="BB207" s="31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96" customFormat="true" ht="22.5" customHeight="true" x14ac:dyDescent="0.35">
      <c r="A208" s="990" t="str">
        <f>A1026</f>
        <v>Dominican Republic</v>
      </c>
      <c r="B208" s="991"/>
      <c r="AB208" s="339"/>
      <c r="AC208" s="339"/>
      <c r="AD208" s="339"/>
      <c r="AE208" s="339"/>
      <c r="AF208" s="339"/>
      <c r="AG208" s="339"/>
      <c r="AH208" s="339"/>
      <c r="AI208" s="339"/>
      <c r="AJ208" s="339"/>
      <c r="AK208" s="339"/>
      <c r="AL208" s="339"/>
      <c r="AM208" s="339"/>
      <c r="AN208" s="339"/>
      <c r="AO208" s="339"/>
      <c r="AP208" s="339"/>
      <c r="AQ208" s="339"/>
      <c r="AR208" s="339"/>
      <c r="AS208" s="339"/>
      <c r="AT208" s="339"/>
      <c r="AU208" s="339"/>
      <c r="AV208" s="339"/>
      <c r="AW208" s="339"/>
      <c r="AX208" s="339"/>
      <c r="AY208" s="339"/>
      <c r="AZ208" s="339"/>
      <c r="BB208" s="31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96" customFormat="true" ht="22.5" customHeight="true" x14ac:dyDescent="0.35">
      <c r="A209" s="323" t="str">
        <f>A1034</f>
        <v>2014</v>
      </c>
      <c r="B209" s="324"/>
      <c r="AB209" s="339"/>
      <c r="AC209" s="339"/>
      <c r="AD209" s="339"/>
      <c r="AE209" s="339"/>
      <c r="AF209" s="339"/>
      <c r="AG209" s="339"/>
      <c r="AH209" s="339"/>
      <c r="AI209" s="339"/>
      <c r="AJ209" s="339"/>
      <c r="AK209" s="339"/>
      <c r="AL209" s="339"/>
      <c r="AM209" s="339"/>
      <c r="AN209" s="339"/>
      <c r="AO209" s="339"/>
      <c r="AP209" s="339"/>
      <c r="AQ209" s="339"/>
      <c r="AR209" s="339"/>
      <c r="AS209" s="339"/>
      <c r="AT209" s="339"/>
      <c r="AU209" s="339"/>
      <c r="AV209" s="339"/>
      <c r="AW209" s="339"/>
      <c r="AX209" s="339"/>
      <c r="AY209" s="339"/>
      <c r="AZ209" s="339"/>
      <c r="BB209" s="31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96" customFormat="true" ht="22.5" customHeight="true" x14ac:dyDescent="0.35">
      <c r="A210" s="547" t="s">
        <v>111</v>
      </c>
      <c r="B210" s="326"/>
      <c r="AB210" s="339"/>
      <c r="AC210" s="339"/>
      <c r="AD210" s="339"/>
      <c r="AE210" s="339"/>
      <c r="AF210" s="339"/>
      <c r="AG210" s="339"/>
      <c r="AH210" s="339"/>
      <c r="AI210" s="339"/>
      <c r="AJ210" s="339"/>
      <c r="AK210" s="339"/>
      <c r="AL210" s="339"/>
      <c r="AM210" s="339"/>
      <c r="AN210" s="339"/>
      <c r="AO210" s="339"/>
      <c r="AP210" s="339"/>
      <c r="AQ210" s="339"/>
      <c r="AR210" s="339"/>
      <c r="AS210" s="339"/>
      <c r="AT210" s="339"/>
      <c r="AU210" s="339"/>
      <c r="AV210" s="339"/>
      <c r="AW210" s="339"/>
      <c r="AX210" s="339"/>
      <c r="AY210" s="339"/>
      <c r="AZ210" s="339"/>
      <c r="BB210" s="31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96" customFormat="true" ht="20.1" customHeight="true" x14ac:dyDescent="0.35">
      <c r="A211" s="328" t="s">
        <v>96</v>
      </c>
      <c r="B211" s="324"/>
      <c r="AB211" s="339"/>
      <c r="AC211" s="339"/>
      <c r="AD211" s="339"/>
      <c r="AE211" s="339"/>
      <c r="AF211" s="339"/>
      <c r="AG211" s="339"/>
      <c r="AH211" s="339"/>
      <c r="AI211" s="339"/>
      <c r="AJ211" s="339"/>
      <c r="AK211" s="339"/>
      <c r="AL211" s="339"/>
      <c r="AM211" s="339"/>
      <c r="AN211" s="339"/>
      <c r="AO211" s="339"/>
      <c r="AP211" s="339"/>
      <c r="AQ211" s="339"/>
      <c r="AR211" s="339"/>
      <c r="AS211" s="339"/>
      <c r="AT211" s="339"/>
      <c r="AU211" s="339"/>
      <c r="AV211" s="339"/>
      <c r="AW211" s="339"/>
      <c r="AX211" s="339"/>
      <c r="AY211" s="339"/>
      <c r="AZ211" s="339"/>
      <c r="BB211" s="31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96" customFormat="true" ht="15" customHeight="true" x14ac:dyDescent="0.2">
      <c r="A212" s="550" t="s">
        <v>97</v>
      </c>
      <c r="B212" s="350"/>
      <c r="AB212" s="339"/>
      <c r="AC212" s="339"/>
      <c r="AD212" s="339"/>
      <c r="AE212" s="339"/>
      <c r="AF212" s="339"/>
      <c r="AG212" s="339"/>
      <c r="AH212" s="339"/>
      <c r="AI212" s="339"/>
      <c r="AJ212" s="339"/>
      <c r="AK212" s="339"/>
      <c r="AL212" s="339"/>
      <c r="AM212" s="339"/>
      <c r="AN212" s="339"/>
      <c r="AO212" s="339"/>
      <c r="AP212" s="339"/>
      <c r="AQ212" s="339"/>
      <c r="AR212" s="339"/>
      <c r="AS212" s="339"/>
      <c r="AT212" s="339"/>
      <c r="AU212" s="339"/>
      <c r="AV212" s="339"/>
      <c r="AW212" s="339"/>
      <c r="AX212" s="339"/>
      <c r="AY212" s="339"/>
      <c r="AZ212" s="339"/>
      <c r="BB212" s="31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96" customFormat="true" ht="15" customHeight="true" x14ac:dyDescent="0.2">
      <c r="A213" s="331" t="s">
        <v>40</v>
      </c>
      <c r="B213" s="330"/>
      <c r="AB213" s="339"/>
      <c r="AC213" s="339"/>
      <c r="AD213" s="339"/>
      <c r="AE213" s="339"/>
      <c r="AF213" s="339"/>
      <c r="AG213" s="339"/>
      <c r="AH213" s="339"/>
      <c r="AI213" s="339"/>
      <c r="AJ213" s="339"/>
      <c r="AK213" s="339"/>
      <c r="AL213" s="339"/>
      <c r="AM213" s="339"/>
      <c r="AN213" s="339"/>
      <c r="AO213" s="339"/>
      <c r="AP213" s="339"/>
      <c r="AQ213" s="339"/>
      <c r="AR213" s="339"/>
      <c r="AS213" s="339"/>
      <c r="AT213" s="339"/>
      <c r="AU213" s="339"/>
      <c r="AV213" s="339"/>
      <c r="AW213" s="339"/>
      <c r="AX213" s="339"/>
      <c r="AY213" s="339"/>
      <c r="AZ213" s="339"/>
      <c r="BB213" s="31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96" customFormat="true" ht="15" customHeight="true" x14ac:dyDescent="0.2">
      <c r="A214" s="329" t="s">
        <v>39</v>
      </c>
      <c r="B214" s="330"/>
      <c r="AB214" s="339"/>
      <c r="AC214" s="339"/>
      <c r="AD214" s="339"/>
      <c r="AE214" s="339"/>
      <c r="AF214" s="339"/>
      <c r="AG214" s="339"/>
      <c r="AH214" s="339"/>
      <c r="AI214" s="339"/>
      <c r="AJ214" s="339"/>
      <c r="AK214" s="339"/>
      <c r="AL214" s="339"/>
      <c r="AM214" s="339"/>
      <c r="AN214" s="339"/>
      <c r="AO214" s="339"/>
      <c r="AP214" s="339"/>
      <c r="AQ214" s="339"/>
      <c r="AR214" s="339"/>
      <c r="AS214" s="339"/>
      <c r="AT214" s="339"/>
      <c r="AU214" s="339"/>
      <c r="AV214" s="339"/>
      <c r="AW214" s="339"/>
      <c r="AX214" s="339"/>
      <c r="AY214" s="339"/>
      <c r="AZ214" s="339"/>
      <c r="BB214" s="31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96" customFormat="true" ht="15" customHeight="true" x14ac:dyDescent="0.2">
      <c r="A215" s="329" t="s">
        <v>133</v>
      </c>
      <c r="B215" s="349" t="str">
        <f>A1025</f>
        <v>MICS14</v>
      </c>
      <c r="AB215" s="339"/>
      <c r="AC215" s="339"/>
      <c r="AD215" s="339"/>
      <c r="AE215" s="339"/>
      <c r="AF215" s="339"/>
      <c r="AG215" s="339"/>
      <c r="AH215" s="339"/>
      <c r="AI215" s="339"/>
      <c r="AJ215" s="339"/>
      <c r="AK215" s="339"/>
      <c r="AL215" s="339"/>
      <c r="AM215" s="339"/>
      <c r="AN215" s="339"/>
      <c r="AO215" s="339"/>
      <c r="AP215" s="339"/>
      <c r="AQ215" s="339"/>
      <c r="AR215" s="339"/>
      <c r="AS215" s="339"/>
      <c r="AT215" s="339"/>
      <c r="AU215" s="339"/>
      <c r="AV215" s="339"/>
      <c r="AW215" s="339"/>
      <c r="AX215" s="339"/>
      <c r="AY215" s="339"/>
      <c r="AZ215" s="339"/>
      <c r="BB215" s="31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96" customFormat="true" ht="15" customHeight="true" x14ac:dyDescent="0.2">
      <c r="A216" s="182"/>
      <c r="B216" s="184"/>
      <c r="AB216" s="339"/>
      <c r="AC216" s="339"/>
      <c r="AD216" s="339"/>
      <c r="AE216" s="339"/>
      <c r="AF216" s="339"/>
      <c r="AG216" s="339"/>
      <c r="AH216" s="339"/>
      <c r="AI216" s="339"/>
      <c r="AJ216" s="339"/>
      <c r="AK216" s="339"/>
      <c r="AL216" s="339"/>
      <c r="AM216" s="339"/>
      <c r="AN216" s="339"/>
      <c r="AO216" s="339"/>
      <c r="AP216" s="339"/>
      <c r="AQ216" s="339"/>
      <c r="AR216" s="339"/>
      <c r="AS216" s="339"/>
      <c r="AT216" s="339"/>
      <c r="AU216" s="339"/>
      <c r="AV216" s="339"/>
      <c r="AW216" s="339"/>
      <c r="AX216" s="339"/>
      <c r="AY216" s="339"/>
      <c r="AZ216" s="339"/>
      <c r="BB216" s="31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96" customFormat="true" ht="15" customHeight="true" x14ac:dyDescent="0.2">
      <c r="A217" s="182"/>
      <c r="B217" s="183"/>
      <c r="AB217" s="339"/>
      <c r="AC217" s="339"/>
      <c r="AD217" s="339"/>
      <c r="AE217" s="339"/>
      <c r="AF217" s="339"/>
      <c r="AG217" s="339"/>
      <c r="AH217" s="339"/>
      <c r="AI217" s="339"/>
      <c r="AJ217" s="339"/>
      <c r="AK217" s="339"/>
      <c r="AL217" s="339"/>
      <c r="AM217" s="339"/>
      <c r="AN217" s="339"/>
      <c r="AO217" s="339"/>
      <c r="AP217" s="339"/>
      <c r="AQ217" s="339"/>
      <c r="AR217" s="339"/>
      <c r="AS217" s="339"/>
      <c r="AT217" s="339"/>
      <c r="AU217" s="339"/>
      <c r="AV217" s="339"/>
      <c r="AW217" s="339"/>
      <c r="AX217" s="339"/>
      <c r="AY217" s="339"/>
      <c r="AZ217" s="339"/>
      <c r="BB217" s="31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96" customFormat="true" ht="18" customHeight="true" x14ac:dyDescent="0.2">
      <c r="A218" s="182"/>
      <c r="B218" s="184"/>
      <c r="AB218" s="339"/>
      <c r="AC218" s="339"/>
      <c r="AD218" s="339"/>
      <c r="AE218" s="339"/>
      <c r="AF218" s="339"/>
      <c r="AG218" s="339"/>
      <c r="AH218" s="339"/>
      <c r="AI218" s="339"/>
      <c r="AJ218" s="339"/>
      <c r="AK218" s="339"/>
      <c r="AL218" s="339"/>
      <c r="AM218" s="339"/>
      <c r="AN218" s="339"/>
      <c r="AO218" s="339"/>
      <c r="AP218" s="339"/>
      <c r="AQ218" s="339"/>
      <c r="AR218" s="339"/>
      <c r="AS218" s="339"/>
      <c r="AT218" s="339"/>
      <c r="AU218" s="339"/>
      <c r="AV218" s="339"/>
      <c r="AW218" s="339"/>
      <c r="AX218" s="339"/>
      <c r="AY218" s="339"/>
      <c r="AZ218" s="339"/>
      <c r="BB218" s="31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96" customFormat="true" ht="18" customHeight="true" x14ac:dyDescent="0.2">
      <c r="A219" s="181"/>
      <c r="B219" s="180"/>
      <c r="AB219" s="339"/>
      <c r="AC219" s="339"/>
      <c r="AD219" s="339"/>
      <c r="AE219" s="339"/>
      <c r="AF219" s="339"/>
      <c r="AG219" s="339"/>
      <c r="AH219" s="339"/>
      <c r="AI219" s="339"/>
      <c r="AJ219" s="339"/>
      <c r="AK219" s="339"/>
      <c r="AL219" s="339"/>
      <c r="AM219" s="339"/>
      <c r="AN219" s="339"/>
      <c r="AO219" s="339"/>
      <c r="AP219" s="339"/>
      <c r="AQ219" s="339"/>
      <c r="AR219" s="339"/>
      <c r="AS219" s="339"/>
      <c r="AT219" s="339"/>
      <c r="AU219" s="339"/>
      <c r="AV219" s="339"/>
      <c r="AW219" s="339"/>
      <c r="AX219" s="339"/>
      <c r="AY219" s="339"/>
      <c r="AZ219" s="339"/>
      <c r="BB219" s="31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489" customFormat="true" ht="15" customHeight="true" x14ac:dyDescent="0.2">
      <c r="A220" s="299" t="s">
        <v>86</v>
      </c>
      <c r="B220" s="334"/>
      <c r="C220" s="979" t="s">
        <v>114</v>
      </c>
      <c r="D220" s="980"/>
      <c r="E220" s="980"/>
      <c r="F220" s="980"/>
      <c r="G220" s="981"/>
      <c r="H220" s="982" t="s">
        <v>38</v>
      </c>
      <c r="I220" s="974"/>
      <c r="J220" s="974"/>
      <c r="K220" s="974"/>
      <c r="L220" s="976"/>
      <c r="M220" s="969" t="s">
        <v>37</v>
      </c>
      <c r="N220" s="970"/>
      <c r="O220" s="970"/>
      <c r="P220" s="970"/>
      <c r="Q220" s="972"/>
      <c r="R220" s="20" t="s">
        <v>138</v>
      </c>
      <c r="S220" s="398"/>
      <c r="T220" s="398"/>
      <c r="U220" s="398"/>
      <c r="V220" s="398"/>
      <c r="W220" s="398"/>
      <c r="X220" s="398"/>
      <c r="Y220" s="398"/>
      <c r="Z220" s="398"/>
      <c r="AA220" s="398"/>
      <c r="AB220" s="833"/>
      <c r="AC220" s="833"/>
      <c r="AD220" s="833"/>
      <c r="AE220" s="833"/>
      <c r="AF220" s="833"/>
      <c r="AG220" s="833"/>
      <c r="AH220" s="833"/>
      <c r="AI220" s="833"/>
      <c r="AJ220" s="833"/>
      <c r="AK220" s="833"/>
      <c r="AL220" s="833"/>
      <c r="AM220" s="833"/>
      <c r="AN220" s="833"/>
      <c r="AO220" s="833"/>
      <c r="AP220" s="833"/>
      <c r="AQ220" s="833"/>
      <c r="AR220" s="833"/>
      <c r="AS220" s="833"/>
      <c r="AT220" s="833"/>
      <c r="AU220" s="833"/>
      <c r="AV220" s="833"/>
      <c r="AW220" s="833"/>
      <c r="AX220" s="833"/>
      <c r="AY220" s="833"/>
      <c r="AZ220" s="344"/>
      <c r="BA220" s="345" t="s">
        <v>128</v>
      </c>
      <c r="BB220" s="299" t="s">
        <v>86</v>
      </c>
      <c r="BC220" s="969" t="s">
        <v>114</v>
      </c>
      <c r="BD220" s="970"/>
      <c r="BE220" s="970"/>
      <c r="BF220" s="970"/>
      <c r="BG220" s="971"/>
      <c r="BH220" s="969" t="s">
        <v>38</v>
      </c>
      <c r="BI220" s="970"/>
      <c r="BJ220" s="970"/>
      <c r="BK220" s="970"/>
      <c r="BL220" s="971"/>
      <c r="BM220" s="969" t="s">
        <v>37</v>
      </c>
      <c r="BN220" s="970"/>
      <c r="BO220" s="970"/>
      <c r="BP220" s="970"/>
      <c r="BQ220" s="972"/>
      <c r="BR220" s="19" t="s">
        <v>138</v>
      </c>
      <c r="BS220" s="398"/>
      <c r="BT220" s="398"/>
      <c r="BU220" s="398"/>
      <c r="BV220" s="398"/>
      <c r="BW220" s="398"/>
      <c r="BX220" s="398"/>
      <c r="BY220" s="398"/>
      <c r="BZ220" s="409"/>
      <c r="CA220" s="409"/>
      <c r="CB220" s="343"/>
      <c r="CC220" s="343"/>
      <c r="CD220" s="343"/>
      <c r="CE220" s="343"/>
      <c r="CF220" s="343"/>
      <c r="CG220" s="343"/>
      <c r="CH220" s="343"/>
      <c r="CI220" s="343"/>
      <c r="CJ220" s="343"/>
      <c r="CK220" s="343"/>
      <c r="CL220" s="343"/>
      <c r="CM220" s="343"/>
      <c r="CN220" s="343"/>
      <c r="CO220" s="343"/>
      <c r="CP220" s="343"/>
      <c r="CQ220" s="343"/>
      <c r="CR220" s="343"/>
      <c r="CS220" s="343"/>
      <c r="CT220" s="343"/>
      <c r="CU220" s="343"/>
      <c r="CV220" s="343"/>
      <c r="CW220" s="343"/>
      <c r="CX220" s="343"/>
      <c r="CY220" s="343"/>
      <c r="CZ220" s="343"/>
    </row>
    <row r="221" s="489" customFormat="true" ht="24" x14ac:dyDescent="0.2">
      <c r="A221" s="333" t="s">
        <v>87</v>
      </c>
      <c r="B221" s="367"/>
      <c r="C221" s="390" t="s">
        <v>0</v>
      </c>
      <c r="D221" s="545" t="s">
        <v>1</v>
      </c>
      <c r="E221" s="545" t="s">
        <v>2</v>
      </c>
      <c r="F221" s="545" t="s">
        <v>3</v>
      </c>
      <c r="G221" s="546" t="s">
        <v>4</v>
      </c>
      <c r="H221" s="372" t="s">
        <v>0</v>
      </c>
      <c r="I221" s="548" t="s">
        <v>1</v>
      </c>
      <c r="J221" s="548" t="s">
        <v>2</v>
      </c>
      <c r="K221" s="548" t="s">
        <v>3</v>
      </c>
      <c r="L221" s="549" t="s">
        <v>4</v>
      </c>
      <c r="M221" s="373" t="s">
        <v>0</v>
      </c>
      <c r="N221" s="548" t="s">
        <v>1</v>
      </c>
      <c r="O221" s="548" t="s">
        <v>2</v>
      </c>
      <c r="P221" s="548" t="s">
        <v>3</v>
      </c>
      <c r="Q221" s="544" t="s">
        <v>4</v>
      </c>
      <c r="R221" s="372" t="s">
        <v>617</v>
      </c>
      <c r="S221" s="548" t="s">
        <v>618</v>
      </c>
      <c r="T221" s="548" t="s">
        <v>619</v>
      </c>
      <c r="U221" s="548" t="s">
        <v>620</v>
      </c>
      <c r="V221" s="548" t="s">
        <v>621</v>
      </c>
      <c r="W221" s="548" t="s">
        <v>151</v>
      </c>
      <c r="X221" s="548" t="s">
        <v>152</v>
      </c>
      <c r="Y221" s="548" t="s">
        <v>622</v>
      </c>
      <c r="Z221" s="548" t="s">
        <v>623</v>
      </c>
      <c r="AA221" s="549" t="s">
        <v>624</v>
      </c>
      <c r="AB221" s="833"/>
      <c r="AC221" s="833"/>
      <c r="AD221" s="833"/>
      <c r="AE221" s="833"/>
      <c r="AF221" s="833"/>
      <c r="AG221" s="833"/>
      <c r="AH221" s="833"/>
      <c r="AI221" s="833"/>
      <c r="AJ221" s="833"/>
      <c r="AK221" s="833"/>
      <c r="AL221" s="833"/>
      <c r="AM221" s="833"/>
      <c r="AN221" s="833"/>
      <c r="AO221" s="833"/>
      <c r="AP221" s="833"/>
      <c r="AQ221" s="833"/>
      <c r="AR221" s="833"/>
      <c r="AS221" s="833"/>
      <c r="AT221" s="833"/>
      <c r="AU221" s="833"/>
      <c r="AV221" s="833"/>
      <c r="AW221" s="833"/>
      <c r="AX221" s="833"/>
      <c r="AY221" s="833"/>
      <c r="AZ221" s="344"/>
      <c r="BA221" s="333" t="s">
        <v>117</v>
      </c>
      <c r="BB221" s="332"/>
      <c r="BC221" s="422" t="s">
        <v>0</v>
      </c>
      <c r="BD221" s="521" t="s">
        <v>1</v>
      </c>
      <c r="BE221" s="521" t="s">
        <v>2</v>
      </c>
      <c r="BF221" s="521" t="s">
        <v>3</v>
      </c>
      <c r="BG221" s="423" t="s">
        <v>4</v>
      </c>
      <c r="BH221" s="422" t="s">
        <v>0</v>
      </c>
      <c r="BI221" s="521" t="s">
        <v>1</v>
      </c>
      <c r="BJ221" s="521" t="s">
        <v>2</v>
      </c>
      <c r="BK221" s="521" t="s">
        <v>3</v>
      </c>
      <c r="BL221" s="423" t="s">
        <v>4</v>
      </c>
      <c r="BM221" s="422" t="s">
        <v>0</v>
      </c>
      <c r="BN221" s="521" t="s">
        <v>1</v>
      </c>
      <c r="BO221" s="521" t="s">
        <v>2</v>
      </c>
      <c r="BP221" s="521" t="s">
        <v>3</v>
      </c>
      <c r="BQ221" s="423" t="s">
        <v>4</v>
      </c>
      <c r="BR221" s="422" t="s">
        <v>617</v>
      </c>
      <c r="BS221" s="521" t="s">
        <v>618</v>
      </c>
      <c r="BT221" s="521" t="s">
        <v>619</v>
      </c>
      <c r="BU221" s="521" t="s">
        <v>620</v>
      </c>
      <c r="BV221" s="521" t="s">
        <v>621</v>
      </c>
      <c r="BW221" s="521" t="s">
        <v>151</v>
      </c>
      <c r="BX221" s="521" t="s">
        <v>152</v>
      </c>
      <c r="BY221" s="522" t="s">
        <v>622</v>
      </c>
      <c r="BZ221" s="522" t="s">
        <v>623</v>
      </c>
      <c r="CA221" s="522" t="s">
        <v>624</v>
      </c>
      <c r="CB221" s="879"/>
      <c r="CC221" s="879"/>
      <c r="CD221" s="879"/>
      <c r="CE221" s="879"/>
      <c r="CF221" s="879"/>
      <c r="CG221" s="879"/>
      <c r="CH221" s="879"/>
      <c r="CI221" s="879"/>
      <c r="CJ221" s="879"/>
      <c r="CK221" s="879"/>
      <c r="CL221" s="879"/>
      <c r="CM221" s="879"/>
      <c r="CN221" s="879"/>
      <c r="CO221" s="879"/>
      <c r="CP221" s="879"/>
      <c r="CQ221" s="879"/>
      <c r="CR221" s="879"/>
      <c r="CS221" s="879"/>
      <c r="CT221" s="879"/>
      <c r="CU221" s="879"/>
      <c r="CV221" s="879"/>
      <c r="CW221" s="879"/>
      <c r="CX221" s="879"/>
      <c r="CY221" s="879"/>
      <c r="CZ221" s="879"/>
    </row>
    <row r="222" s="489" customFormat="true" ht="15" customHeight="true" x14ac:dyDescent="0.2">
      <c r="A222" s="983" t="s">
        <v>36</v>
      </c>
      <c r="B222" s="369" t="s">
        <v>15</v>
      </c>
      <c r="C222" s="132">
        <v>24.039017352619439</v>
      </c>
      <c r="D222" s="131">
        <v>41.495124292733529</v>
      </c>
      <c r="E222" s="131">
        <v>58.520903203255578</v>
      </c>
      <c r="F222" s="131">
        <v>72.309340062108248</v>
      </c>
      <c r="G222" s="130">
        <v>83.034335364571859</v>
      </c>
      <c r="H222" s="129">
        <v>29.256491555290321</v>
      </c>
      <c r="I222" s="131">
        <v>48.75995860774772</v>
      </c>
      <c r="J222" s="131">
        <v>62.619760568428894</v>
      </c>
      <c r="K222" s="131">
        <v>75.862227337610264</v>
      </c>
      <c r="L222" s="128">
        <v>83.676736648748445</v>
      </c>
      <c r="M222" s="132">
        <v>19.362518011727474</v>
      </c>
      <c r="N222" s="131">
        <v>25.917423898178903</v>
      </c>
      <c r="O222" s="131">
        <v>38.552217841685312</v>
      </c>
      <c r="P222" s="131">
        <v>56.335544901798215</v>
      </c>
      <c r="Q222" s="130">
        <v>75.877599556101288</v>
      </c>
      <c r="R222" s="129">
        <v>57.013675240899531</v>
      </c>
      <c r="S222" s="131">
        <v>45.754369931501628</v>
      </c>
      <c r="T222" s="131">
        <v>60.04502567671792</v>
      </c>
      <c r="U222" s="131">
        <v>65.170476094225975</v>
      </c>
      <c r="V222" s="131">
        <v>44.317331620022614</v>
      </c>
      <c r="W222" s="131">
        <v>29.648500020384233</v>
      </c>
      <c r="X222" s="131">
        <v>28.965987432825358</v>
      </c>
      <c r="Y222" s="131">
        <v>44.368023663011002</v>
      </c>
      <c r="Z222" s="131">
        <v>61.101571202145436</v>
      </c>
      <c r="AA222" s="128">
        <v>42.409981829470503</v>
      </c>
      <c r="AB222" s="833"/>
      <c r="AC222" s="833"/>
      <c r="AD222" s="833"/>
      <c r="AE222" s="833"/>
      <c r="AF222" s="833"/>
      <c r="AG222" s="833"/>
      <c r="AH222" s="833"/>
      <c r="AI222" s="833"/>
      <c r="AJ222" s="833"/>
      <c r="AK222" s="833"/>
      <c r="AL222" s="833"/>
      <c r="AM222" s="833"/>
      <c r="AN222" s="833"/>
      <c r="AO222" s="833"/>
      <c r="AP222" s="833"/>
      <c r="AQ222" s="833"/>
      <c r="AR222" s="833"/>
      <c r="AS222" s="833"/>
      <c r="AT222" s="833"/>
      <c r="AU222" s="833"/>
      <c r="AV222" s="833"/>
      <c r="AW222" s="833"/>
      <c r="AX222" s="833"/>
      <c r="AY222" s="833"/>
      <c r="AZ222" s="344"/>
      <c r="BA222" s="968" t="s">
        <v>36</v>
      </c>
      <c r="BB222" s="553" t="s">
        <v>15</v>
      </c>
      <c r="BC222" s="426">
        <v>4138.2867489033752</v>
      </c>
      <c r="BD222" s="424">
        <v>6606.2981437698963</v>
      </c>
      <c r="BE222" s="424">
        <v>9010.8622563644403</v>
      </c>
      <c r="BF222" s="424">
        <v>10642.049811869543</v>
      </c>
      <c r="BG222" s="430">
        <v>10621.241388791028</v>
      </c>
      <c r="BH222" s="426">
        <v>3559.3741823729356</v>
      </c>
      <c r="BI222" s="424">
        <v>5640.5034944709159</v>
      </c>
      <c r="BJ222" s="424">
        <v>6884.5499857830982</v>
      </c>
      <c r="BK222" s="424">
        <v>8228.2024188626347</v>
      </c>
      <c r="BL222" s="430">
        <v>7866.1048130927993</v>
      </c>
      <c r="BM222" s="426">
        <v>879.91648003782529</v>
      </c>
      <c r="BN222" s="424">
        <v>1149.5846080871634</v>
      </c>
      <c r="BO222" s="424">
        <v>1613.1168022570696</v>
      </c>
      <c r="BP222" s="424">
        <v>2303.3530628916296</v>
      </c>
      <c r="BQ222" s="430">
        <v>2894.0325018421831</v>
      </c>
      <c r="BR222" s="426">
        <v>3057.0369450871431</v>
      </c>
      <c r="BS222" s="424">
        <v>1396.6959573749748</v>
      </c>
      <c r="BT222" s="424">
        <v>7760.1876832452826</v>
      </c>
      <c r="BU222" s="424">
        <v>3856.9119238333528</v>
      </c>
      <c r="BV222" s="424">
        <v>2314.7489907220611</v>
      </c>
      <c r="BW222" s="424">
        <v>705.86505722629477</v>
      </c>
      <c r="BX222" s="424">
        <v>838.46420021362769</v>
      </c>
      <c r="BY222" s="428">
        <v>1920.7038535283957</v>
      </c>
      <c r="BZ222" s="428">
        <v>15581.862504075014</v>
      </c>
      <c r="CA222" s="428">
        <v>3586.2612343921337</v>
      </c>
      <c r="CB222" s="6"/>
      <c r="CC222" s="6"/>
      <c r="CD222" s="6"/>
      <c r="CE222" s="6"/>
      <c r="CF222" s="6"/>
      <c r="CG222" s="6"/>
      <c r="CH222" s="6"/>
      <c r="CI222" s="6"/>
      <c r="CJ222" s="6"/>
      <c r="CK222" s="6"/>
      <c r="CL222" s="6"/>
      <c r="CM222" s="6"/>
      <c r="CN222" s="6"/>
      <c r="CO222" s="6"/>
      <c r="CP222" s="6"/>
      <c r="CQ222" s="6"/>
      <c r="CR222" s="6"/>
      <c r="CS222" s="6"/>
      <c r="CT222" s="6"/>
      <c r="CU222" s="6"/>
      <c r="CV222" s="6"/>
      <c r="CW222" s="6"/>
      <c r="CX222" s="6"/>
      <c r="CY222" s="6"/>
      <c r="CZ222" s="8"/>
    </row>
    <row r="223" s="489" customFormat="true" ht="15" customHeight="true" x14ac:dyDescent="0.2">
      <c r="A223" s="977"/>
      <c r="B223" s="370" t="s">
        <v>16</v>
      </c>
      <c r="C223" s="127">
        <v>20.346153759419831</v>
      </c>
      <c r="D223" s="126">
        <v>16.728591912800283</v>
      </c>
      <c r="E223" s="126">
        <v>17.030750418383455</v>
      </c>
      <c r="F223" s="126">
        <v>14.449635820291522</v>
      </c>
      <c r="G223" s="125">
        <v>9.1584584159276261</v>
      </c>
      <c r="H223" s="124">
        <v>19.532137815362848</v>
      </c>
      <c r="I223" s="126">
        <v>17.385586081780524</v>
      </c>
      <c r="J223" s="126">
        <v>18.357388570038918</v>
      </c>
      <c r="K223" s="126">
        <v>12.905837873381627</v>
      </c>
      <c r="L223" s="123">
        <v>8.5827534303088981</v>
      </c>
      <c r="M223" s="127">
        <v>19.163210674887697</v>
      </c>
      <c r="N223" s="126">
        <v>19.635665120986786</v>
      </c>
      <c r="O223" s="126">
        <v>17.753889686081383</v>
      </c>
      <c r="P223" s="126">
        <v>14.280691499333638</v>
      </c>
      <c r="Q223" s="125">
        <v>10.629668381802041</v>
      </c>
      <c r="R223" s="124">
        <v>17.323369469588144</v>
      </c>
      <c r="S223" s="126">
        <v>10.463884354717235</v>
      </c>
      <c r="T223" s="126">
        <v>18.023871988763695</v>
      </c>
      <c r="U223" s="126">
        <v>12.533297793948488</v>
      </c>
      <c r="V223" s="126">
        <v>12.122757051561198</v>
      </c>
      <c r="W223" s="126">
        <v>18.965199348846838</v>
      </c>
      <c r="X223" s="126">
        <v>15.757401445074795</v>
      </c>
      <c r="Y223" s="126">
        <v>17.65011550845858</v>
      </c>
      <c r="Z223" s="126">
        <v>16.235316354337503</v>
      </c>
      <c r="AA223" s="123">
        <v>15.630192023791622</v>
      </c>
      <c r="AB223" s="833"/>
      <c r="AC223" s="833"/>
      <c r="AD223" s="833"/>
      <c r="AE223" s="833"/>
      <c r="AF223" s="833"/>
      <c r="AG223" s="833"/>
      <c r="AH223" s="833"/>
      <c r="AI223" s="833"/>
      <c r="AJ223" s="833"/>
      <c r="AK223" s="833"/>
      <c r="AL223" s="833"/>
      <c r="AM223" s="833"/>
      <c r="AN223" s="833"/>
      <c r="AO223" s="833"/>
      <c r="AP223" s="833"/>
      <c r="AQ223" s="833"/>
      <c r="AR223" s="833"/>
      <c r="AS223" s="833"/>
      <c r="AT223" s="833"/>
      <c r="AU223" s="833"/>
      <c r="AV223" s="833"/>
      <c r="AW223" s="833"/>
      <c r="AX223" s="833"/>
      <c r="AY223" s="833"/>
      <c r="AZ223" s="344"/>
      <c r="BA223" s="965"/>
      <c r="BB223" s="552" t="s">
        <v>16</v>
      </c>
      <c r="BC223" s="427">
        <v>3502.5649034935668</v>
      </c>
      <c r="BD223" s="425">
        <v>2663.3024381799341</v>
      </c>
      <c r="BE223" s="425">
        <v>2622.3406978113276</v>
      </c>
      <c r="BF223" s="425">
        <v>2126.6097025755844</v>
      </c>
      <c r="BG223" s="431">
        <v>1171.4936617205208</v>
      </c>
      <c r="BH223" s="427">
        <v>2376.2995277532259</v>
      </c>
      <c r="BI223" s="425">
        <v>2011.1472988848304</v>
      </c>
      <c r="BJ223" s="425">
        <v>2018.250438386292</v>
      </c>
      <c r="BK223" s="425">
        <v>1399.7986894666469</v>
      </c>
      <c r="BL223" s="431">
        <v>806.82924276960728</v>
      </c>
      <c r="BM223" s="427">
        <v>870.85909348450878</v>
      </c>
      <c r="BN223" s="425">
        <v>870.95301143052518</v>
      </c>
      <c r="BO223" s="425">
        <v>742.86511545568737</v>
      </c>
      <c r="BP223" s="425">
        <v>583.88490894228744</v>
      </c>
      <c r="BQ223" s="431">
        <v>405.42407720732524</v>
      </c>
      <c r="BR223" s="427">
        <v>928.86803487341842</v>
      </c>
      <c r="BS223" s="425">
        <v>319.42009033350399</v>
      </c>
      <c r="BT223" s="425">
        <v>2329.3957798377105</v>
      </c>
      <c r="BU223" s="425">
        <v>741.7442468356777</v>
      </c>
      <c r="BV223" s="425">
        <v>633.18658015032611</v>
      </c>
      <c r="BW223" s="425">
        <v>451.51935222618295</v>
      </c>
      <c r="BX223" s="425">
        <v>456.1217542032536</v>
      </c>
      <c r="BY223" s="429">
        <v>764.07831752443337</v>
      </c>
      <c r="BZ223" s="429">
        <v>4140.2612431440184</v>
      </c>
      <c r="CA223" s="429">
        <v>1321.7160046524093</v>
      </c>
      <c r="CB223" s="6"/>
      <c r="CC223" s="6"/>
      <c r="CD223" s="6"/>
      <c r="CE223" s="6"/>
      <c r="CF223" s="6"/>
      <c r="CG223" s="6"/>
      <c r="CH223" s="6"/>
      <c r="CI223" s="6"/>
      <c r="CJ223" s="6"/>
      <c r="CK223" s="6"/>
      <c r="CL223" s="6"/>
      <c r="CM223" s="6"/>
      <c r="CN223" s="6"/>
      <c r="CO223" s="6"/>
      <c r="CP223" s="6"/>
      <c r="CQ223" s="6"/>
      <c r="CR223" s="6"/>
      <c r="CS223" s="6"/>
      <c r="CT223" s="6"/>
      <c r="CU223" s="6"/>
      <c r="CV223" s="6"/>
      <c r="CW223" s="6"/>
      <c r="CX223" s="6"/>
      <c r="CY223" s="6"/>
      <c r="CZ223" s="8"/>
    </row>
    <row r="224" s="489" customFormat="true" ht="15" customHeight="true" x14ac:dyDescent="0.2">
      <c r="A224" s="978"/>
      <c r="B224" s="371" t="s">
        <v>20</v>
      </c>
      <c r="C224" s="127">
        <v>55.614828887960378</v>
      </c>
      <c r="D224" s="126">
        <v>41.776283794466131</v>
      </c>
      <c r="E224" s="126">
        <v>24.448346378360917</v>
      </c>
      <c r="F224" s="126">
        <v>13.241024117600153</v>
      </c>
      <c r="G224" s="125">
        <v>7.807206219500566</v>
      </c>
      <c r="H224" s="124">
        <v>51.211370629346639</v>
      </c>
      <c r="I224" s="126">
        <v>33.854455310471501</v>
      </c>
      <c r="J224" s="126">
        <v>19.022850861532127</v>
      </c>
      <c r="K224" s="126">
        <v>11.231934789007994</v>
      </c>
      <c r="L224" s="123">
        <v>7.740509920942551</v>
      </c>
      <c r="M224" s="127">
        <v>61.474271313384811</v>
      </c>
      <c r="N224" s="126">
        <v>54.446910980834559</v>
      </c>
      <c r="O224" s="126">
        <v>43.693892472233216</v>
      </c>
      <c r="P224" s="126">
        <v>29.38376359886815</v>
      </c>
      <c r="Q224" s="125">
        <v>13.492732062096707</v>
      </c>
      <c r="R224" s="124">
        <v>25.66295528951197</v>
      </c>
      <c r="S224" s="126">
        <v>43.781745713780836</v>
      </c>
      <c r="T224" s="126">
        <v>21.931102334518609</v>
      </c>
      <c r="U224" s="126">
        <v>22.2962261118257</v>
      </c>
      <c r="V224" s="126">
        <v>43.559911328415957</v>
      </c>
      <c r="W224" s="126">
        <v>51.386300630769114</v>
      </c>
      <c r="X224" s="126">
        <v>55.27661112209983</v>
      </c>
      <c r="Y224" s="126">
        <v>37.981860828530131</v>
      </c>
      <c r="Z224" s="126">
        <v>22.663112443517072</v>
      </c>
      <c r="AA224" s="123">
        <v>41.95982614673752</v>
      </c>
      <c r="AB224" s="833"/>
      <c r="AC224" s="833"/>
      <c r="AD224" s="833"/>
      <c r="AE224" s="833"/>
      <c r="AF224" s="833"/>
      <c r="AG224" s="833"/>
      <c r="AH224" s="833"/>
      <c r="AI224" s="833"/>
      <c r="AJ224" s="833"/>
      <c r="AK224" s="833"/>
      <c r="AL224" s="833"/>
      <c r="AM224" s="833"/>
      <c r="AN224" s="833"/>
      <c r="AO224" s="833"/>
      <c r="AP224" s="833"/>
      <c r="AQ224" s="833"/>
      <c r="AR224" s="833"/>
      <c r="AS224" s="833"/>
      <c r="AT224" s="833"/>
      <c r="AU224" s="833"/>
      <c r="AV224" s="833"/>
      <c r="AW224" s="833"/>
      <c r="AX224" s="833"/>
      <c r="AY224" s="833"/>
      <c r="AZ224" s="344"/>
      <c r="BA224" s="965"/>
      <c r="BB224" s="552" t="s">
        <v>20</v>
      </c>
      <c r="BC224" s="427">
        <v>9574.0231829607837</v>
      </c>
      <c r="BD224" s="425">
        <v>6651.0605954086941</v>
      </c>
      <c r="BE224" s="425">
        <v>3764.4784949088257</v>
      </c>
      <c r="BF224" s="425">
        <v>1948.7335674566295</v>
      </c>
      <c r="BG224" s="431">
        <v>998.64979306821124</v>
      </c>
      <c r="BH224" s="427">
        <v>6230.4268479200855</v>
      </c>
      <c r="BI224" s="425">
        <v>3916.2497043584845</v>
      </c>
      <c r="BJ224" s="425">
        <v>2091.4127815164984</v>
      </c>
      <c r="BK224" s="425">
        <v>1218.2430735671862</v>
      </c>
      <c r="BL224" s="431">
        <v>727.65340503786797</v>
      </c>
      <c r="BM224" s="427">
        <v>2793.6565065659993</v>
      </c>
      <c r="BN224" s="425">
        <v>2415.0290193716887</v>
      </c>
      <c r="BO224" s="425">
        <v>1828.2567397915466</v>
      </c>
      <c r="BP224" s="425">
        <v>1201.393933487562</v>
      </c>
      <c r="BQ224" s="431">
        <v>514.6236221862149</v>
      </c>
      <c r="BR224" s="427">
        <v>1376.031313692238</v>
      </c>
      <c r="BS224" s="425">
        <v>1336.479714108259</v>
      </c>
      <c r="BT224" s="425">
        <v>2834.36418418109</v>
      </c>
      <c r="BU224" s="425">
        <v>1319.5327930833409</v>
      </c>
      <c r="BV224" s="425">
        <v>2275.1879929936508</v>
      </c>
      <c r="BW224" s="425">
        <v>1223.393898863264</v>
      </c>
      <c r="BX224" s="425">
        <v>1600.0648913659491</v>
      </c>
      <c r="BY224" s="429">
        <v>1644.2451214782423</v>
      </c>
      <c r="BZ224" s="429">
        <v>5779.4504308405594</v>
      </c>
      <c r="CA224" s="429">
        <v>3548.1952931965448</v>
      </c>
      <c r="CB224" s="6"/>
      <c r="CC224" s="6"/>
      <c r="CD224" s="6"/>
      <c r="CE224" s="6"/>
      <c r="CF224" s="6"/>
      <c r="CG224" s="6"/>
      <c r="CH224" s="6"/>
      <c r="CI224" s="6"/>
      <c r="CJ224" s="6"/>
      <c r="CK224" s="6"/>
      <c r="CL224" s="6"/>
      <c r="CM224" s="6"/>
      <c r="CN224" s="6"/>
      <c r="CO224" s="6"/>
      <c r="CP224" s="6"/>
      <c r="CQ224" s="6"/>
      <c r="CR224" s="6"/>
      <c r="CS224" s="6"/>
      <c r="CT224" s="6"/>
      <c r="CU224" s="6"/>
      <c r="CV224" s="6"/>
      <c r="CW224" s="6"/>
      <c r="CX224" s="6"/>
      <c r="CY224" s="6"/>
      <c r="CZ224" s="8"/>
    </row>
    <row r="225" s="489" customFormat="true" ht="15" customHeight="true" x14ac:dyDescent="0.2">
      <c r="A225" s="983" t="s">
        <v>650</v>
      </c>
      <c r="B225" s="369" t="s">
        <v>651</v>
      </c>
      <c r="C225" s="127">
        <v>36.528395377644308</v>
      </c>
      <c r="D225" s="126">
        <v>44.306835490099253</v>
      </c>
      <c r="E225" s="126">
        <v>55.579058160370074</v>
      </c>
      <c r="F225" s="126">
        <v>61.066588524123077</v>
      </c>
      <c r="G225" s="125">
        <v>56.387230139341639</v>
      </c>
      <c r="H225" s="124">
        <v>37.749633840132169</v>
      </c>
      <c r="I225" s="126">
        <v>48.661896356452516</v>
      </c>
      <c r="J225" s="126">
        <v>56.627450579670537</v>
      </c>
      <c r="K225" s="126">
        <v>61.233832264188536</v>
      </c>
      <c r="L225" s="123">
        <v>55.157288224521871</v>
      </c>
      <c r="M225" s="127">
        <v>33.70463999813888</v>
      </c>
      <c r="N225" s="126">
        <v>38.882975645111209</v>
      </c>
      <c r="O225" s="126">
        <v>45.349505268779261</v>
      </c>
      <c r="P225" s="126">
        <v>55.566901713868134</v>
      </c>
      <c r="Q225" s="125">
        <v>63.523200429847357</v>
      </c>
      <c r="R225" s="124">
        <v>63.854730736225697</v>
      </c>
      <c r="S225" s="126">
        <v>44.682992186528544</v>
      </c>
      <c r="T225" s="126">
        <v>61.358624314570733</v>
      </c>
      <c r="U225" s="126">
        <v>64.531088709870801</v>
      </c>
      <c r="V225" s="126">
        <v>43.557302357211086</v>
      </c>
      <c r="W225" s="126">
        <v>37.447723368099361</v>
      </c>
      <c r="X225" s="126">
        <v>34.919180858261953</v>
      </c>
      <c r="Y225" s="126">
        <v>46.831056449337282</v>
      </c>
      <c r="Z225" s="126">
        <v>49.292787432493071</v>
      </c>
      <c r="AA225" s="123">
        <v>42.196104032337004</v>
      </c>
      <c r="AB225" s="833"/>
      <c r="AC225" s="833"/>
      <c r="AD225" s="833"/>
      <c r="AE225" s="833"/>
      <c r="AF225" s="833"/>
      <c r="AG225" s="833"/>
      <c r="AH225" s="833"/>
      <c r="AI225" s="833"/>
      <c r="AJ225" s="833"/>
      <c r="AK225" s="833"/>
      <c r="AL225" s="833"/>
      <c r="AM225" s="833"/>
      <c r="AN225" s="833"/>
      <c r="AO225" s="833"/>
      <c r="AP225" s="833"/>
      <c r="AQ225" s="833"/>
      <c r="AR225" s="833"/>
      <c r="AS225" s="833"/>
      <c r="AT225" s="833"/>
      <c r="AU225" s="833"/>
      <c r="AV225" s="833"/>
      <c r="AW225" s="833"/>
      <c r="AX225" s="833"/>
      <c r="AY225" s="833"/>
      <c r="AZ225" s="344"/>
      <c r="BA225" s="965" t="s">
        <v>70</v>
      </c>
      <c r="BB225" s="552" t="s">
        <v>71</v>
      </c>
      <c r="BC225" s="54" t="s">
        <v>35</v>
      </c>
      <c r="BD225" s="50" t="s">
        <v>35</v>
      </c>
      <c r="BE225" s="50" t="s">
        <v>35</v>
      </c>
      <c r="BF225" s="50" t="s">
        <v>35</v>
      </c>
      <c r="BG225" s="45" t="s">
        <v>35</v>
      </c>
      <c r="BH225" s="54" t="s">
        <v>35</v>
      </c>
      <c r="BI225" s="50" t="s">
        <v>35</v>
      </c>
      <c r="BJ225" s="50" t="s">
        <v>35</v>
      </c>
      <c r="BK225" s="50" t="s">
        <v>35</v>
      </c>
      <c r="BL225" s="45" t="s">
        <v>35</v>
      </c>
      <c r="BM225" s="54" t="s">
        <v>35</v>
      </c>
      <c r="BN225" s="50" t="s">
        <v>35</v>
      </c>
      <c r="BO225" s="50" t="s">
        <v>35</v>
      </c>
      <c r="BP225" s="50" t="s">
        <v>35</v>
      </c>
      <c r="BQ225" s="45" t="s">
        <v>35</v>
      </c>
      <c r="BR225" s="54" t="s">
        <v>35</v>
      </c>
      <c r="BS225" s="50" t="s">
        <v>35</v>
      </c>
      <c r="BT225" s="50" t="s">
        <v>35</v>
      </c>
      <c r="BU225" s="50" t="s">
        <v>35</v>
      </c>
      <c r="BV225" s="50" t="s">
        <v>35</v>
      </c>
      <c r="BW225" s="50" t="s">
        <v>35</v>
      </c>
      <c r="BX225" s="50" t="s">
        <v>35</v>
      </c>
      <c r="BY225" s="39" t="s">
        <v>35</v>
      </c>
      <c r="BZ225" s="39" t="s">
        <v>35</v>
      </c>
      <c r="CA225" s="39" t="s">
        <v>35</v>
      </c>
      <c r="CB225" s="8"/>
      <c r="CC225" s="8"/>
      <c r="CD225" s="8"/>
      <c r="CE225" s="8"/>
      <c r="CF225" s="8"/>
      <c r="CG225" s="8"/>
      <c r="CH225" s="8"/>
      <c r="CI225" s="8"/>
      <c r="CJ225" s="8"/>
      <c r="CK225" s="8"/>
      <c r="CL225" s="8"/>
      <c r="CM225" s="8"/>
      <c r="CN225" s="8"/>
      <c r="CO225" s="8"/>
      <c r="CP225" s="8"/>
      <c r="CQ225" s="8"/>
      <c r="CR225" s="8"/>
      <c r="CS225" s="8"/>
      <c r="CT225" s="8"/>
      <c r="CU225" s="8"/>
      <c r="CV225" s="8"/>
      <c r="CW225" s="8"/>
      <c r="CX225" s="8"/>
      <c r="CY225" s="8"/>
      <c r="CZ225" s="8"/>
    </row>
    <row r="226" s="489" customFormat="true" ht="15" customHeight="true" x14ac:dyDescent="0.2">
      <c r="A226" s="977"/>
      <c r="B226" s="370" t="s">
        <v>652</v>
      </c>
      <c r="C226" s="127">
        <v>35.150192426427751</v>
      </c>
      <c r="D226" s="126">
        <v>25.104997202072138</v>
      </c>
      <c r="E226" s="126">
        <v>14.303698955006027</v>
      </c>
      <c r="F226" s="126">
        <v>6.9447975652019727</v>
      </c>
      <c r="G226" s="125">
        <v>3.3416922995005245</v>
      </c>
      <c r="H226" s="124">
        <v>30.979893989552814</v>
      </c>
      <c r="I226" s="126">
        <v>19.296388885061155</v>
      </c>
      <c r="J226" s="126">
        <v>10.371506757329545</v>
      </c>
      <c r="K226" s="126">
        <v>5.8207175838846146</v>
      </c>
      <c r="L226" s="123">
        <v>3.2118301649020418</v>
      </c>
      <c r="M226" s="127">
        <v>39.943701703117604</v>
      </c>
      <c r="N226" s="126">
        <v>36.183574972659926</v>
      </c>
      <c r="O226" s="126">
        <v>28.341991246187252</v>
      </c>
      <c r="P226" s="126">
        <v>18.285901076074719</v>
      </c>
      <c r="Q226" s="125">
        <v>8.0067381569177982</v>
      </c>
      <c r="R226" s="124">
        <v>12.397713494561794</v>
      </c>
      <c r="S226" s="126">
        <v>15.316224820847211</v>
      </c>
      <c r="T226" s="126">
        <v>16.495634150254691</v>
      </c>
      <c r="U226" s="126">
        <v>15.117695632393321</v>
      </c>
      <c r="V226" s="126">
        <v>26.512323029240136</v>
      </c>
      <c r="W226" s="126">
        <v>30.46709193178701</v>
      </c>
      <c r="X226" s="126">
        <v>27.092437406057563</v>
      </c>
      <c r="Y226" s="126">
        <v>22.838119375576422</v>
      </c>
      <c r="Z226" s="126">
        <v>11.89350672250254</v>
      </c>
      <c r="AA226" s="123">
        <v>23.982890390681746</v>
      </c>
      <c r="AB226" s="833"/>
      <c r="AC226" s="833"/>
      <c r="AD226" s="833"/>
      <c r="AE226" s="833"/>
      <c r="AF226" s="833"/>
      <c r="AG226" s="833"/>
      <c r="AH226" s="833"/>
      <c r="AI226" s="833"/>
      <c r="AJ226" s="833"/>
      <c r="AK226" s="833"/>
      <c r="AL226" s="833"/>
      <c r="AM226" s="833"/>
      <c r="AN226" s="833"/>
      <c r="AO226" s="833"/>
      <c r="AP226" s="833"/>
      <c r="AQ226" s="833"/>
      <c r="AR226" s="833"/>
      <c r="AS226" s="833"/>
      <c r="AT226" s="833"/>
      <c r="AU226" s="833"/>
      <c r="AV226" s="833"/>
      <c r="AW226" s="833"/>
      <c r="AX226" s="833"/>
      <c r="AY226" s="833"/>
      <c r="AZ226" s="344"/>
      <c r="BA226" s="965"/>
      <c r="BB226" s="552" t="s">
        <v>72</v>
      </c>
      <c r="BC226" s="54" t="s">
        <v>35</v>
      </c>
      <c r="BD226" s="50" t="s">
        <v>35</v>
      </c>
      <c r="BE226" s="50" t="s">
        <v>35</v>
      </c>
      <c r="BF226" s="50" t="s">
        <v>35</v>
      </c>
      <c r="BG226" s="45" t="s">
        <v>35</v>
      </c>
      <c r="BH226" s="54" t="s">
        <v>35</v>
      </c>
      <c r="BI226" s="50" t="s">
        <v>35</v>
      </c>
      <c r="BJ226" s="50" t="s">
        <v>35</v>
      </c>
      <c r="BK226" s="50" t="s">
        <v>35</v>
      </c>
      <c r="BL226" s="45" t="s">
        <v>35</v>
      </c>
      <c r="BM226" s="54" t="s">
        <v>35</v>
      </c>
      <c r="BN226" s="50" t="s">
        <v>35</v>
      </c>
      <c r="BO226" s="50" t="s">
        <v>35</v>
      </c>
      <c r="BP226" s="50" t="s">
        <v>35</v>
      </c>
      <c r="BQ226" s="45" t="s">
        <v>35</v>
      </c>
      <c r="BR226" s="54" t="s">
        <v>35</v>
      </c>
      <c r="BS226" s="50" t="s">
        <v>35</v>
      </c>
      <c r="BT226" s="50" t="s">
        <v>35</v>
      </c>
      <c r="BU226" s="50" t="s">
        <v>35</v>
      </c>
      <c r="BV226" s="50" t="s">
        <v>35</v>
      </c>
      <c r="BW226" s="50" t="s">
        <v>35</v>
      </c>
      <c r="BX226" s="50" t="s">
        <v>35</v>
      </c>
      <c r="BY226" s="39" t="s">
        <v>35</v>
      </c>
      <c r="BZ226" s="39" t="s">
        <v>35</v>
      </c>
      <c r="CA226" s="39" t="s">
        <v>35</v>
      </c>
      <c r="CB226" s="8"/>
      <c r="CC226" s="8"/>
      <c r="CD226" s="8"/>
      <c r="CE226" s="8"/>
      <c r="CF226" s="8"/>
      <c r="CG226" s="8"/>
      <c r="CH226" s="8"/>
      <c r="CI226" s="8"/>
      <c r="CJ226" s="8"/>
      <c r="CK226" s="8"/>
      <c r="CL226" s="8"/>
      <c r="CM226" s="8"/>
      <c r="CN226" s="8"/>
      <c r="CO226" s="8"/>
      <c r="CP226" s="8"/>
      <c r="CQ226" s="8"/>
      <c r="CR226" s="8"/>
      <c r="CS226" s="8"/>
      <c r="CT226" s="8"/>
      <c r="CU226" s="8"/>
      <c r="CV226" s="8"/>
      <c r="CW226" s="8"/>
      <c r="CX226" s="8"/>
      <c r="CY226" s="8"/>
      <c r="CZ226" s="8"/>
    </row>
    <row r="227" s="489" customFormat="true" ht="15" customHeight="true" x14ac:dyDescent="0.2">
      <c r="A227" s="977"/>
      <c r="B227" s="370" t="s">
        <v>653</v>
      </c>
      <c r="C227" s="127">
        <v>17.590926576346355</v>
      </c>
      <c r="D227" s="126">
        <v>23.844406582065186</v>
      </c>
      <c r="E227" s="126">
        <v>26.316773515420611</v>
      </c>
      <c r="F227" s="126">
        <v>29.512574797987039</v>
      </c>
      <c r="G227" s="125">
        <v>38.68768168341046</v>
      </c>
      <c r="H227" s="124">
        <v>22.551120778529764</v>
      </c>
      <c r="I227" s="126">
        <v>26.362317586167784</v>
      </c>
      <c r="J227" s="126">
        <v>29.948651602139918</v>
      </c>
      <c r="K227" s="126">
        <v>30.875708460865908</v>
      </c>
      <c r="L227" s="123">
        <v>40.089456943612625</v>
      </c>
      <c r="M227" s="127">
        <v>12.319837473240689</v>
      </c>
      <c r="N227" s="126">
        <v>14.488945034878252</v>
      </c>
      <c r="O227" s="126">
        <v>19.374805051201733</v>
      </c>
      <c r="P227" s="126">
        <v>21.311436936084643</v>
      </c>
      <c r="Q227" s="125">
        <v>26.449581757265079</v>
      </c>
      <c r="R227" s="124">
        <v>14.101063628620414</v>
      </c>
      <c r="S227" s="126">
        <v>20.397676535019489</v>
      </c>
      <c r="T227" s="126">
        <v>21.382198757480637</v>
      </c>
      <c r="U227" s="126">
        <v>16.85445225675128</v>
      </c>
      <c r="V227" s="126">
        <v>22.466404748286525</v>
      </c>
      <c r="W227" s="126">
        <v>22.931656693116917</v>
      </c>
      <c r="X227" s="126">
        <v>21.921880844953058</v>
      </c>
      <c r="Y227" s="126">
        <v>24.274694751458323</v>
      </c>
      <c r="Z227" s="126">
        <v>36.115301982521061</v>
      </c>
      <c r="AA227" s="123">
        <v>27.291434979941947</v>
      </c>
      <c r="AB227" s="833"/>
      <c r="AC227" s="833"/>
      <c r="AD227" s="833"/>
      <c r="AE227" s="833"/>
      <c r="AF227" s="833"/>
      <c r="AG227" s="833"/>
      <c r="AH227" s="833"/>
      <c r="AI227" s="833"/>
      <c r="AJ227" s="833"/>
      <c r="AK227" s="833"/>
      <c r="AL227" s="833"/>
      <c r="AM227" s="833"/>
      <c r="AN227" s="833"/>
      <c r="AO227" s="833"/>
      <c r="AP227" s="833"/>
      <c r="AQ227" s="833"/>
      <c r="AR227" s="833"/>
      <c r="AS227" s="833"/>
      <c r="AT227" s="833"/>
      <c r="AU227" s="833"/>
      <c r="AV227" s="833"/>
      <c r="AW227" s="833"/>
      <c r="AX227" s="833"/>
      <c r="AY227" s="833"/>
      <c r="AZ227" s="344"/>
      <c r="BA227" s="965" t="s">
        <v>94</v>
      </c>
      <c r="BB227" s="552" t="s">
        <v>61</v>
      </c>
      <c r="BC227" s="54" t="s">
        <v>35</v>
      </c>
      <c r="BD227" s="50" t="s">
        <v>35</v>
      </c>
      <c r="BE227" s="50" t="s">
        <v>35</v>
      </c>
      <c r="BF227" s="50" t="s">
        <v>35</v>
      </c>
      <c r="BG227" s="45" t="s">
        <v>35</v>
      </c>
      <c r="BH227" s="54" t="s">
        <v>35</v>
      </c>
      <c r="BI227" s="50" t="s">
        <v>35</v>
      </c>
      <c r="BJ227" s="50" t="s">
        <v>35</v>
      </c>
      <c r="BK227" s="50" t="s">
        <v>35</v>
      </c>
      <c r="BL227" s="45" t="s">
        <v>35</v>
      </c>
      <c r="BM227" s="54" t="s">
        <v>35</v>
      </c>
      <c r="BN227" s="50" t="s">
        <v>35</v>
      </c>
      <c r="BO227" s="50" t="s">
        <v>35</v>
      </c>
      <c r="BP227" s="50" t="s">
        <v>35</v>
      </c>
      <c r="BQ227" s="45" t="s">
        <v>35</v>
      </c>
      <c r="BR227" s="54" t="s">
        <v>35</v>
      </c>
      <c r="BS227" s="50" t="s">
        <v>35</v>
      </c>
      <c r="BT227" s="50" t="s">
        <v>35</v>
      </c>
      <c r="BU227" s="50" t="s">
        <v>35</v>
      </c>
      <c r="BV227" s="50" t="s">
        <v>35</v>
      </c>
      <c r="BW227" s="50" t="s">
        <v>35</v>
      </c>
      <c r="BX227" s="50" t="s">
        <v>35</v>
      </c>
      <c r="BY227" s="39" t="s">
        <v>35</v>
      </c>
      <c r="BZ227" s="39" t="s">
        <v>35</v>
      </c>
      <c r="CA227" s="39" t="s">
        <v>35</v>
      </c>
      <c r="CB227" s="8"/>
      <c r="CC227" s="8"/>
      <c r="CD227" s="8"/>
      <c r="CE227" s="8"/>
      <c r="CF227" s="8"/>
      <c r="CG227" s="8"/>
      <c r="CH227" s="8"/>
      <c r="CI227" s="8"/>
      <c r="CJ227" s="8"/>
      <c r="CK227" s="8"/>
      <c r="CL227" s="8"/>
      <c r="CM227" s="8"/>
      <c r="CN227" s="8"/>
      <c r="CO227" s="8"/>
      <c r="CP227" s="8"/>
      <c r="CQ227" s="8"/>
      <c r="CR227" s="8"/>
      <c r="CS227" s="8"/>
      <c r="CT227" s="8"/>
      <c r="CU227" s="8"/>
      <c r="CV227" s="8"/>
      <c r="CW227" s="8"/>
      <c r="CX227" s="8"/>
      <c r="CY227" s="8"/>
      <c r="CZ227" s="8"/>
    </row>
    <row r="228" s="489" customFormat="true" ht="15" customHeight="true" x14ac:dyDescent="0.2">
      <c r="A228" s="977"/>
      <c r="B228" s="370" t="s">
        <v>654</v>
      </c>
      <c r="C228" s="127">
        <v>10.620059384731924</v>
      </c>
      <c r="D228" s="126">
        <v>6.6857412477896787</v>
      </c>
      <c r="E228" s="126">
        <v>3.6815601379677974</v>
      </c>
      <c r="F228" s="126">
        <v>2.3750931228059131</v>
      </c>
      <c r="G228" s="125">
        <v>1.4333743384886455</v>
      </c>
      <c r="H228" s="124">
        <v>8.6443076870775553</v>
      </c>
      <c r="I228" s="126">
        <v>5.6096271324186446</v>
      </c>
      <c r="J228" s="126">
        <v>2.9312034332188359</v>
      </c>
      <c r="K228" s="126">
        <v>1.9272761257637292</v>
      </c>
      <c r="L228" s="123">
        <v>1.4158296709408449</v>
      </c>
      <c r="M228" s="127">
        <v>13.837712806127152</v>
      </c>
      <c r="N228" s="126">
        <v>10.290944301512978</v>
      </c>
      <c r="O228" s="126">
        <v>6.8495091768505603</v>
      </c>
      <c r="P228" s="126">
        <v>4.8357602739724479</v>
      </c>
      <c r="Q228" s="125">
        <v>1.9011174898706562</v>
      </c>
      <c r="R228" s="124">
        <v>9.6464921405916488</v>
      </c>
      <c r="S228" s="126">
        <v>19.482070261058393</v>
      </c>
      <c r="T228" s="126">
        <v>0.74122084818755507</v>
      </c>
      <c r="U228" s="126">
        <v>3.3987762597978701</v>
      </c>
      <c r="V228" s="126">
        <v>7.1047791589850195</v>
      </c>
      <c r="W228" s="126">
        <v>9.1163998801726986</v>
      </c>
      <c r="X228" s="126">
        <v>16.066500890727564</v>
      </c>
      <c r="Y228" s="126">
        <v>5.8426938876830912</v>
      </c>
      <c r="Z228" s="126">
        <v>2.5514498762626192</v>
      </c>
      <c r="AA228" s="123">
        <v>6.5225521626574139</v>
      </c>
      <c r="AB228" s="833"/>
      <c r="AC228" s="833"/>
      <c r="AD228" s="833"/>
      <c r="AE228" s="833"/>
      <c r="AF228" s="833"/>
      <c r="AG228" s="833"/>
      <c r="AH228" s="833"/>
      <c r="AI228" s="833"/>
      <c r="AJ228" s="833"/>
      <c r="AK228" s="833"/>
      <c r="AL228" s="833"/>
      <c r="AM228" s="833"/>
      <c r="AN228" s="833"/>
      <c r="AO228" s="833"/>
      <c r="AP228" s="833"/>
      <c r="AQ228" s="833"/>
      <c r="AR228" s="833"/>
      <c r="AS228" s="833"/>
      <c r="AT228" s="833"/>
      <c r="AU228" s="833"/>
      <c r="AV228" s="833"/>
      <c r="AW228" s="833"/>
      <c r="AX228" s="833"/>
      <c r="AY228" s="833"/>
      <c r="AZ228" s="344"/>
      <c r="BA228" s="965"/>
      <c r="BB228" s="552" t="s">
        <v>91</v>
      </c>
      <c r="BC228" s="54" t="s">
        <v>35</v>
      </c>
      <c r="BD228" s="50" t="s">
        <v>35</v>
      </c>
      <c r="BE228" s="50" t="s">
        <v>35</v>
      </c>
      <c r="BF228" s="50" t="s">
        <v>35</v>
      </c>
      <c r="BG228" s="45" t="s">
        <v>35</v>
      </c>
      <c r="BH228" s="54" t="s">
        <v>35</v>
      </c>
      <c r="BI228" s="50" t="s">
        <v>35</v>
      </c>
      <c r="BJ228" s="50" t="s">
        <v>35</v>
      </c>
      <c r="BK228" s="50" t="s">
        <v>35</v>
      </c>
      <c r="BL228" s="45" t="s">
        <v>35</v>
      </c>
      <c r="BM228" s="54" t="s">
        <v>35</v>
      </c>
      <c r="BN228" s="50" t="s">
        <v>35</v>
      </c>
      <c r="BO228" s="50" t="s">
        <v>35</v>
      </c>
      <c r="BP228" s="50" t="s">
        <v>35</v>
      </c>
      <c r="BQ228" s="45" t="s">
        <v>35</v>
      </c>
      <c r="BR228" s="54" t="s">
        <v>35</v>
      </c>
      <c r="BS228" s="50" t="s">
        <v>35</v>
      </c>
      <c r="BT228" s="50" t="s">
        <v>35</v>
      </c>
      <c r="BU228" s="50" t="s">
        <v>35</v>
      </c>
      <c r="BV228" s="50" t="s">
        <v>35</v>
      </c>
      <c r="BW228" s="50" t="s">
        <v>35</v>
      </c>
      <c r="BX228" s="50" t="s">
        <v>35</v>
      </c>
      <c r="BY228" s="39" t="s">
        <v>35</v>
      </c>
      <c r="BZ228" s="39" t="s">
        <v>35</v>
      </c>
      <c r="CA228" s="39" t="s">
        <v>35</v>
      </c>
      <c r="CB228" s="8"/>
      <c r="CC228" s="8"/>
      <c r="CD228" s="8"/>
      <c r="CE228" s="8"/>
      <c r="CF228" s="8"/>
      <c r="CG228" s="8"/>
      <c r="CH228" s="8"/>
      <c r="CI228" s="8"/>
      <c r="CJ228" s="8"/>
      <c r="CK228" s="8"/>
      <c r="CL228" s="8"/>
      <c r="CM228" s="8"/>
      <c r="CN228" s="8"/>
      <c r="CO228" s="8"/>
      <c r="CP228" s="8"/>
      <c r="CQ228" s="8"/>
      <c r="CR228" s="8"/>
      <c r="CS228" s="8"/>
      <c r="CT228" s="8"/>
      <c r="CU228" s="8"/>
      <c r="CV228" s="8"/>
      <c r="CW228" s="8"/>
      <c r="CX228" s="8"/>
      <c r="CY228" s="8"/>
      <c r="CZ228" s="8"/>
    </row>
    <row r="229" s="489" customFormat="true" ht="15" customHeight="true" x14ac:dyDescent="0.2">
      <c r="A229" s="977"/>
      <c r="B229" s="370" t="s">
        <v>637</v>
      </c>
      <c r="C229" s="127">
        <v>0.11042623484938577</v>
      </c>
      <c r="D229" s="126">
        <v>5.8019477974044095E-2</v>
      </c>
      <c r="E229" s="126">
        <v>0.11890923123535273</v>
      </c>
      <c r="F229" s="126">
        <v>0.10094598988157817</v>
      </c>
      <c r="G229" s="125">
        <v>0.15002153925823569</v>
      </c>
      <c r="H229" s="124">
        <v>7.5043704707498257E-2</v>
      </c>
      <c r="I229" s="126">
        <v>6.9770039899607256E-2</v>
      </c>
      <c r="J229" s="126">
        <v>0.1211876276411837</v>
      </c>
      <c r="K229" s="126">
        <v>0.14246556529726218</v>
      </c>
      <c r="L229" s="123">
        <v>0.12559499602270999</v>
      </c>
      <c r="M229" s="127">
        <v>0.19410801937562994</v>
      </c>
      <c r="N229" s="126">
        <v>0.15356004583766084</v>
      </c>
      <c r="O229" s="126">
        <v>8.4189256981104119E-2</v>
      </c>
      <c r="P229" s="126">
        <v>0</v>
      </c>
      <c r="Q229" s="125">
        <v>0.11936216609927074</v>
      </c>
      <c r="R229" s="124">
        <v>0</v>
      </c>
      <c r="S229" s="126">
        <v>0.12103619654647506</v>
      </c>
      <c r="T229" s="126">
        <v>2.2321929506410251E-2</v>
      </c>
      <c r="U229" s="126">
        <v>9.7987141186842583E-2</v>
      </c>
      <c r="V229" s="126">
        <v>0.35919070627704913</v>
      </c>
      <c r="W229" s="126">
        <v>3.7128126824219385E-2</v>
      </c>
      <c r="X229" s="126">
        <v>0</v>
      </c>
      <c r="Y229" s="126">
        <v>0.21343553594532222</v>
      </c>
      <c r="Z229" s="126">
        <v>0.14695398622040984</v>
      </c>
      <c r="AA229" s="123">
        <v>7.0184343815858745E-3</v>
      </c>
      <c r="AB229" s="833"/>
      <c r="AC229" s="833"/>
      <c r="AD229" s="833"/>
      <c r="AE229" s="833"/>
      <c r="AF229" s="833"/>
      <c r="AG229" s="833"/>
      <c r="AH229" s="833"/>
      <c r="AI229" s="833"/>
      <c r="AJ229" s="833"/>
      <c r="AK229" s="833"/>
      <c r="AL229" s="833"/>
      <c r="AM229" s="833"/>
      <c r="AN229" s="833"/>
      <c r="AO229" s="833"/>
      <c r="AP229" s="833"/>
      <c r="AQ229" s="833"/>
      <c r="AR229" s="833"/>
      <c r="AS229" s="833"/>
      <c r="AT229" s="833"/>
      <c r="AU229" s="833"/>
      <c r="AV229" s="833"/>
      <c r="AW229" s="833"/>
      <c r="AX229" s="833"/>
      <c r="AY229" s="833"/>
      <c r="AZ229" s="344"/>
      <c r="BA229" s="965"/>
      <c r="BB229" s="552" t="s">
        <v>92</v>
      </c>
      <c r="BC229" s="54" t="s">
        <v>35</v>
      </c>
      <c r="BD229" s="50" t="s">
        <v>35</v>
      </c>
      <c r="BE229" s="50" t="s">
        <v>35</v>
      </c>
      <c r="BF229" s="50" t="s">
        <v>35</v>
      </c>
      <c r="BG229" s="45" t="s">
        <v>35</v>
      </c>
      <c r="BH229" s="54" t="s">
        <v>35</v>
      </c>
      <c r="BI229" s="50" t="s">
        <v>35</v>
      </c>
      <c r="BJ229" s="50" t="s">
        <v>35</v>
      </c>
      <c r="BK229" s="50" t="s">
        <v>35</v>
      </c>
      <c r="BL229" s="45" t="s">
        <v>35</v>
      </c>
      <c r="BM229" s="54" t="s">
        <v>35</v>
      </c>
      <c r="BN229" s="50" t="s">
        <v>35</v>
      </c>
      <c r="BO229" s="50" t="s">
        <v>35</v>
      </c>
      <c r="BP229" s="50" t="s">
        <v>35</v>
      </c>
      <c r="BQ229" s="45" t="s">
        <v>35</v>
      </c>
      <c r="BR229" s="54" t="s">
        <v>35</v>
      </c>
      <c r="BS229" s="50" t="s">
        <v>35</v>
      </c>
      <c r="BT229" s="50" t="s">
        <v>35</v>
      </c>
      <c r="BU229" s="50" t="s">
        <v>35</v>
      </c>
      <c r="BV229" s="50" t="s">
        <v>35</v>
      </c>
      <c r="BW229" s="50" t="s">
        <v>35</v>
      </c>
      <c r="BX229" s="50" t="s">
        <v>35</v>
      </c>
      <c r="BY229" s="39" t="s">
        <v>35</v>
      </c>
      <c r="BZ229" s="39" t="s">
        <v>35</v>
      </c>
      <c r="CA229" s="39" t="s">
        <v>35</v>
      </c>
      <c r="CB229" s="8"/>
      <c r="CC229" s="8"/>
      <c r="CD229" s="8"/>
      <c r="CE229" s="8"/>
      <c r="CF229" s="8"/>
      <c r="CG229" s="8"/>
      <c r="CH229" s="8"/>
      <c r="CI229" s="8"/>
      <c r="CJ229" s="8"/>
      <c r="CK229" s="8"/>
      <c r="CL229" s="8"/>
      <c r="CM229" s="8"/>
      <c r="CN229" s="8"/>
      <c r="CO229" s="8"/>
      <c r="CP229" s="8"/>
      <c r="CQ229" s="8"/>
      <c r="CR229" s="8"/>
      <c r="CS229" s="8"/>
      <c r="CT229" s="8"/>
      <c r="CU229" s="8"/>
      <c r="CV229" s="8"/>
      <c r="CW229" s="8"/>
      <c r="CX229" s="8"/>
      <c r="CY229" s="8"/>
      <c r="CZ229" s="8"/>
    </row>
    <row r="230" s="489" customFormat="true" ht="15" customHeight="true" x14ac:dyDescent="0.2">
      <c r="A230" s="172"/>
      <c r="B230" s="143"/>
      <c r="C230" s="106"/>
      <c r="D230" s="108"/>
      <c r="E230" s="108"/>
      <c r="F230" s="108"/>
      <c r="G230" s="107"/>
      <c r="H230" s="105"/>
      <c r="I230" s="108"/>
      <c r="J230" s="108"/>
      <c r="K230" s="108"/>
      <c r="L230" s="104"/>
      <c r="M230" s="106"/>
      <c r="N230" s="108"/>
      <c r="O230" s="108"/>
      <c r="P230" s="108"/>
      <c r="Q230" s="107"/>
      <c r="R230" s="105"/>
      <c r="S230" s="108"/>
      <c r="T230" s="108"/>
      <c r="U230" s="108"/>
      <c r="V230" s="108"/>
      <c r="W230" s="108"/>
      <c r="X230" s="108"/>
      <c r="Y230" s="108"/>
      <c r="Z230" s="108"/>
      <c r="AA230" s="104"/>
      <c r="AB230" s="833"/>
      <c r="AC230" s="833"/>
      <c r="AD230" s="833"/>
      <c r="AE230" s="833"/>
      <c r="AF230" s="833"/>
      <c r="AG230" s="833"/>
      <c r="AH230" s="833"/>
      <c r="AI230" s="833"/>
      <c r="AJ230" s="833"/>
      <c r="AK230" s="833"/>
      <c r="AL230" s="833"/>
      <c r="AM230" s="833"/>
      <c r="AN230" s="833"/>
      <c r="AO230" s="833"/>
      <c r="AP230" s="833"/>
      <c r="AQ230" s="833"/>
      <c r="AR230" s="833"/>
      <c r="AS230" s="833"/>
      <c r="AT230" s="833"/>
      <c r="AU230" s="833"/>
      <c r="AV230" s="833"/>
      <c r="AW230" s="833"/>
      <c r="AX230" s="833"/>
      <c r="AY230" s="833"/>
      <c r="AZ230" s="344"/>
      <c r="BA230" s="965"/>
      <c r="BB230" s="552" t="s">
        <v>93</v>
      </c>
      <c r="BC230" s="54" t="s">
        <v>35</v>
      </c>
      <c r="BD230" s="50" t="s">
        <v>35</v>
      </c>
      <c r="BE230" s="50" t="s">
        <v>35</v>
      </c>
      <c r="BF230" s="50" t="s">
        <v>35</v>
      </c>
      <c r="BG230" s="45" t="s">
        <v>35</v>
      </c>
      <c r="BH230" s="54" t="s">
        <v>35</v>
      </c>
      <c r="BI230" s="50" t="s">
        <v>35</v>
      </c>
      <c r="BJ230" s="50" t="s">
        <v>35</v>
      </c>
      <c r="BK230" s="50" t="s">
        <v>35</v>
      </c>
      <c r="BL230" s="45" t="s">
        <v>35</v>
      </c>
      <c r="BM230" s="54" t="s">
        <v>35</v>
      </c>
      <c r="BN230" s="50" t="s">
        <v>35</v>
      </c>
      <c r="BO230" s="50" t="s">
        <v>35</v>
      </c>
      <c r="BP230" s="50" t="s">
        <v>35</v>
      </c>
      <c r="BQ230" s="45" t="s">
        <v>35</v>
      </c>
      <c r="BR230" s="54" t="s">
        <v>35</v>
      </c>
      <c r="BS230" s="50" t="s">
        <v>35</v>
      </c>
      <c r="BT230" s="50" t="s">
        <v>35</v>
      </c>
      <c r="BU230" s="50" t="s">
        <v>35</v>
      </c>
      <c r="BV230" s="50" t="s">
        <v>35</v>
      </c>
      <c r="BW230" s="50" t="s">
        <v>35</v>
      </c>
      <c r="BX230" s="50" t="s">
        <v>35</v>
      </c>
      <c r="BY230" s="39" t="s">
        <v>35</v>
      </c>
      <c r="BZ230" s="39" t="s">
        <v>35</v>
      </c>
      <c r="CA230" s="39" t="s">
        <v>35</v>
      </c>
      <c r="CB230" s="8"/>
      <c r="CC230" s="8"/>
      <c r="CD230" s="8"/>
      <c r="CE230" s="8"/>
      <c r="CF230" s="8"/>
      <c r="CG230" s="8"/>
      <c r="CH230" s="8"/>
      <c r="CI230" s="8"/>
      <c r="CJ230" s="8"/>
      <c r="CK230" s="8"/>
      <c r="CL230" s="8"/>
      <c r="CM230" s="8"/>
      <c r="CN230" s="8"/>
      <c r="CO230" s="8"/>
      <c r="CP230" s="8"/>
      <c r="CQ230" s="8"/>
      <c r="CR230" s="8"/>
      <c r="CS230" s="8"/>
      <c r="CT230" s="8"/>
      <c r="CU230" s="8"/>
      <c r="CV230" s="8"/>
      <c r="CW230" s="8"/>
      <c r="CX230" s="8"/>
      <c r="CY230" s="8"/>
      <c r="CZ230" s="8"/>
    </row>
    <row r="231" s="489" customFormat="true" ht="15" customHeight="true" x14ac:dyDescent="0.2">
      <c r="A231" s="149"/>
      <c r="B231" s="144"/>
      <c r="C231" s="161"/>
      <c r="D231" s="160"/>
      <c r="E231" s="160"/>
      <c r="F231" s="160"/>
      <c r="G231" s="150"/>
      <c r="H231" s="153"/>
      <c r="I231" s="160"/>
      <c r="J231" s="160"/>
      <c r="K231" s="160"/>
      <c r="L231" s="156"/>
      <c r="M231" s="161"/>
      <c r="N231" s="160"/>
      <c r="O231" s="160"/>
      <c r="P231" s="160"/>
      <c r="Q231" s="150"/>
      <c r="R231" s="153"/>
      <c r="S231" s="160"/>
      <c r="T231" s="160"/>
      <c r="U231" s="160"/>
      <c r="V231" s="160"/>
      <c r="W231" s="160"/>
      <c r="X231" s="160"/>
      <c r="Y231" s="160"/>
      <c r="Z231" s="160"/>
      <c r="AA231" s="156"/>
      <c r="AB231" s="833"/>
      <c r="AC231" s="833"/>
      <c r="AD231" s="833"/>
      <c r="AE231" s="833"/>
      <c r="AF231" s="833"/>
      <c r="AG231" s="833"/>
      <c r="AH231" s="833"/>
      <c r="AI231" s="833"/>
      <c r="AJ231" s="833"/>
      <c r="AK231" s="833"/>
      <c r="AL231" s="833"/>
      <c r="AM231" s="833"/>
      <c r="AN231" s="833"/>
      <c r="AO231" s="833"/>
      <c r="AP231" s="833"/>
      <c r="AQ231" s="833"/>
      <c r="AR231" s="833"/>
      <c r="AS231" s="833"/>
      <c r="AT231" s="833"/>
      <c r="AU231" s="833"/>
      <c r="AV231" s="833"/>
      <c r="AW231" s="833"/>
      <c r="AX231" s="833"/>
      <c r="AY231" s="833"/>
      <c r="AZ231" s="344"/>
      <c r="BA231" s="965" t="s">
        <v>650</v>
      </c>
      <c r="BB231" s="552" t="s">
        <v>651</v>
      </c>
      <c r="BC231" s="415">
        <v>7640.8516523969483</v>
      </c>
      <c r="BD231" s="405">
        <v>9269.6005819498459</v>
      </c>
      <c r="BE231" s="405">
        <v>11633.202954175786</v>
      </c>
      <c r="BF231" s="405">
        <v>12768.659514445129</v>
      </c>
      <c r="BG231" s="419">
        <v>11792.735050511528</v>
      </c>
      <c r="BH231" s="415">
        <v>5935.6737101261697</v>
      </c>
      <c r="BI231" s="405">
        <v>7651.650793355755</v>
      </c>
      <c r="BJ231" s="405">
        <v>8902.8004241694052</v>
      </c>
      <c r="BK231" s="405">
        <v>9628.0011083292902</v>
      </c>
      <c r="BL231" s="419">
        <v>8672.9340558624135</v>
      </c>
      <c r="BM231" s="415">
        <v>1750.7755735223338</v>
      </c>
      <c r="BN231" s="405">
        <v>2020.5376195176852</v>
      </c>
      <c r="BO231" s="405">
        <v>2355.9819177127556</v>
      </c>
      <c r="BP231" s="405">
        <v>2887.2379718339134</v>
      </c>
      <c r="BQ231" s="419">
        <v>3299.4565790495076</v>
      </c>
      <c r="BR231" s="415">
        <v>3985.9049799605623</v>
      </c>
      <c r="BS231" s="405">
        <v>1716.116047708482</v>
      </c>
      <c r="BT231" s="405">
        <v>10089.583463082992</v>
      </c>
      <c r="BU231" s="405">
        <v>4598.6561706690263</v>
      </c>
      <c r="BV231" s="405">
        <v>2947.9355708723851</v>
      </c>
      <c r="BW231" s="405">
        <v>1157.3844094524791</v>
      </c>
      <c r="BX231" s="405">
        <v>1294.5859544168827</v>
      </c>
      <c r="BY231" s="406">
        <v>2684.7821710528424</v>
      </c>
      <c r="BZ231" s="406">
        <v>19722.123747219022</v>
      </c>
      <c r="CA231" s="406">
        <v>4907.977239044556</v>
      </c>
      <c r="CB231" s="7"/>
      <c r="CC231" s="7"/>
      <c r="CD231" s="7"/>
      <c r="CE231" s="7"/>
      <c r="CF231" s="7"/>
      <c r="CG231" s="7"/>
      <c r="CH231" s="7"/>
      <c r="CI231" s="7"/>
      <c r="CJ231" s="7"/>
      <c r="CK231" s="7"/>
      <c r="CL231" s="7"/>
      <c r="CM231" s="7"/>
      <c r="CN231" s="7"/>
      <c r="CO231" s="7"/>
      <c r="CP231" s="7"/>
      <c r="CQ231" s="7"/>
      <c r="CR231" s="7"/>
      <c r="CS231" s="7"/>
      <c r="CT231" s="7"/>
      <c r="CU231" s="7"/>
      <c r="CV231" s="7"/>
      <c r="CW231" s="7"/>
      <c r="CX231" s="7"/>
      <c r="CY231" s="7"/>
      <c r="CZ231" s="7"/>
    </row>
    <row r="232" s="489" customFormat="true" ht="15" customHeight="true" x14ac:dyDescent="0.2">
      <c r="A232" s="149"/>
      <c r="B232" s="144"/>
      <c r="C232" s="161"/>
      <c r="D232" s="160"/>
      <c r="E232" s="160"/>
      <c r="F232" s="160"/>
      <c r="G232" s="150"/>
      <c r="H232" s="153"/>
      <c r="I232" s="160"/>
      <c r="J232" s="160"/>
      <c r="K232" s="160"/>
      <c r="L232" s="156"/>
      <c r="M232" s="161"/>
      <c r="N232" s="160"/>
      <c r="O232" s="160"/>
      <c r="P232" s="160"/>
      <c r="Q232" s="150"/>
      <c r="R232" s="153"/>
      <c r="S232" s="160"/>
      <c r="T232" s="160"/>
      <c r="U232" s="160"/>
      <c r="V232" s="160"/>
      <c r="W232" s="160"/>
      <c r="X232" s="160"/>
      <c r="Y232" s="160"/>
      <c r="Z232" s="160"/>
      <c r="AA232" s="156"/>
      <c r="AB232" s="833"/>
      <c r="AC232" s="833"/>
      <c r="AD232" s="833"/>
      <c r="AE232" s="833"/>
      <c r="AF232" s="833"/>
      <c r="AG232" s="833"/>
      <c r="AH232" s="833"/>
      <c r="AI232" s="833"/>
      <c r="AJ232" s="833"/>
      <c r="AK232" s="833"/>
      <c r="AL232" s="833"/>
      <c r="AM232" s="833"/>
      <c r="AN232" s="833"/>
      <c r="AO232" s="833"/>
      <c r="AP232" s="833"/>
      <c r="AQ232" s="833"/>
      <c r="AR232" s="833"/>
      <c r="AS232" s="833"/>
      <c r="AT232" s="833"/>
      <c r="AU232" s="833"/>
      <c r="AV232" s="833"/>
      <c r="AW232" s="833"/>
      <c r="AX232" s="833"/>
      <c r="AY232" s="833"/>
      <c r="AZ232" s="344"/>
      <c r="BA232" s="965"/>
      <c r="BB232" s="552" t="s">
        <v>652</v>
      </c>
      <c r="BC232" s="415">
        <v>7352.5651238409682</v>
      </c>
      <c r="BD232" s="405">
        <v>5252.3113894283633</v>
      </c>
      <c r="BE232" s="405">
        <v>2993.894435182513</v>
      </c>
      <c r="BF232" s="405">
        <v>1452.1157583869619</v>
      </c>
      <c r="BG232" s="419">
        <v>698.87617836452955</v>
      </c>
      <c r="BH232" s="415">
        <v>4871.2139321677869</v>
      </c>
      <c r="BI232" s="405">
        <v>3034.1856848269176</v>
      </c>
      <c r="BJ232" s="405">
        <v>1630.5776405829949</v>
      </c>
      <c r="BK232" s="405">
        <v>915.21097531711894</v>
      </c>
      <c r="BL232" s="419">
        <v>505.02829481817906</v>
      </c>
      <c r="BM232" s="415">
        <v>2074.8614215058315</v>
      </c>
      <c r="BN232" s="405">
        <v>1880.2643889239016</v>
      </c>
      <c r="BO232" s="405">
        <v>1472.4133922131277</v>
      </c>
      <c r="BP232" s="405">
        <v>950.12941711063615</v>
      </c>
      <c r="BQ232" s="419">
        <v>415.87773773684592</v>
      </c>
      <c r="BR232" s="415">
        <v>773.88327205119128</v>
      </c>
      <c r="BS232" s="405">
        <v>588.24214581787442</v>
      </c>
      <c r="BT232" s="405">
        <v>2712.4805908654307</v>
      </c>
      <c r="BU232" s="405">
        <v>1077.3270015444145</v>
      </c>
      <c r="BV232" s="405">
        <v>1794.3402344662643</v>
      </c>
      <c r="BW232" s="405">
        <v>941.63634078872997</v>
      </c>
      <c r="BX232" s="405">
        <v>1004.4190062523252</v>
      </c>
      <c r="BY232" s="406">
        <v>1309.2887576913022</v>
      </c>
      <c r="BZ232" s="406">
        <v>4758.6112205729014</v>
      </c>
      <c r="CA232" s="406">
        <v>2789.534315152916</v>
      </c>
      <c r="CB232" s="7"/>
      <c r="CC232" s="7"/>
      <c r="CD232" s="7"/>
      <c r="CE232" s="7"/>
      <c r="CF232" s="7"/>
      <c r="CG232" s="7"/>
      <c r="CH232" s="7"/>
      <c r="CI232" s="7"/>
      <c r="CJ232" s="7"/>
      <c r="CK232" s="7"/>
      <c r="CL232" s="7"/>
      <c r="CM232" s="7"/>
      <c r="CN232" s="7"/>
      <c r="CO232" s="7"/>
      <c r="CP232" s="7"/>
      <c r="CQ232" s="7"/>
      <c r="CR232" s="7"/>
      <c r="CS232" s="7"/>
      <c r="CT232" s="7"/>
      <c r="CU232" s="7"/>
      <c r="CV232" s="7"/>
      <c r="CW232" s="7"/>
      <c r="CX232" s="7"/>
      <c r="CY232" s="7"/>
      <c r="CZ232" s="7"/>
    </row>
    <row r="233" s="489" customFormat="true" ht="15" customHeight="true" x14ac:dyDescent="0.2">
      <c r="A233" s="149"/>
      <c r="B233" s="144"/>
      <c r="C233" s="113"/>
      <c r="D233" s="112"/>
      <c r="E233" s="112"/>
      <c r="F233" s="112"/>
      <c r="G233" s="111"/>
      <c r="H233" s="110"/>
      <c r="I233" s="112"/>
      <c r="J233" s="112"/>
      <c r="K233" s="112"/>
      <c r="L233" s="109"/>
      <c r="M233" s="113"/>
      <c r="N233" s="112"/>
      <c r="O233" s="112"/>
      <c r="P233" s="112"/>
      <c r="Q233" s="111"/>
      <c r="R233" s="110"/>
      <c r="S233" s="112"/>
      <c r="T233" s="112"/>
      <c r="U233" s="112"/>
      <c r="V233" s="112"/>
      <c r="W233" s="112"/>
      <c r="X233" s="112"/>
      <c r="Y233" s="112"/>
      <c r="Z233" s="112"/>
      <c r="AA233" s="109"/>
      <c r="AB233" s="833"/>
      <c r="AC233" s="833"/>
      <c r="AD233" s="833"/>
      <c r="AE233" s="833"/>
      <c r="AF233" s="833"/>
      <c r="AG233" s="833"/>
      <c r="AH233" s="833"/>
      <c r="AI233" s="833"/>
      <c r="AJ233" s="833"/>
      <c r="AK233" s="833"/>
      <c r="AL233" s="833"/>
      <c r="AM233" s="833"/>
      <c r="AN233" s="833"/>
      <c r="AO233" s="833"/>
      <c r="AP233" s="833"/>
      <c r="AQ233" s="833"/>
      <c r="AR233" s="833"/>
      <c r="AS233" s="833"/>
      <c r="AT233" s="833"/>
      <c r="AU233" s="833"/>
      <c r="AV233" s="833"/>
      <c r="AW233" s="833"/>
      <c r="AX233" s="833"/>
      <c r="AY233" s="833"/>
      <c r="AZ233" s="344"/>
      <c r="BA233" s="965"/>
      <c r="BB233" s="552" t="s">
        <v>653</v>
      </c>
      <c r="BC233" s="415">
        <v>3679.5938887676766</v>
      </c>
      <c r="BD233" s="405">
        <v>4988.5784593835606</v>
      </c>
      <c r="BE233" s="405">
        <v>5508.3403270453628</v>
      </c>
      <c r="BF233" s="405">
        <v>6170.9034039330618</v>
      </c>
      <c r="BG233" s="419">
        <v>8091.0798186675074</v>
      </c>
      <c r="BH233" s="415">
        <v>3545.891208001462</v>
      </c>
      <c r="BI233" s="405">
        <v>4145.2401853663041</v>
      </c>
      <c r="BJ233" s="405">
        <v>4708.4384950671447</v>
      </c>
      <c r="BK233" s="405">
        <v>4854.6913412035883</v>
      </c>
      <c r="BL233" s="419">
        <v>6303.6677037488962</v>
      </c>
      <c r="BM233" s="415">
        <v>639.94958911016204</v>
      </c>
      <c r="BN233" s="405">
        <v>752.91198845724966</v>
      </c>
      <c r="BO233" s="405">
        <v>1006.5532157252966</v>
      </c>
      <c r="BP233" s="405">
        <v>1107.3352671892933</v>
      </c>
      <c r="BQ233" s="419">
        <v>1373.8169039277702</v>
      </c>
      <c r="BR233" s="415">
        <v>880.20885989223484</v>
      </c>
      <c r="BS233" s="405">
        <v>783.40277418277435</v>
      </c>
      <c r="BT233" s="405">
        <v>3516.0090598152397</v>
      </c>
      <c r="BU233" s="405">
        <v>1201.0928751291938</v>
      </c>
      <c r="BV233" s="405">
        <v>1520.5145893550853</v>
      </c>
      <c r="BW233" s="405">
        <v>708.7411343713195</v>
      </c>
      <c r="BX233" s="405">
        <v>812.72694086012689</v>
      </c>
      <c r="BY233" s="406">
        <v>1391.6463265561797</v>
      </c>
      <c r="BZ233" s="406">
        <v>14449.790567087039</v>
      </c>
      <c r="CA233" s="406">
        <v>3174.3627705479657</v>
      </c>
      <c r="CB233" s="7"/>
      <c r="CC233" s="7"/>
      <c r="CD233" s="7"/>
      <c r="CE233" s="7"/>
      <c r="CF233" s="7"/>
      <c r="CG233" s="7"/>
      <c r="CH233" s="7"/>
      <c r="CI233" s="7"/>
      <c r="CJ233" s="7"/>
      <c r="CK233" s="7"/>
      <c r="CL233" s="7"/>
      <c r="CM233" s="7"/>
      <c r="CN233" s="7"/>
      <c r="CO233" s="7"/>
      <c r="CP233" s="7"/>
      <c r="CQ233" s="7"/>
      <c r="CR233" s="7"/>
      <c r="CS233" s="7"/>
      <c r="CT233" s="7"/>
      <c r="CU233" s="7"/>
      <c r="CV233" s="7"/>
      <c r="CW233" s="7"/>
      <c r="CX233" s="7"/>
      <c r="CY233" s="7"/>
      <c r="CZ233" s="7"/>
    </row>
    <row r="234" s="489" customFormat="true" ht="15" customHeight="true" x14ac:dyDescent="0.2">
      <c r="A234" s="149"/>
      <c r="B234" s="144"/>
      <c r="C234" s="113"/>
      <c r="D234" s="112"/>
      <c r="E234" s="112"/>
      <c r="F234" s="112"/>
      <c r="G234" s="111"/>
      <c r="H234" s="110"/>
      <c r="I234" s="112"/>
      <c r="J234" s="112"/>
      <c r="K234" s="112"/>
      <c r="L234" s="109"/>
      <c r="M234" s="113"/>
      <c r="N234" s="112"/>
      <c r="O234" s="112"/>
      <c r="P234" s="112"/>
      <c r="Q234" s="111"/>
      <c r="R234" s="110"/>
      <c r="S234" s="112"/>
      <c r="T234" s="112"/>
      <c r="U234" s="112"/>
      <c r="V234" s="112"/>
      <c r="W234" s="112"/>
      <c r="X234" s="112"/>
      <c r="Y234" s="112"/>
      <c r="Z234" s="112"/>
      <c r="AA234" s="109"/>
      <c r="AB234" s="833"/>
      <c r="AC234" s="833"/>
      <c r="AD234" s="833"/>
      <c r="AE234" s="833"/>
      <c r="AF234" s="833"/>
      <c r="AG234" s="833"/>
      <c r="AH234" s="833"/>
      <c r="AI234" s="833"/>
      <c r="AJ234" s="833"/>
      <c r="AK234" s="833"/>
      <c r="AL234" s="833"/>
      <c r="AM234" s="833"/>
      <c r="AN234" s="833"/>
      <c r="AO234" s="833"/>
      <c r="AP234" s="833"/>
      <c r="AQ234" s="833"/>
      <c r="AR234" s="833"/>
      <c r="AS234" s="833"/>
      <c r="AT234" s="833"/>
      <c r="AU234" s="833"/>
      <c r="AV234" s="833"/>
      <c r="AW234" s="833"/>
      <c r="AX234" s="833"/>
      <c r="AY234" s="833"/>
      <c r="AZ234" s="344"/>
      <c r="BA234" s="965"/>
      <c r="BB234" s="552" t="s">
        <v>654</v>
      </c>
      <c r="BC234" s="415">
        <v>2221.4580591198064</v>
      </c>
      <c r="BD234" s="405">
        <v>1398.7492059803267</v>
      </c>
      <c r="BE234" s="405">
        <v>770.58405972631215</v>
      </c>
      <c r="BF234" s="405">
        <v>496.61780906966771</v>
      </c>
      <c r="BG234" s="419">
        <v>299.77361470368163</v>
      </c>
      <c r="BH234" s="415">
        <v>1359.2129157523018</v>
      </c>
      <c r="BI234" s="405">
        <v>882.06401953156842</v>
      </c>
      <c r="BJ234" s="405">
        <v>460.83514093350345</v>
      </c>
      <c r="BK234" s="405">
        <v>303.03209825006803</v>
      </c>
      <c r="BL234" s="419">
        <v>222.62511021968885</v>
      </c>
      <c r="BM234" s="415">
        <v>718.79508506016896</v>
      </c>
      <c r="BN234" s="405">
        <v>534.76463044778495</v>
      </c>
      <c r="BO234" s="405">
        <v>355.84334757841765</v>
      </c>
      <c r="BP234" s="405">
        <v>251.26451637692531</v>
      </c>
      <c r="BQ234" s="419">
        <v>98.745884449369115</v>
      </c>
      <c r="BR234" s="415">
        <v>602.14804164104703</v>
      </c>
      <c r="BS234" s="405">
        <v>748.237568290387</v>
      </c>
      <c r="BT234" s="405">
        <v>121.88359331565998</v>
      </c>
      <c r="BU234" s="405">
        <v>242.20579153892535</v>
      </c>
      <c r="BV234" s="405">
        <v>480.84775852738943</v>
      </c>
      <c r="BW234" s="405">
        <v>281.75755807453373</v>
      </c>
      <c r="BX234" s="405">
        <v>595.64588511362638</v>
      </c>
      <c r="BY234" s="406">
        <v>334.95636378694087</v>
      </c>
      <c r="BZ234" s="406">
        <v>1020.8392102676636</v>
      </c>
      <c r="CA234" s="406">
        <v>758.6609780436271</v>
      </c>
      <c r="CB234" s="7"/>
      <c r="CC234" s="7"/>
      <c r="CD234" s="7"/>
      <c r="CE234" s="7"/>
      <c r="CF234" s="7"/>
      <c r="CG234" s="7"/>
      <c r="CH234" s="7"/>
      <c r="CI234" s="7"/>
      <c r="CJ234" s="7"/>
      <c r="CK234" s="7"/>
      <c r="CL234" s="7"/>
      <c r="CM234" s="7"/>
      <c r="CN234" s="7"/>
      <c r="CO234" s="7"/>
      <c r="CP234" s="7"/>
      <c r="CQ234" s="7"/>
      <c r="CR234" s="7"/>
      <c r="CS234" s="7"/>
      <c r="CT234" s="7"/>
      <c r="CU234" s="7"/>
      <c r="CV234" s="7"/>
      <c r="CW234" s="7"/>
      <c r="CX234" s="7"/>
      <c r="CY234" s="7"/>
      <c r="CZ234" s="7"/>
    </row>
    <row r="235" s="489" customFormat="true" ht="15" customHeight="true" x14ac:dyDescent="0.2">
      <c r="A235" s="149"/>
      <c r="B235" s="144"/>
      <c r="C235" s="113"/>
      <c r="D235" s="112"/>
      <c r="E235" s="112"/>
      <c r="F235" s="112"/>
      <c r="G235" s="111"/>
      <c r="H235" s="110"/>
      <c r="I235" s="112"/>
      <c r="J235" s="112"/>
      <c r="K235" s="112"/>
      <c r="L235" s="109"/>
      <c r="M235" s="113"/>
      <c r="N235" s="112"/>
      <c r="O235" s="112"/>
      <c r="P235" s="112"/>
      <c r="Q235" s="111"/>
      <c r="R235" s="110"/>
      <c r="S235" s="112"/>
      <c r="T235" s="112"/>
      <c r="U235" s="112"/>
      <c r="V235" s="112"/>
      <c r="W235" s="112"/>
      <c r="X235" s="112"/>
      <c r="Y235" s="112"/>
      <c r="Z235" s="112"/>
      <c r="AA235" s="109"/>
      <c r="AB235" s="833"/>
      <c r="AC235" s="833"/>
      <c r="AD235" s="833"/>
      <c r="AE235" s="833"/>
      <c r="AF235" s="833"/>
      <c r="AG235" s="833"/>
      <c r="AH235" s="833"/>
      <c r="AI235" s="833"/>
      <c r="AJ235" s="833"/>
      <c r="AK235" s="833"/>
      <c r="AL235" s="833"/>
      <c r="AM235" s="833"/>
      <c r="AN235" s="833"/>
      <c r="AO235" s="833"/>
      <c r="AP235" s="833"/>
      <c r="AQ235" s="833"/>
      <c r="AR235" s="833"/>
      <c r="AS235" s="833"/>
      <c r="AT235" s="833"/>
      <c r="AU235" s="833"/>
      <c r="AV235" s="833"/>
      <c r="AW235" s="833"/>
      <c r="AX235" s="833"/>
      <c r="AY235" s="833"/>
      <c r="AZ235" s="344"/>
      <c r="BA235" s="965"/>
      <c r="BB235" s="552" t="s">
        <v>637</v>
      </c>
      <c r="BC235" s="415">
        <v>23.098481887690177</v>
      </c>
      <c r="BD235" s="405">
        <v>12.138474365040253</v>
      </c>
      <c r="BE235" s="405">
        <v>24.888784838607027</v>
      </c>
      <c r="BF235" s="405">
        <v>21.107204533577704</v>
      </c>
      <c r="BG235" s="419">
        <v>31.375264576224197</v>
      </c>
      <c r="BH235" s="415">
        <v>11.799715648346785</v>
      </c>
      <c r="BI235" s="405">
        <v>10.970718798950049</v>
      </c>
      <c r="BJ235" s="405">
        <v>19.052760661546483</v>
      </c>
      <c r="BK235" s="405">
        <v>22.400339319983864</v>
      </c>
      <c r="BL235" s="419">
        <v>19.748561854913564</v>
      </c>
      <c r="BM235" s="415">
        <v>10.082872238552859</v>
      </c>
      <c r="BN235" s="405">
        <v>7.9796837644771372</v>
      </c>
      <c r="BO235" s="405">
        <v>4.3737713551134609</v>
      </c>
      <c r="BP235" s="405">
        <v>0</v>
      </c>
      <c r="BQ235" s="419">
        <v>6.1997865592551546</v>
      </c>
      <c r="BR235" s="415">
        <v>0</v>
      </c>
      <c r="BS235" s="405">
        <v>4.6485731837275397</v>
      </c>
      <c r="BT235" s="405">
        <v>3.6705348812473098</v>
      </c>
      <c r="BU235" s="405">
        <v>6.9828230156012339</v>
      </c>
      <c r="BV235" s="405">
        <v>24.309840198025661</v>
      </c>
      <c r="BW235" s="405">
        <v>1.1475067446992546</v>
      </c>
      <c r="BX235" s="405">
        <v>0</v>
      </c>
      <c r="BY235" s="406">
        <v>12.236066512721564</v>
      </c>
      <c r="BZ235" s="406">
        <v>58.796526882461563</v>
      </c>
      <c r="CA235" s="406">
        <v>0.81633878265522508</v>
      </c>
      <c r="CB235" s="7"/>
      <c r="CC235" s="7"/>
      <c r="CD235" s="7"/>
      <c r="CE235" s="7"/>
      <c r="CF235" s="7"/>
      <c r="CG235" s="7"/>
      <c r="CH235" s="7"/>
      <c r="CI235" s="7"/>
      <c r="CJ235" s="7"/>
      <c r="CK235" s="7"/>
      <c r="CL235" s="7"/>
      <c r="CM235" s="7"/>
      <c r="CN235" s="7"/>
      <c r="CO235" s="7"/>
      <c r="CP235" s="7"/>
      <c r="CQ235" s="7"/>
      <c r="CR235" s="7"/>
      <c r="CS235" s="7"/>
      <c r="CT235" s="7"/>
      <c r="CU235" s="7"/>
      <c r="CV235" s="7"/>
      <c r="CW235" s="7"/>
      <c r="CX235" s="7"/>
      <c r="CY235" s="7"/>
      <c r="CZ235" s="7"/>
    </row>
    <row r="236" s="489" customFormat="true" ht="15" customHeight="true" x14ac:dyDescent="0.2">
      <c r="A236" s="149"/>
      <c r="B236" s="144"/>
      <c r="C236" s="113"/>
      <c r="D236" s="112"/>
      <c r="E236" s="112"/>
      <c r="F236" s="112"/>
      <c r="G236" s="111"/>
      <c r="H236" s="110"/>
      <c r="I236" s="112"/>
      <c r="J236" s="112"/>
      <c r="K236" s="112"/>
      <c r="L236" s="109"/>
      <c r="M236" s="113"/>
      <c r="N236" s="112"/>
      <c r="O236" s="112"/>
      <c r="P236" s="112"/>
      <c r="Q236" s="111"/>
      <c r="R236" s="110"/>
      <c r="S236" s="112"/>
      <c r="T236" s="112"/>
      <c r="U236" s="112"/>
      <c r="V236" s="112"/>
      <c r="W236" s="112"/>
      <c r="X236" s="112"/>
      <c r="Y236" s="112"/>
      <c r="Z236" s="112"/>
      <c r="AA236" s="109"/>
      <c r="AB236" s="833"/>
      <c r="AC236" s="833"/>
      <c r="AD236" s="833"/>
      <c r="AE236" s="833"/>
      <c r="AF236" s="833"/>
      <c r="AG236" s="833"/>
      <c r="AH236" s="833"/>
      <c r="AI236" s="833"/>
      <c r="AJ236" s="833"/>
      <c r="AK236" s="833"/>
      <c r="AL236" s="833"/>
      <c r="AM236" s="833"/>
      <c r="AN236" s="833"/>
      <c r="AO236" s="833"/>
      <c r="AP236" s="833"/>
      <c r="AQ236" s="833"/>
      <c r="AR236" s="833"/>
      <c r="AS236" s="833"/>
      <c r="AT236" s="833"/>
      <c r="AU236" s="833"/>
      <c r="AV236" s="833"/>
      <c r="AW236" s="833"/>
      <c r="AX236" s="833"/>
      <c r="AY236" s="833"/>
      <c r="AZ236" s="344"/>
      <c r="BA236" s="967"/>
      <c r="BB236" s="552" t="s">
        <v>182</v>
      </c>
      <c r="BC236" s="415">
        <v>20917.567206013147</v>
      </c>
      <c r="BD236" s="405">
        <v>20921.378111107075</v>
      </c>
      <c r="BE236" s="405">
        <v>20930.910560968608</v>
      </c>
      <c r="BF236" s="405">
        <v>20909.403690368486</v>
      </c>
      <c r="BG236" s="419">
        <v>20913.839926823573</v>
      </c>
      <c r="BH236" s="415">
        <v>15723.791481696098</v>
      </c>
      <c r="BI236" s="405">
        <v>15724.111401879542</v>
      </c>
      <c r="BJ236" s="405">
        <v>15721.704461414593</v>
      </c>
      <c r="BK236" s="405">
        <v>15723.335862420041</v>
      </c>
      <c r="BL236" s="419">
        <v>15724.003726504076</v>
      </c>
      <c r="BM236" s="415">
        <v>5194.4645414370516</v>
      </c>
      <c r="BN236" s="405">
        <v>5196.4583111110969</v>
      </c>
      <c r="BO236" s="405">
        <v>5195.1656445847157</v>
      </c>
      <c r="BP236" s="405">
        <v>5195.967172510771</v>
      </c>
      <c r="BQ236" s="419">
        <v>5194.0968917227392</v>
      </c>
      <c r="BR236" s="415">
        <v>6242.1451535450633</v>
      </c>
      <c r="BS236" s="405">
        <v>3840.6471091832409</v>
      </c>
      <c r="BT236" s="405">
        <v>16443.627241960567</v>
      </c>
      <c r="BU236" s="405">
        <v>7126.264661897153</v>
      </c>
      <c r="BV236" s="405">
        <v>6767.9479934191622</v>
      </c>
      <c r="BW236" s="405">
        <v>3090.6669494317553</v>
      </c>
      <c r="BX236" s="405">
        <v>3707.3777866429559</v>
      </c>
      <c r="BY236" s="406">
        <v>5732.9096855999614</v>
      </c>
      <c r="BZ236" s="406">
        <v>40010.161272029211</v>
      </c>
      <c r="CA236" s="406">
        <v>11631.351641571755</v>
      </c>
      <c r="CB236" s="7"/>
      <c r="CC236" s="7"/>
      <c r="CD236" s="7"/>
      <c r="CE236" s="7"/>
      <c r="CF236" s="7"/>
      <c r="CG236" s="7"/>
      <c r="CH236" s="7"/>
      <c r="CI236" s="7"/>
      <c r="CJ236" s="7"/>
      <c r="CK236" s="7"/>
      <c r="CL236" s="7"/>
      <c r="CM236" s="7"/>
      <c r="CN236" s="7"/>
      <c r="CO236" s="7"/>
      <c r="CP236" s="7"/>
      <c r="CQ236" s="7"/>
      <c r="CR236" s="7"/>
      <c r="CS236" s="7"/>
      <c r="CT236" s="7"/>
      <c r="CU236" s="7"/>
      <c r="CV236" s="7"/>
      <c r="CW236" s="7"/>
      <c r="CX236" s="7"/>
      <c r="CY236" s="7"/>
      <c r="CZ236" s="7"/>
    </row>
    <row r="237" s="489" customFormat="true" ht="15" customHeight="true" x14ac:dyDescent="0.2">
      <c r="A237" s="149"/>
      <c r="B237" s="144"/>
      <c r="C237" s="113"/>
      <c r="D237" s="112"/>
      <c r="E237" s="112"/>
      <c r="F237" s="112"/>
      <c r="G237" s="111"/>
      <c r="H237" s="110"/>
      <c r="I237" s="112"/>
      <c r="J237" s="112"/>
      <c r="K237" s="112"/>
      <c r="L237" s="109"/>
      <c r="M237" s="113"/>
      <c r="N237" s="112"/>
      <c r="O237" s="112"/>
      <c r="P237" s="112"/>
      <c r="Q237" s="111"/>
      <c r="R237" s="110"/>
      <c r="S237" s="112"/>
      <c r="T237" s="112"/>
      <c r="U237" s="112"/>
      <c r="V237" s="112"/>
      <c r="W237" s="112"/>
      <c r="X237" s="112"/>
      <c r="Y237" s="112"/>
      <c r="Z237" s="112"/>
      <c r="AA237" s="109"/>
      <c r="AB237" s="833"/>
      <c r="AC237" s="833"/>
      <c r="AD237" s="833"/>
      <c r="AE237" s="833"/>
      <c r="AF237" s="833"/>
      <c r="AG237" s="833"/>
      <c r="AH237" s="833"/>
      <c r="AI237" s="833"/>
      <c r="AJ237" s="833"/>
      <c r="AK237" s="833"/>
      <c r="AL237" s="833"/>
      <c r="AM237" s="833"/>
      <c r="AN237" s="833"/>
      <c r="AO237" s="833"/>
      <c r="AP237" s="833"/>
      <c r="AQ237" s="833"/>
      <c r="AR237" s="833"/>
      <c r="AS237" s="833"/>
      <c r="AT237" s="833"/>
      <c r="AU237" s="833"/>
      <c r="AV237" s="833"/>
      <c r="AW237" s="833"/>
      <c r="AX237" s="833"/>
      <c r="AY237" s="833"/>
      <c r="AZ237" s="344"/>
      <c r="BA237" s="878"/>
      <c r="BB237" s="552"/>
      <c r="BC237" s="415"/>
      <c r="BD237" s="405"/>
      <c r="BE237" s="405"/>
      <c r="BF237" s="405"/>
      <c r="BG237" s="419"/>
      <c r="BH237" s="415"/>
      <c r="BI237" s="405"/>
      <c r="BJ237" s="405"/>
      <c r="BK237" s="405"/>
      <c r="BL237" s="419"/>
      <c r="BM237" s="415"/>
      <c r="BN237" s="405"/>
      <c r="BO237" s="405"/>
      <c r="BP237" s="405"/>
      <c r="BQ237" s="419"/>
      <c r="BR237" s="415"/>
      <c r="BS237" s="405"/>
      <c r="BT237" s="405"/>
      <c r="BU237" s="405"/>
      <c r="BV237" s="405"/>
      <c r="BW237" s="405"/>
      <c r="BX237" s="405"/>
      <c r="BY237" s="406"/>
      <c r="BZ237" s="406"/>
      <c r="CA237" s="406"/>
      <c r="CB237" s="7"/>
      <c r="CC237" s="7"/>
      <c r="CD237" s="7"/>
      <c r="CE237" s="7"/>
      <c r="CF237" s="7"/>
      <c r="CG237" s="7"/>
      <c r="CH237" s="7"/>
      <c r="CI237" s="7"/>
      <c r="CJ237" s="7"/>
      <c r="CK237" s="7"/>
      <c r="CL237" s="7"/>
      <c r="CM237" s="7"/>
      <c r="CN237" s="7"/>
      <c r="CO237" s="7"/>
      <c r="CP237" s="7"/>
      <c r="CQ237" s="7"/>
      <c r="CR237" s="7"/>
      <c r="CS237" s="7"/>
      <c r="CT237" s="7"/>
      <c r="CU237" s="7"/>
      <c r="CV237" s="7"/>
      <c r="CW237" s="7"/>
      <c r="CX237" s="7"/>
      <c r="CY237" s="7"/>
      <c r="CZ237" s="7"/>
    </row>
    <row r="238" s="489" customFormat="true" ht="15" customHeight="true" x14ac:dyDescent="0.2">
      <c r="A238" s="149"/>
      <c r="B238" s="144"/>
      <c r="C238" s="113"/>
      <c r="D238" s="112"/>
      <c r="E238" s="112"/>
      <c r="F238" s="112"/>
      <c r="G238" s="111"/>
      <c r="H238" s="110"/>
      <c r="I238" s="112"/>
      <c r="J238" s="112"/>
      <c r="K238" s="112"/>
      <c r="L238" s="109"/>
      <c r="M238" s="113"/>
      <c r="N238" s="112"/>
      <c r="O238" s="112"/>
      <c r="P238" s="112"/>
      <c r="Q238" s="111"/>
      <c r="R238" s="110"/>
      <c r="S238" s="112"/>
      <c r="T238" s="112"/>
      <c r="U238" s="112"/>
      <c r="V238" s="112"/>
      <c r="W238" s="112"/>
      <c r="X238" s="112"/>
      <c r="Y238" s="112"/>
      <c r="Z238" s="112"/>
      <c r="AA238" s="109"/>
      <c r="AB238" s="833"/>
      <c r="AC238" s="833"/>
      <c r="AD238" s="833"/>
      <c r="AE238" s="833"/>
      <c r="AF238" s="833"/>
      <c r="AG238" s="833"/>
      <c r="AH238" s="833"/>
      <c r="AI238" s="833"/>
      <c r="AJ238" s="833"/>
      <c r="AK238" s="833"/>
      <c r="AL238" s="833"/>
      <c r="AM238" s="833"/>
      <c r="AN238" s="833"/>
      <c r="AO238" s="833"/>
      <c r="AP238" s="833"/>
      <c r="AQ238" s="833"/>
      <c r="AR238" s="833"/>
      <c r="AS238" s="833"/>
      <c r="AT238" s="833"/>
      <c r="AU238" s="833"/>
      <c r="AV238" s="833"/>
      <c r="AW238" s="833"/>
      <c r="AX238" s="833"/>
      <c r="AY238" s="833"/>
      <c r="AZ238" s="344"/>
      <c r="BA238" s="878"/>
      <c r="BB238" s="552"/>
      <c r="BC238" s="415"/>
      <c r="BD238" s="405"/>
      <c r="BE238" s="405"/>
      <c r="BF238" s="405"/>
      <c r="BG238" s="419"/>
      <c r="BH238" s="415"/>
      <c r="BI238" s="405"/>
      <c r="BJ238" s="405"/>
      <c r="BK238" s="405"/>
      <c r="BL238" s="419"/>
      <c r="BM238" s="415"/>
      <c r="BN238" s="405"/>
      <c r="BO238" s="405"/>
      <c r="BP238" s="405"/>
      <c r="BQ238" s="419"/>
      <c r="BR238" s="415"/>
      <c r="BS238" s="405"/>
      <c r="BT238" s="405"/>
      <c r="BU238" s="405"/>
      <c r="BV238" s="405"/>
      <c r="BW238" s="405"/>
      <c r="BX238" s="405"/>
      <c r="BY238" s="406"/>
      <c r="BZ238" s="406"/>
      <c r="CA238" s="406"/>
      <c r="CB238" s="7"/>
      <c r="CC238" s="7"/>
      <c r="CD238" s="7"/>
      <c r="CE238" s="7"/>
      <c r="CF238" s="7"/>
      <c r="CG238" s="7"/>
      <c r="CH238" s="7"/>
      <c r="CI238" s="7"/>
      <c r="CJ238" s="7"/>
      <c r="CK238" s="7"/>
      <c r="CL238" s="7"/>
      <c r="CM238" s="7"/>
      <c r="CN238" s="7"/>
      <c r="CO238" s="7"/>
      <c r="CP238" s="7"/>
      <c r="CQ238" s="7"/>
      <c r="CR238" s="7"/>
      <c r="CS238" s="7"/>
      <c r="CT238" s="7"/>
      <c r="CU238" s="7"/>
      <c r="CV238" s="7"/>
      <c r="CW238" s="7"/>
      <c r="CX238" s="7"/>
      <c r="CY238" s="7"/>
      <c r="CZ238" s="7"/>
    </row>
    <row r="239" s="489" customFormat="true" ht="15" customHeight="true" x14ac:dyDescent="0.2">
      <c r="A239" s="149"/>
      <c r="B239" s="144"/>
      <c r="C239" s="113"/>
      <c r="D239" s="112"/>
      <c r="E239" s="112"/>
      <c r="F239" s="112"/>
      <c r="G239" s="111"/>
      <c r="H239" s="110"/>
      <c r="I239" s="112"/>
      <c r="J239" s="112"/>
      <c r="K239" s="112"/>
      <c r="L239" s="109"/>
      <c r="M239" s="113"/>
      <c r="N239" s="112"/>
      <c r="O239" s="112"/>
      <c r="P239" s="112"/>
      <c r="Q239" s="111"/>
      <c r="R239" s="110"/>
      <c r="S239" s="112"/>
      <c r="T239" s="112"/>
      <c r="U239" s="112"/>
      <c r="V239" s="112"/>
      <c r="W239" s="112"/>
      <c r="X239" s="112"/>
      <c r="Y239" s="112"/>
      <c r="Z239" s="112"/>
      <c r="AA239" s="109"/>
      <c r="AB239" s="833"/>
      <c r="AC239" s="833"/>
      <c r="AD239" s="833"/>
      <c r="AE239" s="833"/>
      <c r="AF239" s="833"/>
      <c r="AG239" s="833"/>
      <c r="AH239" s="833"/>
      <c r="AI239" s="833"/>
      <c r="AJ239" s="833"/>
      <c r="AK239" s="833"/>
      <c r="AL239" s="833"/>
      <c r="AM239" s="833"/>
      <c r="AN239" s="833"/>
      <c r="AO239" s="833"/>
      <c r="AP239" s="833"/>
      <c r="AQ239" s="833"/>
      <c r="AR239" s="833"/>
      <c r="AS239" s="833"/>
      <c r="AT239" s="833"/>
      <c r="AU239" s="833"/>
      <c r="AV239" s="833"/>
      <c r="AW239" s="833"/>
      <c r="AX239" s="833"/>
      <c r="AY239" s="833"/>
      <c r="AZ239" s="344"/>
      <c r="BA239" s="878"/>
      <c r="BB239" s="552"/>
      <c r="BC239" s="415"/>
      <c r="BD239" s="405"/>
      <c r="BE239" s="405"/>
      <c r="BF239" s="405"/>
      <c r="BG239" s="419"/>
      <c r="BH239" s="415"/>
      <c r="BI239" s="405"/>
      <c r="BJ239" s="405"/>
      <c r="BK239" s="405"/>
      <c r="BL239" s="419"/>
      <c r="BM239" s="415"/>
      <c r="BN239" s="405"/>
      <c r="BO239" s="405"/>
      <c r="BP239" s="405"/>
      <c r="BQ239" s="419"/>
      <c r="BR239" s="415"/>
      <c r="BS239" s="405"/>
      <c r="BT239" s="405"/>
      <c r="BU239" s="405"/>
      <c r="BV239" s="405"/>
      <c r="BW239" s="405"/>
      <c r="BX239" s="405"/>
      <c r="BY239" s="406"/>
      <c r="BZ239" s="406"/>
      <c r="CA239" s="406"/>
      <c r="CB239" s="7"/>
      <c r="CC239" s="7"/>
      <c r="CD239" s="7"/>
      <c r="CE239" s="7"/>
      <c r="CF239" s="7"/>
      <c r="CG239" s="7"/>
      <c r="CH239" s="7"/>
      <c r="CI239" s="7"/>
      <c r="CJ239" s="7"/>
      <c r="CK239" s="7"/>
      <c r="CL239" s="7"/>
      <c r="CM239" s="7"/>
      <c r="CN239" s="7"/>
      <c r="CO239" s="7"/>
      <c r="CP239" s="7"/>
      <c r="CQ239" s="7"/>
      <c r="CR239" s="7"/>
      <c r="CS239" s="7"/>
      <c r="CT239" s="7"/>
      <c r="CU239" s="7"/>
      <c r="CV239" s="7"/>
      <c r="CW239" s="7"/>
      <c r="CX239" s="7"/>
      <c r="CY239" s="7"/>
      <c r="CZ239" s="7"/>
    </row>
    <row r="240" s="489" customFormat="true" ht="15" customHeight="true" x14ac:dyDescent="0.2">
      <c r="A240" s="149"/>
      <c r="B240" s="144"/>
      <c r="C240" s="113"/>
      <c r="D240" s="112"/>
      <c r="E240" s="112"/>
      <c r="F240" s="112"/>
      <c r="G240" s="111"/>
      <c r="H240" s="110"/>
      <c r="I240" s="112"/>
      <c r="J240" s="112"/>
      <c r="K240" s="112"/>
      <c r="L240" s="109"/>
      <c r="M240" s="113"/>
      <c r="N240" s="112"/>
      <c r="O240" s="112"/>
      <c r="P240" s="112"/>
      <c r="Q240" s="111"/>
      <c r="R240" s="110"/>
      <c r="S240" s="112"/>
      <c r="T240" s="112"/>
      <c r="U240" s="112"/>
      <c r="V240" s="112"/>
      <c r="W240" s="112"/>
      <c r="X240" s="112"/>
      <c r="Y240" s="112"/>
      <c r="Z240" s="112"/>
      <c r="AA240" s="109"/>
      <c r="AB240" s="833"/>
      <c r="AC240" s="833"/>
      <c r="AD240" s="833"/>
      <c r="AE240" s="833"/>
      <c r="AF240" s="833"/>
      <c r="AG240" s="833"/>
      <c r="AH240" s="833"/>
      <c r="AI240" s="833"/>
      <c r="AJ240" s="833"/>
      <c r="AK240" s="833"/>
      <c r="AL240" s="833"/>
      <c r="AM240" s="833"/>
      <c r="AN240" s="833"/>
      <c r="AO240" s="833"/>
      <c r="AP240" s="833"/>
      <c r="AQ240" s="833"/>
      <c r="AR240" s="833"/>
      <c r="AS240" s="833"/>
      <c r="AT240" s="833"/>
      <c r="AU240" s="833"/>
      <c r="AV240" s="833"/>
      <c r="AW240" s="833"/>
      <c r="AX240" s="833"/>
      <c r="AY240" s="833"/>
      <c r="AZ240" s="344"/>
      <c r="BA240" s="878"/>
      <c r="BB240" s="552"/>
      <c r="BC240" s="415"/>
      <c r="BD240" s="405"/>
      <c r="BE240" s="405"/>
      <c r="BF240" s="405"/>
      <c r="BG240" s="419"/>
      <c r="BH240" s="415"/>
      <c r="BI240" s="405"/>
      <c r="BJ240" s="405"/>
      <c r="BK240" s="405"/>
      <c r="BL240" s="419"/>
      <c r="BM240" s="415"/>
      <c r="BN240" s="405"/>
      <c r="BO240" s="405"/>
      <c r="BP240" s="405"/>
      <c r="BQ240" s="419"/>
      <c r="BR240" s="415"/>
      <c r="BS240" s="405"/>
      <c r="BT240" s="405"/>
      <c r="BU240" s="405"/>
      <c r="BV240" s="405"/>
      <c r="BW240" s="405"/>
      <c r="BX240" s="405"/>
      <c r="BY240" s="406"/>
      <c r="BZ240" s="406"/>
      <c r="CA240" s="406"/>
      <c r="CB240" s="7"/>
      <c r="CC240" s="7"/>
      <c r="CD240" s="7"/>
      <c r="CE240" s="7"/>
      <c r="CF240" s="7"/>
      <c r="CG240" s="7"/>
      <c r="CH240" s="7"/>
      <c r="CI240" s="7"/>
      <c r="CJ240" s="7"/>
      <c r="CK240" s="7"/>
      <c r="CL240" s="7"/>
      <c r="CM240" s="7"/>
      <c r="CN240" s="7"/>
      <c r="CO240" s="7"/>
      <c r="CP240" s="7"/>
      <c r="CQ240" s="7"/>
      <c r="CR240" s="7"/>
      <c r="CS240" s="7"/>
      <c r="CT240" s="7"/>
      <c r="CU240" s="7"/>
      <c r="CV240" s="7"/>
      <c r="CW240" s="7"/>
      <c r="CX240" s="7"/>
      <c r="CY240" s="7"/>
      <c r="CZ240" s="7"/>
    </row>
    <row r="241" s="489" customFormat="true" ht="15" customHeight="true" x14ac:dyDescent="0.2">
      <c r="A241" s="149"/>
      <c r="B241" s="144"/>
      <c r="C241" s="113"/>
      <c r="D241" s="112"/>
      <c r="E241" s="112"/>
      <c r="F241" s="112"/>
      <c r="G241" s="111"/>
      <c r="H241" s="110"/>
      <c r="I241" s="112"/>
      <c r="J241" s="112"/>
      <c r="K241" s="112"/>
      <c r="L241" s="109"/>
      <c r="M241" s="113"/>
      <c r="N241" s="112"/>
      <c r="O241" s="112"/>
      <c r="P241" s="112"/>
      <c r="Q241" s="111"/>
      <c r="R241" s="110"/>
      <c r="S241" s="112"/>
      <c r="T241" s="112"/>
      <c r="U241" s="112"/>
      <c r="V241" s="112"/>
      <c r="W241" s="112"/>
      <c r="X241" s="112"/>
      <c r="Y241" s="112"/>
      <c r="Z241" s="112"/>
      <c r="AA241" s="109"/>
      <c r="AB241" s="833"/>
      <c r="AC241" s="833"/>
      <c r="AD241" s="833"/>
      <c r="AE241" s="833"/>
      <c r="AF241" s="833"/>
      <c r="AG241" s="833"/>
      <c r="AH241" s="833"/>
      <c r="AI241" s="833"/>
      <c r="AJ241" s="833"/>
      <c r="AK241" s="833"/>
      <c r="AL241" s="833"/>
      <c r="AM241" s="833"/>
      <c r="AN241" s="833"/>
      <c r="AO241" s="833"/>
      <c r="AP241" s="833"/>
      <c r="AQ241" s="833"/>
      <c r="AR241" s="833"/>
      <c r="AS241" s="833"/>
      <c r="AT241" s="833"/>
      <c r="AU241" s="833"/>
      <c r="AV241" s="833"/>
      <c r="AW241" s="833"/>
      <c r="AX241" s="833"/>
      <c r="AY241" s="833"/>
      <c r="AZ241" s="344"/>
      <c r="BA241" s="878"/>
      <c r="BB241" s="552"/>
      <c r="BC241" s="415"/>
      <c r="BD241" s="405"/>
      <c r="BE241" s="405"/>
      <c r="BF241" s="405"/>
      <c r="BG241" s="419"/>
      <c r="BH241" s="415"/>
      <c r="BI241" s="405"/>
      <c r="BJ241" s="405"/>
      <c r="BK241" s="405"/>
      <c r="BL241" s="419"/>
      <c r="BM241" s="415"/>
      <c r="BN241" s="405"/>
      <c r="BO241" s="405"/>
      <c r="BP241" s="405"/>
      <c r="BQ241" s="419"/>
      <c r="BR241" s="415"/>
      <c r="BS241" s="405"/>
      <c r="BT241" s="405"/>
      <c r="BU241" s="405"/>
      <c r="BV241" s="405"/>
      <c r="BW241" s="405"/>
      <c r="BX241" s="405"/>
      <c r="BY241" s="406"/>
      <c r="BZ241" s="406"/>
      <c r="CA241" s="406"/>
      <c r="CB241" s="7"/>
      <c r="CC241" s="7"/>
      <c r="CD241" s="7"/>
      <c r="CE241" s="7"/>
      <c r="CF241" s="7"/>
      <c r="CG241" s="7"/>
      <c r="CH241" s="7"/>
      <c r="CI241" s="7"/>
      <c r="CJ241" s="7"/>
      <c r="CK241" s="7"/>
      <c r="CL241" s="7"/>
      <c r="CM241" s="7"/>
      <c r="CN241" s="7"/>
      <c r="CO241" s="7"/>
      <c r="CP241" s="7"/>
      <c r="CQ241" s="7"/>
      <c r="CR241" s="7"/>
      <c r="CS241" s="7"/>
      <c r="CT241" s="7"/>
      <c r="CU241" s="7"/>
      <c r="CV241" s="7"/>
      <c r="CW241" s="7"/>
      <c r="CX241" s="7"/>
      <c r="CY241" s="7"/>
      <c r="CZ241" s="7"/>
    </row>
    <row r="242" s="489" customFormat="true" ht="15" customHeight="true" x14ac:dyDescent="0.2">
      <c r="A242" s="172"/>
      <c r="B242" s="143"/>
      <c r="C242" s="106"/>
      <c r="D242" s="108"/>
      <c r="E242" s="108"/>
      <c r="F242" s="108"/>
      <c r="G242" s="107"/>
      <c r="H242" s="105"/>
      <c r="I242" s="108"/>
      <c r="J242" s="108"/>
      <c r="K242" s="108"/>
      <c r="L242" s="104"/>
      <c r="M242" s="106"/>
      <c r="N242" s="108"/>
      <c r="O242" s="108"/>
      <c r="P242" s="108"/>
      <c r="Q242" s="107"/>
      <c r="R242" s="105"/>
      <c r="S242" s="108"/>
      <c r="T242" s="108"/>
      <c r="U242" s="108"/>
      <c r="V242" s="108"/>
      <c r="W242" s="108"/>
      <c r="X242" s="108"/>
      <c r="Y242" s="108"/>
      <c r="Z242" s="108"/>
      <c r="AA242" s="104"/>
      <c r="AB242" s="833"/>
      <c r="AC242" s="833"/>
      <c r="AD242" s="833"/>
      <c r="AE242" s="833"/>
      <c r="AF242" s="833"/>
      <c r="AG242" s="833"/>
      <c r="AH242" s="833"/>
      <c r="AI242" s="833"/>
      <c r="AJ242" s="833"/>
      <c r="AK242" s="833"/>
      <c r="AL242" s="833"/>
      <c r="AM242" s="833"/>
      <c r="AN242" s="833"/>
      <c r="AO242" s="833"/>
      <c r="AP242" s="833"/>
      <c r="AQ242" s="833"/>
      <c r="AR242" s="833"/>
      <c r="AS242" s="833"/>
      <c r="AT242" s="833"/>
      <c r="AU242" s="833"/>
      <c r="AV242" s="833"/>
      <c r="AW242" s="833"/>
      <c r="AX242" s="833"/>
      <c r="AY242" s="833"/>
      <c r="AZ242" s="344"/>
      <c r="BA242" s="878"/>
      <c r="BB242" s="552"/>
      <c r="BC242" s="415"/>
      <c r="BD242" s="405"/>
      <c r="BE242" s="405"/>
      <c r="BF242" s="405"/>
      <c r="BG242" s="419"/>
      <c r="BH242" s="415"/>
      <c r="BI242" s="405"/>
      <c r="BJ242" s="405"/>
      <c r="BK242" s="405"/>
      <c r="BL242" s="419"/>
      <c r="BM242" s="415"/>
      <c r="BN242" s="405"/>
      <c r="BO242" s="405"/>
      <c r="BP242" s="405"/>
      <c r="BQ242" s="419"/>
      <c r="BR242" s="415"/>
      <c r="BS242" s="405"/>
      <c r="BT242" s="405"/>
      <c r="BU242" s="405"/>
      <c r="BV242" s="405"/>
      <c r="BW242" s="405"/>
      <c r="BX242" s="405"/>
      <c r="BY242" s="406"/>
      <c r="BZ242" s="406"/>
      <c r="CA242" s="406"/>
      <c r="CB242" s="7"/>
      <c r="CC242" s="7"/>
      <c r="CD242" s="7"/>
      <c r="CE242" s="7"/>
      <c r="CF242" s="7"/>
      <c r="CG242" s="7"/>
      <c r="CH242" s="7"/>
      <c r="CI242" s="7"/>
      <c r="CJ242" s="7"/>
      <c r="CK242" s="7"/>
      <c r="CL242" s="7"/>
      <c r="CM242" s="7"/>
      <c r="CN242" s="7"/>
      <c r="CO242" s="7"/>
      <c r="CP242" s="7"/>
      <c r="CQ242" s="7"/>
      <c r="CR242" s="7"/>
      <c r="CS242" s="7"/>
      <c r="CT242" s="7"/>
      <c r="CU242" s="7"/>
      <c r="CV242" s="7"/>
      <c r="CW242" s="7"/>
      <c r="CX242" s="7"/>
      <c r="CY242" s="7"/>
      <c r="CZ242" s="7"/>
    </row>
    <row r="243" s="489" customFormat="true" ht="15" customHeight="true" x14ac:dyDescent="0.2">
      <c r="A243" s="172"/>
      <c r="B243" s="143"/>
      <c r="C243" s="106"/>
      <c r="D243" s="108"/>
      <c r="E243" s="108"/>
      <c r="F243" s="108"/>
      <c r="G243" s="107"/>
      <c r="H243" s="105"/>
      <c r="I243" s="108"/>
      <c r="J243" s="108"/>
      <c r="K243" s="108"/>
      <c r="L243" s="104"/>
      <c r="M243" s="106"/>
      <c r="N243" s="108"/>
      <c r="O243" s="108"/>
      <c r="P243" s="108"/>
      <c r="Q243" s="107"/>
      <c r="R243" s="105"/>
      <c r="S243" s="108"/>
      <c r="T243" s="108"/>
      <c r="U243" s="108"/>
      <c r="V243" s="108"/>
      <c r="W243" s="108"/>
      <c r="X243" s="108"/>
      <c r="Y243" s="108"/>
      <c r="Z243" s="108"/>
      <c r="AA243" s="104"/>
      <c r="AB243" s="833"/>
      <c r="AC243" s="833"/>
      <c r="AD243" s="833"/>
      <c r="AE243" s="833"/>
      <c r="AF243" s="833"/>
      <c r="AG243" s="833"/>
      <c r="AH243" s="833"/>
      <c r="AI243" s="833"/>
      <c r="AJ243" s="833"/>
      <c r="AK243" s="833"/>
      <c r="AL243" s="833"/>
      <c r="AM243" s="833"/>
      <c r="AN243" s="833"/>
      <c r="AO243" s="833"/>
      <c r="AP243" s="833"/>
      <c r="AQ243" s="833"/>
      <c r="AR243" s="833"/>
      <c r="AS243" s="833"/>
      <c r="AT243" s="833"/>
      <c r="AU243" s="833"/>
      <c r="AV243" s="833"/>
      <c r="AW243" s="833"/>
      <c r="AX243" s="833"/>
      <c r="AY243" s="833"/>
      <c r="AZ243" s="344"/>
      <c r="BA243" s="878"/>
      <c r="BB243" s="552"/>
      <c r="BC243" s="415"/>
      <c r="BD243" s="405"/>
      <c r="BE243" s="405"/>
      <c r="BF243" s="405"/>
      <c r="BG243" s="419"/>
      <c r="BH243" s="415"/>
      <c r="BI243" s="405"/>
      <c r="BJ243" s="405"/>
      <c r="BK243" s="405"/>
      <c r="BL243" s="419"/>
      <c r="BM243" s="415"/>
      <c r="BN243" s="405"/>
      <c r="BO243" s="405"/>
      <c r="BP243" s="405"/>
      <c r="BQ243" s="419"/>
      <c r="BR243" s="415"/>
      <c r="BS243" s="405"/>
      <c r="BT243" s="405"/>
      <c r="BU243" s="405"/>
      <c r="BV243" s="405"/>
      <c r="BW243" s="405"/>
      <c r="BX243" s="405"/>
      <c r="BY243" s="406"/>
      <c r="BZ243" s="406"/>
      <c r="CA243" s="406"/>
      <c r="CB243" s="7"/>
      <c r="CC243" s="7"/>
      <c r="CD243" s="7"/>
      <c r="CE243" s="7"/>
      <c r="CF243" s="7"/>
      <c r="CG243" s="7"/>
      <c r="CH243" s="7"/>
      <c r="CI243" s="7"/>
      <c r="CJ243" s="7"/>
      <c r="CK243" s="7"/>
      <c r="CL243" s="7"/>
      <c r="CM243" s="7"/>
      <c r="CN243" s="7"/>
      <c r="CO243" s="7"/>
      <c r="CP243" s="7"/>
      <c r="CQ243" s="7"/>
      <c r="CR243" s="7"/>
      <c r="CS243" s="7"/>
      <c r="CT243" s="7"/>
      <c r="CU243" s="7"/>
      <c r="CV243" s="7"/>
      <c r="CW243" s="7"/>
      <c r="CX243" s="7"/>
      <c r="CY243" s="7"/>
      <c r="CZ243" s="7"/>
    </row>
    <row r="244" s="489" customFormat="true" ht="15" customHeight="true" x14ac:dyDescent="0.2">
      <c r="A244" s="172"/>
      <c r="B244" s="143"/>
      <c r="C244" s="106"/>
      <c r="D244" s="108"/>
      <c r="E244" s="108"/>
      <c r="F244" s="108"/>
      <c r="G244" s="107"/>
      <c r="H244" s="105"/>
      <c r="I244" s="108"/>
      <c r="J244" s="108"/>
      <c r="K244" s="108"/>
      <c r="L244" s="104"/>
      <c r="M244" s="106"/>
      <c r="N244" s="108"/>
      <c r="O244" s="108"/>
      <c r="P244" s="108"/>
      <c r="Q244" s="107"/>
      <c r="R244" s="105"/>
      <c r="S244" s="108"/>
      <c r="T244" s="108"/>
      <c r="U244" s="108"/>
      <c r="V244" s="108"/>
      <c r="W244" s="108"/>
      <c r="X244" s="108"/>
      <c r="Y244" s="108"/>
      <c r="Z244" s="108"/>
      <c r="AA244" s="104"/>
      <c r="AB244" s="833"/>
      <c r="AC244" s="833"/>
      <c r="AD244" s="833"/>
      <c r="AE244" s="833"/>
      <c r="AF244" s="833"/>
      <c r="AG244" s="833"/>
      <c r="AH244" s="833"/>
      <c r="AI244" s="833"/>
      <c r="AJ244" s="833"/>
      <c r="AK244" s="833"/>
      <c r="AL244" s="833"/>
      <c r="AM244" s="833"/>
      <c r="AN244" s="833"/>
      <c r="AO244" s="833"/>
      <c r="AP244" s="833"/>
      <c r="AQ244" s="833"/>
      <c r="AR244" s="833"/>
      <c r="AS244" s="833"/>
      <c r="AT244" s="833"/>
      <c r="AU244" s="833"/>
      <c r="AV244" s="833"/>
      <c r="AW244" s="833"/>
      <c r="AX244" s="833"/>
      <c r="AY244" s="833"/>
      <c r="AZ244" s="344"/>
      <c r="BA244" s="878"/>
      <c r="BB244" s="552"/>
      <c r="BC244" s="415"/>
      <c r="BD244" s="405"/>
      <c r="BE244" s="405"/>
      <c r="BF244" s="405"/>
      <c r="BG244" s="419"/>
      <c r="BH244" s="415"/>
      <c r="BI244" s="405"/>
      <c r="BJ244" s="405"/>
      <c r="BK244" s="405"/>
      <c r="BL244" s="419"/>
      <c r="BM244" s="415"/>
      <c r="BN244" s="405"/>
      <c r="BO244" s="405"/>
      <c r="BP244" s="405"/>
      <c r="BQ244" s="419"/>
      <c r="BR244" s="415"/>
      <c r="BS244" s="405"/>
      <c r="BT244" s="405"/>
      <c r="BU244" s="405"/>
      <c r="BV244" s="405"/>
      <c r="BW244" s="405"/>
      <c r="BX244" s="405"/>
      <c r="BY244" s="406"/>
      <c r="BZ244" s="406"/>
      <c r="CA244" s="406"/>
      <c r="CB244" s="7"/>
      <c r="CC244" s="7"/>
      <c r="CD244" s="7"/>
      <c r="CE244" s="7"/>
      <c r="CF244" s="7"/>
      <c r="CG244" s="7"/>
      <c r="CH244" s="7"/>
      <c r="CI244" s="7"/>
      <c r="CJ244" s="7"/>
      <c r="CK244" s="7"/>
      <c r="CL244" s="7"/>
      <c r="CM244" s="7"/>
      <c r="CN244" s="7"/>
      <c r="CO244" s="7"/>
      <c r="CP244" s="7"/>
      <c r="CQ244" s="7"/>
      <c r="CR244" s="7"/>
      <c r="CS244" s="7"/>
      <c r="CT244" s="7"/>
      <c r="CU244" s="7"/>
      <c r="CV244" s="7"/>
      <c r="CW244" s="7"/>
      <c r="CX244" s="7"/>
      <c r="CY244" s="7"/>
      <c r="CZ244" s="7"/>
    </row>
    <row r="245" s="489" customFormat="true" ht="15" customHeight="true" x14ac:dyDescent="0.2">
      <c r="A245" s="172"/>
      <c r="B245" s="143"/>
      <c r="C245" s="106"/>
      <c r="D245" s="108"/>
      <c r="E245" s="108"/>
      <c r="F245" s="108"/>
      <c r="G245" s="107"/>
      <c r="H245" s="105"/>
      <c r="I245" s="108"/>
      <c r="J245" s="108"/>
      <c r="K245" s="108"/>
      <c r="L245" s="104"/>
      <c r="M245" s="106"/>
      <c r="N245" s="108"/>
      <c r="O245" s="108"/>
      <c r="P245" s="108"/>
      <c r="Q245" s="107"/>
      <c r="R245" s="105"/>
      <c r="S245" s="108"/>
      <c r="T245" s="108"/>
      <c r="U245" s="108"/>
      <c r="V245" s="108"/>
      <c r="W245" s="108"/>
      <c r="X245" s="108"/>
      <c r="Y245" s="108"/>
      <c r="Z245" s="108"/>
      <c r="AA245" s="104"/>
      <c r="AB245" s="833"/>
      <c r="AC245" s="833"/>
      <c r="AD245" s="833"/>
      <c r="AE245" s="833"/>
      <c r="AF245" s="833"/>
      <c r="AG245" s="833"/>
      <c r="AH245" s="833"/>
      <c r="AI245" s="833"/>
      <c r="AJ245" s="833"/>
      <c r="AK245" s="833"/>
      <c r="AL245" s="833"/>
      <c r="AM245" s="833"/>
      <c r="AN245" s="833"/>
      <c r="AO245" s="833"/>
      <c r="AP245" s="833"/>
      <c r="AQ245" s="833"/>
      <c r="AR245" s="833"/>
      <c r="AS245" s="833"/>
      <c r="AT245" s="833"/>
      <c r="AU245" s="833"/>
      <c r="AV245" s="833"/>
      <c r="AW245" s="833"/>
      <c r="AX245" s="833"/>
      <c r="AY245" s="833"/>
      <c r="AZ245" s="344"/>
      <c r="BA245" s="878"/>
      <c r="BB245" s="552"/>
      <c r="BC245" s="415"/>
      <c r="BD245" s="405"/>
      <c r="BE245" s="405"/>
      <c r="BF245" s="405"/>
      <c r="BG245" s="419"/>
      <c r="BH245" s="415"/>
      <c r="BI245" s="405"/>
      <c r="BJ245" s="405"/>
      <c r="BK245" s="405"/>
      <c r="BL245" s="419"/>
      <c r="BM245" s="415"/>
      <c r="BN245" s="405"/>
      <c r="BO245" s="405"/>
      <c r="BP245" s="405"/>
      <c r="BQ245" s="419"/>
      <c r="BR245" s="415"/>
      <c r="BS245" s="405"/>
      <c r="BT245" s="405"/>
      <c r="BU245" s="405"/>
      <c r="BV245" s="405"/>
      <c r="BW245" s="405"/>
      <c r="BX245" s="405"/>
      <c r="BY245" s="406"/>
      <c r="BZ245" s="406"/>
      <c r="CA245" s="406"/>
      <c r="CB245" s="7"/>
      <c r="CC245" s="7"/>
      <c r="CD245" s="7"/>
      <c r="CE245" s="7"/>
      <c r="CF245" s="7"/>
      <c r="CG245" s="7"/>
      <c r="CH245" s="7"/>
      <c r="CI245" s="7"/>
      <c r="CJ245" s="7"/>
      <c r="CK245" s="7"/>
      <c r="CL245" s="7"/>
      <c r="CM245" s="7"/>
      <c r="CN245" s="7"/>
      <c r="CO245" s="7"/>
      <c r="CP245" s="7"/>
      <c r="CQ245" s="7"/>
      <c r="CR245" s="7"/>
      <c r="CS245" s="7"/>
      <c r="CT245" s="7"/>
      <c r="CU245" s="7"/>
      <c r="CV245" s="7"/>
      <c r="CW245" s="7"/>
      <c r="CX245" s="7"/>
      <c r="CY245" s="7"/>
      <c r="CZ245" s="7"/>
    </row>
    <row r="246" s="489" customFormat="true" ht="15" customHeight="true" x14ac:dyDescent="0.2">
      <c r="A246" s="172"/>
      <c r="B246" s="143"/>
      <c r="C246" s="106"/>
      <c r="D246" s="108"/>
      <c r="E246" s="108"/>
      <c r="F246" s="108"/>
      <c r="G246" s="107"/>
      <c r="H246" s="105"/>
      <c r="I246" s="108"/>
      <c r="J246" s="108"/>
      <c r="K246" s="108"/>
      <c r="L246" s="104"/>
      <c r="M246" s="106"/>
      <c r="N246" s="108"/>
      <c r="O246" s="108"/>
      <c r="P246" s="108"/>
      <c r="Q246" s="107"/>
      <c r="R246" s="105"/>
      <c r="S246" s="108"/>
      <c r="T246" s="108"/>
      <c r="U246" s="108"/>
      <c r="V246" s="108"/>
      <c r="W246" s="108"/>
      <c r="X246" s="108"/>
      <c r="Y246" s="108"/>
      <c r="Z246" s="108"/>
      <c r="AA246" s="104"/>
      <c r="AB246" s="833"/>
      <c r="AC246" s="833"/>
      <c r="AD246" s="833"/>
      <c r="AE246" s="833"/>
      <c r="AF246" s="833"/>
      <c r="AG246" s="833"/>
      <c r="AH246" s="833"/>
      <c r="AI246" s="833"/>
      <c r="AJ246" s="833"/>
      <c r="AK246" s="833"/>
      <c r="AL246" s="833"/>
      <c r="AM246" s="833"/>
      <c r="AN246" s="833"/>
      <c r="AO246" s="833"/>
      <c r="AP246" s="833"/>
      <c r="AQ246" s="833"/>
      <c r="AR246" s="833"/>
      <c r="AS246" s="833"/>
      <c r="AT246" s="833"/>
      <c r="AU246" s="833"/>
      <c r="AV246" s="833"/>
      <c r="AW246" s="833"/>
      <c r="AX246" s="833"/>
      <c r="AY246" s="833"/>
      <c r="AZ246" s="344"/>
      <c r="BA246" s="878"/>
      <c r="BB246" s="552"/>
      <c r="BC246" s="415"/>
      <c r="BD246" s="405"/>
      <c r="BE246" s="405"/>
      <c r="BF246" s="405"/>
      <c r="BG246" s="419"/>
      <c r="BH246" s="415"/>
      <c r="BI246" s="405"/>
      <c r="BJ246" s="405"/>
      <c r="BK246" s="405"/>
      <c r="BL246" s="419"/>
      <c r="BM246" s="415"/>
      <c r="BN246" s="405"/>
      <c r="BO246" s="405"/>
      <c r="BP246" s="405"/>
      <c r="BQ246" s="419"/>
      <c r="BR246" s="415"/>
      <c r="BS246" s="405"/>
      <c r="BT246" s="405"/>
      <c r="BU246" s="405"/>
      <c r="BV246" s="405"/>
      <c r="BW246" s="405"/>
      <c r="BX246" s="405"/>
      <c r="BY246" s="406"/>
      <c r="BZ246" s="406"/>
      <c r="CA246" s="406"/>
      <c r="CB246" s="7"/>
      <c r="CC246" s="7"/>
      <c r="CD246" s="7"/>
      <c r="CE246" s="7"/>
      <c r="CF246" s="7"/>
      <c r="CG246" s="7"/>
      <c r="CH246" s="7"/>
      <c r="CI246" s="7"/>
      <c r="CJ246" s="7"/>
      <c r="CK246" s="7"/>
      <c r="CL246" s="7"/>
      <c r="CM246" s="7"/>
      <c r="CN246" s="7"/>
      <c r="CO246" s="7"/>
      <c r="CP246" s="7"/>
      <c r="CQ246" s="7"/>
      <c r="CR246" s="7"/>
      <c r="CS246" s="7"/>
      <c r="CT246" s="7"/>
      <c r="CU246" s="7"/>
      <c r="CV246" s="7"/>
      <c r="CW246" s="7"/>
      <c r="CX246" s="7"/>
      <c r="CY246" s="7"/>
      <c r="CZ246" s="7"/>
    </row>
    <row r="247" s="489" customFormat="true" ht="15" customHeight="true" x14ac:dyDescent="0.2">
      <c r="A247" s="172"/>
      <c r="B247" s="143"/>
      <c r="C247" s="106"/>
      <c r="D247" s="108"/>
      <c r="E247" s="108"/>
      <c r="F247" s="108"/>
      <c r="G247" s="107"/>
      <c r="H247" s="105"/>
      <c r="I247" s="108"/>
      <c r="J247" s="108"/>
      <c r="K247" s="108"/>
      <c r="L247" s="104"/>
      <c r="M247" s="106"/>
      <c r="N247" s="108"/>
      <c r="O247" s="108"/>
      <c r="P247" s="108"/>
      <c r="Q247" s="107"/>
      <c r="R247" s="105"/>
      <c r="S247" s="108"/>
      <c r="T247" s="108"/>
      <c r="U247" s="108"/>
      <c r="V247" s="108"/>
      <c r="W247" s="108"/>
      <c r="X247" s="108"/>
      <c r="Y247" s="108"/>
      <c r="Z247" s="108"/>
      <c r="AA247" s="104"/>
      <c r="AB247" s="833"/>
      <c r="AC247" s="833"/>
      <c r="AD247" s="833"/>
      <c r="AE247" s="833"/>
      <c r="AF247" s="833"/>
      <c r="AG247" s="833"/>
      <c r="AH247" s="833"/>
      <c r="AI247" s="833"/>
      <c r="AJ247" s="833"/>
      <c r="AK247" s="833"/>
      <c r="AL247" s="833"/>
      <c r="AM247" s="833"/>
      <c r="AN247" s="833"/>
      <c r="AO247" s="833"/>
      <c r="AP247" s="833"/>
      <c r="AQ247" s="833"/>
      <c r="AR247" s="833"/>
      <c r="AS247" s="833"/>
      <c r="AT247" s="833"/>
      <c r="AU247" s="833"/>
      <c r="AV247" s="833"/>
      <c r="AW247" s="833"/>
      <c r="AX247" s="833"/>
      <c r="AY247" s="833"/>
      <c r="AZ247" s="344"/>
      <c r="BA247" s="878"/>
      <c r="BB247" s="552"/>
      <c r="BC247" s="415"/>
      <c r="BD247" s="405"/>
      <c r="BE247" s="405"/>
      <c r="BF247" s="405"/>
      <c r="BG247" s="419"/>
      <c r="BH247" s="415"/>
      <c r="BI247" s="405"/>
      <c r="BJ247" s="405"/>
      <c r="BK247" s="405"/>
      <c r="BL247" s="419"/>
      <c r="BM247" s="415"/>
      <c r="BN247" s="405"/>
      <c r="BO247" s="405"/>
      <c r="BP247" s="405"/>
      <c r="BQ247" s="419"/>
      <c r="BR247" s="415"/>
      <c r="BS247" s="405"/>
      <c r="BT247" s="405"/>
      <c r="BU247" s="405"/>
      <c r="BV247" s="405"/>
      <c r="BW247" s="405"/>
      <c r="BX247" s="405"/>
      <c r="BY247" s="406"/>
      <c r="BZ247" s="406"/>
      <c r="CA247" s="406"/>
      <c r="CB247" s="7"/>
      <c r="CC247" s="7"/>
      <c r="CD247" s="7"/>
      <c r="CE247" s="7"/>
      <c r="CF247" s="7"/>
      <c r="CG247" s="7"/>
      <c r="CH247" s="7"/>
      <c r="CI247" s="7"/>
      <c r="CJ247" s="7"/>
      <c r="CK247" s="7"/>
      <c r="CL247" s="7"/>
      <c r="CM247" s="7"/>
      <c r="CN247" s="7"/>
      <c r="CO247" s="7"/>
      <c r="CP247" s="7"/>
      <c r="CQ247" s="7"/>
      <c r="CR247" s="7"/>
      <c r="CS247" s="7"/>
      <c r="CT247" s="7"/>
      <c r="CU247" s="7"/>
      <c r="CV247" s="7"/>
      <c r="CW247" s="7"/>
      <c r="CX247" s="7"/>
      <c r="CY247" s="7"/>
      <c r="CZ247" s="7"/>
    </row>
    <row r="248" s="489" customFormat="true" ht="15" customHeight="true" x14ac:dyDescent="0.2">
      <c r="A248" s="72"/>
      <c r="B248" s="133"/>
      <c r="C248" s="79"/>
      <c r="D248" s="93"/>
      <c r="E248" s="93"/>
      <c r="F248" s="93"/>
      <c r="G248" s="92"/>
      <c r="H248" s="78"/>
      <c r="I248" s="93"/>
      <c r="J248" s="93"/>
      <c r="K248" s="93"/>
      <c r="L248" s="77"/>
      <c r="M248" s="79"/>
      <c r="N248" s="93"/>
      <c r="O248" s="93"/>
      <c r="P248" s="93"/>
      <c r="Q248" s="92"/>
      <c r="R248" s="78"/>
      <c r="S248" s="93"/>
      <c r="T248" s="93"/>
      <c r="U248" s="93"/>
      <c r="V248" s="93"/>
      <c r="W248" s="93"/>
      <c r="X248" s="93"/>
      <c r="Y248" s="93"/>
      <c r="Z248" s="93"/>
      <c r="AA248" s="77"/>
      <c r="AB248" s="833"/>
      <c r="AC248" s="833"/>
      <c r="AD248" s="833"/>
      <c r="AE248" s="833"/>
      <c r="AF248" s="833"/>
      <c r="AG248" s="833"/>
      <c r="AH248" s="833"/>
      <c r="AI248" s="833"/>
      <c r="AJ248" s="833"/>
      <c r="AK248" s="833"/>
      <c r="AL248" s="833"/>
      <c r="AM248" s="833"/>
      <c r="AN248" s="833"/>
      <c r="AO248" s="833"/>
      <c r="AP248" s="833"/>
      <c r="AQ248" s="833"/>
      <c r="AR248" s="833"/>
      <c r="AS248" s="833"/>
      <c r="AT248" s="833"/>
      <c r="AU248" s="833"/>
      <c r="AV248" s="833"/>
      <c r="AW248" s="833"/>
      <c r="AX248" s="833"/>
      <c r="AY248" s="833"/>
      <c r="AZ248" s="344"/>
      <c r="BA248" s="878"/>
      <c r="BB248" s="552"/>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420"/>
      <c r="CA248" s="420"/>
      <c r="CB248" s="7"/>
      <c r="CC248" s="7"/>
      <c r="CD248" s="7"/>
      <c r="CE248" s="7"/>
      <c r="CF248" s="7"/>
      <c r="CG248" s="7"/>
      <c r="CH248" s="7"/>
      <c r="CI248" s="7"/>
      <c r="CJ248" s="7"/>
      <c r="CK248" s="7"/>
      <c r="CL248" s="7"/>
      <c r="CM248" s="7"/>
      <c r="CN248" s="7"/>
      <c r="CO248" s="7"/>
      <c r="CP248" s="7"/>
      <c r="CQ248" s="7"/>
      <c r="CR248" s="7"/>
      <c r="CS248" s="7"/>
      <c r="CT248" s="7"/>
      <c r="CU248" s="7"/>
      <c r="CV248" s="7"/>
      <c r="CW248" s="7"/>
      <c r="CX248" s="7"/>
      <c r="CY248" s="7"/>
      <c r="CZ248" s="7"/>
    </row>
    <row r="249" s="489" customFormat="true" ht="250.15" customHeight="true" x14ac:dyDescent="0.2">
      <c r="B249" s="488"/>
      <c r="AB249" s="344"/>
      <c r="AC249" s="344"/>
      <c r="AD249" s="344"/>
      <c r="AE249" s="344"/>
      <c r="AF249" s="344"/>
      <c r="AG249" s="344"/>
      <c r="AH249" s="344"/>
      <c r="AI249" s="344"/>
      <c r="AJ249" s="344"/>
      <c r="AK249" s="344"/>
      <c r="AL249" s="344"/>
      <c r="AM249" s="344"/>
      <c r="AN249" s="344"/>
      <c r="AO249" s="344"/>
      <c r="AP249" s="344"/>
      <c r="AQ249" s="344"/>
      <c r="AR249" s="344"/>
      <c r="AS249" s="344"/>
      <c r="AT249" s="344"/>
      <c r="AU249" s="344"/>
      <c r="AV249" s="344"/>
      <c r="AW249" s="344"/>
      <c r="AX249" s="344"/>
      <c r="AY249" s="344"/>
      <c r="AZ249" s="344"/>
      <c r="BA249" s="317"/>
      <c r="BB249" s="315"/>
      <c r="BC249" s="315"/>
      <c r="BD249" s="315"/>
      <c r="BE249" s="315"/>
      <c r="BF249" s="315"/>
      <c r="BG249" s="315"/>
      <c r="BH249" s="315"/>
      <c r="BI249" s="315"/>
      <c r="BJ249" s="315"/>
      <c r="BK249" s="315"/>
      <c r="BL249" s="315"/>
      <c r="BM249" s="315"/>
      <c r="BN249" s="315"/>
      <c r="BO249" s="315"/>
      <c r="BP249" s="315"/>
      <c r="BQ249" s="315"/>
      <c r="BR249" s="315"/>
      <c r="BS249" s="315"/>
      <c r="BT249" s="315"/>
      <c r="BU249" s="315"/>
      <c r="BV249" s="315"/>
      <c r="BW249" s="315"/>
      <c r="BX249" s="315"/>
      <c r="BY249" s="317"/>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346" customFormat="true" ht="19.15" customHeight="true" x14ac:dyDescent="0.2">
      <c r="B250" s="438"/>
      <c r="AB250" s="339"/>
      <c r="AC250" s="339"/>
      <c r="AD250" s="339"/>
      <c r="AE250" s="339"/>
      <c r="AF250" s="339"/>
      <c r="AG250" s="339"/>
      <c r="AH250" s="339"/>
      <c r="AI250" s="339"/>
      <c r="AJ250" s="339"/>
      <c r="AK250" s="339"/>
      <c r="AL250" s="339"/>
      <c r="AM250" s="339"/>
      <c r="AN250" s="339"/>
      <c r="AO250" s="339"/>
      <c r="AP250" s="339"/>
      <c r="AQ250" s="339"/>
      <c r="AR250" s="339"/>
      <c r="AS250" s="339"/>
      <c r="AT250" s="339"/>
      <c r="AU250" s="339"/>
      <c r="AV250" s="339"/>
      <c r="AW250" s="339"/>
      <c r="AX250" s="339"/>
      <c r="AY250" s="339"/>
      <c r="AZ250" s="339"/>
      <c r="BA250" s="436"/>
      <c r="BB250" s="363"/>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346" customFormat="true" ht="15" customHeight="true" x14ac:dyDescent="0.2">
      <c r="B251" s="438"/>
      <c r="AB251" s="339"/>
      <c r="AC251" s="339"/>
      <c r="AD251" s="339"/>
      <c r="AE251" s="339"/>
      <c r="AF251" s="339"/>
      <c r="AG251" s="339"/>
      <c r="AH251" s="339"/>
      <c r="AI251" s="339"/>
      <c r="AJ251" s="339"/>
      <c r="AK251" s="339"/>
      <c r="AL251" s="339"/>
      <c r="AM251" s="339"/>
      <c r="AN251" s="339"/>
      <c r="AO251" s="339"/>
      <c r="AP251" s="339"/>
      <c r="AQ251" s="339"/>
      <c r="AR251" s="339"/>
      <c r="AS251" s="339"/>
      <c r="AT251" s="339"/>
      <c r="AU251" s="339"/>
      <c r="AV251" s="339"/>
      <c r="AW251" s="339"/>
      <c r="AX251" s="339"/>
      <c r="AY251" s="339"/>
      <c r="AZ251" s="339"/>
      <c r="BA251" s="436"/>
      <c r="BB251" s="363"/>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346" customFormat="true" ht="15" customHeight="true" x14ac:dyDescent="0.2">
      <c r="B252" s="438"/>
      <c r="AB252" s="339"/>
      <c r="AC252" s="339"/>
      <c r="AD252" s="339"/>
      <c r="AE252" s="339"/>
      <c r="AF252" s="339"/>
      <c r="AG252" s="339"/>
      <c r="AH252" s="339"/>
      <c r="AI252" s="339"/>
      <c r="AJ252" s="339"/>
      <c r="AK252" s="339"/>
      <c r="AL252" s="339"/>
      <c r="AM252" s="339"/>
      <c r="AN252" s="339"/>
      <c r="AO252" s="339"/>
      <c r="AP252" s="339"/>
      <c r="AQ252" s="339"/>
      <c r="AR252" s="339"/>
      <c r="AS252" s="339"/>
      <c r="AT252" s="339"/>
      <c r="AU252" s="339"/>
      <c r="AV252" s="339"/>
      <c r="AW252" s="339"/>
      <c r="AX252" s="339"/>
      <c r="AY252" s="339"/>
      <c r="AZ252" s="339"/>
      <c r="BA252" s="436"/>
      <c r="BB252" s="363"/>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346" customFormat="true" ht="15" customHeight="true" x14ac:dyDescent="0.2">
      <c r="B253" s="438"/>
      <c r="AB253" s="339"/>
      <c r="AC253" s="339"/>
      <c r="AD253" s="339"/>
      <c r="AE253" s="339"/>
      <c r="AF253" s="339"/>
      <c r="AG253" s="339"/>
      <c r="AH253" s="339"/>
      <c r="AI253" s="339"/>
      <c r="AJ253" s="339"/>
      <c r="AK253" s="339"/>
      <c r="AL253" s="339"/>
      <c r="AM253" s="339"/>
      <c r="AN253" s="339"/>
      <c r="AO253" s="339"/>
      <c r="AP253" s="339"/>
      <c r="AQ253" s="339"/>
      <c r="AR253" s="339"/>
      <c r="AS253" s="339"/>
      <c r="AT253" s="339"/>
      <c r="AU253" s="339"/>
      <c r="AV253" s="339"/>
      <c r="AW253" s="339"/>
      <c r="AX253" s="339"/>
      <c r="AY253" s="339"/>
      <c r="AZ253" s="339"/>
      <c r="BA253" s="436"/>
      <c r="BB253" s="363"/>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346" customFormat="true" ht="15" customHeight="true" x14ac:dyDescent="0.2">
      <c r="B254" s="438"/>
      <c r="AB254" s="339"/>
      <c r="AC254" s="339"/>
      <c r="AD254" s="339"/>
      <c r="AE254" s="339"/>
      <c r="AF254" s="339"/>
      <c r="AG254" s="339"/>
      <c r="AH254" s="339"/>
      <c r="AI254" s="339"/>
      <c r="AJ254" s="339"/>
      <c r="AK254" s="339"/>
      <c r="AL254" s="339"/>
      <c r="AM254" s="339"/>
      <c r="AN254" s="339"/>
      <c r="AO254" s="339"/>
      <c r="AP254" s="339"/>
      <c r="AQ254" s="339"/>
      <c r="AR254" s="339"/>
      <c r="AS254" s="339"/>
      <c r="AT254" s="339"/>
      <c r="AU254" s="339"/>
      <c r="AV254" s="339"/>
      <c r="AW254" s="339"/>
      <c r="AX254" s="339"/>
      <c r="AY254" s="339"/>
      <c r="AZ254" s="339"/>
      <c r="BA254" s="436"/>
      <c r="BB254" s="363"/>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346" customFormat="true" ht="15" customHeight="true" x14ac:dyDescent="0.2">
      <c r="B255" s="438"/>
      <c r="AB255" s="339"/>
      <c r="AC255" s="339"/>
      <c r="AD255" s="339"/>
      <c r="AE255" s="339"/>
      <c r="AF255" s="339"/>
      <c r="AG255" s="339"/>
      <c r="AH255" s="339"/>
      <c r="AI255" s="339"/>
      <c r="AJ255" s="339"/>
      <c r="AK255" s="339"/>
      <c r="AL255" s="339"/>
      <c r="AM255" s="339"/>
      <c r="AN255" s="339"/>
      <c r="AO255" s="339"/>
      <c r="AP255" s="339"/>
      <c r="AQ255" s="339"/>
      <c r="AR255" s="339"/>
      <c r="AS255" s="339"/>
      <c r="AT255" s="339"/>
      <c r="AU255" s="339"/>
      <c r="AV255" s="339"/>
      <c r="AW255" s="339"/>
      <c r="AX255" s="339"/>
      <c r="AY255" s="339"/>
      <c r="AZ255" s="339"/>
      <c r="BA255" s="436"/>
      <c r="BB255" s="363"/>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346" customFormat="true" ht="15" customHeight="true" x14ac:dyDescent="0.2">
      <c r="B256" s="438"/>
      <c r="AB256" s="339"/>
      <c r="AC256" s="339"/>
      <c r="AD256" s="339"/>
      <c r="AE256" s="339"/>
      <c r="AF256" s="339"/>
      <c r="AG256" s="339"/>
      <c r="AH256" s="339"/>
      <c r="AI256" s="339"/>
      <c r="AJ256" s="339"/>
      <c r="AK256" s="339"/>
      <c r="AL256" s="339"/>
      <c r="AM256" s="339"/>
      <c r="AN256" s="339"/>
      <c r="AO256" s="339"/>
      <c r="AP256" s="339"/>
      <c r="AQ256" s="339"/>
      <c r="AR256" s="339"/>
      <c r="AS256" s="339"/>
      <c r="AT256" s="339"/>
      <c r="AU256" s="339"/>
      <c r="AV256" s="339"/>
      <c r="AW256" s="339"/>
      <c r="AX256" s="339"/>
      <c r="AY256" s="339"/>
      <c r="AZ256" s="339"/>
      <c r="BA256" s="436"/>
      <c r="BB256" s="363"/>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346" customFormat="true" ht="18" customHeight="true" x14ac:dyDescent="0.2">
      <c r="B257" s="438"/>
      <c r="AB257" s="339"/>
      <c r="AC257" s="339"/>
      <c r="AD257" s="339"/>
      <c r="AE257" s="339"/>
      <c r="AF257" s="339"/>
      <c r="AG257" s="339"/>
      <c r="AH257" s="339"/>
      <c r="AI257" s="339"/>
      <c r="AJ257" s="339"/>
      <c r="AK257" s="339"/>
      <c r="AL257" s="339"/>
      <c r="AM257" s="339"/>
      <c r="AN257" s="339"/>
      <c r="AO257" s="339"/>
      <c r="AP257" s="339"/>
      <c r="AQ257" s="339"/>
      <c r="AR257" s="339"/>
      <c r="AS257" s="339"/>
      <c r="AT257" s="339"/>
      <c r="AU257" s="339"/>
      <c r="AV257" s="339"/>
      <c r="AW257" s="339"/>
      <c r="AX257" s="339"/>
      <c r="AY257" s="339"/>
      <c r="AZ257" s="339"/>
      <c r="BA257" s="436"/>
      <c r="BB257" s="363"/>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346" customFormat="true" ht="18" customHeight="true" x14ac:dyDescent="0.2">
      <c r="B258" s="438"/>
      <c r="AB258" s="339"/>
      <c r="AC258" s="339"/>
      <c r="AD258" s="339"/>
      <c r="AE258" s="339"/>
      <c r="AF258" s="339"/>
      <c r="AG258" s="339"/>
      <c r="AH258" s="339"/>
      <c r="AI258" s="339"/>
      <c r="AJ258" s="339"/>
      <c r="AK258" s="339"/>
      <c r="AL258" s="339"/>
      <c r="AM258" s="339"/>
      <c r="AN258" s="339"/>
      <c r="AO258" s="339"/>
      <c r="AP258" s="339"/>
      <c r="AQ258" s="339"/>
      <c r="AR258" s="339"/>
      <c r="AS258" s="339"/>
      <c r="AT258" s="339"/>
      <c r="AU258" s="339"/>
      <c r="AV258" s="339"/>
      <c r="AW258" s="339"/>
      <c r="AX258" s="339"/>
      <c r="AY258" s="339"/>
      <c r="AZ258" s="339"/>
      <c r="BA258" s="436"/>
      <c r="BB258" s="363"/>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489" customFormat="true" ht="15" customHeight="true" x14ac:dyDescent="0.2">
      <c r="B259" s="488"/>
      <c r="AB259" s="344"/>
      <c r="AC259" s="344"/>
      <c r="AD259" s="344"/>
      <c r="AE259" s="344"/>
      <c r="AF259" s="344"/>
      <c r="AG259" s="344"/>
      <c r="AH259" s="344"/>
      <c r="AI259" s="344"/>
      <c r="AJ259" s="344"/>
      <c r="AK259" s="344"/>
      <c r="AL259" s="344"/>
      <c r="AM259" s="344"/>
      <c r="AN259" s="344"/>
      <c r="AO259" s="344"/>
      <c r="AP259" s="344"/>
      <c r="AQ259" s="344"/>
      <c r="AR259" s="344"/>
      <c r="AS259" s="344"/>
      <c r="AT259" s="344"/>
      <c r="AU259" s="344"/>
      <c r="AV259" s="344"/>
      <c r="AW259" s="344"/>
      <c r="AX259" s="344"/>
      <c r="AY259" s="344"/>
      <c r="AZ259" s="344"/>
      <c r="BA259" s="345" t="s">
        <v>128</v>
      </c>
      <c r="BB259" s="322" t="s">
        <v>85</v>
      </c>
      <c r="BC259" s="969" t="s">
        <v>114</v>
      </c>
      <c r="BD259" s="970"/>
      <c r="BE259" s="970"/>
      <c r="BF259" s="970"/>
      <c r="BG259" s="971"/>
      <c r="BH259" s="969" t="s">
        <v>38</v>
      </c>
      <c r="BI259" s="970"/>
      <c r="BJ259" s="970"/>
      <c r="BK259" s="970"/>
      <c r="BL259" s="971"/>
      <c r="BM259" s="969" t="s">
        <v>37</v>
      </c>
      <c r="BN259" s="970"/>
      <c r="BO259" s="970"/>
      <c r="BP259" s="970"/>
      <c r="BQ259" s="972"/>
      <c r="BR259" s="19" t="s">
        <v>138</v>
      </c>
      <c r="BS259" s="398"/>
      <c r="BT259" s="398"/>
      <c r="BU259" s="398"/>
      <c r="BV259" s="398"/>
      <c r="BW259" s="398"/>
      <c r="BX259" s="398"/>
      <c r="BY259" s="398"/>
      <c r="BZ259" s="409"/>
      <c r="CA259" s="409"/>
      <c r="CB259" s="343"/>
      <c r="CC259" s="343"/>
      <c r="CD259" s="343"/>
      <c r="CE259" s="343"/>
      <c r="CF259" s="343"/>
      <c r="CG259" s="343"/>
      <c r="CH259" s="343"/>
      <c r="CI259" s="343"/>
      <c r="CJ259" s="343"/>
      <c r="CK259" s="343"/>
      <c r="CL259" s="343"/>
      <c r="CM259" s="343"/>
      <c r="CN259" s="343"/>
      <c r="CO259" s="343"/>
      <c r="CP259" s="343"/>
      <c r="CQ259" s="343"/>
      <c r="CR259" s="343"/>
      <c r="CS259" s="343"/>
      <c r="CT259" s="343"/>
      <c r="CU259" s="343"/>
      <c r="CV259" s="343"/>
      <c r="CW259" s="343"/>
      <c r="CX259" s="343"/>
      <c r="CY259" s="343"/>
      <c r="CZ259" s="343"/>
    </row>
    <row r="260" s="489" customFormat="true" ht="24" x14ac:dyDescent="0.2">
      <c r="B260" s="488"/>
      <c r="AB260" s="344"/>
      <c r="AC260" s="344"/>
      <c r="AD260" s="344"/>
      <c r="AE260" s="344"/>
      <c r="AF260" s="344"/>
      <c r="AG260" s="344"/>
      <c r="AH260" s="344"/>
      <c r="AI260" s="344"/>
      <c r="AJ260" s="344"/>
      <c r="AK260" s="344"/>
      <c r="AL260" s="344"/>
      <c r="AM260" s="344"/>
      <c r="AN260" s="344"/>
      <c r="AO260" s="344"/>
      <c r="AP260" s="344"/>
      <c r="AQ260" s="344"/>
      <c r="AR260" s="344"/>
      <c r="AS260" s="344"/>
      <c r="AT260" s="344"/>
      <c r="AU260" s="344"/>
      <c r="AV260" s="344"/>
      <c r="AW260" s="344"/>
      <c r="AX260" s="344"/>
      <c r="AY260" s="344"/>
      <c r="AZ260" s="344"/>
      <c r="BA260" s="333" t="s">
        <v>118</v>
      </c>
      <c r="BB260" s="332"/>
      <c r="BC260" s="422" t="s">
        <v>0</v>
      </c>
      <c r="BD260" s="521" t="s">
        <v>1</v>
      </c>
      <c r="BE260" s="521" t="s">
        <v>2</v>
      </c>
      <c r="BF260" s="521" t="s">
        <v>3</v>
      </c>
      <c r="BG260" s="423" t="s">
        <v>4</v>
      </c>
      <c r="BH260" s="422" t="s">
        <v>0</v>
      </c>
      <c r="BI260" s="521" t="s">
        <v>1</v>
      </c>
      <c r="BJ260" s="521" t="s">
        <v>2</v>
      </c>
      <c r="BK260" s="521" t="s">
        <v>3</v>
      </c>
      <c r="BL260" s="423" t="s">
        <v>4</v>
      </c>
      <c r="BM260" s="422" t="s">
        <v>0</v>
      </c>
      <c r="BN260" s="521" t="s">
        <v>1</v>
      </c>
      <c r="BO260" s="521" t="s">
        <v>2</v>
      </c>
      <c r="BP260" s="521" t="s">
        <v>3</v>
      </c>
      <c r="BQ260" s="423" t="s">
        <v>4</v>
      </c>
      <c r="BR260" s="422" t="s">
        <v>617</v>
      </c>
      <c r="BS260" s="521" t="s">
        <v>618</v>
      </c>
      <c r="BT260" s="521" t="s">
        <v>619</v>
      </c>
      <c r="BU260" s="521" t="s">
        <v>620</v>
      </c>
      <c r="BV260" s="521" t="s">
        <v>621</v>
      </c>
      <c r="BW260" s="521" t="s">
        <v>151</v>
      </c>
      <c r="BX260" s="521" t="s">
        <v>152</v>
      </c>
      <c r="BY260" s="522" t="s">
        <v>622</v>
      </c>
      <c r="BZ260" s="522" t="s">
        <v>623</v>
      </c>
      <c r="CA260" s="522" t="s">
        <v>624</v>
      </c>
      <c r="CB260" s="879"/>
      <c r="CC260" s="879"/>
      <c r="CD260" s="879"/>
      <c r="CE260" s="879"/>
      <c r="CF260" s="879"/>
      <c r="CG260" s="879"/>
      <c r="CH260" s="879"/>
      <c r="CI260" s="879"/>
      <c r="CJ260" s="879"/>
      <c r="CK260" s="879"/>
      <c r="CL260" s="879"/>
      <c r="CM260" s="879"/>
      <c r="CN260" s="879"/>
      <c r="CO260" s="879"/>
      <c r="CP260" s="879"/>
      <c r="CQ260" s="879"/>
      <c r="CR260" s="879"/>
      <c r="CS260" s="879"/>
      <c r="CT260" s="879"/>
      <c r="CU260" s="879"/>
      <c r="CV260" s="879"/>
      <c r="CW260" s="879"/>
      <c r="CX260" s="879"/>
      <c r="CY260" s="879"/>
      <c r="CZ260" s="879"/>
    </row>
    <row r="261" s="489" customFormat="true" ht="15" customHeight="true" x14ac:dyDescent="0.2">
      <c r="B261" s="488"/>
      <c r="AB261" s="344"/>
      <c r="AC261" s="344"/>
      <c r="AD261" s="344"/>
      <c r="AE261" s="344"/>
      <c r="AF261" s="344"/>
      <c r="AG261" s="344"/>
      <c r="AH261" s="344"/>
      <c r="AI261" s="344"/>
      <c r="AJ261" s="344"/>
      <c r="AK261" s="344"/>
      <c r="AL261" s="344"/>
      <c r="AM261" s="344"/>
      <c r="AN261" s="344"/>
      <c r="AO261" s="344"/>
      <c r="AP261" s="344"/>
      <c r="AQ261" s="344"/>
      <c r="AR261" s="344"/>
      <c r="AS261" s="344"/>
      <c r="AT261" s="344"/>
      <c r="AU261" s="344"/>
      <c r="AV261" s="344"/>
      <c r="AW261" s="344"/>
      <c r="AX261" s="344"/>
      <c r="AY261" s="344"/>
      <c r="AZ261" s="344"/>
      <c r="BA261" s="968" t="s">
        <v>73</v>
      </c>
      <c r="BB261" s="553" t="s">
        <v>49</v>
      </c>
      <c r="BC261" s="55" t="s">
        <v>35</v>
      </c>
      <c r="BD261" s="51" t="s">
        <v>35</v>
      </c>
      <c r="BE261" s="51" t="s">
        <v>35</v>
      </c>
      <c r="BF261" s="51" t="s">
        <v>35</v>
      </c>
      <c r="BG261" s="46" t="s">
        <v>35</v>
      </c>
      <c r="BH261" s="55" t="s">
        <v>35</v>
      </c>
      <c r="BI261" s="51" t="s">
        <v>35</v>
      </c>
      <c r="BJ261" s="51" t="s">
        <v>35</v>
      </c>
      <c r="BK261" s="51" t="s">
        <v>35</v>
      </c>
      <c r="BL261" s="46" t="s">
        <v>35</v>
      </c>
      <c r="BM261" s="55" t="s">
        <v>35</v>
      </c>
      <c r="BN261" s="51" t="s">
        <v>35</v>
      </c>
      <c r="BO261" s="51" t="s">
        <v>35</v>
      </c>
      <c r="BP261" s="51" t="s">
        <v>35</v>
      </c>
      <c r="BQ261" s="46" t="s">
        <v>35</v>
      </c>
      <c r="BR261" s="55" t="s">
        <v>35</v>
      </c>
      <c r="BS261" s="51" t="s">
        <v>35</v>
      </c>
      <c r="BT261" s="51" t="s">
        <v>35</v>
      </c>
      <c r="BU261" s="51" t="s">
        <v>35</v>
      </c>
      <c r="BV261" s="51" t="s">
        <v>35</v>
      </c>
      <c r="BW261" s="51" t="s">
        <v>35</v>
      </c>
      <c r="BX261" s="51" t="s">
        <v>35</v>
      </c>
      <c r="BY261" s="40" t="s">
        <v>35</v>
      </c>
      <c r="BZ261" s="40" t="s">
        <v>35</v>
      </c>
      <c r="CA261" s="40" t="s">
        <v>35</v>
      </c>
      <c r="CB261" s="8"/>
      <c r="CC261" s="8"/>
      <c r="CD261" s="8"/>
      <c r="CE261" s="8"/>
      <c r="CF261" s="8"/>
      <c r="CG261" s="8"/>
      <c r="CH261" s="8"/>
      <c r="CI261" s="8"/>
      <c r="CJ261" s="8"/>
      <c r="CK261" s="8"/>
      <c r="CL261" s="8"/>
      <c r="CM261" s="8"/>
      <c r="CN261" s="8"/>
      <c r="CO261" s="8"/>
      <c r="CP261" s="8"/>
      <c r="CQ261" s="8"/>
      <c r="CR261" s="8"/>
      <c r="CS261" s="8"/>
      <c r="CT261" s="8"/>
      <c r="CU261" s="8"/>
      <c r="CV261" s="8"/>
      <c r="CW261" s="8"/>
      <c r="CX261" s="8"/>
      <c r="CY261" s="8"/>
      <c r="CZ261" s="8"/>
    </row>
    <row r="262" s="489" customFormat="true" ht="15" customHeight="true" x14ac:dyDescent="0.2">
      <c r="B262" s="488"/>
      <c r="AB262" s="344"/>
      <c r="AC262" s="344"/>
      <c r="AD262" s="344"/>
      <c r="AE262" s="344"/>
      <c r="AF262" s="344"/>
      <c r="AG262" s="344"/>
      <c r="AH262" s="344"/>
      <c r="AI262" s="344"/>
      <c r="AJ262" s="344"/>
      <c r="AK262" s="344"/>
      <c r="AL262" s="344"/>
      <c r="AM262" s="344"/>
      <c r="AN262" s="344"/>
      <c r="AO262" s="344"/>
      <c r="AP262" s="344"/>
      <c r="AQ262" s="344"/>
      <c r="AR262" s="344"/>
      <c r="AS262" s="344"/>
      <c r="AT262" s="344"/>
      <c r="AU262" s="344"/>
      <c r="AV262" s="344"/>
      <c r="AW262" s="344"/>
      <c r="AX262" s="344"/>
      <c r="AY262" s="344"/>
      <c r="AZ262" s="344"/>
      <c r="BA262" s="965"/>
      <c r="BB262" s="552" t="s">
        <v>48</v>
      </c>
      <c r="BC262" s="54" t="s">
        <v>35</v>
      </c>
      <c r="BD262" s="50" t="s">
        <v>35</v>
      </c>
      <c r="BE262" s="50" t="s">
        <v>35</v>
      </c>
      <c r="BF262" s="50" t="s">
        <v>35</v>
      </c>
      <c r="BG262" s="45" t="s">
        <v>35</v>
      </c>
      <c r="BH262" s="54" t="s">
        <v>35</v>
      </c>
      <c r="BI262" s="50" t="s">
        <v>35</v>
      </c>
      <c r="BJ262" s="50" t="s">
        <v>35</v>
      </c>
      <c r="BK262" s="50" t="s">
        <v>35</v>
      </c>
      <c r="BL262" s="45" t="s">
        <v>35</v>
      </c>
      <c r="BM262" s="54" t="s">
        <v>35</v>
      </c>
      <c r="BN262" s="50" t="s">
        <v>35</v>
      </c>
      <c r="BO262" s="50" t="s">
        <v>35</v>
      </c>
      <c r="BP262" s="50" t="s">
        <v>35</v>
      </c>
      <c r="BQ262" s="45" t="s">
        <v>35</v>
      </c>
      <c r="BR262" s="54" t="s">
        <v>35</v>
      </c>
      <c r="BS262" s="50" t="s">
        <v>35</v>
      </c>
      <c r="BT262" s="50" t="s">
        <v>35</v>
      </c>
      <c r="BU262" s="50" t="s">
        <v>35</v>
      </c>
      <c r="BV262" s="50" t="s">
        <v>35</v>
      </c>
      <c r="BW262" s="50" t="s">
        <v>35</v>
      </c>
      <c r="BX262" s="50" t="s">
        <v>35</v>
      </c>
      <c r="BY262" s="39" t="s">
        <v>35</v>
      </c>
      <c r="BZ262" s="39" t="s">
        <v>35</v>
      </c>
      <c r="CA262" s="39" t="s">
        <v>35</v>
      </c>
      <c r="CB262" s="8"/>
      <c r="CC262" s="8"/>
      <c r="CD262" s="8"/>
      <c r="CE262" s="8"/>
      <c r="CF262" s="8"/>
      <c r="CG262" s="8"/>
      <c r="CH262" s="8"/>
      <c r="CI262" s="8"/>
      <c r="CJ262" s="8"/>
      <c r="CK262" s="8"/>
      <c r="CL262" s="8"/>
      <c r="CM262" s="8"/>
      <c r="CN262" s="8"/>
      <c r="CO262" s="8"/>
      <c r="CP262" s="8"/>
      <c r="CQ262" s="8"/>
      <c r="CR262" s="8"/>
      <c r="CS262" s="8"/>
      <c r="CT262" s="8"/>
      <c r="CU262" s="8"/>
      <c r="CV262" s="8"/>
      <c r="CW262" s="8"/>
      <c r="CX262" s="8"/>
      <c r="CY262" s="8"/>
      <c r="CZ262" s="8"/>
    </row>
    <row r="263" s="489" customFormat="true" ht="15" customHeight="true" x14ac:dyDescent="0.2">
      <c r="B263" s="488"/>
      <c r="AB263" s="344"/>
      <c r="AC263" s="344"/>
      <c r="AD263" s="344"/>
      <c r="AE263" s="344"/>
      <c r="AF263" s="344"/>
      <c r="AG263" s="344"/>
      <c r="AH263" s="344"/>
      <c r="AI263" s="344"/>
      <c r="AJ263" s="344"/>
      <c r="AK263" s="344"/>
      <c r="AL263" s="344"/>
      <c r="AM263" s="344"/>
      <c r="AN263" s="344"/>
      <c r="AO263" s="344"/>
      <c r="AP263" s="344"/>
      <c r="AQ263" s="344"/>
      <c r="AR263" s="344"/>
      <c r="AS263" s="344"/>
      <c r="AT263" s="344"/>
      <c r="AU263" s="344"/>
      <c r="AV263" s="344"/>
      <c r="AW263" s="344"/>
      <c r="AX263" s="344"/>
      <c r="AY263" s="344"/>
      <c r="AZ263" s="344"/>
      <c r="BA263" s="965"/>
      <c r="BB263" s="552" t="s">
        <v>112</v>
      </c>
      <c r="BC263" s="54" t="s">
        <v>35</v>
      </c>
      <c r="BD263" s="50" t="s">
        <v>35</v>
      </c>
      <c r="BE263" s="50" t="s">
        <v>35</v>
      </c>
      <c r="BF263" s="50" t="s">
        <v>35</v>
      </c>
      <c r="BG263" s="45" t="s">
        <v>35</v>
      </c>
      <c r="BH263" s="54" t="s">
        <v>35</v>
      </c>
      <c r="BI263" s="50" t="s">
        <v>35</v>
      </c>
      <c r="BJ263" s="50" t="s">
        <v>35</v>
      </c>
      <c r="BK263" s="50" t="s">
        <v>35</v>
      </c>
      <c r="BL263" s="45" t="s">
        <v>35</v>
      </c>
      <c r="BM263" s="54" t="s">
        <v>35</v>
      </c>
      <c r="BN263" s="50" t="s">
        <v>35</v>
      </c>
      <c r="BO263" s="50" t="s">
        <v>35</v>
      </c>
      <c r="BP263" s="50" t="s">
        <v>35</v>
      </c>
      <c r="BQ263" s="45" t="s">
        <v>35</v>
      </c>
      <c r="BR263" s="54" t="s">
        <v>35</v>
      </c>
      <c r="BS263" s="50" t="s">
        <v>35</v>
      </c>
      <c r="BT263" s="50" t="s">
        <v>35</v>
      </c>
      <c r="BU263" s="50" t="s">
        <v>35</v>
      </c>
      <c r="BV263" s="50" t="s">
        <v>35</v>
      </c>
      <c r="BW263" s="50" t="s">
        <v>35</v>
      </c>
      <c r="BX263" s="50" t="s">
        <v>35</v>
      </c>
      <c r="BY263" s="39" t="s">
        <v>35</v>
      </c>
      <c r="BZ263" s="39" t="s">
        <v>35</v>
      </c>
      <c r="CA263" s="39" t="s">
        <v>35</v>
      </c>
      <c r="CB263" s="8"/>
      <c r="CC263" s="8"/>
      <c r="CD263" s="8"/>
      <c r="CE263" s="8"/>
      <c r="CF263" s="8"/>
      <c r="CG263" s="8"/>
      <c r="CH263" s="8"/>
      <c r="CI263" s="8"/>
      <c r="CJ263" s="8"/>
      <c r="CK263" s="8"/>
      <c r="CL263" s="8"/>
      <c r="CM263" s="8"/>
      <c r="CN263" s="8"/>
      <c r="CO263" s="8"/>
      <c r="CP263" s="8"/>
      <c r="CQ263" s="8"/>
      <c r="CR263" s="8"/>
      <c r="CS263" s="8"/>
      <c r="CT263" s="8"/>
      <c r="CU263" s="8"/>
      <c r="CV263" s="8"/>
      <c r="CW263" s="8"/>
      <c r="CX263" s="8"/>
      <c r="CY263" s="8"/>
      <c r="CZ263" s="8"/>
    </row>
    <row r="264" s="489" customFormat="true" ht="15" customHeight="true" x14ac:dyDescent="0.2">
      <c r="B264" s="488"/>
      <c r="AB264" s="344"/>
      <c r="AC264" s="344"/>
      <c r="AD264" s="344"/>
      <c r="AE264" s="344"/>
      <c r="AF264" s="344"/>
      <c r="AG264" s="344"/>
      <c r="AH264" s="344"/>
      <c r="AI264" s="344"/>
      <c r="AJ264" s="344"/>
      <c r="AK264" s="344"/>
      <c r="AL264" s="344"/>
      <c r="AM264" s="344"/>
      <c r="AN264" s="344"/>
      <c r="AO264" s="344"/>
      <c r="AP264" s="344"/>
      <c r="AQ264" s="344"/>
      <c r="AR264" s="344"/>
      <c r="AS264" s="344"/>
      <c r="AT264" s="344"/>
      <c r="AU264" s="344"/>
      <c r="AV264" s="344"/>
      <c r="AW264" s="344"/>
      <c r="AX264" s="344"/>
      <c r="AY264" s="344"/>
      <c r="AZ264" s="344"/>
      <c r="BA264" s="965" t="s">
        <v>74</v>
      </c>
      <c r="BB264" s="552" t="s">
        <v>88</v>
      </c>
      <c r="BC264" s="54" t="s">
        <v>35</v>
      </c>
      <c r="BD264" s="50" t="s">
        <v>35</v>
      </c>
      <c r="BE264" s="50" t="s">
        <v>35</v>
      </c>
      <c r="BF264" s="50" t="s">
        <v>35</v>
      </c>
      <c r="BG264" s="45" t="s">
        <v>35</v>
      </c>
      <c r="BH264" s="54" t="s">
        <v>35</v>
      </c>
      <c r="BI264" s="50" t="s">
        <v>35</v>
      </c>
      <c r="BJ264" s="50" t="s">
        <v>35</v>
      </c>
      <c r="BK264" s="50" t="s">
        <v>35</v>
      </c>
      <c r="BL264" s="45" t="s">
        <v>35</v>
      </c>
      <c r="BM264" s="54" t="s">
        <v>35</v>
      </c>
      <c r="BN264" s="50" t="s">
        <v>35</v>
      </c>
      <c r="BO264" s="50" t="s">
        <v>35</v>
      </c>
      <c r="BP264" s="50" t="s">
        <v>35</v>
      </c>
      <c r="BQ264" s="45" t="s">
        <v>35</v>
      </c>
      <c r="BR264" s="54" t="s">
        <v>35</v>
      </c>
      <c r="BS264" s="50" t="s">
        <v>35</v>
      </c>
      <c r="BT264" s="50" t="s">
        <v>35</v>
      </c>
      <c r="BU264" s="50" t="s">
        <v>35</v>
      </c>
      <c r="BV264" s="50" t="s">
        <v>35</v>
      </c>
      <c r="BW264" s="50" t="s">
        <v>35</v>
      </c>
      <c r="BX264" s="50" t="s">
        <v>35</v>
      </c>
      <c r="BY264" s="39" t="s">
        <v>35</v>
      </c>
      <c r="BZ264" s="39" t="s">
        <v>35</v>
      </c>
      <c r="CA264" s="39" t="s">
        <v>35</v>
      </c>
      <c r="CB264" s="8"/>
      <c r="CC264" s="8"/>
      <c r="CD264" s="8"/>
      <c r="CE264" s="8"/>
      <c r="CF264" s="8"/>
      <c r="CG264" s="8"/>
      <c r="CH264" s="8"/>
      <c r="CI264" s="8"/>
      <c r="CJ264" s="8"/>
      <c r="CK264" s="8"/>
      <c r="CL264" s="8"/>
      <c r="CM264" s="8"/>
      <c r="CN264" s="8"/>
      <c r="CO264" s="8"/>
      <c r="CP264" s="8"/>
      <c r="CQ264" s="8"/>
      <c r="CR264" s="8"/>
      <c r="CS264" s="8"/>
      <c r="CT264" s="8"/>
      <c r="CU264" s="8"/>
      <c r="CV264" s="8"/>
      <c r="CW264" s="8"/>
      <c r="CX264" s="8"/>
      <c r="CY264" s="8"/>
      <c r="CZ264" s="8"/>
    </row>
    <row r="265" s="489" customFormat="true" ht="15" customHeight="true" x14ac:dyDescent="0.2">
      <c r="B265" s="488"/>
      <c r="AB265" s="344"/>
      <c r="AC265" s="344"/>
      <c r="AD265" s="344"/>
      <c r="AE265" s="344"/>
      <c r="AF265" s="344"/>
      <c r="AG265" s="344"/>
      <c r="AH265" s="344"/>
      <c r="AI265" s="344"/>
      <c r="AJ265" s="344"/>
      <c r="AK265" s="344"/>
      <c r="AL265" s="344"/>
      <c r="AM265" s="344"/>
      <c r="AN265" s="344"/>
      <c r="AO265" s="344"/>
      <c r="AP265" s="344"/>
      <c r="AQ265" s="344"/>
      <c r="AR265" s="344"/>
      <c r="AS265" s="344"/>
      <c r="AT265" s="344"/>
      <c r="AU265" s="344"/>
      <c r="AV265" s="344"/>
      <c r="AW265" s="344"/>
      <c r="AX265" s="344"/>
      <c r="AY265" s="344"/>
      <c r="AZ265" s="344"/>
      <c r="BA265" s="965"/>
      <c r="BB265" s="552" t="s">
        <v>89</v>
      </c>
      <c r="BC265" s="54" t="s">
        <v>35</v>
      </c>
      <c r="BD265" s="50" t="s">
        <v>35</v>
      </c>
      <c r="BE265" s="50" t="s">
        <v>35</v>
      </c>
      <c r="BF265" s="50" t="s">
        <v>35</v>
      </c>
      <c r="BG265" s="45" t="s">
        <v>35</v>
      </c>
      <c r="BH265" s="54" t="s">
        <v>35</v>
      </c>
      <c r="BI265" s="50" t="s">
        <v>35</v>
      </c>
      <c r="BJ265" s="50" t="s">
        <v>35</v>
      </c>
      <c r="BK265" s="50" t="s">
        <v>35</v>
      </c>
      <c r="BL265" s="45" t="s">
        <v>35</v>
      </c>
      <c r="BM265" s="54" t="s">
        <v>35</v>
      </c>
      <c r="BN265" s="50" t="s">
        <v>35</v>
      </c>
      <c r="BO265" s="50" t="s">
        <v>35</v>
      </c>
      <c r="BP265" s="50" t="s">
        <v>35</v>
      </c>
      <c r="BQ265" s="45" t="s">
        <v>35</v>
      </c>
      <c r="BR265" s="54" t="s">
        <v>35</v>
      </c>
      <c r="BS265" s="50" t="s">
        <v>35</v>
      </c>
      <c r="BT265" s="50" t="s">
        <v>35</v>
      </c>
      <c r="BU265" s="50" t="s">
        <v>35</v>
      </c>
      <c r="BV265" s="50" t="s">
        <v>35</v>
      </c>
      <c r="BW265" s="50" t="s">
        <v>35</v>
      </c>
      <c r="BX265" s="50" t="s">
        <v>35</v>
      </c>
      <c r="BY265" s="39" t="s">
        <v>35</v>
      </c>
      <c r="BZ265" s="39" t="s">
        <v>35</v>
      </c>
      <c r="CA265" s="39" t="s">
        <v>35</v>
      </c>
      <c r="CB265" s="8"/>
      <c r="CC265" s="8"/>
      <c r="CD265" s="8"/>
      <c r="CE265" s="8"/>
      <c r="CF265" s="8"/>
      <c r="CG265" s="8"/>
      <c r="CH265" s="8"/>
      <c r="CI265" s="8"/>
      <c r="CJ265" s="8"/>
      <c r="CK265" s="8"/>
      <c r="CL265" s="8"/>
      <c r="CM265" s="8"/>
      <c r="CN265" s="8"/>
      <c r="CO265" s="8"/>
      <c r="CP265" s="8"/>
      <c r="CQ265" s="8"/>
      <c r="CR265" s="8"/>
      <c r="CS265" s="8"/>
      <c r="CT265" s="8"/>
      <c r="CU265" s="8"/>
      <c r="CV265" s="8"/>
      <c r="CW265" s="8"/>
      <c r="CX265" s="8"/>
      <c r="CY265" s="8"/>
      <c r="CZ265" s="8"/>
    </row>
    <row r="266" s="489" customFormat="true" ht="15" customHeight="true" x14ac:dyDescent="0.2">
      <c r="B266" s="488"/>
      <c r="AB266" s="344"/>
      <c r="AC266" s="344"/>
      <c r="AD266" s="344"/>
      <c r="AE266" s="344"/>
      <c r="AF266" s="344"/>
      <c r="AG266" s="344"/>
      <c r="AH266" s="344"/>
      <c r="AI266" s="344"/>
      <c r="AJ266" s="344"/>
      <c r="AK266" s="344"/>
      <c r="AL266" s="344"/>
      <c r="AM266" s="344"/>
      <c r="AN266" s="344"/>
      <c r="AO266" s="344"/>
      <c r="AP266" s="344"/>
      <c r="AQ266" s="344"/>
      <c r="AR266" s="344"/>
      <c r="AS266" s="344"/>
      <c r="AT266" s="344"/>
      <c r="AU266" s="344"/>
      <c r="AV266" s="344"/>
      <c r="AW266" s="344"/>
      <c r="AX266" s="344"/>
      <c r="AY266" s="344"/>
      <c r="AZ266" s="344"/>
      <c r="BA266" s="965"/>
      <c r="BB266" s="552" t="s">
        <v>90</v>
      </c>
      <c r="BC266" s="54" t="s">
        <v>35</v>
      </c>
      <c r="BD266" s="50" t="s">
        <v>35</v>
      </c>
      <c r="BE266" s="50" t="s">
        <v>35</v>
      </c>
      <c r="BF266" s="50" t="s">
        <v>35</v>
      </c>
      <c r="BG266" s="45" t="s">
        <v>35</v>
      </c>
      <c r="BH266" s="54" t="s">
        <v>35</v>
      </c>
      <c r="BI266" s="50" t="s">
        <v>35</v>
      </c>
      <c r="BJ266" s="50" t="s">
        <v>35</v>
      </c>
      <c r="BK266" s="50" t="s">
        <v>35</v>
      </c>
      <c r="BL266" s="45" t="s">
        <v>35</v>
      </c>
      <c r="BM266" s="54" t="s">
        <v>35</v>
      </c>
      <c r="BN266" s="50" t="s">
        <v>35</v>
      </c>
      <c r="BO266" s="50" t="s">
        <v>35</v>
      </c>
      <c r="BP266" s="50" t="s">
        <v>35</v>
      </c>
      <c r="BQ266" s="45" t="s">
        <v>35</v>
      </c>
      <c r="BR266" s="54" t="s">
        <v>35</v>
      </c>
      <c r="BS266" s="50" t="s">
        <v>35</v>
      </c>
      <c r="BT266" s="50" t="s">
        <v>35</v>
      </c>
      <c r="BU266" s="50" t="s">
        <v>35</v>
      </c>
      <c r="BV266" s="50" t="s">
        <v>35</v>
      </c>
      <c r="BW266" s="50" t="s">
        <v>35</v>
      </c>
      <c r="BX266" s="50" t="s">
        <v>35</v>
      </c>
      <c r="BY266" s="39" t="s">
        <v>35</v>
      </c>
      <c r="BZ266" s="39" t="s">
        <v>35</v>
      </c>
      <c r="CA266" s="39" t="s">
        <v>35</v>
      </c>
      <c r="CB266" s="8"/>
      <c r="CC266" s="8"/>
      <c r="CD266" s="8"/>
      <c r="CE266" s="8"/>
      <c r="CF266" s="8"/>
      <c r="CG266" s="8"/>
      <c r="CH266" s="8"/>
      <c r="CI266" s="8"/>
      <c r="CJ266" s="8"/>
      <c r="CK266" s="8"/>
      <c r="CL266" s="8"/>
      <c r="CM266" s="8"/>
      <c r="CN266" s="8"/>
      <c r="CO266" s="8"/>
      <c r="CP266" s="8"/>
      <c r="CQ266" s="8"/>
      <c r="CR266" s="8"/>
      <c r="CS266" s="8"/>
      <c r="CT266" s="8"/>
      <c r="CU266" s="8"/>
      <c r="CV266" s="8"/>
      <c r="CW266" s="8"/>
      <c r="CX266" s="8"/>
      <c r="CY266" s="8"/>
      <c r="CZ266" s="8"/>
    </row>
    <row r="267" s="489" customFormat="true" ht="15" customHeight="true" x14ac:dyDescent="0.2">
      <c r="B267" s="488"/>
      <c r="AB267" s="344"/>
      <c r="AC267" s="344"/>
      <c r="AD267" s="344"/>
      <c r="AE267" s="344"/>
      <c r="AF267" s="344"/>
      <c r="AG267" s="344"/>
      <c r="AH267" s="344"/>
      <c r="AI267" s="344"/>
      <c r="AJ267" s="344"/>
      <c r="AK267" s="344"/>
      <c r="AL267" s="344"/>
      <c r="AM267" s="344"/>
      <c r="AN267" s="344"/>
      <c r="AO267" s="344"/>
      <c r="AP267" s="344"/>
      <c r="AQ267" s="344"/>
      <c r="AR267" s="344"/>
      <c r="AS267" s="344"/>
      <c r="AT267" s="344"/>
      <c r="AU267" s="344"/>
      <c r="AV267" s="344"/>
      <c r="AW267" s="344"/>
      <c r="AX267" s="344"/>
      <c r="AY267" s="344"/>
      <c r="AZ267" s="344"/>
      <c r="BA267" s="965"/>
      <c r="BB267" s="552" t="s">
        <v>112</v>
      </c>
      <c r="BC267" s="54" t="s">
        <v>35</v>
      </c>
      <c r="BD267" s="50" t="s">
        <v>35</v>
      </c>
      <c r="BE267" s="50" t="s">
        <v>35</v>
      </c>
      <c r="BF267" s="50" t="s">
        <v>35</v>
      </c>
      <c r="BG267" s="45" t="s">
        <v>35</v>
      </c>
      <c r="BH267" s="54" t="s">
        <v>35</v>
      </c>
      <c r="BI267" s="50" t="s">
        <v>35</v>
      </c>
      <c r="BJ267" s="50" t="s">
        <v>35</v>
      </c>
      <c r="BK267" s="50" t="s">
        <v>35</v>
      </c>
      <c r="BL267" s="45" t="s">
        <v>35</v>
      </c>
      <c r="BM267" s="54" t="s">
        <v>35</v>
      </c>
      <c r="BN267" s="50" t="s">
        <v>35</v>
      </c>
      <c r="BO267" s="50" t="s">
        <v>35</v>
      </c>
      <c r="BP267" s="50" t="s">
        <v>35</v>
      </c>
      <c r="BQ267" s="45" t="s">
        <v>35</v>
      </c>
      <c r="BR267" s="54" t="s">
        <v>35</v>
      </c>
      <c r="BS267" s="50" t="s">
        <v>35</v>
      </c>
      <c r="BT267" s="50" t="s">
        <v>35</v>
      </c>
      <c r="BU267" s="50" t="s">
        <v>35</v>
      </c>
      <c r="BV267" s="50" t="s">
        <v>35</v>
      </c>
      <c r="BW267" s="50" t="s">
        <v>35</v>
      </c>
      <c r="BX267" s="50" t="s">
        <v>35</v>
      </c>
      <c r="BY267" s="39" t="s">
        <v>35</v>
      </c>
      <c r="BZ267" s="39" t="s">
        <v>35</v>
      </c>
      <c r="CA267" s="39" t="s">
        <v>35</v>
      </c>
      <c r="CB267" s="8"/>
      <c r="CC267" s="8"/>
      <c r="CD267" s="8"/>
      <c r="CE267" s="8"/>
      <c r="CF267" s="8"/>
      <c r="CG267" s="8"/>
      <c r="CH267" s="8"/>
      <c r="CI267" s="8"/>
      <c r="CJ267" s="8"/>
      <c r="CK267" s="8"/>
      <c r="CL267" s="8"/>
      <c r="CM267" s="8"/>
      <c r="CN267" s="8"/>
      <c r="CO267" s="8"/>
      <c r="CP267" s="8"/>
      <c r="CQ267" s="8"/>
      <c r="CR267" s="8"/>
      <c r="CS267" s="8"/>
      <c r="CT267" s="8"/>
      <c r="CU267" s="8"/>
      <c r="CV267" s="8"/>
      <c r="CW267" s="8"/>
      <c r="CX267" s="8"/>
      <c r="CY267" s="8"/>
      <c r="CZ267" s="8"/>
    </row>
    <row r="268" s="489" customFormat="true" ht="15" customHeight="true" x14ac:dyDescent="0.2">
      <c r="B268" s="488"/>
      <c r="AB268" s="344"/>
      <c r="AC268" s="344"/>
      <c r="AD268" s="344"/>
      <c r="AE268" s="344"/>
      <c r="AF268" s="344"/>
      <c r="AG268" s="344"/>
      <c r="AH268" s="344"/>
      <c r="AI268" s="344"/>
      <c r="AJ268" s="344"/>
      <c r="AK268" s="344"/>
      <c r="AL268" s="344"/>
      <c r="AM268" s="344"/>
      <c r="AN268" s="344"/>
      <c r="AO268" s="344"/>
      <c r="AP268" s="344"/>
      <c r="AQ268" s="344"/>
      <c r="AR268" s="344"/>
      <c r="AS268" s="344"/>
      <c r="AT268" s="344"/>
      <c r="AU268" s="344"/>
      <c r="AV268" s="344"/>
      <c r="AW268" s="344"/>
      <c r="AX268" s="344"/>
      <c r="AY268" s="344"/>
      <c r="AZ268" s="344"/>
      <c r="BA268" s="965" t="s">
        <v>115</v>
      </c>
      <c r="BB268" s="552" t="s">
        <v>88</v>
      </c>
      <c r="BC268" s="54" t="s">
        <v>35</v>
      </c>
      <c r="BD268" s="50" t="s">
        <v>35</v>
      </c>
      <c r="BE268" s="50" t="s">
        <v>35</v>
      </c>
      <c r="BF268" s="50" t="s">
        <v>35</v>
      </c>
      <c r="BG268" s="45" t="s">
        <v>35</v>
      </c>
      <c r="BH268" s="54" t="s">
        <v>35</v>
      </c>
      <c r="BI268" s="50" t="s">
        <v>35</v>
      </c>
      <c r="BJ268" s="50" t="s">
        <v>35</v>
      </c>
      <c r="BK268" s="50" t="s">
        <v>35</v>
      </c>
      <c r="BL268" s="45" t="s">
        <v>35</v>
      </c>
      <c r="BM268" s="54" t="s">
        <v>35</v>
      </c>
      <c r="BN268" s="50" t="s">
        <v>35</v>
      </c>
      <c r="BO268" s="50" t="s">
        <v>35</v>
      </c>
      <c r="BP268" s="50" t="s">
        <v>35</v>
      </c>
      <c r="BQ268" s="45" t="s">
        <v>35</v>
      </c>
      <c r="BR268" s="54" t="s">
        <v>35</v>
      </c>
      <c r="BS268" s="50" t="s">
        <v>35</v>
      </c>
      <c r="BT268" s="50" t="s">
        <v>35</v>
      </c>
      <c r="BU268" s="50" t="s">
        <v>35</v>
      </c>
      <c r="BV268" s="50" t="s">
        <v>35</v>
      </c>
      <c r="BW268" s="50" t="s">
        <v>35</v>
      </c>
      <c r="BX268" s="50" t="s">
        <v>35</v>
      </c>
      <c r="BY268" s="39" t="s">
        <v>35</v>
      </c>
      <c r="BZ268" s="39" t="s">
        <v>35</v>
      </c>
      <c r="CA268" s="39" t="s">
        <v>35</v>
      </c>
      <c r="CB268" s="8"/>
      <c r="CC268" s="8"/>
      <c r="CD268" s="8"/>
      <c r="CE268" s="8"/>
      <c r="CF268" s="8"/>
      <c r="CG268" s="8"/>
      <c r="CH268" s="8"/>
      <c r="CI268" s="8"/>
      <c r="CJ268" s="8"/>
      <c r="CK268" s="8"/>
      <c r="CL268" s="8"/>
      <c r="CM268" s="8"/>
      <c r="CN268" s="8"/>
      <c r="CO268" s="8"/>
      <c r="CP268" s="8"/>
      <c r="CQ268" s="8"/>
      <c r="CR268" s="8"/>
      <c r="CS268" s="8"/>
      <c r="CT268" s="8"/>
      <c r="CU268" s="8"/>
      <c r="CV268" s="8"/>
      <c r="CW268" s="8"/>
      <c r="CX268" s="8"/>
      <c r="CY268" s="8"/>
      <c r="CZ268" s="8"/>
    </row>
    <row r="269" s="489" customFormat="true" ht="15" customHeight="true" x14ac:dyDescent="0.2">
      <c r="B269" s="488"/>
      <c r="AB269" s="344"/>
      <c r="AC269" s="344"/>
      <c r="AD269" s="344"/>
      <c r="AE269" s="344"/>
      <c r="AF269" s="344"/>
      <c r="AG269" s="344"/>
      <c r="AH269" s="344"/>
      <c r="AI269" s="344"/>
      <c r="AJ269" s="344"/>
      <c r="AK269" s="344"/>
      <c r="AL269" s="344"/>
      <c r="AM269" s="344"/>
      <c r="AN269" s="344"/>
      <c r="AO269" s="344"/>
      <c r="AP269" s="344"/>
      <c r="AQ269" s="344"/>
      <c r="AR269" s="344"/>
      <c r="AS269" s="344"/>
      <c r="AT269" s="344"/>
      <c r="AU269" s="344"/>
      <c r="AV269" s="344"/>
      <c r="AW269" s="344"/>
      <c r="AX269" s="344"/>
      <c r="AY269" s="344"/>
      <c r="AZ269" s="344"/>
      <c r="BA269" s="965"/>
      <c r="BB269" s="552" t="s">
        <v>89</v>
      </c>
      <c r="BC269" s="54" t="s">
        <v>35</v>
      </c>
      <c r="BD269" s="50" t="s">
        <v>35</v>
      </c>
      <c r="BE269" s="50" t="s">
        <v>35</v>
      </c>
      <c r="BF269" s="50" t="s">
        <v>35</v>
      </c>
      <c r="BG269" s="45" t="s">
        <v>35</v>
      </c>
      <c r="BH269" s="54" t="s">
        <v>35</v>
      </c>
      <c r="BI269" s="50" t="s">
        <v>35</v>
      </c>
      <c r="BJ269" s="50" t="s">
        <v>35</v>
      </c>
      <c r="BK269" s="50" t="s">
        <v>35</v>
      </c>
      <c r="BL269" s="45" t="s">
        <v>35</v>
      </c>
      <c r="BM269" s="54" t="s">
        <v>35</v>
      </c>
      <c r="BN269" s="50" t="s">
        <v>35</v>
      </c>
      <c r="BO269" s="50" t="s">
        <v>35</v>
      </c>
      <c r="BP269" s="50" t="s">
        <v>35</v>
      </c>
      <c r="BQ269" s="45" t="s">
        <v>35</v>
      </c>
      <c r="BR269" s="54" t="s">
        <v>35</v>
      </c>
      <c r="BS269" s="50" t="s">
        <v>35</v>
      </c>
      <c r="BT269" s="50" t="s">
        <v>35</v>
      </c>
      <c r="BU269" s="50" t="s">
        <v>35</v>
      </c>
      <c r="BV269" s="50" t="s">
        <v>35</v>
      </c>
      <c r="BW269" s="50" t="s">
        <v>35</v>
      </c>
      <c r="BX269" s="50" t="s">
        <v>35</v>
      </c>
      <c r="BY269" s="39" t="s">
        <v>35</v>
      </c>
      <c r="BZ269" s="39" t="s">
        <v>35</v>
      </c>
      <c r="CA269" s="39" t="s">
        <v>35</v>
      </c>
      <c r="CB269" s="8"/>
      <c r="CC269" s="8"/>
      <c r="CD269" s="8"/>
      <c r="CE269" s="8"/>
      <c r="CF269" s="8"/>
      <c r="CG269" s="8"/>
      <c r="CH269" s="8"/>
      <c r="CI269" s="8"/>
      <c r="CJ269" s="8"/>
      <c r="CK269" s="8"/>
      <c r="CL269" s="8"/>
      <c r="CM269" s="8"/>
      <c r="CN269" s="8"/>
      <c r="CO269" s="8"/>
      <c r="CP269" s="8"/>
      <c r="CQ269" s="8"/>
      <c r="CR269" s="8"/>
      <c r="CS269" s="8"/>
      <c r="CT269" s="8"/>
      <c r="CU269" s="8"/>
      <c r="CV269" s="8"/>
      <c r="CW269" s="8"/>
      <c r="CX269" s="8"/>
      <c r="CY269" s="8"/>
      <c r="CZ269" s="8"/>
    </row>
    <row r="270" s="489" customFormat="true" ht="15" customHeight="true" x14ac:dyDescent="0.2">
      <c r="B270" s="488"/>
      <c r="AB270" s="344"/>
      <c r="AC270" s="344"/>
      <c r="AD270" s="344"/>
      <c r="AE270" s="344"/>
      <c r="AF270" s="344"/>
      <c r="AG270" s="344"/>
      <c r="AH270" s="344"/>
      <c r="AI270" s="344"/>
      <c r="AJ270" s="344"/>
      <c r="AK270" s="344"/>
      <c r="AL270" s="344"/>
      <c r="AM270" s="344"/>
      <c r="AN270" s="344"/>
      <c r="AO270" s="344"/>
      <c r="AP270" s="344"/>
      <c r="AQ270" s="344"/>
      <c r="AR270" s="344"/>
      <c r="AS270" s="344"/>
      <c r="AT270" s="344"/>
      <c r="AU270" s="344"/>
      <c r="AV270" s="344"/>
      <c r="AW270" s="344"/>
      <c r="AX270" s="344"/>
      <c r="AY270" s="344"/>
      <c r="AZ270" s="344"/>
      <c r="BA270" s="965"/>
      <c r="BB270" s="552" t="s">
        <v>90</v>
      </c>
      <c r="BC270" s="54" t="s">
        <v>35</v>
      </c>
      <c r="BD270" s="50" t="s">
        <v>35</v>
      </c>
      <c r="BE270" s="50" t="s">
        <v>35</v>
      </c>
      <c r="BF270" s="50" t="s">
        <v>35</v>
      </c>
      <c r="BG270" s="45" t="s">
        <v>35</v>
      </c>
      <c r="BH270" s="54" t="s">
        <v>35</v>
      </c>
      <c r="BI270" s="50" t="s">
        <v>35</v>
      </c>
      <c r="BJ270" s="50" t="s">
        <v>35</v>
      </c>
      <c r="BK270" s="50" t="s">
        <v>35</v>
      </c>
      <c r="BL270" s="45" t="s">
        <v>35</v>
      </c>
      <c r="BM270" s="54" t="s">
        <v>35</v>
      </c>
      <c r="BN270" s="50" t="s">
        <v>35</v>
      </c>
      <c r="BO270" s="50" t="s">
        <v>35</v>
      </c>
      <c r="BP270" s="50" t="s">
        <v>35</v>
      </c>
      <c r="BQ270" s="45" t="s">
        <v>35</v>
      </c>
      <c r="BR270" s="54" t="s">
        <v>35</v>
      </c>
      <c r="BS270" s="50" t="s">
        <v>35</v>
      </c>
      <c r="BT270" s="50" t="s">
        <v>35</v>
      </c>
      <c r="BU270" s="50" t="s">
        <v>35</v>
      </c>
      <c r="BV270" s="50" t="s">
        <v>35</v>
      </c>
      <c r="BW270" s="50" t="s">
        <v>35</v>
      </c>
      <c r="BX270" s="50" t="s">
        <v>35</v>
      </c>
      <c r="BY270" s="39" t="s">
        <v>35</v>
      </c>
      <c r="BZ270" s="39" t="s">
        <v>35</v>
      </c>
      <c r="CA270" s="39" t="s">
        <v>35</v>
      </c>
      <c r="CB270" s="8"/>
      <c r="CC270" s="8"/>
      <c r="CD270" s="8"/>
      <c r="CE270" s="8"/>
      <c r="CF270" s="8"/>
      <c r="CG270" s="8"/>
      <c r="CH270" s="8"/>
      <c r="CI270" s="8"/>
      <c r="CJ270" s="8"/>
      <c r="CK270" s="8"/>
      <c r="CL270" s="8"/>
      <c r="CM270" s="8"/>
      <c r="CN270" s="8"/>
      <c r="CO270" s="8"/>
      <c r="CP270" s="8"/>
      <c r="CQ270" s="8"/>
      <c r="CR270" s="8"/>
      <c r="CS270" s="8"/>
      <c r="CT270" s="8"/>
      <c r="CU270" s="8"/>
      <c r="CV270" s="8"/>
      <c r="CW270" s="8"/>
      <c r="CX270" s="8"/>
      <c r="CY270" s="8"/>
      <c r="CZ270" s="8"/>
    </row>
    <row r="271" s="489" customFormat="true" ht="15" customHeight="true" x14ac:dyDescent="0.2">
      <c r="B271" s="488"/>
      <c r="AB271" s="344"/>
      <c r="AC271" s="344"/>
      <c r="AD271" s="344"/>
      <c r="AE271" s="344"/>
      <c r="AF271" s="344"/>
      <c r="AG271" s="344"/>
      <c r="AH271" s="344"/>
      <c r="AI271" s="344"/>
      <c r="AJ271" s="344"/>
      <c r="AK271" s="344"/>
      <c r="AL271" s="344"/>
      <c r="AM271" s="344"/>
      <c r="AN271" s="344"/>
      <c r="AO271" s="344"/>
      <c r="AP271" s="344"/>
      <c r="AQ271" s="344"/>
      <c r="AR271" s="344"/>
      <c r="AS271" s="344"/>
      <c r="AT271" s="344"/>
      <c r="AU271" s="344"/>
      <c r="AV271" s="344"/>
      <c r="AW271" s="344"/>
      <c r="AX271" s="344"/>
      <c r="AY271" s="344"/>
      <c r="AZ271" s="344"/>
      <c r="BA271" s="965" t="s">
        <v>75</v>
      </c>
      <c r="BB271" s="552" t="s">
        <v>49</v>
      </c>
      <c r="BC271" s="54" t="s">
        <v>35</v>
      </c>
      <c r="BD271" s="47" t="s">
        <v>35</v>
      </c>
      <c r="BE271" s="47" t="s">
        <v>35</v>
      </c>
      <c r="BF271" s="47" t="s">
        <v>35</v>
      </c>
      <c r="BG271" s="42" t="s">
        <v>35</v>
      </c>
      <c r="BH271" s="54" t="s">
        <v>35</v>
      </c>
      <c r="BI271" s="47" t="s">
        <v>35</v>
      </c>
      <c r="BJ271" s="47" t="s">
        <v>35</v>
      </c>
      <c r="BK271" s="47" t="s">
        <v>35</v>
      </c>
      <c r="BL271" s="42" t="s">
        <v>35</v>
      </c>
      <c r="BM271" s="54" t="s">
        <v>35</v>
      </c>
      <c r="BN271" s="47" t="s">
        <v>35</v>
      </c>
      <c r="BO271" s="47" t="s">
        <v>35</v>
      </c>
      <c r="BP271" s="47" t="s">
        <v>35</v>
      </c>
      <c r="BQ271" s="42" t="s">
        <v>35</v>
      </c>
      <c r="BR271" s="54" t="s">
        <v>35</v>
      </c>
      <c r="BS271" s="47" t="s">
        <v>35</v>
      </c>
      <c r="BT271" s="47" t="s">
        <v>35</v>
      </c>
      <c r="BU271" s="47" t="s">
        <v>35</v>
      </c>
      <c r="BV271" s="47" t="s">
        <v>35</v>
      </c>
      <c r="BW271" s="47" t="s">
        <v>35</v>
      </c>
      <c r="BX271" s="47" t="s">
        <v>35</v>
      </c>
      <c r="BY271" s="37" t="s">
        <v>35</v>
      </c>
      <c r="BZ271" s="37" t="s">
        <v>35</v>
      </c>
      <c r="CA271" s="37" t="s">
        <v>35</v>
      </c>
      <c r="CB271" s="8"/>
      <c r="CC271" s="8"/>
      <c r="CD271" s="8"/>
      <c r="CE271" s="8"/>
      <c r="CF271" s="8"/>
      <c r="CG271" s="8"/>
      <c r="CH271" s="8"/>
      <c r="CI271" s="8"/>
      <c r="CJ271" s="8"/>
      <c r="CK271" s="8"/>
      <c r="CL271" s="8"/>
      <c r="CM271" s="8"/>
      <c r="CN271" s="8"/>
      <c r="CO271" s="8"/>
      <c r="CP271" s="8"/>
      <c r="CQ271" s="8"/>
      <c r="CR271" s="8"/>
      <c r="CS271" s="8"/>
      <c r="CT271" s="8"/>
      <c r="CU271" s="8"/>
      <c r="CV271" s="8"/>
      <c r="CW271" s="8"/>
      <c r="CX271" s="8"/>
      <c r="CY271" s="8"/>
      <c r="CZ271" s="8"/>
    </row>
    <row r="272" s="489" customFormat="true" ht="15" customHeight="true" x14ac:dyDescent="0.2">
      <c r="B272" s="488"/>
      <c r="AB272" s="344"/>
      <c r="AC272" s="344"/>
      <c r="AD272" s="344"/>
      <c r="AE272" s="344"/>
      <c r="AF272" s="344"/>
      <c r="AG272" s="344"/>
      <c r="AH272" s="344"/>
      <c r="AI272" s="344"/>
      <c r="AJ272" s="344"/>
      <c r="AK272" s="344"/>
      <c r="AL272" s="344"/>
      <c r="AM272" s="344"/>
      <c r="AN272" s="344"/>
      <c r="AO272" s="344"/>
      <c r="AP272" s="344"/>
      <c r="AQ272" s="344"/>
      <c r="AR272" s="344"/>
      <c r="AS272" s="344"/>
      <c r="AT272" s="344"/>
      <c r="AU272" s="344"/>
      <c r="AV272" s="344"/>
      <c r="AW272" s="344"/>
      <c r="AX272" s="344"/>
      <c r="AY272" s="344"/>
      <c r="AZ272" s="344"/>
      <c r="BA272" s="965"/>
      <c r="BB272" s="552" t="s">
        <v>48</v>
      </c>
      <c r="BC272" s="54" t="s">
        <v>35</v>
      </c>
      <c r="BD272" s="47" t="s">
        <v>35</v>
      </c>
      <c r="BE272" s="47" t="s">
        <v>35</v>
      </c>
      <c r="BF272" s="47" t="s">
        <v>35</v>
      </c>
      <c r="BG272" s="42" t="s">
        <v>35</v>
      </c>
      <c r="BH272" s="54" t="s">
        <v>35</v>
      </c>
      <c r="BI272" s="47" t="s">
        <v>35</v>
      </c>
      <c r="BJ272" s="47" t="s">
        <v>35</v>
      </c>
      <c r="BK272" s="47" t="s">
        <v>35</v>
      </c>
      <c r="BL272" s="42" t="s">
        <v>35</v>
      </c>
      <c r="BM272" s="54" t="s">
        <v>35</v>
      </c>
      <c r="BN272" s="47" t="s">
        <v>35</v>
      </c>
      <c r="BO272" s="47" t="s">
        <v>35</v>
      </c>
      <c r="BP272" s="47" t="s">
        <v>35</v>
      </c>
      <c r="BQ272" s="42" t="s">
        <v>35</v>
      </c>
      <c r="BR272" s="54" t="s">
        <v>35</v>
      </c>
      <c r="BS272" s="47" t="s">
        <v>35</v>
      </c>
      <c r="BT272" s="47" t="s">
        <v>35</v>
      </c>
      <c r="BU272" s="47" t="s">
        <v>35</v>
      </c>
      <c r="BV272" s="47" t="s">
        <v>35</v>
      </c>
      <c r="BW272" s="47" t="s">
        <v>35</v>
      </c>
      <c r="BX272" s="47" t="s">
        <v>35</v>
      </c>
      <c r="BY272" s="37" t="s">
        <v>35</v>
      </c>
      <c r="BZ272" s="37" t="s">
        <v>35</v>
      </c>
      <c r="CA272" s="37" t="s">
        <v>35</v>
      </c>
      <c r="CB272" s="8"/>
      <c r="CC272" s="8"/>
      <c r="CD272" s="8"/>
      <c r="CE272" s="8"/>
      <c r="CF272" s="8"/>
      <c r="CG272" s="8"/>
      <c r="CH272" s="8"/>
      <c r="CI272" s="8"/>
      <c r="CJ272" s="8"/>
      <c r="CK272" s="8"/>
      <c r="CL272" s="8"/>
      <c r="CM272" s="8"/>
      <c r="CN272" s="8"/>
      <c r="CO272" s="8"/>
      <c r="CP272" s="8"/>
      <c r="CQ272" s="8"/>
      <c r="CR272" s="8"/>
      <c r="CS272" s="8"/>
      <c r="CT272" s="8"/>
      <c r="CU272" s="8"/>
      <c r="CV272" s="8"/>
      <c r="CW272" s="8"/>
      <c r="CX272" s="8"/>
      <c r="CY272" s="8"/>
      <c r="CZ272" s="8"/>
    </row>
    <row r="273" s="489" customFormat="true" ht="15" customHeight="true" x14ac:dyDescent="0.2">
      <c r="B273" s="488"/>
      <c r="AB273" s="344"/>
      <c r="AC273" s="344"/>
      <c r="AD273" s="344"/>
      <c r="AE273" s="344"/>
      <c r="AF273" s="344"/>
      <c r="AG273" s="344"/>
      <c r="AH273" s="344"/>
      <c r="AI273" s="344"/>
      <c r="AJ273" s="344"/>
      <c r="AK273" s="344"/>
      <c r="AL273" s="344"/>
      <c r="AM273" s="344"/>
      <c r="AN273" s="344"/>
      <c r="AO273" s="344"/>
      <c r="AP273" s="344"/>
      <c r="AQ273" s="344"/>
      <c r="AR273" s="344"/>
      <c r="AS273" s="344"/>
      <c r="AT273" s="344"/>
      <c r="AU273" s="344"/>
      <c r="AV273" s="344"/>
      <c r="AW273" s="344"/>
      <c r="AX273" s="344"/>
      <c r="AY273" s="344"/>
      <c r="AZ273" s="344"/>
      <c r="BA273" s="965"/>
      <c r="BB273" s="552" t="s">
        <v>112</v>
      </c>
      <c r="BC273" s="54" t="s">
        <v>35</v>
      </c>
      <c r="BD273" s="47" t="s">
        <v>35</v>
      </c>
      <c r="BE273" s="47" t="s">
        <v>35</v>
      </c>
      <c r="BF273" s="47" t="s">
        <v>35</v>
      </c>
      <c r="BG273" s="42" t="s">
        <v>35</v>
      </c>
      <c r="BH273" s="54" t="s">
        <v>35</v>
      </c>
      <c r="BI273" s="47" t="s">
        <v>35</v>
      </c>
      <c r="BJ273" s="47" t="s">
        <v>35</v>
      </c>
      <c r="BK273" s="47" t="s">
        <v>35</v>
      </c>
      <c r="BL273" s="42" t="s">
        <v>35</v>
      </c>
      <c r="BM273" s="54" t="s">
        <v>35</v>
      </c>
      <c r="BN273" s="47" t="s">
        <v>35</v>
      </c>
      <c r="BO273" s="47" t="s">
        <v>35</v>
      </c>
      <c r="BP273" s="47" t="s">
        <v>35</v>
      </c>
      <c r="BQ273" s="42" t="s">
        <v>35</v>
      </c>
      <c r="BR273" s="54" t="s">
        <v>35</v>
      </c>
      <c r="BS273" s="47" t="s">
        <v>35</v>
      </c>
      <c r="BT273" s="47" t="s">
        <v>35</v>
      </c>
      <c r="BU273" s="47" t="s">
        <v>35</v>
      </c>
      <c r="BV273" s="47" t="s">
        <v>35</v>
      </c>
      <c r="BW273" s="47" t="s">
        <v>35</v>
      </c>
      <c r="BX273" s="47" t="s">
        <v>35</v>
      </c>
      <c r="BY273" s="37" t="s">
        <v>35</v>
      </c>
      <c r="BZ273" s="37" t="s">
        <v>35</v>
      </c>
      <c r="CA273" s="37" t="s">
        <v>35</v>
      </c>
      <c r="CB273" s="8"/>
      <c r="CC273" s="8"/>
      <c r="CD273" s="8"/>
      <c r="CE273" s="8"/>
      <c r="CF273" s="8"/>
      <c r="CG273" s="8"/>
      <c r="CH273" s="8"/>
      <c r="CI273" s="8"/>
      <c r="CJ273" s="8"/>
      <c r="CK273" s="8"/>
      <c r="CL273" s="8"/>
      <c r="CM273" s="8"/>
      <c r="CN273" s="8"/>
      <c r="CO273" s="8"/>
      <c r="CP273" s="8"/>
      <c r="CQ273" s="8"/>
      <c r="CR273" s="8"/>
      <c r="CS273" s="8"/>
      <c r="CT273" s="8"/>
      <c r="CU273" s="8"/>
      <c r="CV273" s="8"/>
      <c r="CW273" s="8"/>
      <c r="CX273" s="8"/>
      <c r="CY273" s="8"/>
      <c r="CZ273" s="8"/>
    </row>
    <row r="274" s="489" customFormat="true" ht="15" customHeight="true" x14ac:dyDescent="0.2">
      <c r="B274" s="488"/>
      <c r="AB274" s="344"/>
      <c r="AC274" s="344"/>
      <c r="AD274" s="344"/>
      <c r="AE274" s="344"/>
      <c r="AF274" s="344"/>
      <c r="AG274" s="344"/>
      <c r="AH274" s="344"/>
      <c r="AI274" s="344"/>
      <c r="AJ274" s="344"/>
      <c r="AK274" s="344"/>
      <c r="AL274" s="344"/>
      <c r="AM274" s="344"/>
      <c r="AN274" s="344"/>
      <c r="AO274" s="344"/>
      <c r="AP274" s="344"/>
      <c r="AQ274" s="344"/>
      <c r="AR274" s="344"/>
      <c r="AS274" s="344"/>
      <c r="AT274" s="344"/>
      <c r="AU274" s="344"/>
      <c r="AV274" s="344"/>
      <c r="AW274" s="344"/>
      <c r="AX274" s="344"/>
      <c r="AY274" s="344"/>
      <c r="AZ274" s="344"/>
      <c r="BA274" s="965" t="s">
        <v>76</v>
      </c>
      <c r="BB274" s="552" t="s">
        <v>49</v>
      </c>
      <c r="BC274" s="54" t="s">
        <v>35</v>
      </c>
      <c r="BD274" s="50" t="s">
        <v>35</v>
      </c>
      <c r="BE274" s="50" t="s">
        <v>35</v>
      </c>
      <c r="BF274" s="50" t="s">
        <v>35</v>
      </c>
      <c r="BG274" s="45" t="s">
        <v>35</v>
      </c>
      <c r="BH274" s="54" t="s">
        <v>35</v>
      </c>
      <c r="BI274" s="50" t="s">
        <v>35</v>
      </c>
      <c r="BJ274" s="50" t="s">
        <v>35</v>
      </c>
      <c r="BK274" s="50" t="s">
        <v>35</v>
      </c>
      <c r="BL274" s="45" t="s">
        <v>35</v>
      </c>
      <c r="BM274" s="54" t="s">
        <v>35</v>
      </c>
      <c r="BN274" s="50" t="s">
        <v>35</v>
      </c>
      <c r="BO274" s="50" t="s">
        <v>35</v>
      </c>
      <c r="BP274" s="50" t="s">
        <v>35</v>
      </c>
      <c r="BQ274" s="45" t="s">
        <v>35</v>
      </c>
      <c r="BR274" s="54" t="s">
        <v>35</v>
      </c>
      <c r="BS274" s="50" t="s">
        <v>35</v>
      </c>
      <c r="BT274" s="50" t="s">
        <v>35</v>
      </c>
      <c r="BU274" s="50" t="s">
        <v>35</v>
      </c>
      <c r="BV274" s="50" t="s">
        <v>35</v>
      </c>
      <c r="BW274" s="50" t="s">
        <v>35</v>
      </c>
      <c r="BX274" s="50" t="s">
        <v>35</v>
      </c>
      <c r="BY274" s="39" t="s">
        <v>35</v>
      </c>
      <c r="BZ274" s="39" t="s">
        <v>35</v>
      </c>
      <c r="CA274" s="39" t="s">
        <v>35</v>
      </c>
      <c r="CB274" s="8"/>
      <c r="CC274" s="8"/>
      <c r="CD274" s="8"/>
      <c r="CE274" s="8"/>
      <c r="CF274" s="8"/>
      <c r="CG274" s="8"/>
      <c r="CH274" s="8"/>
      <c r="CI274" s="8"/>
      <c r="CJ274" s="8"/>
      <c r="CK274" s="8"/>
      <c r="CL274" s="8"/>
      <c r="CM274" s="8"/>
      <c r="CN274" s="8"/>
      <c r="CO274" s="8"/>
      <c r="CP274" s="8"/>
      <c r="CQ274" s="8"/>
      <c r="CR274" s="8"/>
      <c r="CS274" s="8"/>
      <c r="CT274" s="8"/>
      <c r="CU274" s="8"/>
      <c r="CV274" s="8"/>
      <c r="CW274" s="8"/>
      <c r="CX274" s="8"/>
      <c r="CY274" s="8"/>
      <c r="CZ274" s="8"/>
    </row>
    <row r="275" s="489" customFormat="true" ht="15" customHeight="true" x14ac:dyDescent="0.2">
      <c r="B275" s="488"/>
      <c r="AB275" s="344"/>
      <c r="AC275" s="344"/>
      <c r="AD275" s="344"/>
      <c r="AE275" s="344"/>
      <c r="AF275" s="344"/>
      <c r="AG275" s="344"/>
      <c r="AH275" s="344"/>
      <c r="AI275" s="344"/>
      <c r="AJ275" s="344"/>
      <c r="AK275" s="344"/>
      <c r="AL275" s="344"/>
      <c r="AM275" s="344"/>
      <c r="AN275" s="344"/>
      <c r="AO275" s="344"/>
      <c r="AP275" s="344"/>
      <c r="AQ275" s="344"/>
      <c r="AR275" s="344"/>
      <c r="AS275" s="344"/>
      <c r="AT275" s="344"/>
      <c r="AU275" s="344"/>
      <c r="AV275" s="344"/>
      <c r="AW275" s="344"/>
      <c r="AX275" s="344"/>
      <c r="AY275" s="344"/>
      <c r="AZ275" s="344"/>
      <c r="BA275" s="965"/>
      <c r="BB275" s="552" t="s">
        <v>48</v>
      </c>
      <c r="BC275" s="54" t="s">
        <v>35</v>
      </c>
      <c r="BD275" s="50" t="s">
        <v>35</v>
      </c>
      <c r="BE275" s="50" t="s">
        <v>35</v>
      </c>
      <c r="BF275" s="50" t="s">
        <v>35</v>
      </c>
      <c r="BG275" s="45" t="s">
        <v>35</v>
      </c>
      <c r="BH275" s="54" t="s">
        <v>35</v>
      </c>
      <c r="BI275" s="50" t="s">
        <v>35</v>
      </c>
      <c r="BJ275" s="50" t="s">
        <v>35</v>
      </c>
      <c r="BK275" s="50" t="s">
        <v>35</v>
      </c>
      <c r="BL275" s="45" t="s">
        <v>35</v>
      </c>
      <c r="BM275" s="54" t="s">
        <v>35</v>
      </c>
      <c r="BN275" s="50" t="s">
        <v>35</v>
      </c>
      <c r="BO275" s="50" t="s">
        <v>35</v>
      </c>
      <c r="BP275" s="50" t="s">
        <v>35</v>
      </c>
      <c r="BQ275" s="45" t="s">
        <v>35</v>
      </c>
      <c r="BR275" s="54" t="s">
        <v>35</v>
      </c>
      <c r="BS275" s="50" t="s">
        <v>35</v>
      </c>
      <c r="BT275" s="50" t="s">
        <v>35</v>
      </c>
      <c r="BU275" s="50" t="s">
        <v>35</v>
      </c>
      <c r="BV275" s="50" t="s">
        <v>35</v>
      </c>
      <c r="BW275" s="50" t="s">
        <v>35</v>
      </c>
      <c r="BX275" s="50" t="s">
        <v>35</v>
      </c>
      <c r="BY275" s="39" t="s">
        <v>35</v>
      </c>
      <c r="BZ275" s="39" t="s">
        <v>35</v>
      </c>
      <c r="CA275" s="39" t="s">
        <v>35</v>
      </c>
      <c r="CB275" s="8"/>
      <c r="CC275" s="8"/>
      <c r="CD275" s="8"/>
      <c r="CE275" s="8"/>
      <c r="CF275" s="8"/>
      <c r="CG275" s="8"/>
      <c r="CH275" s="8"/>
      <c r="CI275" s="8"/>
      <c r="CJ275" s="8"/>
      <c r="CK275" s="8"/>
      <c r="CL275" s="8"/>
      <c r="CM275" s="8"/>
      <c r="CN275" s="8"/>
      <c r="CO275" s="8"/>
      <c r="CP275" s="8"/>
      <c r="CQ275" s="8"/>
      <c r="CR275" s="8"/>
      <c r="CS275" s="8"/>
      <c r="CT275" s="8"/>
      <c r="CU275" s="8"/>
      <c r="CV275" s="8"/>
      <c r="CW275" s="8"/>
      <c r="CX275" s="8"/>
      <c r="CY275" s="8"/>
      <c r="CZ275" s="8"/>
    </row>
    <row r="276" s="489" customFormat="true" ht="15" customHeight="true" x14ac:dyDescent="0.2">
      <c r="B276" s="488"/>
      <c r="AB276" s="344"/>
      <c r="AC276" s="344"/>
      <c r="AD276" s="344"/>
      <c r="AE276" s="344"/>
      <c r="AF276" s="344"/>
      <c r="AG276" s="344"/>
      <c r="AH276" s="344"/>
      <c r="AI276" s="344"/>
      <c r="AJ276" s="344"/>
      <c r="AK276" s="344"/>
      <c r="AL276" s="344"/>
      <c r="AM276" s="344"/>
      <c r="AN276" s="344"/>
      <c r="AO276" s="344"/>
      <c r="AP276" s="344"/>
      <c r="AQ276" s="344"/>
      <c r="AR276" s="344"/>
      <c r="AS276" s="344"/>
      <c r="AT276" s="344"/>
      <c r="AU276" s="344"/>
      <c r="AV276" s="344"/>
      <c r="AW276" s="344"/>
      <c r="AX276" s="344"/>
      <c r="AY276" s="344"/>
      <c r="AZ276" s="344"/>
      <c r="BA276" s="965"/>
      <c r="BB276" s="552" t="s">
        <v>113</v>
      </c>
      <c r="BC276" s="54" t="s">
        <v>35</v>
      </c>
      <c r="BD276" s="50" t="s">
        <v>35</v>
      </c>
      <c r="BE276" s="50" t="s">
        <v>35</v>
      </c>
      <c r="BF276" s="50" t="s">
        <v>35</v>
      </c>
      <c r="BG276" s="45" t="s">
        <v>35</v>
      </c>
      <c r="BH276" s="54" t="s">
        <v>35</v>
      </c>
      <c r="BI276" s="50" t="s">
        <v>35</v>
      </c>
      <c r="BJ276" s="50" t="s">
        <v>35</v>
      </c>
      <c r="BK276" s="50" t="s">
        <v>35</v>
      </c>
      <c r="BL276" s="45" t="s">
        <v>35</v>
      </c>
      <c r="BM276" s="54" t="s">
        <v>35</v>
      </c>
      <c r="BN276" s="50" t="s">
        <v>35</v>
      </c>
      <c r="BO276" s="50" t="s">
        <v>35</v>
      </c>
      <c r="BP276" s="50" t="s">
        <v>35</v>
      </c>
      <c r="BQ276" s="45" t="s">
        <v>35</v>
      </c>
      <c r="BR276" s="54" t="s">
        <v>35</v>
      </c>
      <c r="BS276" s="50" t="s">
        <v>35</v>
      </c>
      <c r="BT276" s="50" t="s">
        <v>35</v>
      </c>
      <c r="BU276" s="50" t="s">
        <v>35</v>
      </c>
      <c r="BV276" s="50" t="s">
        <v>35</v>
      </c>
      <c r="BW276" s="50" t="s">
        <v>35</v>
      </c>
      <c r="BX276" s="50" t="s">
        <v>35</v>
      </c>
      <c r="BY276" s="39" t="s">
        <v>35</v>
      </c>
      <c r="BZ276" s="39" t="s">
        <v>35</v>
      </c>
      <c r="CA276" s="39" t="s">
        <v>35</v>
      </c>
      <c r="CB276" s="8"/>
      <c r="CC276" s="8"/>
      <c r="CD276" s="8"/>
      <c r="CE276" s="8"/>
      <c r="CF276" s="8"/>
      <c r="CG276" s="8"/>
      <c r="CH276" s="8"/>
      <c r="CI276" s="8"/>
      <c r="CJ276" s="8"/>
      <c r="CK276" s="8"/>
      <c r="CL276" s="8"/>
      <c r="CM276" s="8"/>
      <c r="CN276" s="8"/>
      <c r="CO276" s="8"/>
      <c r="CP276" s="8"/>
      <c r="CQ276" s="8"/>
      <c r="CR276" s="8"/>
      <c r="CS276" s="8"/>
      <c r="CT276" s="8"/>
      <c r="CU276" s="8"/>
      <c r="CV276" s="8"/>
      <c r="CW276" s="8"/>
      <c r="CX276" s="8"/>
      <c r="CY276" s="8"/>
      <c r="CZ276" s="8"/>
    </row>
    <row r="277" s="489" customFormat="true" ht="15" customHeight="true" x14ac:dyDescent="0.2">
      <c r="B277" s="488"/>
      <c r="AB277" s="344"/>
      <c r="AC277" s="344"/>
      <c r="AD277" s="344"/>
      <c r="AE277" s="344"/>
      <c r="AF277" s="344"/>
      <c r="AG277" s="344"/>
      <c r="AH277" s="344"/>
      <c r="AI277" s="344"/>
      <c r="AJ277" s="344"/>
      <c r="AK277" s="344"/>
      <c r="AL277" s="344"/>
      <c r="AM277" s="344"/>
      <c r="AN277" s="344"/>
      <c r="AO277" s="344"/>
      <c r="AP277" s="344"/>
      <c r="AQ277" s="344"/>
      <c r="AR277" s="344"/>
      <c r="AS277" s="344"/>
      <c r="AT277" s="344"/>
      <c r="AU277" s="344"/>
      <c r="AV277" s="344"/>
      <c r="AW277" s="344"/>
      <c r="AX277" s="344"/>
      <c r="AY277" s="344"/>
      <c r="AZ277" s="344"/>
      <c r="BA277" s="965" t="s">
        <v>77</v>
      </c>
      <c r="BB277" s="552" t="s">
        <v>78</v>
      </c>
      <c r="BC277" s="54" t="s">
        <v>35</v>
      </c>
      <c r="BD277" s="50" t="s">
        <v>35</v>
      </c>
      <c r="BE277" s="50" t="s">
        <v>35</v>
      </c>
      <c r="BF277" s="50" t="s">
        <v>35</v>
      </c>
      <c r="BG277" s="45" t="s">
        <v>35</v>
      </c>
      <c r="BH277" s="54" t="s">
        <v>35</v>
      </c>
      <c r="BI277" s="50" t="s">
        <v>35</v>
      </c>
      <c r="BJ277" s="50" t="s">
        <v>35</v>
      </c>
      <c r="BK277" s="50" t="s">
        <v>35</v>
      </c>
      <c r="BL277" s="45" t="s">
        <v>35</v>
      </c>
      <c r="BM277" s="54" t="s">
        <v>35</v>
      </c>
      <c r="BN277" s="50" t="s">
        <v>35</v>
      </c>
      <c r="BO277" s="50" t="s">
        <v>35</v>
      </c>
      <c r="BP277" s="50" t="s">
        <v>35</v>
      </c>
      <c r="BQ277" s="45" t="s">
        <v>35</v>
      </c>
      <c r="BR277" s="54" t="s">
        <v>35</v>
      </c>
      <c r="BS277" s="50" t="s">
        <v>35</v>
      </c>
      <c r="BT277" s="50" t="s">
        <v>35</v>
      </c>
      <c r="BU277" s="50" t="s">
        <v>35</v>
      </c>
      <c r="BV277" s="50" t="s">
        <v>35</v>
      </c>
      <c r="BW277" s="50" t="s">
        <v>35</v>
      </c>
      <c r="BX277" s="50" t="s">
        <v>35</v>
      </c>
      <c r="BY277" s="39" t="s">
        <v>35</v>
      </c>
      <c r="BZ277" s="39" t="s">
        <v>35</v>
      </c>
      <c r="CA277" s="39" t="s">
        <v>35</v>
      </c>
      <c r="CB277" s="8"/>
      <c r="CC277" s="8"/>
      <c r="CD277" s="8"/>
      <c r="CE277" s="8"/>
      <c r="CF277" s="8"/>
      <c r="CG277" s="8"/>
      <c r="CH277" s="8"/>
      <c r="CI277" s="8"/>
      <c r="CJ277" s="8"/>
      <c r="CK277" s="8"/>
      <c r="CL277" s="8"/>
      <c r="CM277" s="8"/>
      <c r="CN277" s="8"/>
      <c r="CO277" s="8"/>
      <c r="CP277" s="8"/>
      <c r="CQ277" s="8"/>
      <c r="CR277" s="8"/>
      <c r="CS277" s="8"/>
      <c r="CT277" s="8"/>
      <c r="CU277" s="8"/>
      <c r="CV277" s="8"/>
      <c r="CW277" s="8"/>
      <c r="CX277" s="8"/>
      <c r="CY277" s="8"/>
      <c r="CZ277" s="8"/>
    </row>
    <row r="278" s="489" customFormat="true" ht="15" customHeight="true" x14ac:dyDescent="0.2">
      <c r="B278" s="488"/>
      <c r="AB278" s="344"/>
      <c r="AC278" s="344"/>
      <c r="AD278" s="344"/>
      <c r="AE278" s="344"/>
      <c r="AF278" s="344"/>
      <c r="AG278" s="344"/>
      <c r="AH278" s="344"/>
      <c r="AI278" s="344"/>
      <c r="AJ278" s="344"/>
      <c r="AK278" s="344"/>
      <c r="AL278" s="344"/>
      <c r="AM278" s="344"/>
      <c r="AN278" s="344"/>
      <c r="AO278" s="344"/>
      <c r="AP278" s="344"/>
      <c r="AQ278" s="344"/>
      <c r="AR278" s="344"/>
      <c r="AS278" s="344"/>
      <c r="AT278" s="344"/>
      <c r="AU278" s="344"/>
      <c r="AV278" s="344"/>
      <c r="AW278" s="344"/>
      <c r="AX278" s="344"/>
      <c r="AY278" s="344"/>
      <c r="AZ278" s="344"/>
      <c r="BA278" s="965"/>
      <c r="BB278" s="552" t="s">
        <v>79</v>
      </c>
      <c r="BC278" s="54" t="s">
        <v>35</v>
      </c>
      <c r="BD278" s="50" t="s">
        <v>35</v>
      </c>
      <c r="BE278" s="50" t="s">
        <v>35</v>
      </c>
      <c r="BF278" s="50" t="s">
        <v>35</v>
      </c>
      <c r="BG278" s="45" t="s">
        <v>35</v>
      </c>
      <c r="BH278" s="54" t="s">
        <v>35</v>
      </c>
      <c r="BI278" s="50" t="s">
        <v>35</v>
      </c>
      <c r="BJ278" s="50" t="s">
        <v>35</v>
      </c>
      <c r="BK278" s="50" t="s">
        <v>35</v>
      </c>
      <c r="BL278" s="45" t="s">
        <v>35</v>
      </c>
      <c r="BM278" s="54" t="s">
        <v>35</v>
      </c>
      <c r="BN278" s="50" t="s">
        <v>35</v>
      </c>
      <c r="BO278" s="50" t="s">
        <v>35</v>
      </c>
      <c r="BP278" s="50" t="s">
        <v>35</v>
      </c>
      <c r="BQ278" s="45" t="s">
        <v>35</v>
      </c>
      <c r="BR278" s="54" t="s">
        <v>35</v>
      </c>
      <c r="BS278" s="50" t="s">
        <v>35</v>
      </c>
      <c r="BT278" s="50" t="s">
        <v>35</v>
      </c>
      <c r="BU278" s="50" t="s">
        <v>35</v>
      </c>
      <c r="BV278" s="50" t="s">
        <v>35</v>
      </c>
      <c r="BW278" s="50" t="s">
        <v>35</v>
      </c>
      <c r="BX278" s="50" t="s">
        <v>35</v>
      </c>
      <c r="BY278" s="39" t="s">
        <v>35</v>
      </c>
      <c r="BZ278" s="39" t="s">
        <v>35</v>
      </c>
      <c r="CA278" s="39" t="s">
        <v>35</v>
      </c>
      <c r="CB278" s="8"/>
      <c r="CC278" s="8"/>
      <c r="CD278" s="8"/>
      <c r="CE278" s="8"/>
      <c r="CF278" s="8"/>
      <c r="CG278" s="8"/>
      <c r="CH278" s="8"/>
      <c r="CI278" s="8"/>
      <c r="CJ278" s="8"/>
      <c r="CK278" s="8"/>
      <c r="CL278" s="8"/>
      <c r="CM278" s="8"/>
      <c r="CN278" s="8"/>
      <c r="CO278" s="8"/>
      <c r="CP278" s="8"/>
      <c r="CQ278" s="8"/>
      <c r="CR278" s="8"/>
      <c r="CS278" s="8"/>
      <c r="CT278" s="8"/>
      <c r="CU278" s="8"/>
      <c r="CV278" s="8"/>
      <c r="CW278" s="8"/>
      <c r="CX278" s="8"/>
      <c r="CY278" s="8"/>
      <c r="CZ278" s="8"/>
    </row>
    <row r="279" s="489" customFormat="true" ht="15" customHeight="true" x14ac:dyDescent="0.2">
      <c r="B279" s="488"/>
      <c r="AB279" s="344"/>
      <c r="AC279" s="344"/>
      <c r="AD279" s="344"/>
      <c r="AE279" s="344"/>
      <c r="AF279" s="344"/>
      <c r="AG279" s="344"/>
      <c r="AH279" s="344"/>
      <c r="AI279" s="344"/>
      <c r="AJ279" s="344"/>
      <c r="AK279" s="344"/>
      <c r="AL279" s="344"/>
      <c r="AM279" s="344"/>
      <c r="AN279" s="344"/>
      <c r="AO279" s="344"/>
      <c r="AP279" s="344"/>
      <c r="AQ279" s="344"/>
      <c r="AR279" s="344"/>
      <c r="AS279" s="344"/>
      <c r="AT279" s="344"/>
      <c r="AU279" s="344"/>
      <c r="AV279" s="344"/>
      <c r="AW279" s="344"/>
      <c r="AX279" s="344"/>
      <c r="AY279" s="344"/>
      <c r="AZ279" s="344"/>
      <c r="BA279" s="965"/>
      <c r="BB279" s="552" t="s">
        <v>80</v>
      </c>
      <c r="BC279" s="54" t="s">
        <v>35</v>
      </c>
      <c r="BD279" s="47" t="s">
        <v>35</v>
      </c>
      <c r="BE279" s="47" t="s">
        <v>35</v>
      </c>
      <c r="BF279" s="47" t="s">
        <v>35</v>
      </c>
      <c r="BG279" s="42" t="s">
        <v>35</v>
      </c>
      <c r="BH279" s="54" t="s">
        <v>35</v>
      </c>
      <c r="BI279" s="47" t="s">
        <v>35</v>
      </c>
      <c r="BJ279" s="47" t="s">
        <v>35</v>
      </c>
      <c r="BK279" s="47" t="s">
        <v>35</v>
      </c>
      <c r="BL279" s="42" t="s">
        <v>35</v>
      </c>
      <c r="BM279" s="54" t="s">
        <v>35</v>
      </c>
      <c r="BN279" s="47" t="s">
        <v>35</v>
      </c>
      <c r="BO279" s="47" t="s">
        <v>35</v>
      </c>
      <c r="BP279" s="47" t="s">
        <v>35</v>
      </c>
      <c r="BQ279" s="42" t="s">
        <v>35</v>
      </c>
      <c r="BR279" s="54" t="s">
        <v>35</v>
      </c>
      <c r="BS279" s="47" t="s">
        <v>35</v>
      </c>
      <c r="BT279" s="47" t="s">
        <v>35</v>
      </c>
      <c r="BU279" s="47" t="s">
        <v>35</v>
      </c>
      <c r="BV279" s="47" t="s">
        <v>35</v>
      </c>
      <c r="BW279" s="47" t="s">
        <v>35</v>
      </c>
      <c r="BX279" s="47" t="s">
        <v>35</v>
      </c>
      <c r="BY279" s="37" t="s">
        <v>35</v>
      </c>
      <c r="BZ279" s="37" t="s">
        <v>35</v>
      </c>
      <c r="CA279" s="37" t="s">
        <v>35</v>
      </c>
      <c r="CB279" s="8"/>
      <c r="CC279" s="8"/>
      <c r="CD279" s="8"/>
      <c r="CE279" s="8"/>
      <c r="CF279" s="8"/>
      <c r="CG279" s="8"/>
      <c r="CH279" s="8"/>
      <c r="CI279" s="8"/>
      <c r="CJ279" s="8"/>
      <c r="CK279" s="8"/>
      <c r="CL279" s="8"/>
      <c r="CM279" s="8"/>
      <c r="CN279" s="8"/>
      <c r="CO279" s="8"/>
      <c r="CP279" s="8"/>
      <c r="CQ279" s="8"/>
      <c r="CR279" s="8"/>
      <c r="CS279" s="8"/>
      <c r="CT279" s="8"/>
      <c r="CU279" s="8"/>
      <c r="CV279" s="8"/>
      <c r="CW279" s="8"/>
      <c r="CX279" s="8"/>
      <c r="CY279" s="8"/>
      <c r="CZ279" s="8"/>
    </row>
    <row r="280" s="489" customFormat="true" ht="15" customHeight="true" x14ac:dyDescent="0.2">
      <c r="B280" s="488"/>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965"/>
      <c r="BB280" s="552" t="s">
        <v>81</v>
      </c>
      <c r="BC280" s="54" t="s">
        <v>35</v>
      </c>
      <c r="BD280" s="47" t="s">
        <v>35</v>
      </c>
      <c r="BE280" s="47" t="s">
        <v>35</v>
      </c>
      <c r="BF280" s="47" t="s">
        <v>35</v>
      </c>
      <c r="BG280" s="42" t="s">
        <v>35</v>
      </c>
      <c r="BH280" s="54" t="s">
        <v>35</v>
      </c>
      <c r="BI280" s="47" t="s">
        <v>35</v>
      </c>
      <c r="BJ280" s="47" t="s">
        <v>35</v>
      </c>
      <c r="BK280" s="47" t="s">
        <v>35</v>
      </c>
      <c r="BL280" s="42" t="s">
        <v>35</v>
      </c>
      <c r="BM280" s="54" t="s">
        <v>35</v>
      </c>
      <c r="BN280" s="47" t="s">
        <v>35</v>
      </c>
      <c r="BO280" s="47" t="s">
        <v>35</v>
      </c>
      <c r="BP280" s="47" t="s">
        <v>35</v>
      </c>
      <c r="BQ280" s="42" t="s">
        <v>35</v>
      </c>
      <c r="BR280" s="54" t="s">
        <v>35</v>
      </c>
      <c r="BS280" s="47" t="s">
        <v>35</v>
      </c>
      <c r="BT280" s="47" t="s">
        <v>35</v>
      </c>
      <c r="BU280" s="47" t="s">
        <v>35</v>
      </c>
      <c r="BV280" s="47" t="s">
        <v>35</v>
      </c>
      <c r="BW280" s="47" t="s">
        <v>35</v>
      </c>
      <c r="BX280" s="47" t="s">
        <v>35</v>
      </c>
      <c r="BY280" s="37" t="s">
        <v>35</v>
      </c>
      <c r="BZ280" s="37" t="s">
        <v>35</v>
      </c>
      <c r="CA280" s="37" t="s">
        <v>35</v>
      </c>
      <c r="CB280" s="8"/>
      <c r="CC280" s="8"/>
      <c r="CD280" s="8"/>
      <c r="CE280" s="8"/>
      <c r="CF280" s="8"/>
      <c r="CG280" s="8"/>
      <c r="CH280" s="8"/>
      <c r="CI280" s="8"/>
      <c r="CJ280" s="8"/>
      <c r="CK280" s="8"/>
      <c r="CL280" s="8"/>
      <c r="CM280" s="8"/>
      <c r="CN280" s="8"/>
      <c r="CO280" s="8"/>
      <c r="CP280" s="8"/>
      <c r="CQ280" s="8"/>
      <c r="CR280" s="8"/>
      <c r="CS280" s="8"/>
      <c r="CT280" s="8"/>
      <c r="CU280" s="8"/>
      <c r="CV280" s="8"/>
      <c r="CW280" s="8"/>
      <c r="CX280" s="8"/>
      <c r="CY280" s="8"/>
      <c r="CZ280" s="8"/>
    </row>
    <row r="281" s="489" customFormat="true" ht="15" customHeight="true" x14ac:dyDescent="0.2">
      <c r="B281" s="488"/>
      <c r="AB281" s="344"/>
      <c r="AC281" s="344"/>
      <c r="AD281" s="344"/>
      <c r="AE281" s="344"/>
      <c r="AF281" s="344"/>
      <c r="AG281" s="344"/>
      <c r="AH281" s="344"/>
      <c r="AI281" s="344"/>
      <c r="AJ281" s="344"/>
      <c r="AK281" s="344"/>
      <c r="AL281" s="344"/>
      <c r="AM281" s="344"/>
      <c r="AN281" s="344"/>
      <c r="AO281" s="344"/>
      <c r="AP281" s="344"/>
      <c r="AQ281" s="344"/>
      <c r="AR281" s="344"/>
      <c r="AS281" s="344"/>
      <c r="AT281" s="344"/>
      <c r="AU281" s="344"/>
      <c r="AV281" s="344"/>
      <c r="AW281" s="344"/>
      <c r="AX281" s="344"/>
      <c r="AY281" s="344"/>
      <c r="AZ281" s="344"/>
      <c r="BA281" s="965"/>
      <c r="BB281" s="552" t="s">
        <v>82</v>
      </c>
      <c r="BC281" s="54" t="s">
        <v>35</v>
      </c>
      <c r="BD281" s="47" t="s">
        <v>35</v>
      </c>
      <c r="BE281" s="47" t="s">
        <v>35</v>
      </c>
      <c r="BF281" s="47" t="s">
        <v>35</v>
      </c>
      <c r="BG281" s="42" t="s">
        <v>35</v>
      </c>
      <c r="BH281" s="54" t="s">
        <v>35</v>
      </c>
      <c r="BI281" s="47" t="s">
        <v>35</v>
      </c>
      <c r="BJ281" s="47" t="s">
        <v>35</v>
      </c>
      <c r="BK281" s="47" t="s">
        <v>35</v>
      </c>
      <c r="BL281" s="42" t="s">
        <v>35</v>
      </c>
      <c r="BM281" s="54" t="s">
        <v>35</v>
      </c>
      <c r="BN281" s="47" t="s">
        <v>35</v>
      </c>
      <c r="BO281" s="47" t="s">
        <v>35</v>
      </c>
      <c r="BP281" s="47" t="s">
        <v>35</v>
      </c>
      <c r="BQ281" s="42" t="s">
        <v>35</v>
      </c>
      <c r="BR281" s="54" t="s">
        <v>35</v>
      </c>
      <c r="BS281" s="47" t="s">
        <v>35</v>
      </c>
      <c r="BT281" s="47" t="s">
        <v>35</v>
      </c>
      <c r="BU281" s="47" t="s">
        <v>35</v>
      </c>
      <c r="BV281" s="47" t="s">
        <v>35</v>
      </c>
      <c r="BW281" s="47" t="s">
        <v>35</v>
      </c>
      <c r="BX281" s="47" t="s">
        <v>35</v>
      </c>
      <c r="BY281" s="37" t="s">
        <v>35</v>
      </c>
      <c r="BZ281" s="37" t="s">
        <v>35</v>
      </c>
      <c r="CA281" s="37" t="s">
        <v>35</v>
      </c>
      <c r="CB281" s="8"/>
      <c r="CC281" s="8"/>
      <c r="CD281" s="8"/>
      <c r="CE281" s="8"/>
      <c r="CF281" s="8"/>
      <c r="CG281" s="8"/>
      <c r="CH281" s="8"/>
      <c r="CI281" s="8"/>
      <c r="CJ281" s="8"/>
      <c r="CK281" s="8"/>
      <c r="CL281" s="8"/>
      <c r="CM281" s="8"/>
      <c r="CN281" s="8"/>
      <c r="CO281" s="8"/>
      <c r="CP281" s="8"/>
      <c r="CQ281" s="8"/>
      <c r="CR281" s="8"/>
      <c r="CS281" s="8"/>
      <c r="CT281" s="8"/>
      <c r="CU281" s="8"/>
      <c r="CV281" s="8"/>
      <c r="CW281" s="8"/>
      <c r="CX281" s="8"/>
      <c r="CY281" s="8"/>
      <c r="CZ281" s="8"/>
    </row>
    <row r="282" s="489" customFormat="true" ht="15" customHeight="true" x14ac:dyDescent="0.2">
      <c r="B282" s="488"/>
      <c r="AB282" s="344"/>
      <c r="AC282" s="344"/>
      <c r="AD282" s="344"/>
      <c r="AE282" s="344"/>
      <c r="AF282" s="344"/>
      <c r="AG282" s="344"/>
      <c r="AH282" s="344"/>
      <c r="AI282" s="344"/>
      <c r="AJ282" s="344"/>
      <c r="AK282" s="344"/>
      <c r="AL282" s="344"/>
      <c r="AM282" s="344"/>
      <c r="AN282" s="344"/>
      <c r="AO282" s="344"/>
      <c r="AP282" s="344"/>
      <c r="AQ282" s="344"/>
      <c r="AR282" s="344"/>
      <c r="AS282" s="344"/>
      <c r="AT282" s="344"/>
      <c r="AU282" s="344"/>
      <c r="AV282" s="344"/>
      <c r="AW282" s="344"/>
      <c r="AX282" s="344"/>
      <c r="AY282" s="344"/>
      <c r="AZ282" s="344"/>
      <c r="BA282" s="965"/>
      <c r="BB282" s="552" t="s">
        <v>83</v>
      </c>
      <c r="BC282" s="54" t="s">
        <v>35</v>
      </c>
      <c r="BD282" s="47" t="s">
        <v>35</v>
      </c>
      <c r="BE282" s="47" t="s">
        <v>35</v>
      </c>
      <c r="BF282" s="47" t="s">
        <v>35</v>
      </c>
      <c r="BG282" s="42" t="s">
        <v>35</v>
      </c>
      <c r="BH282" s="54" t="s">
        <v>35</v>
      </c>
      <c r="BI282" s="47" t="s">
        <v>35</v>
      </c>
      <c r="BJ282" s="47" t="s">
        <v>35</v>
      </c>
      <c r="BK282" s="47" t="s">
        <v>35</v>
      </c>
      <c r="BL282" s="42" t="s">
        <v>35</v>
      </c>
      <c r="BM282" s="54" t="s">
        <v>35</v>
      </c>
      <c r="BN282" s="47" t="s">
        <v>35</v>
      </c>
      <c r="BO282" s="47" t="s">
        <v>35</v>
      </c>
      <c r="BP282" s="47" t="s">
        <v>35</v>
      </c>
      <c r="BQ282" s="42" t="s">
        <v>35</v>
      </c>
      <c r="BR282" s="54" t="s">
        <v>35</v>
      </c>
      <c r="BS282" s="47" t="s">
        <v>35</v>
      </c>
      <c r="BT282" s="47" t="s">
        <v>35</v>
      </c>
      <c r="BU282" s="47" t="s">
        <v>35</v>
      </c>
      <c r="BV282" s="47" t="s">
        <v>35</v>
      </c>
      <c r="BW282" s="47" t="s">
        <v>35</v>
      </c>
      <c r="BX282" s="47" t="s">
        <v>35</v>
      </c>
      <c r="BY282" s="37" t="s">
        <v>35</v>
      </c>
      <c r="BZ282" s="37" t="s">
        <v>35</v>
      </c>
      <c r="CA282" s="37" t="s">
        <v>35</v>
      </c>
      <c r="CB282" s="8"/>
      <c r="CC282" s="8"/>
      <c r="CD282" s="8"/>
      <c r="CE282" s="8"/>
      <c r="CF282" s="8"/>
      <c r="CG282" s="8"/>
      <c r="CH282" s="8"/>
      <c r="CI282" s="8"/>
      <c r="CJ282" s="8"/>
      <c r="CK282" s="8"/>
      <c r="CL282" s="8"/>
      <c r="CM282" s="8"/>
      <c r="CN282" s="8"/>
      <c r="CO282" s="8"/>
      <c r="CP282" s="8"/>
      <c r="CQ282" s="8"/>
      <c r="CR282" s="8"/>
      <c r="CS282" s="8"/>
      <c r="CT282" s="8"/>
      <c r="CU282" s="8"/>
      <c r="CV282" s="8"/>
      <c r="CW282" s="8"/>
      <c r="CX282" s="8"/>
      <c r="CY282" s="8"/>
      <c r="CZ282" s="8"/>
    </row>
    <row r="283" s="489" customFormat="true" ht="15" customHeight="true" x14ac:dyDescent="0.2">
      <c r="B283" s="488"/>
      <c r="AB283" s="344"/>
      <c r="AC283" s="344"/>
      <c r="AD283" s="344"/>
      <c r="AE283" s="344"/>
      <c r="AF283" s="344"/>
      <c r="AG283" s="344"/>
      <c r="AH283" s="344"/>
      <c r="AI283" s="344"/>
      <c r="AJ283" s="344"/>
      <c r="AK283" s="344"/>
      <c r="AL283" s="344"/>
      <c r="AM283" s="344"/>
      <c r="AN283" s="344"/>
      <c r="AO283" s="344"/>
      <c r="AP283" s="344"/>
      <c r="AQ283" s="344"/>
      <c r="AR283" s="344"/>
      <c r="AS283" s="344"/>
      <c r="AT283" s="344"/>
      <c r="AU283" s="344"/>
      <c r="AV283" s="344"/>
      <c r="AW283" s="344"/>
      <c r="AX283" s="344"/>
      <c r="AY283" s="344"/>
      <c r="AZ283" s="344"/>
      <c r="BA283" s="965"/>
      <c r="BB283" s="552" t="s">
        <v>84</v>
      </c>
      <c r="BC283" s="54" t="s">
        <v>35</v>
      </c>
      <c r="BD283" s="47" t="s">
        <v>35</v>
      </c>
      <c r="BE283" s="47" t="s">
        <v>35</v>
      </c>
      <c r="BF283" s="47" t="s">
        <v>35</v>
      </c>
      <c r="BG283" s="42" t="s">
        <v>35</v>
      </c>
      <c r="BH283" s="54" t="s">
        <v>35</v>
      </c>
      <c r="BI283" s="47" t="s">
        <v>35</v>
      </c>
      <c r="BJ283" s="47" t="s">
        <v>35</v>
      </c>
      <c r="BK283" s="47" t="s">
        <v>35</v>
      </c>
      <c r="BL283" s="42" t="s">
        <v>35</v>
      </c>
      <c r="BM283" s="54" t="s">
        <v>35</v>
      </c>
      <c r="BN283" s="47" t="s">
        <v>35</v>
      </c>
      <c r="BO283" s="47" t="s">
        <v>35</v>
      </c>
      <c r="BP283" s="47" t="s">
        <v>35</v>
      </c>
      <c r="BQ283" s="42" t="s">
        <v>35</v>
      </c>
      <c r="BR283" s="54" t="s">
        <v>35</v>
      </c>
      <c r="BS283" s="47" t="s">
        <v>35</v>
      </c>
      <c r="BT283" s="47" t="s">
        <v>35</v>
      </c>
      <c r="BU283" s="47" t="s">
        <v>35</v>
      </c>
      <c r="BV283" s="47" t="s">
        <v>35</v>
      </c>
      <c r="BW283" s="47" t="s">
        <v>35</v>
      </c>
      <c r="BX283" s="47" t="s">
        <v>35</v>
      </c>
      <c r="BY283" s="37" t="s">
        <v>35</v>
      </c>
      <c r="BZ283" s="37" t="s">
        <v>35</v>
      </c>
      <c r="CA283" s="37" t="s">
        <v>35</v>
      </c>
      <c r="CB283" s="8"/>
      <c r="CC283" s="8"/>
      <c r="CD283" s="8"/>
      <c r="CE283" s="8"/>
      <c r="CF283" s="8"/>
      <c r="CG283" s="8"/>
      <c r="CH283" s="8"/>
      <c r="CI283" s="8"/>
      <c r="CJ283" s="8"/>
      <c r="CK283" s="8"/>
      <c r="CL283" s="8"/>
      <c r="CM283" s="8"/>
      <c r="CN283" s="8"/>
      <c r="CO283" s="8"/>
      <c r="CP283" s="8"/>
      <c r="CQ283" s="8"/>
      <c r="CR283" s="8"/>
      <c r="CS283" s="8"/>
      <c r="CT283" s="8"/>
      <c r="CU283" s="8"/>
      <c r="CV283" s="8"/>
      <c r="CW283" s="8"/>
      <c r="CX283" s="8"/>
      <c r="CY283" s="8"/>
      <c r="CZ283" s="8"/>
    </row>
    <row r="284" s="489" customFormat="true" ht="15" customHeight="true" x14ac:dyDescent="0.2">
      <c r="B284" s="488"/>
      <c r="AB284" s="344"/>
      <c r="AC284" s="344"/>
      <c r="AD284" s="344"/>
      <c r="AE284" s="344"/>
      <c r="AF284" s="344"/>
      <c r="AG284" s="344"/>
      <c r="AH284" s="344"/>
      <c r="AI284" s="344"/>
      <c r="AJ284" s="344"/>
      <c r="AK284" s="344"/>
      <c r="AL284" s="344"/>
      <c r="AM284" s="344"/>
      <c r="AN284" s="344"/>
      <c r="AO284" s="344"/>
      <c r="AP284" s="344"/>
      <c r="AQ284" s="344"/>
      <c r="AR284" s="344"/>
      <c r="AS284" s="344"/>
      <c r="AT284" s="344"/>
      <c r="AU284" s="344"/>
      <c r="AV284" s="344"/>
      <c r="AW284" s="344"/>
      <c r="AX284" s="344"/>
      <c r="AY284" s="344"/>
      <c r="AZ284" s="344"/>
      <c r="BA284" s="967"/>
      <c r="BB284" s="554" t="s">
        <v>113</v>
      </c>
      <c r="BC284" s="53" t="s">
        <v>35</v>
      </c>
      <c r="BD284" s="49" t="s">
        <v>35</v>
      </c>
      <c r="BE284" s="49" t="s">
        <v>35</v>
      </c>
      <c r="BF284" s="49" t="s">
        <v>35</v>
      </c>
      <c r="BG284" s="44" t="s">
        <v>35</v>
      </c>
      <c r="BH284" s="53" t="s">
        <v>35</v>
      </c>
      <c r="BI284" s="49" t="s">
        <v>35</v>
      </c>
      <c r="BJ284" s="49" t="s">
        <v>35</v>
      </c>
      <c r="BK284" s="49" t="s">
        <v>35</v>
      </c>
      <c r="BL284" s="44" t="s">
        <v>35</v>
      </c>
      <c r="BM284" s="53" t="s">
        <v>35</v>
      </c>
      <c r="BN284" s="49" t="s">
        <v>35</v>
      </c>
      <c r="BO284" s="49" t="s">
        <v>35</v>
      </c>
      <c r="BP284" s="49" t="s">
        <v>35</v>
      </c>
      <c r="BQ284" s="44" t="s">
        <v>35</v>
      </c>
      <c r="BR284" s="53" t="s">
        <v>35</v>
      </c>
      <c r="BS284" s="49" t="s">
        <v>35</v>
      </c>
      <c r="BT284" s="49" t="s">
        <v>35</v>
      </c>
      <c r="BU284" s="49" t="s">
        <v>35</v>
      </c>
      <c r="BV284" s="49" t="s">
        <v>35</v>
      </c>
      <c r="BW284" s="49" t="s">
        <v>35</v>
      </c>
      <c r="BX284" s="49" t="s">
        <v>35</v>
      </c>
      <c r="BY284" s="38" t="s">
        <v>35</v>
      </c>
      <c r="BZ284" s="38" t="s">
        <v>35</v>
      </c>
      <c r="CA284" s="38" t="s">
        <v>35</v>
      </c>
      <c r="CB284" s="8"/>
      <c r="CC284" s="8"/>
      <c r="CD284" s="8"/>
      <c r="CE284" s="8"/>
      <c r="CF284" s="8"/>
      <c r="CG284" s="8"/>
      <c r="CH284" s="8"/>
      <c r="CI284" s="8"/>
      <c r="CJ284" s="8"/>
      <c r="CK284" s="8"/>
      <c r="CL284" s="8"/>
      <c r="CM284" s="8"/>
      <c r="CN284" s="8"/>
      <c r="CO284" s="8"/>
      <c r="CP284" s="8"/>
      <c r="CQ284" s="8"/>
      <c r="CR284" s="8"/>
      <c r="CS284" s="8"/>
      <c r="CT284" s="8"/>
      <c r="CU284" s="8"/>
      <c r="CV284" s="8"/>
      <c r="CW284" s="8"/>
      <c r="CX284" s="8"/>
      <c r="CY284" s="8"/>
      <c r="CZ284" s="8"/>
    </row>
    <row r="285" s="489" customFormat="true" ht="15" customHeight="true" x14ac:dyDescent="0.2">
      <c r="B285" s="488"/>
      <c r="AB285" s="344"/>
      <c r="AC285" s="344"/>
      <c r="AD285" s="344"/>
      <c r="AE285" s="344"/>
      <c r="AF285" s="344"/>
      <c r="AG285" s="344"/>
      <c r="AH285" s="344"/>
      <c r="AI285" s="344"/>
      <c r="AJ285" s="344"/>
      <c r="AK285" s="344"/>
      <c r="AL285" s="344"/>
      <c r="AM285" s="344"/>
      <c r="AN285" s="344"/>
      <c r="AO285" s="344"/>
      <c r="AP285" s="344"/>
      <c r="AQ285" s="344"/>
      <c r="AR285" s="344"/>
      <c r="AS285" s="344"/>
      <c r="AT285" s="344"/>
      <c r="AU285" s="344"/>
      <c r="AV285" s="344"/>
      <c r="AW285" s="344"/>
      <c r="AX285" s="344"/>
      <c r="AY285" s="344"/>
      <c r="AZ285" s="344"/>
      <c r="BA285" s="317"/>
      <c r="BB285" s="315"/>
      <c r="BC285" s="315"/>
      <c r="BD285" s="315"/>
      <c r="BE285" s="315"/>
      <c r="BF285" s="315"/>
      <c r="BG285" s="315"/>
      <c r="BH285" s="315"/>
      <c r="BI285" s="315"/>
      <c r="BJ285" s="315"/>
      <c r="BK285" s="315"/>
      <c r="BL285" s="315"/>
      <c r="BM285" s="315"/>
      <c r="BN285" s="315"/>
      <c r="BO285" s="315"/>
      <c r="BP285" s="315"/>
      <c r="BQ285" s="315"/>
      <c r="BR285" s="315"/>
      <c r="BS285" s="315"/>
      <c r="BT285" s="315"/>
      <c r="BU285" s="315"/>
      <c r="BV285" s="315"/>
      <c r="BW285" s="315"/>
      <c r="BX285" s="315"/>
      <c r="BY285" s="317"/>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489" customFormat="true" ht="15" customHeight="true" x14ac:dyDescent="0.2">
      <c r="B286" s="488"/>
      <c r="AB286" s="344"/>
      <c r="AC286" s="344"/>
      <c r="AD286" s="344"/>
      <c r="AE286" s="344"/>
      <c r="AF286" s="344"/>
      <c r="AG286" s="344"/>
      <c r="AH286" s="344"/>
      <c r="AI286" s="344"/>
      <c r="AJ286" s="344"/>
      <c r="AK286" s="344"/>
      <c r="AL286" s="344"/>
      <c r="AM286" s="344"/>
      <c r="AN286" s="344"/>
      <c r="AO286" s="344"/>
      <c r="AP286" s="344"/>
      <c r="AQ286" s="344"/>
      <c r="AR286" s="344"/>
      <c r="AS286" s="344"/>
      <c r="AT286" s="344"/>
      <c r="AU286" s="344"/>
      <c r="AV286" s="344"/>
      <c r="AW286" s="344"/>
      <c r="AX286" s="344"/>
      <c r="AY286" s="344"/>
      <c r="AZ286" s="344"/>
      <c r="BA286" s="317"/>
      <c r="BB286" s="315"/>
      <c r="BC286" s="315"/>
      <c r="BD286" s="315"/>
      <c r="BE286" s="315"/>
      <c r="BF286" s="315"/>
      <c r="BG286" s="315"/>
      <c r="BH286" s="315"/>
      <c r="BI286" s="315"/>
      <c r="BJ286" s="315"/>
      <c r="BK286" s="315"/>
      <c r="BL286" s="315"/>
      <c r="BM286" s="315"/>
      <c r="BN286" s="315"/>
      <c r="BO286" s="315"/>
      <c r="BP286" s="315"/>
      <c r="BQ286" s="315"/>
      <c r="BR286" s="315"/>
      <c r="BS286" s="315"/>
      <c r="BT286" s="315"/>
      <c r="BU286" s="315"/>
      <c r="BV286" s="315"/>
      <c r="BW286" s="315"/>
      <c r="BX286" s="315"/>
      <c r="BY286" s="317"/>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489" customFormat="true" ht="15" customHeight="true" x14ac:dyDescent="0.2">
      <c r="B287" s="488"/>
      <c r="AB287" s="344"/>
      <c r="AC287" s="344"/>
      <c r="AD287" s="344"/>
      <c r="AE287" s="344"/>
      <c r="AF287" s="344"/>
      <c r="AG287" s="344"/>
      <c r="AH287" s="344"/>
      <c r="AI287" s="344"/>
      <c r="AJ287" s="344"/>
      <c r="AK287" s="344"/>
      <c r="AL287" s="344"/>
      <c r="AM287" s="344"/>
      <c r="AN287" s="344"/>
      <c r="AO287" s="344"/>
      <c r="AP287" s="344"/>
      <c r="AQ287" s="344"/>
      <c r="AR287" s="344"/>
      <c r="AS287" s="344"/>
      <c r="AT287" s="344"/>
      <c r="AU287" s="344"/>
      <c r="AV287" s="344"/>
      <c r="AW287" s="344"/>
      <c r="AX287" s="344"/>
      <c r="AY287" s="344"/>
      <c r="AZ287" s="344"/>
      <c r="BA287" s="317"/>
      <c r="BB287" s="315"/>
      <c r="BC287" s="315"/>
      <c r="BD287" s="315"/>
      <c r="BE287" s="315"/>
      <c r="BF287" s="315"/>
      <c r="BG287" s="315"/>
      <c r="BH287" s="315"/>
      <c r="BI287" s="315"/>
      <c r="BJ287" s="315"/>
      <c r="BK287" s="315"/>
      <c r="BL287" s="315"/>
      <c r="BM287" s="315"/>
      <c r="BN287" s="315"/>
      <c r="BO287" s="315"/>
      <c r="BP287" s="315"/>
      <c r="BQ287" s="315"/>
      <c r="BR287" s="315"/>
      <c r="BS287" s="315"/>
      <c r="BT287" s="315"/>
      <c r="BU287" s="315"/>
      <c r="BV287" s="315"/>
      <c r="BW287" s="315"/>
      <c r="BX287" s="315"/>
      <c r="BY287" s="317"/>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489" customFormat="true" ht="15" customHeight="true" x14ac:dyDescent="0.2">
      <c r="B288" s="488"/>
      <c r="AB288" s="344"/>
      <c r="AC288" s="344"/>
      <c r="AD288" s="344"/>
      <c r="AE288" s="344"/>
      <c r="AF288" s="344"/>
      <c r="AG288" s="344"/>
      <c r="AH288" s="344"/>
      <c r="AI288" s="344"/>
      <c r="AJ288" s="344"/>
      <c r="AK288" s="344"/>
      <c r="AL288" s="344"/>
      <c r="AM288" s="344"/>
      <c r="AN288" s="344"/>
      <c r="AO288" s="344"/>
      <c r="AP288" s="344"/>
      <c r="AQ288" s="344"/>
      <c r="AR288" s="344"/>
      <c r="AS288" s="344"/>
      <c r="AT288" s="344"/>
      <c r="AU288" s="344"/>
      <c r="AV288" s="344"/>
      <c r="AW288" s="344"/>
      <c r="AX288" s="344"/>
      <c r="AY288" s="344"/>
      <c r="AZ288" s="344"/>
      <c r="BA288" s="317"/>
      <c r="BB288" s="315"/>
      <c r="BC288" s="315"/>
      <c r="BD288" s="315"/>
      <c r="BE288" s="315"/>
      <c r="BF288" s="315"/>
      <c r="BG288" s="315"/>
      <c r="BH288" s="315"/>
      <c r="BI288" s="315"/>
      <c r="BJ288" s="315"/>
      <c r="BK288" s="315"/>
      <c r="BL288" s="315"/>
      <c r="BM288" s="315"/>
      <c r="BN288" s="315"/>
      <c r="BO288" s="315"/>
      <c r="BP288" s="315"/>
      <c r="BQ288" s="315"/>
      <c r="BR288" s="315"/>
      <c r="BS288" s="315"/>
      <c r="BT288" s="315"/>
      <c r="BU288" s="315"/>
      <c r="BV288" s="315"/>
      <c r="BW288" s="315"/>
      <c r="BX288" s="315"/>
      <c r="BY288" s="317"/>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489" customFormat="true" ht="15" customHeight="true" x14ac:dyDescent="0.2">
      <c r="A289" s="450"/>
      <c r="B289" s="449"/>
      <c r="C289" s="450"/>
      <c r="AB289" s="344"/>
      <c r="AC289" s="344"/>
      <c r="AD289" s="344"/>
      <c r="AE289" s="344"/>
      <c r="AF289" s="344"/>
      <c r="AG289" s="344"/>
      <c r="AH289" s="344"/>
      <c r="AI289" s="344"/>
      <c r="AJ289" s="344"/>
      <c r="AK289" s="344"/>
      <c r="AL289" s="344"/>
      <c r="AM289" s="344"/>
      <c r="AN289" s="344"/>
      <c r="AO289" s="344"/>
      <c r="AP289" s="344"/>
      <c r="AQ289" s="344"/>
      <c r="AR289" s="344"/>
      <c r="AS289" s="344"/>
      <c r="AT289" s="344"/>
      <c r="AU289" s="344"/>
      <c r="AV289" s="344"/>
      <c r="AW289" s="344"/>
      <c r="AX289" s="344"/>
      <c r="AY289" s="344"/>
      <c r="AZ289" s="344"/>
      <c r="BA289" s="317"/>
      <c r="BB289" s="315"/>
      <c r="BC289" s="315"/>
      <c r="BD289" s="315"/>
      <c r="BE289" s="315"/>
      <c r="BF289" s="315"/>
      <c r="BG289" s="315"/>
      <c r="BH289" s="315"/>
      <c r="BI289" s="315"/>
      <c r="BJ289" s="315"/>
      <c r="BK289" s="315"/>
      <c r="BL289" s="315"/>
      <c r="BM289" s="315"/>
      <c r="BN289" s="315"/>
      <c r="BO289" s="315"/>
      <c r="BP289" s="315"/>
      <c r="BQ289" s="315"/>
      <c r="BR289" s="315"/>
      <c r="BS289" s="315"/>
      <c r="BT289" s="315"/>
      <c r="BU289" s="315"/>
      <c r="BV289" s="315"/>
      <c r="BW289" s="315"/>
      <c r="BX289" s="315"/>
      <c r="BY289" s="317"/>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489" customFormat="true" ht="15" customHeight="true" x14ac:dyDescent="0.2">
      <c r="A290" s="490"/>
      <c r="B290" s="175"/>
      <c r="C290" s="173"/>
      <c r="AB290" s="344"/>
      <c r="AC290" s="344"/>
      <c r="AD290" s="344"/>
      <c r="AE290" s="344"/>
      <c r="AF290" s="344"/>
      <c r="AG290" s="344"/>
      <c r="AH290" s="344"/>
      <c r="AI290" s="344"/>
      <c r="AJ290" s="344"/>
      <c r="AK290" s="344"/>
      <c r="AL290" s="344"/>
      <c r="AM290" s="344"/>
      <c r="AN290" s="344"/>
      <c r="AO290" s="344"/>
      <c r="AP290" s="344"/>
      <c r="AQ290" s="344"/>
      <c r="AR290" s="344"/>
      <c r="AS290" s="344"/>
      <c r="AT290" s="344"/>
      <c r="AU290" s="344"/>
      <c r="AV290" s="344"/>
      <c r="AW290" s="344"/>
      <c r="AX290" s="344"/>
      <c r="AY290" s="344"/>
      <c r="AZ290" s="344"/>
      <c r="BA290" s="317"/>
      <c r="BB290" s="315"/>
      <c r="BC290" s="315"/>
      <c r="BD290" s="315"/>
      <c r="BE290" s="315"/>
      <c r="BF290" s="315"/>
      <c r="BG290" s="315"/>
      <c r="BH290" s="315"/>
      <c r="BI290" s="315"/>
      <c r="BJ290" s="315"/>
      <c r="BK290" s="315"/>
      <c r="BL290" s="315"/>
      <c r="BM290" s="315"/>
      <c r="BN290" s="315"/>
      <c r="BO290" s="315"/>
      <c r="BP290" s="315"/>
      <c r="BQ290" s="315"/>
      <c r="BR290" s="315"/>
      <c r="BS290" s="315"/>
      <c r="BT290" s="315"/>
      <c r="BU290" s="315"/>
      <c r="BV290" s="315"/>
      <c r="BW290" s="315"/>
      <c r="BX290" s="315"/>
      <c r="BY290" s="317"/>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489" customFormat="true" ht="15" customHeight="true" x14ac:dyDescent="0.2">
      <c r="A291" s="490"/>
      <c r="B291" s="175"/>
      <c r="C291" s="173"/>
      <c r="AB291" s="344"/>
      <c r="AC291" s="344"/>
      <c r="AD291" s="344"/>
      <c r="AE291" s="344"/>
      <c r="AF291" s="344"/>
      <c r="AG291" s="344"/>
      <c r="AH291" s="344"/>
      <c r="AI291" s="344"/>
      <c r="AJ291" s="344"/>
      <c r="AK291" s="344"/>
      <c r="AL291" s="344"/>
      <c r="AM291" s="344"/>
      <c r="AN291" s="344"/>
      <c r="AO291" s="344"/>
      <c r="AP291" s="344"/>
      <c r="AQ291" s="344"/>
      <c r="AR291" s="344"/>
      <c r="AS291" s="344"/>
      <c r="AT291" s="344"/>
      <c r="AU291" s="344"/>
      <c r="AV291" s="344"/>
      <c r="AW291" s="344"/>
      <c r="AX291" s="344"/>
      <c r="AY291" s="344"/>
      <c r="AZ291" s="344"/>
      <c r="BA291" s="317"/>
      <c r="BB291" s="315"/>
      <c r="BC291" s="315"/>
      <c r="BD291" s="315"/>
      <c r="BE291" s="315"/>
      <c r="BF291" s="315"/>
      <c r="BG291" s="315"/>
      <c r="BH291" s="315"/>
      <c r="BI291" s="315"/>
      <c r="BJ291" s="315"/>
      <c r="BK291" s="315"/>
      <c r="BL291" s="315"/>
      <c r="BM291" s="315"/>
      <c r="BN291" s="315"/>
      <c r="BO291" s="315"/>
      <c r="BP291" s="315"/>
      <c r="BQ291" s="315"/>
      <c r="BR291" s="315"/>
      <c r="BS291" s="315"/>
      <c r="BT291" s="315"/>
      <c r="BU291" s="315"/>
      <c r="BV291" s="315"/>
      <c r="BW291" s="315"/>
      <c r="BX291" s="315"/>
      <c r="BY291" s="317"/>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489" customFormat="true" ht="15" customHeight="true" x14ac:dyDescent="0.2">
      <c r="A292" s="490"/>
      <c r="B292" s="175"/>
      <c r="C292" s="173"/>
      <c r="AB292" s="344"/>
      <c r="AC292" s="344"/>
      <c r="AD292" s="344"/>
      <c r="AE292" s="344"/>
      <c r="AF292" s="344"/>
      <c r="AG292" s="344"/>
      <c r="AH292" s="344"/>
      <c r="AI292" s="344"/>
      <c r="AJ292" s="344"/>
      <c r="AK292" s="344"/>
      <c r="AL292" s="344"/>
      <c r="AM292" s="344"/>
      <c r="AN292" s="344"/>
      <c r="AO292" s="344"/>
      <c r="AP292" s="344"/>
      <c r="AQ292" s="344"/>
      <c r="AR292" s="344"/>
      <c r="AS292" s="344"/>
      <c r="AT292" s="344"/>
      <c r="AU292" s="344"/>
      <c r="AV292" s="344"/>
      <c r="AW292" s="344"/>
      <c r="AX292" s="344"/>
      <c r="AY292" s="344"/>
      <c r="AZ292" s="344"/>
      <c r="BA292" s="317"/>
      <c r="BB292" s="315"/>
      <c r="BC292" s="315"/>
      <c r="BD292" s="315"/>
      <c r="BE292" s="315"/>
      <c r="BF292" s="315"/>
      <c r="BG292" s="315"/>
      <c r="BH292" s="315"/>
      <c r="BI292" s="315"/>
      <c r="BJ292" s="315"/>
      <c r="BK292" s="315"/>
      <c r="BL292" s="315"/>
      <c r="BM292" s="315"/>
      <c r="BN292" s="315"/>
      <c r="BO292" s="315"/>
      <c r="BP292" s="315"/>
      <c r="BQ292" s="315"/>
      <c r="BR292" s="315"/>
      <c r="BS292" s="315"/>
      <c r="BT292" s="315"/>
      <c r="BU292" s="315"/>
      <c r="BV292" s="315"/>
      <c r="BW292" s="315"/>
      <c r="BX292" s="315"/>
      <c r="BY292" s="317"/>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489" customFormat="true" ht="15" customHeight="true" x14ac:dyDescent="0.2">
      <c r="A293" s="490"/>
      <c r="B293" s="175"/>
      <c r="C293" s="174"/>
      <c r="AB293" s="344"/>
      <c r="AC293" s="344"/>
      <c r="AD293" s="344"/>
      <c r="AE293" s="344"/>
      <c r="AF293" s="344"/>
      <c r="AG293" s="344"/>
      <c r="AH293" s="344"/>
      <c r="AI293" s="344"/>
      <c r="AJ293" s="344"/>
      <c r="AK293" s="344"/>
      <c r="AL293" s="344"/>
      <c r="AM293" s="344"/>
      <c r="AN293" s="344"/>
      <c r="AO293" s="344"/>
      <c r="AP293" s="344"/>
      <c r="AQ293" s="344"/>
      <c r="AR293" s="344"/>
      <c r="AS293" s="344"/>
      <c r="AT293" s="344"/>
      <c r="AU293" s="344"/>
      <c r="AV293" s="344"/>
      <c r="AW293" s="344"/>
      <c r="AX293" s="344"/>
      <c r="AY293" s="344"/>
      <c r="AZ293" s="344"/>
      <c r="BA293" s="317"/>
      <c r="BB293" s="315"/>
      <c r="BC293" s="315"/>
      <c r="BD293" s="315"/>
      <c r="BE293" s="315"/>
      <c r="BF293" s="315"/>
      <c r="BG293" s="315"/>
      <c r="BH293" s="315"/>
      <c r="BI293" s="315"/>
      <c r="BJ293" s="315"/>
      <c r="BK293" s="315"/>
      <c r="BL293" s="315"/>
      <c r="BM293" s="315"/>
      <c r="BN293" s="315"/>
      <c r="BO293" s="315"/>
      <c r="BP293" s="315"/>
      <c r="BQ293" s="315"/>
      <c r="BR293" s="315"/>
      <c r="BS293" s="315"/>
      <c r="BT293" s="315"/>
      <c r="BU293" s="315"/>
      <c r="BV293" s="315"/>
      <c r="BW293" s="315"/>
      <c r="BX293" s="315"/>
      <c r="BY293" s="317"/>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489" customFormat="true" ht="15" customHeight="true" x14ac:dyDescent="0.2">
      <c r="A294" s="490"/>
      <c r="B294" s="175"/>
      <c r="C294" s="174"/>
      <c r="AB294" s="344"/>
      <c r="AC294" s="344"/>
      <c r="AD294" s="344"/>
      <c r="AE294" s="344"/>
      <c r="AF294" s="344"/>
      <c r="AG294" s="344"/>
      <c r="AH294" s="344"/>
      <c r="AI294" s="344"/>
      <c r="AJ294" s="344"/>
      <c r="AK294" s="344"/>
      <c r="AL294" s="344"/>
      <c r="AM294" s="344"/>
      <c r="AN294" s="344"/>
      <c r="AO294" s="344"/>
      <c r="AP294" s="344"/>
      <c r="AQ294" s="344"/>
      <c r="AR294" s="344"/>
      <c r="AS294" s="344"/>
      <c r="AT294" s="344"/>
      <c r="AU294" s="344"/>
      <c r="AV294" s="344"/>
      <c r="AW294" s="344"/>
      <c r="AX294" s="344"/>
      <c r="AY294" s="344"/>
      <c r="AZ294" s="344"/>
      <c r="BA294" s="317"/>
      <c r="BB294" s="315"/>
      <c r="BC294" s="315"/>
      <c r="BD294" s="315"/>
      <c r="BE294" s="315"/>
      <c r="BF294" s="315"/>
      <c r="BG294" s="315"/>
      <c r="BH294" s="315"/>
      <c r="BI294" s="315"/>
      <c r="BJ294" s="315"/>
      <c r="BK294" s="315"/>
      <c r="BL294" s="315"/>
      <c r="BM294" s="315"/>
      <c r="BN294" s="315"/>
      <c r="BO294" s="315"/>
      <c r="BP294" s="315"/>
      <c r="BQ294" s="315"/>
      <c r="BR294" s="315"/>
      <c r="BS294" s="315"/>
      <c r="BT294" s="315"/>
      <c r="BU294" s="315"/>
      <c r="BV294" s="315"/>
      <c r="BW294" s="315"/>
      <c r="BX294" s="315"/>
      <c r="BY294" s="317"/>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489" customFormat="true" ht="15" customHeight="true" x14ac:dyDescent="0.2">
      <c r="A295" s="490"/>
      <c r="B295" s="175"/>
      <c r="C295" s="174"/>
      <c r="AB295" s="344"/>
      <c r="AC295" s="344"/>
      <c r="AD295" s="344"/>
      <c r="AE295" s="344"/>
      <c r="AF295" s="344"/>
      <c r="AG295" s="344"/>
      <c r="AH295" s="344"/>
      <c r="AI295" s="344"/>
      <c r="AJ295" s="344"/>
      <c r="AK295" s="344"/>
      <c r="AL295" s="344"/>
      <c r="AM295" s="344"/>
      <c r="AN295" s="344"/>
      <c r="AO295" s="344"/>
      <c r="AP295" s="344"/>
      <c r="AQ295" s="344"/>
      <c r="AR295" s="344"/>
      <c r="AS295" s="344"/>
      <c r="AT295" s="344"/>
      <c r="AU295" s="344"/>
      <c r="AV295" s="344"/>
      <c r="AW295" s="344"/>
      <c r="AX295" s="344"/>
      <c r="AY295" s="344"/>
      <c r="AZ295" s="344"/>
      <c r="BA295" s="317"/>
      <c r="BB295" s="315"/>
      <c r="BC295" s="315"/>
      <c r="BD295" s="315"/>
      <c r="BE295" s="315"/>
      <c r="BF295" s="315"/>
      <c r="BG295" s="315"/>
      <c r="BH295" s="315"/>
      <c r="BI295" s="315"/>
      <c r="BJ295" s="315"/>
      <c r="BK295" s="315"/>
      <c r="BL295" s="315"/>
      <c r="BM295" s="315"/>
      <c r="BN295" s="315"/>
      <c r="BO295" s="315"/>
      <c r="BP295" s="315"/>
      <c r="BQ295" s="315"/>
      <c r="BR295" s="315"/>
      <c r="BS295" s="315"/>
      <c r="BT295" s="315"/>
      <c r="BU295" s="315"/>
      <c r="BV295" s="315"/>
      <c r="BW295" s="315"/>
      <c r="BX295" s="315"/>
      <c r="BY295" s="317"/>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489" customFormat="true" ht="15" customHeight="true" x14ac:dyDescent="0.2">
      <c r="A296" s="490"/>
      <c r="B296" s="175"/>
      <c r="C296" s="174"/>
      <c r="AB296" s="344"/>
      <c r="AC296" s="344"/>
      <c r="AD296" s="344"/>
      <c r="AE296" s="344"/>
      <c r="AF296" s="344"/>
      <c r="AG296" s="344"/>
      <c r="AH296" s="344"/>
      <c r="AI296" s="344"/>
      <c r="AJ296" s="344"/>
      <c r="AK296" s="344"/>
      <c r="AL296" s="344"/>
      <c r="AM296" s="344"/>
      <c r="AN296" s="344"/>
      <c r="AO296" s="344"/>
      <c r="AP296" s="344"/>
      <c r="AQ296" s="344"/>
      <c r="AR296" s="344"/>
      <c r="AS296" s="344"/>
      <c r="AT296" s="344"/>
      <c r="AU296" s="344"/>
      <c r="AV296" s="344"/>
      <c r="AW296" s="344"/>
      <c r="AX296" s="344"/>
      <c r="AY296" s="344"/>
      <c r="AZ296" s="344"/>
      <c r="BA296" s="317"/>
      <c r="BB296" s="315"/>
      <c r="BC296" s="315"/>
      <c r="BD296" s="315"/>
      <c r="BE296" s="315"/>
      <c r="BF296" s="315"/>
      <c r="BG296" s="315"/>
      <c r="BH296" s="315"/>
      <c r="BI296" s="315"/>
      <c r="BJ296" s="315"/>
      <c r="BK296" s="315"/>
      <c r="BL296" s="315"/>
      <c r="BM296" s="315"/>
      <c r="BN296" s="315"/>
      <c r="BO296" s="315"/>
      <c r="BP296" s="315"/>
      <c r="BQ296" s="315"/>
      <c r="BR296" s="315"/>
      <c r="BS296" s="315"/>
      <c r="BT296" s="315"/>
      <c r="BU296" s="315"/>
      <c r="BV296" s="315"/>
      <c r="BW296" s="315"/>
      <c r="BX296" s="315"/>
      <c r="BY296" s="317"/>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489" customFormat="true" ht="15" customHeight="true" x14ac:dyDescent="0.2">
      <c r="A297" s="490"/>
      <c r="B297" s="175"/>
      <c r="C297" s="174"/>
      <c r="AB297" s="344"/>
      <c r="AC297" s="344"/>
      <c r="AD297" s="344"/>
      <c r="AE297" s="344"/>
      <c r="AF297" s="344"/>
      <c r="AG297" s="344"/>
      <c r="AH297" s="344"/>
      <c r="AI297" s="344"/>
      <c r="AJ297" s="344"/>
      <c r="AK297" s="344"/>
      <c r="AL297" s="344"/>
      <c r="AM297" s="344"/>
      <c r="AN297" s="344"/>
      <c r="AO297" s="344"/>
      <c r="AP297" s="344"/>
      <c r="AQ297" s="344"/>
      <c r="AR297" s="344"/>
      <c r="AS297" s="344"/>
      <c r="AT297" s="344"/>
      <c r="AU297" s="344"/>
      <c r="AV297" s="344"/>
      <c r="AW297" s="344"/>
      <c r="AX297" s="344"/>
      <c r="AY297" s="344"/>
      <c r="AZ297" s="344"/>
      <c r="BA297" s="317"/>
      <c r="BB297" s="315"/>
      <c r="BC297" s="315"/>
      <c r="BD297" s="315"/>
      <c r="BE297" s="315"/>
      <c r="BF297" s="315"/>
      <c r="BG297" s="315"/>
      <c r="BH297" s="315"/>
      <c r="BI297" s="315"/>
      <c r="BJ297" s="315"/>
      <c r="BK297" s="315"/>
      <c r="BL297" s="315"/>
      <c r="BM297" s="315"/>
      <c r="BN297" s="315"/>
      <c r="BO297" s="315"/>
      <c r="BP297" s="315"/>
      <c r="BQ297" s="315"/>
      <c r="BR297" s="315"/>
      <c r="BS297" s="315"/>
      <c r="BT297" s="315"/>
      <c r="BU297" s="315"/>
      <c r="BV297" s="315"/>
      <c r="BW297" s="315"/>
      <c r="BX297" s="315"/>
      <c r="BY297" s="317"/>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489" customFormat="true" ht="15" customHeight="true" x14ac:dyDescent="0.2">
      <c r="B298" s="488"/>
      <c r="AB298" s="344"/>
      <c r="AC298" s="344"/>
      <c r="AD298" s="344"/>
      <c r="AE298" s="344"/>
      <c r="AF298" s="344"/>
      <c r="AG298" s="344"/>
      <c r="AH298" s="344"/>
      <c r="AI298" s="344"/>
      <c r="AJ298" s="344"/>
      <c r="AK298" s="344"/>
      <c r="AL298" s="344"/>
      <c r="AM298" s="344"/>
      <c r="AN298" s="344"/>
      <c r="AO298" s="344"/>
      <c r="AP298" s="344"/>
      <c r="AQ298" s="344"/>
      <c r="AR298" s="344"/>
      <c r="AS298" s="344"/>
      <c r="AT298" s="344"/>
      <c r="AU298" s="344"/>
      <c r="AV298" s="344"/>
      <c r="AW298" s="344"/>
      <c r="AX298" s="344"/>
      <c r="AY298" s="344"/>
      <c r="AZ298" s="344"/>
      <c r="BA298" s="317"/>
      <c r="BB298" s="315"/>
      <c r="BC298" s="315"/>
      <c r="BD298" s="315"/>
      <c r="BE298" s="315"/>
      <c r="BF298" s="315"/>
      <c r="BG298" s="315"/>
      <c r="BH298" s="315"/>
      <c r="BI298" s="315"/>
      <c r="BJ298" s="315"/>
      <c r="BK298" s="315"/>
      <c r="BL298" s="315"/>
      <c r="BM298" s="315"/>
      <c r="BN298" s="315"/>
      <c r="BO298" s="315"/>
      <c r="BP298" s="315"/>
      <c r="BQ298" s="315"/>
      <c r="BR298" s="315"/>
      <c r="BS298" s="315"/>
      <c r="BT298" s="315"/>
      <c r="BU298" s="315"/>
      <c r="BV298" s="315"/>
      <c r="BW298" s="315"/>
      <c r="BX298" s="315"/>
      <c r="BY298" s="317"/>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489" customFormat="true" ht="15" customHeight="true" x14ac:dyDescent="0.2">
      <c r="A299" s="450"/>
      <c r="B299" s="449"/>
      <c r="C299" s="450"/>
      <c r="D299" s="450"/>
      <c r="AB299" s="344"/>
      <c r="AC299" s="344"/>
      <c r="AD299" s="344"/>
      <c r="AE299" s="344"/>
      <c r="AF299" s="344"/>
      <c r="AG299" s="344"/>
      <c r="AH299" s="344"/>
      <c r="AI299" s="344"/>
      <c r="AJ299" s="344"/>
      <c r="AK299" s="344"/>
      <c r="AL299" s="344"/>
      <c r="AM299" s="344"/>
      <c r="AN299" s="344"/>
      <c r="AO299" s="344"/>
      <c r="AP299" s="344"/>
      <c r="AQ299" s="344"/>
      <c r="AR299" s="344"/>
      <c r="AS299" s="344"/>
      <c r="AT299" s="344"/>
      <c r="AU299" s="344"/>
      <c r="AV299" s="344"/>
      <c r="AW299" s="344"/>
      <c r="AX299" s="344"/>
      <c r="AY299" s="344"/>
      <c r="AZ299" s="344"/>
      <c r="BA299" s="317"/>
      <c r="BB299" s="315"/>
      <c r="BC299" s="315"/>
      <c r="BD299" s="315"/>
      <c r="BE299" s="315"/>
      <c r="BF299" s="315"/>
      <c r="BG299" s="315"/>
      <c r="BH299" s="315"/>
      <c r="BI299" s="315"/>
      <c r="BJ299" s="315"/>
      <c r="BK299" s="315"/>
      <c r="BL299" s="315"/>
      <c r="BM299" s="315"/>
      <c r="BN299" s="315"/>
      <c r="BO299" s="315"/>
      <c r="BP299" s="315"/>
      <c r="BQ299" s="315"/>
      <c r="BR299" s="315"/>
      <c r="BS299" s="315"/>
      <c r="BT299" s="315"/>
      <c r="BU299" s="315"/>
      <c r="BV299" s="315"/>
      <c r="BW299" s="315"/>
      <c r="BX299" s="315"/>
      <c r="BY299" s="317"/>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489" customFormat="true" ht="15" customHeight="true" x14ac:dyDescent="0.2">
      <c r="A300" s="490"/>
      <c r="B300" s="175"/>
      <c r="C300" s="173"/>
      <c r="D300" s="173"/>
      <c r="AB300" s="344"/>
      <c r="AC300" s="344"/>
      <c r="AD300" s="344"/>
      <c r="AE300" s="344"/>
      <c r="AF300" s="344"/>
      <c r="AG300" s="344"/>
      <c r="AH300" s="344"/>
      <c r="AI300" s="344"/>
      <c r="AJ300" s="344"/>
      <c r="AK300" s="344"/>
      <c r="AL300" s="344"/>
      <c r="AM300" s="344"/>
      <c r="AN300" s="344"/>
      <c r="AO300" s="344"/>
      <c r="AP300" s="344"/>
      <c r="AQ300" s="344"/>
      <c r="AR300" s="344"/>
      <c r="AS300" s="344"/>
      <c r="AT300" s="344"/>
      <c r="AU300" s="344"/>
      <c r="AV300" s="344"/>
      <c r="AW300" s="344"/>
      <c r="AX300" s="344"/>
      <c r="AY300" s="344"/>
      <c r="AZ300" s="344"/>
      <c r="BA300" s="317"/>
      <c r="BB300" s="315"/>
      <c r="BC300" s="315"/>
      <c r="BD300" s="315"/>
      <c r="BE300" s="315"/>
      <c r="BF300" s="315"/>
      <c r="BG300" s="315"/>
      <c r="BH300" s="315"/>
      <c r="BI300" s="315"/>
      <c r="BJ300" s="315"/>
      <c r="BK300" s="315"/>
      <c r="BL300" s="315"/>
      <c r="BM300" s="315"/>
      <c r="BN300" s="315"/>
      <c r="BO300" s="315"/>
      <c r="BP300" s="315"/>
      <c r="BQ300" s="315"/>
      <c r="BR300" s="315"/>
      <c r="BS300" s="315"/>
      <c r="BT300" s="315"/>
      <c r="BU300" s="315"/>
      <c r="BV300" s="315"/>
      <c r="BW300" s="315"/>
      <c r="BX300" s="315"/>
      <c r="BY300" s="317"/>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489" customFormat="true" ht="15" customHeight="true" x14ac:dyDescent="0.2">
      <c r="A301" s="490"/>
      <c r="B301" s="175"/>
      <c r="C301" s="173"/>
      <c r="D301" s="173"/>
      <c r="AB301" s="344"/>
      <c r="AC301" s="344"/>
      <c r="AD301" s="344"/>
      <c r="AE301" s="344"/>
      <c r="AF301" s="344"/>
      <c r="AG301" s="344"/>
      <c r="AH301" s="344"/>
      <c r="AI301" s="344"/>
      <c r="AJ301" s="344"/>
      <c r="AK301" s="344"/>
      <c r="AL301" s="344"/>
      <c r="AM301" s="344"/>
      <c r="AN301" s="344"/>
      <c r="AO301" s="344"/>
      <c r="AP301" s="344"/>
      <c r="AQ301" s="344"/>
      <c r="AR301" s="344"/>
      <c r="AS301" s="344"/>
      <c r="AT301" s="344"/>
      <c r="AU301" s="344"/>
      <c r="AV301" s="344"/>
      <c r="AW301" s="344"/>
      <c r="AX301" s="344"/>
      <c r="AY301" s="344"/>
      <c r="AZ301" s="344"/>
      <c r="BA301" s="317"/>
      <c r="BB301" s="315"/>
      <c r="BC301" s="315"/>
      <c r="BD301" s="315"/>
      <c r="BE301" s="315"/>
      <c r="BF301" s="315"/>
      <c r="BG301" s="315"/>
      <c r="BH301" s="315"/>
      <c r="BI301" s="315"/>
      <c r="BJ301" s="315"/>
      <c r="BK301" s="315"/>
      <c r="BL301" s="315"/>
      <c r="BM301" s="315"/>
      <c r="BN301" s="315"/>
      <c r="BO301" s="315"/>
      <c r="BP301" s="315"/>
      <c r="BQ301" s="315"/>
      <c r="BR301" s="315"/>
      <c r="BS301" s="315"/>
      <c r="BT301" s="315"/>
      <c r="BU301" s="315"/>
      <c r="BV301" s="315"/>
      <c r="BW301" s="315"/>
      <c r="BX301" s="315"/>
      <c r="BY301" s="317"/>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489" customFormat="true" ht="15" customHeight="true" x14ac:dyDescent="0.2">
      <c r="A302" s="490"/>
      <c r="B302" s="175"/>
      <c r="C302" s="173"/>
      <c r="D302" s="173"/>
      <c r="AB302" s="344"/>
      <c r="AC302" s="344"/>
      <c r="AD302" s="344"/>
      <c r="AE302" s="344"/>
      <c r="AF302" s="344"/>
      <c r="AG302" s="344"/>
      <c r="AH302" s="344"/>
      <c r="AI302" s="344"/>
      <c r="AJ302" s="344"/>
      <c r="AK302" s="344"/>
      <c r="AL302" s="344"/>
      <c r="AM302" s="344"/>
      <c r="AN302" s="344"/>
      <c r="AO302" s="344"/>
      <c r="AP302" s="344"/>
      <c r="AQ302" s="344"/>
      <c r="AR302" s="344"/>
      <c r="AS302" s="344"/>
      <c r="AT302" s="344"/>
      <c r="AU302" s="344"/>
      <c r="AV302" s="344"/>
      <c r="AW302" s="344"/>
      <c r="AX302" s="344"/>
      <c r="AY302" s="344"/>
      <c r="AZ302" s="344"/>
      <c r="BA302" s="317"/>
      <c r="BB302" s="315"/>
      <c r="BC302" s="315"/>
      <c r="BD302" s="315"/>
      <c r="BE302" s="315"/>
      <c r="BF302" s="315"/>
      <c r="BG302" s="315"/>
      <c r="BH302" s="315"/>
      <c r="BI302" s="315"/>
      <c r="BJ302" s="315"/>
      <c r="BK302" s="315"/>
      <c r="BL302" s="315"/>
      <c r="BM302" s="315"/>
      <c r="BN302" s="315"/>
      <c r="BO302" s="315"/>
      <c r="BP302" s="315"/>
      <c r="BQ302" s="315"/>
      <c r="BR302" s="315"/>
      <c r="BS302" s="315"/>
      <c r="BT302" s="315"/>
      <c r="BU302" s="315"/>
      <c r="BV302" s="315"/>
      <c r="BW302" s="315"/>
      <c r="BX302" s="315"/>
      <c r="BY302" s="317"/>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489" customFormat="true" ht="15" customHeight="true" x14ac:dyDescent="0.2">
      <c r="A303" s="490"/>
      <c r="B303" s="175"/>
      <c r="C303" s="174"/>
      <c r="D303" s="174"/>
      <c r="AB303" s="344"/>
      <c r="AC303" s="344"/>
      <c r="AD303" s="344"/>
      <c r="AE303" s="344"/>
      <c r="AF303" s="344"/>
      <c r="AG303" s="344"/>
      <c r="AH303" s="344"/>
      <c r="AI303" s="344"/>
      <c r="AJ303" s="344"/>
      <c r="AK303" s="344"/>
      <c r="AL303" s="344"/>
      <c r="AM303" s="344"/>
      <c r="AN303" s="344"/>
      <c r="AO303" s="344"/>
      <c r="AP303" s="344"/>
      <c r="AQ303" s="344"/>
      <c r="AR303" s="344"/>
      <c r="AS303" s="344"/>
      <c r="AT303" s="344"/>
      <c r="AU303" s="344"/>
      <c r="AV303" s="344"/>
      <c r="AW303" s="344"/>
      <c r="AX303" s="344"/>
      <c r="AY303" s="344"/>
      <c r="AZ303" s="344"/>
      <c r="BA303" s="317"/>
      <c r="BB303" s="315"/>
      <c r="BC303" s="315"/>
      <c r="BD303" s="315"/>
      <c r="BE303" s="315"/>
      <c r="BF303" s="315"/>
      <c r="BG303" s="315"/>
      <c r="BH303" s="315"/>
      <c r="BI303" s="315"/>
      <c r="BJ303" s="315"/>
      <c r="BK303" s="315"/>
      <c r="BL303" s="315"/>
      <c r="BM303" s="315"/>
      <c r="BN303" s="315"/>
      <c r="BO303" s="315"/>
      <c r="BP303" s="315"/>
      <c r="BQ303" s="315"/>
      <c r="BR303" s="315"/>
      <c r="BS303" s="315"/>
      <c r="BT303" s="315"/>
      <c r="BU303" s="315"/>
      <c r="BV303" s="315"/>
      <c r="BW303" s="315"/>
      <c r="BX303" s="315"/>
      <c r="BY303" s="317"/>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489" customFormat="true" ht="15" customHeight="true" x14ac:dyDescent="0.2">
      <c r="A304" s="490"/>
      <c r="B304" s="175"/>
      <c r="C304" s="174"/>
      <c r="D304" s="174"/>
      <c r="AB304" s="344"/>
      <c r="AC304" s="344"/>
      <c r="AD304" s="344"/>
      <c r="AE304" s="344"/>
      <c r="AF304" s="344"/>
      <c r="AG304" s="344"/>
      <c r="AH304" s="344"/>
      <c r="AI304" s="344"/>
      <c r="AJ304" s="344"/>
      <c r="AK304" s="344"/>
      <c r="AL304" s="344"/>
      <c r="AM304" s="344"/>
      <c r="AN304" s="344"/>
      <c r="AO304" s="344"/>
      <c r="AP304" s="344"/>
      <c r="AQ304" s="344"/>
      <c r="AR304" s="344"/>
      <c r="AS304" s="344"/>
      <c r="AT304" s="344"/>
      <c r="AU304" s="344"/>
      <c r="AV304" s="344"/>
      <c r="AW304" s="344"/>
      <c r="AX304" s="344"/>
      <c r="AY304" s="344"/>
      <c r="AZ304" s="344"/>
      <c r="BA304" s="317"/>
      <c r="BB304" s="315"/>
      <c r="BC304" s="315"/>
      <c r="BD304" s="315"/>
      <c r="BE304" s="315"/>
      <c r="BF304" s="315"/>
      <c r="BG304" s="315"/>
      <c r="BH304" s="315"/>
      <c r="BI304" s="315"/>
      <c r="BJ304" s="315"/>
      <c r="BK304" s="315"/>
      <c r="BL304" s="315"/>
      <c r="BM304" s="315"/>
      <c r="BN304" s="315"/>
      <c r="BO304" s="315"/>
      <c r="BP304" s="315"/>
      <c r="BQ304" s="315"/>
      <c r="BR304" s="315"/>
      <c r="BS304" s="315"/>
      <c r="BT304" s="315"/>
      <c r="BU304" s="315"/>
      <c r="BV304" s="315"/>
      <c r="BW304" s="315"/>
      <c r="BX304" s="315"/>
      <c r="BY304" s="317"/>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489" customFormat="true" ht="15" customHeight="true" x14ac:dyDescent="0.2">
      <c r="A305" s="490"/>
      <c r="B305" s="175"/>
      <c r="C305" s="174"/>
      <c r="D305" s="174"/>
      <c r="AB305" s="344"/>
      <c r="AC305" s="344"/>
      <c r="AD305" s="344"/>
      <c r="AE305" s="344"/>
      <c r="AF305" s="344"/>
      <c r="AG305" s="344"/>
      <c r="AH305" s="344"/>
      <c r="AI305" s="344"/>
      <c r="AJ305" s="344"/>
      <c r="AK305" s="344"/>
      <c r="AL305" s="344"/>
      <c r="AM305" s="344"/>
      <c r="AN305" s="344"/>
      <c r="AO305" s="344"/>
      <c r="AP305" s="344"/>
      <c r="AQ305" s="344"/>
      <c r="AR305" s="344"/>
      <c r="AS305" s="344"/>
      <c r="AT305" s="344"/>
      <c r="AU305" s="344"/>
      <c r="AV305" s="344"/>
      <c r="AW305" s="344"/>
      <c r="AX305" s="344"/>
      <c r="AY305" s="344"/>
      <c r="AZ305" s="344"/>
      <c r="BA305" s="317"/>
      <c r="BB305" s="315"/>
      <c r="BC305" s="315"/>
      <c r="BD305" s="315"/>
      <c r="BE305" s="315"/>
      <c r="BF305" s="315"/>
      <c r="BG305" s="315"/>
      <c r="BH305" s="315"/>
      <c r="BI305" s="315"/>
      <c r="BJ305" s="315"/>
      <c r="BK305" s="315"/>
      <c r="BL305" s="315"/>
      <c r="BM305" s="315"/>
      <c r="BN305" s="315"/>
      <c r="BO305" s="315"/>
      <c r="BP305" s="315"/>
      <c r="BQ305" s="315"/>
      <c r="BR305" s="315"/>
      <c r="BS305" s="315"/>
      <c r="BT305" s="315"/>
      <c r="BU305" s="315"/>
      <c r="BV305" s="315"/>
      <c r="BW305" s="315"/>
      <c r="BX305" s="315"/>
      <c r="BY305" s="317"/>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489" customFormat="true" ht="15" customHeight="true" x14ac:dyDescent="0.2">
      <c r="B306" s="488"/>
      <c r="AB306" s="344"/>
      <c r="AC306" s="344"/>
      <c r="AD306" s="344"/>
      <c r="AE306" s="344"/>
      <c r="AF306" s="344"/>
      <c r="AG306" s="344"/>
      <c r="AH306" s="344"/>
      <c r="AI306" s="344"/>
      <c r="AJ306" s="344"/>
      <c r="AK306" s="344"/>
      <c r="AL306" s="344"/>
      <c r="AM306" s="344"/>
      <c r="AN306" s="344"/>
      <c r="AO306" s="344"/>
      <c r="AP306" s="344"/>
      <c r="AQ306" s="344"/>
      <c r="AR306" s="344"/>
      <c r="AS306" s="344"/>
      <c r="AT306" s="344"/>
      <c r="AU306" s="344"/>
      <c r="AV306" s="344"/>
      <c r="AW306" s="344"/>
      <c r="AX306" s="344"/>
      <c r="AY306" s="344"/>
      <c r="AZ306" s="344"/>
      <c r="BA306" s="317"/>
      <c r="BB306" s="315"/>
      <c r="BC306" s="315"/>
      <c r="BD306" s="315"/>
      <c r="BE306" s="315"/>
      <c r="BF306" s="315"/>
      <c r="BG306" s="315"/>
      <c r="BH306" s="315"/>
      <c r="BI306" s="315"/>
      <c r="BJ306" s="315"/>
      <c r="BK306" s="315"/>
      <c r="BL306" s="315"/>
      <c r="BM306" s="315"/>
      <c r="BN306" s="315"/>
      <c r="BO306" s="315"/>
      <c r="BP306" s="315"/>
      <c r="BQ306" s="315"/>
      <c r="BR306" s="315"/>
      <c r="BS306" s="315"/>
      <c r="BT306" s="315"/>
      <c r="BU306" s="315"/>
      <c r="BV306" s="315"/>
      <c r="BW306" s="315"/>
      <c r="BX306" s="315"/>
      <c r="BY306" s="317"/>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489" customFormat="true" ht="15" customHeight="true" x14ac:dyDescent="0.2">
      <c r="B307" s="488"/>
      <c r="AB307" s="344"/>
      <c r="AC307" s="344"/>
      <c r="AD307" s="344"/>
      <c r="AE307" s="344"/>
      <c r="AF307" s="344"/>
      <c r="AG307" s="344"/>
      <c r="AH307" s="344"/>
      <c r="AI307" s="344"/>
      <c r="AJ307" s="344"/>
      <c r="AK307" s="344"/>
      <c r="AL307" s="344"/>
      <c r="AM307" s="344"/>
      <c r="AN307" s="344"/>
      <c r="AO307" s="344"/>
      <c r="AP307" s="344"/>
      <c r="AQ307" s="344"/>
      <c r="AR307" s="344"/>
      <c r="AS307" s="344"/>
      <c r="AT307" s="344"/>
      <c r="AU307" s="344"/>
      <c r="AV307" s="344"/>
      <c r="AW307" s="344"/>
      <c r="AX307" s="344"/>
      <c r="AY307" s="344"/>
      <c r="AZ307" s="344"/>
      <c r="BA307" s="317"/>
      <c r="BB307" s="315"/>
      <c r="BC307" s="315"/>
      <c r="BD307" s="315"/>
      <c r="BE307" s="315"/>
      <c r="BF307" s="315"/>
      <c r="BG307" s="315"/>
      <c r="BH307" s="315"/>
      <c r="BI307" s="315"/>
      <c r="BJ307" s="315"/>
      <c r="BK307" s="315"/>
      <c r="BL307" s="315"/>
      <c r="BM307" s="315"/>
      <c r="BN307" s="315"/>
      <c r="BO307" s="315"/>
      <c r="BP307" s="315"/>
      <c r="BQ307" s="315"/>
      <c r="BR307" s="315"/>
      <c r="BS307" s="315"/>
      <c r="BT307" s="315"/>
      <c r="BU307" s="315"/>
      <c r="BV307" s="315"/>
      <c r="BW307" s="315"/>
      <c r="BX307" s="315"/>
      <c r="BY307" s="317"/>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489" customFormat="true" ht="15" customHeight="true" x14ac:dyDescent="0.2">
      <c r="B308" s="488"/>
      <c r="AB308" s="344"/>
      <c r="AC308" s="344"/>
      <c r="AD308" s="344"/>
      <c r="AE308" s="344"/>
      <c r="AF308" s="344"/>
      <c r="AG308" s="344"/>
      <c r="AH308" s="344"/>
      <c r="AI308" s="344"/>
      <c r="AJ308" s="344"/>
      <c r="AK308" s="344"/>
      <c r="AL308" s="344"/>
      <c r="AM308" s="344"/>
      <c r="AN308" s="344"/>
      <c r="AO308" s="344"/>
      <c r="AP308" s="344"/>
      <c r="AQ308" s="344"/>
      <c r="AR308" s="344"/>
      <c r="AS308" s="344"/>
      <c r="AT308" s="344"/>
      <c r="AU308" s="344"/>
      <c r="AV308" s="344"/>
      <c r="AW308" s="344"/>
      <c r="AX308" s="344"/>
      <c r="AY308" s="344"/>
      <c r="AZ308" s="344"/>
      <c r="BA308" s="317"/>
      <c r="BB308" s="315"/>
      <c r="BC308" s="315"/>
      <c r="BD308" s="315"/>
      <c r="BE308" s="315"/>
      <c r="BF308" s="315"/>
      <c r="BG308" s="315"/>
      <c r="BH308" s="315"/>
      <c r="BI308" s="315"/>
      <c r="BJ308" s="315"/>
      <c r="BK308" s="315"/>
      <c r="BL308" s="315"/>
      <c r="BM308" s="315"/>
      <c r="BN308" s="315"/>
      <c r="BO308" s="315"/>
      <c r="BP308" s="315"/>
      <c r="BQ308" s="315"/>
      <c r="BR308" s="315"/>
      <c r="BS308" s="315"/>
      <c r="BT308" s="315"/>
      <c r="BU308" s="315"/>
      <c r="BV308" s="315"/>
      <c r="BW308" s="315"/>
      <c r="BX308" s="315"/>
      <c r="BY308" s="317"/>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489" customFormat="true" ht="15" customHeight="true" x14ac:dyDescent="0.2">
      <c r="B309" s="488"/>
      <c r="AB309" s="344"/>
      <c r="AC309" s="344"/>
      <c r="AD309" s="344"/>
      <c r="AE309" s="344"/>
      <c r="AF309" s="344"/>
      <c r="AG309" s="344"/>
      <c r="AH309" s="344"/>
      <c r="AI309" s="344"/>
      <c r="AJ309" s="344"/>
      <c r="AK309" s="344"/>
      <c r="AL309" s="344"/>
      <c r="AM309" s="344"/>
      <c r="AN309" s="344"/>
      <c r="AO309" s="344"/>
      <c r="AP309" s="344"/>
      <c r="AQ309" s="344"/>
      <c r="AR309" s="344"/>
      <c r="AS309" s="344"/>
      <c r="AT309" s="344"/>
      <c r="AU309" s="344"/>
      <c r="AV309" s="344"/>
      <c r="AW309" s="344"/>
      <c r="AX309" s="344"/>
      <c r="AY309" s="344"/>
      <c r="AZ309" s="344"/>
      <c r="BA309" s="317"/>
      <c r="BB309" s="315"/>
      <c r="BC309" s="315"/>
      <c r="BD309" s="315"/>
      <c r="BE309" s="315"/>
      <c r="BF309" s="315"/>
      <c r="BG309" s="315"/>
      <c r="BH309" s="315"/>
      <c r="BI309" s="315"/>
      <c r="BJ309" s="315"/>
      <c r="BK309" s="315"/>
      <c r="BL309" s="315"/>
      <c r="BM309" s="315"/>
      <c r="BN309" s="315"/>
      <c r="BO309" s="315"/>
      <c r="BP309" s="315"/>
      <c r="BQ309" s="315"/>
      <c r="BR309" s="315"/>
      <c r="BS309" s="315"/>
      <c r="BT309" s="315"/>
      <c r="BU309" s="315"/>
      <c r="BV309" s="315"/>
      <c r="BW309" s="315"/>
      <c r="BX309" s="315"/>
      <c r="BY309" s="317"/>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489" customFormat="true" ht="15" customHeight="true" x14ac:dyDescent="0.2">
      <c r="B310" s="488"/>
      <c r="AB310" s="344"/>
      <c r="AC310" s="344"/>
      <c r="AD310" s="344"/>
      <c r="AE310" s="344"/>
      <c r="AF310" s="344"/>
      <c r="AG310" s="344"/>
      <c r="AH310" s="344"/>
      <c r="AI310" s="344"/>
      <c r="AJ310" s="344"/>
      <c r="AK310" s="344"/>
      <c r="AL310" s="344"/>
      <c r="AM310" s="344"/>
      <c r="AN310" s="344"/>
      <c r="AO310" s="344"/>
      <c r="AP310" s="344"/>
      <c r="AQ310" s="344"/>
      <c r="AR310" s="344"/>
      <c r="AS310" s="344"/>
      <c r="AT310" s="344"/>
      <c r="AU310" s="344"/>
      <c r="AV310" s="344"/>
      <c r="AW310" s="344"/>
      <c r="AX310" s="344"/>
      <c r="AY310" s="344"/>
      <c r="AZ310" s="344"/>
      <c r="BA310" s="317"/>
      <c r="BB310" s="315"/>
      <c r="BC310" s="315"/>
      <c r="BD310" s="315"/>
      <c r="BE310" s="315"/>
      <c r="BF310" s="315"/>
      <c r="BG310" s="315"/>
      <c r="BH310" s="315"/>
      <c r="BI310" s="315"/>
      <c r="BJ310" s="315"/>
      <c r="BK310" s="315"/>
      <c r="BL310" s="315"/>
      <c r="BM310" s="315"/>
      <c r="BN310" s="315"/>
      <c r="BO310" s="315"/>
      <c r="BP310" s="315"/>
      <c r="BQ310" s="315"/>
      <c r="BR310" s="315"/>
      <c r="BS310" s="315"/>
      <c r="BT310" s="315"/>
      <c r="BU310" s="315"/>
      <c r="BV310" s="315"/>
      <c r="BW310" s="315"/>
      <c r="BX310" s="315"/>
      <c r="BY310" s="317"/>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489" customFormat="true" ht="15" customHeight="true" x14ac:dyDescent="0.2">
      <c r="B311" s="488"/>
      <c r="AB311" s="344"/>
      <c r="AC311" s="344"/>
      <c r="AD311" s="344"/>
      <c r="AE311" s="344"/>
      <c r="AF311" s="344"/>
      <c r="AG311" s="344"/>
      <c r="AH311" s="344"/>
      <c r="AI311" s="344"/>
      <c r="AJ311" s="344"/>
      <c r="AK311" s="344"/>
      <c r="AL311" s="344"/>
      <c r="AM311" s="344"/>
      <c r="AN311" s="344"/>
      <c r="AO311" s="344"/>
      <c r="AP311" s="344"/>
      <c r="AQ311" s="344"/>
      <c r="AR311" s="344"/>
      <c r="AS311" s="344"/>
      <c r="AT311" s="344"/>
      <c r="AU311" s="344"/>
      <c r="AV311" s="344"/>
      <c r="AW311" s="344"/>
      <c r="AX311" s="344"/>
      <c r="AY311" s="344"/>
      <c r="AZ311" s="344"/>
      <c r="BA311" s="317"/>
      <c r="BB311" s="315"/>
      <c r="BC311" s="315"/>
      <c r="BD311" s="315"/>
      <c r="BE311" s="315"/>
      <c r="BF311" s="315"/>
      <c r="BG311" s="315"/>
      <c r="BH311" s="315"/>
      <c r="BI311" s="315"/>
      <c r="BJ311" s="315"/>
      <c r="BK311" s="315"/>
      <c r="BL311" s="315"/>
      <c r="BM311" s="315"/>
      <c r="BN311" s="315"/>
      <c r="BO311" s="315"/>
      <c r="BP311" s="315"/>
      <c r="BQ311" s="315"/>
      <c r="BR311" s="315"/>
      <c r="BS311" s="315"/>
      <c r="BT311" s="315"/>
      <c r="BU311" s="315"/>
      <c r="BV311" s="315"/>
      <c r="BW311" s="315"/>
      <c r="BX311" s="315"/>
      <c r="BY311" s="317"/>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489" customFormat="true" ht="15" customHeight="true" x14ac:dyDescent="0.2">
      <c r="B312" s="488"/>
      <c r="AB312" s="344"/>
      <c r="AC312" s="344"/>
      <c r="AD312" s="344"/>
      <c r="AE312" s="344"/>
      <c r="AF312" s="344"/>
      <c r="AG312" s="344"/>
      <c r="AH312" s="344"/>
      <c r="AI312" s="344"/>
      <c r="AJ312" s="344"/>
      <c r="AK312" s="344"/>
      <c r="AL312" s="344"/>
      <c r="AM312" s="344"/>
      <c r="AN312" s="344"/>
      <c r="AO312" s="344"/>
      <c r="AP312" s="344"/>
      <c r="AQ312" s="344"/>
      <c r="AR312" s="344"/>
      <c r="AS312" s="344"/>
      <c r="AT312" s="344"/>
      <c r="AU312" s="344"/>
      <c r="AV312" s="344"/>
      <c r="AW312" s="344"/>
      <c r="AX312" s="344"/>
      <c r="AY312" s="344"/>
      <c r="AZ312" s="344"/>
      <c r="BA312" s="317"/>
      <c r="BB312" s="315"/>
      <c r="BC312" s="315"/>
      <c r="BD312" s="315"/>
      <c r="BE312" s="315"/>
      <c r="BF312" s="315"/>
      <c r="BG312" s="315"/>
      <c r="BH312" s="315"/>
      <c r="BI312" s="315"/>
      <c r="BJ312" s="315"/>
      <c r="BK312" s="315"/>
      <c r="BL312" s="315"/>
      <c r="BM312" s="315"/>
      <c r="BN312" s="315"/>
      <c r="BO312" s="315"/>
      <c r="BP312" s="315"/>
      <c r="BQ312" s="315"/>
      <c r="BR312" s="315"/>
      <c r="BS312" s="315"/>
      <c r="BT312" s="315"/>
      <c r="BU312" s="315"/>
      <c r="BV312" s="315"/>
      <c r="BW312" s="315"/>
      <c r="BX312" s="315"/>
      <c r="BY312" s="317"/>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489" customFormat="true" ht="15" customHeight="true" x14ac:dyDescent="0.2">
      <c r="B313" s="488"/>
      <c r="AB313" s="344"/>
      <c r="AC313" s="344"/>
      <c r="AD313" s="344"/>
      <c r="AE313" s="344"/>
      <c r="AF313" s="344"/>
      <c r="AG313" s="344"/>
      <c r="AH313" s="344"/>
      <c r="AI313" s="344"/>
      <c r="AJ313" s="344"/>
      <c r="AK313" s="344"/>
      <c r="AL313" s="344"/>
      <c r="AM313" s="344"/>
      <c r="AN313" s="344"/>
      <c r="AO313" s="344"/>
      <c r="AP313" s="344"/>
      <c r="AQ313" s="344"/>
      <c r="AR313" s="344"/>
      <c r="AS313" s="344"/>
      <c r="AT313" s="344"/>
      <c r="AU313" s="344"/>
      <c r="AV313" s="344"/>
      <c r="AW313" s="344"/>
      <c r="AX313" s="344"/>
      <c r="AY313" s="344"/>
      <c r="AZ313" s="344"/>
      <c r="BA313" s="317"/>
      <c r="BB313" s="315"/>
      <c r="BC313" s="315"/>
      <c r="BD313" s="315"/>
      <c r="BE313" s="315"/>
      <c r="BF313" s="315"/>
      <c r="BG313" s="315"/>
      <c r="BH313" s="315"/>
      <c r="BI313" s="315"/>
      <c r="BJ313" s="315"/>
      <c r="BK313" s="315"/>
      <c r="BL313" s="315"/>
      <c r="BM313" s="315"/>
      <c r="BN313" s="315"/>
      <c r="BO313" s="315"/>
      <c r="BP313" s="315"/>
      <c r="BQ313" s="315"/>
      <c r="BR313" s="315"/>
      <c r="BS313" s="315"/>
      <c r="BT313" s="315"/>
      <c r="BU313" s="315"/>
      <c r="BV313" s="315"/>
      <c r="BW313" s="315"/>
      <c r="BX313" s="315"/>
      <c r="BY313" s="317"/>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489" customFormat="true" ht="15" customHeight="true" x14ac:dyDescent="0.2">
      <c r="B314" s="488"/>
      <c r="AB314" s="344"/>
      <c r="AC314" s="344"/>
      <c r="AD314" s="344"/>
      <c r="AE314" s="344"/>
      <c r="AF314" s="344"/>
      <c r="AG314" s="344"/>
      <c r="AH314" s="344"/>
      <c r="AI314" s="344"/>
      <c r="AJ314" s="344"/>
      <c r="AK314" s="344"/>
      <c r="AL314" s="344"/>
      <c r="AM314" s="344"/>
      <c r="AN314" s="344"/>
      <c r="AO314" s="344"/>
      <c r="AP314" s="344"/>
      <c r="AQ314" s="344"/>
      <c r="AR314" s="344"/>
      <c r="AS314" s="344"/>
      <c r="AT314" s="344"/>
      <c r="AU314" s="344"/>
      <c r="AV314" s="344"/>
      <c r="AW314" s="344"/>
      <c r="AX314" s="344"/>
      <c r="AY314" s="344"/>
      <c r="AZ314" s="344"/>
      <c r="BA314" s="317"/>
      <c r="BB314" s="315"/>
      <c r="BC314" s="315"/>
      <c r="BD314" s="315"/>
      <c r="BE314" s="315"/>
      <c r="BF314" s="315"/>
      <c r="BG314" s="315"/>
      <c r="BH314" s="315"/>
      <c r="BI314" s="315"/>
      <c r="BJ314" s="315"/>
      <c r="BK314" s="315"/>
      <c r="BL314" s="315"/>
      <c r="BM314" s="315"/>
      <c r="BN314" s="315"/>
      <c r="BO314" s="315"/>
      <c r="BP314" s="315"/>
      <c r="BQ314" s="315"/>
      <c r="BR314" s="315"/>
      <c r="BS314" s="315"/>
      <c r="BT314" s="315"/>
      <c r="BU314" s="315"/>
      <c r="BV314" s="315"/>
      <c r="BW314" s="315"/>
      <c r="BX314" s="315"/>
      <c r="BY314" s="317"/>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489" customFormat="true" ht="15" customHeight="true" x14ac:dyDescent="0.2">
      <c r="B315" s="488"/>
      <c r="AB315" s="344"/>
      <c r="AC315" s="344"/>
      <c r="AD315" s="344"/>
      <c r="AE315" s="344"/>
      <c r="AF315" s="344"/>
      <c r="AG315" s="344"/>
      <c r="AH315" s="344"/>
      <c r="AI315" s="344"/>
      <c r="AJ315" s="344"/>
      <c r="AK315" s="344"/>
      <c r="AL315" s="344"/>
      <c r="AM315" s="344"/>
      <c r="AN315" s="344"/>
      <c r="AO315" s="344"/>
      <c r="AP315" s="344"/>
      <c r="AQ315" s="344"/>
      <c r="AR315" s="344"/>
      <c r="AS315" s="344"/>
      <c r="AT315" s="344"/>
      <c r="AU315" s="344"/>
      <c r="AV315" s="344"/>
      <c r="AW315" s="344"/>
      <c r="AX315" s="344"/>
      <c r="AY315" s="344"/>
      <c r="AZ315" s="344"/>
      <c r="BA315" s="317"/>
      <c r="BB315" s="315"/>
      <c r="BC315" s="315"/>
      <c r="BD315" s="315"/>
      <c r="BE315" s="315"/>
      <c r="BF315" s="315"/>
      <c r="BG315" s="315"/>
      <c r="BH315" s="315"/>
      <c r="BI315" s="315"/>
      <c r="BJ315" s="315"/>
      <c r="BK315" s="315"/>
      <c r="BL315" s="315"/>
      <c r="BM315" s="315"/>
      <c r="BN315" s="315"/>
      <c r="BO315" s="315"/>
      <c r="BP315" s="315"/>
      <c r="BQ315" s="315"/>
      <c r="BR315" s="315"/>
      <c r="BS315" s="315"/>
      <c r="BT315" s="315"/>
      <c r="BU315" s="315"/>
      <c r="BV315" s="315"/>
      <c r="BW315" s="315"/>
      <c r="BX315" s="315"/>
      <c r="BY315" s="317"/>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489" customFormat="true" ht="15" customHeight="true" x14ac:dyDescent="0.2">
      <c r="B316" s="488"/>
      <c r="AB316" s="344"/>
      <c r="AC316" s="344"/>
      <c r="AD316" s="344"/>
      <c r="AE316" s="344"/>
      <c r="AF316" s="344"/>
      <c r="AG316" s="344"/>
      <c r="AH316" s="344"/>
      <c r="AI316" s="344"/>
      <c r="AJ316" s="344"/>
      <c r="AK316" s="344"/>
      <c r="AL316" s="344"/>
      <c r="AM316" s="344"/>
      <c r="AN316" s="344"/>
      <c r="AO316" s="344"/>
      <c r="AP316" s="344"/>
      <c r="AQ316" s="344"/>
      <c r="AR316" s="344"/>
      <c r="AS316" s="344"/>
      <c r="AT316" s="344"/>
      <c r="AU316" s="344"/>
      <c r="AV316" s="344"/>
      <c r="AW316" s="344"/>
      <c r="AX316" s="344"/>
      <c r="AY316" s="344"/>
      <c r="AZ316" s="344"/>
      <c r="BA316" s="317"/>
      <c r="BB316" s="315"/>
      <c r="BC316" s="315"/>
      <c r="BD316" s="315"/>
      <c r="BE316" s="315"/>
      <c r="BF316" s="315"/>
      <c r="BG316" s="315"/>
      <c r="BH316" s="315"/>
      <c r="BI316" s="315"/>
      <c r="BJ316" s="315"/>
      <c r="BK316" s="315"/>
      <c r="BL316" s="315"/>
      <c r="BM316" s="315"/>
      <c r="BN316" s="315"/>
      <c r="BO316" s="315"/>
      <c r="BP316" s="315"/>
      <c r="BQ316" s="315"/>
      <c r="BR316" s="315"/>
      <c r="BS316" s="315"/>
      <c r="BT316" s="315"/>
      <c r="BU316" s="315"/>
      <c r="BV316" s="315"/>
      <c r="BW316" s="315"/>
      <c r="BX316" s="315"/>
      <c r="BY316" s="317"/>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489" customFormat="true" ht="15" customHeight="true" x14ac:dyDescent="0.2">
      <c r="B317" s="488"/>
      <c r="AB317" s="344"/>
      <c r="AC317" s="344"/>
      <c r="AD317" s="344"/>
      <c r="AE317" s="344"/>
      <c r="AF317" s="344"/>
      <c r="AG317" s="344"/>
      <c r="AH317" s="344"/>
      <c r="AI317" s="344"/>
      <c r="AJ317" s="344"/>
      <c r="AK317" s="344"/>
      <c r="AL317" s="344"/>
      <c r="AM317" s="344"/>
      <c r="AN317" s="344"/>
      <c r="AO317" s="344"/>
      <c r="AP317" s="344"/>
      <c r="AQ317" s="344"/>
      <c r="AR317" s="344"/>
      <c r="AS317" s="344"/>
      <c r="AT317" s="344"/>
      <c r="AU317" s="344"/>
      <c r="AV317" s="344"/>
      <c r="AW317" s="344"/>
      <c r="AX317" s="344"/>
      <c r="AY317" s="344"/>
      <c r="AZ317" s="344"/>
      <c r="BA317" s="317"/>
      <c r="BB317" s="315"/>
      <c r="BC317" s="315"/>
      <c r="BD317" s="315"/>
      <c r="BE317" s="315"/>
      <c r="BF317" s="315"/>
      <c r="BG317" s="315"/>
      <c r="BH317" s="315"/>
      <c r="BI317" s="315"/>
      <c r="BJ317" s="315"/>
      <c r="BK317" s="315"/>
      <c r="BL317" s="315"/>
      <c r="BM317" s="315"/>
      <c r="BN317" s="315"/>
      <c r="BO317" s="315"/>
      <c r="BP317" s="315"/>
      <c r="BQ317" s="315"/>
      <c r="BR317" s="315"/>
      <c r="BS317" s="315"/>
      <c r="BT317" s="315"/>
      <c r="BU317" s="315"/>
      <c r="BV317" s="315"/>
      <c r="BW317" s="315"/>
      <c r="BX317" s="315"/>
      <c r="BY317" s="317"/>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489" customFormat="true" ht="15" customHeight="true" x14ac:dyDescent="0.2">
      <c r="B318" s="488"/>
      <c r="AB318" s="344"/>
      <c r="AC318" s="344"/>
      <c r="AD318" s="344"/>
      <c r="AE318" s="344"/>
      <c r="AF318" s="344"/>
      <c r="AG318" s="344"/>
      <c r="AH318" s="344"/>
      <c r="AI318" s="344"/>
      <c r="AJ318" s="344"/>
      <c r="AK318" s="344"/>
      <c r="AL318" s="344"/>
      <c r="AM318" s="344"/>
      <c r="AN318" s="344"/>
      <c r="AO318" s="344"/>
      <c r="AP318" s="344"/>
      <c r="AQ318" s="344"/>
      <c r="AR318" s="344"/>
      <c r="AS318" s="344"/>
      <c r="AT318" s="344"/>
      <c r="AU318" s="344"/>
      <c r="AV318" s="344"/>
      <c r="AW318" s="344"/>
      <c r="AX318" s="344"/>
      <c r="AY318" s="344"/>
      <c r="AZ318" s="344"/>
      <c r="BA318" s="317"/>
      <c r="BB318" s="315"/>
      <c r="BC318" s="315"/>
      <c r="BD318" s="315"/>
      <c r="BE318" s="315"/>
      <c r="BF318" s="315"/>
      <c r="BG318" s="315"/>
      <c r="BH318" s="315"/>
      <c r="BI318" s="315"/>
      <c r="BJ318" s="315"/>
      <c r="BK318" s="315"/>
      <c r="BL318" s="315"/>
      <c r="BM318" s="315"/>
      <c r="BN318" s="315"/>
      <c r="BO318" s="315"/>
      <c r="BP318" s="315"/>
      <c r="BQ318" s="315"/>
      <c r="BR318" s="315"/>
      <c r="BS318" s="315"/>
      <c r="BT318" s="315"/>
      <c r="BU318" s="315"/>
      <c r="BV318" s="315"/>
      <c r="BW318" s="315"/>
      <c r="BX318" s="315"/>
      <c r="BY318" s="317"/>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489" customFormat="true" ht="15" customHeight="true" x14ac:dyDescent="0.2">
      <c r="B319" s="488"/>
      <c r="AB319" s="344"/>
      <c r="AC319" s="344"/>
      <c r="AD319" s="344"/>
      <c r="AE319" s="344"/>
      <c r="AF319" s="344"/>
      <c r="AG319" s="344"/>
      <c r="AH319" s="344"/>
      <c r="AI319" s="344"/>
      <c r="AJ319" s="344"/>
      <c r="AK319" s="344"/>
      <c r="AL319" s="344"/>
      <c r="AM319" s="344"/>
      <c r="AN319" s="344"/>
      <c r="AO319" s="344"/>
      <c r="AP319" s="344"/>
      <c r="AQ319" s="344"/>
      <c r="AR319" s="344"/>
      <c r="AS319" s="344"/>
      <c r="AT319" s="344"/>
      <c r="AU319" s="344"/>
      <c r="AV319" s="344"/>
      <c r="AW319" s="344"/>
      <c r="AX319" s="344"/>
      <c r="AY319" s="344"/>
      <c r="AZ319" s="344"/>
      <c r="BA319" s="317"/>
      <c r="BB319" s="315"/>
      <c r="BC319" s="315"/>
      <c r="BD319" s="315"/>
      <c r="BE319" s="315"/>
      <c r="BF319" s="315"/>
      <c r="BG319" s="315"/>
      <c r="BH319" s="315"/>
      <c r="BI319" s="315"/>
      <c r="BJ319" s="315"/>
      <c r="BK319" s="315"/>
      <c r="BL319" s="315"/>
      <c r="BM319" s="315"/>
      <c r="BN319" s="315"/>
      <c r="BO319" s="315"/>
      <c r="BP319" s="315"/>
      <c r="BQ319" s="315"/>
      <c r="BR319" s="315"/>
      <c r="BS319" s="315"/>
      <c r="BT319" s="315"/>
      <c r="BU319" s="315"/>
      <c r="BV319" s="315"/>
      <c r="BW319" s="315"/>
      <c r="BX319" s="315"/>
      <c r="BY319" s="317"/>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489" customFormat="true" ht="15" customHeight="true" x14ac:dyDescent="0.2">
      <c r="B320" s="488"/>
      <c r="AB320" s="344"/>
      <c r="AC320" s="344"/>
      <c r="AD320" s="344"/>
      <c r="AE320" s="344"/>
      <c r="AF320" s="344"/>
      <c r="AG320" s="344"/>
      <c r="AH320" s="344"/>
      <c r="AI320" s="344"/>
      <c r="AJ320" s="344"/>
      <c r="AK320" s="344"/>
      <c r="AL320" s="344"/>
      <c r="AM320" s="344"/>
      <c r="AN320" s="344"/>
      <c r="AO320" s="344"/>
      <c r="AP320" s="344"/>
      <c r="AQ320" s="344"/>
      <c r="AR320" s="344"/>
      <c r="AS320" s="344"/>
      <c r="AT320" s="344"/>
      <c r="AU320" s="344"/>
      <c r="AV320" s="344"/>
      <c r="AW320" s="344"/>
      <c r="AX320" s="344"/>
      <c r="AY320" s="344"/>
      <c r="AZ320" s="344"/>
      <c r="BA320" s="317"/>
      <c r="BB320" s="315"/>
      <c r="BC320" s="315"/>
      <c r="BD320" s="315"/>
      <c r="BE320" s="315"/>
      <c r="BF320" s="315"/>
      <c r="BG320" s="315"/>
      <c r="BH320" s="315"/>
      <c r="BI320" s="315"/>
      <c r="BJ320" s="315"/>
      <c r="BK320" s="315"/>
      <c r="BL320" s="315"/>
      <c r="BM320" s="315"/>
      <c r="BN320" s="315"/>
      <c r="BO320" s="315"/>
      <c r="BP320" s="315"/>
      <c r="BQ320" s="315"/>
      <c r="BR320" s="315"/>
      <c r="BS320" s="315"/>
      <c r="BT320" s="315"/>
      <c r="BU320" s="315"/>
      <c r="BV320" s="315"/>
      <c r="BW320" s="315"/>
      <c r="BX320" s="315"/>
      <c r="BY320" s="317"/>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489" customFormat="true" ht="15" customHeight="true" x14ac:dyDescent="0.2">
      <c r="B321" s="488"/>
      <c r="AB321" s="344"/>
      <c r="AC321" s="344"/>
      <c r="AD321" s="344"/>
      <c r="AE321" s="344"/>
      <c r="AF321" s="344"/>
      <c r="AG321" s="344"/>
      <c r="AH321" s="344"/>
      <c r="AI321" s="344"/>
      <c r="AJ321" s="344"/>
      <c r="AK321" s="344"/>
      <c r="AL321" s="344"/>
      <c r="AM321" s="344"/>
      <c r="AN321" s="344"/>
      <c r="AO321" s="344"/>
      <c r="AP321" s="344"/>
      <c r="AQ321" s="344"/>
      <c r="AR321" s="344"/>
      <c r="AS321" s="344"/>
      <c r="AT321" s="344"/>
      <c r="AU321" s="344"/>
      <c r="AV321" s="344"/>
      <c r="AW321" s="344"/>
      <c r="AX321" s="344"/>
      <c r="AY321" s="344"/>
      <c r="AZ321" s="344"/>
      <c r="BA321" s="317"/>
      <c r="BB321" s="315"/>
      <c r="BC321" s="315"/>
      <c r="BD321" s="315"/>
      <c r="BE321" s="315"/>
      <c r="BF321" s="315"/>
      <c r="BG321" s="315"/>
      <c r="BH321" s="315"/>
      <c r="BI321" s="315"/>
      <c r="BJ321" s="315"/>
      <c r="BK321" s="315"/>
      <c r="BL321" s="315"/>
      <c r="BM321" s="315"/>
      <c r="BN321" s="315"/>
      <c r="BO321" s="315"/>
      <c r="BP321" s="315"/>
      <c r="BQ321" s="315"/>
      <c r="BR321" s="315"/>
      <c r="BS321" s="315"/>
      <c r="BT321" s="315"/>
      <c r="BU321" s="315"/>
      <c r="BV321" s="315"/>
      <c r="BW321" s="315"/>
      <c r="BX321" s="315"/>
      <c r="BY321" s="317"/>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489" customFormat="true" ht="15" customHeight="true" x14ac:dyDescent="0.2">
      <c r="B322" s="488"/>
      <c r="AB322" s="344"/>
      <c r="AC322" s="344"/>
      <c r="AD322" s="344"/>
      <c r="AE322" s="344"/>
      <c r="AF322" s="344"/>
      <c r="AG322" s="344"/>
      <c r="AH322" s="344"/>
      <c r="AI322" s="344"/>
      <c r="AJ322" s="344"/>
      <c r="AK322" s="344"/>
      <c r="AL322" s="344"/>
      <c r="AM322" s="344"/>
      <c r="AN322" s="344"/>
      <c r="AO322" s="344"/>
      <c r="AP322" s="344"/>
      <c r="AQ322" s="344"/>
      <c r="AR322" s="344"/>
      <c r="AS322" s="344"/>
      <c r="AT322" s="344"/>
      <c r="AU322" s="344"/>
      <c r="AV322" s="344"/>
      <c r="AW322" s="344"/>
      <c r="AX322" s="344"/>
      <c r="AY322" s="344"/>
      <c r="AZ322" s="344"/>
      <c r="BA322" s="317"/>
      <c r="BB322" s="315"/>
      <c r="BC322" s="315"/>
      <c r="BD322" s="315"/>
      <c r="BE322" s="315"/>
      <c r="BF322" s="315"/>
      <c r="BG322" s="315"/>
      <c r="BH322" s="315"/>
      <c r="BI322" s="315"/>
      <c r="BJ322" s="315"/>
      <c r="BK322" s="315"/>
      <c r="BL322" s="315"/>
      <c r="BM322" s="315"/>
      <c r="BN322" s="315"/>
      <c r="BO322" s="315"/>
      <c r="BP322" s="315"/>
      <c r="BQ322" s="315"/>
      <c r="BR322" s="315"/>
      <c r="BS322" s="315"/>
      <c r="BT322" s="315"/>
      <c r="BU322" s="315"/>
      <c r="BV322" s="315"/>
      <c r="BW322" s="315"/>
      <c r="BX322" s="315"/>
      <c r="BY322" s="317"/>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489" customFormat="true" ht="15" customHeight="true" x14ac:dyDescent="0.2">
      <c r="B323" s="488"/>
      <c r="AB323" s="344"/>
      <c r="AC323" s="344"/>
      <c r="AD323" s="344"/>
      <c r="AE323" s="344"/>
      <c r="AF323" s="344"/>
      <c r="AG323" s="344"/>
      <c r="AH323" s="344"/>
      <c r="AI323" s="344"/>
      <c r="AJ323" s="344"/>
      <c r="AK323" s="344"/>
      <c r="AL323" s="344"/>
      <c r="AM323" s="344"/>
      <c r="AN323" s="344"/>
      <c r="AO323" s="344"/>
      <c r="AP323" s="344"/>
      <c r="AQ323" s="344"/>
      <c r="AR323" s="344"/>
      <c r="AS323" s="344"/>
      <c r="AT323" s="344"/>
      <c r="AU323" s="344"/>
      <c r="AV323" s="344"/>
      <c r="AW323" s="344"/>
      <c r="AX323" s="344"/>
      <c r="AY323" s="344"/>
      <c r="AZ323" s="344"/>
      <c r="BA323" s="317"/>
      <c r="BB323" s="315"/>
      <c r="BC323" s="315"/>
      <c r="BD323" s="315"/>
      <c r="BE323" s="315"/>
      <c r="BF323" s="315"/>
      <c r="BG323" s="315"/>
      <c r="BH323" s="315"/>
      <c r="BI323" s="315"/>
      <c r="BJ323" s="315"/>
      <c r="BK323" s="315"/>
      <c r="BL323" s="315"/>
      <c r="BM323" s="315"/>
      <c r="BN323" s="315"/>
      <c r="BO323" s="315"/>
      <c r="BP323" s="315"/>
      <c r="BQ323" s="315"/>
      <c r="BR323" s="315"/>
      <c r="BS323" s="315"/>
      <c r="BT323" s="315"/>
      <c r="BU323" s="315"/>
      <c r="BV323" s="315"/>
      <c r="BW323" s="315"/>
      <c r="BX323" s="315"/>
      <c r="BY323" s="317"/>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489" customFormat="true" ht="15" customHeight="true" x14ac:dyDescent="0.2">
      <c r="B324" s="488"/>
      <c r="AB324" s="344"/>
      <c r="AC324" s="344"/>
      <c r="AD324" s="344"/>
      <c r="AE324" s="344"/>
      <c r="AF324" s="344"/>
      <c r="AG324" s="344"/>
      <c r="AH324" s="344"/>
      <c r="AI324" s="344"/>
      <c r="AJ324" s="344"/>
      <c r="AK324" s="344"/>
      <c r="AL324" s="344"/>
      <c r="AM324" s="344"/>
      <c r="AN324" s="344"/>
      <c r="AO324" s="344"/>
      <c r="AP324" s="344"/>
      <c r="AQ324" s="344"/>
      <c r="AR324" s="344"/>
      <c r="AS324" s="344"/>
      <c r="AT324" s="344"/>
      <c r="AU324" s="344"/>
      <c r="AV324" s="344"/>
      <c r="AW324" s="344"/>
      <c r="AX324" s="344"/>
      <c r="AY324" s="344"/>
      <c r="AZ324" s="344"/>
      <c r="BA324" s="317"/>
      <c r="BB324" s="315"/>
      <c r="BC324" s="315"/>
      <c r="BD324" s="315"/>
      <c r="BE324" s="315"/>
      <c r="BF324" s="315"/>
      <c r="BG324" s="315"/>
      <c r="BH324" s="315"/>
      <c r="BI324" s="315"/>
      <c r="BJ324" s="315"/>
      <c r="BK324" s="315"/>
      <c r="BL324" s="315"/>
      <c r="BM324" s="315"/>
      <c r="BN324" s="315"/>
      <c r="BO324" s="315"/>
      <c r="BP324" s="315"/>
      <c r="BQ324" s="315"/>
      <c r="BR324" s="315"/>
      <c r="BS324" s="315"/>
      <c r="BT324" s="315"/>
      <c r="BU324" s="315"/>
      <c r="BV324" s="315"/>
      <c r="BW324" s="315"/>
      <c r="BX324" s="315"/>
      <c r="BY324" s="317"/>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489" customFormat="true" ht="15" customHeight="true" x14ac:dyDescent="0.2">
      <c r="B325" s="488"/>
      <c r="AB325" s="344"/>
      <c r="AC325" s="344"/>
      <c r="AD325" s="344"/>
      <c r="AE325" s="344"/>
      <c r="AF325" s="344"/>
      <c r="AG325" s="344"/>
      <c r="AH325" s="344"/>
      <c r="AI325" s="344"/>
      <c r="AJ325" s="344"/>
      <c r="AK325" s="344"/>
      <c r="AL325" s="344"/>
      <c r="AM325" s="344"/>
      <c r="AN325" s="344"/>
      <c r="AO325" s="344"/>
      <c r="AP325" s="344"/>
      <c r="AQ325" s="344"/>
      <c r="AR325" s="344"/>
      <c r="AS325" s="344"/>
      <c r="AT325" s="344"/>
      <c r="AU325" s="344"/>
      <c r="AV325" s="344"/>
      <c r="AW325" s="344"/>
      <c r="AX325" s="344"/>
      <c r="AY325" s="344"/>
      <c r="AZ325" s="344"/>
      <c r="BA325" s="317"/>
      <c r="BB325" s="315"/>
      <c r="BC325" s="315"/>
      <c r="BD325" s="315"/>
      <c r="BE325" s="315"/>
      <c r="BF325" s="315"/>
      <c r="BG325" s="315"/>
      <c r="BH325" s="315"/>
      <c r="BI325" s="315"/>
      <c r="BJ325" s="315"/>
      <c r="BK325" s="315"/>
      <c r="BL325" s="315"/>
      <c r="BM325" s="315"/>
      <c r="BN325" s="315"/>
      <c r="BO325" s="315"/>
      <c r="BP325" s="315"/>
      <c r="BQ325" s="315"/>
      <c r="BR325" s="315"/>
      <c r="BS325" s="315"/>
      <c r="BT325" s="315"/>
      <c r="BU325" s="315"/>
      <c r="BV325" s="315"/>
      <c r="BW325" s="315"/>
      <c r="BX325" s="315"/>
      <c r="BY325" s="317"/>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489" customFormat="true" ht="15" customHeight="true" x14ac:dyDescent="0.2">
      <c r="B326" s="488"/>
      <c r="AB326" s="344"/>
      <c r="AC326" s="344"/>
      <c r="AD326" s="344"/>
      <c r="AE326" s="344"/>
      <c r="AF326" s="344"/>
      <c r="AG326" s="344"/>
      <c r="AH326" s="344"/>
      <c r="AI326" s="344"/>
      <c r="AJ326" s="344"/>
      <c r="AK326" s="344"/>
      <c r="AL326" s="344"/>
      <c r="AM326" s="344"/>
      <c r="AN326" s="344"/>
      <c r="AO326" s="344"/>
      <c r="AP326" s="344"/>
      <c r="AQ326" s="344"/>
      <c r="AR326" s="344"/>
      <c r="AS326" s="344"/>
      <c r="AT326" s="344"/>
      <c r="AU326" s="344"/>
      <c r="AV326" s="344"/>
      <c r="AW326" s="344"/>
      <c r="AX326" s="344"/>
      <c r="AY326" s="344"/>
      <c r="AZ326" s="344"/>
      <c r="BA326" s="317"/>
      <c r="BB326" s="315"/>
      <c r="BC326" s="315"/>
      <c r="BD326" s="315"/>
      <c r="BE326" s="315"/>
      <c r="BF326" s="315"/>
      <c r="BG326" s="315"/>
      <c r="BH326" s="315"/>
      <c r="BI326" s="315"/>
      <c r="BJ326" s="315"/>
      <c r="BK326" s="315"/>
      <c r="BL326" s="315"/>
      <c r="BM326" s="315"/>
      <c r="BN326" s="315"/>
      <c r="BO326" s="315"/>
      <c r="BP326" s="315"/>
      <c r="BQ326" s="315"/>
      <c r="BR326" s="315"/>
      <c r="BS326" s="315"/>
      <c r="BT326" s="315"/>
      <c r="BU326" s="315"/>
      <c r="BV326" s="315"/>
      <c r="BW326" s="315"/>
      <c r="BX326" s="315"/>
      <c r="BY326" s="317"/>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489" customFormat="true" ht="15" customHeight="true" x14ac:dyDescent="0.2">
      <c r="B327" s="488"/>
      <c r="AB327" s="344"/>
      <c r="AC327" s="344"/>
      <c r="AD327" s="344"/>
      <c r="AE327" s="344"/>
      <c r="AF327" s="344"/>
      <c r="AG327" s="344"/>
      <c r="AH327" s="344"/>
      <c r="AI327" s="344"/>
      <c r="AJ327" s="344"/>
      <c r="AK327" s="344"/>
      <c r="AL327" s="344"/>
      <c r="AM327" s="344"/>
      <c r="AN327" s="344"/>
      <c r="AO327" s="344"/>
      <c r="AP327" s="344"/>
      <c r="AQ327" s="344"/>
      <c r="AR327" s="344"/>
      <c r="AS327" s="344"/>
      <c r="AT327" s="344"/>
      <c r="AU327" s="344"/>
      <c r="AV327" s="344"/>
      <c r="AW327" s="344"/>
      <c r="AX327" s="344"/>
      <c r="AY327" s="344"/>
      <c r="AZ327" s="344"/>
      <c r="BA327" s="317"/>
      <c r="BB327" s="315"/>
      <c r="BC327" s="315"/>
      <c r="BD327" s="315"/>
      <c r="BE327" s="315"/>
      <c r="BF327" s="315"/>
      <c r="BG327" s="315"/>
      <c r="BH327" s="315"/>
      <c r="BI327" s="315"/>
      <c r="BJ327" s="315"/>
      <c r="BK327" s="315"/>
      <c r="BL327" s="315"/>
      <c r="BM327" s="315"/>
      <c r="BN327" s="315"/>
      <c r="BO327" s="315"/>
      <c r="BP327" s="315"/>
      <c r="BQ327" s="315"/>
      <c r="BR327" s="315"/>
      <c r="BS327" s="315"/>
      <c r="BT327" s="315"/>
      <c r="BU327" s="315"/>
      <c r="BV327" s="315"/>
      <c r="BW327" s="315"/>
      <c r="BX327" s="315"/>
      <c r="BY327" s="317"/>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489" customFormat="true" ht="15" customHeight="true" x14ac:dyDescent="0.2">
      <c r="B328" s="488"/>
      <c r="AB328" s="344"/>
      <c r="AC328" s="344"/>
      <c r="AD328" s="344"/>
      <c r="AE328" s="344"/>
      <c r="AF328" s="344"/>
      <c r="AG328" s="344"/>
      <c r="AH328" s="344"/>
      <c r="AI328" s="344"/>
      <c r="AJ328" s="344"/>
      <c r="AK328" s="344"/>
      <c r="AL328" s="344"/>
      <c r="AM328" s="344"/>
      <c r="AN328" s="344"/>
      <c r="AO328" s="344"/>
      <c r="AP328" s="344"/>
      <c r="AQ328" s="344"/>
      <c r="AR328" s="344"/>
      <c r="AS328" s="344"/>
      <c r="AT328" s="344"/>
      <c r="AU328" s="344"/>
      <c r="AV328" s="344"/>
      <c r="AW328" s="344"/>
      <c r="AX328" s="344"/>
      <c r="AY328" s="344"/>
      <c r="AZ328" s="344"/>
      <c r="BA328" s="317"/>
      <c r="BB328" s="315"/>
      <c r="BC328" s="315"/>
      <c r="BD328" s="315"/>
      <c r="BE328" s="315"/>
      <c r="BF328" s="315"/>
      <c r="BG328" s="315"/>
      <c r="BH328" s="315"/>
      <c r="BI328" s="315"/>
      <c r="BJ328" s="315"/>
      <c r="BK328" s="315"/>
      <c r="BL328" s="315"/>
      <c r="BM328" s="315"/>
      <c r="BN328" s="315"/>
      <c r="BO328" s="315"/>
      <c r="BP328" s="315"/>
      <c r="BQ328" s="315"/>
      <c r="BR328" s="315"/>
      <c r="BS328" s="315"/>
      <c r="BT328" s="315"/>
      <c r="BU328" s="315"/>
      <c r="BV328" s="315"/>
      <c r="BW328" s="315"/>
      <c r="BX328" s="315"/>
      <c r="BY328" s="317"/>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489" customFormat="true" ht="250.15" customHeight="true" x14ac:dyDescent="0.2">
      <c r="B329" s="488"/>
      <c r="AB329" s="344"/>
      <c r="AC329" s="344"/>
      <c r="AD329" s="344"/>
      <c r="AE329" s="344"/>
      <c r="AF329" s="344"/>
      <c r="AG329" s="344"/>
      <c r="AH329" s="344"/>
      <c r="AI329" s="344"/>
      <c r="AJ329" s="344"/>
      <c r="AK329" s="344"/>
      <c r="AL329" s="344"/>
      <c r="AM329" s="344"/>
      <c r="AN329" s="344"/>
      <c r="AO329" s="344"/>
      <c r="AP329" s="344"/>
      <c r="AQ329" s="344"/>
      <c r="AR329" s="344"/>
      <c r="AS329" s="344"/>
      <c r="AT329" s="344"/>
      <c r="AU329" s="344"/>
      <c r="AV329" s="344"/>
      <c r="AW329" s="344"/>
      <c r="AX329" s="344"/>
      <c r="AY329" s="344"/>
      <c r="AZ329" s="344"/>
      <c r="BA329" s="317"/>
      <c r="BB329" s="315"/>
      <c r="BC329" s="315"/>
      <c r="BD329" s="315"/>
      <c r="BE329" s="315"/>
      <c r="BF329" s="315"/>
      <c r="BG329" s="315"/>
      <c r="BH329" s="315"/>
      <c r="BI329" s="315"/>
      <c r="BJ329" s="315"/>
      <c r="BK329" s="315"/>
      <c r="BL329" s="315"/>
      <c r="BM329" s="315"/>
      <c r="BN329" s="315"/>
      <c r="BO329" s="315"/>
      <c r="BP329" s="315"/>
      <c r="BQ329" s="315"/>
      <c r="BR329" s="315"/>
      <c r="BS329" s="315"/>
      <c r="BT329" s="315"/>
      <c r="BU329" s="315"/>
      <c r="BV329" s="315"/>
      <c r="BW329" s="315"/>
      <c r="BX329" s="315"/>
      <c r="BY329" s="317"/>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438"/>
      <c r="AB330" s="339"/>
      <c r="AC330" s="339"/>
      <c r="AD330" s="339"/>
      <c r="AE330" s="339"/>
      <c r="AF330" s="339"/>
      <c r="AG330" s="339"/>
      <c r="AH330" s="339"/>
      <c r="AI330" s="339"/>
      <c r="AJ330" s="339"/>
      <c r="AK330" s="339"/>
      <c r="AL330" s="339"/>
      <c r="AM330" s="339"/>
      <c r="AN330" s="339"/>
      <c r="AO330" s="339"/>
      <c r="AP330" s="339"/>
      <c r="AQ330" s="339"/>
      <c r="AR330" s="339"/>
      <c r="AS330" s="339"/>
      <c r="AT330" s="339"/>
      <c r="AU330" s="339"/>
      <c r="AV330" s="339"/>
      <c r="AW330" s="339"/>
      <c r="AX330" s="339"/>
      <c r="AY330" s="339"/>
      <c r="AZ330" s="339"/>
      <c r="BA330" s="320"/>
      <c r="BB330" s="320"/>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438"/>
      <c r="AB331" s="339"/>
      <c r="AC331" s="339"/>
      <c r="AD331" s="339"/>
      <c r="AE331" s="339"/>
      <c r="AF331" s="339"/>
      <c r="AG331" s="339"/>
      <c r="AH331" s="339"/>
      <c r="AI331" s="339"/>
      <c r="AJ331" s="339"/>
      <c r="AK331" s="339"/>
      <c r="AL331" s="339"/>
      <c r="AM331" s="339"/>
      <c r="AN331" s="339"/>
      <c r="AO331" s="339"/>
      <c r="AP331" s="339"/>
      <c r="AQ331" s="339"/>
      <c r="AR331" s="339"/>
      <c r="AS331" s="339"/>
      <c r="AT331" s="339"/>
      <c r="AU331" s="339"/>
      <c r="AV331" s="339"/>
      <c r="AW331" s="339"/>
      <c r="AX331" s="339"/>
      <c r="AY331" s="339"/>
      <c r="AZ331" s="339"/>
      <c r="BA331" s="320"/>
      <c r="BB331" s="320"/>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438"/>
      <c r="AB332" s="339"/>
      <c r="AC332" s="339"/>
      <c r="AD332" s="339"/>
      <c r="AE332" s="339"/>
      <c r="AF332" s="339"/>
      <c r="AG332" s="339"/>
      <c r="AH332" s="339"/>
      <c r="AI332" s="339"/>
      <c r="AJ332" s="339"/>
      <c r="AK332" s="339"/>
      <c r="AL332" s="339"/>
      <c r="AM332" s="339"/>
      <c r="AN332" s="339"/>
      <c r="AO332" s="339"/>
      <c r="AP332" s="339"/>
      <c r="AQ332" s="339"/>
      <c r="AR332" s="339"/>
      <c r="AS332" s="339"/>
      <c r="AT332" s="339"/>
      <c r="AU332" s="339"/>
      <c r="AV332" s="339"/>
      <c r="AW332" s="339"/>
      <c r="AX332" s="339"/>
      <c r="AY332" s="339"/>
      <c r="AZ332" s="339"/>
      <c r="BA332" s="320"/>
      <c r="BB332" s="320"/>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438"/>
      <c r="AB333" s="339"/>
      <c r="AC333" s="339"/>
      <c r="AD333" s="339"/>
      <c r="AE333" s="339"/>
      <c r="AF333" s="339"/>
      <c r="AG333" s="339"/>
      <c r="AH333" s="339"/>
      <c r="AI333" s="339"/>
      <c r="AJ333" s="339"/>
      <c r="AK333" s="339"/>
      <c r="AL333" s="339"/>
      <c r="AM333" s="339"/>
      <c r="AN333" s="339"/>
      <c r="AO333" s="339"/>
      <c r="AP333" s="339"/>
      <c r="AQ333" s="339"/>
      <c r="AR333" s="339"/>
      <c r="AS333" s="339"/>
      <c r="AT333" s="339"/>
      <c r="AU333" s="339"/>
      <c r="AV333" s="339"/>
      <c r="AW333" s="339"/>
      <c r="AX333" s="339"/>
      <c r="AY333" s="339"/>
      <c r="AZ333" s="339"/>
      <c r="BA333" s="320"/>
      <c r="BB333" s="320"/>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438"/>
      <c r="AB334" s="339"/>
      <c r="AC334" s="339"/>
      <c r="AD334" s="339"/>
      <c r="AE334" s="339"/>
      <c r="AF334" s="339"/>
      <c r="AG334" s="339"/>
      <c r="AH334" s="339"/>
      <c r="AI334" s="339"/>
      <c r="AJ334" s="339"/>
      <c r="AK334" s="339"/>
      <c r="AL334" s="339"/>
      <c r="AM334" s="339"/>
      <c r="AN334" s="339"/>
      <c r="AO334" s="339"/>
      <c r="AP334" s="339"/>
      <c r="AQ334" s="339"/>
      <c r="AR334" s="339"/>
      <c r="AS334" s="339"/>
      <c r="AT334" s="339"/>
      <c r="AU334" s="339"/>
      <c r="AV334" s="339"/>
      <c r="AW334" s="339"/>
      <c r="AX334" s="339"/>
      <c r="AY334" s="339"/>
      <c r="AZ334" s="339"/>
      <c r="BA334" s="320"/>
      <c r="BB334" s="320"/>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438"/>
      <c r="AB335" s="339"/>
      <c r="AC335" s="339"/>
      <c r="AD335" s="339"/>
      <c r="AE335" s="339"/>
      <c r="AF335" s="339"/>
      <c r="AG335" s="339"/>
      <c r="AH335" s="339"/>
      <c r="AI335" s="339"/>
      <c r="AJ335" s="339"/>
      <c r="AK335" s="339"/>
      <c r="AL335" s="339"/>
      <c r="AM335" s="339"/>
      <c r="AN335" s="339"/>
      <c r="AO335" s="339"/>
      <c r="AP335" s="339"/>
      <c r="AQ335" s="339"/>
      <c r="AR335" s="339"/>
      <c r="AS335" s="339"/>
      <c r="AT335" s="339"/>
      <c r="AU335" s="339"/>
      <c r="AV335" s="339"/>
      <c r="AW335" s="339"/>
      <c r="AX335" s="339"/>
      <c r="AY335" s="339"/>
      <c r="AZ335" s="339"/>
      <c r="BA335" s="320"/>
      <c r="BB335" s="320"/>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438"/>
      <c r="AB336" s="339"/>
      <c r="AC336" s="339"/>
      <c r="AD336" s="339"/>
      <c r="AE336" s="339"/>
      <c r="AF336" s="339"/>
      <c r="AG336" s="339"/>
      <c r="AH336" s="339"/>
      <c r="AI336" s="339"/>
      <c r="AJ336" s="339"/>
      <c r="AK336" s="339"/>
      <c r="AL336" s="339"/>
      <c r="AM336" s="339"/>
      <c r="AN336" s="339"/>
      <c r="AO336" s="339"/>
      <c r="AP336" s="339"/>
      <c r="AQ336" s="339"/>
      <c r="AR336" s="339"/>
      <c r="AS336" s="339"/>
      <c r="AT336" s="339"/>
      <c r="AU336" s="339"/>
      <c r="AV336" s="339"/>
      <c r="AW336" s="339"/>
      <c r="AX336" s="339"/>
      <c r="AY336" s="339"/>
      <c r="AZ336" s="339"/>
      <c r="BA336" s="320"/>
      <c r="BB336" s="320"/>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438"/>
      <c r="AB337" s="339"/>
      <c r="AC337" s="339"/>
      <c r="AD337" s="339"/>
      <c r="AE337" s="339"/>
      <c r="AF337" s="339"/>
      <c r="AG337" s="339"/>
      <c r="AH337" s="339"/>
      <c r="AI337" s="339"/>
      <c r="AJ337" s="339"/>
      <c r="AK337" s="339"/>
      <c r="AL337" s="339"/>
      <c r="AM337" s="339"/>
      <c r="AN337" s="339"/>
      <c r="AO337" s="339"/>
      <c r="AP337" s="339"/>
      <c r="AQ337" s="339"/>
      <c r="AR337" s="339"/>
      <c r="AS337" s="339"/>
      <c r="AT337" s="339"/>
      <c r="AU337" s="339"/>
      <c r="AV337" s="339"/>
      <c r="AW337" s="339"/>
      <c r="AX337" s="339"/>
      <c r="AY337" s="339"/>
      <c r="AZ337" s="339"/>
      <c r="BA337" s="320"/>
      <c r="BB337" s="320"/>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438"/>
      <c r="AB338" s="339"/>
      <c r="AC338" s="339"/>
      <c r="AD338" s="339"/>
      <c r="AE338" s="339"/>
      <c r="AF338" s="339"/>
      <c r="AG338" s="339"/>
      <c r="AH338" s="339"/>
      <c r="AI338" s="339"/>
      <c r="AJ338" s="339"/>
      <c r="AK338" s="339"/>
      <c r="AL338" s="339"/>
      <c r="AM338" s="339"/>
      <c r="AN338" s="339"/>
      <c r="AO338" s="339"/>
      <c r="AP338" s="339"/>
      <c r="AQ338" s="339"/>
      <c r="AR338" s="339"/>
      <c r="AS338" s="339"/>
      <c r="AT338" s="339"/>
      <c r="AU338" s="339"/>
      <c r="AV338" s="339"/>
      <c r="AW338" s="339"/>
      <c r="AX338" s="339"/>
      <c r="AY338" s="339"/>
      <c r="AZ338" s="339"/>
      <c r="BA338" s="320"/>
      <c r="BB338" s="320"/>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489" customFormat="true" ht="15" customHeight="true" x14ac:dyDescent="0.2">
      <c r="B339" s="488"/>
      <c r="AB339" s="344"/>
      <c r="AC339" s="344"/>
      <c r="AD339" s="344"/>
      <c r="AE339" s="344"/>
      <c r="AF339" s="344"/>
      <c r="AG339" s="344"/>
      <c r="AH339" s="344"/>
      <c r="AI339" s="344"/>
      <c r="AJ339" s="344"/>
      <c r="AK339" s="344"/>
      <c r="AL339" s="344"/>
      <c r="AM339" s="344"/>
      <c r="AN339" s="344"/>
      <c r="AO339" s="344"/>
      <c r="AP339" s="344"/>
      <c r="AQ339" s="344"/>
      <c r="AR339" s="344"/>
      <c r="AS339" s="344"/>
      <c r="AT339" s="344"/>
      <c r="AU339" s="344"/>
      <c r="AV339" s="344"/>
      <c r="AW339" s="344"/>
      <c r="AX339" s="344"/>
      <c r="AY339" s="344"/>
      <c r="AZ339" s="344"/>
      <c r="BA339" s="345" t="s">
        <v>128</v>
      </c>
      <c r="BB339" s="302" t="s">
        <v>127</v>
      </c>
      <c r="BC339" s="969" t="s">
        <v>114</v>
      </c>
      <c r="BD339" s="970"/>
      <c r="BE339" s="970"/>
      <c r="BF339" s="970"/>
      <c r="BG339" s="971"/>
      <c r="BH339" s="969" t="s">
        <v>38</v>
      </c>
      <c r="BI339" s="970"/>
      <c r="BJ339" s="970"/>
      <c r="BK339" s="970"/>
      <c r="BL339" s="971"/>
      <c r="BM339" s="969" t="s">
        <v>37</v>
      </c>
      <c r="BN339" s="970"/>
      <c r="BO339" s="970"/>
      <c r="BP339" s="970"/>
      <c r="BQ339" s="972"/>
      <c r="BR339" s="19" t="s">
        <v>138</v>
      </c>
      <c r="BS339" s="398"/>
      <c r="BT339" s="398"/>
      <c r="BU339" s="398"/>
      <c r="BV339" s="398"/>
      <c r="BW339" s="398"/>
      <c r="BX339" s="398"/>
      <c r="BY339" s="398"/>
      <c r="BZ339" s="409"/>
      <c r="CA339" s="409"/>
      <c r="CB339" s="343"/>
      <c r="CC339" s="343"/>
      <c r="CD339" s="343"/>
      <c r="CE339" s="343"/>
      <c r="CF339" s="343"/>
      <c r="CG339" s="343"/>
      <c r="CH339" s="343"/>
      <c r="CI339" s="343"/>
      <c r="CJ339" s="343"/>
      <c r="CK339" s="343"/>
      <c r="CL339" s="343"/>
      <c r="CM339" s="343"/>
      <c r="CN339" s="343"/>
      <c r="CO339" s="343"/>
      <c r="CP339" s="343"/>
      <c r="CQ339" s="343"/>
      <c r="CR339" s="343"/>
      <c r="CS339" s="343"/>
      <c r="CT339" s="343"/>
      <c r="CU339" s="343"/>
      <c r="CV339" s="343"/>
      <c r="CW339" s="343"/>
      <c r="CX339" s="343"/>
      <c r="CY339" s="343"/>
      <c r="CZ339" s="343"/>
    </row>
    <row r="340" s="489" customFormat="true" ht="24" x14ac:dyDescent="0.2">
      <c r="B340" s="488"/>
      <c r="AB340" s="344"/>
      <c r="AC340" s="344"/>
      <c r="AD340" s="344"/>
      <c r="AE340" s="344"/>
      <c r="AF340" s="344"/>
      <c r="AG340" s="344"/>
      <c r="AH340" s="344"/>
      <c r="AI340" s="344"/>
      <c r="AJ340" s="344"/>
      <c r="AK340" s="344"/>
      <c r="AL340" s="344"/>
      <c r="AM340" s="344"/>
      <c r="AN340" s="344"/>
      <c r="AO340" s="344"/>
      <c r="AP340" s="344"/>
      <c r="AQ340" s="344"/>
      <c r="AR340" s="344"/>
      <c r="AS340" s="344"/>
      <c r="AT340" s="344"/>
      <c r="AU340" s="344"/>
      <c r="AV340" s="344"/>
      <c r="AW340" s="344"/>
      <c r="AX340" s="344"/>
      <c r="AY340" s="344"/>
      <c r="AZ340" s="344"/>
      <c r="BA340" s="333" t="s">
        <v>126</v>
      </c>
      <c r="BB340" s="332"/>
      <c r="BC340" s="422" t="s">
        <v>0</v>
      </c>
      <c r="BD340" s="521" t="s">
        <v>1</v>
      </c>
      <c r="BE340" s="521" t="s">
        <v>2</v>
      </c>
      <c r="BF340" s="521" t="s">
        <v>3</v>
      </c>
      <c r="BG340" s="423" t="s">
        <v>4</v>
      </c>
      <c r="BH340" s="422" t="s">
        <v>0</v>
      </c>
      <c r="BI340" s="521" t="s">
        <v>1</v>
      </c>
      <c r="BJ340" s="521" t="s">
        <v>2</v>
      </c>
      <c r="BK340" s="521" t="s">
        <v>3</v>
      </c>
      <c r="BL340" s="423" t="s">
        <v>4</v>
      </c>
      <c r="BM340" s="422" t="s">
        <v>0</v>
      </c>
      <c r="BN340" s="521" t="s">
        <v>1</v>
      </c>
      <c r="BO340" s="521" t="s">
        <v>2</v>
      </c>
      <c r="BP340" s="521" t="s">
        <v>3</v>
      </c>
      <c r="BQ340" s="423" t="s">
        <v>4</v>
      </c>
      <c r="BR340" s="422" t="s">
        <v>617</v>
      </c>
      <c r="BS340" s="521" t="s">
        <v>618</v>
      </c>
      <c r="BT340" s="521" t="s">
        <v>619</v>
      </c>
      <c r="BU340" s="521" t="s">
        <v>620</v>
      </c>
      <c r="BV340" s="521" t="s">
        <v>621</v>
      </c>
      <c r="BW340" s="521" t="s">
        <v>151</v>
      </c>
      <c r="BX340" s="521" t="s">
        <v>152</v>
      </c>
      <c r="BY340" s="522" t="s">
        <v>622</v>
      </c>
      <c r="BZ340" s="522" t="s">
        <v>623</v>
      </c>
      <c r="CA340" s="522" t="s">
        <v>624</v>
      </c>
      <c r="CB340" s="879"/>
      <c r="CC340" s="879"/>
      <c r="CD340" s="879"/>
      <c r="CE340" s="879"/>
      <c r="CF340" s="879"/>
      <c r="CG340" s="879"/>
      <c r="CH340" s="879"/>
      <c r="CI340" s="879"/>
      <c r="CJ340" s="879"/>
      <c r="CK340" s="879"/>
      <c r="CL340" s="879"/>
      <c r="CM340" s="879"/>
      <c r="CN340" s="879"/>
      <c r="CO340" s="879"/>
      <c r="CP340" s="879"/>
      <c r="CQ340" s="879"/>
      <c r="CR340" s="879"/>
      <c r="CS340" s="879"/>
      <c r="CT340" s="879"/>
      <c r="CU340" s="879"/>
      <c r="CV340" s="879"/>
      <c r="CW340" s="879"/>
      <c r="CX340" s="879"/>
      <c r="CY340" s="879"/>
      <c r="CZ340" s="879"/>
    </row>
    <row r="341" s="489" customFormat="true" ht="15" customHeight="true" x14ac:dyDescent="0.2">
      <c r="B341" s="488"/>
      <c r="AB341" s="344"/>
      <c r="AC341" s="344"/>
      <c r="AD341" s="344"/>
      <c r="AE341" s="344"/>
      <c r="AF341" s="344"/>
      <c r="AG341" s="344"/>
      <c r="AH341" s="344"/>
      <c r="AI341" s="344"/>
      <c r="AJ341" s="344"/>
      <c r="AK341" s="344"/>
      <c r="AL341" s="344"/>
      <c r="AM341" s="344"/>
      <c r="AN341" s="344"/>
      <c r="AO341" s="344"/>
      <c r="AP341" s="344"/>
      <c r="AQ341" s="344"/>
      <c r="AR341" s="344"/>
      <c r="AS341" s="344"/>
      <c r="AT341" s="344"/>
      <c r="AU341" s="344"/>
      <c r="AV341" s="344"/>
      <c r="AW341" s="344"/>
      <c r="AX341" s="344"/>
      <c r="AY341" s="344"/>
      <c r="AZ341" s="344"/>
      <c r="BA341" s="964" t="s">
        <v>145</v>
      </c>
      <c r="BB341" s="553" t="s">
        <v>49</v>
      </c>
      <c r="BC341" s="55" t="s">
        <v>35</v>
      </c>
      <c r="BD341" s="51" t="s">
        <v>35</v>
      </c>
      <c r="BE341" s="51" t="s">
        <v>35</v>
      </c>
      <c r="BF341" s="51" t="s">
        <v>35</v>
      </c>
      <c r="BG341" s="46" t="s">
        <v>35</v>
      </c>
      <c r="BH341" s="55" t="s">
        <v>35</v>
      </c>
      <c r="BI341" s="51" t="s">
        <v>35</v>
      </c>
      <c r="BJ341" s="51" t="s">
        <v>35</v>
      </c>
      <c r="BK341" s="51" t="s">
        <v>35</v>
      </c>
      <c r="BL341" s="46" t="s">
        <v>35</v>
      </c>
      <c r="BM341" s="55" t="s">
        <v>35</v>
      </c>
      <c r="BN341" s="51" t="s">
        <v>35</v>
      </c>
      <c r="BO341" s="51" t="s">
        <v>35</v>
      </c>
      <c r="BP341" s="51" t="s">
        <v>35</v>
      </c>
      <c r="BQ341" s="46" t="s">
        <v>35</v>
      </c>
      <c r="BR341" s="55" t="s">
        <v>35</v>
      </c>
      <c r="BS341" s="51" t="s">
        <v>35</v>
      </c>
      <c r="BT341" s="51" t="s">
        <v>35</v>
      </c>
      <c r="BU341" s="51" t="s">
        <v>35</v>
      </c>
      <c r="BV341" s="51" t="s">
        <v>35</v>
      </c>
      <c r="BW341" s="51" t="s">
        <v>35</v>
      </c>
      <c r="BX341" s="51" t="s">
        <v>35</v>
      </c>
      <c r="BY341" s="40" t="s">
        <v>35</v>
      </c>
      <c r="BZ341" s="40" t="s">
        <v>35</v>
      </c>
      <c r="CA341" s="40" t="s">
        <v>35</v>
      </c>
      <c r="CB341" s="8"/>
      <c r="CC341" s="8"/>
      <c r="CD341" s="8"/>
      <c r="CE341" s="8"/>
      <c r="CF341" s="8"/>
      <c r="CG341" s="8"/>
      <c r="CH341" s="8"/>
      <c r="CI341" s="8"/>
      <c r="CJ341" s="8"/>
      <c r="CK341" s="8"/>
      <c r="CL341" s="8"/>
      <c r="CM341" s="8"/>
      <c r="CN341" s="8"/>
      <c r="CO341" s="8"/>
      <c r="CP341" s="8"/>
      <c r="CQ341" s="8"/>
      <c r="CR341" s="8"/>
      <c r="CS341" s="8"/>
      <c r="CT341" s="8"/>
      <c r="CU341" s="8"/>
      <c r="CV341" s="8"/>
      <c r="CW341" s="8"/>
      <c r="CX341" s="8"/>
      <c r="CY341" s="8"/>
      <c r="CZ341" s="8"/>
    </row>
    <row r="342" s="489" customFormat="true" ht="15" customHeight="true" x14ac:dyDescent="0.2">
      <c r="B342" s="488"/>
      <c r="AB342" s="344"/>
      <c r="AC342" s="344"/>
      <c r="AD342" s="344"/>
      <c r="AE342" s="344"/>
      <c r="AF342" s="344"/>
      <c r="AG342" s="344"/>
      <c r="AH342" s="344"/>
      <c r="AI342" s="344"/>
      <c r="AJ342" s="344"/>
      <c r="AK342" s="344"/>
      <c r="AL342" s="344"/>
      <c r="AM342" s="344"/>
      <c r="AN342" s="344"/>
      <c r="AO342" s="344"/>
      <c r="AP342" s="344"/>
      <c r="AQ342" s="344"/>
      <c r="AR342" s="344"/>
      <c r="AS342" s="344"/>
      <c r="AT342" s="344"/>
      <c r="AU342" s="344"/>
      <c r="AV342" s="344"/>
      <c r="AW342" s="344"/>
      <c r="AX342" s="344"/>
      <c r="AY342" s="344"/>
      <c r="AZ342" s="344"/>
      <c r="BA342" s="965"/>
      <c r="BB342" s="552" t="s">
        <v>48</v>
      </c>
      <c r="BC342" s="54" t="s">
        <v>35</v>
      </c>
      <c r="BD342" s="50" t="s">
        <v>35</v>
      </c>
      <c r="BE342" s="50" t="s">
        <v>35</v>
      </c>
      <c r="BF342" s="50" t="s">
        <v>35</v>
      </c>
      <c r="BG342" s="45" t="s">
        <v>35</v>
      </c>
      <c r="BH342" s="54" t="s">
        <v>35</v>
      </c>
      <c r="BI342" s="50" t="s">
        <v>35</v>
      </c>
      <c r="BJ342" s="50" t="s">
        <v>35</v>
      </c>
      <c r="BK342" s="50" t="s">
        <v>35</v>
      </c>
      <c r="BL342" s="45" t="s">
        <v>35</v>
      </c>
      <c r="BM342" s="54" t="s">
        <v>35</v>
      </c>
      <c r="BN342" s="50" t="s">
        <v>35</v>
      </c>
      <c r="BO342" s="50" t="s">
        <v>35</v>
      </c>
      <c r="BP342" s="50" t="s">
        <v>35</v>
      </c>
      <c r="BQ342" s="45" t="s">
        <v>35</v>
      </c>
      <c r="BR342" s="54" t="s">
        <v>35</v>
      </c>
      <c r="BS342" s="50" t="s">
        <v>35</v>
      </c>
      <c r="BT342" s="50" t="s">
        <v>35</v>
      </c>
      <c r="BU342" s="50" t="s">
        <v>35</v>
      </c>
      <c r="BV342" s="50" t="s">
        <v>35</v>
      </c>
      <c r="BW342" s="50" t="s">
        <v>35</v>
      </c>
      <c r="BX342" s="50" t="s">
        <v>35</v>
      </c>
      <c r="BY342" s="39" t="s">
        <v>35</v>
      </c>
      <c r="BZ342" s="39" t="s">
        <v>35</v>
      </c>
      <c r="CA342" s="39" t="s">
        <v>35</v>
      </c>
      <c r="CB342" s="8"/>
      <c r="CC342" s="8"/>
      <c r="CD342" s="8"/>
      <c r="CE342" s="8"/>
      <c r="CF342" s="8"/>
      <c r="CG342" s="8"/>
      <c r="CH342" s="8"/>
      <c r="CI342" s="8"/>
      <c r="CJ342" s="8"/>
      <c r="CK342" s="8"/>
      <c r="CL342" s="8"/>
      <c r="CM342" s="8"/>
      <c r="CN342" s="8"/>
      <c r="CO342" s="8"/>
      <c r="CP342" s="8"/>
      <c r="CQ342" s="8"/>
      <c r="CR342" s="8"/>
      <c r="CS342" s="8"/>
      <c r="CT342" s="8"/>
      <c r="CU342" s="8"/>
      <c r="CV342" s="8"/>
      <c r="CW342" s="8"/>
      <c r="CX342" s="8"/>
      <c r="CY342" s="8"/>
      <c r="CZ342" s="8"/>
    </row>
    <row r="343" s="489" customFormat="true" ht="15" customHeight="true" x14ac:dyDescent="0.2">
      <c r="B343" s="488"/>
      <c r="AB343" s="344"/>
      <c r="AC343" s="344"/>
      <c r="AD343" s="344"/>
      <c r="AE343" s="344"/>
      <c r="AF343" s="344"/>
      <c r="AG343" s="344"/>
      <c r="AH343" s="344"/>
      <c r="AI343" s="344"/>
      <c r="AJ343" s="344"/>
      <c r="AK343" s="344"/>
      <c r="AL343" s="344"/>
      <c r="AM343" s="344"/>
      <c r="AN343" s="344"/>
      <c r="AO343" s="344"/>
      <c r="AP343" s="344"/>
      <c r="AQ343" s="344"/>
      <c r="AR343" s="344"/>
      <c r="AS343" s="344"/>
      <c r="AT343" s="344"/>
      <c r="AU343" s="344"/>
      <c r="AV343" s="344"/>
      <c r="AW343" s="344"/>
      <c r="AX343" s="344"/>
      <c r="AY343" s="344"/>
      <c r="AZ343" s="344"/>
      <c r="BA343" s="966" t="s">
        <v>140</v>
      </c>
      <c r="BB343" s="552" t="s">
        <v>49</v>
      </c>
      <c r="BC343" s="54" t="s">
        <v>35</v>
      </c>
      <c r="BD343" s="50" t="s">
        <v>35</v>
      </c>
      <c r="BE343" s="50" t="s">
        <v>35</v>
      </c>
      <c r="BF343" s="50" t="s">
        <v>35</v>
      </c>
      <c r="BG343" s="45" t="s">
        <v>35</v>
      </c>
      <c r="BH343" s="54" t="s">
        <v>35</v>
      </c>
      <c r="BI343" s="50" t="s">
        <v>35</v>
      </c>
      <c r="BJ343" s="50" t="s">
        <v>35</v>
      </c>
      <c r="BK343" s="50" t="s">
        <v>35</v>
      </c>
      <c r="BL343" s="45" t="s">
        <v>35</v>
      </c>
      <c r="BM343" s="54" t="s">
        <v>35</v>
      </c>
      <c r="BN343" s="50" t="s">
        <v>35</v>
      </c>
      <c r="BO343" s="50" t="s">
        <v>35</v>
      </c>
      <c r="BP343" s="50" t="s">
        <v>35</v>
      </c>
      <c r="BQ343" s="45" t="s">
        <v>35</v>
      </c>
      <c r="BR343" s="54" t="s">
        <v>35</v>
      </c>
      <c r="BS343" s="50" t="s">
        <v>35</v>
      </c>
      <c r="BT343" s="50" t="s">
        <v>35</v>
      </c>
      <c r="BU343" s="50" t="s">
        <v>35</v>
      </c>
      <c r="BV343" s="50" t="s">
        <v>35</v>
      </c>
      <c r="BW343" s="50" t="s">
        <v>35</v>
      </c>
      <c r="BX343" s="50" t="s">
        <v>35</v>
      </c>
      <c r="BY343" s="39" t="s">
        <v>35</v>
      </c>
      <c r="BZ343" s="39" t="s">
        <v>35</v>
      </c>
      <c r="CA343" s="39" t="s">
        <v>35</v>
      </c>
      <c r="CB343" s="8"/>
      <c r="CC343" s="8"/>
      <c r="CD343" s="8"/>
      <c r="CE343" s="8"/>
      <c r="CF343" s="8"/>
      <c r="CG343" s="8"/>
      <c r="CH343" s="8"/>
      <c r="CI343" s="8"/>
      <c r="CJ343" s="8"/>
      <c r="CK343" s="8"/>
      <c r="CL343" s="8"/>
      <c r="CM343" s="8"/>
      <c r="CN343" s="8"/>
      <c r="CO343" s="8"/>
      <c r="CP343" s="8"/>
      <c r="CQ343" s="8"/>
      <c r="CR343" s="8"/>
      <c r="CS343" s="8"/>
      <c r="CT343" s="8"/>
      <c r="CU343" s="8"/>
      <c r="CV343" s="8"/>
      <c r="CW343" s="8"/>
      <c r="CX343" s="8"/>
      <c r="CY343" s="8"/>
      <c r="CZ343" s="8"/>
    </row>
    <row r="344" s="489" customFormat="true" ht="15" customHeight="true" x14ac:dyDescent="0.2">
      <c r="B344" s="488"/>
      <c r="AB344" s="344"/>
      <c r="AC344" s="344"/>
      <c r="AD344" s="344"/>
      <c r="AE344" s="344"/>
      <c r="AF344" s="344"/>
      <c r="AG344" s="344"/>
      <c r="AH344" s="344"/>
      <c r="AI344" s="344"/>
      <c r="AJ344" s="344"/>
      <c r="AK344" s="344"/>
      <c r="AL344" s="344"/>
      <c r="AM344" s="344"/>
      <c r="AN344" s="344"/>
      <c r="AO344" s="344"/>
      <c r="AP344" s="344"/>
      <c r="AQ344" s="344"/>
      <c r="AR344" s="344"/>
      <c r="AS344" s="344"/>
      <c r="AT344" s="344"/>
      <c r="AU344" s="344"/>
      <c r="AV344" s="344"/>
      <c r="AW344" s="344"/>
      <c r="AX344" s="344"/>
      <c r="AY344" s="344"/>
      <c r="AZ344" s="344"/>
      <c r="BA344" s="965"/>
      <c r="BB344" s="552" t="s">
        <v>48</v>
      </c>
      <c r="BC344" s="54" t="s">
        <v>35</v>
      </c>
      <c r="BD344" s="50" t="s">
        <v>35</v>
      </c>
      <c r="BE344" s="50" t="s">
        <v>35</v>
      </c>
      <c r="BF344" s="50" t="s">
        <v>35</v>
      </c>
      <c r="BG344" s="45" t="s">
        <v>35</v>
      </c>
      <c r="BH344" s="54" t="s">
        <v>35</v>
      </c>
      <c r="BI344" s="50" t="s">
        <v>35</v>
      </c>
      <c r="BJ344" s="50" t="s">
        <v>35</v>
      </c>
      <c r="BK344" s="50" t="s">
        <v>35</v>
      </c>
      <c r="BL344" s="45" t="s">
        <v>35</v>
      </c>
      <c r="BM344" s="54" t="s">
        <v>35</v>
      </c>
      <c r="BN344" s="50" t="s">
        <v>35</v>
      </c>
      <c r="BO344" s="50" t="s">
        <v>35</v>
      </c>
      <c r="BP344" s="50" t="s">
        <v>35</v>
      </c>
      <c r="BQ344" s="45" t="s">
        <v>35</v>
      </c>
      <c r="BR344" s="54" t="s">
        <v>35</v>
      </c>
      <c r="BS344" s="50" t="s">
        <v>35</v>
      </c>
      <c r="BT344" s="50" t="s">
        <v>35</v>
      </c>
      <c r="BU344" s="50" t="s">
        <v>35</v>
      </c>
      <c r="BV344" s="50" t="s">
        <v>35</v>
      </c>
      <c r="BW344" s="50" t="s">
        <v>35</v>
      </c>
      <c r="BX344" s="50" t="s">
        <v>35</v>
      </c>
      <c r="BY344" s="39" t="s">
        <v>35</v>
      </c>
      <c r="BZ344" s="39" t="s">
        <v>35</v>
      </c>
      <c r="CA344" s="39" t="s">
        <v>35</v>
      </c>
      <c r="CB344" s="8"/>
      <c r="CC344" s="8"/>
      <c r="CD344" s="8"/>
      <c r="CE344" s="8"/>
      <c r="CF344" s="8"/>
      <c r="CG344" s="8"/>
      <c r="CH344" s="8"/>
      <c r="CI344" s="8"/>
      <c r="CJ344" s="8"/>
      <c r="CK344" s="8"/>
      <c r="CL344" s="8"/>
      <c r="CM344" s="8"/>
      <c r="CN344" s="8"/>
      <c r="CO344" s="8"/>
      <c r="CP344" s="8"/>
      <c r="CQ344" s="8"/>
      <c r="CR344" s="8"/>
      <c r="CS344" s="8"/>
      <c r="CT344" s="8"/>
      <c r="CU344" s="8"/>
      <c r="CV344" s="8"/>
      <c r="CW344" s="8"/>
      <c r="CX344" s="8"/>
      <c r="CY344" s="8"/>
      <c r="CZ344" s="8"/>
    </row>
    <row r="345" s="489" customFormat="true" ht="15" customHeight="true" x14ac:dyDescent="0.2">
      <c r="B345" s="488"/>
      <c r="AB345" s="344"/>
      <c r="AC345" s="344"/>
      <c r="AD345" s="344"/>
      <c r="AE345" s="344"/>
      <c r="AF345" s="344"/>
      <c r="AG345" s="344"/>
      <c r="AH345" s="344"/>
      <c r="AI345" s="344"/>
      <c r="AJ345" s="344"/>
      <c r="AK345" s="344"/>
      <c r="AL345" s="344"/>
      <c r="AM345" s="344"/>
      <c r="AN345" s="344"/>
      <c r="AO345" s="344"/>
      <c r="AP345" s="344"/>
      <c r="AQ345" s="344"/>
      <c r="AR345" s="344"/>
      <c r="AS345" s="344"/>
      <c r="AT345" s="344"/>
      <c r="AU345" s="344"/>
      <c r="AV345" s="344"/>
      <c r="AW345" s="344"/>
      <c r="AX345" s="344"/>
      <c r="AY345" s="344"/>
      <c r="AZ345" s="344"/>
      <c r="BA345" s="966" t="s">
        <v>141</v>
      </c>
      <c r="BB345" s="552" t="s">
        <v>49</v>
      </c>
      <c r="BC345" s="54" t="s">
        <v>35</v>
      </c>
      <c r="BD345" s="50" t="s">
        <v>35</v>
      </c>
      <c r="BE345" s="50" t="s">
        <v>35</v>
      </c>
      <c r="BF345" s="50" t="s">
        <v>35</v>
      </c>
      <c r="BG345" s="45" t="s">
        <v>35</v>
      </c>
      <c r="BH345" s="54" t="s">
        <v>35</v>
      </c>
      <c r="BI345" s="50" t="s">
        <v>35</v>
      </c>
      <c r="BJ345" s="50" t="s">
        <v>35</v>
      </c>
      <c r="BK345" s="50" t="s">
        <v>35</v>
      </c>
      <c r="BL345" s="45" t="s">
        <v>35</v>
      </c>
      <c r="BM345" s="54" t="s">
        <v>35</v>
      </c>
      <c r="BN345" s="50" t="s">
        <v>35</v>
      </c>
      <c r="BO345" s="50" t="s">
        <v>35</v>
      </c>
      <c r="BP345" s="50" t="s">
        <v>35</v>
      </c>
      <c r="BQ345" s="45" t="s">
        <v>35</v>
      </c>
      <c r="BR345" s="54" t="s">
        <v>35</v>
      </c>
      <c r="BS345" s="50" t="s">
        <v>35</v>
      </c>
      <c r="BT345" s="50" t="s">
        <v>35</v>
      </c>
      <c r="BU345" s="50" t="s">
        <v>35</v>
      </c>
      <c r="BV345" s="50" t="s">
        <v>35</v>
      </c>
      <c r="BW345" s="50" t="s">
        <v>35</v>
      </c>
      <c r="BX345" s="50" t="s">
        <v>35</v>
      </c>
      <c r="BY345" s="39" t="s">
        <v>35</v>
      </c>
      <c r="BZ345" s="39" t="s">
        <v>35</v>
      </c>
      <c r="CA345" s="39" t="s">
        <v>35</v>
      </c>
      <c r="CB345" s="8"/>
      <c r="CC345" s="8"/>
      <c r="CD345" s="8"/>
      <c r="CE345" s="8"/>
      <c r="CF345" s="8"/>
      <c r="CG345" s="8"/>
      <c r="CH345" s="8"/>
      <c r="CI345" s="8"/>
      <c r="CJ345" s="8"/>
      <c r="CK345" s="8"/>
      <c r="CL345" s="8"/>
      <c r="CM345" s="8"/>
      <c r="CN345" s="8"/>
      <c r="CO345" s="8"/>
      <c r="CP345" s="8"/>
      <c r="CQ345" s="8"/>
      <c r="CR345" s="8"/>
      <c r="CS345" s="8"/>
      <c r="CT345" s="8"/>
      <c r="CU345" s="8"/>
      <c r="CV345" s="8"/>
      <c r="CW345" s="8"/>
      <c r="CX345" s="8"/>
      <c r="CY345" s="8"/>
      <c r="CZ345" s="8"/>
    </row>
    <row r="346" s="489" customFormat="true" ht="15" customHeight="true" x14ac:dyDescent="0.2">
      <c r="B346" s="488"/>
      <c r="AB346" s="344"/>
      <c r="AC346" s="344"/>
      <c r="AD346" s="344"/>
      <c r="AE346" s="344"/>
      <c r="AF346" s="344"/>
      <c r="AG346" s="344"/>
      <c r="AH346" s="344"/>
      <c r="AI346" s="344"/>
      <c r="AJ346" s="344"/>
      <c r="AK346" s="344"/>
      <c r="AL346" s="344"/>
      <c r="AM346" s="344"/>
      <c r="AN346" s="344"/>
      <c r="AO346" s="344"/>
      <c r="AP346" s="344"/>
      <c r="AQ346" s="344"/>
      <c r="AR346" s="344"/>
      <c r="AS346" s="344"/>
      <c r="AT346" s="344"/>
      <c r="AU346" s="344"/>
      <c r="AV346" s="344"/>
      <c r="AW346" s="344"/>
      <c r="AX346" s="344"/>
      <c r="AY346" s="344"/>
      <c r="AZ346" s="344"/>
      <c r="BA346" s="965"/>
      <c r="BB346" s="552" t="s">
        <v>48</v>
      </c>
      <c r="BC346" s="54" t="s">
        <v>35</v>
      </c>
      <c r="BD346" s="50" t="s">
        <v>35</v>
      </c>
      <c r="BE346" s="50" t="s">
        <v>35</v>
      </c>
      <c r="BF346" s="50" t="s">
        <v>35</v>
      </c>
      <c r="BG346" s="45" t="s">
        <v>35</v>
      </c>
      <c r="BH346" s="54" t="s">
        <v>35</v>
      </c>
      <c r="BI346" s="50" t="s">
        <v>35</v>
      </c>
      <c r="BJ346" s="50" t="s">
        <v>35</v>
      </c>
      <c r="BK346" s="50" t="s">
        <v>35</v>
      </c>
      <c r="BL346" s="45" t="s">
        <v>35</v>
      </c>
      <c r="BM346" s="54" t="s">
        <v>35</v>
      </c>
      <c r="BN346" s="50" t="s">
        <v>35</v>
      </c>
      <c r="BO346" s="50" t="s">
        <v>35</v>
      </c>
      <c r="BP346" s="50" t="s">
        <v>35</v>
      </c>
      <c r="BQ346" s="45" t="s">
        <v>35</v>
      </c>
      <c r="BR346" s="54" t="s">
        <v>35</v>
      </c>
      <c r="BS346" s="50" t="s">
        <v>35</v>
      </c>
      <c r="BT346" s="50" t="s">
        <v>35</v>
      </c>
      <c r="BU346" s="50" t="s">
        <v>35</v>
      </c>
      <c r="BV346" s="50" t="s">
        <v>35</v>
      </c>
      <c r="BW346" s="50" t="s">
        <v>35</v>
      </c>
      <c r="BX346" s="50" t="s">
        <v>35</v>
      </c>
      <c r="BY346" s="39" t="s">
        <v>35</v>
      </c>
      <c r="BZ346" s="39" t="s">
        <v>35</v>
      </c>
      <c r="CA346" s="39" t="s">
        <v>35</v>
      </c>
      <c r="CB346" s="8"/>
      <c r="CC346" s="8"/>
      <c r="CD346" s="8"/>
      <c r="CE346" s="8"/>
      <c r="CF346" s="8"/>
      <c r="CG346" s="8"/>
      <c r="CH346" s="8"/>
      <c r="CI346" s="8"/>
      <c r="CJ346" s="8"/>
      <c r="CK346" s="8"/>
      <c r="CL346" s="8"/>
      <c r="CM346" s="8"/>
      <c r="CN346" s="8"/>
      <c r="CO346" s="8"/>
      <c r="CP346" s="8"/>
      <c r="CQ346" s="8"/>
      <c r="CR346" s="8"/>
      <c r="CS346" s="8"/>
      <c r="CT346" s="8"/>
      <c r="CU346" s="8"/>
      <c r="CV346" s="8"/>
      <c r="CW346" s="8"/>
      <c r="CX346" s="8"/>
      <c r="CY346" s="8"/>
      <c r="CZ346" s="8"/>
    </row>
    <row r="347" s="489" customFormat="true" ht="15" customHeight="true" x14ac:dyDescent="0.2">
      <c r="B347" s="488"/>
      <c r="AB347" s="344"/>
      <c r="AC347" s="344"/>
      <c r="AD347" s="344"/>
      <c r="AE347" s="344"/>
      <c r="AF347" s="344"/>
      <c r="AG347" s="344"/>
      <c r="AH347" s="344"/>
      <c r="AI347" s="344"/>
      <c r="AJ347" s="344"/>
      <c r="AK347" s="344"/>
      <c r="AL347" s="344"/>
      <c r="AM347" s="344"/>
      <c r="AN347" s="344"/>
      <c r="AO347" s="344"/>
      <c r="AP347" s="344"/>
      <c r="AQ347" s="344"/>
      <c r="AR347" s="344"/>
      <c r="AS347" s="344"/>
      <c r="AT347" s="344"/>
      <c r="AU347" s="344"/>
      <c r="AV347" s="344"/>
      <c r="AW347" s="344"/>
      <c r="AX347" s="344"/>
      <c r="AY347" s="344"/>
      <c r="AZ347" s="344"/>
      <c r="BA347" s="966" t="s">
        <v>142</v>
      </c>
      <c r="BB347" s="552" t="s">
        <v>49</v>
      </c>
      <c r="BC347" s="54" t="s">
        <v>35</v>
      </c>
      <c r="BD347" s="50" t="s">
        <v>35</v>
      </c>
      <c r="BE347" s="50" t="s">
        <v>35</v>
      </c>
      <c r="BF347" s="50" t="s">
        <v>35</v>
      </c>
      <c r="BG347" s="45" t="s">
        <v>35</v>
      </c>
      <c r="BH347" s="54" t="s">
        <v>35</v>
      </c>
      <c r="BI347" s="50" t="s">
        <v>35</v>
      </c>
      <c r="BJ347" s="50" t="s">
        <v>35</v>
      </c>
      <c r="BK347" s="50" t="s">
        <v>35</v>
      </c>
      <c r="BL347" s="45" t="s">
        <v>35</v>
      </c>
      <c r="BM347" s="54" t="s">
        <v>35</v>
      </c>
      <c r="BN347" s="50" t="s">
        <v>35</v>
      </c>
      <c r="BO347" s="50" t="s">
        <v>35</v>
      </c>
      <c r="BP347" s="50" t="s">
        <v>35</v>
      </c>
      <c r="BQ347" s="45" t="s">
        <v>35</v>
      </c>
      <c r="BR347" s="54" t="s">
        <v>35</v>
      </c>
      <c r="BS347" s="50" t="s">
        <v>35</v>
      </c>
      <c r="BT347" s="50" t="s">
        <v>35</v>
      </c>
      <c r="BU347" s="50" t="s">
        <v>35</v>
      </c>
      <c r="BV347" s="50" t="s">
        <v>35</v>
      </c>
      <c r="BW347" s="50" t="s">
        <v>35</v>
      </c>
      <c r="BX347" s="50" t="s">
        <v>35</v>
      </c>
      <c r="BY347" s="39" t="s">
        <v>35</v>
      </c>
      <c r="BZ347" s="39" t="s">
        <v>35</v>
      </c>
      <c r="CA347" s="39" t="s">
        <v>35</v>
      </c>
      <c r="CB347" s="8"/>
      <c r="CC347" s="8"/>
      <c r="CD347" s="8"/>
      <c r="CE347" s="8"/>
      <c r="CF347" s="8"/>
      <c r="CG347" s="8"/>
      <c r="CH347" s="8"/>
      <c r="CI347" s="8"/>
      <c r="CJ347" s="8"/>
      <c r="CK347" s="8"/>
      <c r="CL347" s="8"/>
      <c r="CM347" s="8"/>
      <c r="CN347" s="8"/>
      <c r="CO347" s="8"/>
      <c r="CP347" s="8"/>
      <c r="CQ347" s="8"/>
      <c r="CR347" s="8"/>
      <c r="CS347" s="8"/>
      <c r="CT347" s="8"/>
      <c r="CU347" s="8"/>
      <c r="CV347" s="8"/>
      <c r="CW347" s="8"/>
      <c r="CX347" s="8"/>
      <c r="CY347" s="8"/>
      <c r="CZ347" s="8"/>
    </row>
    <row r="348" s="489" customFormat="true" ht="15" customHeight="true" x14ac:dyDescent="0.2">
      <c r="B348" s="488"/>
      <c r="AB348" s="344"/>
      <c r="AC348" s="344"/>
      <c r="AD348" s="344"/>
      <c r="AE348" s="344"/>
      <c r="AF348" s="344"/>
      <c r="AG348" s="344"/>
      <c r="AH348" s="344"/>
      <c r="AI348" s="344"/>
      <c r="AJ348" s="344"/>
      <c r="AK348" s="344"/>
      <c r="AL348" s="344"/>
      <c r="AM348" s="344"/>
      <c r="AN348" s="344"/>
      <c r="AO348" s="344"/>
      <c r="AP348" s="344"/>
      <c r="AQ348" s="344"/>
      <c r="AR348" s="344"/>
      <c r="AS348" s="344"/>
      <c r="AT348" s="344"/>
      <c r="AU348" s="344"/>
      <c r="AV348" s="344"/>
      <c r="AW348" s="344"/>
      <c r="AX348" s="344"/>
      <c r="AY348" s="344"/>
      <c r="AZ348" s="344"/>
      <c r="BA348" s="965"/>
      <c r="BB348" s="552" t="s">
        <v>48</v>
      </c>
      <c r="BC348" s="54" t="s">
        <v>35</v>
      </c>
      <c r="BD348" s="50" t="s">
        <v>35</v>
      </c>
      <c r="BE348" s="50" t="s">
        <v>35</v>
      </c>
      <c r="BF348" s="50" t="s">
        <v>35</v>
      </c>
      <c r="BG348" s="45" t="s">
        <v>35</v>
      </c>
      <c r="BH348" s="54" t="s">
        <v>35</v>
      </c>
      <c r="BI348" s="50" t="s">
        <v>35</v>
      </c>
      <c r="BJ348" s="50" t="s">
        <v>35</v>
      </c>
      <c r="BK348" s="50" t="s">
        <v>35</v>
      </c>
      <c r="BL348" s="45" t="s">
        <v>35</v>
      </c>
      <c r="BM348" s="54" t="s">
        <v>35</v>
      </c>
      <c r="BN348" s="50" t="s">
        <v>35</v>
      </c>
      <c r="BO348" s="50" t="s">
        <v>35</v>
      </c>
      <c r="BP348" s="50" t="s">
        <v>35</v>
      </c>
      <c r="BQ348" s="45" t="s">
        <v>35</v>
      </c>
      <c r="BR348" s="54" t="s">
        <v>35</v>
      </c>
      <c r="BS348" s="50" t="s">
        <v>35</v>
      </c>
      <c r="BT348" s="50" t="s">
        <v>35</v>
      </c>
      <c r="BU348" s="50" t="s">
        <v>35</v>
      </c>
      <c r="BV348" s="50" t="s">
        <v>35</v>
      </c>
      <c r="BW348" s="50" t="s">
        <v>35</v>
      </c>
      <c r="BX348" s="50" t="s">
        <v>35</v>
      </c>
      <c r="BY348" s="39" t="s">
        <v>35</v>
      </c>
      <c r="BZ348" s="39" t="s">
        <v>35</v>
      </c>
      <c r="CA348" s="39" t="s">
        <v>35</v>
      </c>
      <c r="CB348" s="8"/>
      <c r="CC348" s="8"/>
      <c r="CD348" s="8"/>
      <c r="CE348" s="8"/>
      <c r="CF348" s="8"/>
      <c r="CG348" s="8"/>
      <c r="CH348" s="8"/>
      <c r="CI348" s="8"/>
      <c r="CJ348" s="8"/>
      <c r="CK348" s="8"/>
      <c r="CL348" s="8"/>
      <c r="CM348" s="8"/>
      <c r="CN348" s="8"/>
      <c r="CO348" s="8"/>
      <c r="CP348" s="8"/>
      <c r="CQ348" s="8"/>
      <c r="CR348" s="8"/>
      <c r="CS348" s="8"/>
      <c r="CT348" s="8"/>
      <c r="CU348" s="8"/>
      <c r="CV348" s="8"/>
      <c r="CW348" s="8"/>
      <c r="CX348" s="8"/>
      <c r="CY348" s="8"/>
      <c r="CZ348" s="8"/>
    </row>
    <row r="349" s="489" customFormat="true" ht="15" customHeight="true" x14ac:dyDescent="0.2">
      <c r="B349" s="488"/>
      <c r="AB349" s="344"/>
      <c r="AC349" s="344"/>
      <c r="AD349" s="344"/>
      <c r="AE349" s="344"/>
      <c r="AF349" s="344"/>
      <c r="AG349" s="344"/>
      <c r="AH349" s="344"/>
      <c r="AI349" s="344"/>
      <c r="AJ349" s="344"/>
      <c r="AK349" s="344"/>
      <c r="AL349" s="344"/>
      <c r="AM349" s="344"/>
      <c r="AN349" s="344"/>
      <c r="AO349" s="344"/>
      <c r="AP349" s="344"/>
      <c r="AQ349" s="344"/>
      <c r="AR349" s="344"/>
      <c r="AS349" s="344"/>
      <c r="AT349" s="344"/>
      <c r="AU349" s="344"/>
      <c r="AV349" s="344"/>
      <c r="AW349" s="344"/>
      <c r="AX349" s="344"/>
      <c r="AY349" s="344"/>
      <c r="AZ349" s="344"/>
      <c r="BA349" s="966" t="s">
        <v>143</v>
      </c>
      <c r="BB349" s="552" t="s">
        <v>49</v>
      </c>
      <c r="BC349" s="54" t="s">
        <v>35</v>
      </c>
      <c r="BD349" s="50" t="s">
        <v>35</v>
      </c>
      <c r="BE349" s="50" t="s">
        <v>35</v>
      </c>
      <c r="BF349" s="50" t="s">
        <v>35</v>
      </c>
      <c r="BG349" s="45" t="s">
        <v>35</v>
      </c>
      <c r="BH349" s="54" t="s">
        <v>35</v>
      </c>
      <c r="BI349" s="50" t="s">
        <v>35</v>
      </c>
      <c r="BJ349" s="50" t="s">
        <v>35</v>
      </c>
      <c r="BK349" s="50" t="s">
        <v>35</v>
      </c>
      <c r="BL349" s="45" t="s">
        <v>35</v>
      </c>
      <c r="BM349" s="54" t="s">
        <v>35</v>
      </c>
      <c r="BN349" s="50" t="s">
        <v>35</v>
      </c>
      <c r="BO349" s="50" t="s">
        <v>35</v>
      </c>
      <c r="BP349" s="50" t="s">
        <v>35</v>
      </c>
      <c r="BQ349" s="45" t="s">
        <v>35</v>
      </c>
      <c r="BR349" s="54" t="s">
        <v>35</v>
      </c>
      <c r="BS349" s="50" t="s">
        <v>35</v>
      </c>
      <c r="BT349" s="50" t="s">
        <v>35</v>
      </c>
      <c r="BU349" s="50" t="s">
        <v>35</v>
      </c>
      <c r="BV349" s="50" t="s">
        <v>35</v>
      </c>
      <c r="BW349" s="50" t="s">
        <v>35</v>
      </c>
      <c r="BX349" s="50" t="s">
        <v>35</v>
      </c>
      <c r="BY349" s="39" t="s">
        <v>35</v>
      </c>
      <c r="BZ349" s="39" t="s">
        <v>35</v>
      </c>
      <c r="CA349" s="39" t="s">
        <v>35</v>
      </c>
      <c r="CB349" s="8"/>
      <c r="CC349" s="8"/>
      <c r="CD349" s="8"/>
      <c r="CE349" s="8"/>
      <c r="CF349" s="8"/>
      <c r="CG349" s="8"/>
      <c r="CH349" s="8"/>
      <c r="CI349" s="8"/>
      <c r="CJ349" s="8"/>
      <c r="CK349" s="8"/>
      <c r="CL349" s="8"/>
      <c r="CM349" s="8"/>
      <c r="CN349" s="8"/>
      <c r="CO349" s="8"/>
      <c r="CP349" s="8"/>
      <c r="CQ349" s="8"/>
      <c r="CR349" s="8"/>
      <c r="CS349" s="8"/>
      <c r="CT349" s="8"/>
      <c r="CU349" s="8"/>
      <c r="CV349" s="8"/>
      <c r="CW349" s="8"/>
      <c r="CX349" s="8"/>
      <c r="CY349" s="8"/>
      <c r="CZ349" s="8"/>
    </row>
    <row r="350" s="489" customFormat="true" ht="15" customHeight="true" x14ac:dyDescent="0.2">
      <c r="B350" s="488"/>
      <c r="AB350" s="344"/>
      <c r="AC350" s="344"/>
      <c r="AD350" s="344"/>
      <c r="AE350" s="344"/>
      <c r="AF350" s="344"/>
      <c r="AG350" s="344"/>
      <c r="AH350" s="344"/>
      <c r="AI350" s="344"/>
      <c r="AJ350" s="344"/>
      <c r="AK350" s="344"/>
      <c r="AL350" s="344"/>
      <c r="AM350" s="344"/>
      <c r="AN350" s="344"/>
      <c r="AO350" s="344"/>
      <c r="AP350" s="344"/>
      <c r="AQ350" s="344"/>
      <c r="AR350" s="344"/>
      <c r="AS350" s="344"/>
      <c r="AT350" s="344"/>
      <c r="AU350" s="344"/>
      <c r="AV350" s="344"/>
      <c r="AW350" s="344"/>
      <c r="AX350" s="344"/>
      <c r="AY350" s="344"/>
      <c r="AZ350" s="344"/>
      <c r="BA350" s="965"/>
      <c r="BB350" s="552" t="s">
        <v>48</v>
      </c>
      <c r="BC350" s="54" t="s">
        <v>35</v>
      </c>
      <c r="BD350" s="50" t="s">
        <v>35</v>
      </c>
      <c r="BE350" s="50" t="s">
        <v>35</v>
      </c>
      <c r="BF350" s="50" t="s">
        <v>35</v>
      </c>
      <c r="BG350" s="45" t="s">
        <v>35</v>
      </c>
      <c r="BH350" s="54" t="s">
        <v>35</v>
      </c>
      <c r="BI350" s="50" t="s">
        <v>35</v>
      </c>
      <c r="BJ350" s="50" t="s">
        <v>35</v>
      </c>
      <c r="BK350" s="50" t="s">
        <v>35</v>
      </c>
      <c r="BL350" s="45" t="s">
        <v>35</v>
      </c>
      <c r="BM350" s="54" t="s">
        <v>35</v>
      </c>
      <c r="BN350" s="50" t="s">
        <v>35</v>
      </c>
      <c r="BO350" s="50" t="s">
        <v>35</v>
      </c>
      <c r="BP350" s="50" t="s">
        <v>35</v>
      </c>
      <c r="BQ350" s="45" t="s">
        <v>35</v>
      </c>
      <c r="BR350" s="54" t="s">
        <v>35</v>
      </c>
      <c r="BS350" s="50" t="s">
        <v>35</v>
      </c>
      <c r="BT350" s="50" t="s">
        <v>35</v>
      </c>
      <c r="BU350" s="50" t="s">
        <v>35</v>
      </c>
      <c r="BV350" s="50" t="s">
        <v>35</v>
      </c>
      <c r="BW350" s="50" t="s">
        <v>35</v>
      </c>
      <c r="BX350" s="50" t="s">
        <v>35</v>
      </c>
      <c r="BY350" s="39" t="s">
        <v>35</v>
      </c>
      <c r="BZ350" s="39" t="s">
        <v>35</v>
      </c>
      <c r="CA350" s="39" t="s">
        <v>35</v>
      </c>
      <c r="CB350" s="8"/>
      <c r="CC350" s="8"/>
      <c r="CD350" s="8"/>
      <c r="CE350" s="8"/>
      <c r="CF350" s="8"/>
      <c r="CG350" s="8"/>
      <c r="CH350" s="8"/>
      <c r="CI350" s="8"/>
      <c r="CJ350" s="8"/>
      <c r="CK350" s="8"/>
      <c r="CL350" s="8"/>
      <c r="CM350" s="8"/>
      <c r="CN350" s="8"/>
      <c r="CO350" s="8"/>
      <c r="CP350" s="8"/>
      <c r="CQ350" s="8"/>
      <c r="CR350" s="8"/>
      <c r="CS350" s="8"/>
      <c r="CT350" s="8"/>
      <c r="CU350" s="8"/>
      <c r="CV350" s="8"/>
      <c r="CW350" s="8"/>
      <c r="CX350" s="8"/>
      <c r="CY350" s="8"/>
      <c r="CZ350" s="8"/>
    </row>
    <row r="351" s="489" customFormat="true" ht="15" customHeight="true" x14ac:dyDescent="0.2">
      <c r="B351" s="488"/>
      <c r="AB351" s="344"/>
      <c r="AC351" s="344"/>
      <c r="AD351" s="344"/>
      <c r="AE351" s="344"/>
      <c r="AF351" s="344"/>
      <c r="AG351" s="344"/>
      <c r="AH351" s="344"/>
      <c r="AI351" s="344"/>
      <c r="AJ351" s="344"/>
      <c r="AK351" s="344"/>
      <c r="AL351" s="344"/>
      <c r="AM351" s="344"/>
      <c r="AN351" s="344"/>
      <c r="AO351" s="344"/>
      <c r="AP351" s="344"/>
      <c r="AQ351" s="344"/>
      <c r="AR351" s="344"/>
      <c r="AS351" s="344"/>
      <c r="AT351" s="344"/>
      <c r="AU351" s="344"/>
      <c r="AV351" s="344"/>
      <c r="AW351" s="344"/>
      <c r="AX351" s="344"/>
      <c r="AY351" s="344"/>
      <c r="AZ351" s="344"/>
      <c r="BA351" s="966" t="s">
        <v>144</v>
      </c>
      <c r="BB351" s="552" t="s">
        <v>49</v>
      </c>
      <c r="BC351" s="54" t="s">
        <v>35</v>
      </c>
      <c r="BD351" s="50" t="s">
        <v>35</v>
      </c>
      <c r="BE351" s="50" t="s">
        <v>35</v>
      </c>
      <c r="BF351" s="50" t="s">
        <v>35</v>
      </c>
      <c r="BG351" s="45" t="s">
        <v>35</v>
      </c>
      <c r="BH351" s="54" t="s">
        <v>35</v>
      </c>
      <c r="BI351" s="50" t="s">
        <v>35</v>
      </c>
      <c r="BJ351" s="50" t="s">
        <v>35</v>
      </c>
      <c r="BK351" s="50" t="s">
        <v>35</v>
      </c>
      <c r="BL351" s="45" t="s">
        <v>35</v>
      </c>
      <c r="BM351" s="54" t="s">
        <v>35</v>
      </c>
      <c r="BN351" s="50" t="s">
        <v>35</v>
      </c>
      <c r="BO351" s="50" t="s">
        <v>35</v>
      </c>
      <c r="BP351" s="50" t="s">
        <v>35</v>
      </c>
      <c r="BQ351" s="45" t="s">
        <v>35</v>
      </c>
      <c r="BR351" s="54" t="s">
        <v>35</v>
      </c>
      <c r="BS351" s="50" t="s">
        <v>35</v>
      </c>
      <c r="BT351" s="50" t="s">
        <v>35</v>
      </c>
      <c r="BU351" s="50" t="s">
        <v>35</v>
      </c>
      <c r="BV351" s="50" t="s">
        <v>35</v>
      </c>
      <c r="BW351" s="50" t="s">
        <v>35</v>
      </c>
      <c r="BX351" s="50" t="s">
        <v>35</v>
      </c>
      <c r="BY351" s="39" t="s">
        <v>35</v>
      </c>
      <c r="BZ351" s="39" t="s">
        <v>35</v>
      </c>
      <c r="CA351" s="39" t="s">
        <v>35</v>
      </c>
      <c r="CB351" s="8"/>
      <c r="CC351" s="8"/>
      <c r="CD351" s="8"/>
      <c r="CE351" s="8"/>
      <c r="CF351" s="8"/>
      <c r="CG351" s="8"/>
      <c r="CH351" s="8"/>
      <c r="CI351" s="8"/>
      <c r="CJ351" s="8"/>
      <c r="CK351" s="8"/>
      <c r="CL351" s="8"/>
      <c r="CM351" s="8"/>
      <c r="CN351" s="8"/>
      <c r="CO351" s="8"/>
      <c r="CP351" s="8"/>
      <c r="CQ351" s="8"/>
      <c r="CR351" s="8"/>
      <c r="CS351" s="8"/>
      <c r="CT351" s="8"/>
      <c r="CU351" s="8"/>
      <c r="CV351" s="8"/>
      <c r="CW351" s="8"/>
      <c r="CX351" s="8"/>
      <c r="CY351" s="8"/>
      <c r="CZ351" s="8"/>
    </row>
    <row r="352" s="489" customFormat="true" ht="15" customHeight="true" x14ac:dyDescent="0.2">
      <c r="B352" s="488"/>
      <c r="AB352" s="344"/>
      <c r="AC352" s="344"/>
      <c r="AD352" s="344"/>
      <c r="AE352" s="344"/>
      <c r="AF352" s="344"/>
      <c r="AG352" s="344"/>
      <c r="AH352" s="344"/>
      <c r="AI352" s="344"/>
      <c r="AJ352" s="344"/>
      <c r="AK352" s="344"/>
      <c r="AL352" s="344"/>
      <c r="AM352" s="344"/>
      <c r="AN352" s="344"/>
      <c r="AO352" s="344"/>
      <c r="AP352" s="344"/>
      <c r="AQ352" s="344"/>
      <c r="AR352" s="344"/>
      <c r="AS352" s="344"/>
      <c r="AT352" s="344"/>
      <c r="AU352" s="344"/>
      <c r="AV352" s="344"/>
      <c r="AW352" s="344"/>
      <c r="AX352" s="344"/>
      <c r="AY352" s="344"/>
      <c r="AZ352" s="344"/>
      <c r="BA352" s="965"/>
      <c r="BB352" s="552" t="s">
        <v>48</v>
      </c>
      <c r="BC352" s="54" t="s">
        <v>35</v>
      </c>
      <c r="BD352" s="50" t="s">
        <v>35</v>
      </c>
      <c r="BE352" s="50" t="s">
        <v>35</v>
      </c>
      <c r="BF352" s="50" t="s">
        <v>35</v>
      </c>
      <c r="BG352" s="45" t="s">
        <v>35</v>
      </c>
      <c r="BH352" s="54" t="s">
        <v>35</v>
      </c>
      <c r="BI352" s="50" t="s">
        <v>35</v>
      </c>
      <c r="BJ352" s="50" t="s">
        <v>35</v>
      </c>
      <c r="BK352" s="50" t="s">
        <v>35</v>
      </c>
      <c r="BL352" s="45" t="s">
        <v>35</v>
      </c>
      <c r="BM352" s="54" t="s">
        <v>35</v>
      </c>
      <c r="BN352" s="50" t="s">
        <v>35</v>
      </c>
      <c r="BO352" s="50" t="s">
        <v>35</v>
      </c>
      <c r="BP352" s="50" t="s">
        <v>35</v>
      </c>
      <c r="BQ352" s="45" t="s">
        <v>35</v>
      </c>
      <c r="BR352" s="54" t="s">
        <v>35</v>
      </c>
      <c r="BS352" s="50" t="s">
        <v>35</v>
      </c>
      <c r="BT352" s="50" t="s">
        <v>35</v>
      </c>
      <c r="BU352" s="50" t="s">
        <v>35</v>
      </c>
      <c r="BV352" s="50" t="s">
        <v>35</v>
      </c>
      <c r="BW352" s="50" t="s">
        <v>35</v>
      </c>
      <c r="BX352" s="50" t="s">
        <v>35</v>
      </c>
      <c r="BY352" s="39" t="s">
        <v>35</v>
      </c>
      <c r="BZ352" s="39" t="s">
        <v>35</v>
      </c>
      <c r="CA352" s="39" t="s">
        <v>35</v>
      </c>
      <c r="CB352" s="8"/>
      <c r="CC352" s="8"/>
      <c r="CD352" s="8"/>
      <c r="CE352" s="8"/>
      <c r="CF352" s="8"/>
      <c r="CG352" s="8"/>
      <c r="CH352" s="8"/>
      <c r="CI352" s="8"/>
      <c r="CJ352" s="8"/>
      <c r="CK352" s="8"/>
      <c r="CL352" s="8"/>
      <c r="CM352" s="8"/>
      <c r="CN352" s="8"/>
      <c r="CO352" s="8"/>
      <c r="CP352" s="8"/>
      <c r="CQ352" s="8"/>
      <c r="CR352" s="8"/>
      <c r="CS352" s="8"/>
      <c r="CT352" s="8"/>
      <c r="CU352" s="8"/>
      <c r="CV352" s="8"/>
      <c r="CW352" s="8"/>
      <c r="CX352" s="8"/>
      <c r="CY352" s="8"/>
      <c r="CZ352" s="8"/>
    </row>
    <row r="353" s="489" customFormat="true" ht="15" customHeight="true" x14ac:dyDescent="0.2">
      <c r="B353" s="488"/>
      <c r="AB353" s="344"/>
      <c r="AC353" s="344"/>
      <c r="AD353" s="344"/>
      <c r="AE353" s="344"/>
      <c r="AF353" s="344"/>
      <c r="AG353" s="344"/>
      <c r="AH353" s="344"/>
      <c r="AI353" s="344"/>
      <c r="AJ353" s="344"/>
      <c r="AK353" s="344"/>
      <c r="AL353" s="344"/>
      <c r="AM353" s="344"/>
      <c r="AN353" s="344"/>
      <c r="AO353" s="344"/>
      <c r="AP353" s="344"/>
      <c r="AQ353" s="344"/>
      <c r="AR353" s="344"/>
      <c r="AS353" s="344"/>
      <c r="AT353" s="344"/>
      <c r="AU353" s="344"/>
      <c r="AV353" s="344"/>
      <c r="AW353" s="344"/>
      <c r="AX353" s="344"/>
      <c r="AY353" s="344"/>
      <c r="AZ353" s="344"/>
      <c r="BA353" s="966" t="s">
        <v>139</v>
      </c>
      <c r="BB353" s="552" t="s">
        <v>49</v>
      </c>
      <c r="BC353" s="54" t="s">
        <v>35</v>
      </c>
      <c r="BD353" s="50" t="s">
        <v>35</v>
      </c>
      <c r="BE353" s="50" t="s">
        <v>35</v>
      </c>
      <c r="BF353" s="50" t="s">
        <v>35</v>
      </c>
      <c r="BG353" s="45" t="s">
        <v>35</v>
      </c>
      <c r="BH353" s="54" t="s">
        <v>35</v>
      </c>
      <c r="BI353" s="50" t="s">
        <v>35</v>
      </c>
      <c r="BJ353" s="50" t="s">
        <v>35</v>
      </c>
      <c r="BK353" s="50" t="s">
        <v>35</v>
      </c>
      <c r="BL353" s="45" t="s">
        <v>35</v>
      </c>
      <c r="BM353" s="54" t="s">
        <v>35</v>
      </c>
      <c r="BN353" s="50" t="s">
        <v>35</v>
      </c>
      <c r="BO353" s="50" t="s">
        <v>35</v>
      </c>
      <c r="BP353" s="50" t="s">
        <v>35</v>
      </c>
      <c r="BQ353" s="45" t="s">
        <v>35</v>
      </c>
      <c r="BR353" s="54" t="s">
        <v>35</v>
      </c>
      <c r="BS353" s="50" t="s">
        <v>35</v>
      </c>
      <c r="BT353" s="50" t="s">
        <v>35</v>
      </c>
      <c r="BU353" s="50" t="s">
        <v>35</v>
      </c>
      <c r="BV353" s="50" t="s">
        <v>35</v>
      </c>
      <c r="BW353" s="50" t="s">
        <v>35</v>
      </c>
      <c r="BX353" s="50" t="s">
        <v>35</v>
      </c>
      <c r="BY353" s="39" t="s">
        <v>35</v>
      </c>
      <c r="BZ353" s="39" t="s">
        <v>35</v>
      </c>
      <c r="CA353" s="39" t="s">
        <v>35</v>
      </c>
      <c r="CB353" s="8"/>
      <c r="CC353" s="8"/>
      <c r="CD353" s="8"/>
      <c r="CE353" s="8"/>
      <c r="CF353" s="8"/>
      <c r="CG353" s="8"/>
      <c r="CH353" s="8"/>
      <c r="CI353" s="8"/>
      <c r="CJ353" s="8"/>
      <c r="CK353" s="8"/>
      <c r="CL353" s="8"/>
      <c r="CM353" s="8"/>
      <c r="CN353" s="8"/>
      <c r="CO353" s="8"/>
      <c r="CP353" s="8"/>
      <c r="CQ353" s="8"/>
      <c r="CR353" s="8"/>
      <c r="CS353" s="8"/>
      <c r="CT353" s="8"/>
      <c r="CU353" s="8"/>
      <c r="CV353" s="8"/>
      <c r="CW353" s="8"/>
      <c r="CX353" s="8"/>
      <c r="CY353" s="8"/>
      <c r="CZ353" s="8"/>
    </row>
    <row r="354" s="489" customFormat="true" ht="15" customHeight="true" x14ac:dyDescent="0.2">
      <c r="B354" s="488"/>
      <c r="AB354" s="344"/>
      <c r="AC354" s="344"/>
      <c r="AD354" s="344"/>
      <c r="AE354" s="344"/>
      <c r="AF354" s="344"/>
      <c r="AG354" s="344"/>
      <c r="AH354" s="344"/>
      <c r="AI354" s="344"/>
      <c r="AJ354" s="344"/>
      <c r="AK354" s="344"/>
      <c r="AL354" s="344"/>
      <c r="AM354" s="344"/>
      <c r="AN354" s="344"/>
      <c r="AO354" s="344"/>
      <c r="AP354" s="344"/>
      <c r="AQ354" s="344"/>
      <c r="AR354" s="344"/>
      <c r="AS354" s="344"/>
      <c r="AT354" s="344"/>
      <c r="AU354" s="344"/>
      <c r="AV354" s="344"/>
      <c r="AW354" s="344"/>
      <c r="AX354" s="344"/>
      <c r="AY354" s="344"/>
      <c r="AZ354" s="344"/>
      <c r="BA354" s="967"/>
      <c r="BB354" s="554" t="s">
        <v>48</v>
      </c>
      <c r="BC354" s="53" t="s">
        <v>35</v>
      </c>
      <c r="BD354" s="49" t="s">
        <v>35</v>
      </c>
      <c r="BE354" s="49" t="s">
        <v>35</v>
      </c>
      <c r="BF354" s="49" t="s">
        <v>35</v>
      </c>
      <c r="BG354" s="44" t="s">
        <v>35</v>
      </c>
      <c r="BH354" s="53" t="s">
        <v>35</v>
      </c>
      <c r="BI354" s="49" t="s">
        <v>35</v>
      </c>
      <c r="BJ354" s="49" t="s">
        <v>35</v>
      </c>
      <c r="BK354" s="49" t="s">
        <v>35</v>
      </c>
      <c r="BL354" s="44" t="s">
        <v>35</v>
      </c>
      <c r="BM354" s="53" t="s">
        <v>35</v>
      </c>
      <c r="BN354" s="49" t="s">
        <v>35</v>
      </c>
      <c r="BO354" s="49" t="s">
        <v>35</v>
      </c>
      <c r="BP354" s="49" t="s">
        <v>35</v>
      </c>
      <c r="BQ354" s="44" t="s">
        <v>35</v>
      </c>
      <c r="BR354" s="53" t="s">
        <v>35</v>
      </c>
      <c r="BS354" s="49" t="s">
        <v>35</v>
      </c>
      <c r="BT354" s="49" t="s">
        <v>35</v>
      </c>
      <c r="BU354" s="49" t="s">
        <v>35</v>
      </c>
      <c r="BV354" s="49" t="s">
        <v>35</v>
      </c>
      <c r="BW354" s="49" t="s">
        <v>35</v>
      </c>
      <c r="BX354" s="49" t="s">
        <v>35</v>
      </c>
      <c r="BY354" s="38" t="s">
        <v>35</v>
      </c>
      <c r="BZ354" s="38" t="s">
        <v>35</v>
      </c>
      <c r="CA354" s="38" t="s">
        <v>35</v>
      </c>
      <c r="CB354" s="8"/>
      <c r="CC354" s="8"/>
      <c r="CD354" s="8"/>
      <c r="CE354" s="8"/>
      <c r="CF354" s="8"/>
      <c r="CG354" s="8"/>
      <c r="CH354" s="8"/>
      <c r="CI354" s="8"/>
      <c r="CJ354" s="8"/>
      <c r="CK354" s="8"/>
      <c r="CL354" s="8"/>
      <c r="CM354" s="8"/>
      <c r="CN354" s="8"/>
      <c r="CO354" s="8"/>
      <c r="CP354" s="8"/>
      <c r="CQ354" s="8"/>
      <c r="CR354" s="8"/>
      <c r="CS354" s="8"/>
      <c r="CT354" s="8"/>
      <c r="CU354" s="8"/>
      <c r="CV354" s="8"/>
      <c r="CW354" s="8"/>
      <c r="CX354" s="8"/>
      <c r="CY354" s="8"/>
      <c r="CZ354" s="8"/>
    </row>
    <row r="355" s="489" customFormat="true" ht="15" customHeight="true" x14ac:dyDescent="0.2">
      <c r="B355" s="488"/>
      <c r="AB355" s="344"/>
      <c r="AC355" s="344"/>
      <c r="AD355" s="344"/>
      <c r="AE355" s="344"/>
      <c r="AF355" s="344"/>
      <c r="AG355" s="344"/>
      <c r="AH355" s="344"/>
      <c r="AI355" s="344"/>
      <c r="AJ355" s="344"/>
      <c r="AK355" s="344"/>
      <c r="AL355" s="344"/>
      <c r="AM355" s="344"/>
      <c r="AN355" s="344"/>
      <c r="AO355" s="344"/>
      <c r="AP355" s="344"/>
      <c r="AQ355" s="344"/>
      <c r="AR355" s="344"/>
      <c r="AS355" s="344"/>
      <c r="AT355" s="344"/>
      <c r="AU355" s="344"/>
      <c r="AV355" s="344"/>
      <c r="AW355" s="344"/>
      <c r="AX355" s="344"/>
      <c r="AY355" s="344"/>
      <c r="AZ355" s="344"/>
      <c r="BA355" s="364"/>
      <c r="BB355" s="320"/>
      <c r="BC355" s="407"/>
      <c r="BD355" s="407"/>
      <c r="BE355" s="407"/>
      <c r="BF355" s="407"/>
      <c r="BG355" s="407"/>
      <c r="BH355" s="407"/>
      <c r="BI355" s="407"/>
      <c r="BJ355" s="407"/>
      <c r="BK355" s="407"/>
      <c r="BL355" s="407"/>
      <c r="BM355" s="407"/>
      <c r="BN355" s="407"/>
      <c r="BO355" s="407"/>
      <c r="BP355" s="407"/>
      <c r="BQ355" s="407"/>
      <c r="BR355" s="407"/>
      <c r="BS355" s="407"/>
      <c r="BT355" s="407"/>
      <c r="BU355" s="407"/>
      <c r="BV355" s="407"/>
      <c r="BW355" s="407"/>
      <c r="BX355" s="407"/>
      <c r="BY355" s="407"/>
      <c r="BZ355" s="408"/>
      <c r="CA355" s="408"/>
      <c r="CB355" s="408"/>
      <c r="CC355" s="408"/>
      <c r="CD355" s="408"/>
      <c r="CE355" s="408"/>
      <c r="CF355" s="408"/>
      <c r="CG355" s="408"/>
      <c r="CH355" s="408"/>
      <c r="CI355" s="408"/>
      <c r="CJ355" s="408"/>
      <c r="CK355" s="408"/>
      <c r="CL355" s="408"/>
      <c r="CM355" s="408"/>
      <c r="CN355" s="408"/>
      <c r="CO355" s="408"/>
      <c r="CP355" s="408"/>
      <c r="CQ355" s="408"/>
      <c r="CR355" s="408"/>
      <c r="CS355" s="408"/>
      <c r="CT355" s="408"/>
      <c r="CU355" s="408"/>
      <c r="CV355" s="408"/>
      <c r="CW355" s="408"/>
      <c r="CX355" s="408"/>
      <c r="CY355" s="408"/>
      <c r="CZ355" s="408"/>
    </row>
    <row r="356" s="489" customFormat="true" ht="15" customHeight="true" x14ac:dyDescent="0.2">
      <c r="B356" s="488"/>
      <c r="AB356" s="344"/>
      <c r="AC356" s="344"/>
      <c r="AD356" s="344"/>
      <c r="AE356" s="344"/>
      <c r="AF356" s="344"/>
      <c r="AG356" s="344"/>
      <c r="AH356" s="344"/>
      <c r="AI356" s="344"/>
      <c r="AJ356" s="344"/>
      <c r="AK356" s="344"/>
      <c r="AL356" s="344"/>
      <c r="AM356" s="344"/>
      <c r="AN356" s="344"/>
      <c r="AO356" s="344"/>
      <c r="AP356" s="344"/>
      <c r="AQ356" s="344"/>
      <c r="AR356" s="344"/>
      <c r="AS356" s="344"/>
      <c r="AT356" s="344"/>
      <c r="AU356" s="344"/>
      <c r="AV356" s="344"/>
      <c r="AW356" s="344"/>
      <c r="AX356" s="344"/>
      <c r="AY356" s="344"/>
      <c r="AZ356" s="344"/>
      <c r="BA356" s="364"/>
      <c r="BB356" s="320"/>
      <c r="BC356" s="364"/>
      <c r="BD356" s="364"/>
      <c r="BE356" s="364"/>
      <c r="BF356" s="364"/>
      <c r="BG356" s="364"/>
      <c r="BH356" s="364"/>
      <c r="BI356" s="364"/>
      <c r="BJ356" s="364"/>
      <c r="BK356" s="364"/>
      <c r="BL356" s="364"/>
      <c r="BM356" s="364"/>
      <c r="BN356" s="364"/>
      <c r="BO356" s="364"/>
      <c r="BP356" s="364"/>
      <c r="BQ356" s="364"/>
      <c r="BR356" s="364"/>
      <c r="BS356" s="364"/>
      <c r="BT356" s="364"/>
      <c r="BU356" s="364"/>
      <c r="BV356" s="364"/>
      <c r="BW356" s="364"/>
      <c r="BX356" s="364"/>
      <c r="BY356" s="36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16" customFormat="true" ht="15" customHeight="true" x14ac:dyDescent="0.2">
      <c r="B357" s="318"/>
      <c r="AB357" s="344"/>
      <c r="AC357" s="344"/>
      <c r="AD357" s="344"/>
      <c r="AE357" s="344"/>
      <c r="AF357" s="344"/>
      <c r="AG357" s="344"/>
      <c r="AH357" s="344"/>
      <c r="AI357" s="344"/>
      <c r="AJ357" s="344"/>
      <c r="AK357" s="344"/>
      <c r="AL357" s="344"/>
      <c r="AM357" s="344"/>
      <c r="AN357" s="344"/>
      <c r="AO357" s="344"/>
      <c r="AP357" s="344"/>
      <c r="AQ357" s="344"/>
      <c r="AR357" s="344"/>
      <c r="AS357" s="344"/>
      <c r="AT357" s="344"/>
      <c r="AU357" s="344"/>
      <c r="AV357" s="344"/>
      <c r="AW357" s="344"/>
      <c r="AX357" s="344"/>
      <c r="AY357" s="344"/>
      <c r="AZ357" s="344"/>
      <c r="BA357" s="364"/>
      <c r="BB357" s="320"/>
      <c r="BC357" s="364"/>
      <c r="BD357" s="364"/>
      <c r="BE357" s="364"/>
      <c r="BF357" s="364"/>
      <c r="BG357" s="364"/>
      <c r="BH357" s="364"/>
      <c r="BI357" s="364"/>
      <c r="BJ357" s="364"/>
      <c r="BK357" s="364"/>
      <c r="BL357" s="364"/>
      <c r="BM357" s="364"/>
      <c r="BN357" s="364"/>
      <c r="BO357" s="364"/>
      <c r="BP357" s="364"/>
      <c r="BQ357" s="364"/>
      <c r="BR357" s="364"/>
      <c r="BS357" s="364"/>
      <c r="BT357" s="364"/>
      <c r="BU357" s="364"/>
      <c r="BV357" s="364"/>
      <c r="BW357" s="364"/>
      <c r="BX357" s="364"/>
      <c r="BY357" s="36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16" customFormat="true" ht="15" customHeight="true" x14ac:dyDescent="0.2">
      <c r="B358" s="318"/>
      <c r="AB358" s="344"/>
      <c r="AC358" s="344"/>
      <c r="AD358" s="344"/>
      <c r="AE358" s="344"/>
      <c r="AF358" s="344"/>
      <c r="AG358" s="344"/>
      <c r="AH358" s="344"/>
      <c r="AI358" s="344"/>
      <c r="AJ358" s="344"/>
      <c r="AK358" s="344"/>
      <c r="AL358" s="344"/>
      <c r="AM358" s="344"/>
      <c r="AN358" s="344"/>
      <c r="AO358" s="344"/>
      <c r="AP358" s="344"/>
      <c r="AQ358" s="344"/>
      <c r="AR358" s="344"/>
      <c r="AS358" s="344"/>
      <c r="AT358" s="344"/>
      <c r="AU358" s="344"/>
      <c r="AV358" s="344"/>
      <c r="AW358" s="344"/>
      <c r="AX358" s="344"/>
      <c r="AY358" s="344"/>
      <c r="AZ358" s="344"/>
      <c r="BA358" s="364"/>
      <c r="BB358" s="320"/>
      <c r="BC358" s="364"/>
      <c r="BD358" s="364"/>
      <c r="BE358" s="364"/>
      <c r="BF358" s="364"/>
      <c r="BG358" s="364"/>
      <c r="BH358" s="364"/>
      <c r="BI358" s="364"/>
      <c r="BJ358" s="364"/>
      <c r="BK358" s="364"/>
      <c r="BL358" s="364"/>
      <c r="BM358" s="364"/>
      <c r="BN358" s="364"/>
      <c r="BO358" s="364"/>
      <c r="BP358" s="364"/>
      <c r="BQ358" s="364"/>
      <c r="BR358" s="364"/>
      <c r="BS358" s="364"/>
      <c r="BT358" s="364"/>
      <c r="BU358" s="364"/>
      <c r="BV358" s="364"/>
      <c r="BW358" s="364"/>
      <c r="BX358" s="364"/>
      <c r="BY358" s="36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16" customFormat="true" ht="15" customHeight="true" x14ac:dyDescent="0.2">
      <c r="B359" s="318"/>
      <c r="AB359" s="344"/>
      <c r="AC359" s="344"/>
      <c r="AD359" s="344"/>
      <c r="AE359" s="344"/>
      <c r="AF359" s="344"/>
      <c r="AG359" s="344"/>
      <c r="AH359" s="344"/>
      <c r="AI359" s="344"/>
      <c r="AJ359" s="344"/>
      <c r="AK359" s="344"/>
      <c r="AL359" s="344"/>
      <c r="AM359" s="344"/>
      <c r="AN359" s="344"/>
      <c r="AO359" s="344"/>
      <c r="AP359" s="344"/>
      <c r="AQ359" s="344"/>
      <c r="AR359" s="344"/>
      <c r="AS359" s="344"/>
      <c r="AT359" s="344"/>
      <c r="AU359" s="344"/>
      <c r="AV359" s="344"/>
      <c r="AW359" s="344"/>
      <c r="AX359" s="344"/>
      <c r="AY359" s="344"/>
      <c r="AZ359" s="344"/>
      <c r="BA359" s="364"/>
      <c r="BB359" s="320"/>
      <c r="BC359" s="364"/>
      <c r="BD359" s="364"/>
      <c r="BE359" s="364"/>
      <c r="BF359" s="364"/>
      <c r="BG359" s="364"/>
      <c r="BH359" s="364"/>
      <c r="BI359" s="364"/>
      <c r="BJ359" s="364"/>
      <c r="BK359" s="364"/>
      <c r="BL359" s="364"/>
      <c r="BM359" s="364"/>
      <c r="BN359" s="364"/>
      <c r="BO359" s="364"/>
      <c r="BP359" s="364"/>
      <c r="BQ359" s="364"/>
      <c r="BR359" s="364"/>
      <c r="BS359" s="364"/>
      <c r="BT359" s="364"/>
      <c r="BU359" s="364"/>
      <c r="BV359" s="364"/>
      <c r="BW359" s="364"/>
      <c r="BX359" s="364"/>
      <c r="BY359" s="36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16" customFormat="true" ht="15" customHeight="true" x14ac:dyDescent="0.2">
      <c r="B360" s="318"/>
      <c r="AB360" s="344"/>
      <c r="AC360" s="344"/>
      <c r="AD360" s="344"/>
      <c r="AE360" s="344"/>
      <c r="AF360" s="344"/>
      <c r="AG360" s="344"/>
      <c r="AH360" s="344"/>
      <c r="AI360" s="344"/>
      <c r="AJ360" s="344"/>
      <c r="AK360" s="344"/>
      <c r="AL360" s="344"/>
      <c r="AM360" s="344"/>
      <c r="AN360" s="344"/>
      <c r="AO360" s="344"/>
      <c r="AP360" s="344"/>
      <c r="AQ360" s="344"/>
      <c r="AR360" s="344"/>
      <c r="AS360" s="344"/>
      <c r="AT360" s="344"/>
      <c r="AU360" s="344"/>
      <c r="AV360" s="344"/>
      <c r="AW360" s="344"/>
      <c r="AX360" s="344"/>
      <c r="AY360" s="344"/>
      <c r="AZ360" s="344"/>
      <c r="BA360" s="364"/>
      <c r="BB360" s="320"/>
      <c r="BC360" s="364"/>
      <c r="BD360" s="364"/>
      <c r="BE360" s="364"/>
      <c r="BF360" s="364"/>
      <c r="BG360" s="364"/>
      <c r="BH360" s="364"/>
      <c r="BI360" s="364"/>
      <c r="BJ360" s="364"/>
      <c r="BK360" s="364"/>
      <c r="BL360" s="364"/>
      <c r="BM360" s="364"/>
      <c r="BN360" s="364"/>
      <c r="BO360" s="364"/>
      <c r="BP360" s="364"/>
      <c r="BQ360" s="364"/>
      <c r="BR360" s="364"/>
      <c r="BS360" s="364"/>
      <c r="BT360" s="364"/>
      <c r="BU360" s="364"/>
      <c r="BV360" s="364"/>
      <c r="BW360" s="364"/>
      <c r="BX360" s="364"/>
      <c r="BY360" s="36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16" customFormat="true" ht="15" customHeight="true" x14ac:dyDescent="0.2">
      <c r="B361" s="318"/>
      <c r="AB361" s="344"/>
      <c r="AC361" s="344"/>
      <c r="AD361" s="344"/>
      <c r="AE361" s="344"/>
      <c r="AF361" s="344"/>
      <c r="AG361" s="344"/>
      <c r="AH361" s="344"/>
      <c r="AI361" s="344"/>
      <c r="AJ361" s="344"/>
      <c r="AK361" s="344"/>
      <c r="AL361" s="344"/>
      <c r="AM361" s="344"/>
      <c r="AN361" s="344"/>
      <c r="AO361" s="344"/>
      <c r="AP361" s="344"/>
      <c r="AQ361" s="344"/>
      <c r="AR361" s="344"/>
      <c r="AS361" s="344"/>
      <c r="AT361" s="344"/>
      <c r="AU361" s="344"/>
      <c r="AV361" s="344"/>
      <c r="AW361" s="344"/>
      <c r="AX361" s="344"/>
      <c r="AY361" s="344"/>
      <c r="AZ361" s="344"/>
      <c r="BA361" s="364"/>
      <c r="BB361" s="320"/>
      <c r="BC361" s="364"/>
      <c r="BD361" s="364"/>
      <c r="BE361" s="364"/>
      <c r="BF361" s="364"/>
      <c r="BG361" s="364"/>
      <c r="BH361" s="364"/>
      <c r="BI361" s="364"/>
      <c r="BJ361" s="364"/>
      <c r="BK361" s="364"/>
      <c r="BL361" s="364"/>
      <c r="BM361" s="364"/>
      <c r="BN361" s="364"/>
      <c r="BO361" s="364"/>
      <c r="BP361" s="364"/>
      <c r="BQ361" s="364"/>
      <c r="BR361" s="364"/>
      <c r="BS361" s="364"/>
      <c r="BT361" s="364"/>
      <c r="BU361" s="364"/>
      <c r="BV361" s="364"/>
      <c r="BW361" s="364"/>
      <c r="BX361" s="364"/>
      <c r="BY361" s="36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16" customFormat="true" ht="15" customHeight="true" x14ac:dyDescent="0.2">
      <c r="B362" s="318"/>
      <c r="AB362" s="344"/>
      <c r="AC362" s="344"/>
      <c r="AD362" s="344"/>
      <c r="AE362" s="344"/>
      <c r="AF362" s="344"/>
      <c r="AG362" s="344"/>
      <c r="AH362" s="344"/>
      <c r="AI362" s="344"/>
      <c r="AJ362" s="344"/>
      <c r="AK362" s="344"/>
      <c r="AL362" s="344"/>
      <c r="AM362" s="344"/>
      <c r="AN362" s="344"/>
      <c r="AO362" s="344"/>
      <c r="AP362" s="344"/>
      <c r="AQ362" s="344"/>
      <c r="AR362" s="344"/>
      <c r="AS362" s="344"/>
      <c r="AT362" s="344"/>
      <c r="AU362" s="344"/>
      <c r="AV362" s="344"/>
      <c r="AW362" s="344"/>
      <c r="AX362" s="344"/>
      <c r="AY362" s="344"/>
      <c r="AZ362" s="344"/>
      <c r="BA362" s="364"/>
      <c r="BB362" s="320"/>
      <c r="BC362" s="364"/>
      <c r="BD362" s="364"/>
      <c r="BE362" s="364"/>
      <c r="BF362" s="364"/>
      <c r="BG362" s="364"/>
      <c r="BH362" s="364"/>
      <c r="BI362" s="364"/>
      <c r="BJ362" s="364"/>
      <c r="BK362" s="364"/>
      <c r="BL362" s="364"/>
      <c r="BM362" s="364"/>
      <c r="BN362" s="364"/>
      <c r="BO362" s="364"/>
      <c r="BP362" s="364"/>
      <c r="BQ362" s="364"/>
      <c r="BR362" s="364"/>
      <c r="BS362" s="364"/>
      <c r="BT362" s="364"/>
      <c r="BU362" s="364"/>
      <c r="BV362" s="364"/>
      <c r="BW362" s="364"/>
      <c r="BX362" s="364"/>
      <c r="BY362" s="36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16" customFormat="true" ht="15" customHeight="true" x14ac:dyDescent="0.2">
      <c r="B363" s="318"/>
      <c r="AB363" s="344"/>
      <c r="AC363" s="344"/>
      <c r="AD363" s="344"/>
      <c r="AE363" s="344"/>
      <c r="AF363" s="344"/>
      <c r="AG363" s="344"/>
      <c r="AH363" s="344"/>
      <c r="AI363" s="344"/>
      <c r="AJ363" s="344"/>
      <c r="AK363" s="344"/>
      <c r="AL363" s="344"/>
      <c r="AM363" s="344"/>
      <c r="AN363" s="344"/>
      <c r="AO363" s="344"/>
      <c r="AP363" s="344"/>
      <c r="AQ363" s="344"/>
      <c r="AR363" s="344"/>
      <c r="AS363" s="344"/>
      <c r="AT363" s="344"/>
      <c r="AU363" s="344"/>
      <c r="AV363" s="344"/>
      <c r="AW363" s="344"/>
      <c r="AX363" s="344"/>
      <c r="AY363" s="344"/>
      <c r="AZ363" s="344"/>
      <c r="BA363" s="364"/>
      <c r="BB363" s="320"/>
      <c r="BC363" s="364"/>
      <c r="BD363" s="364"/>
      <c r="BE363" s="364"/>
      <c r="BF363" s="364"/>
      <c r="BG363" s="364"/>
      <c r="BH363" s="364"/>
      <c r="BI363" s="364"/>
      <c r="BJ363" s="364"/>
      <c r="BK363" s="364"/>
      <c r="BL363" s="364"/>
      <c r="BM363" s="364"/>
      <c r="BN363" s="364"/>
      <c r="BO363" s="364"/>
      <c r="BP363" s="364"/>
      <c r="BQ363" s="364"/>
      <c r="BR363" s="364"/>
      <c r="BS363" s="364"/>
      <c r="BT363" s="364"/>
      <c r="BU363" s="364"/>
      <c r="BV363" s="364"/>
      <c r="BW363" s="364"/>
      <c r="BX363" s="364"/>
      <c r="BY363" s="36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16" customFormat="true" ht="15" customHeight="true" x14ac:dyDescent="0.2">
      <c r="B364" s="318"/>
      <c r="AB364" s="344"/>
      <c r="AC364" s="344"/>
      <c r="AD364" s="344"/>
      <c r="AE364" s="344"/>
      <c r="AF364" s="344"/>
      <c r="AG364" s="344"/>
      <c r="AH364" s="344"/>
      <c r="AI364" s="344"/>
      <c r="AJ364" s="344"/>
      <c r="AK364" s="344"/>
      <c r="AL364" s="344"/>
      <c r="AM364" s="344"/>
      <c r="AN364" s="344"/>
      <c r="AO364" s="344"/>
      <c r="AP364" s="344"/>
      <c r="AQ364" s="344"/>
      <c r="AR364" s="344"/>
      <c r="AS364" s="344"/>
      <c r="AT364" s="344"/>
      <c r="AU364" s="344"/>
      <c r="AV364" s="344"/>
      <c r="AW364" s="344"/>
      <c r="AX364" s="344"/>
      <c r="AY364" s="344"/>
      <c r="AZ364" s="344"/>
      <c r="BA364" s="364"/>
      <c r="BB364" s="320"/>
      <c r="BC364" s="364"/>
      <c r="BD364" s="364"/>
      <c r="BE364" s="364"/>
      <c r="BF364" s="364"/>
      <c r="BG364" s="364"/>
      <c r="BH364" s="364"/>
      <c r="BI364" s="364"/>
      <c r="BJ364" s="364"/>
      <c r="BK364" s="364"/>
      <c r="BL364" s="364"/>
      <c r="BM364" s="364"/>
      <c r="BN364" s="364"/>
      <c r="BO364" s="364"/>
      <c r="BP364" s="364"/>
      <c r="BQ364" s="364"/>
      <c r="BR364" s="364"/>
      <c r="BS364" s="364"/>
      <c r="BT364" s="364"/>
      <c r="BU364" s="364"/>
      <c r="BV364" s="364"/>
      <c r="BW364" s="364"/>
      <c r="BX364" s="364"/>
      <c r="BY364" s="36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16" customFormat="true" ht="15" customHeight="true" x14ac:dyDescent="0.2">
      <c r="B365" s="318"/>
      <c r="AB365" s="344"/>
      <c r="AC365" s="344"/>
      <c r="AD365" s="344"/>
      <c r="AE365" s="344"/>
      <c r="AF365" s="344"/>
      <c r="AG365" s="344"/>
      <c r="AH365" s="344"/>
      <c r="AI365" s="344"/>
      <c r="AJ365" s="344"/>
      <c r="AK365" s="344"/>
      <c r="AL365" s="344"/>
      <c r="AM365" s="344"/>
      <c r="AN365" s="344"/>
      <c r="AO365" s="344"/>
      <c r="AP365" s="344"/>
      <c r="AQ365" s="344"/>
      <c r="AR365" s="344"/>
      <c r="AS365" s="344"/>
      <c r="AT365" s="344"/>
      <c r="AU365" s="344"/>
      <c r="AV365" s="344"/>
      <c r="AW365" s="344"/>
      <c r="AX365" s="344"/>
      <c r="AY365" s="344"/>
      <c r="AZ365" s="344"/>
      <c r="BA365" s="364"/>
      <c r="BB365" s="320"/>
      <c r="BC365" s="364"/>
      <c r="BD365" s="364"/>
      <c r="BE365" s="364"/>
      <c r="BF365" s="364"/>
      <c r="BG365" s="364"/>
      <c r="BH365" s="364"/>
      <c r="BI365" s="364"/>
      <c r="BJ365" s="364"/>
      <c r="BK365" s="364"/>
      <c r="BL365" s="364"/>
      <c r="BM365" s="364"/>
      <c r="BN365" s="364"/>
      <c r="BO365" s="364"/>
      <c r="BP365" s="364"/>
      <c r="BQ365" s="364"/>
      <c r="BR365" s="364"/>
      <c r="BS365" s="364"/>
      <c r="BT365" s="364"/>
      <c r="BU365" s="364"/>
      <c r="BV365" s="364"/>
      <c r="BW365" s="364"/>
      <c r="BX365" s="364"/>
      <c r="BY365" s="36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16" customFormat="true" ht="15" customHeight="true" x14ac:dyDescent="0.2">
      <c r="B366" s="318"/>
      <c r="AB366" s="344"/>
      <c r="AC366" s="344"/>
      <c r="AD366" s="344"/>
      <c r="AE366" s="344"/>
      <c r="AF366" s="344"/>
      <c r="AG366" s="344"/>
      <c r="AH366" s="344"/>
      <c r="AI366" s="344"/>
      <c r="AJ366" s="344"/>
      <c r="AK366" s="344"/>
      <c r="AL366" s="344"/>
      <c r="AM366" s="344"/>
      <c r="AN366" s="344"/>
      <c r="AO366" s="344"/>
      <c r="AP366" s="344"/>
      <c r="AQ366" s="344"/>
      <c r="AR366" s="344"/>
      <c r="AS366" s="344"/>
      <c r="AT366" s="344"/>
      <c r="AU366" s="344"/>
      <c r="AV366" s="344"/>
      <c r="AW366" s="344"/>
      <c r="AX366" s="344"/>
      <c r="AY366" s="344"/>
      <c r="AZ366" s="344"/>
      <c r="BA366" s="364"/>
      <c r="BB366" s="320"/>
      <c r="BC366" s="364"/>
      <c r="BD366" s="364"/>
      <c r="BE366" s="364"/>
      <c r="BF366" s="364"/>
      <c r="BG366" s="364"/>
      <c r="BH366" s="364"/>
      <c r="BI366" s="364"/>
      <c r="BJ366" s="364"/>
      <c r="BK366" s="364"/>
      <c r="BL366" s="364"/>
      <c r="BM366" s="364"/>
      <c r="BN366" s="364"/>
      <c r="BO366" s="364"/>
      <c r="BP366" s="364"/>
      <c r="BQ366" s="364"/>
      <c r="BR366" s="364"/>
      <c r="BS366" s="364"/>
      <c r="BT366" s="364"/>
      <c r="BU366" s="364"/>
      <c r="BV366" s="364"/>
      <c r="BW366" s="364"/>
      <c r="BX366" s="364"/>
      <c r="BY366" s="36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16" customFormat="true" ht="15" customHeight="true" x14ac:dyDescent="0.2">
      <c r="B367" s="318"/>
      <c r="AB367" s="344"/>
      <c r="AC367" s="344"/>
      <c r="AD367" s="344"/>
      <c r="AE367" s="344"/>
      <c r="AF367" s="344"/>
      <c r="AG367" s="344"/>
      <c r="AH367" s="344"/>
      <c r="AI367" s="344"/>
      <c r="AJ367" s="344"/>
      <c r="AK367" s="344"/>
      <c r="AL367" s="344"/>
      <c r="AM367" s="344"/>
      <c r="AN367" s="344"/>
      <c r="AO367" s="344"/>
      <c r="AP367" s="344"/>
      <c r="AQ367" s="344"/>
      <c r="AR367" s="344"/>
      <c r="AS367" s="344"/>
      <c r="AT367" s="344"/>
      <c r="AU367" s="344"/>
      <c r="AV367" s="344"/>
      <c r="AW367" s="344"/>
      <c r="AX367" s="344"/>
      <c r="AY367" s="344"/>
      <c r="AZ367" s="344"/>
      <c r="BA367" s="364"/>
      <c r="BB367" s="320"/>
      <c r="BC367" s="364"/>
      <c r="BD367" s="364"/>
      <c r="BE367" s="364"/>
      <c r="BF367" s="364"/>
      <c r="BG367" s="364"/>
      <c r="BH367" s="364"/>
      <c r="BI367" s="364"/>
      <c r="BJ367" s="364"/>
      <c r="BK367" s="364"/>
      <c r="BL367" s="364"/>
      <c r="BM367" s="364"/>
      <c r="BN367" s="364"/>
      <c r="BO367" s="364"/>
      <c r="BP367" s="364"/>
      <c r="BQ367" s="364"/>
      <c r="BR367" s="364"/>
      <c r="BS367" s="364"/>
      <c r="BT367" s="364"/>
      <c r="BU367" s="364"/>
      <c r="BV367" s="364"/>
      <c r="BW367" s="364"/>
      <c r="BX367" s="364"/>
      <c r="BY367" s="36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16" customFormat="true" ht="15" customHeight="true" x14ac:dyDescent="0.2">
      <c r="B368" s="318"/>
      <c r="AB368" s="344"/>
      <c r="AC368" s="344"/>
      <c r="AD368" s="344"/>
      <c r="AE368" s="344"/>
      <c r="AF368" s="344"/>
      <c r="AG368" s="344"/>
      <c r="AH368" s="344"/>
      <c r="AI368" s="344"/>
      <c r="AJ368" s="344"/>
      <c r="AK368" s="344"/>
      <c r="AL368" s="344"/>
      <c r="AM368" s="344"/>
      <c r="AN368" s="344"/>
      <c r="AO368" s="344"/>
      <c r="AP368" s="344"/>
      <c r="AQ368" s="344"/>
      <c r="AR368" s="344"/>
      <c r="AS368" s="344"/>
      <c r="AT368" s="344"/>
      <c r="AU368" s="344"/>
      <c r="AV368" s="344"/>
      <c r="AW368" s="344"/>
      <c r="AX368" s="344"/>
      <c r="AY368" s="344"/>
      <c r="AZ368" s="344"/>
      <c r="BA368" s="364"/>
      <c r="BB368" s="320"/>
      <c r="BC368" s="364"/>
      <c r="BD368" s="364"/>
      <c r="BE368" s="364"/>
      <c r="BF368" s="364"/>
      <c r="BG368" s="364"/>
      <c r="BH368" s="364"/>
      <c r="BI368" s="364"/>
      <c r="BJ368" s="364"/>
      <c r="BK368" s="364"/>
      <c r="BL368" s="364"/>
      <c r="BM368" s="364"/>
      <c r="BN368" s="364"/>
      <c r="BO368" s="364"/>
      <c r="BP368" s="364"/>
      <c r="BQ368" s="364"/>
      <c r="BR368" s="364"/>
      <c r="BS368" s="364"/>
      <c r="BT368" s="364"/>
      <c r="BU368" s="364"/>
      <c r="BV368" s="364"/>
      <c r="BW368" s="364"/>
      <c r="BX368" s="364"/>
      <c r="BY368" s="36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16" customFormat="true" ht="15" customHeight="true" x14ac:dyDescent="0.2">
      <c r="B369" s="318"/>
      <c r="AB369" s="344"/>
      <c r="AC369" s="344"/>
      <c r="AD369" s="344"/>
      <c r="AE369" s="344"/>
      <c r="AF369" s="344"/>
      <c r="AG369" s="344"/>
      <c r="AH369" s="344"/>
      <c r="AI369" s="344"/>
      <c r="AJ369" s="344"/>
      <c r="AK369" s="344"/>
      <c r="AL369" s="344"/>
      <c r="AM369" s="344"/>
      <c r="AN369" s="344"/>
      <c r="AO369" s="344"/>
      <c r="AP369" s="344"/>
      <c r="AQ369" s="344"/>
      <c r="AR369" s="344"/>
      <c r="AS369" s="344"/>
      <c r="AT369" s="344"/>
      <c r="AU369" s="344"/>
      <c r="AV369" s="344"/>
      <c r="AW369" s="344"/>
      <c r="AX369" s="344"/>
      <c r="AY369" s="344"/>
      <c r="AZ369" s="344"/>
      <c r="BA369" s="364"/>
      <c r="BB369" s="320"/>
      <c r="BC369" s="364"/>
      <c r="BD369" s="364"/>
      <c r="BE369" s="364"/>
      <c r="BF369" s="364"/>
      <c r="BG369" s="364"/>
      <c r="BH369" s="364"/>
      <c r="BI369" s="364"/>
      <c r="BJ369" s="364"/>
      <c r="BK369" s="364"/>
      <c r="BL369" s="364"/>
      <c r="BM369" s="364"/>
      <c r="BN369" s="364"/>
      <c r="BO369" s="364"/>
      <c r="BP369" s="364"/>
      <c r="BQ369" s="364"/>
      <c r="BR369" s="364"/>
      <c r="BS369" s="364"/>
      <c r="BT369" s="364"/>
      <c r="BU369" s="364"/>
      <c r="BV369" s="364"/>
      <c r="BW369" s="364"/>
      <c r="BX369" s="364"/>
      <c r="BY369" s="36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16" customFormat="true" ht="15" customHeight="true" x14ac:dyDescent="0.2">
      <c r="B370" s="318"/>
      <c r="AB370" s="344"/>
      <c r="AC370" s="344"/>
      <c r="AD370" s="344"/>
      <c r="AE370" s="344"/>
      <c r="AF370" s="344"/>
      <c r="AG370" s="344"/>
      <c r="AH370" s="344"/>
      <c r="AI370" s="344"/>
      <c r="AJ370" s="344"/>
      <c r="AK370" s="344"/>
      <c r="AL370" s="344"/>
      <c r="AM370" s="344"/>
      <c r="AN370" s="344"/>
      <c r="AO370" s="344"/>
      <c r="AP370" s="344"/>
      <c r="AQ370" s="344"/>
      <c r="AR370" s="344"/>
      <c r="AS370" s="344"/>
      <c r="AT370" s="344"/>
      <c r="AU370" s="344"/>
      <c r="AV370" s="344"/>
      <c r="AW370" s="344"/>
      <c r="AX370" s="344"/>
      <c r="AY370" s="344"/>
      <c r="AZ370" s="344"/>
      <c r="BA370" s="364"/>
      <c r="BB370" s="320"/>
      <c r="BC370" s="364"/>
      <c r="BD370" s="364"/>
      <c r="BE370" s="364"/>
      <c r="BF370" s="364"/>
      <c r="BG370" s="364"/>
      <c r="BH370" s="364"/>
      <c r="BI370" s="364"/>
      <c r="BJ370" s="364"/>
      <c r="BK370" s="364"/>
      <c r="BL370" s="364"/>
      <c r="BM370" s="364"/>
      <c r="BN370" s="364"/>
      <c r="BO370" s="364"/>
      <c r="BP370" s="364"/>
      <c r="BQ370" s="364"/>
      <c r="BR370" s="364"/>
      <c r="BS370" s="364"/>
      <c r="BT370" s="364"/>
      <c r="BU370" s="364"/>
      <c r="BV370" s="364"/>
      <c r="BW370" s="364"/>
      <c r="BX370" s="364"/>
      <c r="BY370" s="36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16" customFormat="true" ht="15" customHeight="true" x14ac:dyDescent="0.2">
      <c r="B371" s="318"/>
      <c r="AB371" s="344"/>
      <c r="AC371" s="344"/>
      <c r="AD371" s="344"/>
      <c r="AE371" s="344"/>
      <c r="AF371" s="344"/>
      <c r="AG371" s="344"/>
      <c r="AH371" s="344"/>
      <c r="AI371" s="344"/>
      <c r="AJ371" s="344"/>
      <c r="AK371" s="344"/>
      <c r="AL371" s="344"/>
      <c r="AM371" s="344"/>
      <c r="AN371" s="344"/>
      <c r="AO371" s="344"/>
      <c r="AP371" s="344"/>
      <c r="AQ371" s="344"/>
      <c r="AR371" s="344"/>
      <c r="AS371" s="344"/>
      <c r="AT371" s="344"/>
      <c r="AU371" s="344"/>
      <c r="AV371" s="344"/>
      <c r="AW371" s="344"/>
      <c r="AX371" s="344"/>
      <c r="AY371" s="344"/>
      <c r="AZ371" s="344"/>
      <c r="BA371" s="364"/>
      <c r="BB371" s="320"/>
      <c r="BC371" s="364"/>
      <c r="BD371" s="364"/>
      <c r="BE371" s="364"/>
      <c r="BF371" s="364"/>
      <c r="BG371" s="364"/>
      <c r="BH371" s="364"/>
      <c r="BI371" s="364"/>
      <c r="BJ371" s="364"/>
      <c r="BK371" s="364"/>
      <c r="BL371" s="364"/>
      <c r="BM371" s="364"/>
      <c r="BN371" s="364"/>
      <c r="BO371" s="364"/>
      <c r="BP371" s="364"/>
      <c r="BQ371" s="364"/>
      <c r="BR371" s="364"/>
      <c r="BS371" s="364"/>
      <c r="BT371" s="364"/>
      <c r="BU371" s="364"/>
      <c r="BV371" s="364"/>
      <c r="BW371" s="364"/>
      <c r="BX371" s="364"/>
      <c r="BY371" s="36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16" customFormat="true" ht="15" customHeight="true" x14ac:dyDescent="0.2">
      <c r="B372" s="318"/>
      <c r="AB372" s="344"/>
      <c r="AC372" s="344"/>
      <c r="AD372" s="344"/>
      <c r="AE372" s="344"/>
      <c r="AF372" s="344"/>
      <c r="AG372" s="344"/>
      <c r="AH372" s="344"/>
      <c r="AI372" s="344"/>
      <c r="AJ372" s="344"/>
      <c r="AK372" s="344"/>
      <c r="AL372" s="344"/>
      <c r="AM372" s="344"/>
      <c r="AN372" s="344"/>
      <c r="AO372" s="344"/>
      <c r="AP372" s="344"/>
      <c r="AQ372" s="344"/>
      <c r="AR372" s="344"/>
      <c r="AS372" s="344"/>
      <c r="AT372" s="344"/>
      <c r="AU372" s="344"/>
      <c r="AV372" s="344"/>
      <c r="AW372" s="344"/>
      <c r="AX372" s="344"/>
      <c r="AY372" s="344"/>
      <c r="AZ372" s="344"/>
      <c r="BA372" s="364"/>
      <c r="BB372" s="320"/>
      <c r="BC372" s="364"/>
      <c r="BD372" s="364"/>
      <c r="BE372" s="364"/>
      <c r="BF372" s="364"/>
      <c r="BG372" s="364"/>
      <c r="BH372" s="364"/>
      <c r="BI372" s="364"/>
      <c r="BJ372" s="364"/>
      <c r="BK372" s="364"/>
      <c r="BL372" s="364"/>
      <c r="BM372" s="364"/>
      <c r="BN372" s="364"/>
      <c r="BO372" s="364"/>
      <c r="BP372" s="364"/>
      <c r="BQ372" s="364"/>
      <c r="BR372" s="364"/>
      <c r="BS372" s="364"/>
      <c r="BT372" s="364"/>
      <c r="BU372" s="364"/>
      <c r="BV372" s="364"/>
      <c r="BW372" s="364"/>
      <c r="BX372" s="364"/>
      <c r="BY372" s="36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16" customFormat="true" ht="15" customHeight="true" x14ac:dyDescent="0.2">
      <c r="B373" s="318"/>
      <c r="AB373" s="344"/>
      <c r="AC373" s="344"/>
      <c r="AD373" s="344"/>
      <c r="AE373" s="344"/>
      <c r="AF373" s="344"/>
      <c r="AG373" s="344"/>
      <c r="AH373" s="344"/>
      <c r="AI373" s="344"/>
      <c r="AJ373" s="344"/>
      <c r="AK373" s="344"/>
      <c r="AL373" s="344"/>
      <c r="AM373" s="344"/>
      <c r="AN373" s="344"/>
      <c r="AO373" s="344"/>
      <c r="AP373" s="344"/>
      <c r="AQ373" s="344"/>
      <c r="AR373" s="344"/>
      <c r="AS373" s="344"/>
      <c r="AT373" s="344"/>
      <c r="AU373" s="344"/>
      <c r="AV373" s="344"/>
      <c r="AW373" s="344"/>
      <c r="AX373" s="344"/>
      <c r="AY373" s="344"/>
      <c r="AZ373" s="344"/>
      <c r="BA373" s="364"/>
      <c r="BB373" s="320"/>
      <c r="BC373" s="364"/>
      <c r="BD373" s="364"/>
      <c r="BE373" s="364"/>
      <c r="BF373" s="364"/>
      <c r="BG373" s="364"/>
      <c r="BH373" s="364"/>
      <c r="BI373" s="364"/>
      <c r="BJ373" s="364"/>
      <c r="BK373" s="364"/>
      <c r="BL373" s="364"/>
      <c r="BM373" s="364"/>
      <c r="BN373" s="364"/>
      <c r="BO373" s="364"/>
      <c r="BP373" s="364"/>
      <c r="BQ373" s="364"/>
      <c r="BR373" s="364"/>
      <c r="BS373" s="364"/>
      <c r="BT373" s="364"/>
      <c r="BU373" s="364"/>
      <c r="BV373" s="364"/>
      <c r="BW373" s="364"/>
      <c r="BX373" s="364"/>
      <c r="BY373" s="36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16" customFormat="true" ht="15" customHeight="true" x14ac:dyDescent="0.2">
      <c r="B374" s="318"/>
      <c r="AB374" s="344"/>
      <c r="AC374" s="344"/>
      <c r="AD374" s="344"/>
      <c r="AE374" s="344"/>
      <c r="AF374" s="344"/>
      <c r="AG374" s="344"/>
      <c r="AH374" s="344"/>
      <c r="AI374" s="344"/>
      <c r="AJ374" s="344"/>
      <c r="AK374" s="344"/>
      <c r="AL374" s="344"/>
      <c r="AM374" s="344"/>
      <c r="AN374" s="344"/>
      <c r="AO374" s="344"/>
      <c r="AP374" s="344"/>
      <c r="AQ374" s="344"/>
      <c r="AR374" s="344"/>
      <c r="AS374" s="344"/>
      <c r="AT374" s="344"/>
      <c r="AU374" s="344"/>
      <c r="AV374" s="344"/>
      <c r="AW374" s="344"/>
      <c r="AX374" s="344"/>
      <c r="AY374" s="344"/>
      <c r="AZ374" s="344"/>
      <c r="BA374" s="364"/>
      <c r="BB374" s="320"/>
      <c r="BC374" s="364"/>
      <c r="BD374" s="364"/>
      <c r="BE374" s="364"/>
      <c r="BF374" s="364"/>
      <c r="BG374" s="364"/>
      <c r="BH374" s="364"/>
      <c r="BI374" s="364"/>
      <c r="BJ374" s="364"/>
      <c r="BK374" s="364"/>
      <c r="BL374" s="364"/>
      <c r="BM374" s="364"/>
      <c r="BN374" s="364"/>
      <c r="BO374" s="364"/>
      <c r="BP374" s="364"/>
      <c r="BQ374" s="364"/>
      <c r="BR374" s="364"/>
      <c r="BS374" s="364"/>
      <c r="BT374" s="364"/>
      <c r="BU374" s="364"/>
      <c r="BV374" s="364"/>
      <c r="BW374" s="364"/>
      <c r="BX374" s="364"/>
      <c r="BY374" s="36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16" customFormat="true" ht="15" customHeight="true" x14ac:dyDescent="0.2">
      <c r="B375" s="318"/>
      <c r="AB375" s="344"/>
      <c r="AC375" s="344"/>
      <c r="AD375" s="344"/>
      <c r="AE375" s="344"/>
      <c r="AF375" s="344"/>
      <c r="AG375" s="344"/>
      <c r="AH375" s="344"/>
      <c r="AI375" s="344"/>
      <c r="AJ375" s="344"/>
      <c r="AK375" s="344"/>
      <c r="AL375" s="344"/>
      <c r="AM375" s="344"/>
      <c r="AN375" s="344"/>
      <c r="AO375" s="344"/>
      <c r="AP375" s="344"/>
      <c r="AQ375" s="344"/>
      <c r="AR375" s="344"/>
      <c r="AS375" s="344"/>
      <c r="AT375" s="344"/>
      <c r="AU375" s="344"/>
      <c r="AV375" s="344"/>
      <c r="AW375" s="344"/>
      <c r="AX375" s="344"/>
      <c r="AY375" s="344"/>
      <c r="AZ375" s="344"/>
      <c r="BA375" s="317"/>
      <c r="BB375" s="315"/>
      <c r="BC375" s="315"/>
      <c r="BD375" s="315"/>
      <c r="BE375" s="315"/>
      <c r="BF375" s="315"/>
      <c r="BG375" s="315"/>
      <c r="BH375" s="315"/>
      <c r="BI375" s="315"/>
      <c r="BJ375" s="315"/>
      <c r="BK375" s="315"/>
      <c r="BL375" s="315"/>
      <c r="BM375" s="315"/>
      <c r="BN375" s="315"/>
      <c r="BO375" s="315"/>
      <c r="BP375" s="315"/>
      <c r="BQ375" s="315"/>
      <c r="BR375" s="315"/>
      <c r="BS375" s="315"/>
      <c r="BT375" s="315"/>
      <c r="BU375" s="315"/>
      <c r="BV375" s="315"/>
      <c r="BW375" s="315"/>
      <c r="BX375" s="315"/>
      <c r="BY375" s="317"/>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16" customFormat="true" ht="15" customHeight="true" x14ac:dyDescent="0.2">
      <c r="B376" s="318"/>
      <c r="AB376" s="344"/>
      <c r="AC376" s="344"/>
      <c r="AD376" s="344"/>
      <c r="AE376" s="344"/>
      <c r="AF376" s="344"/>
      <c r="AG376" s="344"/>
      <c r="AH376" s="344"/>
      <c r="AI376" s="344"/>
      <c r="AJ376" s="344"/>
      <c r="AK376" s="344"/>
      <c r="AL376" s="344"/>
      <c r="AM376" s="344"/>
      <c r="AN376" s="344"/>
      <c r="AO376" s="344"/>
      <c r="AP376" s="344"/>
      <c r="AQ376" s="344"/>
      <c r="AR376" s="344"/>
      <c r="AS376" s="344"/>
      <c r="AT376" s="344"/>
      <c r="AU376" s="344"/>
      <c r="AV376" s="344"/>
      <c r="AW376" s="344"/>
      <c r="AX376" s="344"/>
      <c r="AY376" s="344"/>
      <c r="AZ376" s="344"/>
      <c r="BA376" s="317"/>
      <c r="BB376" s="315"/>
      <c r="BC376" s="315"/>
      <c r="BD376" s="315"/>
      <c r="BE376" s="315"/>
      <c r="BF376" s="315"/>
      <c r="BG376" s="315"/>
      <c r="BH376" s="315"/>
      <c r="BI376" s="315"/>
      <c r="BJ376" s="315"/>
      <c r="BK376" s="315"/>
      <c r="BL376" s="315"/>
      <c r="BM376" s="315"/>
      <c r="BN376" s="315"/>
      <c r="BO376" s="315"/>
      <c r="BP376" s="315"/>
      <c r="BQ376" s="315"/>
      <c r="BR376" s="315"/>
      <c r="BS376" s="315"/>
      <c r="BT376" s="315"/>
      <c r="BU376" s="315"/>
      <c r="BV376" s="315"/>
      <c r="BW376" s="315"/>
      <c r="BX376" s="315"/>
      <c r="BY376" s="317"/>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16" customFormat="true" ht="15" customHeight="true" x14ac:dyDescent="0.2">
      <c r="B377" s="318"/>
      <c r="AB377" s="344"/>
      <c r="AC377" s="344"/>
      <c r="AD377" s="344"/>
      <c r="AE377" s="344"/>
      <c r="AF377" s="344"/>
      <c r="AG377" s="344"/>
      <c r="AH377" s="344"/>
      <c r="AI377" s="344"/>
      <c r="AJ377" s="344"/>
      <c r="AK377" s="344"/>
      <c r="AL377" s="344"/>
      <c r="AM377" s="344"/>
      <c r="AN377" s="344"/>
      <c r="AO377" s="344"/>
      <c r="AP377" s="344"/>
      <c r="AQ377" s="344"/>
      <c r="AR377" s="344"/>
      <c r="AS377" s="344"/>
      <c r="AT377" s="344"/>
      <c r="AU377" s="344"/>
      <c r="AV377" s="344"/>
      <c r="AW377" s="344"/>
      <c r="AX377" s="344"/>
      <c r="AY377" s="344"/>
      <c r="AZ377" s="344"/>
      <c r="BA377" s="317"/>
      <c r="BB377" s="315"/>
      <c r="BC377" s="315"/>
      <c r="BD377" s="315"/>
      <c r="BE377" s="315"/>
      <c r="BF377" s="315"/>
      <c r="BG377" s="315"/>
      <c r="BH377" s="315"/>
      <c r="BI377" s="315"/>
      <c r="BJ377" s="315"/>
      <c r="BK377" s="315"/>
      <c r="BL377" s="315"/>
      <c r="BM377" s="315"/>
      <c r="BN377" s="315"/>
      <c r="BO377" s="315"/>
      <c r="BP377" s="315"/>
      <c r="BQ377" s="315"/>
      <c r="BR377" s="315"/>
      <c r="BS377" s="315"/>
      <c r="BT377" s="315"/>
      <c r="BU377" s="315"/>
      <c r="BV377" s="315"/>
      <c r="BW377" s="315"/>
      <c r="BX377" s="315"/>
      <c r="BY377" s="317"/>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16" customFormat="true" ht="15" customHeight="true" x14ac:dyDescent="0.2">
      <c r="B378" s="318"/>
      <c r="AB378" s="344"/>
      <c r="AC378" s="344"/>
      <c r="AD378" s="344"/>
      <c r="AE378" s="344"/>
      <c r="AF378" s="344"/>
      <c r="AG378" s="344"/>
      <c r="AH378" s="344"/>
      <c r="AI378" s="344"/>
      <c r="AJ378" s="344"/>
      <c r="AK378" s="344"/>
      <c r="AL378" s="344"/>
      <c r="AM378" s="344"/>
      <c r="AN378" s="344"/>
      <c r="AO378" s="344"/>
      <c r="AP378" s="344"/>
      <c r="AQ378" s="344"/>
      <c r="AR378" s="344"/>
      <c r="AS378" s="344"/>
      <c r="AT378" s="344"/>
      <c r="AU378" s="344"/>
      <c r="AV378" s="344"/>
      <c r="AW378" s="344"/>
      <c r="AX378" s="344"/>
      <c r="AY378" s="344"/>
      <c r="AZ378" s="344"/>
      <c r="BA378" s="317"/>
      <c r="BB378" s="315"/>
      <c r="BC378" s="315"/>
      <c r="BD378" s="315"/>
      <c r="BE378" s="315"/>
      <c r="BF378" s="315"/>
      <c r="BG378" s="315"/>
      <c r="BH378" s="315"/>
      <c r="BI378" s="315"/>
      <c r="BJ378" s="315"/>
      <c r="BK378" s="315"/>
      <c r="BL378" s="315"/>
      <c r="BM378" s="315"/>
      <c r="BN378" s="315"/>
      <c r="BO378" s="315"/>
      <c r="BP378" s="315"/>
      <c r="BQ378" s="315"/>
      <c r="BR378" s="315"/>
      <c r="BS378" s="315"/>
      <c r="BT378" s="315"/>
      <c r="BU378" s="315"/>
      <c r="BV378" s="315"/>
      <c r="BW378" s="315"/>
      <c r="BX378" s="315"/>
      <c r="BY378" s="317"/>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16" customFormat="true" ht="15" customHeight="true" x14ac:dyDescent="0.2">
      <c r="B379" s="318"/>
      <c r="AB379" s="344"/>
      <c r="AC379" s="344"/>
      <c r="AD379" s="344"/>
      <c r="AE379" s="344"/>
      <c r="AF379" s="344"/>
      <c r="AG379" s="344"/>
      <c r="AH379" s="344"/>
      <c r="AI379" s="344"/>
      <c r="AJ379" s="344"/>
      <c r="AK379" s="344"/>
      <c r="AL379" s="344"/>
      <c r="AM379" s="344"/>
      <c r="AN379" s="344"/>
      <c r="AO379" s="344"/>
      <c r="AP379" s="344"/>
      <c r="AQ379" s="344"/>
      <c r="AR379" s="344"/>
      <c r="AS379" s="344"/>
      <c r="AT379" s="344"/>
      <c r="AU379" s="344"/>
      <c r="AV379" s="344"/>
      <c r="AW379" s="344"/>
      <c r="AX379" s="344"/>
      <c r="AY379" s="344"/>
      <c r="AZ379" s="344"/>
      <c r="BA379" s="317"/>
      <c r="BB379" s="315"/>
      <c r="BC379" s="315"/>
      <c r="BD379" s="315"/>
      <c r="BE379" s="315"/>
      <c r="BF379" s="315"/>
      <c r="BG379" s="315"/>
      <c r="BH379" s="315"/>
      <c r="BI379" s="315"/>
      <c r="BJ379" s="315"/>
      <c r="BK379" s="315"/>
      <c r="BL379" s="315"/>
      <c r="BM379" s="315"/>
      <c r="BN379" s="315"/>
      <c r="BO379" s="315"/>
      <c r="BP379" s="315"/>
      <c r="BQ379" s="315"/>
      <c r="BR379" s="315"/>
      <c r="BS379" s="315"/>
      <c r="BT379" s="315"/>
      <c r="BU379" s="315"/>
      <c r="BV379" s="315"/>
      <c r="BW379" s="315"/>
      <c r="BX379" s="315"/>
      <c r="BY379" s="317"/>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16" customFormat="true" ht="15" customHeight="true" x14ac:dyDescent="0.2">
      <c r="B380" s="318"/>
      <c r="AB380" s="344"/>
      <c r="AC380" s="344"/>
      <c r="AD380" s="344"/>
      <c r="AE380" s="344"/>
      <c r="AF380" s="344"/>
      <c r="AG380" s="344"/>
      <c r="AH380" s="344"/>
      <c r="AI380" s="344"/>
      <c r="AJ380" s="344"/>
      <c r="AK380" s="344"/>
      <c r="AL380" s="344"/>
      <c r="AM380" s="344"/>
      <c r="AN380" s="344"/>
      <c r="AO380" s="344"/>
      <c r="AP380" s="344"/>
      <c r="AQ380" s="344"/>
      <c r="AR380" s="344"/>
      <c r="AS380" s="344"/>
      <c r="AT380" s="344"/>
      <c r="AU380" s="344"/>
      <c r="AV380" s="344"/>
      <c r="AW380" s="344"/>
      <c r="AX380" s="344"/>
      <c r="AY380" s="344"/>
      <c r="AZ380" s="344"/>
      <c r="BA380" s="317"/>
      <c r="BB380" s="315"/>
      <c r="BC380" s="315"/>
      <c r="BD380" s="315"/>
      <c r="BE380" s="315"/>
      <c r="BF380" s="315"/>
      <c r="BG380" s="315"/>
      <c r="BH380" s="315"/>
      <c r="BI380" s="315"/>
      <c r="BJ380" s="315"/>
      <c r="BK380" s="315"/>
      <c r="BL380" s="315"/>
      <c r="BM380" s="315"/>
      <c r="BN380" s="315"/>
      <c r="BO380" s="315"/>
      <c r="BP380" s="315"/>
      <c r="BQ380" s="315"/>
      <c r="BR380" s="315"/>
      <c r="BS380" s="315"/>
      <c r="BT380" s="315"/>
      <c r="BU380" s="315"/>
      <c r="BV380" s="315"/>
      <c r="BW380" s="315"/>
      <c r="BX380" s="315"/>
      <c r="BY380" s="317"/>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16" customFormat="true" ht="15" customHeight="true" x14ac:dyDescent="0.2">
      <c r="B381" s="318"/>
      <c r="AB381" s="344"/>
      <c r="AC381" s="344"/>
      <c r="AD381" s="344"/>
      <c r="AE381" s="344"/>
      <c r="AF381" s="344"/>
      <c r="AG381" s="344"/>
      <c r="AH381" s="344"/>
      <c r="AI381" s="344"/>
      <c r="AJ381" s="344"/>
      <c r="AK381" s="344"/>
      <c r="AL381" s="344"/>
      <c r="AM381" s="344"/>
      <c r="AN381" s="344"/>
      <c r="AO381" s="344"/>
      <c r="AP381" s="344"/>
      <c r="AQ381" s="344"/>
      <c r="AR381" s="344"/>
      <c r="AS381" s="344"/>
      <c r="AT381" s="344"/>
      <c r="AU381" s="344"/>
      <c r="AV381" s="344"/>
      <c r="AW381" s="344"/>
      <c r="AX381" s="344"/>
      <c r="AY381" s="344"/>
      <c r="AZ381" s="344"/>
      <c r="BA381" s="317"/>
      <c r="BB381" s="315"/>
      <c r="BC381" s="315"/>
      <c r="BD381" s="315"/>
      <c r="BE381" s="315"/>
      <c r="BF381" s="315"/>
      <c r="BG381" s="315"/>
      <c r="BH381" s="315"/>
      <c r="BI381" s="315"/>
      <c r="BJ381" s="315"/>
      <c r="BK381" s="315"/>
      <c r="BL381" s="315"/>
      <c r="BM381" s="315"/>
      <c r="BN381" s="315"/>
      <c r="BO381" s="315"/>
      <c r="BP381" s="315"/>
      <c r="BQ381" s="315"/>
      <c r="BR381" s="315"/>
      <c r="BS381" s="315"/>
      <c r="BT381" s="315"/>
      <c r="BU381" s="315"/>
      <c r="BV381" s="315"/>
      <c r="BW381" s="315"/>
      <c r="BX381" s="315"/>
      <c r="BY381" s="317"/>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16" customFormat="true" ht="15" customHeight="true" x14ac:dyDescent="0.2">
      <c r="B382" s="318"/>
      <c r="AB382" s="344"/>
      <c r="AC382" s="344"/>
      <c r="AD382" s="344"/>
      <c r="AE382" s="344"/>
      <c r="AF382" s="344"/>
      <c r="AG382" s="344"/>
      <c r="AH382" s="344"/>
      <c r="AI382" s="344"/>
      <c r="AJ382" s="344"/>
      <c r="AK382" s="344"/>
      <c r="AL382" s="344"/>
      <c r="AM382" s="344"/>
      <c r="AN382" s="344"/>
      <c r="AO382" s="344"/>
      <c r="AP382" s="344"/>
      <c r="AQ382" s="344"/>
      <c r="AR382" s="344"/>
      <c r="AS382" s="344"/>
      <c r="AT382" s="344"/>
      <c r="AU382" s="344"/>
      <c r="AV382" s="344"/>
      <c r="AW382" s="344"/>
      <c r="AX382" s="344"/>
      <c r="AY382" s="344"/>
      <c r="AZ382" s="344"/>
      <c r="BA382" s="317"/>
      <c r="BB382" s="315"/>
      <c r="BC382" s="315"/>
      <c r="BD382" s="315"/>
      <c r="BE382" s="315"/>
      <c r="BF382" s="315"/>
      <c r="BG382" s="315"/>
      <c r="BH382" s="315"/>
      <c r="BI382" s="315"/>
      <c r="BJ382" s="315"/>
      <c r="BK382" s="315"/>
      <c r="BL382" s="315"/>
      <c r="BM382" s="315"/>
      <c r="BN382" s="315"/>
      <c r="BO382" s="315"/>
      <c r="BP382" s="315"/>
      <c r="BQ382" s="315"/>
      <c r="BR382" s="315"/>
      <c r="BS382" s="315"/>
      <c r="BT382" s="315"/>
      <c r="BU382" s="315"/>
      <c r="BV382" s="315"/>
      <c r="BW382" s="315"/>
      <c r="BX382" s="315"/>
      <c r="BY382" s="317"/>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16" customFormat="true" ht="15" customHeight="true" x14ac:dyDescent="0.2">
      <c r="B383" s="318"/>
      <c r="AB383" s="344"/>
      <c r="AC383" s="344"/>
      <c r="AD383" s="344"/>
      <c r="AE383" s="344"/>
      <c r="AF383" s="344"/>
      <c r="AG383" s="344"/>
      <c r="AH383" s="344"/>
      <c r="AI383" s="344"/>
      <c r="AJ383" s="344"/>
      <c r="AK383" s="344"/>
      <c r="AL383" s="344"/>
      <c r="AM383" s="344"/>
      <c r="AN383" s="344"/>
      <c r="AO383" s="344"/>
      <c r="AP383" s="344"/>
      <c r="AQ383" s="344"/>
      <c r="AR383" s="344"/>
      <c r="AS383" s="344"/>
      <c r="AT383" s="344"/>
      <c r="AU383" s="344"/>
      <c r="AV383" s="344"/>
      <c r="AW383" s="344"/>
      <c r="AX383" s="344"/>
      <c r="AY383" s="344"/>
      <c r="AZ383" s="344"/>
      <c r="BA383" s="317"/>
      <c r="BB383" s="315"/>
      <c r="BC383" s="315"/>
      <c r="BD383" s="315"/>
      <c r="BE383" s="315"/>
      <c r="BF383" s="315"/>
      <c r="BG383" s="315"/>
      <c r="BH383" s="315"/>
      <c r="BI383" s="315"/>
      <c r="BJ383" s="315"/>
      <c r="BK383" s="315"/>
      <c r="BL383" s="315"/>
      <c r="BM383" s="315"/>
      <c r="BN383" s="315"/>
      <c r="BO383" s="315"/>
      <c r="BP383" s="315"/>
      <c r="BQ383" s="315"/>
      <c r="BR383" s="315"/>
      <c r="BS383" s="315"/>
      <c r="BT383" s="315"/>
      <c r="BU383" s="315"/>
      <c r="BV383" s="315"/>
      <c r="BW383" s="315"/>
      <c r="BX383" s="315"/>
      <c r="BY383" s="317"/>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16" customFormat="true" ht="15" customHeight="true" x14ac:dyDescent="0.2">
      <c r="B384" s="318"/>
      <c r="AB384" s="344"/>
      <c r="AC384" s="344"/>
      <c r="AD384" s="344"/>
      <c r="AE384" s="344"/>
      <c r="AF384" s="344"/>
      <c r="AG384" s="344"/>
      <c r="AH384" s="344"/>
      <c r="AI384" s="344"/>
      <c r="AJ384" s="344"/>
      <c r="AK384" s="344"/>
      <c r="AL384" s="344"/>
      <c r="AM384" s="344"/>
      <c r="AN384" s="344"/>
      <c r="AO384" s="344"/>
      <c r="AP384" s="344"/>
      <c r="AQ384" s="344"/>
      <c r="AR384" s="344"/>
      <c r="AS384" s="344"/>
      <c r="AT384" s="344"/>
      <c r="AU384" s="344"/>
      <c r="AV384" s="344"/>
      <c r="AW384" s="344"/>
      <c r="AX384" s="344"/>
      <c r="AY384" s="344"/>
      <c r="AZ384" s="344"/>
      <c r="BA384" s="317"/>
      <c r="BB384" s="315"/>
      <c r="BC384" s="315"/>
      <c r="BD384" s="315"/>
      <c r="BE384" s="315"/>
      <c r="BF384" s="315"/>
      <c r="BG384" s="315"/>
      <c r="BH384" s="315"/>
      <c r="BI384" s="315"/>
      <c r="BJ384" s="315"/>
      <c r="BK384" s="315"/>
      <c r="BL384" s="315"/>
      <c r="BM384" s="315"/>
      <c r="BN384" s="315"/>
      <c r="BO384" s="315"/>
      <c r="BP384" s="315"/>
      <c r="BQ384" s="315"/>
      <c r="BR384" s="315"/>
      <c r="BS384" s="315"/>
      <c r="BT384" s="315"/>
      <c r="BU384" s="315"/>
      <c r="BV384" s="315"/>
      <c r="BW384" s="315"/>
      <c r="BX384" s="315"/>
      <c r="BY384" s="317"/>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16" customFormat="true" ht="15" customHeight="true" x14ac:dyDescent="0.2">
      <c r="B385" s="318"/>
      <c r="AB385" s="344"/>
      <c r="AC385" s="344"/>
      <c r="AD385" s="344"/>
      <c r="AE385" s="344"/>
      <c r="AF385" s="344"/>
      <c r="AG385" s="344"/>
      <c r="AH385" s="344"/>
      <c r="AI385" s="344"/>
      <c r="AJ385" s="344"/>
      <c r="AK385" s="344"/>
      <c r="AL385" s="344"/>
      <c r="AM385" s="344"/>
      <c r="AN385" s="344"/>
      <c r="AO385" s="344"/>
      <c r="AP385" s="344"/>
      <c r="AQ385" s="344"/>
      <c r="AR385" s="344"/>
      <c r="AS385" s="344"/>
      <c r="AT385" s="344"/>
      <c r="AU385" s="344"/>
      <c r="AV385" s="344"/>
      <c r="AW385" s="344"/>
      <c r="AX385" s="344"/>
      <c r="AY385" s="344"/>
      <c r="AZ385" s="344"/>
      <c r="BA385" s="317"/>
      <c r="BB385" s="315"/>
      <c r="BC385" s="315"/>
      <c r="BD385" s="315"/>
      <c r="BE385" s="315"/>
      <c r="BF385" s="315"/>
      <c r="BG385" s="315"/>
      <c r="BH385" s="315"/>
      <c r="BI385" s="315"/>
      <c r="BJ385" s="315"/>
      <c r="BK385" s="315"/>
      <c r="BL385" s="315"/>
      <c r="BM385" s="315"/>
      <c r="BN385" s="315"/>
      <c r="BO385" s="315"/>
      <c r="BP385" s="315"/>
      <c r="BQ385" s="315"/>
      <c r="BR385" s="315"/>
      <c r="BS385" s="315"/>
      <c r="BT385" s="315"/>
      <c r="BU385" s="315"/>
      <c r="BV385" s="315"/>
      <c r="BW385" s="315"/>
      <c r="BX385" s="315"/>
      <c r="BY385" s="317"/>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16" customFormat="true" ht="15" customHeight="true" x14ac:dyDescent="0.2">
      <c r="B386" s="318"/>
      <c r="AB386" s="344"/>
      <c r="AC386" s="344"/>
      <c r="AD386" s="344"/>
      <c r="AE386" s="344"/>
      <c r="AF386" s="344"/>
      <c r="AG386" s="344"/>
      <c r="AH386" s="344"/>
      <c r="AI386" s="344"/>
      <c r="AJ386" s="344"/>
      <c r="AK386" s="344"/>
      <c r="AL386" s="344"/>
      <c r="AM386" s="344"/>
      <c r="AN386" s="344"/>
      <c r="AO386" s="344"/>
      <c r="AP386" s="344"/>
      <c r="AQ386" s="344"/>
      <c r="AR386" s="344"/>
      <c r="AS386" s="344"/>
      <c r="AT386" s="344"/>
      <c r="AU386" s="344"/>
      <c r="AV386" s="344"/>
      <c r="AW386" s="344"/>
      <c r="AX386" s="344"/>
      <c r="AY386" s="344"/>
      <c r="AZ386" s="344"/>
      <c r="BA386" s="317"/>
      <c r="BB386" s="315"/>
      <c r="BC386" s="315"/>
      <c r="BD386" s="315"/>
      <c r="BE386" s="315"/>
      <c r="BF386" s="315"/>
      <c r="BG386" s="315"/>
      <c r="BH386" s="315"/>
      <c r="BI386" s="315"/>
      <c r="BJ386" s="315"/>
      <c r="BK386" s="315"/>
      <c r="BL386" s="315"/>
      <c r="BM386" s="315"/>
      <c r="BN386" s="315"/>
      <c r="BO386" s="315"/>
      <c r="BP386" s="315"/>
      <c r="BQ386" s="315"/>
      <c r="BR386" s="315"/>
      <c r="BS386" s="315"/>
      <c r="BT386" s="315"/>
      <c r="BU386" s="315"/>
      <c r="BV386" s="315"/>
      <c r="BW386" s="315"/>
      <c r="BX386" s="315"/>
      <c r="BY386" s="317"/>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16" customFormat="true" ht="15" customHeight="true" x14ac:dyDescent="0.2">
      <c r="B387" s="318"/>
      <c r="AB387" s="344"/>
      <c r="AC387" s="344"/>
      <c r="AD387" s="344"/>
      <c r="AE387" s="344"/>
      <c r="AF387" s="344"/>
      <c r="AG387" s="344"/>
      <c r="AH387" s="344"/>
      <c r="AI387" s="344"/>
      <c r="AJ387" s="344"/>
      <c r="AK387" s="344"/>
      <c r="AL387" s="344"/>
      <c r="AM387" s="344"/>
      <c r="AN387" s="344"/>
      <c r="AO387" s="344"/>
      <c r="AP387" s="344"/>
      <c r="AQ387" s="344"/>
      <c r="AR387" s="344"/>
      <c r="AS387" s="344"/>
      <c r="AT387" s="344"/>
      <c r="AU387" s="344"/>
      <c r="AV387" s="344"/>
      <c r="AW387" s="344"/>
      <c r="AX387" s="344"/>
      <c r="AY387" s="344"/>
      <c r="AZ387" s="344"/>
      <c r="BA387" s="317"/>
      <c r="BB387" s="315"/>
      <c r="BC387" s="315"/>
      <c r="BD387" s="315"/>
      <c r="BE387" s="315"/>
      <c r="BF387" s="315"/>
      <c r="BG387" s="315"/>
      <c r="BH387" s="315"/>
      <c r="BI387" s="315"/>
      <c r="BJ387" s="315"/>
      <c r="BK387" s="315"/>
      <c r="BL387" s="315"/>
      <c r="BM387" s="315"/>
      <c r="BN387" s="315"/>
      <c r="BO387" s="315"/>
      <c r="BP387" s="315"/>
      <c r="BQ387" s="315"/>
      <c r="BR387" s="315"/>
      <c r="BS387" s="315"/>
      <c r="BT387" s="315"/>
      <c r="BU387" s="315"/>
      <c r="BV387" s="315"/>
      <c r="BW387" s="315"/>
      <c r="BX387" s="315"/>
      <c r="BY387" s="317"/>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16" customFormat="true" ht="15" customHeight="true" x14ac:dyDescent="0.2">
      <c r="B388" s="318"/>
      <c r="AB388" s="344"/>
      <c r="AC388" s="344"/>
      <c r="AD388" s="344"/>
      <c r="AE388" s="344"/>
      <c r="AF388" s="344"/>
      <c r="AG388" s="344"/>
      <c r="AH388" s="344"/>
      <c r="AI388" s="344"/>
      <c r="AJ388" s="344"/>
      <c r="AK388" s="344"/>
      <c r="AL388" s="344"/>
      <c r="AM388" s="344"/>
      <c r="AN388" s="344"/>
      <c r="AO388" s="344"/>
      <c r="AP388" s="344"/>
      <c r="AQ388" s="344"/>
      <c r="AR388" s="344"/>
      <c r="AS388" s="344"/>
      <c r="AT388" s="344"/>
      <c r="AU388" s="344"/>
      <c r="AV388" s="344"/>
      <c r="AW388" s="344"/>
      <c r="AX388" s="344"/>
      <c r="AY388" s="344"/>
      <c r="AZ388" s="344"/>
      <c r="BA388" s="317"/>
      <c r="BB388" s="315"/>
      <c r="BC388" s="315"/>
      <c r="BD388" s="315"/>
      <c r="BE388" s="315"/>
      <c r="BF388" s="315"/>
      <c r="BG388" s="315"/>
      <c r="BH388" s="315"/>
      <c r="BI388" s="315"/>
      <c r="BJ388" s="315"/>
      <c r="BK388" s="315"/>
      <c r="BL388" s="315"/>
      <c r="BM388" s="315"/>
      <c r="BN388" s="315"/>
      <c r="BO388" s="315"/>
      <c r="BP388" s="315"/>
      <c r="BQ388" s="315"/>
      <c r="BR388" s="315"/>
      <c r="BS388" s="315"/>
      <c r="BT388" s="315"/>
      <c r="BU388" s="315"/>
      <c r="BV388" s="315"/>
      <c r="BW388" s="315"/>
      <c r="BX388" s="315"/>
      <c r="BY388" s="317"/>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16" customFormat="true" ht="15" customHeight="true" x14ac:dyDescent="0.2">
      <c r="B389" s="318"/>
      <c r="AB389" s="344"/>
      <c r="AC389" s="344"/>
      <c r="AD389" s="344"/>
      <c r="AE389" s="344"/>
      <c r="AF389" s="344"/>
      <c r="AG389" s="344"/>
      <c r="AH389" s="344"/>
      <c r="AI389" s="344"/>
      <c r="AJ389" s="344"/>
      <c r="AK389" s="344"/>
      <c r="AL389" s="344"/>
      <c r="AM389" s="344"/>
      <c r="AN389" s="344"/>
      <c r="AO389" s="344"/>
      <c r="AP389" s="344"/>
      <c r="AQ389" s="344"/>
      <c r="AR389" s="344"/>
      <c r="AS389" s="344"/>
      <c r="AT389" s="344"/>
      <c r="AU389" s="344"/>
      <c r="AV389" s="344"/>
      <c r="AW389" s="344"/>
      <c r="AX389" s="344"/>
      <c r="AY389" s="344"/>
      <c r="AZ389" s="344"/>
      <c r="BA389" s="317"/>
      <c r="BB389" s="315"/>
      <c r="BC389" s="315"/>
      <c r="BD389" s="315"/>
      <c r="BE389" s="315"/>
      <c r="BF389" s="315"/>
      <c r="BG389" s="315"/>
      <c r="BH389" s="315"/>
      <c r="BI389" s="315"/>
      <c r="BJ389" s="315"/>
      <c r="BK389" s="315"/>
      <c r="BL389" s="315"/>
      <c r="BM389" s="315"/>
      <c r="BN389" s="315"/>
      <c r="BO389" s="315"/>
      <c r="BP389" s="315"/>
      <c r="BQ389" s="315"/>
      <c r="BR389" s="315"/>
      <c r="BS389" s="315"/>
      <c r="BT389" s="315"/>
      <c r="BU389" s="315"/>
      <c r="BV389" s="315"/>
      <c r="BW389" s="315"/>
      <c r="BX389" s="315"/>
      <c r="BY389" s="317"/>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489" customFormat="true" ht="15" customHeight="true" x14ac:dyDescent="0.2">
      <c r="B390" s="488"/>
      <c r="AB390" s="344"/>
      <c r="AC390" s="344"/>
      <c r="AD390" s="344"/>
      <c r="AE390" s="344"/>
      <c r="AF390" s="344"/>
      <c r="AG390" s="344"/>
      <c r="AH390" s="344"/>
      <c r="AI390" s="344"/>
      <c r="AJ390" s="344"/>
      <c r="AK390" s="344"/>
      <c r="AL390" s="344"/>
      <c r="AM390" s="344"/>
      <c r="AN390" s="344"/>
      <c r="AO390" s="344"/>
      <c r="AP390" s="344"/>
      <c r="AQ390" s="344"/>
      <c r="AR390" s="344"/>
      <c r="AS390" s="344"/>
      <c r="AT390" s="344"/>
      <c r="AU390" s="344"/>
      <c r="AV390" s="344"/>
      <c r="AW390" s="344"/>
      <c r="AX390" s="344"/>
      <c r="AY390" s="344"/>
      <c r="AZ390" s="344"/>
      <c r="BA390" s="317"/>
      <c r="BB390" s="315"/>
      <c r="BC390" s="315"/>
      <c r="BD390" s="315"/>
      <c r="BE390" s="315"/>
      <c r="BF390" s="315"/>
      <c r="BG390" s="315"/>
      <c r="BH390" s="315"/>
      <c r="BI390" s="315"/>
      <c r="BJ390" s="315"/>
      <c r="BK390" s="315"/>
      <c r="BL390" s="315"/>
      <c r="BM390" s="315"/>
      <c r="BN390" s="315"/>
      <c r="BO390" s="315"/>
      <c r="BP390" s="315"/>
      <c r="BQ390" s="315"/>
      <c r="BR390" s="315"/>
      <c r="BS390" s="315"/>
      <c r="BT390" s="315"/>
      <c r="BU390" s="315"/>
      <c r="BV390" s="315"/>
      <c r="BW390" s="315"/>
      <c r="BX390" s="315"/>
      <c r="BY390" s="317"/>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489" customFormat="true" ht="15" customHeight="true" x14ac:dyDescent="0.2">
      <c r="B391" s="488"/>
      <c r="AB391" s="344"/>
      <c r="AC391" s="344"/>
      <c r="AD391" s="344"/>
      <c r="AE391" s="344"/>
      <c r="AF391" s="344"/>
      <c r="AG391" s="344"/>
      <c r="AH391" s="344"/>
      <c r="AI391" s="344"/>
      <c r="AJ391" s="344"/>
      <c r="AK391" s="344"/>
      <c r="AL391" s="344"/>
      <c r="AM391" s="344"/>
      <c r="AN391" s="344"/>
      <c r="AO391" s="344"/>
      <c r="AP391" s="344"/>
      <c r="AQ391" s="344"/>
      <c r="AR391" s="344"/>
      <c r="AS391" s="344"/>
      <c r="AT391" s="344"/>
      <c r="AU391" s="344"/>
      <c r="AV391" s="344"/>
      <c r="AW391" s="344"/>
      <c r="AX391" s="344"/>
      <c r="AY391" s="344"/>
      <c r="AZ391" s="344"/>
      <c r="BA391" s="317"/>
      <c r="BB391" s="315"/>
      <c r="BC391" s="315"/>
      <c r="BD391" s="315"/>
      <c r="BE391" s="315"/>
      <c r="BF391" s="315"/>
      <c r="BG391" s="315"/>
      <c r="BH391" s="315"/>
      <c r="BI391" s="315"/>
      <c r="BJ391" s="315"/>
      <c r="BK391" s="315"/>
      <c r="BL391" s="315"/>
      <c r="BM391" s="315"/>
      <c r="BN391" s="315"/>
      <c r="BO391" s="315"/>
      <c r="BP391" s="315"/>
      <c r="BQ391" s="315"/>
      <c r="BR391" s="315"/>
      <c r="BS391" s="315"/>
      <c r="BT391" s="315"/>
      <c r="BU391" s="315"/>
      <c r="BV391" s="315"/>
      <c r="BW391" s="315"/>
      <c r="BX391" s="315"/>
      <c r="BY391" s="317"/>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489" customFormat="true" ht="15" customHeight="true" x14ac:dyDescent="0.2">
      <c r="AB392" s="344"/>
      <c r="AC392" s="344"/>
      <c r="AD392" s="344"/>
      <c r="AE392" s="344"/>
      <c r="AF392" s="344"/>
      <c r="AG392" s="344"/>
      <c r="AH392" s="344"/>
      <c r="AI392" s="344"/>
      <c r="AJ392" s="344"/>
      <c r="AK392" s="344"/>
      <c r="AL392" s="344"/>
      <c r="AM392" s="344"/>
      <c r="AN392" s="344"/>
      <c r="AO392" s="344"/>
      <c r="AP392" s="344"/>
      <c r="AQ392" s="344"/>
      <c r="AR392" s="344"/>
      <c r="AS392" s="344"/>
      <c r="AT392" s="344"/>
      <c r="AU392" s="344"/>
      <c r="AV392" s="344"/>
      <c r="AW392" s="344"/>
      <c r="AX392" s="344"/>
      <c r="AY392" s="344"/>
      <c r="AZ392" s="344"/>
      <c r="BA392" s="317"/>
      <c r="BB392" s="315"/>
      <c r="BC392" s="315"/>
      <c r="BD392" s="315"/>
      <c r="BE392" s="315"/>
      <c r="BF392" s="315"/>
      <c r="BG392" s="315"/>
      <c r="BH392" s="315"/>
      <c r="BI392" s="315"/>
      <c r="BJ392" s="315"/>
      <c r="BK392" s="315"/>
      <c r="BL392" s="315"/>
      <c r="BM392" s="315"/>
      <c r="BN392" s="315"/>
      <c r="BO392" s="315"/>
      <c r="BP392" s="315"/>
      <c r="BQ392" s="315"/>
      <c r="BR392" s="315"/>
      <c r="BS392" s="315"/>
      <c r="BT392" s="315"/>
      <c r="BU392" s="315"/>
      <c r="BV392" s="315"/>
      <c r="BW392" s="315"/>
      <c r="BX392" s="315"/>
      <c r="BY392" s="317"/>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489" customFormat="true" ht="15" customHeight="true" x14ac:dyDescent="0.2">
      <c r="AB393" s="344"/>
      <c r="AC393" s="344"/>
      <c r="AD393" s="344"/>
      <c r="AE393" s="344"/>
      <c r="AF393" s="344"/>
      <c r="AG393" s="344"/>
      <c r="AH393" s="344"/>
      <c r="AI393" s="344"/>
      <c r="AJ393" s="344"/>
      <c r="AK393" s="344"/>
      <c r="AL393" s="344"/>
      <c r="AM393" s="344"/>
      <c r="AN393" s="344"/>
      <c r="AO393" s="344"/>
      <c r="AP393" s="344"/>
      <c r="AQ393" s="344"/>
      <c r="AR393" s="344"/>
      <c r="AS393" s="344"/>
      <c r="AT393" s="344"/>
      <c r="AU393" s="344"/>
      <c r="AV393" s="344"/>
      <c r="AW393" s="344"/>
      <c r="AX393" s="344"/>
      <c r="AY393" s="344"/>
      <c r="AZ393" s="344"/>
      <c r="BA393" s="317"/>
      <c r="BB393" s="315"/>
      <c r="BC393" s="315"/>
      <c r="BD393" s="315"/>
      <c r="BE393" s="315"/>
      <c r="BF393" s="315"/>
      <c r="BG393" s="315"/>
      <c r="BH393" s="315"/>
      <c r="BI393" s="315"/>
      <c r="BJ393" s="315"/>
      <c r="BK393" s="315"/>
      <c r="BL393" s="315"/>
      <c r="BM393" s="315"/>
      <c r="BN393" s="315"/>
      <c r="BO393" s="315"/>
      <c r="BP393" s="315"/>
      <c r="BQ393" s="315"/>
      <c r="BR393" s="315"/>
      <c r="BS393" s="315"/>
      <c r="BT393" s="315"/>
      <c r="BU393" s="315"/>
      <c r="BV393" s="315"/>
      <c r="BW393" s="315"/>
      <c r="BX393" s="315"/>
      <c r="BY393" s="317"/>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489" customFormat="true" ht="15" customHeight="true" x14ac:dyDescent="0.2">
      <c r="AB394" s="344"/>
      <c r="AC394" s="344"/>
      <c r="AD394" s="344"/>
      <c r="AE394" s="344"/>
      <c r="AF394" s="344"/>
      <c r="AG394" s="344"/>
      <c r="AH394" s="344"/>
      <c r="AI394" s="344"/>
      <c r="AJ394" s="344"/>
      <c r="AK394" s="344"/>
      <c r="AL394" s="344"/>
      <c r="AM394" s="344"/>
      <c r="AN394" s="344"/>
      <c r="AO394" s="344"/>
      <c r="AP394" s="344"/>
      <c r="AQ394" s="344"/>
      <c r="AR394" s="344"/>
      <c r="AS394" s="344"/>
      <c r="AT394" s="344"/>
      <c r="AU394" s="344"/>
      <c r="AV394" s="344"/>
      <c r="AW394" s="344"/>
      <c r="AX394" s="344"/>
      <c r="AY394" s="344"/>
      <c r="AZ394" s="344"/>
      <c r="BA394" s="317"/>
      <c r="BB394" s="315"/>
      <c r="BC394" s="315"/>
      <c r="BD394" s="315"/>
      <c r="BE394" s="315"/>
      <c r="BF394" s="315"/>
      <c r="BG394" s="315"/>
      <c r="BH394" s="315"/>
      <c r="BI394" s="315"/>
      <c r="BJ394" s="315"/>
      <c r="BK394" s="315"/>
      <c r="BL394" s="315"/>
      <c r="BM394" s="315"/>
      <c r="BN394" s="315"/>
      <c r="BO394" s="315"/>
      <c r="BP394" s="315"/>
      <c r="BQ394" s="315"/>
      <c r="BR394" s="315"/>
      <c r="BS394" s="315"/>
      <c r="BT394" s="315"/>
      <c r="BU394" s="315"/>
      <c r="BV394" s="315"/>
      <c r="BW394" s="315"/>
      <c r="BX394" s="315"/>
      <c r="BY394" s="317"/>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489" customFormat="true" ht="15" customHeight="true" x14ac:dyDescent="0.2">
      <c r="AB395" s="344"/>
      <c r="AC395" s="344"/>
      <c r="AD395" s="344"/>
      <c r="AE395" s="344"/>
      <c r="AF395" s="344"/>
      <c r="AG395" s="344"/>
      <c r="AH395" s="344"/>
      <c r="AI395" s="344"/>
      <c r="AJ395" s="344"/>
      <c r="AK395" s="344"/>
      <c r="AL395" s="344"/>
      <c r="AM395" s="344"/>
      <c r="AN395" s="344"/>
      <c r="AO395" s="344"/>
      <c r="AP395" s="344"/>
      <c r="AQ395" s="344"/>
      <c r="AR395" s="344"/>
      <c r="AS395" s="344"/>
      <c r="AT395" s="344"/>
      <c r="AU395" s="344"/>
      <c r="AV395" s="344"/>
      <c r="AW395" s="344"/>
      <c r="AX395" s="344"/>
      <c r="AY395" s="344"/>
      <c r="AZ395" s="344"/>
      <c r="BA395" s="317"/>
      <c r="BB395" s="315"/>
      <c r="BC395" s="315"/>
      <c r="BD395" s="315"/>
      <c r="BE395" s="315"/>
      <c r="BF395" s="315"/>
      <c r="BG395" s="315"/>
      <c r="BH395" s="315"/>
      <c r="BI395" s="315"/>
      <c r="BJ395" s="315"/>
      <c r="BK395" s="315"/>
      <c r="BL395" s="315"/>
      <c r="BM395" s="315"/>
      <c r="BN395" s="315"/>
      <c r="BO395" s="315"/>
      <c r="BP395" s="315"/>
      <c r="BQ395" s="315"/>
      <c r="BR395" s="315"/>
      <c r="BS395" s="315"/>
      <c r="BT395" s="315"/>
      <c r="BU395" s="315"/>
      <c r="BV395" s="315"/>
      <c r="BW395" s="315"/>
      <c r="BX395" s="315"/>
      <c r="BY395" s="317"/>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489" customFormat="true" ht="15" customHeight="true" x14ac:dyDescent="0.2">
      <c r="AB396" s="344"/>
      <c r="AC396" s="344"/>
      <c r="AD396" s="344"/>
      <c r="AE396" s="344"/>
      <c r="AF396" s="344"/>
      <c r="AG396" s="344"/>
      <c r="AH396" s="344"/>
      <c r="AI396" s="344"/>
      <c r="AJ396" s="344"/>
      <c r="AK396" s="344"/>
      <c r="AL396" s="344"/>
      <c r="AM396" s="344"/>
      <c r="AN396" s="344"/>
      <c r="AO396" s="344"/>
      <c r="AP396" s="344"/>
      <c r="AQ396" s="344"/>
      <c r="AR396" s="344"/>
      <c r="AS396" s="344"/>
      <c r="AT396" s="344"/>
      <c r="AU396" s="344"/>
      <c r="AV396" s="344"/>
      <c r="AW396" s="344"/>
      <c r="AX396" s="344"/>
      <c r="AY396" s="344"/>
      <c r="AZ396" s="344"/>
      <c r="BA396" s="317"/>
      <c r="BB396" s="315"/>
      <c r="BC396" s="315"/>
      <c r="BD396" s="315"/>
      <c r="BE396" s="315"/>
      <c r="BF396" s="315"/>
      <c r="BG396" s="315"/>
      <c r="BH396" s="315"/>
      <c r="BI396" s="315"/>
      <c r="BJ396" s="315"/>
      <c r="BK396" s="315"/>
      <c r="BL396" s="315"/>
      <c r="BM396" s="315"/>
      <c r="BN396" s="315"/>
      <c r="BO396" s="315"/>
      <c r="BP396" s="315"/>
      <c r="BQ396" s="315"/>
      <c r="BR396" s="315"/>
      <c r="BS396" s="315"/>
      <c r="BT396" s="315"/>
      <c r="BU396" s="315"/>
      <c r="BV396" s="315"/>
      <c r="BW396" s="315"/>
      <c r="BX396" s="315"/>
      <c r="BY396" s="317"/>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489" customFormat="true" ht="15" customHeight="true" x14ac:dyDescent="0.2">
      <c r="AB397" s="344"/>
      <c r="AC397" s="344"/>
      <c r="AD397" s="344"/>
      <c r="AE397" s="344"/>
      <c r="AF397" s="344"/>
      <c r="AG397" s="344"/>
      <c r="AH397" s="344"/>
      <c r="AI397" s="344"/>
      <c r="AJ397" s="344"/>
      <c r="AK397" s="344"/>
      <c r="AL397" s="344"/>
      <c r="AM397" s="344"/>
      <c r="AN397" s="344"/>
      <c r="AO397" s="344"/>
      <c r="AP397" s="344"/>
      <c r="AQ397" s="344"/>
      <c r="AR397" s="344"/>
      <c r="AS397" s="344"/>
      <c r="AT397" s="344"/>
      <c r="AU397" s="344"/>
      <c r="AV397" s="344"/>
      <c r="AW397" s="344"/>
      <c r="AX397" s="344"/>
      <c r="AY397" s="344"/>
      <c r="AZ397" s="344"/>
      <c r="BA397" s="317"/>
      <c r="BB397" s="315"/>
      <c r="BC397" s="315"/>
      <c r="BD397" s="315"/>
      <c r="BE397" s="315"/>
      <c r="BF397" s="315"/>
      <c r="BG397" s="315"/>
      <c r="BH397" s="315"/>
      <c r="BI397" s="315"/>
      <c r="BJ397" s="315"/>
      <c r="BK397" s="315"/>
      <c r="BL397" s="315"/>
      <c r="BM397" s="315"/>
      <c r="BN397" s="315"/>
      <c r="BO397" s="315"/>
      <c r="BP397" s="315"/>
      <c r="BQ397" s="315"/>
      <c r="BR397" s="315"/>
      <c r="BS397" s="315"/>
      <c r="BT397" s="315"/>
      <c r="BU397" s="315"/>
      <c r="BV397" s="315"/>
      <c r="BW397" s="315"/>
      <c r="BX397" s="315"/>
      <c r="BY397" s="317"/>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489" customFormat="true" ht="15" customHeight="true" x14ac:dyDescent="0.2">
      <c r="AB398" s="344"/>
      <c r="AC398" s="344"/>
      <c r="AD398" s="344"/>
      <c r="AE398" s="344"/>
      <c r="AF398" s="344"/>
      <c r="AG398" s="344"/>
      <c r="AH398" s="344"/>
      <c r="AI398" s="344"/>
      <c r="AJ398" s="344"/>
      <c r="AK398" s="344"/>
      <c r="AL398" s="344"/>
      <c r="AM398" s="344"/>
      <c r="AN398" s="344"/>
      <c r="AO398" s="344"/>
      <c r="AP398" s="344"/>
      <c r="AQ398" s="344"/>
      <c r="AR398" s="344"/>
      <c r="AS398" s="344"/>
      <c r="AT398" s="344"/>
      <c r="AU398" s="344"/>
      <c r="AV398" s="344"/>
      <c r="AW398" s="344"/>
      <c r="AX398" s="344"/>
      <c r="AY398" s="344"/>
      <c r="AZ398" s="344"/>
      <c r="BA398" s="317"/>
      <c r="BB398" s="315"/>
      <c r="BC398" s="315"/>
      <c r="BD398" s="315"/>
      <c r="BE398" s="315"/>
      <c r="BF398" s="315"/>
      <c r="BG398" s="315"/>
      <c r="BH398" s="315"/>
      <c r="BI398" s="315"/>
      <c r="BJ398" s="315"/>
      <c r="BK398" s="315"/>
      <c r="BL398" s="315"/>
      <c r="BM398" s="315"/>
      <c r="BN398" s="315"/>
      <c r="BO398" s="315"/>
      <c r="BP398" s="315"/>
      <c r="BQ398" s="315"/>
      <c r="BR398" s="315"/>
      <c r="BS398" s="315"/>
      <c r="BT398" s="315"/>
      <c r="BU398" s="315"/>
      <c r="BV398" s="315"/>
      <c r="BW398" s="315"/>
      <c r="BX398" s="315"/>
      <c r="BY398" s="317"/>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451" customFormat="true" ht="15" customHeight="true" x14ac:dyDescent="0.25">
      <c r="A399" s="321"/>
      <c r="B399" s="321"/>
      <c r="C399" s="1000" t="s">
        <v>129</v>
      </c>
      <c r="D399" s="1001"/>
      <c r="E399" s="1001"/>
      <c r="F399" s="1001"/>
      <c r="G399" s="321"/>
      <c r="H399" s="1003" t="s">
        <v>130</v>
      </c>
      <c r="I399" s="1004"/>
      <c r="J399" s="1004"/>
      <c r="K399" s="1004"/>
      <c r="M399" s="1003" t="s">
        <v>131</v>
      </c>
      <c r="N399" s="1004"/>
      <c r="O399" s="1004"/>
      <c r="P399" s="1004"/>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21"/>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24" customHeight="true" x14ac:dyDescent="0.2">
      <c r="C400" s="1010" t="s">
        <v>197</v>
      </c>
      <c r="D400" s="882"/>
      <c r="E400" s="882"/>
      <c r="H400" s="1010" t="s">
        <v>197</v>
      </c>
      <c r="I400" s="882"/>
      <c r="J400" s="882"/>
      <c r="M400" s="1010" t="s">
        <v>197</v>
      </c>
      <c r="N400" s="882"/>
      <c r="O400" s="882"/>
      <c r="AB400" s="339"/>
      <c r="AC400" s="339"/>
      <c r="AD400" s="339"/>
      <c r="AE400" s="339"/>
      <c r="AF400" s="339"/>
      <c r="AG400" s="339"/>
      <c r="AH400" s="339"/>
      <c r="AI400" s="339"/>
      <c r="AJ400" s="339"/>
      <c r="AK400" s="339"/>
      <c r="AL400" s="339"/>
      <c r="AM400" s="339"/>
      <c r="AN400" s="339"/>
      <c r="AO400" s="339"/>
      <c r="AP400" s="339"/>
      <c r="AQ400" s="339"/>
      <c r="AR400" s="339"/>
      <c r="AS400" s="339"/>
      <c r="AT400" s="339"/>
      <c r="AU400" s="339"/>
      <c r="AV400" s="339"/>
      <c r="AW400" s="339"/>
      <c r="AX400" s="339"/>
      <c r="AY400" s="339"/>
      <c r="AZ400" s="339"/>
      <c r="BA400" s="451"/>
      <c r="BB400" s="321"/>
      <c r="BC400" s="451"/>
      <c r="BD400" s="451"/>
      <c r="BE400" s="451"/>
      <c r="BF400" s="451"/>
      <c r="BG400" s="451"/>
      <c r="BH400" s="451"/>
      <c r="BI400" s="451"/>
      <c r="BJ400" s="451"/>
      <c r="BK400" s="451"/>
      <c r="BL400" s="451"/>
      <c r="BM400" s="451"/>
      <c r="BN400" s="451"/>
      <c r="BO400" s="451"/>
      <c r="BP400" s="451"/>
      <c r="BQ400" s="451"/>
      <c r="BR400" s="451"/>
      <c r="BS400" s="451"/>
      <c r="BT400" s="451"/>
      <c r="BU400" s="451"/>
      <c r="BV400" s="451"/>
      <c r="BW400" s="451"/>
      <c r="BX400" s="451"/>
      <c r="BY400" s="451"/>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05"/>
      <c r="D401" s="882"/>
      <c r="E401" s="532" t="s">
        <v>198</v>
      </c>
      <c r="H401" s="1005"/>
      <c r="I401" s="882"/>
      <c r="J401" s="533" t="s">
        <v>198</v>
      </c>
      <c r="M401" s="1005"/>
      <c r="N401" s="882"/>
      <c r="O401" s="534" t="s">
        <v>198</v>
      </c>
      <c r="AB401" s="339"/>
      <c r="AC401" s="339"/>
      <c r="AD401" s="339"/>
      <c r="AE401" s="339"/>
      <c r="AF401" s="339"/>
      <c r="AG401" s="339"/>
      <c r="AH401" s="339"/>
      <c r="AI401" s="339"/>
      <c r="AJ401" s="339"/>
      <c r="AK401" s="339"/>
      <c r="AL401" s="339"/>
      <c r="AM401" s="339"/>
      <c r="AN401" s="339"/>
      <c r="AO401" s="339"/>
      <c r="AP401" s="339"/>
      <c r="AQ401" s="339"/>
      <c r="AR401" s="339"/>
      <c r="AS401" s="339"/>
      <c r="AT401" s="339"/>
      <c r="AU401" s="339"/>
      <c r="AV401" s="339"/>
      <c r="AW401" s="339"/>
      <c r="AX401" s="339"/>
      <c r="AY401" s="339"/>
      <c r="AZ401" s="339"/>
      <c r="BA401" s="451"/>
      <c r="BB401" s="321"/>
      <c r="BC401" s="451"/>
      <c r="BD401" s="451"/>
      <c r="BE401" s="451"/>
      <c r="BF401" s="451"/>
      <c r="BG401" s="451"/>
      <c r="BH401" s="451"/>
      <c r="BI401" s="451"/>
      <c r="BJ401" s="451"/>
      <c r="BK401" s="451"/>
      <c r="BL401" s="451"/>
      <c r="BM401" s="451"/>
      <c r="BN401" s="451"/>
      <c r="BO401" s="451"/>
      <c r="BP401" s="451"/>
      <c r="BQ401" s="451"/>
      <c r="BR401" s="451"/>
      <c r="BS401" s="451"/>
      <c r="BT401" s="451"/>
      <c r="BU401" s="451"/>
      <c r="BV401" s="451"/>
      <c r="BW401" s="451"/>
      <c r="BX401" s="451"/>
      <c r="BY401" s="451"/>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2" t="s">
        <v>136</v>
      </c>
      <c r="C402" s="882"/>
      <c r="D402" s="882"/>
      <c r="E402" s="535" t="s">
        <v>199</v>
      </c>
      <c r="H402" s="882"/>
      <c r="I402" s="882"/>
      <c r="J402" s="536" t="s">
        <v>199</v>
      </c>
      <c r="M402" s="882"/>
      <c r="N402" s="882"/>
      <c r="O402" s="537" t="s">
        <v>199</v>
      </c>
      <c r="AB402" s="339"/>
      <c r="AC402" s="339"/>
      <c r="AD402" s="339"/>
      <c r="AE402" s="339"/>
      <c r="AF402" s="339"/>
      <c r="AG402" s="339"/>
      <c r="AH402" s="339"/>
      <c r="AI402" s="339"/>
      <c r="AJ402" s="339"/>
      <c r="AK402" s="339"/>
      <c r="AL402" s="339"/>
      <c r="AM402" s="339"/>
      <c r="AN402" s="339"/>
      <c r="AO402" s="339"/>
      <c r="AP402" s="339"/>
      <c r="AQ402" s="339"/>
      <c r="AR402" s="339"/>
      <c r="AS402" s="339"/>
      <c r="AT402" s="339"/>
      <c r="AU402" s="339"/>
      <c r="AV402" s="339"/>
      <c r="AW402" s="339"/>
      <c r="AX402" s="339"/>
      <c r="AY402" s="339"/>
      <c r="AZ402" s="339"/>
      <c r="BA402" s="451"/>
      <c r="BB402" s="321"/>
      <c r="BC402" s="451"/>
      <c r="BD402" s="451"/>
      <c r="BE402" s="451"/>
      <c r="BF402" s="451"/>
      <c r="BG402" s="451"/>
      <c r="BH402" s="451"/>
      <c r="BI402" s="451"/>
      <c r="BJ402" s="451"/>
      <c r="BK402" s="451"/>
      <c r="BL402" s="451"/>
      <c r="BM402" s="451"/>
      <c r="BN402" s="451"/>
      <c r="BO402" s="451"/>
      <c r="BP402" s="451"/>
      <c r="BQ402" s="451"/>
      <c r="BR402" s="451"/>
      <c r="BS402" s="451"/>
      <c r="BT402" s="451"/>
      <c r="BU402" s="451"/>
      <c r="BV402" s="451"/>
      <c r="BW402" s="451"/>
      <c r="BX402" s="451"/>
      <c r="BY402" s="451"/>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882"/>
      <c r="C403" s="1011" t="s">
        <v>657</v>
      </c>
      <c r="D403" s="995"/>
      <c r="E403" s="795">
        <v>0.68854552608625696</v>
      </c>
      <c r="F403" s="570"/>
      <c r="G403" s="570"/>
      <c r="H403" s="1011" t="s">
        <v>658</v>
      </c>
      <c r="I403" s="995"/>
      <c r="J403" s="796">
        <v>0.63208359547389215</v>
      </c>
      <c r="K403" s="570"/>
      <c r="L403" s="570"/>
      <c r="M403" s="1011" t="s">
        <v>657</v>
      </c>
      <c r="N403" s="995"/>
      <c r="O403" s="797">
        <v>0.73955313095640585</v>
      </c>
      <c r="P403" s="570"/>
      <c r="Q403" s="570"/>
      <c r="AB403" s="339"/>
      <c r="AC403" s="339"/>
      <c r="AD403" s="339"/>
      <c r="AE403" s="339"/>
      <c r="AF403" s="339"/>
      <c r="AG403" s="339"/>
      <c r="AH403" s="339"/>
      <c r="AI403" s="339"/>
      <c r="AJ403" s="339"/>
      <c r="AK403" s="339"/>
      <c r="AL403" s="339"/>
      <c r="AM403" s="339"/>
      <c r="AN403" s="339"/>
      <c r="AO403" s="339"/>
      <c r="AP403" s="339"/>
      <c r="AQ403" s="339"/>
      <c r="AR403" s="339"/>
      <c r="AS403" s="339"/>
      <c r="AT403" s="339"/>
      <c r="AU403" s="339"/>
      <c r="AV403" s="339"/>
      <c r="AW403" s="339"/>
      <c r="AX403" s="339"/>
      <c r="AY403" s="339"/>
      <c r="AZ403" s="339"/>
      <c r="BA403" s="341"/>
      <c r="BB403" s="391"/>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1"/>
      <c r="BX403" s="341"/>
      <c r="BY403" s="341"/>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882"/>
      <c r="C404" s="1011" t="s">
        <v>659</v>
      </c>
      <c r="D404" s="995"/>
      <c r="E404" s="798">
        <v>0.61854163007903606</v>
      </c>
      <c r="F404" s="570"/>
      <c r="G404" s="570"/>
      <c r="H404" s="1011" t="s">
        <v>660</v>
      </c>
      <c r="I404" s="995"/>
      <c r="J404" s="799">
        <v>-0.61545157403088779</v>
      </c>
      <c r="K404" s="570"/>
      <c r="L404" s="570"/>
      <c r="M404" s="1011" t="s">
        <v>661</v>
      </c>
      <c r="N404" s="995"/>
      <c r="O404" s="800">
        <v>0.71171617904310813</v>
      </c>
      <c r="P404" s="570"/>
      <c r="Q404" s="570"/>
      <c r="AB404" s="339"/>
      <c r="AC404" s="339"/>
      <c r="AD404" s="339"/>
      <c r="AE404" s="339"/>
      <c r="AF404" s="339"/>
      <c r="AG404" s="339"/>
      <c r="AH404" s="339"/>
      <c r="AI404" s="339"/>
      <c r="AJ404" s="339"/>
      <c r="AK404" s="339"/>
      <c r="AL404" s="339"/>
      <c r="AM404" s="339"/>
      <c r="AN404" s="339"/>
      <c r="AO404" s="339"/>
      <c r="AP404" s="339"/>
      <c r="AQ404" s="339"/>
      <c r="AR404" s="339"/>
      <c r="AS404" s="339"/>
      <c r="AT404" s="339"/>
      <c r="AU404" s="339"/>
      <c r="AV404" s="339"/>
      <c r="AW404" s="339"/>
      <c r="AX404" s="339"/>
      <c r="AY404" s="339"/>
      <c r="AZ404" s="339"/>
      <c r="BA404" s="341"/>
      <c r="BB404" s="391"/>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1"/>
      <c r="BX404" s="341"/>
      <c r="BY404" s="341"/>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882"/>
      <c r="C405" s="1011" t="s">
        <v>662</v>
      </c>
      <c r="D405" s="995"/>
      <c r="E405" s="798">
        <v>0.61287862966311168</v>
      </c>
      <c r="F405" s="570"/>
      <c r="G405" s="570"/>
      <c r="H405" s="1011" t="s">
        <v>662</v>
      </c>
      <c r="I405" s="995"/>
      <c r="J405" s="799">
        <v>0.60539451777943132</v>
      </c>
      <c r="K405" s="570"/>
      <c r="L405" s="570"/>
      <c r="M405" s="1011" t="s">
        <v>662</v>
      </c>
      <c r="N405" s="995"/>
      <c r="O405" s="800">
        <v>0.6705545756131337</v>
      </c>
      <c r="P405" s="570"/>
      <c r="Q405" s="570"/>
      <c r="AB405" s="339"/>
      <c r="AC405" s="339"/>
      <c r="AD405" s="339"/>
      <c r="AE405" s="339"/>
      <c r="AF405" s="339"/>
      <c r="AG405" s="339"/>
      <c r="AH405" s="339"/>
      <c r="AI405" s="339"/>
      <c r="AJ405" s="339"/>
      <c r="AK405" s="339"/>
      <c r="AL405" s="339"/>
      <c r="AM405" s="339"/>
      <c r="AN405" s="339"/>
      <c r="AO405" s="339"/>
      <c r="AP405" s="339"/>
      <c r="AQ405" s="339"/>
      <c r="AR405" s="339"/>
      <c r="AS405" s="339"/>
      <c r="AT405" s="339"/>
      <c r="AU405" s="339"/>
      <c r="AV405" s="339"/>
      <c r="AW405" s="339"/>
      <c r="AX405" s="339"/>
      <c r="AY405" s="339"/>
      <c r="AZ405" s="339"/>
      <c r="BA405" s="341"/>
      <c r="BB405" s="391"/>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1"/>
      <c r="BX405" s="341"/>
      <c r="BY405" s="341"/>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882"/>
      <c r="C406" s="1011" t="s">
        <v>661</v>
      </c>
      <c r="D406" s="995"/>
      <c r="E406" s="798">
        <v>0.61038633763308581</v>
      </c>
      <c r="F406" s="570"/>
      <c r="G406" s="570"/>
      <c r="H406" s="1011" t="s">
        <v>659</v>
      </c>
      <c r="I406" s="995"/>
      <c r="J406" s="799">
        <v>0.60229308809767479</v>
      </c>
      <c r="K406" s="570"/>
      <c r="L406" s="570"/>
      <c r="M406" s="1011" t="s">
        <v>663</v>
      </c>
      <c r="N406" s="995"/>
      <c r="O406" s="800">
        <v>0.63382404607118581</v>
      </c>
      <c r="P406" s="570"/>
      <c r="Q406" s="570"/>
      <c r="AB406" s="339"/>
      <c r="AC406" s="339"/>
      <c r="AD406" s="339"/>
      <c r="AE406" s="339"/>
      <c r="AF406" s="339"/>
      <c r="AG406" s="339"/>
      <c r="AH406" s="339"/>
      <c r="AI406" s="339"/>
      <c r="AJ406" s="339"/>
      <c r="AK406" s="339"/>
      <c r="AL406" s="339"/>
      <c r="AM406" s="339"/>
      <c r="AN406" s="339"/>
      <c r="AO406" s="339"/>
      <c r="AP406" s="339"/>
      <c r="AQ406" s="339"/>
      <c r="AR406" s="339"/>
      <c r="AS406" s="339"/>
      <c r="AT406" s="339"/>
      <c r="AU406" s="339"/>
      <c r="AV406" s="339"/>
      <c r="AW406" s="339"/>
      <c r="AX406" s="339"/>
      <c r="AY406" s="339"/>
      <c r="AZ406" s="339"/>
      <c r="BA406" s="341"/>
      <c r="BB406" s="391"/>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1"/>
      <c r="BX406" s="341"/>
      <c r="BY406" s="341"/>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882"/>
      <c r="C407" s="1011" t="s">
        <v>658</v>
      </c>
      <c r="D407" s="995"/>
      <c r="E407" s="798">
        <v>0.6028018551077432</v>
      </c>
      <c r="F407" s="570"/>
      <c r="G407" s="570"/>
      <c r="H407" s="1011" t="s">
        <v>664</v>
      </c>
      <c r="I407" s="995"/>
      <c r="J407" s="799">
        <v>0.5872808401435855</v>
      </c>
      <c r="K407" s="570"/>
      <c r="L407" s="570"/>
      <c r="M407" s="1011" t="s">
        <v>665</v>
      </c>
      <c r="N407" s="995"/>
      <c r="O407" s="800">
        <v>-0.58609250491273923</v>
      </c>
      <c r="P407" s="570"/>
      <c r="Q407" s="570"/>
      <c r="AB407" s="339"/>
      <c r="AC407" s="339"/>
      <c r="AD407" s="339"/>
      <c r="AE407" s="339"/>
      <c r="AF407" s="339"/>
      <c r="AG407" s="339"/>
      <c r="AH407" s="339"/>
      <c r="AI407" s="339"/>
      <c r="AJ407" s="339"/>
      <c r="AK407" s="339"/>
      <c r="AL407" s="339"/>
      <c r="AM407" s="339"/>
      <c r="AN407" s="339"/>
      <c r="AO407" s="339"/>
      <c r="AP407" s="339"/>
      <c r="AQ407" s="339"/>
      <c r="AR407" s="339"/>
      <c r="AS407" s="339"/>
      <c r="AT407" s="339"/>
      <c r="AU407" s="339"/>
      <c r="AV407" s="339"/>
      <c r="AW407" s="339"/>
      <c r="AX407" s="339"/>
      <c r="AY407" s="339"/>
      <c r="AZ407" s="339"/>
      <c r="BA407" s="341"/>
      <c r="BB407" s="391"/>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1"/>
      <c r="BX407" s="341"/>
      <c r="BY407" s="341"/>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882"/>
      <c r="C408" s="1011" t="s">
        <v>665</v>
      </c>
      <c r="D408" s="995"/>
      <c r="E408" s="798">
        <v>-0.5757037397633471</v>
      </c>
      <c r="F408" s="570"/>
      <c r="G408" s="570"/>
      <c r="H408" s="1011" t="s">
        <v>657</v>
      </c>
      <c r="I408" s="995"/>
      <c r="J408" s="799">
        <v>0.5864294505571378</v>
      </c>
      <c r="K408" s="570"/>
      <c r="L408" s="570"/>
      <c r="M408" s="1011" t="s">
        <v>659</v>
      </c>
      <c r="N408" s="995"/>
      <c r="O408" s="800">
        <v>0.57566941264921112</v>
      </c>
      <c r="P408" s="570"/>
      <c r="Q408" s="570"/>
      <c r="AB408" s="339"/>
      <c r="AC408" s="339"/>
      <c r="AD408" s="339"/>
      <c r="AE408" s="339"/>
      <c r="AF408" s="339"/>
      <c r="AG408" s="339"/>
      <c r="AH408" s="339"/>
      <c r="AI408" s="339"/>
      <c r="AJ408" s="339"/>
      <c r="AK408" s="339"/>
      <c r="AL408" s="339"/>
      <c r="AM408" s="339"/>
      <c r="AN408" s="339"/>
      <c r="AO408" s="339"/>
      <c r="AP408" s="339"/>
      <c r="AQ408" s="339"/>
      <c r="AR408" s="339"/>
      <c r="AS408" s="339"/>
      <c r="AT408" s="339"/>
      <c r="AU408" s="339"/>
      <c r="AV408" s="339"/>
      <c r="AW408" s="339"/>
      <c r="AX408" s="339"/>
      <c r="AY408" s="339"/>
      <c r="AZ408" s="339"/>
      <c r="BA408" s="341"/>
      <c r="BB408" s="391"/>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1"/>
      <c r="BX408" s="341"/>
      <c r="BY408" s="341"/>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882"/>
      <c r="C409" s="1011" t="s">
        <v>664</v>
      </c>
      <c r="D409" s="995"/>
      <c r="E409" s="798">
        <v>0.54490616770333677</v>
      </c>
      <c r="F409" s="570"/>
      <c r="G409" s="570"/>
      <c r="H409" s="1011" t="s">
        <v>661</v>
      </c>
      <c r="I409" s="995"/>
      <c r="J409" s="799">
        <v>0.56318739987459865</v>
      </c>
      <c r="K409" s="570"/>
      <c r="L409" s="570"/>
      <c r="M409" s="1011" t="s">
        <v>666</v>
      </c>
      <c r="N409" s="995"/>
      <c r="O409" s="800">
        <v>0.55984206689153548</v>
      </c>
      <c r="P409" s="570"/>
      <c r="Q409" s="570"/>
      <c r="AB409" s="339"/>
      <c r="AC409" s="339"/>
      <c r="AD409" s="339"/>
      <c r="AE409" s="339"/>
      <c r="AF409" s="339"/>
      <c r="AG409" s="339"/>
      <c r="AH409" s="339"/>
      <c r="AI409" s="339"/>
      <c r="AJ409" s="339"/>
      <c r="AK409" s="339"/>
      <c r="AL409" s="339"/>
      <c r="AM409" s="339"/>
      <c r="AN409" s="339"/>
      <c r="AO409" s="339"/>
      <c r="AP409" s="339"/>
      <c r="AQ409" s="339"/>
      <c r="AR409" s="339"/>
      <c r="AS409" s="339"/>
      <c r="AT409" s="339"/>
      <c r="AU409" s="339"/>
      <c r="AV409" s="339"/>
      <c r="AW409" s="339"/>
      <c r="AX409" s="339"/>
      <c r="AY409" s="339"/>
      <c r="AZ409" s="339"/>
      <c r="BA409" s="341"/>
      <c r="BB409" s="391"/>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1"/>
      <c r="BX409" s="341"/>
      <c r="BY409" s="341"/>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882"/>
      <c r="C410" s="1011" t="s">
        <v>663</v>
      </c>
      <c r="D410" s="995"/>
      <c r="E410" s="798">
        <v>0.5247897645151679</v>
      </c>
      <c r="F410" s="570"/>
      <c r="G410" s="570"/>
      <c r="H410" s="1011" t="s">
        <v>667</v>
      </c>
      <c r="I410" s="995"/>
      <c r="J410" s="799">
        <v>0.53070486253328453</v>
      </c>
      <c r="K410" s="570"/>
      <c r="L410" s="570"/>
      <c r="M410" s="1011" t="s">
        <v>668</v>
      </c>
      <c r="N410" s="995"/>
      <c r="O410" s="800">
        <v>-0.49834388740011143</v>
      </c>
      <c r="P410" s="570"/>
      <c r="Q410" s="570"/>
      <c r="AB410" s="339"/>
      <c r="AC410" s="339"/>
      <c r="AD410" s="339"/>
      <c r="AE410" s="339"/>
      <c r="AF410" s="339"/>
      <c r="AG410" s="339"/>
      <c r="AH410" s="339"/>
      <c r="AI410" s="339"/>
      <c r="AJ410" s="339"/>
      <c r="AK410" s="339"/>
      <c r="AL410" s="339"/>
      <c r="AM410" s="339"/>
      <c r="AN410" s="339"/>
      <c r="AO410" s="339"/>
      <c r="AP410" s="339"/>
      <c r="AQ410" s="339"/>
      <c r="AR410" s="339"/>
      <c r="AS410" s="339"/>
      <c r="AT410" s="339"/>
      <c r="AU410" s="339"/>
      <c r="AV410" s="339"/>
      <c r="AW410" s="339"/>
      <c r="AX410" s="339"/>
      <c r="AY410" s="339"/>
      <c r="AZ410" s="339"/>
      <c r="BA410" s="341"/>
      <c r="BB410" s="391"/>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1"/>
      <c r="BX410" s="341"/>
      <c r="BY410" s="341"/>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882"/>
      <c r="C411" s="1011" t="s">
        <v>667</v>
      </c>
      <c r="D411" s="995"/>
      <c r="E411" s="798">
        <v>0.48600802499864221</v>
      </c>
      <c r="F411" s="570"/>
      <c r="G411" s="570"/>
      <c r="H411" s="1011" t="s">
        <v>669</v>
      </c>
      <c r="I411" s="995"/>
      <c r="J411" s="799">
        <v>0.46818106544146271</v>
      </c>
      <c r="K411" s="570"/>
      <c r="L411" s="570"/>
      <c r="M411" s="1011" t="s">
        <v>670</v>
      </c>
      <c r="N411" s="995"/>
      <c r="O411" s="800">
        <v>0.45815570691701551</v>
      </c>
      <c r="P411" s="570"/>
      <c r="Q411" s="570"/>
      <c r="AB411" s="339"/>
      <c r="AC411" s="339"/>
      <c r="AD411" s="339"/>
      <c r="AE411" s="339"/>
      <c r="AF411" s="339"/>
      <c r="AG411" s="339"/>
      <c r="AH411" s="339"/>
      <c r="AI411" s="339"/>
      <c r="AJ411" s="339"/>
      <c r="AK411" s="339"/>
      <c r="AL411" s="339"/>
      <c r="AM411" s="339"/>
      <c r="AN411" s="339"/>
      <c r="AO411" s="339"/>
      <c r="AP411" s="339"/>
      <c r="AQ411" s="339"/>
      <c r="AR411" s="339"/>
      <c r="AS411" s="339"/>
      <c r="AT411" s="339"/>
      <c r="AU411" s="339"/>
      <c r="AV411" s="339"/>
      <c r="AW411" s="339"/>
      <c r="AX411" s="339"/>
      <c r="AY411" s="339"/>
      <c r="AZ411" s="339"/>
      <c r="BA411" s="341"/>
      <c r="BB411" s="391"/>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1"/>
      <c r="BX411" s="341"/>
      <c r="BY411" s="341"/>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882"/>
      <c r="C412" s="1011" t="s">
        <v>671</v>
      </c>
      <c r="D412" s="995"/>
      <c r="E412" s="798">
        <v>0.45498688945338978</v>
      </c>
      <c r="F412" s="570"/>
      <c r="G412" s="570"/>
      <c r="H412" s="1011" t="s">
        <v>663</v>
      </c>
      <c r="I412" s="995"/>
      <c r="J412" s="799">
        <v>0.46349981365730752</v>
      </c>
      <c r="K412" s="570"/>
      <c r="L412" s="570"/>
      <c r="M412" s="1011" t="s">
        <v>671</v>
      </c>
      <c r="N412" s="995"/>
      <c r="O412" s="800">
        <v>0.45546146904850987</v>
      </c>
      <c r="P412" s="570"/>
      <c r="Q412" s="570"/>
      <c r="AB412" s="339"/>
      <c r="AC412" s="339"/>
      <c r="AD412" s="339"/>
      <c r="AE412" s="339"/>
      <c r="AF412" s="339"/>
      <c r="AG412" s="339"/>
      <c r="AH412" s="339"/>
      <c r="AI412" s="339"/>
      <c r="AJ412" s="339"/>
      <c r="AK412" s="339"/>
      <c r="AL412" s="339"/>
      <c r="AM412" s="339"/>
      <c r="AN412" s="339"/>
      <c r="AO412" s="339"/>
      <c r="AP412" s="339"/>
      <c r="AQ412" s="339"/>
      <c r="AR412" s="339"/>
      <c r="AS412" s="339"/>
      <c r="AT412" s="339"/>
      <c r="AU412" s="339"/>
      <c r="AV412" s="339"/>
      <c r="AW412" s="339"/>
      <c r="AX412" s="339"/>
      <c r="AY412" s="339"/>
      <c r="AZ412" s="339"/>
      <c r="BA412" s="341"/>
      <c r="BB412" s="391"/>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1"/>
      <c r="BX412" s="341"/>
      <c r="BY412" s="341"/>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882"/>
      <c r="C413" s="1011" t="s">
        <v>666</v>
      </c>
      <c r="D413" s="995"/>
      <c r="E413" s="798">
        <v>0.45357066491716946</v>
      </c>
      <c r="F413" s="570"/>
      <c r="G413" s="570"/>
      <c r="H413" s="1011" t="s">
        <v>671</v>
      </c>
      <c r="I413" s="995"/>
      <c r="J413" s="799">
        <v>0.4587971052867939</v>
      </c>
      <c r="K413" s="570"/>
      <c r="L413" s="570"/>
      <c r="M413" s="1011" t="s">
        <v>664</v>
      </c>
      <c r="N413" s="995"/>
      <c r="O413" s="800">
        <v>0.42731035531914607</v>
      </c>
      <c r="P413" s="570"/>
      <c r="Q413" s="570"/>
      <c r="AB413" s="339"/>
      <c r="AC413" s="339"/>
      <c r="AD413" s="339"/>
      <c r="AE413" s="339"/>
      <c r="AF413" s="339"/>
      <c r="AG413" s="339"/>
      <c r="AH413" s="339"/>
      <c r="AI413" s="339"/>
      <c r="AJ413" s="339"/>
      <c r="AK413" s="339"/>
      <c r="AL413" s="339"/>
      <c r="AM413" s="339"/>
      <c r="AN413" s="339"/>
      <c r="AO413" s="339"/>
      <c r="AP413" s="339"/>
      <c r="AQ413" s="339"/>
      <c r="AR413" s="339"/>
      <c r="AS413" s="339"/>
      <c r="AT413" s="339"/>
      <c r="AU413" s="339"/>
      <c r="AV413" s="339"/>
      <c r="AW413" s="339"/>
      <c r="AX413" s="339"/>
      <c r="AY413" s="339"/>
      <c r="AZ413" s="339"/>
      <c r="BA413" s="341"/>
      <c r="BB413" s="391"/>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1"/>
      <c r="BX413" s="341"/>
      <c r="BY413" s="341"/>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882"/>
      <c r="C414" s="1011" t="s">
        <v>669</v>
      </c>
      <c r="D414" s="995"/>
      <c r="E414" s="798">
        <v>0.44282816373717765</v>
      </c>
      <c r="F414" s="570"/>
      <c r="G414" s="570"/>
      <c r="H414" s="1011" t="s">
        <v>672</v>
      </c>
      <c r="I414" s="995"/>
      <c r="J414" s="799">
        <v>0.44886761593288732</v>
      </c>
      <c r="K414" s="570"/>
      <c r="L414" s="570"/>
      <c r="M414" s="1011" t="s">
        <v>669</v>
      </c>
      <c r="N414" s="995"/>
      <c r="O414" s="800">
        <v>0.41214319953143619</v>
      </c>
      <c r="P414" s="570"/>
      <c r="Q414" s="570"/>
      <c r="AB414" s="339"/>
      <c r="AC414" s="339"/>
      <c r="AD414" s="339"/>
      <c r="AE414" s="339"/>
      <c r="AF414" s="339"/>
      <c r="AG414" s="339"/>
      <c r="AH414" s="339"/>
      <c r="AI414" s="339"/>
      <c r="AJ414" s="339"/>
      <c r="AK414" s="339"/>
      <c r="AL414" s="339"/>
      <c r="AM414" s="339"/>
      <c r="AN414" s="339"/>
      <c r="AO414" s="339"/>
      <c r="AP414" s="339"/>
      <c r="AQ414" s="339"/>
      <c r="AR414" s="339"/>
      <c r="AS414" s="339"/>
      <c r="AT414" s="339"/>
      <c r="AU414" s="339"/>
      <c r="AV414" s="339"/>
      <c r="AW414" s="339"/>
      <c r="AX414" s="339"/>
      <c r="AY414" s="339"/>
      <c r="AZ414" s="339"/>
      <c r="BA414" s="341"/>
      <c r="BB414" s="391"/>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1"/>
      <c r="BX414" s="341"/>
      <c r="BY414" s="341"/>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882"/>
      <c r="C415" s="1011" t="s">
        <v>660</v>
      </c>
      <c r="D415" s="995"/>
      <c r="E415" s="798">
        <v>-0.43327169577325442</v>
      </c>
      <c r="F415" s="570"/>
      <c r="G415" s="570"/>
      <c r="H415" s="1011" t="s">
        <v>673</v>
      </c>
      <c r="I415" s="995"/>
      <c r="J415" s="799">
        <v>0.41822015366680781</v>
      </c>
      <c r="K415" s="570"/>
      <c r="L415" s="570"/>
      <c r="M415" s="1011" t="s">
        <v>658</v>
      </c>
      <c r="N415" s="995"/>
      <c r="O415" s="800">
        <v>0.41100068984989185</v>
      </c>
      <c r="P415" s="570"/>
      <c r="Q415" s="570"/>
      <c r="AB415" s="339"/>
      <c r="AC415" s="339"/>
      <c r="AD415" s="339"/>
      <c r="AE415" s="339"/>
      <c r="AF415" s="339"/>
      <c r="AG415" s="339"/>
      <c r="AH415" s="339"/>
      <c r="AI415" s="339"/>
      <c r="AJ415" s="339"/>
      <c r="AK415" s="339"/>
      <c r="AL415" s="339"/>
      <c r="AM415" s="339"/>
      <c r="AN415" s="339"/>
      <c r="AO415" s="339"/>
      <c r="AP415" s="339"/>
      <c r="AQ415" s="339"/>
      <c r="AR415" s="339"/>
      <c r="AS415" s="339"/>
      <c r="AT415" s="339"/>
      <c r="AU415" s="339"/>
      <c r="AV415" s="339"/>
      <c r="AW415" s="339"/>
      <c r="AX415" s="339"/>
      <c r="AY415" s="339"/>
      <c r="AZ415" s="339"/>
      <c r="BA415" s="341"/>
      <c r="BB415" s="391"/>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1"/>
      <c r="BX415" s="341"/>
      <c r="BY415" s="341"/>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882"/>
      <c r="C416" s="1011" t="s">
        <v>674</v>
      </c>
      <c r="D416" s="995"/>
      <c r="E416" s="798">
        <v>0.39932668016623535</v>
      </c>
      <c r="F416" s="570"/>
      <c r="G416" s="570"/>
      <c r="H416" s="1011" t="s">
        <v>675</v>
      </c>
      <c r="I416" s="995"/>
      <c r="J416" s="799">
        <v>0.4045359145135029</v>
      </c>
      <c r="K416" s="570"/>
      <c r="L416" s="570"/>
      <c r="M416" s="1011" t="s">
        <v>675</v>
      </c>
      <c r="N416" s="995"/>
      <c r="O416" s="800">
        <v>0.36409365280417971</v>
      </c>
      <c r="P416" s="570"/>
      <c r="Q416" s="570"/>
      <c r="AB416" s="339"/>
      <c r="AC416" s="339"/>
      <c r="AD416" s="339"/>
      <c r="AE416" s="339"/>
      <c r="AF416" s="339"/>
      <c r="AG416" s="339"/>
      <c r="AH416" s="339"/>
      <c r="AI416" s="339"/>
      <c r="AJ416" s="339"/>
      <c r="AK416" s="339"/>
      <c r="AL416" s="339"/>
      <c r="AM416" s="339"/>
      <c r="AN416" s="339"/>
      <c r="AO416" s="339"/>
      <c r="AP416" s="339"/>
      <c r="AQ416" s="339"/>
      <c r="AR416" s="339"/>
      <c r="AS416" s="339"/>
      <c r="AT416" s="339"/>
      <c r="AU416" s="339"/>
      <c r="AV416" s="339"/>
      <c r="AW416" s="339"/>
      <c r="AX416" s="339"/>
      <c r="AY416" s="339"/>
      <c r="AZ416" s="339"/>
      <c r="BA416" s="341"/>
      <c r="BB416" s="391"/>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1"/>
      <c r="BX416" s="341"/>
      <c r="BY416" s="341"/>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882"/>
      <c r="C417" s="1011" t="s">
        <v>672</v>
      </c>
      <c r="D417" s="995"/>
      <c r="E417" s="798">
        <v>0.39601520847905619</v>
      </c>
      <c r="F417" s="570"/>
      <c r="G417" s="570"/>
      <c r="H417" s="1011" t="s">
        <v>676</v>
      </c>
      <c r="I417" s="995"/>
      <c r="J417" s="799">
        <v>-0.36523174346048737</v>
      </c>
      <c r="K417" s="570"/>
      <c r="L417" s="570"/>
      <c r="M417" s="1011" t="s">
        <v>672</v>
      </c>
      <c r="N417" s="995"/>
      <c r="O417" s="800">
        <v>0.3563420410500327</v>
      </c>
      <c r="P417" s="570"/>
      <c r="Q417" s="570"/>
      <c r="AB417" s="339"/>
      <c r="AC417" s="339"/>
      <c r="AD417" s="339"/>
      <c r="AE417" s="339"/>
      <c r="AF417" s="339"/>
      <c r="AG417" s="339"/>
      <c r="AH417" s="339"/>
      <c r="AI417" s="339"/>
      <c r="AJ417" s="339"/>
      <c r="AK417" s="339"/>
      <c r="AL417" s="339"/>
      <c r="AM417" s="339"/>
      <c r="AN417" s="339"/>
      <c r="AO417" s="339"/>
      <c r="AP417" s="339"/>
      <c r="AQ417" s="339"/>
      <c r="AR417" s="339"/>
      <c r="AS417" s="339"/>
      <c r="AT417" s="339"/>
      <c r="AU417" s="339"/>
      <c r="AV417" s="339"/>
      <c r="AW417" s="339"/>
      <c r="AX417" s="339"/>
      <c r="AY417" s="339"/>
      <c r="AZ417" s="339"/>
      <c r="BA417" s="341"/>
      <c r="BB417" s="391"/>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1"/>
      <c r="BX417" s="341"/>
      <c r="BY417" s="341"/>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882"/>
      <c r="C418" s="1011" t="s">
        <v>668</v>
      </c>
      <c r="D418" s="995"/>
      <c r="E418" s="798">
        <v>-0.3832861126029789</v>
      </c>
      <c r="F418" s="570"/>
      <c r="G418" s="570"/>
      <c r="H418" s="1011" t="s">
        <v>665</v>
      </c>
      <c r="I418" s="995"/>
      <c r="J418" s="799">
        <v>-0.34907988483960845</v>
      </c>
      <c r="K418" s="570"/>
      <c r="L418" s="570"/>
      <c r="M418" s="1011" t="s">
        <v>667</v>
      </c>
      <c r="N418" s="995"/>
      <c r="O418" s="800">
        <v>0.35243069627618201</v>
      </c>
      <c r="P418" s="570"/>
      <c r="Q418" s="570"/>
      <c r="AB418" s="339"/>
      <c r="AC418" s="339"/>
      <c r="AD418" s="339"/>
      <c r="AE418" s="339"/>
      <c r="AF418" s="339"/>
      <c r="AG418" s="339"/>
      <c r="AH418" s="339"/>
      <c r="AI418" s="339"/>
      <c r="AJ418" s="339"/>
      <c r="AK418" s="339"/>
      <c r="AL418" s="339"/>
      <c r="AM418" s="339"/>
      <c r="AN418" s="339"/>
      <c r="AO418" s="339"/>
      <c r="AP418" s="339"/>
      <c r="AQ418" s="339"/>
      <c r="AR418" s="339"/>
      <c r="AS418" s="339"/>
      <c r="AT418" s="339"/>
      <c r="AU418" s="339"/>
      <c r="AV418" s="339"/>
      <c r="AW418" s="339"/>
      <c r="AX418" s="339"/>
      <c r="AY418" s="339"/>
      <c r="AZ418" s="339"/>
      <c r="BA418" s="341"/>
      <c r="BB418" s="391"/>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1"/>
      <c r="BX418" s="341"/>
      <c r="BY418" s="341"/>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882"/>
      <c r="C419" s="1011" t="s">
        <v>673</v>
      </c>
      <c r="D419" s="995"/>
      <c r="E419" s="798">
        <v>0.38263121932431737</v>
      </c>
      <c r="F419" s="570"/>
      <c r="G419" s="570"/>
      <c r="H419" s="1011" t="s">
        <v>677</v>
      </c>
      <c r="I419" s="995"/>
      <c r="J419" s="799">
        <v>-0.34169247572051348</v>
      </c>
      <c r="K419" s="570"/>
      <c r="L419" s="570"/>
      <c r="M419" s="1011" t="s">
        <v>678</v>
      </c>
      <c r="N419" s="995"/>
      <c r="O419" s="800">
        <v>-0.31484869361064077</v>
      </c>
      <c r="P419" s="570"/>
      <c r="Q419" s="570"/>
      <c r="AB419" s="339"/>
      <c r="AC419" s="339"/>
      <c r="AD419" s="339"/>
      <c r="AE419" s="339"/>
      <c r="AF419" s="339"/>
      <c r="AG419" s="339"/>
      <c r="AH419" s="339"/>
      <c r="AI419" s="339"/>
      <c r="AJ419" s="339"/>
      <c r="AK419" s="339"/>
      <c r="AL419" s="339"/>
      <c r="AM419" s="339"/>
      <c r="AN419" s="339"/>
      <c r="AO419" s="339"/>
      <c r="AP419" s="339"/>
      <c r="AQ419" s="339"/>
      <c r="AR419" s="339"/>
      <c r="AS419" s="339"/>
      <c r="AT419" s="339"/>
      <c r="AU419" s="339"/>
      <c r="AV419" s="339"/>
      <c r="AW419" s="339"/>
      <c r="AX419" s="339"/>
      <c r="AY419" s="339"/>
      <c r="AZ419" s="339"/>
      <c r="BA419" s="341"/>
      <c r="BB419" s="391"/>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1"/>
      <c r="BX419" s="341"/>
      <c r="BY419" s="341"/>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882"/>
      <c r="C420" s="1011" t="s">
        <v>670</v>
      </c>
      <c r="D420" s="995"/>
      <c r="E420" s="798">
        <v>0.3751102881658005</v>
      </c>
      <c r="F420" s="570"/>
      <c r="G420" s="570"/>
      <c r="H420" s="1011" t="s">
        <v>679</v>
      </c>
      <c r="I420" s="995"/>
      <c r="J420" s="799">
        <v>-0.31541711383198517</v>
      </c>
      <c r="K420" s="570"/>
      <c r="L420" s="570"/>
      <c r="M420" s="1011" t="s">
        <v>673</v>
      </c>
      <c r="N420" s="995"/>
      <c r="O420" s="800">
        <v>0.31014427483690654</v>
      </c>
      <c r="P420" s="570"/>
      <c r="Q420" s="570"/>
      <c r="AB420" s="339"/>
      <c r="AC420" s="339"/>
      <c r="AD420" s="339"/>
      <c r="AE420" s="339"/>
      <c r="AF420" s="339"/>
      <c r="AG420" s="339"/>
      <c r="AH420" s="339"/>
      <c r="AI420" s="339"/>
      <c r="AJ420" s="339"/>
      <c r="AK420" s="339"/>
      <c r="AL420" s="339"/>
      <c r="AM420" s="339"/>
      <c r="AN420" s="339"/>
      <c r="AO420" s="339"/>
      <c r="AP420" s="339"/>
      <c r="AQ420" s="339"/>
      <c r="AR420" s="339"/>
      <c r="AS420" s="339"/>
      <c r="AT420" s="339"/>
      <c r="AU420" s="339"/>
      <c r="AV420" s="339"/>
      <c r="AW420" s="339"/>
      <c r="AX420" s="339"/>
      <c r="AY420" s="339"/>
      <c r="AZ420" s="339"/>
      <c r="BA420" s="341"/>
      <c r="BB420" s="391"/>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1"/>
      <c r="BX420" s="341"/>
      <c r="BY420" s="341"/>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882"/>
      <c r="C421" s="1011" t="s">
        <v>677</v>
      </c>
      <c r="D421" s="995"/>
      <c r="E421" s="798">
        <v>-0.35478914812539486</v>
      </c>
      <c r="F421" s="570"/>
      <c r="G421" s="570"/>
      <c r="H421" s="1011" t="s">
        <v>670</v>
      </c>
      <c r="I421" s="995"/>
      <c r="J421" s="799">
        <v>0.30967110181177687</v>
      </c>
      <c r="K421" s="570"/>
      <c r="L421" s="570"/>
      <c r="M421" s="1011" t="s">
        <v>676</v>
      </c>
      <c r="N421" s="995"/>
      <c r="O421" s="800">
        <v>-0.25536710089968723</v>
      </c>
      <c r="P421" s="570"/>
      <c r="Q421" s="570"/>
      <c r="AB421" s="339"/>
      <c r="AC421" s="339"/>
      <c r="AD421" s="339"/>
      <c r="AE421" s="339"/>
      <c r="AF421" s="339"/>
      <c r="AG421" s="339"/>
      <c r="AH421" s="339"/>
      <c r="AI421" s="339"/>
      <c r="AJ421" s="339"/>
      <c r="AK421" s="339"/>
      <c r="AL421" s="339"/>
      <c r="AM421" s="339"/>
      <c r="AN421" s="339"/>
      <c r="AO421" s="339"/>
      <c r="AP421" s="339"/>
      <c r="AQ421" s="339"/>
      <c r="AR421" s="339"/>
      <c r="AS421" s="339"/>
      <c r="AT421" s="339"/>
      <c r="AU421" s="339"/>
      <c r="AV421" s="339"/>
      <c r="AW421" s="339"/>
      <c r="AX421" s="339"/>
      <c r="AY421" s="339"/>
      <c r="AZ421" s="339"/>
      <c r="BA421" s="341"/>
      <c r="BB421" s="391"/>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1"/>
      <c r="BX421" s="341"/>
      <c r="BY421" s="341"/>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882"/>
      <c r="C422" s="1011" t="s">
        <v>675</v>
      </c>
      <c r="D422" s="995"/>
      <c r="E422" s="798">
        <v>0.34502376169477722</v>
      </c>
      <c r="F422" s="570"/>
      <c r="G422" s="570"/>
      <c r="H422" s="1011" t="s">
        <v>678</v>
      </c>
      <c r="I422" s="995"/>
      <c r="J422" s="799">
        <v>-0.29500634660348996</v>
      </c>
      <c r="K422" s="570"/>
      <c r="L422" s="570"/>
      <c r="M422" s="1011" t="s">
        <v>680</v>
      </c>
      <c r="N422" s="995"/>
      <c r="O422" s="800">
        <v>-0.25329918757018216</v>
      </c>
      <c r="P422" s="570"/>
      <c r="Q422" s="570"/>
      <c r="AB422" s="339"/>
      <c r="AC422" s="339"/>
      <c r="AD422" s="339"/>
      <c r="AE422" s="339"/>
      <c r="AF422" s="339"/>
      <c r="AG422" s="339"/>
      <c r="AH422" s="339"/>
      <c r="AI422" s="339"/>
      <c r="AJ422" s="339"/>
      <c r="AK422" s="339"/>
      <c r="AL422" s="339"/>
      <c r="AM422" s="339"/>
      <c r="AN422" s="339"/>
      <c r="AO422" s="339"/>
      <c r="AP422" s="339"/>
      <c r="AQ422" s="339"/>
      <c r="AR422" s="339"/>
      <c r="AS422" s="339"/>
      <c r="AT422" s="339"/>
      <c r="AU422" s="339"/>
      <c r="AV422" s="339"/>
      <c r="AW422" s="339"/>
      <c r="AX422" s="339"/>
      <c r="AY422" s="339"/>
      <c r="AZ422" s="339"/>
      <c r="BA422" s="341"/>
      <c r="BB422" s="391"/>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1"/>
      <c r="BX422" s="341"/>
      <c r="BY422" s="341"/>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882"/>
      <c r="C423" s="1011" t="s">
        <v>681</v>
      </c>
      <c r="D423" s="995"/>
      <c r="E423" s="798">
        <v>-0.32138102379696126</v>
      </c>
      <c r="F423" s="570"/>
      <c r="G423" s="570"/>
      <c r="H423" s="1011" t="s">
        <v>666</v>
      </c>
      <c r="I423" s="995"/>
      <c r="J423" s="799">
        <v>0.2779840135504279</v>
      </c>
      <c r="K423" s="570"/>
      <c r="L423" s="570"/>
      <c r="M423" s="1011" t="s">
        <v>682</v>
      </c>
      <c r="N423" s="995"/>
      <c r="O423" s="800">
        <v>0.25308084861866553</v>
      </c>
      <c r="P423" s="570"/>
      <c r="Q423" s="570"/>
      <c r="AB423" s="339"/>
      <c r="AC423" s="339"/>
      <c r="AD423" s="339"/>
      <c r="AE423" s="339"/>
      <c r="AF423" s="339"/>
      <c r="AG423" s="339"/>
      <c r="AH423" s="339"/>
      <c r="AI423" s="339"/>
      <c r="AJ423" s="339"/>
      <c r="AK423" s="339"/>
      <c r="AL423" s="339"/>
      <c r="AM423" s="339"/>
      <c r="AN423" s="339"/>
      <c r="AO423" s="339"/>
      <c r="AP423" s="339"/>
      <c r="AQ423" s="339"/>
      <c r="AR423" s="339"/>
      <c r="AS423" s="339"/>
      <c r="AT423" s="339"/>
      <c r="AU423" s="339"/>
      <c r="AV423" s="339"/>
      <c r="AW423" s="339"/>
      <c r="AX423" s="339"/>
      <c r="AY423" s="339"/>
      <c r="AZ423" s="339"/>
      <c r="BA423" s="341"/>
      <c r="BB423" s="391"/>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1"/>
      <c r="BX423" s="341"/>
      <c r="BY423" s="341"/>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882"/>
      <c r="C424" s="1011" t="s">
        <v>683</v>
      </c>
      <c r="D424" s="995"/>
      <c r="E424" s="798">
        <v>-0.29316428287431573</v>
      </c>
      <c r="F424" s="570"/>
      <c r="G424" s="570"/>
      <c r="H424" s="1011" t="s">
        <v>217</v>
      </c>
      <c r="I424" s="995"/>
      <c r="J424" s="799">
        <v>-0.2505538623392069</v>
      </c>
      <c r="K424" s="570"/>
      <c r="L424" s="570"/>
      <c r="M424" s="1011" t="s">
        <v>681</v>
      </c>
      <c r="N424" s="995"/>
      <c r="O424" s="800">
        <v>-0.23621221652330307</v>
      </c>
      <c r="P424" s="570"/>
      <c r="Q424" s="570"/>
      <c r="AB424" s="339"/>
      <c r="AC424" s="339"/>
      <c r="AD424" s="339"/>
      <c r="AE424" s="339"/>
      <c r="AF424" s="339"/>
      <c r="AG424" s="339"/>
      <c r="AH424" s="339"/>
      <c r="AI424" s="339"/>
      <c r="AJ424" s="339"/>
      <c r="AK424" s="339"/>
      <c r="AL424" s="339"/>
      <c r="AM424" s="339"/>
      <c r="AN424" s="339"/>
      <c r="AO424" s="339"/>
      <c r="AP424" s="339"/>
      <c r="AQ424" s="339"/>
      <c r="AR424" s="339"/>
      <c r="AS424" s="339"/>
      <c r="AT424" s="339"/>
      <c r="AU424" s="339"/>
      <c r="AV424" s="339"/>
      <c r="AW424" s="339"/>
      <c r="AX424" s="339"/>
      <c r="AY424" s="339"/>
      <c r="AZ424" s="339"/>
      <c r="BA424" s="341"/>
      <c r="BB424" s="391"/>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1"/>
      <c r="BX424" s="341"/>
      <c r="BY424" s="341"/>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882"/>
      <c r="C425" s="1011" t="s">
        <v>684</v>
      </c>
      <c r="D425" s="995"/>
      <c r="E425" s="798">
        <v>0.27708693672547613</v>
      </c>
      <c r="F425" s="570"/>
      <c r="G425" s="570"/>
      <c r="H425" s="1011" t="s">
        <v>668</v>
      </c>
      <c r="I425" s="995"/>
      <c r="J425" s="799">
        <v>-0.24230686810687457</v>
      </c>
      <c r="K425" s="570"/>
      <c r="L425" s="570"/>
      <c r="M425" s="1011" t="s">
        <v>677</v>
      </c>
      <c r="N425" s="995"/>
      <c r="O425" s="800">
        <v>-0.23230898573134778</v>
      </c>
      <c r="P425" s="570"/>
      <c r="Q425" s="570"/>
      <c r="AB425" s="339"/>
      <c r="AC425" s="339"/>
      <c r="AD425" s="339"/>
      <c r="AE425" s="339"/>
      <c r="AF425" s="339"/>
      <c r="AG425" s="339"/>
      <c r="AH425" s="339"/>
      <c r="AI425" s="339"/>
      <c r="AJ425" s="339"/>
      <c r="AK425" s="339"/>
      <c r="AL425" s="339"/>
      <c r="AM425" s="339"/>
      <c r="AN425" s="339"/>
      <c r="AO425" s="339"/>
      <c r="AP425" s="339"/>
      <c r="AQ425" s="339"/>
      <c r="AR425" s="339"/>
      <c r="AS425" s="339"/>
      <c r="AT425" s="339"/>
      <c r="AU425" s="339"/>
      <c r="AV425" s="339"/>
      <c r="AW425" s="339"/>
      <c r="AX425" s="339"/>
      <c r="AY425" s="339"/>
      <c r="AZ425" s="339"/>
      <c r="BA425" s="341"/>
      <c r="BB425" s="391"/>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1"/>
      <c r="BX425" s="341"/>
      <c r="BY425" s="341"/>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882"/>
      <c r="C426" s="1011" t="s">
        <v>685</v>
      </c>
      <c r="D426" s="995"/>
      <c r="E426" s="798">
        <v>-0.27418471874496336</v>
      </c>
      <c r="F426" s="570"/>
      <c r="G426" s="570"/>
      <c r="H426" s="1011" t="s">
        <v>686</v>
      </c>
      <c r="I426" s="995"/>
      <c r="J426" s="799">
        <v>0.19540750372853746</v>
      </c>
      <c r="K426" s="570"/>
      <c r="L426" s="570"/>
      <c r="M426" s="1011" t="s">
        <v>686</v>
      </c>
      <c r="N426" s="995"/>
      <c r="O426" s="800">
        <v>0.21607954683376979</v>
      </c>
      <c r="P426" s="570"/>
      <c r="Q426" s="570"/>
      <c r="AB426" s="339"/>
      <c r="AC426" s="339"/>
      <c r="AD426" s="339"/>
      <c r="AE426" s="339"/>
      <c r="AF426" s="339"/>
      <c r="AG426" s="339"/>
      <c r="AH426" s="339"/>
      <c r="AI426" s="339"/>
      <c r="AJ426" s="339"/>
      <c r="AK426" s="339"/>
      <c r="AL426" s="339"/>
      <c r="AM426" s="339"/>
      <c r="AN426" s="339"/>
      <c r="AO426" s="339"/>
      <c r="AP426" s="339"/>
      <c r="AQ426" s="339"/>
      <c r="AR426" s="339"/>
      <c r="AS426" s="339"/>
      <c r="AT426" s="339"/>
      <c r="AU426" s="339"/>
      <c r="AV426" s="339"/>
      <c r="AW426" s="339"/>
      <c r="AX426" s="339"/>
      <c r="AY426" s="339"/>
      <c r="AZ426" s="339"/>
      <c r="BA426" s="341"/>
      <c r="BB426" s="391"/>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1"/>
      <c r="BX426" s="341"/>
      <c r="BY426" s="341"/>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882"/>
      <c r="C427" s="1011" t="s">
        <v>676</v>
      </c>
      <c r="D427" s="995"/>
      <c r="E427" s="798">
        <v>-0.27358669204817271</v>
      </c>
      <c r="F427" s="570"/>
      <c r="G427" s="570"/>
      <c r="H427" s="1011" t="s">
        <v>687</v>
      </c>
      <c r="I427" s="995"/>
      <c r="J427" s="799">
        <v>0.19111216003066411</v>
      </c>
      <c r="K427" s="570"/>
      <c r="L427" s="570"/>
      <c r="M427" s="1011" t="s">
        <v>679</v>
      </c>
      <c r="N427" s="995"/>
      <c r="O427" s="800">
        <v>-0.19708300802776366</v>
      </c>
      <c r="P427" s="570"/>
      <c r="Q427" s="570"/>
      <c r="AB427" s="339"/>
      <c r="AC427" s="339"/>
      <c r="AD427" s="339"/>
      <c r="AE427" s="339"/>
      <c r="AF427" s="339"/>
      <c r="AG427" s="339"/>
      <c r="AH427" s="339"/>
      <c r="AI427" s="339"/>
      <c r="AJ427" s="339"/>
      <c r="AK427" s="339"/>
      <c r="AL427" s="339"/>
      <c r="AM427" s="339"/>
      <c r="AN427" s="339"/>
      <c r="AO427" s="339"/>
      <c r="AP427" s="339"/>
      <c r="AQ427" s="339"/>
      <c r="AR427" s="339"/>
      <c r="AS427" s="339"/>
      <c r="AT427" s="339"/>
      <c r="AU427" s="339"/>
      <c r="AV427" s="339"/>
      <c r="AW427" s="339"/>
      <c r="AX427" s="339"/>
      <c r="AY427" s="339"/>
      <c r="AZ427" s="339"/>
      <c r="BA427" s="341"/>
      <c r="BB427" s="391"/>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1"/>
      <c r="BX427" s="341"/>
      <c r="BY427" s="341"/>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882"/>
      <c r="C428" s="1011" t="s">
        <v>688</v>
      </c>
      <c r="D428" s="995"/>
      <c r="E428" s="798">
        <v>-0.26748411666130939</v>
      </c>
      <c r="F428" s="570"/>
      <c r="G428" s="570"/>
      <c r="H428" s="1011" t="s">
        <v>674</v>
      </c>
      <c r="I428" s="995"/>
      <c r="J428" s="799">
        <v>0.16013462216545565</v>
      </c>
      <c r="K428" s="570"/>
      <c r="L428" s="570"/>
      <c r="M428" s="1011" t="s">
        <v>674</v>
      </c>
      <c r="N428" s="995"/>
      <c r="O428" s="800">
        <v>0.18933568492831607</v>
      </c>
      <c r="P428" s="570"/>
      <c r="Q428" s="570"/>
      <c r="AB428" s="339"/>
      <c r="AC428" s="339"/>
      <c r="AD428" s="339"/>
      <c r="AE428" s="339"/>
      <c r="AF428" s="339"/>
      <c r="AG428" s="339"/>
      <c r="AH428" s="339"/>
      <c r="AI428" s="339"/>
      <c r="AJ428" s="339"/>
      <c r="AK428" s="339"/>
      <c r="AL428" s="339"/>
      <c r="AM428" s="339"/>
      <c r="AN428" s="339"/>
      <c r="AO428" s="339"/>
      <c r="AP428" s="339"/>
      <c r="AQ428" s="339"/>
      <c r="AR428" s="339"/>
      <c r="AS428" s="339"/>
      <c r="AT428" s="339"/>
      <c r="AU428" s="339"/>
      <c r="AV428" s="339"/>
      <c r="AW428" s="339"/>
      <c r="AX428" s="339"/>
      <c r="AY428" s="339"/>
      <c r="AZ428" s="339"/>
      <c r="BA428" s="341"/>
      <c r="BB428" s="391"/>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1"/>
      <c r="BX428" s="341"/>
      <c r="BY428" s="341"/>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882"/>
      <c r="C429" s="1011" t="s">
        <v>689</v>
      </c>
      <c r="D429" s="995"/>
      <c r="E429" s="798">
        <v>-0.2303817595734084</v>
      </c>
      <c r="F429" s="570"/>
      <c r="G429" s="570"/>
      <c r="H429" s="1011" t="s">
        <v>660</v>
      </c>
      <c r="I429" s="995"/>
      <c r="J429" s="799">
        <v>-0.15509417461693936</v>
      </c>
      <c r="K429" s="570"/>
      <c r="L429" s="570"/>
      <c r="M429" s="1011" t="s">
        <v>217</v>
      </c>
      <c r="N429" s="995"/>
      <c r="O429" s="800">
        <v>-0.18930171098771773</v>
      </c>
      <c r="P429" s="570"/>
      <c r="Q429" s="570"/>
      <c r="AB429" s="339"/>
      <c r="AC429" s="339"/>
      <c r="AD429" s="339"/>
      <c r="AE429" s="339"/>
      <c r="AF429" s="339"/>
      <c r="AG429" s="339"/>
      <c r="AH429" s="339"/>
      <c r="AI429" s="339"/>
      <c r="AJ429" s="339"/>
      <c r="AK429" s="339"/>
      <c r="AL429" s="339"/>
      <c r="AM429" s="339"/>
      <c r="AN429" s="339"/>
      <c r="AO429" s="339"/>
      <c r="AP429" s="339"/>
      <c r="AQ429" s="339"/>
      <c r="AR429" s="339"/>
      <c r="AS429" s="339"/>
      <c r="AT429" s="339"/>
      <c r="AU429" s="339"/>
      <c r="AV429" s="339"/>
      <c r="AW429" s="339"/>
      <c r="AX429" s="339"/>
      <c r="AY429" s="339"/>
      <c r="AZ429" s="339"/>
      <c r="BA429" s="341"/>
      <c r="BB429" s="391"/>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1"/>
      <c r="BX429" s="341"/>
      <c r="BY429" s="341"/>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882"/>
      <c r="C430" s="1011" t="s">
        <v>690</v>
      </c>
      <c r="D430" s="995"/>
      <c r="E430" s="798">
        <v>0.2246452977356401</v>
      </c>
      <c r="F430" s="570"/>
      <c r="G430" s="570"/>
      <c r="H430" s="1011" t="s">
        <v>688</v>
      </c>
      <c r="I430" s="995"/>
      <c r="J430" s="799">
        <v>-0.14536581038796598</v>
      </c>
      <c r="K430" s="570"/>
      <c r="L430" s="570"/>
      <c r="M430" s="1011" t="s">
        <v>691</v>
      </c>
      <c r="N430" s="995"/>
      <c r="O430" s="800">
        <v>-0.17070583632632547</v>
      </c>
      <c r="P430" s="570"/>
      <c r="Q430" s="570"/>
      <c r="AB430" s="339"/>
      <c r="AC430" s="339"/>
      <c r="AD430" s="339"/>
      <c r="AE430" s="339"/>
      <c r="AF430" s="339"/>
      <c r="AG430" s="339"/>
      <c r="AH430" s="339"/>
      <c r="AI430" s="339"/>
      <c r="AJ430" s="339"/>
      <c r="AK430" s="339"/>
      <c r="AL430" s="339"/>
      <c r="AM430" s="339"/>
      <c r="AN430" s="339"/>
      <c r="AO430" s="339"/>
      <c r="AP430" s="339"/>
      <c r="AQ430" s="339"/>
      <c r="AR430" s="339"/>
      <c r="AS430" s="339"/>
      <c r="AT430" s="339"/>
      <c r="AU430" s="339"/>
      <c r="AV430" s="339"/>
      <c r="AW430" s="339"/>
      <c r="AX430" s="339"/>
      <c r="AY430" s="339"/>
      <c r="AZ430" s="339"/>
      <c r="BA430" s="341"/>
      <c r="BB430" s="391"/>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1"/>
      <c r="BX430" s="341"/>
      <c r="BY430" s="341"/>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882"/>
      <c r="C431" s="1011" t="s">
        <v>679</v>
      </c>
      <c r="D431" s="995"/>
      <c r="E431" s="798">
        <v>-0.21548789031161913</v>
      </c>
      <c r="F431" s="570"/>
      <c r="G431" s="570"/>
      <c r="H431" s="1011" t="s">
        <v>692</v>
      </c>
      <c r="I431" s="995"/>
      <c r="J431" s="799">
        <v>0.13817776866971504</v>
      </c>
      <c r="K431" s="570"/>
      <c r="L431" s="570"/>
      <c r="M431" s="1011" t="s">
        <v>688</v>
      </c>
      <c r="N431" s="995"/>
      <c r="O431" s="800">
        <v>-0.14768163130962403</v>
      </c>
      <c r="P431" s="570"/>
      <c r="Q431" s="570"/>
      <c r="AB431" s="339"/>
      <c r="AC431" s="339"/>
      <c r="AD431" s="339"/>
      <c r="AE431" s="339"/>
      <c r="AF431" s="339"/>
      <c r="AG431" s="339"/>
      <c r="AH431" s="339"/>
      <c r="AI431" s="339"/>
      <c r="AJ431" s="339"/>
      <c r="AK431" s="339"/>
      <c r="AL431" s="339"/>
      <c r="AM431" s="339"/>
      <c r="AN431" s="339"/>
      <c r="AO431" s="339"/>
      <c r="AP431" s="339"/>
      <c r="AQ431" s="339"/>
      <c r="AR431" s="339"/>
      <c r="AS431" s="339"/>
      <c r="AT431" s="339"/>
      <c r="AU431" s="339"/>
      <c r="AV431" s="339"/>
      <c r="AW431" s="339"/>
      <c r="AX431" s="339"/>
      <c r="AY431" s="339"/>
      <c r="AZ431" s="339"/>
      <c r="BA431" s="341"/>
      <c r="BB431" s="391"/>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1"/>
      <c r="BX431" s="341"/>
      <c r="BY431" s="341"/>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882"/>
      <c r="C432" s="1011" t="s">
        <v>693</v>
      </c>
      <c r="D432" s="995"/>
      <c r="E432" s="798">
        <v>-0.19515745228189801</v>
      </c>
      <c r="F432" s="570"/>
      <c r="G432" s="570"/>
      <c r="H432" s="1011" t="s">
        <v>694</v>
      </c>
      <c r="I432" s="995"/>
      <c r="J432" s="799">
        <v>-0.12513131195838995</v>
      </c>
      <c r="K432" s="570"/>
      <c r="L432" s="570"/>
      <c r="M432" s="1011" t="s">
        <v>683</v>
      </c>
      <c r="N432" s="995"/>
      <c r="O432" s="800">
        <v>-0.14152033819841531</v>
      </c>
      <c r="P432" s="570"/>
      <c r="Q432" s="570"/>
      <c r="AB432" s="339"/>
      <c r="AC432" s="339"/>
      <c r="AD432" s="339"/>
      <c r="AE432" s="339"/>
      <c r="AF432" s="339"/>
      <c r="AG432" s="339"/>
      <c r="AH432" s="339"/>
      <c r="AI432" s="339"/>
      <c r="AJ432" s="339"/>
      <c r="AK432" s="339"/>
      <c r="AL432" s="339"/>
      <c r="AM432" s="339"/>
      <c r="AN432" s="339"/>
      <c r="AO432" s="339"/>
      <c r="AP432" s="339"/>
      <c r="AQ432" s="339"/>
      <c r="AR432" s="339"/>
      <c r="AS432" s="339"/>
      <c r="AT432" s="339"/>
      <c r="AU432" s="339"/>
      <c r="AV432" s="339"/>
      <c r="AW432" s="339"/>
      <c r="AX432" s="339"/>
      <c r="AY432" s="339"/>
      <c r="AZ432" s="339"/>
      <c r="BA432" s="341"/>
      <c r="BB432" s="391"/>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1"/>
      <c r="BX432" s="341"/>
      <c r="BY432" s="341"/>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882"/>
      <c r="C433" s="1011" t="s">
        <v>686</v>
      </c>
      <c r="D433" s="995"/>
      <c r="E433" s="798">
        <v>0.19442445058801378</v>
      </c>
      <c r="F433" s="570"/>
      <c r="G433" s="570"/>
      <c r="H433" s="1011" t="s">
        <v>683</v>
      </c>
      <c r="I433" s="995"/>
      <c r="J433" s="799">
        <v>-0.11602100013569812</v>
      </c>
      <c r="K433" s="570"/>
      <c r="L433" s="570"/>
      <c r="M433" s="1011" t="s">
        <v>687</v>
      </c>
      <c r="N433" s="995"/>
      <c r="O433" s="800">
        <v>0.12461541419007705</v>
      </c>
      <c r="P433" s="570"/>
      <c r="Q433" s="570"/>
      <c r="AB433" s="339"/>
      <c r="AC433" s="339"/>
      <c r="AD433" s="339"/>
      <c r="AE433" s="339"/>
      <c r="AF433" s="339"/>
      <c r="AG433" s="339"/>
      <c r="AH433" s="339"/>
      <c r="AI433" s="339"/>
      <c r="AJ433" s="339"/>
      <c r="AK433" s="339"/>
      <c r="AL433" s="339"/>
      <c r="AM433" s="339"/>
      <c r="AN433" s="339"/>
      <c r="AO433" s="339"/>
      <c r="AP433" s="339"/>
      <c r="AQ433" s="339"/>
      <c r="AR433" s="339"/>
      <c r="AS433" s="339"/>
      <c r="AT433" s="339"/>
      <c r="AU433" s="339"/>
      <c r="AV433" s="339"/>
      <c r="AW433" s="339"/>
      <c r="AX433" s="339"/>
      <c r="AY433" s="339"/>
      <c r="AZ433" s="339"/>
      <c r="BA433" s="341"/>
      <c r="BB433" s="391"/>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1"/>
      <c r="BX433" s="341"/>
      <c r="BY433" s="341"/>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882"/>
      <c r="C434" s="1011" t="s">
        <v>687</v>
      </c>
      <c r="D434" s="995"/>
      <c r="E434" s="798">
        <v>0.19349232394389965</v>
      </c>
      <c r="F434" s="570"/>
      <c r="G434" s="570"/>
      <c r="H434" s="1011" t="s">
        <v>695</v>
      </c>
      <c r="I434" s="995"/>
      <c r="J434" s="799">
        <v>-0.10729409892827885</v>
      </c>
      <c r="K434" s="570"/>
      <c r="L434" s="570"/>
      <c r="M434" s="1011" t="s">
        <v>684</v>
      </c>
      <c r="N434" s="995"/>
      <c r="O434" s="800">
        <v>0.1227645334485733</v>
      </c>
      <c r="P434" s="570"/>
      <c r="Q434" s="570"/>
      <c r="AB434" s="339"/>
      <c r="AC434" s="339"/>
      <c r="AD434" s="339"/>
      <c r="AE434" s="339"/>
      <c r="AF434" s="339"/>
      <c r="AG434" s="339"/>
      <c r="AH434" s="339"/>
      <c r="AI434" s="339"/>
      <c r="AJ434" s="339"/>
      <c r="AK434" s="339"/>
      <c r="AL434" s="339"/>
      <c r="AM434" s="339"/>
      <c r="AN434" s="339"/>
      <c r="AO434" s="339"/>
      <c r="AP434" s="339"/>
      <c r="AQ434" s="339"/>
      <c r="AR434" s="339"/>
      <c r="AS434" s="339"/>
      <c r="AT434" s="339"/>
      <c r="AU434" s="339"/>
      <c r="AV434" s="339"/>
      <c r="AW434" s="339"/>
      <c r="AX434" s="339"/>
      <c r="AY434" s="339"/>
      <c r="AZ434" s="339"/>
      <c r="BA434" s="341"/>
      <c r="BB434" s="391"/>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1"/>
      <c r="BX434" s="341"/>
      <c r="BY434" s="341"/>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882"/>
      <c r="C435" s="1011" t="s">
        <v>696</v>
      </c>
      <c r="D435" s="995"/>
      <c r="E435" s="798">
        <v>-0.18577240363239014</v>
      </c>
      <c r="F435" s="570"/>
      <c r="G435" s="570"/>
      <c r="H435" s="1011" t="s">
        <v>681</v>
      </c>
      <c r="I435" s="995"/>
      <c r="J435" s="799">
        <v>-9.3280172005295148E-2</v>
      </c>
      <c r="K435" s="570"/>
      <c r="L435" s="570"/>
      <c r="M435" s="1011" t="s">
        <v>689</v>
      </c>
      <c r="N435" s="995"/>
      <c r="O435" s="800">
        <v>-0.11565165306467227</v>
      </c>
      <c r="P435" s="570"/>
      <c r="Q435" s="570"/>
      <c r="AB435" s="339"/>
      <c r="AC435" s="339"/>
      <c r="AD435" s="339"/>
      <c r="AE435" s="339"/>
      <c r="AF435" s="339"/>
      <c r="AG435" s="339"/>
      <c r="AH435" s="339"/>
      <c r="AI435" s="339"/>
      <c r="AJ435" s="339"/>
      <c r="AK435" s="339"/>
      <c r="AL435" s="339"/>
      <c r="AM435" s="339"/>
      <c r="AN435" s="339"/>
      <c r="AO435" s="339"/>
      <c r="AP435" s="339"/>
      <c r="AQ435" s="339"/>
      <c r="AR435" s="339"/>
      <c r="AS435" s="339"/>
      <c r="AT435" s="339"/>
      <c r="AU435" s="339"/>
      <c r="AV435" s="339"/>
      <c r="AW435" s="339"/>
      <c r="AX435" s="339"/>
      <c r="AY435" s="339"/>
      <c r="AZ435" s="339"/>
      <c r="BA435" s="341"/>
      <c r="BB435" s="391"/>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1"/>
      <c r="BX435" s="341"/>
      <c r="BY435" s="341"/>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882"/>
      <c r="C436" s="1011" t="s">
        <v>217</v>
      </c>
      <c r="D436" s="995"/>
      <c r="E436" s="798">
        <v>-0.18453879461238282</v>
      </c>
      <c r="F436" s="570"/>
      <c r="G436" s="570"/>
      <c r="H436" s="1011" t="s">
        <v>691</v>
      </c>
      <c r="I436" s="995"/>
      <c r="J436" s="799">
        <v>-9.2953147986367626E-2</v>
      </c>
      <c r="K436" s="570"/>
      <c r="L436" s="570"/>
      <c r="M436" s="1011" t="s">
        <v>697</v>
      </c>
      <c r="N436" s="995"/>
      <c r="O436" s="800">
        <v>0.10275817612613669</v>
      </c>
      <c r="P436" s="570"/>
      <c r="Q436" s="570"/>
      <c r="AB436" s="339"/>
      <c r="AC436" s="339"/>
      <c r="AD436" s="339"/>
      <c r="AE436" s="339"/>
      <c r="AF436" s="339"/>
      <c r="AG436" s="339"/>
      <c r="AH436" s="339"/>
      <c r="AI436" s="339"/>
      <c r="AJ436" s="339"/>
      <c r="AK436" s="339"/>
      <c r="AL436" s="339"/>
      <c r="AM436" s="339"/>
      <c r="AN436" s="339"/>
      <c r="AO436" s="339"/>
      <c r="AP436" s="339"/>
      <c r="AQ436" s="339"/>
      <c r="AR436" s="339"/>
      <c r="AS436" s="339"/>
      <c r="AT436" s="339"/>
      <c r="AU436" s="339"/>
      <c r="AV436" s="339"/>
      <c r="AW436" s="339"/>
      <c r="AX436" s="339"/>
      <c r="AY436" s="339"/>
      <c r="AZ436" s="339"/>
      <c r="BA436" s="341"/>
      <c r="BB436" s="391"/>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1"/>
      <c r="BX436" s="341"/>
      <c r="BY436" s="341"/>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882"/>
      <c r="C437" s="1011" t="s">
        <v>691</v>
      </c>
      <c r="D437" s="995"/>
      <c r="E437" s="798">
        <v>-0.14244666087247806</v>
      </c>
      <c r="F437" s="570"/>
      <c r="G437" s="570"/>
      <c r="H437" s="1011" t="s">
        <v>685</v>
      </c>
      <c r="I437" s="995"/>
      <c r="J437" s="799">
        <v>-7.1953019696259307E-2</v>
      </c>
      <c r="K437" s="570"/>
      <c r="L437" s="570"/>
      <c r="M437" s="1011" t="s">
        <v>685</v>
      </c>
      <c r="N437" s="995"/>
      <c r="O437" s="800">
        <v>-9.7421511761094065E-2</v>
      </c>
      <c r="P437" s="570"/>
      <c r="Q437" s="570"/>
      <c r="AB437" s="339"/>
      <c r="AC437" s="339"/>
      <c r="AD437" s="339"/>
      <c r="AE437" s="339"/>
      <c r="AF437" s="339"/>
      <c r="AG437" s="339"/>
      <c r="AH437" s="339"/>
      <c r="AI437" s="339"/>
      <c r="AJ437" s="339"/>
      <c r="AK437" s="339"/>
      <c r="AL437" s="339"/>
      <c r="AM437" s="339"/>
      <c r="AN437" s="339"/>
      <c r="AO437" s="339"/>
      <c r="AP437" s="339"/>
      <c r="AQ437" s="339"/>
      <c r="AR437" s="339"/>
      <c r="AS437" s="339"/>
      <c r="AT437" s="339"/>
      <c r="AU437" s="339"/>
      <c r="AV437" s="339"/>
      <c r="AW437" s="339"/>
      <c r="AX437" s="339"/>
      <c r="AY437" s="339"/>
      <c r="AZ437" s="339"/>
      <c r="BA437" s="341"/>
      <c r="BB437" s="391"/>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1"/>
      <c r="BX437" s="341"/>
      <c r="BY437" s="341"/>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882"/>
      <c r="C438" s="1011" t="s">
        <v>692</v>
      </c>
      <c r="D438" s="995"/>
      <c r="E438" s="798">
        <v>0.13073716665691015</v>
      </c>
      <c r="F438" s="570"/>
      <c r="G438" s="570"/>
      <c r="H438" s="1011" t="s">
        <v>693</v>
      </c>
      <c r="I438" s="995"/>
      <c r="J438" s="799">
        <v>-4.9825194521165718E-2</v>
      </c>
      <c r="K438" s="570"/>
      <c r="L438" s="570"/>
      <c r="M438" s="1011" t="s">
        <v>696</v>
      </c>
      <c r="N438" s="995"/>
      <c r="O438" s="800">
        <v>-9.1997223883202084E-2</v>
      </c>
      <c r="P438" s="570"/>
      <c r="Q438" s="570"/>
      <c r="AB438" s="339"/>
      <c r="AC438" s="339"/>
      <c r="AD438" s="339"/>
      <c r="AE438" s="339"/>
      <c r="AF438" s="339"/>
      <c r="AG438" s="339"/>
      <c r="AH438" s="339"/>
      <c r="AI438" s="339"/>
      <c r="AJ438" s="339"/>
      <c r="AK438" s="339"/>
      <c r="AL438" s="339"/>
      <c r="AM438" s="339"/>
      <c r="AN438" s="339"/>
      <c r="AO438" s="339"/>
      <c r="AP438" s="339"/>
      <c r="AQ438" s="339"/>
      <c r="AR438" s="339"/>
      <c r="AS438" s="339"/>
      <c r="AT438" s="339"/>
      <c r="AU438" s="339"/>
      <c r="AV438" s="339"/>
      <c r="AW438" s="339"/>
      <c r="AX438" s="339"/>
      <c r="AY438" s="339"/>
      <c r="AZ438" s="339"/>
      <c r="BA438" s="341"/>
      <c r="BB438" s="391"/>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1"/>
      <c r="BX438" s="341"/>
      <c r="BY438" s="341"/>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882"/>
      <c r="C439" s="1011" t="s">
        <v>697</v>
      </c>
      <c r="D439" s="995"/>
      <c r="E439" s="798">
        <v>-0.11887985539083315</v>
      </c>
      <c r="F439" s="570"/>
      <c r="G439" s="570"/>
      <c r="H439" s="1011" t="s">
        <v>689</v>
      </c>
      <c r="I439" s="995"/>
      <c r="J439" s="799">
        <v>-4.8825954818716343E-2</v>
      </c>
      <c r="K439" s="570"/>
      <c r="L439" s="570"/>
      <c r="M439" s="1011" t="s">
        <v>693</v>
      </c>
      <c r="N439" s="995"/>
      <c r="O439" s="800">
        <v>-6.8573068280652794E-2</v>
      </c>
      <c r="P439" s="570"/>
      <c r="Q439" s="570"/>
      <c r="AB439" s="339"/>
      <c r="AC439" s="339"/>
      <c r="AD439" s="339"/>
      <c r="AE439" s="339"/>
      <c r="AF439" s="339"/>
      <c r="AG439" s="339"/>
      <c r="AH439" s="339"/>
      <c r="AI439" s="339"/>
      <c r="AJ439" s="339"/>
      <c r="AK439" s="339"/>
      <c r="AL439" s="339"/>
      <c r="AM439" s="339"/>
      <c r="AN439" s="339"/>
      <c r="AO439" s="339"/>
      <c r="AP439" s="339"/>
      <c r="AQ439" s="339"/>
      <c r="AR439" s="339"/>
      <c r="AS439" s="339"/>
      <c r="AT439" s="339"/>
      <c r="AU439" s="339"/>
      <c r="AV439" s="339"/>
      <c r="AW439" s="339"/>
      <c r="AX439" s="339"/>
      <c r="AY439" s="339"/>
      <c r="AZ439" s="339"/>
      <c r="BA439" s="341"/>
      <c r="BB439" s="391"/>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1"/>
      <c r="BX439" s="341"/>
      <c r="BY439" s="341"/>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882"/>
      <c r="C440" s="1011" t="s">
        <v>694</v>
      </c>
      <c r="D440" s="995"/>
      <c r="E440" s="798">
        <v>-0.10477098996409373</v>
      </c>
      <c r="F440" s="570"/>
      <c r="G440" s="570"/>
      <c r="H440" s="1011" t="s">
        <v>698</v>
      </c>
      <c r="I440" s="995"/>
      <c r="J440" s="799">
        <v>4.6920550551223343E-2</v>
      </c>
      <c r="K440" s="570"/>
      <c r="L440" s="570"/>
      <c r="M440" s="1011" t="s">
        <v>694</v>
      </c>
      <c r="N440" s="995"/>
      <c r="O440" s="800">
        <v>-6.626014626515106E-2</v>
      </c>
      <c r="P440" s="570"/>
      <c r="Q440" s="570"/>
      <c r="AB440" s="339"/>
      <c r="AC440" s="339"/>
      <c r="AD440" s="339"/>
      <c r="AE440" s="339"/>
      <c r="AF440" s="339"/>
      <c r="AG440" s="339"/>
      <c r="AH440" s="339"/>
      <c r="AI440" s="339"/>
      <c r="AJ440" s="339"/>
      <c r="AK440" s="339"/>
      <c r="AL440" s="339"/>
      <c r="AM440" s="339"/>
      <c r="AN440" s="339"/>
      <c r="AO440" s="339"/>
      <c r="AP440" s="339"/>
      <c r="AQ440" s="339"/>
      <c r="AR440" s="339"/>
      <c r="AS440" s="339"/>
      <c r="AT440" s="339"/>
      <c r="AU440" s="339"/>
      <c r="AV440" s="339"/>
      <c r="AW440" s="339"/>
      <c r="AX440" s="339"/>
      <c r="AY440" s="339"/>
      <c r="AZ440" s="339"/>
      <c r="BA440" s="341"/>
      <c r="BB440" s="391"/>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1"/>
      <c r="BX440" s="341"/>
      <c r="BY440" s="341"/>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882"/>
      <c r="C441" s="1011" t="s">
        <v>660</v>
      </c>
      <c r="D441" s="995"/>
      <c r="E441" s="798">
        <v>-0.10463038106940625</v>
      </c>
      <c r="F441" s="570"/>
      <c r="G441" s="570"/>
      <c r="H441" s="1011" t="s">
        <v>684</v>
      </c>
      <c r="I441" s="995"/>
      <c r="J441" s="799">
        <v>3.7445936511906704E-2</v>
      </c>
      <c r="K441" s="570"/>
      <c r="L441" s="570"/>
      <c r="M441" s="1011" t="s">
        <v>692</v>
      </c>
      <c r="N441" s="995"/>
      <c r="O441" s="800">
        <v>6.3545203041628778E-2</v>
      </c>
      <c r="P441" s="570"/>
      <c r="Q441" s="570"/>
      <c r="AB441" s="339"/>
      <c r="AC441" s="339"/>
      <c r="AD441" s="339"/>
      <c r="AE441" s="339"/>
      <c r="AF441" s="339"/>
      <c r="AG441" s="339"/>
      <c r="AH441" s="339"/>
      <c r="AI441" s="339"/>
      <c r="AJ441" s="339"/>
      <c r="AK441" s="339"/>
      <c r="AL441" s="339"/>
      <c r="AM441" s="339"/>
      <c r="AN441" s="339"/>
      <c r="AO441" s="339"/>
      <c r="AP441" s="339"/>
      <c r="AQ441" s="339"/>
      <c r="AR441" s="339"/>
      <c r="AS441" s="339"/>
      <c r="AT441" s="339"/>
      <c r="AU441" s="339"/>
      <c r="AV441" s="339"/>
      <c r="AW441" s="339"/>
      <c r="AX441" s="339"/>
      <c r="AY441" s="339"/>
      <c r="AZ441" s="339"/>
      <c r="BA441" s="341"/>
      <c r="BB441" s="391"/>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1"/>
      <c r="BX441" s="341"/>
      <c r="BY441" s="341"/>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882"/>
      <c r="C442" s="1011" t="s">
        <v>695</v>
      </c>
      <c r="D442" s="995"/>
      <c r="E442" s="798">
        <v>-7.6795463738705952E-2</v>
      </c>
      <c r="F442" s="570"/>
      <c r="G442" s="570"/>
      <c r="H442" s="1011" t="s">
        <v>690</v>
      </c>
      <c r="I442" s="995"/>
      <c r="J442" s="799">
        <v>3.6380412526006413E-2</v>
      </c>
      <c r="K442" s="570"/>
      <c r="L442" s="570"/>
      <c r="M442" s="1011" t="s">
        <v>695</v>
      </c>
      <c r="N442" s="995"/>
      <c r="O442" s="800">
        <v>-5.4339516421677524E-2</v>
      </c>
      <c r="P442" s="570"/>
      <c r="Q442" s="570"/>
      <c r="AB442" s="339"/>
      <c r="AC442" s="339"/>
      <c r="AD442" s="339"/>
      <c r="AE442" s="339"/>
      <c r="AF442" s="339"/>
      <c r="AG442" s="339"/>
      <c r="AH442" s="339"/>
      <c r="AI442" s="339"/>
      <c r="AJ442" s="339"/>
      <c r="AK442" s="339"/>
      <c r="AL442" s="339"/>
      <c r="AM442" s="339"/>
      <c r="AN442" s="339"/>
      <c r="AO442" s="339"/>
      <c r="AP442" s="339"/>
      <c r="AQ442" s="339"/>
      <c r="AR442" s="339"/>
      <c r="AS442" s="339"/>
      <c r="AT442" s="339"/>
      <c r="AU442" s="339"/>
      <c r="AV442" s="339"/>
      <c r="AW442" s="339"/>
      <c r="AX442" s="339"/>
      <c r="AY442" s="339"/>
      <c r="AZ442" s="339"/>
      <c r="BA442" s="341"/>
      <c r="BB442" s="391"/>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1"/>
      <c r="BX442" s="341"/>
      <c r="BY442" s="341"/>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882"/>
      <c r="C443" s="1011" t="s">
        <v>698</v>
      </c>
      <c r="D443" s="995"/>
      <c r="E443" s="798">
        <v>-3.3225186555296188E-2</v>
      </c>
      <c r="F443" s="570"/>
      <c r="G443" s="570"/>
      <c r="H443" s="1011" t="s">
        <v>696</v>
      </c>
      <c r="I443" s="995"/>
      <c r="J443" s="799">
        <v>-3.1181908200317094E-2</v>
      </c>
      <c r="K443" s="570"/>
      <c r="L443" s="570"/>
      <c r="M443" s="1011" t="s">
        <v>660</v>
      </c>
      <c r="N443" s="995"/>
      <c r="O443" s="800">
        <v>-5.1175866217406982E-2</v>
      </c>
      <c r="P443" s="570"/>
      <c r="Q443" s="570"/>
      <c r="AB443" s="339"/>
      <c r="AC443" s="339"/>
      <c r="AD443" s="339"/>
      <c r="AE443" s="339"/>
      <c r="AF443" s="339"/>
      <c r="AG443" s="339"/>
      <c r="AH443" s="339"/>
      <c r="AI443" s="339"/>
      <c r="AJ443" s="339"/>
      <c r="AK443" s="339"/>
      <c r="AL443" s="339"/>
      <c r="AM443" s="339"/>
      <c r="AN443" s="339"/>
      <c r="AO443" s="339"/>
      <c r="AP443" s="339"/>
      <c r="AQ443" s="339"/>
      <c r="AR443" s="339"/>
      <c r="AS443" s="339"/>
      <c r="AT443" s="339"/>
      <c r="AU443" s="339"/>
      <c r="AV443" s="339"/>
      <c r="AW443" s="339"/>
      <c r="AX443" s="339"/>
      <c r="AY443" s="339"/>
      <c r="AZ443" s="339"/>
      <c r="BA443" s="341"/>
      <c r="BB443" s="391"/>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1"/>
      <c r="BX443" s="341"/>
      <c r="BY443" s="341"/>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882"/>
      <c r="C444" s="1011" t="s">
        <v>666</v>
      </c>
      <c r="D444" s="995"/>
      <c r="E444" s="798">
        <v>2.6659110015181467E-3</v>
      </c>
      <c r="F444" s="570"/>
      <c r="G444" s="570"/>
      <c r="H444" s="1011" t="s">
        <v>682</v>
      </c>
      <c r="I444" s="995"/>
      <c r="J444" s="799">
        <v>-2.3686574206686923E-2</v>
      </c>
      <c r="K444" s="570"/>
      <c r="L444" s="570"/>
      <c r="M444" s="1011" t="s">
        <v>690</v>
      </c>
      <c r="N444" s="995"/>
      <c r="O444" s="800">
        <v>4.0595702235059622E-2</v>
      </c>
      <c r="P444" s="570"/>
      <c r="Q444" s="570"/>
      <c r="AB444" s="339"/>
      <c r="AC444" s="339"/>
      <c r="AD444" s="339"/>
      <c r="AE444" s="339"/>
      <c r="AF444" s="339"/>
      <c r="AG444" s="339"/>
      <c r="AH444" s="339"/>
      <c r="AI444" s="339"/>
      <c r="AJ444" s="339"/>
      <c r="AK444" s="339"/>
      <c r="AL444" s="339"/>
      <c r="AM444" s="339"/>
      <c r="AN444" s="339"/>
      <c r="AO444" s="339"/>
      <c r="AP444" s="339"/>
      <c r="AQ444" s="339"/>
      <c r="AR444" s="339"/>
      <c r="AS444" s="339"/>
      <c r="AT444" s="339"/>
      <c r="AU444" s="339"/>
      <c r="AV444" s="339"/>
      <c r="AW444" s="339"/>
      <c r="AX444" s="339"/>
      <c r="AY444" s="339"/>
      <c r="AZ444" s="339"/>
      <c r="BA444" s="341"/>
      <c r="BB444" s="391"/>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1"/>
      <c r="BX444" s="341"/>
      <c r="BY444" s="341"/>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882"/>
      <c r="C445" s="1011" t="s">
        <v>682</v>
      </c>
      <c r="D445" s="995"/>
      <c r="E445" s="801">
        <v>2.1133883176367115E-3</v>
      </c>
      <c r="F445" s="570"/>
      <c r="G445" s="570"/>
      <c r="H445" s="1011" t="s">
        <v>697</v>
      </c>
      <c r="I445" s="995"/>
      <c r="J445" s="802">
        <v>1.9322904337954118E-2</v>
      </c>
      <c r="K445" s="570"/>
      <c r="L445" s="570"/>
      <c r="M445" s="1011" t="s">
        <v>698</v>
      </c>
      <c r="N445" s="995"/>
      <c r="O445" s="800">
        <v>-2.3702385912778158E-2</v>
      </c>
      <c r="P445" s="570"/>
      <c r="Q445" s="570"/>
      <c r="AB445" s="339"/>
      <c r="AC445" s="339"/>
      <c r="AD445" s="339"/>
      <c r="AE445" s="339"/>
      <c r="AF445" s="339"/>
      <c r="AG445" s="339"/>
      <c r="AH445" s="339"/>
      <c r="AI445" s="339"/>
      <c r="AJ445" s="339"/>
      <c r="AK445" s="339"/>
      <c r="AL445" s="339"/>
      <c r="AM445" s="339"/>
      <c r="AN445" s="339"/>
      <c r="AO445" s="339"/>
      <c r="AP445" s="339"/>
      <c r="AQ445" s="339"/>
      <c r="AR445" s="339"/>
      <c r="AS445" s="339"/>
      <c r="AT445" s="339"/>
      <c r="AU445" s="339"/>
      <c r="AV445" s="339"/>
      <c r="AW445" s="339"/>
      <c r="AX445" s="339"/>
      <c r="AY445" s="339"/>
      <c r="AZ445" s="339"/>
      <c r="BA445" s="341"/>
      <c r="BB445" s="391"/>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1"/>
      <c r="BX445" s="341"/>
      <c r="BY445" s="341"/>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996"/>
      <c r="D446" s="995"/>
      <c r="E446" s="571"/>
      <c r="F446" s="570"/>
      <c r="G446" s="570"/>
      <c r="H446" s="996"/>
      <c r="I446" s="995"/>
      <c r="J446" s="571"/>
      <c r="K446" s="570"/>
      <c r="L446" s="570"/>
      <c r="M446" s="1011" t="s">
        <v>660</v>
      </c>
      <c r="N446" s="995"/>
      <c r="O446" s="803">
        <v>-7.6643168097406617E-3</v>
      </c>
      <c r="P446" s="570"/>
      <c r="Q446" s="570"/>
      <c r="AB446" s="339"/>
      <c r="AC446" s="339"/>
      <c r="AD446" s="339"/>
      <c r="AE446" s="339"/>
      <c r="AF446" s="339"/>
      <c r="AG446" s="339"/>
      <c r="AH446" s="339"/>
      <c r="AI446" s="339"/>
      <c r="AJ446" s="339"/>
      <c r="AK446" s="339"/>
      <c r="AL446" s="339"/>
      <c r="AM446" s="339"/>
      <c r="AN446" s="339"/>
      <c r="AO446" s="339"/>
      <c r="AP446" s="339"/>
      <c r="AQ446" s="339"/>
      <c r="AR446" s="339"/>
      <c r="AS446" s="339"/>
      <c r="AT446" s="339"/>
      <c r="AU446" s="339"/>
      <c r="AV446" s="339"/>
      <c r="AW446" s="339"/>
      <c r="AX446" s="339"/>
      <c r="AY446" s="339"/>
      <c r="AZ446" s="339"/>
      <c r="BA446" s="341"/>
      <c r="BB446" s="391"/>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1"/>
      <c r="BX446" s="341"/>
      <c r="BY446" s="341"/>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996"/>
      <c r="D447" s="995"/>
      <c r="E447" s="571"/>
      <c r="F447" s="570"/>
      <c r="G447" s="570"/>
      <c r="H447" s="996"/>
      <c r="I447" s="995"/>
      <c r="J447" s="571"/>
      <c r="K447" s="570"/>
      <c r="L447" s="570"/>
      <c r="M447" s="996"/>
      <c r="N447" s="995"/>
      <c r="O447" s="571"/>
      <c r="P447" s="570"/>
      <c r="Q447" s="570"/>
      <c r="AB447" s="339"/>
      <c r="AC447" s="339"/>
      <c r="AD447" s="339"/>
      <c r="AE447" s="339"/>
      <c r="AF447" s="339"/>
      <c r="AG447" s="339"/>
      <c r="AH447" s="339"/>
      <c r="AI447" s="339"/>
      <c r="AJ447" s="339"/>
      <c r="AK447" s="339"/>
      <c r="AL447" s="339"/>
      <c r="AM447" s="339"/>
      <c r="AN447" s="339"/>
      <c r="AO447" s="339"/>
      <c r="AP447" s="339"/>
      <c r="AQ447" s="339"/>
      <c r="AR447" s="339"/>
      <c r="AS447" s="339"/>
      <c r="AT447" s="339"/>
      <c r="AU447" s="339"/>
      <c r="AV447" s="339"/>
      <c r="AW447" s="339"/>
      <c r="AX447" s="339"/>
      <c r="AY447" s="339"/>
      <c r="AZ447" s="339"/>
      <c r="BA447" s="341"/>
      <c r="BB447" s="391"/>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1"/>
      <c r="BX447" s="341"/>
      <c r="BY447" s="341"/>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996"/>
      <c r="D448" s="995"/>
      <c r="E448" s="570"/>
      <c r="F448" s="570"/>
      <c r="G448" s="570"/>
      <c r="H448" s="996"/>
      <c r="I448" s="995"/>
      <c r="J448" s="570"/>
      <c r="K448" s="570"/>
      <c r="L448" s="570"/>
      <c r="M448" s="996"/>
      <c r="N448" s="995"/>
      <c r="O448" s="571"/>
      <c r="P448" s="570"/>
      <c r="Q448" s="570"/>
      <c r="AB448" s="339"/>
      <c r="AC448" s="339"/>
      <c r="AD448" s="339"/>
      <c r="AE448" s="339"/>
      <c r="AF448" s="339"/>
      <c r="AG448" s="339"/>
      <c r="AH448" s="339"/>
      <c r="AI448" s="339"/>
      <c r="AJ448" s="339"/>
      <c r="AK448" s="339"/>
      <c r="AL448" s="339"/>
      <c r="AM448" s="339"/>
      <c r="AN448" s="339"/>
      <c r="AO448" s="339"/>
      <c r="AP448" s="339"/>
      <c r="AQ448" s="339"/>
      <c r="AR448" s="339"/>
      <c r="AS448" s="339"/>
      <c r="AT448" s="339"/>
      <c r="AU448" s="339"/>
      <c r="AV448" s="339"/>
      <c r="AW448" s="339"/>
      <c r="AX448" s="339"/>
      <c r="AY448" s="339"/>
      <c r="AZ448" s="339"/>
      <c r="BA448" s="341"/>
      <c r="BB448" s="391"/>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1"/>
      <c r="BX448" s="341"/>
      <c r="BY448" s="341"/>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1012" t="s">
        <v>236</v>
      </c>
      <c r="D449" s="995"/>
      <c r="E449" s="995"/>
      <c r="F449" s="570"/>
      <c r="G449" s="570"/>
      <c r="H449" s="1012" t="s">
        <v>236</v>
      </c>
      <c r="I449" s="995"/>
      <c r="J449" s="995"/>
      <c r="K449" s="570"/>
      <c r="L449" s="570"/>
      <c r="M449" s="996"/>
      <c r="N449" s="995"/>
      <c r="O449" s="570"/>
      <c r="P449" s="570"/>
      <c r="Q449" s="570"/>
      <c r="AB449" s="339"/>
      <c r="AC449" s="339"/>
      <c r="AD449" s="339"/>
      <c r="AE449" s="339"/>
      <c r="AF449" s="339"/>
      <c r="AG449" s="339"/>
      <c r="AH449" s="339"/>
      <c r="AI449" s="339"/>
      <c r="AJ449" s="339"/>
      <c r="AK449" s="339"/>
      <c r="AL449" s="339"/>
      <c r="AM449" s="339"/>
      <c r="AN449" s="339"/>
      <c r="AO449" s="339"/>
      <c r="AP449" s="339"/>
      <c r="AQ449" s="339"/>
      <c r="AR449" s="339"/>
      <c r="AS449" s="339"/>
      <c r="AT449" s="339"/>
      <c r="AU449" s="339"/>
      <c r="AV449" s="339"/>
      <c r="AW449" s="339"/>
      <c r="AX449" s="339"/>
      <c r="AY449" s="339"/>
      <c r="AZ449" s="339"/>
      <c r="BA449" s="341"/>
      <c r="BB449" s="391"/>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1"/>
      <c r="BX449" s="341"/>
      <c r="BY449" s="341"/>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996"/>
      <c r="D450" s="995"/>
      <c r="E450" s="780" t="s">
        <v>237</v>
      </c>
      <c r="F450" s="570"/>
      <c r="G450" s="570"/>
      <c r="H450" s="996"/>
      <c r="I450" s="995"/>
      <c r="J450" s="781" t="s">
        <v>237</v>
      </c>
      <c r="K450" s="570"/>
      <c r="L450" s="570"/>
      <c r="M450" s="1012" t="s">
        <v>236</v>
      </c>
      <c r="N450" s="995"/>
      <c r="O450" s="995"/>
      <c r="P450" s="570"/>
      <c r="Q450" s="570"/>
      <c r="AB450" s="339"/>
      <c r="AC450" s="339"/>
      <c r="AD450" s="339"/>
      <c r="AE450" s="339"/>
      <c r="AF450" s="339"/>
      <c r="AG450" s="339"/>
      <c r="AH450" s="339"/>
      <c r="AI450" s="339"/>
      <c r="AJ450" s="339"/>
      <c r="AK450" s="339"/>
      <c r="AL450" s="339"/>
      <c r="AM450" s="339"/>
      <c r="AN450" s="339"/>
      <c r="AO450" s="339"/>
      <c r="AP450" s="339"/>
      <c r="AQ450" s="339"/>
      <c r="AR450" s="339"/>
      <c r="AS450" s="339"/>
      <c r="AT450" s="339"/>
      <c r="AU450" s="339"/>
      <c r="AV450" s="339"/>
      <c r="AW450" s="339"/>
      <c r="AX450" s="339"/>
      <c r="AY450" s="339"/>
      <c r="AZ450" s="339"/>
      <c r="BA450" s="341"/>
      <c r="BB450" s="391"/>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1"/>
      <c r="BX450" s="341"/>
      <c r="BY450" s="341"/>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1011" t="s">
        <v>217</v>
      </c>
      <c r="D451" s="995"/>
      <c r="E451" s="795">
        <v>3.4054566716991211E-2</v>
      </c>
      <c r="F451" s="570"/>
      <c r="G451" s="570"/>
      <c r="H451" s="1011" t="s">
        <v>217</v>
      </c>
      <c r="I451" s="995"/>
      <c r="J451" s="796">
        <v>6.277723793309424E-2</v>
      </c>
      <c r="K451" s="570"/>
      <c r="L451" s="570"/>
      <c r="M451" s="996"/>
      <c r="N451" s="995"/>
      <c r="O451" s="782" t="s">
        <v>237</v>
      </c>
      <c r="P451" s="570"/>
      <c r="Q451" s="570"/>
      <c r="AB451" s="339"/>
      <c r="AC451" s="339"/>
      <c r="AD451" s="339"/>
      <c r="AE451" s="339"/>
      <c r="AF451" s="339"/>
      <c r="AG451" s="339"/>
      <c r="AH451" s="339"/>
      <c r="AI451" s="339"/>
      <c r="AJ451" s="339"/>
      <c r="AK451" s="339"/>
      <c r="AL451" s="339"/>
      <c r="AM451" s="339"/>
      <c r="AN451" s="339"/>
      <c r="AO451" s="339"/>
      <c r="AP451" s="339"/>
      <c r="AQ451" s="339"/>
      <c r="AR451" s="339"/>
      <c r="AS451" s="339"/>
      <c r="AT451" s="339"/>
      <c r="AU451" s="339"/>
      <c r="AV451" s="339"/>
      <c r="AW451" s="339"/>
      <c r="AX451" s="339"/>
      <c r="AY451" s="339"/>
      <c r="AZ451" s="339"/>
      <c r="BA451" s="341"/>
      <c r="BB451" s="391"/>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1"/>
      <c r="BX451" s="341"/>
      <c r="BY451" s="341"/>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1011" t="s">
        <v>668</v>
      </c>
      <c r="D452" s="995"/>
      <c r="E452" s="798">
        <v>0.14690824411430342</v>
      </c>
      <c r="F452" s="570"/>
      <c r="G452" s="570"/>
      <c r="H452" s="1011" t="s">
        <v>668</v>
      </c>
      <c r="I452" s="995"/>
      <c r="J452" s="799">
        <v>5.8712618331762313E-2</v>
      </c>
      <c r="K452" s="570"/>
      <c r="L452" s="570"/>
      <c r="M452" s="1011" t="s">
        <v>217</v>
      </c>
      <c r="N452" s="995"/>
      <c r="O452" s="797">
        <v>3.5835137782877412E-2</v>
      </c>
      <c r="P452" s="570"/>
      <c r="Q452" s="570"/>
      <c r="AB452" s="339"/>
      <c r="AC452" s="339"/>
      <c r="AD452" s="339"/>
      <c r="AE452" s="339"/>
      <c r="AF452" s="339"/>
      <c r="AG452" s="339"/>
      <c r="AH452" s="339"/>
      <c r="AI452" s="339"/>
      <c r="AJ452" s="339"/>
      <c r="AK452" s="339"/>
      <c r="AL452" s="339"/>
      <c r="AM452" s="339"/>
      <c r="AN452" s="339"/>
      <c r="AO452" s="339"/>
      <c r="AP452" s="339"/>
      <c r="AQ452" s="339"/>
      <c r="AR452" s="339"/>
      <c r="AS452" s="339"/>
      <c r="AT452" s="339"/>
      <c r="AU452" s="339"/>
      <c r="AV452" s="339"/>
      <c r="AW452" s="339"/>
      <c r="AX452" s="339"/>
      <c r="AY452" s="339"/>
      <c r="AZ452" s="339"/>
      <c r="BA452" s="341"/>
      <c r="BB452" s="391"/>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1"/>
      <c r="BX452" s="341"/>
      <c r="BY452" s="341"/>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1011" t="s">
        <v>664</v>
      </c>
      <c r="D453" s="995"/>
      <c r="E453" s="798">
        <v>0.29692273160113697</v>
      </c>
      <c r="F453" s="570"/>
      <c r="G453" s="570"/>
      <c r="H453" s="1011" t="s">
        <v>664</v>
      </c>
      <c r="I453" s="995"/>
      <c r="J453" s="799">
        <v>0.34489878519975564</v>
      </c>
      <c r="K453" s="570"/>
      <c r="L453" s="570"/>
      <c r="M453" s="1011" t="s">
        <v>668</v>
      </c>
      <c r="N453" s="995"/>
      <c r="O453" s="800">
        <v>0.24834663010905494</v>
      </c>
      <c r="P453" s="570"/>
      <c r="Q453" s="570"/>
      <c r="AB453" s="339"/>
      <c r="AC453" s="339"/>
      <c r="AD453" s="339"/>
      <c r="AE453" s="339"/>
      <c r="AF453" s="339"/>
      <c r="AG453" s="339"/>
      <c r="AH453" s="339"/>
      <c r="AI453" s="339"/>
      <c r="AJ453" s="339"/>
      <c r="AK453" s="339"/>
      <c r="AL453" s="339"/>
      <c r="AM453" s="339"/>
      <c r="AN453" s="339"/>
      <c r="AO453" s="339"/>
      <c r="AP453" s="339"/>
      <c r="AQ453" s="339"/>
      <c r="AR453" s="339"/>
      <c r="AS453" s="339"/>
      <c r="AT453" s="339"/>
      <c r="AU453" s="339"/>
      <c r="AV453" s="339"/>
      <c r="AW453" s="339"/>
      <c r="AX453" s="339"/>
      <c r="AY453" s="339"/>
      <c r="AZ453" s="339"/>
      <c r="BA453" s="341"/>
      <c r="BB453" s="391"/>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1"/>
      <c r="BX453" s="341"/>
      <c r="BY453" s="341"/>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1011" t="s">
        <v>660</v>
      </c>
      <c r="D454" s="995"/>
      <c r="E454" s="798">
        <v>0.18772436235823153</v>
      </c>
      <c r="F454" s="570"/>
      <c r="G454" s="570"/>
      <c r="H454" s="1011" t="s">
        <v>660</v>
      </c>
      <c r="I454" s="995"/>
      <c r="J454" s="799">
        <v>0.37878063997709738</v>
      </c>
      <c r="K454" s="570"/>
      <c r="L454" s="570"/>
      <c r="M454" s="1011" t="s">
        <v>664</v>
      </c>
      <c r="N454" s="995"/>
      <c r="O454" s="800">
        <v>0.18259413976297487</v>
      </c>
      <c r="P454" s="570"/>
      <c r="Q454" s="570"/>
      <c r="AB454" s="339"/>
      <c r="AC454" s="339"/>
      <c r="AD454" s="339"/>
      <c r="AE454" s="339"/>
      <c r="AF454" s="339"/>
      <c r="AG454" s="339"/>
      <c r="AH454" s="339"/>
      <c r="AI454" s="339"/>
      <c r="AJ454" s="339"/>
      <c r="AK454" s="339"/>
      <c r="AL454" s="339"/>
      <c r="AM454" s="339"/>
      <c r="AN454" s="339"/>
      <c r="AO454" s="339"/>
      <c r="AP454" s="339"/>
      <c r="AQ454" s="339"/>
      <c r="AR454" s="339"/>
      <c r="AS454" s="339"/>
      <c r="AT454" s="339"/>
      <c r="AU454" s="339"/>
      <c r="AV454" s="339"/>
      <c r="AW454" s="339"/>
      <c r="AX454" s="339"/>
      <c r="AY454" s="339"/>
      <c r="AZ454" s="339"/>
      <c r="BA454" s="341"/>
      <c r="BB454" s="391"/>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1"/>
      <c r="BX454" s="341"/>
      <c r="BY454" s="341"/>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1011" t="s">
        <v>692</v>
      </c>
      <c r="D455" s="995"/>
      <c r="E455" s="798">
        <v>1.70922067454767E-2</v>
      </c>
      <c r="F455" s="570"/>
      <c r="G455" s="570"/>
      <c r="H455" s="1011" t="s">
        <v>692</v>
      </c>
      <c r="I455" s="995"/>
      <c r="J455" s="799">
        <v>1.9093095754541285E-2</v>
      </c>
      <c r="K455" s="570"/>
      <c r="L455" s="570"/>
      <c r="M455" s="1011" t="s">
        <v>660</v>
      </c>
      <c r="N455" s="995"/>
      <c r="O455" s="804">
        <v>5.8741752160073272E-5</v>
      </c>
      <c r="P455" s="570"/>
      <c r="Q455" s="570"/>
      <c r="AB455" s="339"/>
      <c r="AC455" s="339"/>
      <c r="AD455" s="339"/>
      <c r="AE455" s="339"/>
      <c r="AF455" s="339"/>
      <c r="AG455" s="339"/>
      <c r="AH455" s="339"/>
      <c r="AI455" s="339"/>
      <c r="AJ455" s="339"/>
      <c r="AK455" s="339"/>
      <c r="AL455" s="339"/>
      <c r="AM455" s="339"/>
      <c r="AN455" s="339"/>
      <c r="AO455" s="339"/>
      <c r="AP455" s="339"/>
      <c r="AQ455" s="339"/>
      <c r="AR455" s="339"/>
      <c r="AS455" s="339"/>
      <c r="AT455" s="339"/>
      <c r="AU455" s="339"/>
      <c r="AV455" s="339"/>
      <c r="AW455" s="339"/>
      <c r="AX455" s="339"/>
      <c r="AY455" s="339"/>
      <c r="AZ455" s="339"/>
      <c r="BA455" s="341"/>
      <c r="BB455" s="391"/>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1"/>
      <c r="BX455" s="341"/>
      <c r="BY455" s="341"/>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1011" t="s">
        <v>687</v>
      </c>
      <c r="D456" s="995"/>
      <c r="E456" s="798">
        <v>3.7439279425210997E-2</v>
      </c>
      <c r="F456" s="570"/>
      <c r="G456" s="570"/>
      <c r="H456" s="1011" t="s">
        <v>687</v>
      </c>
      <c r="I456" s="995"/>
      <c r="J456" s="799">
        <v>3.6523857711586172E-2</v>
      </c>
      <c r="K456" s="570"/>
      <c r="L456" s="570"/>
      <c r="M456" s="1011" t="s">
        <v>692</v>
      </c>
      <c r="N456" s="995"/>
      <c r="O456" s="800">
        <v>4.0379928296018271E-3</v>
      </c>
      <c r="P456" s="570"/>
      <c r="Q456" s="570"/>
      <c r="AB456" s="339"/>
      <c r="AC456" s="339"/>
      <c r="AD456" s="339"/>
      <c r="AE456" s="339"/>
      <c r="AF456" s="339"/>
      <c r="AG456" s="339"/>
      <c r="AH456" s="339"/>
      <c r="AI456" s="339"/>
      <c r="AJ456" s="339"/>
      <c r="AK456" s="339"/>
      <c r="AL456" s="339"/>
      <c r="AM456" s="339"/>
      <c r="AN456" s="339"/>
      <c r="AO456" s="339"/>
      <c r="AP456" s="339"/>
      <c r="AQ456" s="339"/>
      <c r="AR456" s="339"/>
      <c r="AS456" s="339"/>
      <c r="AT456" s="339"/>
      <c r="AU456" s="339"/>
      <c r="AV456" s="339"/>
      <c r="AW456" s="339"/>
      <c r="AX456" s="339"/>
      <c r="AY456" s="339"/>
      <c r="AZ456" s="339"/>
      <c r="BA456" s="341"/>
      <c r="BB456" s="391"/>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1"/>
      <c r="BX456" s="341"/>
      <c r="BY456" s="341"/>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1011" t="s">
        <v>658</v>
      </c>
      <c r="D457" s="995"/>
      <c r="E457" s="798">
        <v>0.36337007652133663</v>
      </c>
      <c r="F457" s="570"/>
      <c r="G457" s="570"/>
      <c r="H457" s="1011" t="s">
        <v>658</v>
      </c>
      <c r="I457" s="995"/>
      <c r="J457" s="799">
        <v>0.39952967166720293</v>
      </c>
      <c r="K457" s="570"/>
      <c r="L457" s="570"/>
      <c r="M457" s="1011" t="s">
        <v>687</v>
      </c>
      <c r="N457" s="995"/>
      <c r="O457" s="800">
        <v>1.5529001453764455E-2</v>
      </c>
      <c r="P457" s="570"/>
      <c r="Q457" s="570"/>
      <c r="AB457" s="339"/>
      <c r="AC457" s="339"/>
      <c r="AD457" s="339"/>
      <c r="AE457" s="339"/>
      <c r="AF457" s="339"/>
      <c r="AG457" s="339"/>
      <c r="AH457" s="339"/>
      <c r="AI457" s="339"/>
      <c r="AJ457" s="339"/>
      <c r="AK457" s="339"/>
      <c r="AL457" s="339"/>
      <c r="AM457" s="339"/>
      <c r="AN457" s="339"/>
      <c r="AO457" s="339"/>
      <c r="AP457" s="339"/>
      <c r="AQ457" s="339"/>
      <c r="AR457" s="339"/>
      <c r="AS457" s="339"/>
      <c r="AT457" s="339"/>
      <c r="AU457" s="339"/>
      <c r="AV457" s="339"/>
      <c r="AW457" s="339"/>
      <c r="AX457" s="339"/>
      <c r="AY457" s="339"/>
      <c r="AZ457" s="339"/>
      <c r="BA457" s="341"/>
      <c r="BB457" s="391"/>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1"/>
      <c r="BX457" s="341"/>
      <c r="BY457" s="341"/>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1011" t="s">
        <v>695</v>
      </c>
      <c r="D458" s="995"/>
      <c r="E458" s="798">
        <v>5.897543250842901E-3</v>
      </c>
      <c r="F458" s="570"/>
      <c r="G458" s="570"/>
      <c r="H458" s="1011" t="s">
        <v>678</v>
      </c>
      <c r="I458" s="995"/>
      <c r="J458" s="799">
        <v>8.7028744536338451E-2</v>
      </c>
      <c r="K458" s="570"/>
      <c r="L458" s="570"/>
      <c r="M458" s="1011" t="s">
        <v>680</v>
      </c>
      <c r="N458" s="995"/>
      <c r="O458" s="800">
        <v>6.4160478423714321E-2</v>
      </c>
      <c r="P458" s="570"/>
      <c r="Q458" s="570"/>
      <c r="AB458" s="339"/>
      <c r="AC458" s="339"/>
      <c r="AD458" s="339"/>
      <c r="AE458" s="339"/>
      <c r="AF458" s="339"/>
      <c r="AG458" s="339"/>
      <c r="AH458" s="339"/>
      <c r="AI458" s="339"/>
      <c r="AJ458" s="339"/>
      <c r="AK458" s="339"/>
      <c r="AL458" s="339"/>
      <c r="AM458" s="339"/>
      <c r="AN458" s="339"/>
      <c r="AO458" s="339"/>
      <c r="AP458" s="339"/>
      <c r="AQ458" s="339"/>
      <c r="AR458" s="339"/>
      <c r="AS458" s="339"/>
      <c r="AT458" s="339"/>
      <c r="AU458" s="339"/>
      <c r="AV458" s="339"/>
      <c r="AW458" s="339"/>
      <c r="AX458" s="339"/>
      <c r="AY458" s="339"/>
      <c r="AZ458" s="339"/>
      <c r="BA458" s="341"/>
      <c r="BB458" s="391"/>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1"/>
      <c r="BX458" s="341"/>
      <c r="BY458" s="341"/>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1011" t="s">
        <v>660</v>
      </c>
      <c r="D459" s="995"/>
      <c r="E459" s="798">
        <v>1.0947516642729166E-2</v>
      </c>
      <c r="F459" s="570"/>
      <c r="G459" s="570"/>
      <c r="H459" s="1011" t="s">
        <v>695</v>
      </c>
      <c r="I459" s="995"/>
      <c r="J459" s="799">
        <v>1.1512023664831289E-2</v>
      </c>
      <c r="K459" s="570"/>
      <c r="L459" s="570"/>
      <c r="M459" s="1011" t="s">
        <v>658</v>
      </c>
      <c r="N459" s="995"/>
      <c r="O459" s="800">
        <v>0.168921567057087</v>
      </c>
      <c r="P459" s="570"/>
      <c r="Q459" s="570"/>
      <c r="AB459" s="339"/>
      <c r="AC459" s="339"/>
      <c r="AD459" s="339"/>
      <c r="AE459" s="339"/>
      <c r="AF459" s="339"/>
      <c r="AG459" s="339"/>
      <c r="AH459" s="339"/>
      <c r="AI459" s="339"/>
      <c r="AJ459" s="339"/>
      <c r="AK459" s="339"/>
      <c r="AL459" s="339"/>
      <c r="AM459" s="339"/>
      <c r="AN459" s="339"/>
      <c r="AO459" s="339"/>
      <c r="AP459" s="339"/>
      <c r="AQ459" s="339"/>
      <c r="AR459" s="339"/>
      <c r="AS459" s="339"/>
      <c r="AT459" s="339"/>
      <c r="AU459" s="339"/>
      <c r="AV459" s="339"/>
      <c r="AW459" s="339"/>
      <c r="AX459" s="339"/>
      <c r="AY459" s="339"/>
      <c r="AZ459" s="339"/>
      <c r="BA459" s="341"/>
      <c r="BB459" s="391"/>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1"/>
      <c r="BX459" s="341"/>
      <c r="BY459" s="341"/>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1011" t="s">
        <v>694</v>
      </c>
      <c r="D460" s="995"/>
      <c r="E460" s="798">
        <v>1.097696033805623E-2</v>
      </c>
      <c r="F460" s="570"/>
      <c r="G460" s="570"/>
      <c r="H460" s="1011" t="s">
        <v>660</v>
      </c>
      <c r="I460" s="995"/>
      <c r="J460" s="799">
        <v>2.4054203000109679E-2</v>
      </c>
      <c r="K460" s="570"/>
      <c r="L460" s="570"/>
      <c r="M460" s="1011" t="s">
        <v>678</v>
      </c>
      <c r="N460" s="995"/>
      <c r="O460" s="800">
        <v>9.9129699868327148E-2</v>
      </c>
      <c r="P460" s="570"/>
      <c r="Q460" s="570"/>
      <c r="AB460" s="339"/>
      <c r="AC460" s="339"/>
      <c r="AD460" s="339"/>
      <c r="AE460" s="339"/>
      <c r="AF460" s="339"/>
      <c r="AG460" s="339"/>
      <c r="AH460" s="339"/>
      <c r="AI460" s="339"/>
      <c r="AJ460" s="339"/>
      <c r="AK460" s="339"/>
      <c r="AL460" s="339"/>
      <c r="AM460" s="339"/>
      <c r="AN460" s="339"/>
      <c r="AO460" s="339"/>
      <c r="AP460" s="339"/>
      <c r="AQ460" s="339"/>
      <c r="AR460" s="339"/>
      <c r="AS460" s="339"/>
      <c r="AT460" s="339"/>
      <c r="AU460" s="339"/>
      <c r="AV460" s="339"/>
      <c r="AW460" s="339"/>
      <c r="AX460" s="339"/>
      <c r="AY460" s="339"/>
      <c r="AZ460" s="339"/>
      <c r="BA460" s="341"/>
      <c r="BB460" s="391"/>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1"/>
      <c r="BX460" s="341"/>
      <c r="BY460" s="341"/>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1011" t="s">
        <v>659</v>
      </c>
      <c r="D461" s="995"/>
      <c r="E461" s="798">
        <v>0.38259374814083108</v>
      </c>
      <c r="F461" s="570"/>
      <c r="G461" s="570"/>
      <c r="H461" s="1011" t="s">
        <v>694</v>
      </c>
      <c r="I461" s="995"/>
      <c r="J461" s="799">
        <v>1.5657845232427903E-2</v>
      </c>
      <c r="K461" s="570"/>
      <c r="L461" s="570"/>
      <c r="M461" s="1011" t="s">
        <v>695</v>
      </c>
      <c r="N461" s="995"/>
      <c r="O461" s="800">
        <v>2.9527830449417613E-3</v>
      </c>
      <c r="P461" s="570"/>
      <c r="Q461" s="570"/>
      <c r="AB461" s="339"/>
      <c r="AC461" s="339"/>
      <c r="AD461" s="339"/>
      <c r="AE461" s="339"/>
      <c r="AF461" s="339"/>
      <c r="AG461" s="339"/>
      <c r="AH461" s="339"/>
      <c r="AI461" s="339"/>
      <c r="AJ461" s="339"/>
      <c r="AK461" s="339"/>
      <c r="AL461" s="339"/>
      <c r="AM461" s="339"/>
      <c r="AN461" s="339"/>
      <c r="AO461" s="339"/>
      <c r="AP461" s="339"/>
      <c r="AQ461" s="339"/>
      <c r="AR461" s="339"/>
      <c r="AS461" s="339"/>
      <c r="AT461" s="339"/>
      <c r="AU461" s="339"/>
      <c r="AV461" s="339"/>
      <c r="AW461" s="339"/>
      <c r="AX461" s="339"/>
      <c r="AY461" s="339"/>
      <c r="AZ461" s="339"/>
      <c r="BA461" s="341"/>
      <c r="BB461" s="391"/>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1"/>
      <c r="BX461" s="341"/>
      <c r="BY461" s="341"/>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1011" t="s">
        <v>677</v>
      </c>
      <c r="D462" s="995"/>
      <c r="E462" s="798">
        <v>0.12587533962754338</v>
      </c>
      <c r="F462" s="570"/>
      <c r="G462" s="570"/>
      <c r="H462" s="1011" t="s">
        <v>659</v>
      </c>
      <c r="I462" s="995"/>
      <c r="J462" s="799">
        <v>0.36275696397023344</v>
      </c>
      <c r="K462" s="570"/>
      <c r="L462" s="570"/>
      <c r="M462" s="1011" t="s">
        <v>660</v>
      </c>
      <c r="N462" s="995"/>
      <c r="O462" s="800">
        <v>2.6189692831019374E-3</v>
      </c>
      <c r="P462" s="570"/>
      <c r="Q462" s="570"/>
      <c r="AB462" s="339"/>
      <c r="AC462" s="339"/>
      <c r="AD462" s="339"/>
      <c r="AE462" s="339"/>
      <c r="AF462" s="339"/>
      <c r="AG462" s="339"/>
      <c r="AH462" s="339"/>
      <c r="AI462" s="339"/>
      <c r="AJ462" s="339"/>
      <c r="AK462" s="339"/>
      <c r="AL462" s="339"/>
      <c r="AM462" s="339"/>
      <c r="AN462" s="339"/>
      <c r="AO462" s="339"/>
      <c r="AP462" s="339"/>
      <c r="AQ462" s="339"/>
      <c r="AR462" s="339"/>
      <c r="AS462" s="339"/>
      <c r="AT462" s="339"/>
      <c r="AU462" s="339"/>
      <c r="AV462" s="339"/>
      <c r="AW462" s="339"/>
      <c r="AX462" s="339"/>
      <c r="AY462" s="339"/>
      <c r="AZ462" s="339"/>
      <c r="BA462" s="341"/>
      <c r="BB462" s="391"/>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1"/>
      <c r="BX462" s="341"/>
      <c r="BY462" s="341"/>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1011" t="s">
        <v>666</v>
      </c>
      <c r="D463" s="995"/>
      <c r="E463" s="805">
        <v>7.1070814680154882E-6</v>
      </c>
      <c r="F463" s="570"/>
      <c r="G463" s="570"/>
      <c r="H463" s="1011" t="s">
        <v>677</v>
      </c>
      <c r="I463" s="995"/>
      <c r="J463" s="799">
        <v>0.11675374796401369</v>
      </c>
      <c r="K463" s="570"/>
      <c r="L463" s="570"/>
      <c r="M463" s="1011" t="s">
        <v>694</v>
      </c>
      <c r="N463" s="995"/>
      <c r="O463" s="800">
        <v>4.3904069830792121E-3</v>
      </c>
      <c r="P463" s="570"/>
      <c r="Q463" s="570"/>
      <c r="AB463" s="339"/>
      <c r="AC463" s="339"/>
      <c r="AD463" s="339"/>
      <c r="AE463" s="339"/>
      <c r="AF463" s="339"/>
      <c r="AG463" s="339"/>
      <c r="AH463" s="339"/>
      <c r="AI463" s="339"/>
      <c r="AJ463" s="339"/>
      <c r="AK463" s="339"/>
      <c r="AL463" s="339"/>
      <c r="AM463" s="339"/>
      <c r="AN463" s="339"/>
      <c r="AO463" s="339"/>
      <c r="AP463" s="339"/>
      <c r="AQ463" s="339"/>
      <c r="AR463" s="339"/>
      <c r="AS463" s="339"/>
      <c r="AT463" s="339"/>
      <c r="AU463" s="339"/>
      <c r="AV463" s="339"/>
      <c r="AW463" s="339"/>
      <c r="AX463" s="339"/>
      <c r="AY463" s="339"/>
      <c r="AZ463" s="339"/>
      <c r="BA463" s="341"/>
      <c r="BB463" s="391"/>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1"/>
      <c r="BX463" s="341"/>
      <c r="BY463" s="341"/>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1011" t="s">
        <v>657</v>
      </c>
      <c r="D464" s="995"/>
      <c r="E464" s="798">
        <v>0.47409494149340037</v>
      </c>
      <c r="F464" s="570"/>
      <c r="G464" s="570"/>
      <c r="H464" s="1011" t="s">
        <v>657</v>
      </c>
      <c r="I464" s="995"/>
      <c r="J464" s="799">
        <v>0.34389950048074652</v>
      </c>
      <c r="K464" s="570"/>
      <c r="L464" s="570"/>
      <c r="M464" s="1011" t="s">
        <v>659</v>
      </c>
      <c r="N464" s="995"/>
      <c r="O464" s="800">
        <v>0.33139527265988772</v>
      </c>
      <c r="P464" s="570"/>
      <c r="Q464" s="570"/>
      <c r="AB464" s="339"/>
      <c r="AC464" s="339"/>
      <c r="AD464" s="339"/>
      <c r="AE464" s="339"/>
      <c r="AF464" s="339"/>
      <c r="AG464" s="339"/>
      <c r="AH464" s="339"/>
      <c r="AI464" s="339"/>
      <c r="AJ464" s="339"/>
      <c r="AK464" s="339"/>
      <c r="AL464" s="339"/>
      <c r="AM464" s="339"/>
      <c r="AN464" s="339"/>
      <c r="AO464" s="339"/>
      <c r="AP464" s="339"/>
      <c r="AQ464" s="339"/>
      <c r="AR464" s="339"/>
      <c r="AS464" s="339"/>
      <c r="AT464" s="339"/>
      <c r="AU464" s="339"/>
      <c r="AV464" s="339"/>
      <c r="AW464" s="339"/>
      <c r="AX464" s="339"/>
      <c r="AY464" s="339"/>
      <c r="AZ464" s="339"/>
      <c r="BA464" s="341"/>
      <c r="BB464" s="391"/>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1"/>
      <c r="BX464" s="341"/>
      <c r="BY464" s="341"/>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1011" t="s">
        <v>676</v>
      </c>
      <c r="D465" s="995"/>
      <c r="E465" s="798">
        <v>7.4849678065861694E-2</v>
      </c>
      <c r="F465" s="570"/>
      <c r="G465" s="570"/>
      <c r="H465" s="1011" t="s">
        <v>676</v>
      </c>
      <c r="I465" s="995"/>
      <c r="J465" s="799">
        <v>0.13339422643118726</v>
      </c>
      <c r="K465" s="570"/>
      <c r="L465" s="570"/>
      <c r="M465" s="1011" t="s">
        <v>677</v>
      </c>
      <c r="N465" s="995"/>
      <c r="O465" s="800">
        <v>5.396746485152755E-2</v>
      </c>
      <c r="P465" s="570"/>
      <c r="Q465" s="570"/>
      <c r="AB465" s="339"/>
      <c r="AC465" s="339"/>
      <c r="AD465" s="339"/>
      <c r="AE465" s="339"/>
      <c r="AF465" s="339"/>
      <c r="AG465" s="339"/>
      <c r="AH465" s="339"/>
      <c r="AI465" s="339"/>
      <c r="AJ465" s="339"/>
      <c r="AK465" s="339"/>
      <c r="AL465" s="339"/>
      <c r="AM465" s="339"/>
      <c r="AN465" s="339"/>
      <c r="AO465" s="339"/>
      <c r="AP465" s="339"/>
      <c r="AQ465" s="339"/>
      <c r="AR465" s="339"/>
      <c r="AS465" s="339"/>
      <c r="AT465" s="339"/>
      <c r="AU465" s="339"/>
      <c r="AV465" s="339"/>
      <c r="AW465" s="339"/>
      <c r="AX465" s="339"/>
      <c r="AY465" s="339"/>
      <c r="AZ465" s="339"/>
      <c r="BA465" s="341"/>
      <c r="BB465" s="391"/>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1"/>
      <c r="BX465" s="341"/>
      <c r="BY465" s="341"/>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1011" t="s">
        <v>665</v>
      </c>
      <c r="D466" s="995"/>
      <c r="E466" s="798">
        <v>0.33143479597750369</v>
      </c>
      <c r="F466" s="570"/>
      <c r="G466" s="570"/>
      <c r="H466" s="1011" t="s">
        <v>665</v>
      </c>
      <c r="I466" s="995"/>
      <c r="J466" s="799">
        <v>0.1218567659996343</v>
      </c>
      <c r="K466" s="570"/>
      <c r="L466" s="570"/>
      <c r="M466" s="1011" t="s">
        <v>657</v>
      </c>
      <c r="N466" s="995"/>
      <c r="O466" s="800">
        <v>0.54693883350742278</v>
      </c>
      <c r="P466" s="570"/>
      <c r="Q466" s="570"/>
      <c r="AB466" s="339"/>
      <c r="AC466" s="339"/>
      <c r="AD466" s="339"/>
      <c r="AE466" s="339"/>
      <c r="AF466" s="339"/>
      <c r="AG466" s="339"/>
      <c r="AH466" s="339"/>
      <c r="AI466" s="339"/>
      <c r="AJ466" s="339"/>
      <c r="AK466" s="339"/>
      <c r="AL466" s="339"/>
      <c r="AM466" s="339"/>
      <c r="AN466" s="339"/>
      <c r="AO466" s="339"/>
      <c r="AP466" s="339"/>
      <c r="AQ466" s="339"/>
      <c r="AR466" s="339"/>
      <c r="AS466" s="339"/>
      <c r="AT466" s="339"/>
      <c r="AU466" s="339"/>
      <c r="AV466" s="339"/>
      <c r="AW466" s="339"/>
      <c r="AX466" s="339"/>
      <c r="AY466" s="339"/>
      <c r="AZ466" s="339"/>
      <c r="BA466" s="341"/>
      <c r="BB466" s="391"/>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1"/>
      <c r="BX466" s="341"/>
      <c r="BY466" s="341"/>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1011" t="s">
        <v>679</v>
      </c>
      <c r="D467" s="995"/>
      <c r="E467" s="798">
        <v>4.6435030870952403E-2</v>
      </c>
      <c r="F467" s="570"/>
      <c r="G467" s="570"/>
      <c r="H467" s="1011" t="s">
        <v>679</v>
      </c>
      <c r="I467" s="995"/>
      <c r="J467" s="799">
        <v>9.9487955698099498E-2</v>
      </c>
      <c r="K467" s="570"/>
      <c r="L467" s="570"/>
      <c r="M467" s="1011" t="s">
        <v>676</v>
      </c>
      <c r="N467" s="995"/>
      <c r="O467" s="800">
        <v>6.521235622191103E-2</v>
      </c>
      <c r="P467" s="570"/>
      <c r="Q467" s="570"/>
      <c r="AB467" s="339"/>
      <c r="AC467" s="339"/>
      <c r="AD467" s="339"/>
      <c r="AE467" s="339"/>
      <c r="AF467" s="339"/>
      <c r="AG467" s="339"/>
      <c r="AH467" s="339"/>
      <c r="AI467" s="339"/>
      <c r="AJ467" s="339"/>
      <c r="AK467" s="339"/>
      <c r="AL467" s="339"/>
      <c r="AM467" s="339"/>
      <c r="AN467" s="339"/>
      <c r="AO467" s="339"/>
      <c r="AP467" s="339"/>
      <c r="AQ467" s="339"/>
      <c r="AR467" s="339"/>
      <c r="AS467" s="339"/>
      <c r="AT467" s="339"/>
      <c r="AU467" s="339"/>
      <c r="AV467" s="339"/>
      <c r="AW467" s="339"/>
      <c r="AX467" s="339"/>
      <c r="AY467" s="339"/>
      <c r="AZ467" s="339"/>
      <c r="BA467" s="341"/>
      <c r="BB467" s="391"/>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1"/>
      <c r="BX467" s="341"/>
      <c r="BY467" s="341"/>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1011" t="s">
        <v>666</v>
      </c>
      <c r="D468" s="995"/>
      <c r="E468" s="798">
        <v>0.20572634807340323</v>
      </c>
      <c r="F468" s="570"/>
      <c r="G468" s="570"/>
      <c r="H468" s="1011" t="s">
        <v>666</v>
      </c>
      <c r="I468" s="995"/>
      <c r="J468" s="799">
        <v>7.7275111789604486E-2</v>
      </c>
      <c r="K468" s="570"/>
      <c r="L468" s="570"/>
      <c r="M468" s="1011" t="s">
        <v>665</v>
      </c>
      <c r="N468" s="995"/>
      <c r="O468" s="800">
        <v>0.34350442431488926</v>
      </c>
      <c r="P468" s="570"/>
      <c r="Q468" s="570"/>
      <c r="AB468" s="339"/>
      <c r="AC468" s="339"/>
      <c r="AD468" s="339"/>
      <c r="AE468" s="339"/>
      <c r="AF468" s="339"/>
      <c r="AG468" s="339"/>
      <c r="AH468" s="339"/>
      <c r="AI468" s="339"/>
      <c r="AJ468" s="339"/>
      <c r="AK468" s="339"/>
      <c r="AL468" s="339"/>
      <c r="AM468" s="339"/>
      <c r="AN468" s="339"/>
      <c r="AO468" s="339"/>
      <c r="AP468" s="339"/>
      <c r="AQ468" s="339"/>
      <c r="AR468" s="339"/>
      <c r="AS468" s="339"/>
      <c r="AT468" s="339"/>
      <c r="AU468" s="339"/>
      <c r="AV468" s="339"/>
      <c r="AW468" s="339"/>
      <c r="AX468" s="339"/>
      <c r="AY468" s="339"/>
      <c r="AZ468" s="339"/>
      <c r="BA468" s="341"/>
      <c r="BB468" s="391"/>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1"/>
      <c r="BX468" s="341"/>
      <c r="BY468" s="341"/>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1011" t="s">
        <v>675</v>
      </c>
      <c r="D469" s="995"/>
      <c r="E469" s="798">
        <v>0.11904139613401442</v>
      </c>
      <c r="F469" s="570"/>
      <c r="G469" s="570"/>
      <c r="H469" s="1011" t="s">
        <v>675</v>
      </c>
      <c r="I469" s="995"/>
      <c r="J469" s="799">
        <v>0.16364930613127612</v>
      </c>
      <c r="K469" s="570"/>
      <c r="L469" s="570"/>
      <c r="M469" s="1011" t="s">
        <v>679</v>
      </c>
      <c r="N469" s="995"/>
      <c r="O469" s="800">
        <v>3.8841712053271554E-2</v>
      </c>
      <c r="P469" s="570"/>
      <c r="Q469" s="570"/>
      <c r="AB469" s="339"/>
      <c r="AC469" s="339"/>
      <c r="AD469" s="339"/>
      <c r="AE469" s="339"/>
      <c r="AF469" s="339"/>
      <c r="AG469" s="339"/>
      <c r="AH469" s="339"/>
      <c r="AI469" s="339"/>
      <c r="AJ469" s="339"/>
      <c r="AK469" s="339"/>
      <c r="AL469" s="339"/>
      <c r="AM469" s="339"/>
      <c r="AN469" s="339"/>
      <c r="AO469" s="339"/>
      <c r="AP469" s="339"/>
      <c r="AQ469" s="339"/>
      <c r="AR469" s="339"/>
      <c r="AS469" s="339"/>
      <c r="AT469" s="339"/>
      <c r="AU469" s="339"/>
      <c r="AV469" s="339"/>
      <c r="AW469" s="339"/>
      <c r="AX469" s="339"/>
      <c r="AY469" s="339"/>
      <c r="AZ469" s="339"/>
      <c r="BA469" s="341"/>
      <c r="BB469" s="391"/>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1"/>
      <c r="BX469" s="341"/>
      <c r="BY469" s="341"/>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1011" t="s">
        <v>663</v>
      </c>
      <c r="D470" s="995"/>
      <c r="E470" s="798">
        <v>0.27540429693988538</v>
      </c>
      <c r="F470" s="570"/>
      <c r="G470" s="570"/>
      <c r="H470" s="1011" t="s">
        <v>663</v>
      </c>
      <c r="I470" s="995"/>
      <c r="J470" s="799">
        <v>0.2148320772603588</v>
      </c>
      <c r="K470" s="570"/>
      <c r="L470" s="570"/>
      <c r="M470" s="1011" t="s">
        <v>666</v>
      </c>
      <c r="N470" s="995"/>
      <c r="O470" s="800">
        <v>0.31342313986138648</v>
      </c>
      <c r="P470" s="570"/>
      <c r="Q470" s="570"/>
      <c r="AB470" s="339"/>
      <c r="AC470" s="339"/>
      <c r="AD470" s="339"/>
      <c r="AE470" s="339"/>
      <c r="AF470" s="339"/>
      <c r="AG470" s="339"/>
      <c r="AH470" s="339"/>
      <c r="AI470" s="339"/>
      <c r="AJ470" s="339"/>
      <c r="AK470" s="339"/>
      <c r="AL470" s="339"/>
      <c r="AM470" s="339"/>
      <c r="AN470" s="339"/>
      <c r="AO470" s="339"/>
      <c r="AP470" s="339"/>
      <c r="AQ470" s="339"/>
      <c r="AR470" s="339"/>
      <c r="AS470" s="339"/>
      <c r="AT470" s="339"/>
      <c r="AU470" s="339"/>
      <c r="AV470" s="339"/>
      <c r="AW470" s="339"/>
      <c r="AX470" s="339"/>
      <c r="AY470" s="339"/>
      <c r="AZ470" s="339"/>
      <c r="BA470" s="341"/>
      <c r="BB470" s="391"/>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1"/>
      <c r="BX470" s="341"/>
      <c r="BY470" s="341"/>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1011" t="s">
        <v>667</v>
      </c>
      <c r="D471" s="995"/>
      <c r="E471" s="798">
        <v>0.23620380036308083</v>
      </c>
      <c r="F471" s="570"/>
      <c r="G471" s="570"/>
      <c r="H471" s="1011" t="s">
        <v>667</v>
      </c>
      <c r="I471" s="995"/>
      <c r="J471" s="799">
        <v>0.28164765111647244</v>
      </c>
      <c r="K471" s="570"/>
      <c r="L471" s="570"/>
      <c r="M471" s="1011" t="s">
        <v>675</v>
      </c>
      <c r="N471" s="995"/>
      <c r="O471" s="800">
        <v>0.13256418801229056</v>
      </c>
      <c r="P471" s="570"/>
      <c r="Q471" s="570"/>
      <c r="AB471" s="339"/>
      <c r="AC471" s="339"/>
      <c r="AD471" s="339"/>
      <c r="AE471" s="339"/>
      <c r="AF471" s="339"/>
      <c r="AG471" s="339"/>
      <c r="AH471" s="339"/>
      <c r="AI471" s="339"/>
      <c r="AJ471" s="339"/>
      <c r="AK471" s="339"/>
      <c r="AL471" s="339"/>
      <c r="AM471" s="339"/>
      <c r="AN471" s="339"/>
      <c r="AO471" s="339"/>
      <c r="AP471" s="339"/>
      <c r="AQ471" s="339"/>
      <c r="AR471" s="339"/>
      <c r="AS471" s="339"/>
      <c r="AT471" s="339"/>
      <c r="AU471" s="339"/>
      <c r="AV471" s="339"/>
      <c r="AW471" s="339"/>
      <c r="AX471" s="339"/>
      <c r="AY471" s="339"/>
      <c r="AZ471" s="339"/>
      <c r="BA471" s="341"/>
      <c r="BB471" s="391"/>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1"/>
      <c r="BX471" s="341"/>
      <c r="BY471" s="341"/>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1011" t="s">
        <v>662</v>
      </c>
      <c r="D472" s="995"/>
      <c r="E472" s="798">
        <v>0.3756202146977336</v>
      </c>
      <c r="F472" s="570"/>
      <c r="G472" s="570"/>
      <c r="H472" s="1011" t="s">
        <v>662</v>
      </c>
      <c r="I472" s="995"/>
      <c r="J472" s="799">
        <v>0.36650252215739021</v>
      </c>
      <c r="K472" s="570"/>
      <c r="L472" s="570"/>
      <c r="M472" s="1011" t="s">
        <v>663</v>
      </c>
      <c r="N472" s="995"/>
      <c r="O472" s="800">
        <v>0.40173292137804867</v>
      </c>
      <c r="P472" s="570"/>
      <c r="Q472" s="570"/>
      <c r="AB472" s="339"/>
      <c r="AC472" s="339"/>
      <c r="AD472" s="339"/>
      <c r="AE472" s="339"/>
      <c r="AF472" s="339"/>
      <c r="AG472" s="339"/>
      <c r="AH472" s="339"/>
      <c r="AI472" s="339"/>
      <c r="AJ472" s="339"/>
      <c r="AK472" s="339"/>
      <c r="AL472" s="339"/>
      <c r="AM472" s="339"/>
      <c r="AN472" s="339"/>
      <c r="AO472" s="339"/>
      <c r="AP472" s="339"/>
      <c r="AQ472" s="339"/>
      <c r="AR472" s="339"/>
      <c r="AS472" s="339"/>
      <c r="AT472" s="339"/>
      <c r="AU472" s="339"/>
      <c r="AV472" s="339"/>
      <c r="AW472" s="339"/>
      <c r="AX472" s="339"/>
      <c r="AY472" s="339"/>
      <c r="AZ472" s="339"/>
      <c r="BA472" s="341"/>
      <c r="BB472" s="391"/>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1"/>
      <c r="BX472" s="341"/>
      <c r="BY472" s="341"/>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1011" t="s">
        <v>661</v>
      </c>
      <c r="D473" s="995"/>
      <c r="E473" s="798">
        <v>0.37257148116913141</v>
      </c>
      <c r="F473" s="570"/>
      <c r="G473" s="570"/>
      <c r="H473" s="1011" t="s">
        <v>661</v>
      </c>
      <c r="I473" s="995"/>
      <c r="J473" s="799">
        <v>0.3171800473775111</v>
      </c>
      <c r="K473" s="570"/>
      <c r="L473" s="570"/>
      <c r="M473" s="1011" t="s">
        <v>667</v>
      </c>
      <c r="N473" s="995"/>
      <c r="O473" s="800">
        <v>0.12420739567771445</v>
      </c>
      <c r="P473" s="570"/>
      <c r="Q473" s="570"/>
      <c r="AB473" s="339"/>
      <c r="AC473" s="339"/>
      <c r="AD473" s="339"/>
      <c r="AE473" s="339"/>
      <c r="AF473" s="339"/>
      <c r="AG473" s="339"/>
      <c r="AH473" s="339"/>
      <c r="AI473" s="339"/>
      <c r="AJ473" s="339"/>
      <c r="AK473" s="339"/>
      <c r="AL473" s="339"/>
      <c r="AM473" s="339"/>
      <c r="AN473" s="339"/>
      <c r="AO473" s="339"/>
      <c r="AP473" s="339"/>
      <c r="AQ473" s="339"/>
      <c r="AR473" s="339"/>
      <c r="AS473" s="339"/>
      <c r="AT473" s="339"/>
      <c r="AU473" s="339"/>
      <c r="AV473" s="339"/>
      <c r="AW473" s="339"/>
      <c r="AX473" s="339"/>
      <c r="AY473" s="339"/>
      <c r="AZ473" s="339"/>
      <c r="BA473" s="341"/>
      <c r="BB473" s="391"/>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1"/>
      <c r="BX473" s="341"/>
      <c r="BY473" s="341"/>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1011" t="s">
        <v>671</v>
      </c>
      <c r="D474" s="995"/>
      <c r="E474" s="798">
        <v>0.20701306957447113</v>
      </c>
      <c r="F474" s="570"/>
      <c r="G474" s="570"/>
      <c r="H474" s="1011" t="s">
        <v>671</v>
      </c>
      <c r="I474" s="995"/>
      <c r="J474" s="799">
        <v>0.21049478381954145</v>
      </c>
      <c r="K474" s="570"/>
      <c r="L474" s="570"/>
      <c r="M474" s="1011" t="s">
        <v>662</v>
      </c>
      <c r="N474" s="995"/>
      <c r="O474" s="800">
        <v>0.44964343887570984</v>
      </c>
      <c r="P474" s="570"/>
      <c r="Q474" s="570"/>
      <c r="AB474" s="339"/>
      <c r="AC474" s="339"/>
      <c r="AD474" s="339"/>
      <c r="AE474" s="339"/>
      <c r="AF474" s="339"/>
      <c r="AG474" s="339"/>
      <c r="AH474" s="339"/>
      <c r="AI474" s="339"/>
      <c r="AJ474" s="339"/>
      <c r="AK474" s="339"/>
      <c r="AL474" s="339"/>
      <c r="AM474" s="339"/>
      <c r="AN474" s="339"/>
      <c r="AO474" s="339"/>
      <c r="AP474" s="339"/>
      <c r="AQ474" s="339"/>
      <c r="AR474" s="339"/>
      <c r="AS474" s="339"/>
      <c r="AT474" s="339"/>
      <c r="AU474" s="339"/>
      <c r="AV474" s="339"/>
      <c r="AW474" s="339"/>
      <c r="AX474" s="339"/>
      <c r="AY474" s="339"/>
      <c r="AZ474" s="339"/>
      <c r="BA474" s="341"/>
      <c r="BB474" s="391"/>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1"/>
      <c r="BX474" s="341"/>
      <c r="BY474" s="341"/>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1011" t="s">
        <v>670</v>
      </c>
      <c r="D475" s="995"/>
      <c r="E475" s="798">
        <v>0.1407077282878299</v>
      </c>
      <c r="F475" s="570"/>
      <c r="G475" s="570"/>
      <c r="H475" s="1011" t="s">
        <v>670</v>
      </c>
      <c r="I475" s="995"/>
      <c r="J475" s="799">
        <v>9.5896191297319883E-2</v>
      </c>
      <c r="K475" s="570"/>
      <c r="L475" s="570"/>
      <c r="M475" s="1011" t="s">
        <v>661</v>
      </c>
      <c r="N475" s="995"/>
      <c r="O475" s="800">
        <v>0.5065399195117215</v>
      </c>
      <c r="P475" s="570"/>
      <c r="Q475" s="570"/>
      <c r="AB475" s="339"/>
      <c r="AC475" s="339"/>
      <c r="AD475" s="339"/>
      <c r="AE475" s="339"/>
      <c r="AF475" s="339"/>
      <c r="AG475" s="339"/>
      <c r="AH475" s="339"/>
      <c r="AI475" s="339"/>
      <c r="AJ475" s="339"/>
      <c r="AK475" s="339"/>
      <c r="AL475" s="339"/>
      <c r="AM475" s="339"/>
      <c r="AN475" s="339"/>
      <c r="AO475" s="339"/>
      <c r="AP475" s="339"/>
      <c r="AQ475" s="339"/>
      <c r="AR475" s="339"/>
      <c r="AS475" s="339"/>
      <c r="AT475" s="339"/>
      <c r="AU475" s="339"/>
      <c r="AV475" s="339"/>
      <c r="AW475" s="339"/>
      <c r="AX475" s="339"/>
      <c r="AY475" s="339"/>
      <c r="AZ475" s="339"/>
      <c r="BA475" s="341"/>
      <c r="BB475" s="391"/>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1"/>
      <c r="BX475" s="341"/>
      <c r="BY475" s="341"/>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1011" t="s">
        <v>686</v>
      </c>
      <c r="D476" s="995"/>
      <c r="E476" s="798">
        <v>3.7800866986451007E-2</v>
      </c>
      <c r="F476" s="570"/>
      <c r="G476" s="570"/>
      <c r="H476" s="1011" t="s">
        <v>686</v>
      </c>
      <c r="I476" s="995"/>
      <c r="J476" s="799">
        <v>3.818409251341838E-2</v>
      </c>
      <c r="K476" s="570"/>
      <c r="L476" s="570"/>
      <c r="M476" s="1011" t="s">
        <v>671</v>
      </c>
      <c r="N476" s="995"/>
      <c r="O476" s="800">
        <v>0.20744514978782672</v>
      </c>
      <c r="P476" s="570"/>
      <c r="Q476" s="570"/>
      <c r="AB476" s="339"/>
      <c r="AC476" s="339"/>
      <c r="AD476" s="339"/>
      <c r="AE476" s="339"/>
      <c r="AF476" s="339"/>
      <c r="AG476" s="339"/>
      <c r="AH476" s="339"/>
      <c r="AI476" s="339"/>
      <c r="AJ476" s="339"/>
      <c r="AK476" s="339"/>
      <c r="AL476" s="339"/>
      <c r="AM476" s="339"/>
      <c r="AN476" s="339"/>
      <c r="AO476" s="339"/>
      <c r="AP476" s="339"/>
      <c r="AQ476" s="339"/>
      <c r="AR476" s="339"/>
      <c r="AS476" s="339"/>
      <c r="AT476" s="339"/>
      <c r="AU476" s="339"/>
      <c r="AV476" s="339"/>
      <c r="AW476" s="339"/>
      <c r="AX476" s="339"/>
      <c r="AY476" s="339"/>
      <c r="AZ476" s="339"/>
      <c r="BA476" s="341"/>
      <c r="BB476" s="391"/>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1"/>
      <c r="BX476" s="341"/>
      <c r="BY476" s="341"/>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1011" t="s">
        <v>682</v>
      </c>
      <c r="D477" s="995"/>
      <c r="E477" s="805">
        <v>4.4664101811233302E-6</v>
      </c>
      <c r="F477" s="570"/>
      <c r="G477" s="570"/>
      <c r="H477" s="1011" t="s">
        <v>682</v>
      </c>
      <c r="I477" s="995"/>
      <c r="J477" s="799">
        <v>5.6105379764888623E-4</v>
      </c>
      <c r="K477" s="570"/>
      <c r="L477" s="570"/>
      <c r="M477" s="1011" t="s">
        <v>670</v>
      </c>
      <c r="N477" s="995"/>
      <c r="O477" s="800">
        <v>0.20990665178063023</v>
      </c>
      <c r="P477" s="570"/>
      <c r="Q477" s="570"/>
      <c r="AB477" s="339"/>
      <c r="AC477" s="339"/>
      <c r="AD477" s="339"/>
      <c r="AE477" s="339"/>
      <c r="AF477" s="339"/>
      <c r="AG477" s="339"/>
      <c r="AH477" s="339"/>
      <c r="AI477" s="339"/>
      <c r="AJ477" s="339"/>
      <c r="AK477" s="339"/>
      <c r="AL477" s="339"/>
      <c r="AM477" s="339"/>
      <c r="AN477" s="339"/>
      <c r="AO477" s="339"/>
      <c r="AP477" s="339"/>
      <c r="AQ477" s="339"/>
      <c r="AR477" s="339"/>
      <c r="AS477" s="339"/>
      <c r="AT477" s="339"/>
      <c r="AU477" s="339"/>
      <c r="AV477" s="339"/>
      <c r="AW477" s="339"/>
      <c r="AX477" s="339"/>
      <c r="AY477" s="339"/>
      <c r="AZ477" s="339"/>
      <c r="BA477" s="341"/>
      <c r="BB477" s="391"/>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1"/>
      <c r="BX477" s="341"/>
      <c r="BY477" s="341"/>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1011" t="s">
        <v>672</v>
      </c>
      <c r="D478" s="995"/>
      <c r="E478" s="798">
        <v>0.15682804534671033</v>
      </c>
      <c r="F478" s="570"/>
      <c r="G478" s="570"/>
      <c r="H478" s="1011" t="s">
        <v>672</v>
      </c>
      <c r="I478" s="995"/>
      <c r="J478" s="799">
        <v>0.20148213663327405</v>
      </c>
      <c r="K478" s="570"/>
      <c r="L478" s="570"/>
      <c r="M478" s="1011" t="s">
        <v>686</v>
      </c>
      <c r="N478" s="995"/>
      <c r="O478" s="800">
        <v>4.6690370559887312E-2</v>
      </c>
      <c r="P478" s="570"/>
      <c r="Q478" s="570"/>
      <c r="AB478" s="339"/>
      <c r="AC478" s="339"/>
      <c r="AD478" s="339"/>
      <c r="AE478" s="339"/>
      <c r="AF478" s="339"/>
      <c r="AG478" s="339"/>
      <c r="AH478" s="339"/>
      <c r="AI478" s="339"/>
      <c r="AJ478" s="339"/>
      <c r="AK478" s="339"/>
      <c r="AL478" s="339"/>
      <c r="AM478" s="339"/>
      <c r="AN478" s="339"/>
      <c r="AO478" s="339"/>
      <c r="AP478" s="339"/>
      <c r="AQ478" s="339"/>
      <c r="AR478" s="339"/>
      <c r="AS478" s="339"/>
      <c r="AT478" s="339"/>
      <c r="AU478" s="339"/>
      <c r="AV478" s="339"/>
      <c r="AW478" s="339"/>
      <c r="AX478" s="339"/>
      <c r="AY478" s="339"/>
      <c r="AZ478" s="339"/>
      <c r="BA478" s="341"/>
      <c r="BB478" s="391"/>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1"/>
      <c r="BX478" s="341"/>
      <c r="BY478" s="341"/>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1011" t="s">
        <v>673</v>
      </c>
      <c r="D479" s="995"/>
      <c r="E479" s="798">
        <v>0.14640665000161387</v>
      </c>
      <c r="F479" s="570"/>
      <c r="G479" s="570"/>
      <c r="H479" s="1011" t="s">
        <v>673</v>
      </c>
      <c r="I479" s="995"/>
      <c r="J479" s="799">
        <v>0.17490809693308834</v>
      </c>
      <c r="K479" s="570"/>
      <c r="L479" s="570"/>
      <c r="M479" s="1011" t="s">
        <v>682</v>
      </c>
      <c r="N479" s="995"/>
      <c r="O479" s="800">
        <v>6.4049915937543903E-2</v>
      </c>
      <c r="P479" s="570"/>
      <c r="Q479" s="570"/>
      <c r="AB479" s="339"/>
      <c r="AC479" s="339"/>
      <c r="AD479" s="339"/>
      <c r="AE479" s="339"/>
      <c r="AF479" s="339"/>
      <c r="AG479" s="339"/>
      <c r="AH479" s="339"/>
      <c r="AI479" s="339"/>
      <c r="AJ479" s="339"/>
      <c r="AK479" s="339"/>
      <c r="AL479" s="339"/>
      <c r="AM479" s="339"/>
      <c r="AN479" s="339"/>
      <c r="AO479" s="339"/>
      <c r="AP479" s="339"/>
      <c r="AQ479" s="339"/>
      <c r="AR479" s="339"/>
      <c r="AS479" s="339"/>
      <c r="AT479" s="339"/>
      <c r="AU479" s="339"/>
      <c r="AV479" s="339"/>
      <c r="AW479" s="339"/>
      <c r="AX479" s="339"/>
      <c r="AY479" s="339"/>
      <c r="AZ479" s="339"/>
      <c r="BA479" s="341"/>
      <c r="BB479" s="391"/>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1"/>
      <c r="BX479" s="341"/>
      <c r="BY479" s="341"/>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1011" t="s">
        <v>697</v>
      </c>
      <c r="D480" s="995"/>
      <c r="E480" s="798">
        <v>1.4132420017745402E-2</v>
      </c>
      <c r="F480" s="570"/>
      <c r="G480" s="570"/>
      <c r="H480" s="1011" t="s">
        <v>697</v>
      </c>
      <c r="I480" s="995"/>
      <c r="J480" s="799">
        <v>3.7337463205372608E-4</v>
      </c>
      <c r="K480" s="570"/>
      <c r="L480" s="570"/>
      <c r="M480" s="1011" t="s">
        <v>672</v>
      </c>
      <c r="N480" s="995"/>
      <c r="O480" s="800">
        <v>0.1269796502197032</v>
      </c>
      <c r="P480" s="570"/>
      <c r="Q480" s="570"/>
      <c r="AB480" s="339"/>
      <c r="AC480" s="339"/>
      <c r="AD480" s="339"/>
      <c r="AE480" s="339"/>
      <c r="AF480" s="339"/>
      <c r="AG480" s="339"/>
      <c r="AH480" s="339"/>
      <c r="AI480" s="339"/>
      <c r="AJ480" s="339"/>
      <c r="AK480" s="339"/>
      <c r="AL480" s="339"/>
      <c r="AM480" s="339"/>
      <c r="AN480" s="339"/>
      <c r="AO480" s="339"/>
      <c r="AP480" s="339"/>
      <c r="AQ480" s="339"/>
      <c r="AR480" s="339"/>
      <c r="AS480" s="339"/>
      <c r="AT480" s="339"/>
      <c r="AU480" s="339"/>
      <c r="AV480" s="339"/>
      <c r="AW480" s="339"/>
      <c r="AX480" s="339"/>
      <c r="AY480" s="339"/>
      <c r="AZ480" s="339"/>
      <c r="BA480" s="341"/>
      <c r="BB480" s="391"/>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1"/>
      <c r="BX480" s="341"/>
      <c r="BY480" s="341"/>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1011" t="s">
        <v>690</v>
      </c>
      <c r="D481" s="995"/>
      <c r="E481" s="798">
        <v>5.0465509794734388E-2</v>
      </c>
      <c r="F481" s="570"/>
      <c r="G481" s="570"/>
      <c r="H481" s="1011" t="s">
        <v>690</v>
      </c>
      <c r="I481" s="995"/>
      <c r="J481" s="799">
        <v>1.3235344155624043E-3</v>
      </c>
      <c r="K481" s="570"/>
      <c r="L481" s="570"/>
      <c r="M481" s="1011" t="s">
        <v>673</v>
      </c>
      <c r="N481" s="995"/>
      <c r="O481" s="800">
        <v>9.6189471214110617E-2</v>
      </c>
      <c r="P481" s="570"/>
      <c r="Q481" s="570"/>
      <c r="AB481" s="339"/>
      <c r="AC481" s="339"/>
      <c r="AD481" s="339"/>
      <c r="AE481" s="339"/>
      <c r="AF481" s="339"/>
      <c r="AG481" s="339"/>
      <c r="AH481" s="339"/>
      <c r="AI481" s="339"/>
      <c r="AJ481" s="339"/>
      <c r="AK481" s="339"/>
      <c r="AL481" s="339"/>
      <c r="AM481" s="339"/>
      <c r="AN481" s="339"/>
      <c r="AO481" s="339"/>
      <c r="AP481" s="339"/>
      <c r="AQ481" s="339"/>
      <c r="AR481" s="339"/>
      <c r="AS481" s="339"/>
      <c r="AT481" s="339"/>
      <c r="AU481" s="339"/>
      <c r="AV481" s="339"/>
      <c r="AW481" s="339"/>
      <c r="AX481" s="339"/>
      <c r="AY481" s="339"/>
      <c r="AZ481" s="339"/>
      <c r="BA481" s="341"/>
      <c r="BB481" s="391"/>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1"/>
      <c r="BX481" s="341"/>
      <c r="BY481" s="341"/>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1011" t="s">
        <v>691</v>
      </c>
      <c r="D482" s="995"/>
      <c r="E482" s="798">
        <v>2.0291051193718775E-2</v>
      </c>
      <c r="F482" s="570"/>
      <c r="G482" s="570"/>
      <c r="H482" s="1011" t="s">
        <v>691</v>
      </c>
      <c r="I482" s="995"/>
      <c r="J482" s="799">
        <v>8.6402877205755593E-3</v>
      </c>
      <c r="K482" s="570"/>
      <c r="L482" s="570"/>
      <c r="M482" s="1011" t="s">
        <v>697</v>
      </c>
      <c r="N482" s="995"/>
      <c r="O482" s="800">
        <v>1.0559242760770129E-2</v>
      </c>
      <c r="P482" s="570"/>
      <c r="Q482" s="570"/>
      <c r="AB482" s="339"/>
      <c r="AC482" s="339"/>
      <c r="AD482" s="339"/>
      <c r="AE482" s="339"/>
      <c r="AF482" s="339"/>
      <c r="AG482" s="339"/>
      <c r="AH482" s="339"/>
      <c r="AI482" s="339"/>
      <c r="AJ482" s="339"/>
      <c r="AK482" s="339"/>
      <c r="AL482" s="339"/>
      <c r="AM482" s="339"/>
      <c r="AN482" s="339"/>
      <c r="AO482" s="339"/>
      <c r="AP482" s="339"/>
      <c r="AQ482" s="339"/>
      <c r="AR482" s="339"/>
      <c r="AS482" s="339"/>
      <c r="AT482" s="339"/>
      <c r="AU482" s="339"/>
      <c r="AV482" s="339"/>
      <c r="AW482" s="339"/>
      <c r="AX482" s="339"/>
      <c r="AY482" s="339"/>
      <c r="AZ482" s="339"/>
      <c r="BA482" s="341"/>
      <c r="BB482" s="391"/>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1"/>
      <c r="BX482" s="341"/>
      <c r="BY482" s="341"/>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1011" t="s">
        <v>684</v>
      </c>
      <c r="D483" s="995"/>
      <c r="E483" s="798">
        <v>7.6777170503908018E-2</v>
      </c>
      <c r="F483" s="570"/>
      <c r="G483" s="570"/>
      <c r="H483" s="1011" t="s">
        <v>684</v>
      </c>
      <c r="I483" s="995"/>
      <c r="J483" s="799">
        <v>1.4021981612537477E-3</v>
      </c>
      <c r="K483" s="570"/>
      <c r="L483" s="570"/>
      <c r="M483" s="1011" t="s">
        <v>690</v>
      </c>
      <c r="N483" s="995"/>
      <c r="O483" s="800">
        <v>1.6480110399576249E-3</v>
      </c>
      <c r="P483" s="570"/>
      <c r="Q483" s="570"/>
      <c r="AB483" s="339"/>
      <c r="AC483" s="339"/>
      <c r="AD483" s="339"/>
      <c r="AE483" s="339"/>
      <c r="AF483" s="339"/>
      <c r="AG483" s="339"/>
      <c r="AH483" s="339"/>
      <c r="AI483" s="339"/>
      <c r="AJ483" s="339"/>
      <c r="AK483" s="339"/>
      <c r="AL483" s="339"/>
      <c r="AM483" s="339"/>
      <c r="AN483" s="339"/>
      <c r="AO483" s="339"/>
      <c r="AP483" s="339"/>
      <c r="AQ483" s="339"/>
      <c r="AR483" s="339"/>
      <c r="AS483" s="339"/>
      <c r="AT483" s="339"/>
      <c r="AU483" s="339"/>
      <c r="AV483" s="339"/>
      <c r="AW483" s="339"/>
      <c r="AX483" s="339"/>
      <c r="AY483" s="339"/>
      <c r="AZ483" s="339"/>
      <c r="BA483" s="341"/>
      <c r="BB483" s="391"/>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1"/>
      <c r="BX483" s="341"/>
      <c r="BY483" s="341"/>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1011" t="s">
        <v>693</v>
      </c>
      <c r="D484" s="995"/>
      <c r="E484" s="798">
        <v>3.8086431181161298E-2</v>
      </c>
      <c r="F484" s="570"/>
      <c r="G484" s="570"/>
      <c r="H484" s="1011" t="s">
        <v>693</v>
      </c>
      <c r="I484" s="995"/>
      <c r="J484" s="799">
        <v>2.4825500090720023E-3</v>
      </c>
      <c r="K484" s="570"/>
      <c r="L484" s="570"/>
      <c r="M484" s="1011" t="s">
        <v>691</v>
      </c>
      <c r="N484" s="995"/>
      <c r="O484" s="800">
        <v>2.914048255587022E-2</v>
      </c>
      <c r="P484" s="570"/>
      <c r="Q484" s="570"/>
      <c r="AB484" s="339"/>
      <c r="AC484" s="339"/>
      <c r="AD484" s="339"/>
      <c r="AE484" s="339"/>
      <c r="AF484" s="339"/>
      <c r="AG484" s="339"/>
      <c r="AH484" s="339"/>
      <c r="AI484" s="339"/>
      <c r="AJ484" s="339"/>
      <c r="AK484" s="339"/>
      <c r="AL484" s="339"/>
      <c r="AM484" s="339"/>
      <c r="AN484" s="339"/>
      <c r="AO484" s="339"/>
      <c r="AP484" s="339"/>
      <c r="AQ484" s="339"/>
      <c r="AR484" s="339"/>
      <c r="AS484" s="339"/>
      <c r="AT484" s="339"/>
      <c r="AU484" s="339"/>
      <c r="AV484" s="339"/>
      <c r="AW484" s="339"/>
      <c r="AX484" s="339"/>
      <c r="AY484" s="339"/>
      <c r="AZ484" s="339"/>
      <c r="BA484" s="341"/>
      <c r="BB484" s="391"/>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1"/>
      <c r="BX484" s="341"/>
      <c r="BY484" s="341"/>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1011" t="s">
        <v>696</v>
      </c>
      <c r="D485" s="995"/>
      <c r="E485" s="798">
        <v>3.451138595135568E-2</v>
      </c>
      <c r="F485" s="570"/>
      <c r="G485" s="570"/>
      <c r="H485" s="1011" t="s">
        <v>696</v>
      </c>
      <c r="I485" s="995"/>
      <c r="J485" s="799">
        <v>9.7231139901300244E-4</v>
      </c>
      <c r="K485" s="570"/>
      <c r="L485" s="570"/>
      <c r="M485" s="1011" t="s">
        <v>684</v>
      </c>
      <c r="N485" s="995"/>
      <c r="O485" s="800">
        <v>1.5071130672845873E-2</v>
      </c>
      <c r="P485" s="570"/>
      <c r="Q485" s="570"/>
      <c r="AB485" s="339"/>
      <c r="AC485" s="339"/>
      <c r="AD485" s="339"/>
      <c r="AE485" s="339"/>
      <c r="AF485" s="339"/>
      <c r="AG485" s="339"/>
      <c r="AH485" s="339"/>
      <c r="AI485" s="339"/>
      <c r="AJ485" s="339"/>
      <c r="AK485" s="339"/>
      <c r="AL485" s="339"/>
      <c r="AM485" s="339"/>
      <c r="AN485" s="339"/>
      <c r="AO485" s="339"/>
      <c r="AP485" s="339"/>
      <c r="AQ485" s="339"/>
      <c r="AR485" s="339"/>
      <c r="AS485" s="339"/>
      <c r="AT485" s="339"/>
      <c r="AU485" s="339"/>
      <c r="AV485" s="339"/>
      <c r="AW485" s="339"/>
      <c r="AX485" s="339"/>
      <c r="AY485" s="339"/>
      <c r="AZ485" s="339"/>
      <c r="BA485" s="341"/>
      <c r="BB485" s="391"/>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1"/>
      <c r="BX485" s="341"/>
      <c r="BY485" s="341"/>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1011" t="s">
        <v>698</v>
      </c>
      <c r="D486" s="995"/>
      <c r="E486" s="798">
        <v>1.1039130216342345E-3</v>
      </c>
      <c r="F486" s="570"/>
      <c r="G486" s="570"/>
      <c r="H486" s="1011" t="s">
        <v>698</v>
      </c>
      <c r="I486" s="995"/>
      <c r="J486" s="799">
        <v>2.2015380640299054E-3</v>
      </c>
      <c r="K486" s="570"/>
      <c r="L486" s="570"/>
      <c r="M486" s="1011" t="s">
        <v>693</v>
      </c>
      <c r="N486" s="995"/>
      <c r="O486" s="800">
        <v>4.7022656934230704E-3</v>
      </c>
      <c r="P486" s="570"/>
      <c r="Q486" s="570"/>
      <c r="AB486" s="339"/>
      <c r="AC486" s="339"/>
      <c r="AD486" s="339"/>
      <c r="AE486" s="339"/>
      <c r="AF486" s="339"/>
      <c r="AG486" s="339"/>
      <c r="AH486" s="339"/>
      <c r="AI486" s="339"/>
      <c r="AJ486" s="339"/>
      <c r="AK486" s="339"/>
      <c r="AL486" s="339"/>
      <c r="AM486" s="339"/>
      <c r="AN486" s="339"/>
      <c r="AO486" s="339"/>
      <c r="AP486" s="339"/>
      <c r="AQ486" s="339"/>
      <c r="AR486" s="339"/>
      <c r="AS486" s="339"/>
      <c r="AT486" s="339"/>
      <c r="AU486" s="339"/>
      <c r="AV486" s="339"/>
      <c r="AW486" s="339"/>
      <c r="AX486" s="339"/>
      <c r="AY486" s="339"/>
      <c r="AZ486" s="339"/>
      <c r="BA486" s="341"/>
      <c r="BB486" s="391"/>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1"/>
      <c r="BX486" s="341"/>
      <c r="BY486" s="341"/>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1011" t="s">
        <v>689</v>
      </c>
      <c r="D487" s="995"/>
      <c r="E487" s="798">
        <v>5.3075755144139751E-2</v>
      </c>
      <c r="F487" s="570"/>
      <c r="G487" s="570"/>
      <c r="H487" s="1011" t="s">
        <v>689</v>
      </c>
      <c r="I487" s="995"/>
      <c r="J487" s="799">
        <v>2.3839738639593296E-3</v>
      </c>
      <c r="K487" s="570"/>
      <c r="L487" s="570"/>
      <c r="M487" s="1011" t="s">
        <v>696</v>
      </c>
      <c r="N487" s="995"/>
      <c r="O487" s="800">
        <v>8.4634892022160072E-3</v>
      </c>
      <c r="P487" s="570"/>
      <c r="Q487" s="570"/>
      <c r="AB487" s="339"/>
      <c r="AC487" s="339"/>
      <c r="AD487" s="339"/>
      <c r="AE487" s="339"/>
      <c r="AF487" s="339"/>
      <c r="AG487" s="339"/>
      <c r="AH487" s="339"/>
      <c r="AI487" s="339"/>
      <c r="AJ487" s="339"/>
      <c r="AK487" s="339"/>
      <c r="AL487" s="339"/>
      <c r="AM487" s="339"/>
      <c r="AN487" s="339"/>
      <c r="AO487" s="339"/>
      <c r="AP487" s="339"/>
      <c r="AQ487" s="339"/>
      <c r="AR487" s="339"/>
      <c r="AS487" s="339"/>
      <c r="AT487" s="339"/>
      <c r="AU487" s="339"/>
      <c r="AV487" s="339"/>
      <c r="AW487" s="339"/>
      <c r="AX487" s="339"/>
      <c r="AY487" s="339"/>
      <c r="AZ487" s="339"/>
      <c r="BA487" s="341"/>
      <c r="BB487" s="391"/>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1"/>
      <c r="BX487" s="341"/>
      <c r="BY487" s="341"/>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1011" t="s">
        <v>681</v>
      </c>
      <c r="D488" s="995"/>
      <c r="E488" s="798">
        <v>0.10328576245678298</v>
      </c>
      <c r="F488" s="570"/>
      <c r="G488" s="570"/>
      <c r="H488" s="1011" t="s">
        <v>681</v>
      </c>
      <c r="I488" s="995"/>
      <c r="J488" s="799">
        <v>8.7011904893374483E-3</v>
      </c>
      <c r="K488" s="570"/>
      <c r="L488" s="570"/>
      <c r="M488" s="1011" t="s">
        <v>698</v>
      </c>
      <c r="N488" s="995"/>
      <c r="O488" s="800">
        <v>5.6180309795826448E-4</v>
      </c>
      <c r="P488" s="570"/>
      <c r="Q488" s="570"/>
      <c r="AB488" s="339"/>
      <c r="AC488" s="339"/>
      <c r="AD488" s="339"/>
      <c r="AE488" s="339"/>
      <c r="AF488" s="339"/>
      <c r="AG488" s="339"/>
      <c r="AH488" s="339"/>
      <c r="AI488" s="339"/>
      <c r="AJ488" s="339"/>
      <c r="AK488" s="339"/>
      <c r="AL488" s="339"/>
      <c r="AM488" s="339"/>
      <c r="AN488" s="339"/>
      <c r="AO488" s="339"/>
      <c r="AP488" s="339"/>
      <c r="AQ488" s="339"/>
      <c r="AR488" s="339"/>
      <c r="AS488" s="339"/>
      <c r="AT488" s="339"/>
      <c r="AU488" s="339"/>
      <c r="AV488" s="339"/>
      <c r="AW488" s="339"/>
      <c r="AX488" s="339"/>
      <c r="AY488" s="339"/>
      <c r="AZ488" s="339"/>
      <c r="BA488" s="341"/>
      <c r="BB488" s="391"/>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1"/>
      <c r="BX488" s="341"/>
      <c r="BY488" s="341"/>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1011" t="s">
        <v>674</v>
      </c>
      <c r="D489" s="995"/>
      <c r="E489" s="798">
        <v>0.15946179749258682</v>
      </c>
      <c r="F489" s="570"/>
      <c r="G489" s="570"/>
      <c r="H489" s="1011" t="s">
        <v>674</v>
      </c>
      <c r="I489" s="995"/>
      <c r="J489" s="799">
        <v>2.5643097216073243E-2</v>
      </c>
      <c r="K489" s="570"/>
      <c r="L489" s="570"/>
      <c r="M489" s="1011" t="s">
        <v>689</v>
      </c>
      <c r="N489" s="995"/>
      <c r="O489" s="800">
        <v>1.337530485659132E-2</v>
      </c>
      <c r="P489" s="570"/>
      <c r="Q489" s="570"/>
      <c r="AB489" s="339"/>
      <c r="AC489" s="339"/>
      <c r="AD489" s="339"/>
      <c r="AE489" s="339"/>
      <c r="AF489" s="339"/>
      <c r="AG489" s="339"/>
      <c r="AH489" s="339"/>
      <c r="AI489" s="339"/>
      <c r="AJ489" s="339"/>
      <c r="AK489" s="339"/>
      <c r="AL489" s="339"/>
      <c r="AM489" s="339"/>
      <c r="AN489" s="339"/>
      <c r="AO489" s="339"/>
      <c r="AP489" s="339"/>
      <c r="AQ489" s="339"/>
      <c r="AR489" s="339"/>
      <c r="AS489" s="339"/>
      <c r="AT489" s="339"/>
      <c r="AU489" s="339"/>
      <c r="AV489" s="339"/>
      <c r="AW489" s="339"/>
      <c r="AX489" s="339"/>
      <c r="AY489" s="339"/>
      <c r="AZ489" s="339"/>
      <c r="BA489" s="341"/>
      <c r="BB489" s="391"/>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1"/>
      <c r="BX489" s="341"/>
      <c r="BY489" s="341"/>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1011" t="s">
        <v>688</v>
      </c>
      <c r="D490" s="995"/>
      <c r="E490" s="798">
        <v>7.1547752666080974E-2</v>
      </c>
      <c r="F490" s="570"/>
      <c r="G490" s="570"/>
      <c r="H490" s="1011" t="s">
        <v>688</v>
      </c>
      <c r="I490" s="995"/>
      <c r="J490" s="799">
        <v>2.1131218829750078E-2</v>
      </c>
      <c r="K490" s="570"/>
      <c r="L490" s="570"/>
      <c r="M490" s="1011" t="s">
        <v>681</v>
      </c>
      <c r="N490" s="995"/>
      <c r="O490" s="800">
        <v>5.579621123485181E-2</v>
      </c>
      <c r="P490" s="570"/>
      <c r="Q490" s="570"/>
      <c r="AB490" s="339"/>
      <c r="AC490" s="339"/>
      <c r="AD490" s="339"/>
      <c r="AE490" s="339"/>
      <c r="AF490" s="339"/>
      <c r="AG490" s="339"/>
      <c r="AH490" s="339"/>
      <c r="AI490" s="339"/>
      <c r="AJ490" s="339"/>
      <c r="AK490" s="339"/>
      <c r="AL490" s="339"/>
      <c r="AM490" s="339"/>
      <c r="AN490" s="339"/>
      <c r="AO490" s="339"/>
      <c r="AP490" s="339"/>
      <c r="AQ490" s="339"/>
      <c r="AR490" s="339"/>
      <c r="AS490" s="339"/>
      <c r="AT490" s="339"/>
      <c r="AU490" s="339"/>
      <c r="AV490" s="339"/>
      <c r="AW490" s="339"/>
      <c r="AX490" s="339"/>
      <c r="AY490" s="339"/>
      <c r="AZ490" s="339"/>
      <c r="BA490" s="341"/>
      <c r="BB490" s="391"/>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1"/>
      <c r="BX490" s="341"/>
      <c r="BY490" s="341"/>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1011" t="s">
        <v>685</v>
      </c>
      <c r="D491" s="995"/>
      <c r="E491" s="798">
        <v>7.5177259993254669E-2</v>
      </c>
      <c r="F491" s="570"/>
      <c r="G491" s="570"/>
      <c r="H491" s="1011" t="s">
        <v>685</v>
      </c>
      <c r="I491" s="995"/>
      <c r="J491" s="799">
        <v>5.17723704341028E-3</v>
      </c>
      <c r="K491" s="570"/>
      <c r="L491" s="570"/>
      <c r="M491" s="1011" t="s">
        <v>674</v>
      </c>
      <c r="N491" s="995"/>
      <c r="O491" s="800">
        <v>3.5848001587274574E-2</v>
      </c>
      <c r="P491" s="570"/>
      <c r="Q491" s="570"/>
      <c r="AB491" s="339"/>
      <c r="AC491" s="339"/>
      <c r="AD491" s="339"/>
      <c r="AE491" s="339"/>
      <c r="AF491" s="339"/>
      <c r="AG491" s="339"/>
      <c r="AH491" s="339"/>
      <c r="AI491" s="339"/>
      <c r="AJ491" s="339"/>
      <c r="AK491" s="339"/>
      <c r="AL491" s="339"/>
      <c r="AM491" s="339"/>
      <c r="AN491" s="339"/>
      <c r="AO491" s="339"/>
      <c r="AP491" s="339"/>
      <c r="AQ491" s="339"/>
      <c r="AR491" s="339"/>
      <c r="AS491" s="339"/>
      <c r="AT491" s="339"/>
      <c r="AU491" s="339"/>
      <c r="AV491" s="339"/>
      <c r="AW491" s="339"/>
      <c r="AX491" s="339"/>
      <c r="AY491" s="339"/>
      <c r="AZ491" s="339"/>
      <c r="BA491" s="341"/>
      <c r="BB491" s="391"/>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1"/>
      <c r="BX491" s="341"/>
      <c r="BY491" s="341"/>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1011" t="s">
        <v>683</v>
      </c>
      <c r="D492" s="995"/>
      <c r="E492" s="798">
        <v>8.5945296753211817E-2</v>
      </c>
      <c r="F492" s="570"/>
      <c r="G492" s="570"/>
      <c r="H492" s="1011" t="s">
        <v>683</v>
      </c>
      <c r="I492" s="995"/>
      <c r="J492" s="799">
        <v>1.3460872472487662E-2</v>
      </c>
      <c r="K492" s="570"/>
      <c r="L492" s="570"/>
      <c r="M492" s="1011" t="s">
        <v>688</v>
      </c>
      <c r="N492" s="995"/>
      <c r="O492" s="800">
        <v>2.1809864226271725E-2</v>
      </c>
      <c r="P492" s="570"/>
      <c r="Q492" s="570"/>
      <c r="AB492" s="339"/>
      <c r="AC492" s="339"/>
      <c r="AD492" s="339"/>
      <c r="AE492" s="339"/>
      <c r="AF492" s="339"/>
      <c r="AG492" s="339"/>
      <c r="AH492" s="339"/>
      <c r="AI492" s="339"/>
      <c r="AJ492" s="339"/>
      <c r="AK492" s="339"/>
      <c r="AL492" s="339"/>
      <c r="AM492" s="339"/>
      <c r="AN492" s="339"/>
      <c r="AO492" s="339"/>
      <c r="AP492" s="339"/>
      <c r="AQ492" s="339"/>
      <c r="AR492" s="339"/>
      <c r="AS492" s="339"/>
      <c r="AT492" s="339"/>
      <c r="AU492" s="339"/>
      <c r="AV492" s="339"/>
      <c r="AW492" s="339"/>
      <c r="AX492" s="339"/>
      <c r="AY492" s="339"/>
      <c r="AZ492" s="339"/>
      <c r="BA492" s="341"/>
      <c r="BB492" s="391"/>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1"/>
      <c r="BX492" s="341"/>
      <c r="BY492" s="341"/>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1011" t="s">
        <v>669</v>
      </c>
      <c r="D493" s="995"/>
      <c r="E493" s="801">
        <v>0.19609678259884061</v>
      </c>
      <c r="F493" s="570"/>
      <c r="G493" s="570"/>
      <c r="H493" s="1011" t="s">
        <v>669</v>
      </c>
      <c r="I493" s="995"/>
      <c r="J493" s="802">
        <v>0.21919351003790319</v>
      </c>
      <c r="K493" s="570"/>
      <c r="L493" s="570"/>
      <c r="M493" s="1011" t="s">
        <v>685</v>
      </c>
      <c r="N493" s="995"/>
      <c r="O493" s="800">
        <v>9.4909509538169887E-3</v>
      </c>
      <c r="P493" s="570"/>
      <c r="Q493" s="570"/>
      <c r="AB493" s="339"/>
      <c r="AC493" s="339"/>
      <c r="AD493" s="339"/>
      <c r="AE493" s="339"/>
      <c r="AF493" s="339"/>
      <c r="AG493" s="339"/>
      <c r="AH493" s="339"/>
      <c r="AI493" s="339"/>
      <c r="AJ493" s="339"/>
      <c r="AK493" s="339"/>
      <c r="AL493" s="339"/>
      <c r="AM493" s="339"/>
      <c r="AN493" s="339"/>
      <c r="AO493" s="339"/>
      <c r="AP493" s="339"/>
      <c r="AQ493" s="339"/>
      <c r="AR493" s="339"/>
      <c r="AS493" s="339"/>
      <c r="AT493" s="339"/>
      <c r="AU493" s="339"/>
      <c r="AV493" s="339"/>
      <c r="AW493" s="339"/>
      <c r="AX493" s="339"/>
      <c r="AY493" s="339"/>
      <c r="AZ493" s="339"/>
      <c r="BA493" s="341"/>
      <c r="BB493" s="391"/>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1"/>
      <c r="BX493" s="341"/>
      <c r="BY493" s="341"/>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996"/>
      <c r="D494" s="995"/>
      <c r="E494" s="571"/>
      <c r="F494" s="570"/>
      <c r="G494" s="570"/>
      <c r="H494" s="996"/>
      <c r="I494" s="995"/>
      <c r="J494" s="571"/>
      <c r="K494" s="570"/>
      <c r="L494" s="570"/>
      <c r="M494" s="1011" t="s">
        <v>683</v>
      </c>
      <c r="N494" s="995"/>
      <c r="O494" s="800">
        <v>2.0028006123793848E-2</v>
      </c>
      <c r="P494" s="570"/>
      <c r="Q494" s="570"/>
      <c r="AB494" s="339"/>
      <c r="AC494" s="339"/>
      <c r="AD494" s="339"/>
      <c r="AE494" s="339"/>
      <c r="AF494" s="339"/>
      <c r="AG494" s="339"/>
      <c r="AH494" s="339"/>
      <c r="AI494" s="339"/>
      <c r="AJ494" s="339"/>
      <c r="AK494" s="339"/>
      <c r="AL494" s="339"/>
      <c r="AM494" s="339"/>
      <c r="AN494" s="339"/>
      <c r="AO494" s="339"/>
      <c r="AP494" s="339"/>
      <c r="AQ494" s="339"/>
      <c r="AR494" s="339"/>
      <c r="AS494" s="339"/>
      <c r="AT494" s="339"/>
      <c r="AU494" s="339"/>
      <c r="AV494" s="339"/>
      <c r="AW494" s="339"/>
      <c r="AX494" s="339"/>
      <c r="AY494" s="339"/>
      <c r="AZ494" s="339"/>
      <c r="BA494" s="341"/>
      <c r="BB494" s="391"/>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1"/>
      <c r="BX494" s="341"/>
      <c r="BY494" s="341"/>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996"/>
      <c r="D495" s="995"/>
      <c r="E495" s="570"/>
      <c r="F495" s="570"/>
      <c r="G495" s="570"/>
      <c r="H495" s="996"/>
      <c r="I495" s="995"/>
      <c r="J495" s="570"/>
      <c r="K495" s="570"/>
      <c r="L495" s="570"/>
      <c r="M495" s="1011" t="s">
        <v>669</v>
      </c>
      <c r="N495" s="995"/>
      <c r="O495" s="803">
        <v>0.16986201692000921</v>
      </c>
      <c r="P495" s="570"/>
      <c r="Q495" s="570"/>
      <c r="AB495" s="339"/>
      <c r="AC495" s="339"/>
      <c r="AD495" s="339"/>
      <c r="AE495" s="339"/>
      <c r="AF495" s="339"/>
      <c r="AG495" s="339"/>
      <c r="AH495" s="339"/>
      <c r="AI495" s="339"/>
      <c r="AJ495" s="339"/>
      <c r="AK495" s="339"/>
      <c r="AL495" s="339"/>
      <c r="AM495" s="339"/>
      <c r="AN495" s="339"/>
      <c r="AO495" s="339"/>
      <c r="AP495" s="339"/>
      <c r="AQ495" s="339"/>
      <c r="AR495" s="339"/>
      <c r="AS495" s="339"/>
      <c r="AT495" s="339"/>
      <c r="AU495" s="339"/>
      <c r="AV495" s="339"/>
      <c r="AW495" s="339"/>
      <c r="AX495" s="339"/>
      <c r="AY495" s="339"/>
      <c r="AZ495" s="339"/>
      <c r="BA495" s="341"/>
      <c r="BB495" s="391"/>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1"/>
      <c r="BX495" s="341"/>
      <c r="BY495" s="341"/>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1012" t="s">
        <v>238</v>
      </c>
      <c r="D496" s="995"/>
      <c r="E496" s="995"/>
      <c r="F496" s="995"/>
      <c r="G496" s="995"/>
      <c r="H496" s="1012" t="s">
        <v>238</v>
      </c>
      <c r="I496" s="995"/>
      <c r="J496" s="995"/>
      <c r="K496" s="995"/>
      <c r="L496" s="995"/>
      <c r="M496" s="996"/>
      <c r="N496" s="995"/>
      <c r="O496" s="571"/>
      <c r="P496" s="570"/>
      <c r="Q496" s="570"/>
      <c r="AB496" s="339"/>
      <c r="AC496" s="339"/>
      <c r="AD496" s="339"/>
      <c r="AE496" s="339"/>
      <c r="AF496" s="339"/>
      <c r="AG496" s="339"/>
      <c r="AH496" s="339"/>
      <c r="AI496" s="339"/>
      <c r="AJ496" s="339"/>
      <c r="AK496" s="339"/>
      <c r="AL496" s="339"/>
      <c r="AM496" s="339"/>
      <c r="AN496" s="339"/>
      <c r="AO496" s="339"/>
      <c r="AP496" s="339"/>
      <c r="AQ496" s="339"/>
      <c r="AR496" s="339"/>
      <c r="AS496" s="339"/>
      <c r="AT496" s="339"/>
      <c r="AU496" s="339"/>
      <c r="AV496" s="339"/>
      <c r="AW496" s="339"/>
      <c r="AX496" s="339"/>
      <c r="AY496" s="339"/>
      <c r="AZ496" s="339"/>
      <c r="BA496" s="341"/>
      <c r="BB496" s="391"/>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1"/>
      <c r="BX496" s="341"/>
      <c r="BY496" s="341"/>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1007" t="s">
        <v>198</v>
      </c>
      <c r="D497" s="995"/>
      <c r="E497" s="1007" t="s">
        <v>239</v>
      </c>
      <c r="F497" s="1008"/>
      <c r="G497" s="1009"/>
      <c r="H497" s="1007" t="s">
        <v>198</v>
      </c>
      <c r="I497" s="995"/>
      <c r="J497" s="1007" t="s">
        <v>239</v>
      </c>
      <c r="K497" s="1008"/>
      <c r="L497" s="1009"/>
      <c r="M497" s="996"/>
      <c r="N497" s="995"/>
      <c r="O497" s="570"/>
      <c r="P497" s="570"/>
      <c r="Q497" s="570"/>
      <c r="AB497" s="339"/>
      <c r="AC497" s="339"/>
      <c r="AD497" s="339"/>
      <c r="AE497" s="339"/>
      <c r="AF497" s="339"/>
      <c r="AG497" s="339"/>
      <c r="AH497" s="339"/>
      <c r="AI497" s="339"/>
      <c r="AJ497" s="339"/>
      <c r="AK497" s="339"/>
      <c r="AL497" s="339"/>
      <c r="AM497" s="339"/>
      <c r="AN497" s="339"/>
      <c r="AO497" s="339"/>
      <c r="AP497" s="339"/>
      <c r="AQ497" s="339"/>
      <c r="AR497" s="339"/>
      <c r="AS497" s="339"/>
      <c r="AT497" s="339"/>
      <c r="AU497" s="339"/>
      <c r="AV497" s="339"/>
      <c r="AW497" s="339"/>
      <c r="AX497" s="339"/>
      <c r="AY497" s="339"/>
      <c r="AZ497" s="339"/>
      <c r="BA497" s="341"/>
      <c r="BB497" s="391"/>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1"/>
      <c r="BX497" s="341"/>
      <c r="BY497" s="341"/>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995"/>
      <c r="D498" s="995"/>
      <c r="E498" s="783" t="s">
        <v>182</v>
      </c>
      <c r="F498" s="784" t="s">
        <v>240</v>
      </c>
      <c r="G498" s="785" t="s">
        <v>241</v>
      </c>
      <c r="H498" s="995"/>
      <c r="I498" s="995"/>
      <c r="J498" s="786" t="s">
        <v>182</v>
      </c>
      <c r="K498" s="787" t="s">
        <v>240</v>
      </c>
      <c r="L498" s="788" t="s">
        <v>241</v>
      </c>
      <c r="M498" s="1012" t="s">
        <v>238</v>
      </c>
      <c r="N498" s="995"/>
      <c r="O498" s="995"/>
      <c r="P498" s="995"/>
      <c r="Q498" s="995"/>
      <c r="AB498" s="339"/>
      <c r="AC498" s="339"/>
      <c r="AD498" s="339"/>
      <c r="AE498" s="339"/>
      <c r="AF498" s="339"/>
      <c r="AG498" s="339"/>
      <c r="AH498" s="339"/>
      <c r="AI498" s="339"/>
      <c r="AJ498" s="339"/>
      <c r="AK498" s="339"/>
      <c r="AL498" s="339"/>
      <c r="AM498" s="339"/>
      <c r="AN498" s="339"/>
      <c r="AO498" s="339"/>
      <c r="AP498" s="339"/>
      <c r="AQ498" s="339"/>
      <c r="AR498" s="339"/>
      <c r="AS498" s="339"/>
      <c r="AT498" s="339"/>
      <c r="AU498" s="339"/>
      <c r="AV498" s="339"/>
      <c r="AW498" s="339"/>
      <c r="AX498" s="339"/>
      <c r="AY498" s="339"/>
      <c r="AZ498" s="339"/>
      <c r="BA498" s="341"/>
      <c r="BB498" s="391"/>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1"/>
      <c r="BX498" s="341"/>
      <c r="BY498" s="341"/>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1011" t="s">
        <v>199</v>
      </c>
      <c r="D499" s="995"/>
      <c r="E499" s="806">
        <v>5.7999107817255382</v>
      </c>
      <c r="F499" s="807">
        <v>13.488164608664041</v>
      </c>
      <c r="G499" s="808">
        <v>13.488164608664041</v>
      </c>
      <c r="H499" s="1011" t="s">
        <v>199</v>
      </c>
      <c r="I499" s="995"/>
      <c r="J499" s="809">
        <v>5.0724178487340472</v>
      </c>
      <c r="K499" s="810">
        <v>11.796320578451272</v>
      </c>
      <c r="L499" s="811">
        <v>11.796320578451272</v>
      </c>
      <c r="M499" s="1007" t="s">
        <v>198</v>
      </c>
      <c r="N499" s="995"/>
      <c r="O499" s="1007" t="s">
        <v>239</v>
      </c>
      <c r="P499" s="1008"/>
      <c r="Q499" s="1009"/>
      <c r="AB499" s="339"/>
      <c r="AC499" s="339"/>
      <c r="AD499" s="339"/>
      <c r="AE499" s="339"/>
      <c r="AF499" s="339"/>
      <c r="AG499" s="339"/>
      <c r="AH499" s="339"/>
      <c r="AI499" s="339"/>
      <c r="AJ499" s="339"/>
      <c r="AK499" s="339"/>
      <c r="AL499" s="339"/>
      <c r="AM499" s="339"/>
      <c r="AN499" s="339"/>
      <c r="AO499" s="339"/>
      <c r="AP499" s="339"/>
      <c r="AQ499" s="339"/>
      <c r="AR499" s="339"/>
      <c r="AS499" s="339"/>
      <c r="AT499" s="339"/>
      <c r="AU499" s="339"/>
      <c r="AV499" s="339"/>
      <c r="AW499" s="339"/>
      <c r="AX499" s="339"/>
      <c r="AY499" s="339"/>
      <c r="AZ499" s="339"/>
      <c r="BA499" s="341"/>
      <c r="BB499" s="391"/>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1"/>
      <c r="BX499" s="341"/>
      <c r="BY499" s="341"/>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996"/>
      <c r="D500" s="995"/>
      <c r="E500" s="571"/>
      <c r="F500" s="571"/>
      <c r="G500" s="571"/>
      <c r="H500" s="996"/>
      <c r="I500" s="995"/>
      <c r="J500" s="571"/>
      <c r="K500" s="571"/>
      <c r="L500" s="571"/>
      <c r="M500" s="995"/>
      <c r="N500" s="995"/>
      <c r="O500" s="789" t="s">
        <v>182</v>
      </c>
      <c r="P500" s="790" t="s">
        <v>240</v>
      </c>
      <c r="Q500" s="791" t="s">
        <v>241</v>
      </c>
      <c r="AB500" s="339"/>
      <c r="AC500" s="339"/>
      <c r="AD500" s="339"/>
      <c r="AE500" s="339"/>
      <c r="AF500" s="339"/>
      <c r="AG500" s="339"/>
      <c r="AH500" s="339"/>
      <c r="AI500" s="339"/>
      <c r="AJ500" s="339"/>
      <c r="AK500" s="339"/>
      <c r="AL500" s="339"/>
      <c r="AM500" s="339"/>
      <c r="AN500" s="339"/>
      <c r="AO500" s="339"/>
      <c r="AP500" s="339"/>
      <c r="AQ500" s="339"/>
      <c r="AR500" s="339"/>
      <c r="AS500" s="339"/>
      <c r="AT500" s="339"/>
      <c r="AU500" s="339"/>
      <c r="AV500" s="339"/>
      <c r="AW500" s="339"/>
      <c r="AX500" s="339"/>
      <c r="AY500" s="339"/>
      <c r="AZ500" s="339"/>
      <c r="BA500" s="341"/>
      <c r="BB500" s="391"/>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1"/>
      <c r="BX500" s="341"/>
      <c r="BY500" s="341"/>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996"/>
      <c r="D501" s="995"/>
      <c r="E501" s="570"/>
      <c r="F501" s="570"/>
      <c r="G501" s="570"/>
      <c r="H501" s="996"/>
      <c r="I501" s="995"/>
      <c r="J501" s="570"/>
      <c r="K501" s="570"/>
      <c r="L501" s="570"/>
      <c r="M501" s="1011" t="s">
        <v>199</v>
      </c>
      <c r="N501" s="995"/>
      <c r="O501" s="812">
        <v>5.284164605701819</v>
      </c>
      <c r="P501" s="813">
        <v>12.00946501295868</v>
      </c>
      <c r="Q501" s="814">
        <v>12.00946501295868</v>
      </c>
      <c r="AB501" s="339"/>
      <c r="AC501" s="339"/>
      <c r="AD501" s="339"/>
      <c r="AE501" s="339"/>
      <c r="AF501" s="339"/>
      <c r="AG501" s="339"/>
      <c r="AH501" s="339"/>
      <c r="AI501" s="339"/>
      <c r="AJ501" s="339"/>
      <c r="AK501" s="339"/>
      <c r="AL501" s="339"/>
      <c r="AM501" s="339"/>
      <c r="AN501" s="339"/>
      <c r="AO501" s="339"/>
      <c r="AP501" s="339"/>
      <c r="AQ501" s="339"/>
      <c r="AR501" s="339"/>
      <c r="AS501" s="339"/>
      <c r="AT501" s="339"/>
      <c r="AU501" s="339"/>
      <c r="AV501" s="339"/>
      <c r="AW501" s="339"/>
      <c r="AX501" s="339"/>
      <c r="AY501" s="339"/>
      <c r="AZ501" s="339"/>
      <c r="BA501" s="341"/>
      <c r="BB501" s="391"/>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1"/>
      <c r="BX501" s="341"/>
      <c r="BY501" s="341"/>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1012" t="s">
        <v>242</v>
      </c>
      <c r="D502" s="995"/>
      <c r="E502" s="995"/>
      <c r="F502" s="570"/>
      <c r="G502" s="570"/>
      <c r="H502" s="1012" t="s">
        <v>242</v>
      </c>
      <c r="I502" s="995"/>
      <c r="J502" s="995"/>
      <c r="K502" s="570"/>
      <c r="L502" s="570"/>
      <c r="M502" s="996"/>
      <c r="N502" s="995"/>
      <c r="O502" s="571"/>
      <c r="P502" s="571"/>
      <c r="Q502" s="571"/>
      <c r="AB502" s="339"/>
      <c r="AC502" s="339"/>
      <c r="AD502" s="339"/>
      <c r="AE502" s="339"/>
      <c r="AF502" s="339"/>
      <c r="AG502" s="339"/>
      <c r="AH502" s="339"/>
      <c r="AI502" s="339"/>
      <c r="AJ502" s="339"/>
      <c r="AK502" s="339"/>
      <c r="AL502" s="339"/>
      <c r="AM502" s="339"/>
      <c r="AN502" s="339"/>
      <c r="AO502" s="339"/>
      <c r="AP502" s="339"/>
      <c r="AQ502" s="339"/>
      <c r="AR502" s="339"/>
      <c r="AS502" s="339"/>
      <c r="AT502" s="339"/>
      <c r="AU502" s="339"/>
      <c r="AV502" s="339"/>
      <c r="AW502" s="339"/>
      <c r="AX502" s="339"/>
      <c r="AY502" s="339"/>
      <c r="AZ502" s="339"/>
      <c r="BA502" s="341"/>
      <c r="BB502" s="391"/>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1"/>
      <c r="BX502" s="341"/>
      <c r="BY502" s="341"/>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996"/>
      <c r="D503" s="995"/>
      <c r="E503" s="792" t="s">
        <v>198</v>
      </c>
      <c r="F503" s="570"/>
      <c r="G503" s="570"/>
      <c r="H503" s="996"/>
      <c r="I503" s="995"/>
      <c r="J503" s="793" t="s">
        <v>198</v>
      </c>
      <c r="K503" s="570"/>
      <c r="L503" s="570"/>
      <c r="M503" s="996"/>
      <c r="N503" s="995"/>
      <c r="O503" s="570"/>
      <c r="P503" s="570"/>
      <c r="Q503" s="570"/>
      <c r="AB503" s="339"/>
      <c r="AC503" s="339"/>
      <c r="AD503" s="339"/>
      <c r="AE503" s="339"/>
      <c r="AF503" s="339"/>
      <c r="AG503" s="339"/>
      <c r="AH503" s="339"/>
      <c r="AI503" s="339"/>
      <c r="AJ503" s="339"/>
      <c r="AK503" s="339"/>
      <c r="AL503" s="339"/>
      <c r="AM503" s="339"/>
      <c r="AN503" s="339"/>
      <c r="AO503" s="339"/>
      <c r="AP503" s="339"/>
      <c r="AQ503" s="339"/>
      <c r="AR503" s="339"/>
      <c r="AS503" s="339"/>
      <c r="AT503" s="339"/>
      <c r="AU503" s="339"/>
      <c r="AV503" s="339"/>
      <c r="AW503" s="339"/>
      <c r="AX503" s="339"/>
      <c r="AY503" s="339"/>
      <c r="AZ503" s="339"/>
      <c r="BA503" s="341"/>
      <c r="BB503" s="391"/>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1"/>
      <c r="BX503" s="341"/>
      <c r="BY503" s="341"/>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995"/>
      <c r="D504" s="995"/>
      <c r="E504" s="815" t="s">
        <v>199</v>
      </c>
      <c r="F504" s="570"/>
      <c r="G504" s="570"/>
      <c r="H504" s="995"/>
      <c r="I504" s="995"/>
      <c r="J504" s="816" t="s">
        <v>199</v>
      </c>
      <c r="K504" s="570"/>
      <c r="L504" s="570"/>
      <c r="M504" s="1012" t="s">
        <v>242</v>
      </c>
      <c r="N504" s="995"/>
      <c r="O504" s="995"/>
      <c r="P504" s="570"/>
      <c r="Q504" s="570"/>
      <c r="AB504" s="339"/>
      <c r="AC504" s="339"/>
      <c r="AD504" s="339"/>
      <c r="AE504" s="339"/>
      <c r="AF504" s="339"/>
      <c r="AG504" s="339"/>
      <c r="AH504" s="339"/>
      <c r="AI504" s="339"/>
      <c r="AJ504" s="339"/>
      <c r="AK504" s="339"/>
      <c r="AL504" s="339"/>
      <c r="AM504" s="339"/>
      <c r="AN504" s="339"/>
      <c r="AO504" s="339"/>
      <c r="AP504" s="339"/>
      <c r="AQ504" s="339"/>
      <c r="AR504" s="339"/>
      <c r="AS504" s="339"/>
      <c r="AT504" s="339"/>
      <c r="AU504" s="339"/>
      <c r="AV504" s="339"/>
      <c r="AW504" s="339"/>
      <c r="AX504" s="339"/>
      <c r="AY504" s="339"/>
      <c r="AZ504" s="339"/>
      <c r="BA504" s="341"/>
      <c r="BB504" s="391"/>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1"/>
      <c r="BX504" s="341"/>
      <c r="BY504" s="341"/>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1011" t="s">
        <v>217</v>
      </c>
      <c r="D505" s="995"/>
      <c r="E505" s="795">
        <v>-3.1817522985669186E-2</v>
      </c>
      <c r="F505" s="570"/>
      <c r="G505" s="570"/>
      <c r="H505" s="1011" t="s">
        <v>217</v>
      </c>
      <c r="I505" s="995"/>
      <c r="J505" s="796">
        <v>-4.9395351449947895E-2</v>
      </c>
      <c r="K505" s="570"/>
      <c r="L505" s="570"/>
      <c r="M505" s="996"/>
      <c r="N505" s="995"/>
      <c r="O505" s="794" t="s">
        <v>198</v>
      </c>
      <c r="P505" s="570"/>
      <c r="Q505" s="570"/>
      <c r="AB505" s="339"/>
      <c r="AC505" s="339"/>
      <c r="AD505" s="339"/>
      <c r="AE505" s="339"/>
      <c r="AF505" s="339"/>
      <c r="AG505" s="339"/>
      <c r="AH505" s="339"/>
      <c r="AI505" s="339"/>
      <c r="AJ505" s="339"/>
      <c r="AK505" s="339"/>
      <c r="AL505" s="339"/>
      <c r="AM505" s="339"/>
      <c r="AN505" s="339"/>
      <c r="AO505" s="339"/>
      <c r="AP505" s="339"/>
      <c r="AQ505" s="339"/>
      <c r="AR505" s="339"/>
      <c r="AS505" s="339"/>
      <c r="AT505" s="339"/>
      <c r="AU505" s="339"/>
      <c r="AV505" s="339"/>
      <c r="AW505" s="339"/>
      <c r="AX505" s="339"/>
      <c r="AY505" s="339"/>
      <c r="AZ505" s="339"/>
      <c r="BA505" s="341"/>
      <c r="BB505" s="391"/>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1"/>
      <c r="BX505" s="341"/>
      <c r="BY505" s="341"/>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1011" t="s">
        <v>668</v>
      </c>
      <c r="D506" s="995"/>
      <c r="E506" s="798">
        <v>-6.6084829065068323E-2</v>
      </c>
      <c r="F506" s="570"/>
      <c r="G506" s="570"/>
      <c r="H506" s="1011" t="s">
        <v>668</v>
      </c>
      <c r="I506" s="995"/>
      <c r="J506" s="799">
        <v>-4.7769500725841921E-2</v>
      </c>
      <c r="K506" s="570"/>
      <c r="L506" s="570"/>
      <c r="M506" s="995"/>
      <c r="N506" s="995"/>
      <c r="O506" s="817" t="s">
        <v>199</v>
      </c>
      <c r="P506" s="570"/>
      <c r="Q506" s="570"/>
      <c r="AB506" s="339"/>
      <c r="AC506" s="339"/>
      <c r="AD506" s="339"/>
      <c r="AE506" s="339"/>
      <c r="AF506" s="339"/>
      <c r="AG506" s="339"/>
      <c r="AH506" s="339"/>
      <c r="AI506" s="339"/>
      <c r="AJ506" s="339"/>
      <c r="AK506" s="339"/>
      <c r="AL506" s="339"/>
      <c r="AM506" s="339"/>
      <c r="AN506" s="339"/>
      <c r="AO506" s="339"/>
      <c r="AP506" s="339"/>
      <c r="AQ506" s="339"/>
      <c r="AR506" s="339"/>
      <c r="AS506" s="339"/>
      <c r="AT506" s="339"/>
      <c r="AU506" s="339"/>
      <c r="AV506" s="339"/>
      <c r="AW506" s="339"/>
      <c r="AX506" s="339"/>
      <c r="AY506" s="339"/>
      <c r="AZ506" s="339"/>
      <c r="BA506" s="341"/>
      <c r="BB506" s="391"/>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1"/>
      <c r="BX506" s="341"/>
      <c r="BY506" s="341"/>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1011" t="s">
        <v>664</v>
      </c>
      <c r="D507" s="995"/>
      <c r="E507" s="798">
        <v>9.3950784453484509E-2</v>
      </c>
      <c r="F507" s="570"/>
      <c r="G507" s="570"/>
      <c r="H507" s="1011" t="s">
        <v>664</v>
      </c>
      <c r="I507" s="995"/>
      <c r="J507" s="799">
        <v>0.11577927088363918</v>
      </c>
      <c r="K507" s="570"/>
      <c r="L507" s="570"/>
      <c r="M507" s="1011" t="s">
        <v>217</v>
      </c>
      <c r="N507" s="995"/>
      <c r="O507" s="797">
        <v>-3.5824340290886068E-2</v>
      </c>
      <c r="P507" s="570"/>
      <c r="Q507" s="570"/>
      <c r="AB507" s="339"/>
      <c r="AC507" s="339"/>
      <c r="AD507" s="339"/>
      <c r="AE507" s="339"/>
      <c r="AF507" s="339"/>
      <c r="AG507" s="339"/>
      <c r="AH507" s="339"/>
      <c r="AI507" s="339"/>
      <c r="AJ507" s="339"/>
      <c r="AK507" s="339"/>
      <c r="AL507" s="339"/>
      <c r="AM507" s="339"/>
      <c r="AN507" s="339"/>
      <c r="AO507" s="339"/>
      <c r="AP507" s="339"/>
      <c r="AQ507" s="339"/>
      <c r="AR507" s="339"/>
      <c r="AS507" s="339"/>
      <c r="AT507" s="339"/>
      <c r="AU507" s="339"/>
      <c r="AV507" s="339"/>
      <c r="AW507" s="339"/>
      <c r="AX507" s="339"/>
      <c r="AY507" s="339"/>
      <c r="AZ507" s="339"/>
      <c r="BA507" s="341"/>
      <c r="BB507" s="391"/>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1"/>
      <c r="BX507" s="341"/>
      <c r="BY507" s="341"/>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1011" t="s">
        <v>660</v>
      </c>
      <c r="D508" s="995"/>
      <c r="E508" s="798">
        <v>-7.4703165631170507E-2</v>
      </c>
      <c r="F508" s="570"/>
      <c r="G508" s="570"/>
      <c r="H508" s="1011" t="s">
        <v>660</v>
      </c>
      <c r="I508" s="995"/>
      <c r="J508" s="799">
        <v>-0.12133298012593534</v>
      </c>
      <c r="K508" s="570"/>
      <c r="L508" s="570"/>
      <c r="M508" s="1011" t="s">
        <v>668</v>
      </c>
      <c r="N508" s="995"/>
      <c r="O508" s="800">
        <v>-9.4308925740575741E-2</v>
      </c>
      <c r="P508" s="570"/>
      <c r="Q508" s="570"/>
      <c r="AB508" s="339"/>
      <c r="AC508" s="339"/>
      <c r="AD508" s="339"/>
      <c r="AE508" s="339"/>
      <c r="AF508" s="339"/>
      <c r="AG508" s="339"/>
      <c r="AH508" s="339"/>
      <c r="AI508" s="339"/>
      <c r="AJ508" s="339"/>
      <c r="AK508" s="339"/>
      <c r="AL508" s="339"/>
      <c r="AM508" s="339"/>
      <c r="AN508" s="339"/>
      <c r="AO508" s="339"/>
      <c r="AP508" s="339"/>
      <c r="AQ508" s="339"/>
      <c r="AR508" s="339"/>
      <c r="AS508" s="339"/>
      <c r="AT508" s="339"/>
      <c r="AU508" s="339"/>
      <c r="AV508" s="339"/>
      <c r="AW508" s="339"/>
      <c r="AX508" s="339"/>
      <c r="AY508" s="339"/>
      <c r="AZ508" s="339"/>
      <c r="BA508" s="341"/>
      <c r="BB508" s="391"/>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1"/>
      <c r="BX508" s="341"/>
      <c r="BY508" s="341"/>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1011" t="s">
        <v>692</v>
      </c>
      <c r="D509" s="995"/>
      <c r="E509" s="798">
        <v>2.2541237542625513E-2</v>
      </c>
      <c r="F509" s="570"/>
      <c r="G509" s="570"/>
      <c r="H509" s="1011" t="s">
        <v>692</v>
      </c>
      <c r="I509" s="995"/>
      <c r="J509" s="799">
        <v>2.7241006713238515E-2</v>
      </c>
      <c r="K509" s="570"/>
      <c r="L509" s="570"/>
      <c r="M509" s="1011" t="s">
        <v>664</v>
      </c>
      <c r="N509" s="995"/>
      <c r="O509" s="800">
        <v>8.0866208228650122E-2</v>
      </c>
      <c r="P509" s="570"/>
      <c r="Q509" s="570"/>
      <c r="AB509" s="339"/>
      <c r="AC509" s="339"/>
      <c r="AD509" s="339"/>
      <c r="AE509" s="339"/>
      <c r="AF509" s="339"/>
      <c r="AG509" s="339"/>
      <c r="AH509" s="339"/>
      <c r="AI509" s="339"/>
      <c r="AJ509" s="339"/>
      <c r="AK509" s="339"/>
      <c r="AL509" s="339"/>
      <c r="AM509" s="339"/>
      <c r="AN509" s="339"/>
      <c r="AO509" s="339"/>
      <c r="AP509" s="339"/>
      <c r="AQ509" s="339"/>
      <c r="AR509" s="339"/>
      <c r="AS509" s="339"/>
      <c r="AT509" s="339"/>
      <c r="AU509" s="339"/>
      <c r="AV509" s="339"/>
      <c r="AW509" s="339"/>
      <c r="AX509" s="339"/>
      <c r="AY509" s="339"/>
      <c r="AZ509" s="339"/>
      <c r="BA509" s="341"/>
      <c r="BB509" s="391"/>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1"/>
      <c r="BX509" s="341"/>
      <c r="BY509" s="341"/>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1011" t="s">
        <v>687</v>
      </c>
      <c r="D510" s="995"/>
      <c r="E510" s="798">
        <v>3.3361258685833367E-2</v>
      </c>
      <c r="F510" s="570"/>
      <c r="G510" s="570"/>
      <c r="H510" s="1011" t="s">
        <v>687</v>
      </c>
      <c r="I510" s="995"/>
      <c r="J510" s="799">
        <v>3.7676738338573802E-2</v>
      </c>
      <c r="K510" s="570"/>
      <c r="L510" s="570"/>
      <c r="M510" s="1011" t="s">
        <v>660</v>
      </c>
      <c r="N510" s="995"/>
      <c r="O510" s="800">
        <v>-1.4504311242444204E-3</v>
      </c>
      <c r="P510" s="570"/>
      <c r="Q510" s="570"/>
      <c r="AB510" s="339"/>
      <c r="AC510" s="339"/>
      <c r="AD510" s="339"/>
      <c r="AE510" s="339"/>
      <c r="AF510" s="339"/>
      <c r="AG510" s="339"/>
      <c r="AH510" s="339"/>
      <c r="AI510" s="339"/>
      <c r="AJ510" s="339"/>
      <c r="AK510" s="339"/>
      <c r="AL510" s="339"/>
      <c r="AM510" s="339"/>
      <c r="AN510" s="339"/>
      <c r="AO510" s="339"/>
      <c r="AP510" s="339"/>
      <c r="AQ510" s="339"/>
      <c r="AR510" s="339"/>
      <c r="AS510" s="339"/>
      <c r="AT510" s="339"/>
      <c r="AU510" s="339"/>
      <c r="AV510" s="339"/>
      <c r="AW510" s="339"/>
      <c r="AX510" s="339"/>
      <c r="AY510" s="339"/>
      <c r="AZ510" s="339"/>
      <c r="BA510" s="341"/>
      <c r="BB510" s="391"/>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1"/>
      <c r="BX510" s="341"/>
      <c r="BY510" s="341"/>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1011" t="s">
        <v>658</v>
      </c>
      <c r="D511" s="995"/>
      <c r="E511" s="798">
        <v>0.1039329530735304</v>
      </c>
      <c r="F511" s="570"/>
      <c r="G511" s="570"/>
      <c r="H511" s="1011" t="s">
        <v>658</v>
      </c>
      <c r="I511" s="995"/>
      <c r="J511" s="799">
        <v>0.12461189403622278</v>
      </c>
      <c r="K511" s="570"/>
      <c r="L511" s="570"/>
      <c r="M511" s="1011" t="s">
        <v>692</v>
      </c>
      <c r="N511" s="995"/>
      <c r="O511" s="800">
        <v>1.2025591135647259E-2</v>
      </c>
      <c r="P511" s="570"/>
      <c r="Q511" s="570"/>
      <c r="AB511" s="339"/>
      <c r="AC511" s="339"/>
      <c r="AD511" s="339"/>
      <c r="AE511" s="339"/>
      <c r="AF511" s="339"/>
      <c r="AG511" s="339"/>
      <c r="AH511" s="339"/>
      <c r="AI511" s="339"/>
      <c r="AJ511" s="339"/>
      <c r="AK511" s="339"/>
      <c r="AL511" s="339"/>
      <c r="AM511" s="339"/>
      <c r="AN511" s="339"/>
      <c r="AO511" s="339"/>
      <c r="AP511" s="339"/>
      <c r="AQ511" s="339"/>
      <c r="AR511" s="339"/>
      <c r="AS511" s="339"/>
      <c r="AT511" s="339"/>
      <c r="AU511" s="339"/>
      <c r="AV511" s="339"/>
      <c r="AW511" s="339"/>
      <c r="AX511" s="339"/>
      <c r="AY511" s="339"/>
      <c r="AZ511" s="339"/>
      <c r="BA511" s="341"/>
      <c r="BB511" s="391"/>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1"/>
      <c r="BX511" s="341"/>
      <c r="BY511" s="341"/>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1011" t="s">
        <v>695</v>
      </c>
      <c r="D512" s="995"/>
      <c r="E512" s="798">
        <v>-1.3240800872433156E-2</v>
      </c>
      <c r="F512" s="570"/>
      <c r="G512" s="570"/>
      <c r="H512" s="1011" t="s">
        <v>678</v>
      </c>
      <c r="I512" s="995"/>
      <c r="J512" s="799">
        <v>-5.8158920538676918E-2</v>
      </c>
      <c r="K512" s="570"/>
      <c r="L512" s="570"/>
      <c r="M512" s="1011" t="s">
        <v>687</v>
      </c>
      <c r="N512" s="995"/>
      <c r="O512" s="800">
        <v>2.3582803241142827E-2</v>
      </c>
      <c r="P512" s="570"/>
      <c r="Q512" s="570"/>
      <c r="AB512" s="339"/>
      <c r="AC512" s="339"/>
      <c r="AD512" s="339"/>
      <c r="AE512" s="339"/>
      <c r="AF512" s="339"/>
      <c r="AG512" s="339"/>
      <c r="AH512" s="339"/>
      <c r="AI512" s="339"/>
      <c r="AJ512" s="339"/>
      <c r="AK512" s="339"/>
      <c r="AL512" s="339"/>
      <c r="AM512" s="339"/>
      <c r="AN512" s="339"/>
      <c r="AO512" s="339"/>
      <c r="AP512" s="339"/>
      <c r="AQ512" s="339"/>
      <c r="AR512" s="339"/>
      <c r="AS512" s="339"/>
      <c r="AT512" s="339"/>
      <c r="AU512" s="339"/>
      <c r="AV512" s="339"/>
      <c r="AW512" s="339"/>
      <c r="AX512" s="339"/>
      <c r="AY512" s="339"/>
      <c r="AZ512" s="339"/>
      <c r="BA512" s="341"/>
      <c r="BB512" s="391"/>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1"/>
      <c r="BX512" s="341"/>
      <c r="BY512" s="341"/>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1011" t="s">
        <v>660</v>
      </c>
      <c r="D513" s="995"/>
      <c r="E513" s="798">
        <v>-1.8039998373609045E-2</v>
      </c>
      <c r="F513" s="570"/>
      <c r="G513" s="570"/>
      <c r="H513" s="1011" t="s">
        <v>695</v>
      </c>
      <c r="I513" s="995"/>
      <c r="J513" s="799">
        <v>-2.1152456703671774E-2</v>
      </c>
      <c r="K513" s="570"/>
      <c r="L513" s="570"/>
      <c r="M513" s="1011" t="s">
        <v>680</v>
      </c>
      <c r="N513" s="995"/>
      <c r="O513" s="800">
        <v>-4.7935521784628461E-2</v>
      </c>
      <c r="P513" s="570"/>
      <c r="Q513" s="570"/>
      <c r="AB513" s="339"/>
      <c r="AC513" s="339"/>
      <c r="AD513" s="339"/>
      <c r="AE513" s="339"/>
      <c r="AF513" s="339"/>
      <c r="AG513" s="339"/>
      <c r="AH513" s="339"/>
      <c r="AI513" s="339"/>
      <c r="AJ513" s="339"/>
      <c r="AK513" s="339"/>
      <c r="AL513" s="339"/>
      <c r="AM513" s="339"/>
      <c r="AN513" s="339"/>
      <c r="AO513" s="339"/>
      <c r="AP513" s="339"/>
      <c r="AQ513" s="339"/>
      <c r="AR513" s="339"/>
      <c r="AS513" s="339"/>
      <c r="AT513" s="339"/>
      <c r="AU513" s="339"/>
      <c r="AV513" s="339"/>
      <c r="AW513" s="339"/>
      <c r="AX513" s="339"/>
      <c r="AY513" s="339"/>
      <c r="AZ513" s="339"/>
      <c r="BA513" s="341"/>
      <c r="BB513" s="391"/>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1"/>
      <c r="BX513" s="341"/>
      <c r="BY513" s="341"/>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1011" t="s">
        <v>694</v>
      </c>
      <c r="D514" s="995"/>
      <c r="E514" s="798">
        <v>-1.80642416594076E-2</v>
      </c>
      <c r="F514" s="570"/>
      <c r="G514" s="570"/>
      <c r="H514" s="1011" t="s">
        <v>660</v>
      </c>
      <c r="I514" s="995"/>
      <c r="J514" s="799">
        <v>-3.0575985504752358E-2</v>
      </c>
      <c r="K514" s="570"/>
      <c r="L514" s="570"/>
      <c r="M514" s="1011" t="s">
        <v>658</v>
      </c>
      <c r="N514" s="995"/>
      <c r="O514" s="800">
        <v>7.7779690929083892E-2</v>
      </c>
      <c r="P514" s="570"/>
      <c r="Q514" s="570"/>
      <c r="AB514" s="339"/>
      <c r="AC514" s="339"/>
      <c r="AD514" s="339"/>
      <c r="AE514" s="339"/>
      <c r="AF514" s="339"/>
      <c r="AG514" s="339"/>
      <c r="AH514" s="339"/>
      <c r="AI514" s="339"/>
      <c r="AJ514" s="339"/>
      <c r="AK514" s="339"/>
      <c r="AL514" s="339"/>
      <c r="AM514" s="339"/>
      <c r="AN514" s="339"/>
      <c r="AO514" s="339"/>
      <c r="AP514" s="339"/>
      <c r="AQ514" s="339"/>
      <c r="AR514" s="339"/>
      <c r="AS514" s="339"/>
      <c r="AT514" s="339"/>
      <c r="AU514" s="339"/>
      <c r="AV514" s="339"/>
      <c r="AW514" s="339"/>
      <c r="AX514" s="339"/>
      <c r="AY514" s="339"/>
      <c r="AZ514" s="339"/>
      <c r="BA514" s="341"/>
      <c r="BB514" s="391"/>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1"/>
      <c r="BX514" s="341"/>
      <c r="BY514" s="341"/>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1011" t="s">
        <v>659</v>
      </c>
      <c r="D515" s="995"/>
      <c r="E515" s="798">
        <v>0.10664674912378794</v>
      </c>
      <c r="F515" s="570"/>
      <c r="G515" s="570"/>
      <c r="H515" s="1011" t="s">
        <v>694</v>
      </c>
      <c r="I515" s="995"/>
      <c r="J515" s="799">
        <v>-2.4668967677735718E-2</v>
      </c>
      <c r="K515" s="570"/>
      <c r="L515" s="570"/>
      <c r="M515" s="1011" t="s">
        <v>678</v>
      </c>
      <c r="N515" s="995"/>
      <c r="O515" s="800">
        <v>-5.9583437894971489E-2</v>
      </c>
      <c r="P515" s="570"/>
      <c r="Q515" s="570"/>
      <c r="AB515" s="339"/>
      <c r="AC515" s="339"/>
      <c r="AD515" s="339"/>
      <c r="AE515" s="339"/>
      <c r="AF515" s="339"/>
      <c r="AG515" s="339"/>
      <c r="AH515" s="339"/>
      <c r="AI515" s="339"/>
      <c r="AJ515" s="339"/>
      <c r="AK515" s="339"/>
      <c r="AL515" s="339"/>
      <c r="AM515" s="339"/>
      <c r="AN515" s="339"/>
      <c r="AO515" s="339"/>
      <c r="AP515" s="339"/>
      <c r="AQ515" s="339"/>
      <c r="AR515" s="339"/>
      <c r="AS515" s="339"/>
      <c r="AT515" s="339"/>
      <c r="AU515" s="339"/>
      <c r="AV515" s="339"/>
      <c r="AW515" s="339"/>
      <c r="AX515" s="339"/>
      <c r="AY515" s="339"/>
      <c r="AZ515" s="339"/>
      <c r="BA515" s="341"/>
      <c r="BB515" s="391"/>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1"/>
      <c r="BX515" s="341"/>
      <c r="BY515" s="341"/>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1011" t="s">
        <v>677</v>
      </c>
      <c r="D516" s="995"/>
      <c r="E516" s="798">
        <v>-6.1171483748210555E-2</v>
      </c>
      <c r="F516" s="570"/>
      <c r="G516" s="570"/>
      <c r="H516" s="1011" t="s">
        <v>659</v>
      </c>
      <c r="I516" s="995"/>
      <c r="J516" s="799">
        <v>0.11873885512960897</v>
      </c>
      <c r="K516" s="570"/>
      <c r="L516" s="570"/>
      <c r="M516" s="1011" t="s">
        <v>695</v>
      </c>
      <c r="N516" s="995"/>
      <c r="O516" s="800">
        <v>-1.0283463986538777E-2</v>
      </c>
      <c r="P516" s="570"/>
      <c r="Q516" s="570"/>
      <c r="AB516" s="339"/>
      <c r="AC516" s="339"/>
      <c r="AD516" s="339"/>
      <c r="AE516" s="339"/>
      <c r="AF516" s="339"/>
      <c r="AG516" s="339"/>
      <c r="AH516" s="339"/>
      <c r="AI516" s="339"/>
      <c r="AJ516" s="339"/>
      <c r="AK516" s="339"/>
      <c r="AL516" s="339"/>
      <c r="AM516" s="339"/>
      <c r="AN516" s="339"/>
      <c r="AO516" s="339"/>
      <c r="AP516" s="339"/>
      <c r="AQ516" s="339"/>
      <c r="AR516" s="339"/>
      <c r="AS516" s="339"/>
      <c r="AT516" s="339"/>
      <c r="AU516" s="339"/>
      <c r="AV516" s="339"/>
      <c r="AW516" s="339"/>
      <c r="AX516" s="339"/>
      <c r="AY516" s="339"/>
      <c r="AZ516" s="339"/>
      <c r="BA516" s="341"/>
      <c r="BB516" s="391"/>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1"/>
      <c r="BX516" s="341"/>
      <c r="BY516" s="341"/>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1011" t="s">
        <v>666</v>
      </c>
      <c r="D517" s="995"/>
      <c r="E517" s="798">
        <v>4.5964689834849653E-4</v>
      </c>
      <c r="F517" s="570"/>
      <c r="G517" s="570"/>
      <c r="H517" s="1011" t="s">
        <v>677</v>
      </c>
      <c r="I517" s="995"/>
      <c r="J517" s="799">
        <v>-6.7362840741874541E-2</v>
      </c>
      <c r="K517" s="570"/>
      <c r="L517" s="570"/>
      <c r="M517" s="1011" t="s">
        <v>660</v>
      </c>
      <c r="N517" s="995"/>
      <c r="O517" s="800">
        <v>-9.6847600398720056E-3</v>
      </c>
      <c r="P517" s="570"/>
      <c r="Q517" s="570"/>
      <c r="AB517" s="339"/>
      <c r="AC517" s="339"/>
      <c r="AD517" s="339"/>
      <c r="AE517" s="339"/>
      <c r="AF517" s="339"/>
      <c r="AG517" s="339"/>
      <c r="AH517" s="339"/>
      <c r="AI517" s="339"/>
      <c r="AJ517" s="339"/>
      <c r="AK517" s="339"/>
      <c r="AL517" s="339"/>
      <c r="AM517" s="339"/>
      <c r="AN517" s="339"/>
      <c r="AO517" s="339"/>
      <c r="AP517" s="339"/>
      <c r="AQ517" s="339"/>
      <c r="AR517" s="339"/>
      <c r="AS517" s="339"/>
      <c r="AT517" s="339"/>
      <c r="AU517" s="339"/>
      <c r="AV517" s="339"/>
      <c r="AW517" s="339"/>
      <c r="AX517" s="339"/>
      <c r="AY517" s="339"/>
      <c r="AZ517" s="339"/>
      <c r="BA517" s="341"/>
      <c r="BB517" s="391"/>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1"/>
      <c r="BX517" s="341"/>
      <c r="BY517" s="341"/>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1011" t="s">
        <v>657</v>
      </c>
      <c r="D518" s="995"/>
      <c r="E518" s="798">
        <v>0.11871657202999374</v>
      </c>
      <c r="F518" s="570"/>
      <c r="G518" s="570"/>
      <c r="H518" s="1011" t="s">
        <v>657</v>
      </c>
      <c r="I518" s="995"/>
      <c r="J518" s="799">
        <v>0.11561142398856128</v>
      </c>
      <c r="K518" s="570"/>
      <c r="L518" s="570"/>
      <c r="M518" s="1011" t="s">
        <v>694</v>
      </c>
      <c r="N518" s="995"/>
      <c r="O518" s="800">
        <v>-1.2539379676714424E-2</v>
      </c>
      <c r="P518" s="570"/>
      <c r="Q518" s="570"/>
      <c r="AB518" s="339"/>
      <c r="AC518" s="339"/>
      <c r="AD518" s="339"/>
      <c r="AE518" s="339"/>
      <c r="AF518" s="339"/>
      <c r="AG518" s="339"/>
      <c r="AH518" s="339"/>
      <c r="AI518" s="339"/>
      <c r="AJ518" s="339"/>
      <c r="AK518" s="339"/>
      <c r="AL518" s="339"/>
      <c r="AM518" s="339"/>
      <c r="AN518" s="339"/>
      <c r="AO518" s="339"/>
      <c r="AP518" s="339"/>
      <c r="AQ518" s="339"/>
      <c r="AR518" s="339"/>
      <c r="AS518" s="339"/>
      <c r="AT518" s="339"/>
      <c r="AU518" s="339"/>
      <c r="AV518" s="339"/>
      <c r="AW518" s="339"/>
      <c r="AX518" s="339"/>
      <c r="AY518" s="339"/>
      <c r="AZ518" s="339"/>
      <c r="BA518" s="341"/>
      <c r="BB518" s="391"/>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1"/>
      <c r="BX518" s="341"/>
      <c r="BY518" s="341"/>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1011" t="s">
        <v>676</v>
      </c>
      <c r="D519" s="995"/>
      <c r="E519" s="798">
        <v>-4.7170844922338216E-2</v>
      </c>
      <c r="F519" s="570"/>
      <c r="G519" s="570"/>
      <c r="H519" s="1011" t="s">
        <v>676</v>
      </c>
      <c r="I519" s="995"/>
      <c r="J519" s="799">
        <v>-7.2003481249408585E-2</v>
      </c>
      <c r="K519" s="570"/>
      <c r="L519" s="570"/>
      <c r="M519" s="1011" t="s">
        <v>659</v>
      </c>
      <c r="N519" s="995"/>
      <c r="O519" s="800">
        <v>0.10894236943868886</v>
      </c>
      <c r="P519" s="570"/>
      <c r="Q519" s="570"/>
      <c r="AB519" s="339"/>
      <c r="AC519" s="339"/>
      <c r="AD519" s="339"/>
      <c r="AE519" s="339"/>
      <c r="AF519" s="339"/>
      <c r="AG519" s="339"/>
      <c r="AH519" s="339"/>
      <c r="AI519" s="339"/>
      <c r="AJ519" s="339"/>
      <c r="AK519" s="339"/>
      <c r="AL519" s="339"/>
      <c r="AM519" s="339"/>
      <c r="AN519" s="339"/>
      <c r="AO519" s="339"/>
      <c r="AP519" s="339"/>
      <c r="AQ519" s="339"/>
      <c r="AR519" s="339"/>
      <c r="AS519" s="339"/>
      <c r="AT519" s="339"/>
      <c r="AU519" s="339"/>
      <c r="AV519" s="339"/>
      <c r="AW519" s="339"/>
      <c r="AX519" s="339"/>
      <c r="AY519" s="339"/>
      <c r="AZ519" s="339"/>
      <c r="BA519" s="341"/>
      <c r="BB519" s="391"/>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1"/>
      <c r="BX519" s="341"/>
      <c r="BY519" s="341"/>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1011" t="s">
        <v>665</v>
      </c>
      <c r="D520" s="995"/>
      <c r="E520" s="798">
        <v>-9.9260792351717683E-2</v>
      </c>
      <c r="F520" s="570"/>
      <c r="G520" s="570"/>
      <c r="H520" s="1011" t="s">
        <v>665</v>
      </c>
      <c r="I520" s="995"/>
      <c r="J520" s="799">
        <v>-6.8819228866709076E-2</v>
      </c>
      <c r="K520" s="570"/>
      <c r="L520" s="570"/>
      <c r="M520" s="1011" t="s">
        <v>677</v>
      </c>
      <c r="N520" s="995"/>
      <c r="O520" s="800">
        <v>-4.3963237912891175E-2</v>
      </c>
      <c r="P520" s="570"/>
      <c r="Q520" s="570"/>
      <c r="AB520" s="339"/>
      <c r="AC520" s="339"/>
      <c r="AD520" s="339"/>
      <c r="AE520" s="339"/>
      <c r="AF520" s="339"/>
      <c r="AG520" s="339"/>
      <c r="AH520" s="339"/>
      <c r="AI520" s="339"/>
      <c r="AJ520" s="339"/>
      <c r="AK520" s="339"/>
      <c r="AL520" s="339"/>
      <c r="AM520" s="339"/>
      <c r="AN520" s="339"/>
      <c r="AO520" s="339"/>
      <c r="AP520" s="339"/>
      <c r="AQ520" s="339"/>
      <c r="AR520" s="339"/>
      <c r="AS520" s="339"/>
      <c r="AT520" s="339"/>
      <c r="AU520" s="339"/>
      <c r="AV520" s="339"/>
      <c r="AW520" s="339"/>
      <c r="AX520" s="339"/>
      <c r="AY520" s="339"/>
      <c r="AZ520" s="339"/>
      <c r="BA520" s="341"/>
      <c r="BB520" s="391"/>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1"/>
      <c r="BX520" s="341"/>
      <c r="BY520" s="341"/>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1011" t="s">
        <v>679</v>
      </c>
      <c r="D521" s="995"/>
      <c r="E521" s="798">
        <v>-3.7153656051155518E-2</v>
      </c>
      <c r="F521" s="570"/>
      <c r="G521" s="570"/>
      <c r="H521" s="1011" t="s">
        <v>679</v>
      </c>
      <c r="I521" s="995"/>
      <c r="J521" s="799">
        <v>-6.2182793933411001E-2</v>
      </c>
      <c r="K521" s="570"/>
      <c r="L521" s="570"/>
      <c r="M521" s="1011" t="s">
        <v>657</v>
      </c>
      <c r="N521" s="995"/>
      <c r="O521" s="800">
        <v>0.13995649003030666</v>
      </c>
      <c r="P521" s="570"/>
      <c r="Q521" s="570"/>
      <c r="AB521" s="339"/>
      <c r="AC521" s="339"/>
      <c r="AD521" s="339"/>
      <c r="AE521" s="339"/>
      <c r="AF521" s="339"/>
      <c r="AG521" s="339"/>
      <c r="AH521" s="339"/>
      <c r="AI521" s="339"/>
      <c r="AJ521" s="339"/>
      <c r="AK521" s="339"/>
      <c r="AL521" s="339"/>
      <c r="AM521" s="339"/>
      <c r="AN521" s="339"/>
      <c r="AO521" s="339"/>
      <c r="AP521" s="339"/>
      <c r="AQ521" s="339"/>
      <c r="AR521" s="339"/>
      <c r="AS521" s="339"/>
      <c r="AT521" s="339"/>
      <c r="AU521" s="339"/>
      <c r="AV521" s="339"/>
      <c r="AW521" s="339"/>
      <c r="AX521" s="339"/>
      <c r="AY521" s="339"/>
      <c r="AZ521" s="339"/>
      <c r="BA521" s="341"/>
      <c r="BB521" s="391"/>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1"/>
      <c r="BX521" s="341"/>
      <c r="BY521" s="341"/>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1011" t="s">
        <v>666</v>
      </c>
      <c r="D522" s="995"/>
      <c r="E522" s="798">
        <v>7.8203041734070819E-2</v>
      </c>
      <c r="F522" s="570"/>
      <c r="G522" s="570"/>
      <c r="H522" s="1011" t="s">
        <v>666</v>
      </c>
      <c r="I522" s="995"/>
      <c r="J522" s="799">
        <v>5.4803058785822624E-2</v>
      </c>
      <c r="K522" s="570"/>
      <c r="L522" s="570"/>
      <c r="M522" s="1011" t="s">
        <v>676</v>
      </c>
      <c r="N522" s="995"/>
      <c r="O522" s="800">
        <v>-4.8326863365334274E-2</v>
      </c>
      <c r="P522" s="570"/>
      <c r="Q522" s="570"/>
      <c r="AB522" s="339"/>
      <c r="AC522" s="339"/>
      <c r="AD522" s="339"/>
      <c r="AE522" s="339"/>
      <c r="AF522" s="339"/>
      <c r="AG522" s="339"/>
      <c r="AH522" s="339"/>
      <c r="AI522" s="339"/>
      <c r="AJ522" s="339"/>
      <c r="AK522" s="339"/>
      <c r="AL522" s="339"/>
      <c r="AM522" s="339"/>
      <c r="AN522" s="339"/>
      <c r="AO522" s="339"/>
      <c r="AP522" s="339"/>
      <c r="AQ522" s="339"/>
      <c r="AR522" s="339"/>
      <c r="AS522" s="339"/>
      <c r="AT522" s="339"/>
      <c r="AU522" s="339"/>
      <c r="AV522" s="339"/>
      <c r="AW522" s="339"/>
      <c r="AX522" s="339"/>
      <c r="AY522" s="339"/>
      <c r="AZ522" s="339"/>
      <c r="BA522" s="341"/>
      <c r="BB522" s="391"/>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1"/>
      <c r="BX522" s="341"/>
      <c r="BY522" s="341"/>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1011" t="s">
        <v>675</v>
      </c>
      <c r="D523" s="995"/>
      <c r="E523" s="798">
        <v>5.9487770532933762E-2</v>
      </c>
      <c r="F523" s="570"/>
      <c r="G523" s="570"/>
      <c r="H523" s="1011" t="s">
        <v>675</v>
      </c>
      <c r="I523" s="995"/>
      <c r="J523" s="799">
        <v>7.975208797407439E-2</v>
      </c>
      <c r="K523" s="570"/>
      <c r="L523" s="570"/>
      <c r="M523" s="1011" t="s">
        <v>665</v>
      </c>
      <c r="N523" s="995"/>
      <c r="O523" s="800">
        <v>-0.11091488412005991</v>
      </c>
      <c r="P523" s="570"/>
      <c r="Q523" s="570"/>
      <c r="AB523" s="339"/>
      <c r="AC523" s="339"/>
      <c r="AD523" s="339"/>
      <c r="AE523" s="339"/>
      <c r="AF523" s="339"/>
      <c r="AG523" s="339"/>
      <c r="AH523" s="339"/>
      <c r="AI523" s="339"/>
      <c r="AJ523" s="339"/>
      <c r="AK523" s="339"/>
      <c r="AL523" s="339"/>
      <c r="AM523" s="339"/>
      <c r="AN523" s="339"/>
      <c r="AO523" s="339"/>
      <c r="AP523" s="339"/>
      <c r="AQ523" s="339"/>
      <c r="AR523" s="339"/>
      <c r="AS523" s="339"/>
      <c r="AT523" s="339"/>
      <c r="AU523" s="339"/>
      <c r="AV523" s="339"/>
      <c r="AW523" s="339"/>
      <c r="AX523" s="339"/>
      <c r="AY523" s="339"/>
      <c r="AZ523" s="339"/>
      <c r="BA523" s="341"/>
      <c r="BB523" s="391"/>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1"/>
      <c r="BX523" s="341"/>
      <c r="BY523" s="341"/>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1011" t="s">
        <v>663</v>
      </c>
      <c r="D524" s="995"/>
      <c r="E524" s="798">
        <v>9.0482385723705427E-2</v>
      </c>
      <c r="F524" s="570"/>
      <c r="G524" s="570"/>
      <c r="H524" s="1011" t="s">
        <v>663</v>
      </c>
      <c r="I524" s="995"/>
      <c r="J524" s="799">
        <v>9.1376504751671014E-2</v>
      </c>
      <c r="K524" s="570"/>
      <c r="L524" s="570"/>
      <c r="M524" s="1011" t="s">
        <v>679</v>
      </c>
      <c r="N524" s="995"/>
      <c r="O524" s="800">
        <v>-3.7296909300498227E-2</v>
      </c>
      <c r="P524" s="570"/>
      <c r="Q524" s="570"/>
      <c r="AB524" s="339"/>
      <c r="AC524" s="339"/>
      <c r="AD524" s="339"/>
      <c r="AE524" s="339"/>
      <c r="AF524" s="339"/>
      <c r="AG524" s="339"/>
      <c r="AH524" s="339"/>
      <c r="AI524" s="339"/>
      <c r="AJ524" s="339"/>
      <c r="AK524" s="339"/>
      <c r="AL524" s="339"/>
      <c r="AM524" s="339"/>
      <c r="AN524" s="339"/>
      <c r="AO524" s="339"/>
      <c r="AP524" s="339"/>
      <c r="AQ524" s="339"/>
      <c r="AR524" s="339"/>
      <c r="AS524" s="339"/>
      <c r="AT524" s="339"/>
      <c r="AU524" s="339"/>
      <c r="AV524" s="339"/>
      <c r="AW524" s="339"/>
      <c r="AX524" s="339"/>
      <c r="AY524" s="339"/>
      <c r="AZ524" s="339"/>
      <c r="BA524" s="341"/>
      <c r="BB524" s="391"/>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1"/>
      <c r="BX524" s="341"/>
      <c r="BY524" s="341"/>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1011" t="s">
        <v>667</v>
      </c>
      <c r="D525" s="995"/>
      <c r="E525" s="798">
        <v>8.3795776053998114E-2</v>
      </c>
      <c r="F525" s="570"/>
      <c r="G525" s="570"/>
      <c r="H525" s="1011" t="s">
        <v>667</v>
      </c>
      <c r="I525" s="995"/>
      <c r="J525" s="799">
        <v>0.1046256200414829</v>
      </c>
      <c r="K525" s="570"/>
      <c r="L525" s="570"/>
      <c r="M525" s="1011" t="s">
        <v>666</v>
      </c>
      <c r="N525" s="995"/>
      <c r="O525" s="800">
        <v>0.10594712857495853</v>
      </c>
      <c r="P525" s="570"/>
      <c r="Q525" s="570"/>
      <c r="AB525" s="339"/>
      <c r="AC525" s="339"/>
      <c r="AD525" s="339"/>
      <c r="AE525" s="339"/>
      <c r="AF525" s="339"/>
      <c r="AG525" s="339"/>
      <c r="AH525" s="339"/>
      <c r="AI525" s="339"/>
      <c r="AJ525" s="339"/>
      <c r="AK525" s="339"/>
      <c r="AL525" s="339"/>
      <c r="AM525" s="339"/>
      <c r="AN525" s="339"/>
      <c r="AO525" s="339"/>
      <c r="AP525" s="339"/>
      <c r="AQ525" s="339"/>
      <c r="AR525" s="339"/>
      <c r="AS525" s="339"/>
      <c r="AT525" s="339"/>
      <c r="AU525" s="339"/>
      <c r="AV525" s="339"/>
      <c r="AW525" s="339"/>
      <c r="AX525" s="339"/>
      <c r="AY525" s="339"/>
      <c r="AZ525" s="339"/>
      <c r="BA525" s="341"/>
      <c r="BB525" s="391"/>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1"/>
      <c r="BX525" s="341"/>
      <c r="BY525" s="341"/>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1011" t="s">
        <v>662</v>
      </c>
      <c r="D526" s="995"/>
      <c r="E526" s="798">
        <v>0.10567035472238309</v>
      </c>
      <c r="F526" s="570"/>
      <c r="G526" s="570"/>
      <c r="H526" s="1011" t="s">
        <v>662</v>
      </c>
      <c r="I526" s="995"/>
      <c r="J526" s="799">
        <v>0.11935028537337931</v>
      </c>
      <c r="K526" s="570"/>
      <c r="L526" s="570"/>
      <c r="M526" s="1011" t="s">
        <v>675</v>
      </c>
      <c r="N526" s="995"/>
      <c r="O526" s="800">
        <v>6.8902784067572123E-2</v>
      </c>
      <c r="P526" s="570"/>
      <c r="Q526" s="570"/>
      <c r="AB526" s="339"/>
      <c r="AC526" s="339"/>
      <c r="AD526" s="339"/>
      <c r="AE526" s="339"/>
      <c r="AF526" s="339"/>
      <c r="AG526" s="339"/>
      <c r="AH526" s="339"/>
      <c r="AI526" s="339"/>
      <c r="AJ526" s="339"/>
      <c r="AK526" s="339"/>
      <c r="AL526" s="339"/>
      <c r="AM526" s="339"/>
      <c r="AN526" s="339"/>
      <c r="AO526" s="339"/>
      <c r="AP526" s="339"/>
      <c r="AQ526" s="339"/>
      <c r="AR526" s="339"/>
      <c r="AS526" s="339"/>
      <c r="AT526" s="339"/>
      <c r="AU526" s="339"/>
      <c r="AV526" s="339"/>
      <c r="AW526" s="339"/>
      <c r="AX526" s="339"/>
      <c r="AY526" s="339"/>
      <c r="AZ526" s="339"/>
      <c r="BA526" s="341"/>
      <c r="BB526" s="391"/>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1"/>
      <c r="BX526" s="341"/>
      <c r="BY526" s="341"/>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1011" t="s">
        <v>661</v>
      </c>
      <c r="D527" s="995"/>
      <c r="E527" s="798">
        <v>0.10524064258993467</v>
      </c>
      <c r="F527" s="570"/>
      <c r="G527" s="570"/>
      <c r="H527" s="1011" t="s">
        <v>661</v>
      </c>
      <c r="I527" s="995"/>
      <c r="J527" s="799">
        <v>0.11102937823136093</v>
      </c>
      <c r="K527" s="570"/>
      <c r="L527" s="570"/>
      <c r="M527" s="1011" t="s">
        <v>663</v>
      </c>
      <c r="N527" s="995"/>
      <c r="O527" s="800">
        <v>0.11994782399232325</v>
      </c>
      <c r="P527" s="570"/>
      <c r="Q527" s="570"/>
      <c r="AB527" s="339"/>
      <c r="AC527" s="339"/>
      <c r="AD527" s="339"/>
      <c r="AE527" s="339"/>
      <c r="AF527" s="339"/>
      <c r="AG527" s="339"/>
      <c r="AH527" s="339"/>
      <c r="AI527" s="339"/>
      <c r="AJ527" s="339"/>
      <c r="AK527" s="339"/>
      <c r="AL527" s="339"/>
      <c r="AM527" s="339"/>
      <c r="AN527" s="339"/>
      <c r="AO527" s="339"/>
      <c r="AP527" s="339"/>
      <c r="AQ527" s="339"/>
      <c r="AR527" s="339"/>
      <c r="AS527" s="339"/>
      <c r="AT527" s="339"/>
      <c r="AU527" s="339"/>
      <c r="AV527" s="339"/>
      <c r="AW527" s="339"/>
      <c r="AX527" s="339"/>
      <c r="AY527" s="339"/>
      <c r="AZ527" s="339"/>
      <c r="BA527" s="341"/>
      <c r="BB527" s="391"/>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1"/>
      <c r="BX527" s="341"/>
      <c r="BY527" s="341"/>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1011" t="s">
        <v>671</v>
      </c>
      <c r="D528" s="995"/>
      <c r="E528" s="798">
        <v>7.8447222134342243E-2</v>
      </c>
      <c r="F528" s="570"/>
      <c r="G528" s="570"/>
      <c r="H528" s="1011" t="s">
        <v>671</v>
      </c>
      <c r="I528" s="995"/>
      <c r="J528" s="799">
        <v>9.0449390994335882E-2</v>
      </c>
      <c r="K528" s="570"/>
      <c r="L528" s="570"/>
      <c r="M528" s="1011" t="s">
        <v>667</v>
      </c>
      <c r="N528" s="995"/>
      <c r="O528" s="800">
        <v>6.6695631679583881E-2</v>
      </c>
      <c r="P528" s="570"/>
      <c r="Q528" s="570"/>
      <c r="AB528" s="339"/>
      <c r="AC528" s="339"/>
      <c r="AD528" s="339"/>
      <c r="AE528" s="339"/>
      <c r="AF528" s="339"/>
      <c r="AG528" s="339"/>
      <c r="AH528" s="339"/>
      <c r="AI528" s="339"/>
      <c r="AJ528" s="339"/>
      <c r="AK528" s="339"/>
      <c r="AL528" s="339"/>
      <c r="AM528" s="339"/>
      <c r="AN528" s="339"/>
      <c r="AO528" s="339"/>
      <c r="AP528" s="339"/>
      <c r="AQ528" s="339"/>
      <c r="AR528" s="339"/>
      <c r="AS528" s="339"/>
      <c r="AT528" s="339"/>
      <c r="AU528" s="339"/>
      <c r="AV528" s="339"/>
      <c r="AW528" s="339"/>
      <c r="AX528" s="339"/>
      <c r="AY528" s="339"/>
      <c r="AZ528" s="339"/>
      <c r="BA528" s="341"/>
      <c r="BB528" s="391"/>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1"/>
      <c r="BX528" s="341"/>
      <c r="BY528" s="341"/>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1011" t="s">
        <v>670</v>
      </c>
      <c r="D529" s="995"/>
      <c r="E529" s="798">
        <v>6.4675182478272725E-2</v>
      </c>
      <c r="F529" s="570"/>
      <c r="G529" s="570"/>
      <c r="H529" s="1011" t="s">
        <v>670</v>
      </c>
      <c r="I529" s="995"/>
      <c r="J529" s="799">
        <v>6.1049998451737038E-2</v>
      </c>
      <c r="K529" s="570"/>
      <c r="L529" s="570"/>
      <c r="M529" s="1011" t="s">
        <v>662</v>
      </c>
      <c r="N529" s="995"/>
      <c r="O529" s="800">
        <v>0.12689888102455768</v>
      </c>
      <c r="P529" s="570"/>
      <c r="Q529" s="570"/>
      <c r="AB529" s="339"/>
      <c r="AC529" s="339"/>
      <c r="AD529" s="339"/>
      <c r="AE529" s="339"/>
      <c r="AF529" s="339"/>
      <c r="AG529" s="339"/>
      <c r="AH529" s="339"/>
      <c r="AI529" s="339"/>
      <c r="AJ529" s="339"/>
      <c r="AK529" s="339"/>
      <c r="AL529" s="339"/>
      <c r="AM529" s="339"/>
      <c r="AN529" s="339"/>
      <c r="AO529" s="339"/>
      <c r="AP529" s="339"/>
      <c r="AQ529" s="339"/>
      <c r="AR529" s="339"/>
      <c r="AS529" s="339"/>
      <c r="AT529" s="339"/>
      <c r="AU529" s="339"/>
      <c r="AV529" s="339"/>
      <c r="AW529" s="339"/>
      <c r="AX529" s="339"/>
      <c r="AY529" s="339"/>
      <c r="AZ529" s="339"/>
      <c r="BA529" s="341"/>
      <c r="BB529" s="391"/>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1"/>
      <c r="BX529" s="341"/>
      <c r="BY529" s="341"/>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1011" t="s">
        <v>686</v>
      </c>
      <c r="D530" s="995"/>
      <c r="E530" s="798">
        <v>3.352197264837415E-2</v>
      </c>
      <c r="F530" s="570"/>
      <c r="G530" s="570"/>
      <c r="H530" s="1011" t="s">
        <v>686</v>
      </c>
      <c r="I530" s="995"/>
      <c r="J530" s="799">
        <v>3.8523542333427134E-2</v>
      </c>
      <c r="K530" s="570"/>
      <c r="L530" s="570"/>
      <c r="M530" s="1011" t="s">
        <v>661</v>
      </c>
      <c r="N530" s="995"/>
      <c r="O530" s="800">
        <v>0.13468849518335194</v>
      </c>
      <c r="P530" s="570"/>
      <c r="Q530" s="570"/>
      <c r="AB530" s="339"/>
      <c r="AC530" s="339"/>
      <c r="AD530" s="339"/>
      <c r="AE530" s="339"/>
      <c r="AF530" s="339"/>
      <c r="AG530" s="339"/>
      <c r="AH530" s="339"/>
      <c r="AI530" s="339"/>
      <c r="AJ530" s="339"/>
      <c r="AK530" s="339"/>
      <c r="AL530" s="339"/>
      <c r="AM530" s="339"/>
      <c r="AN530" s="339"/>
      <c r="AO530" s="339"/>
      <c r="AP530" s="339"/>
      <c r="AQ530" s="339"/>
      <c r="AR530" s="339"/>
      <c r="AS530" s="339"/>
      <c r="AT530" s="339"/>
      <c r="AU530" s="339"/>
      <c r="AV530" s="339"/>
      <c r="AW530" s="339"/>
      <c r="AX530" s="339"/>
      <c r="AY530" s="339"/>
      <c r="AZ530" s="339"/>
      <c r="BA530" s="341"/>
      <c r="BB530" s="391"/>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1"/>
      <c r="BX530" s="341"/>
      <c r="BY530" s="341"/>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1011" t="s">
        <v>682</v>
      </c>
      <c r="D531" s="995"/>
      <c r="E531" s="798">
        <v>3.6438290125006981E-4</v>
      </c>
      <c r="F531" s="570"/>
      <c r="G531" s="570"/>
      <c r="H531" s="1011" t="s">
        <v>682</v>
      </c>
      <c r="I531" s="995"/>
      <c r="J531" s="799">
        <v>-4.669681188153401E-3</v>
      </c>
      <c r="K531" s="570"/>
      <c r="L531" s="570"/>
      <c r="M531" s="1011" t="s">
        <v>671</v>
      </c>
      <c r="N531" s="995"/>
      <c r="O531" s="800">
        <v>8.6193656525583875E-2</v>
      </c>
      <c r="P531" s="570"/>
      <c r="Q531" s="570"/>
      <c r="AB531" s="339"/>
      <c r="AC531" s="339"/>
      <c r="AD531" s="339"/>
      <c r="AE531" s="339"/>
      <c r="AF531" s="339"/>
      <c r="AG531" s="339"/>
      <c r="AH531" s="339"/>
      <c r="AI531" s="339"/>
      <c r="AJ531" s="339"/>
      <c r="AK531" s="339"/>
      <c r="AL531" s="339"/>
      <c r="AM531" s="339"/>
      <c r="AN531" s="339"/>
      <c r="AO531" s="339"/>
      <c r="AP531" s="339"/>
      <c r="AQ531" s="339"/>
      <c r="AR531" s="339"/>
      <c r="AS531" s="339"/>
      <c r="AT531" s="339"/>
      <c r="AU531" s="339"/>
      <c r="AV531" s="339"/>
      <c r="AW531" s="339"/>
      <c r="AX531" s="339"/>
      <c r="AY531" s="339"/>
      <c r="AZ531" s="339"/>
      <c r="BA531" s="341"/>
      <c r="BB531" s="391"/>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1"/>
      <c r="BX531" s="341"/>
      <c r="BY531" s="341"/>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1011" t="s">
        <v>672</v>
      </c>
      <c r="D532" s="995"/>
      <c r="E532" s="798">
        <v>6.8279534527811714E-2</v>
      </c>
      <c r="F532" s="570"/>
      <c r="G532" s="570"/>
      <c r="H532" s="1011" t="s">
        <v>672</v>
      </c>
      <c r="I532" s="995"/>
      <c r="J532" s="799">
        <v>8.8491845372106678E-2</v>
      </c>
      <c r="K532" s="570"/>
      <c r="L532" s="570"/>
      <c r="M532" s="1011" t="s">
        <v>670</v>
      </c>
      <c r="N532" s="995"/>
      <c r="O532" s="800">
        <v>8.6703526688522881E-2</v>
      </c>
      <c r="P532" s="570"/>
      <c r="Q532" s="570"/>
      <c r="AB532" s="339"/>
      <c r="AC532" s="339"/>
      <c r="AD532" s="339"/>
      <c r="AE532" s="339"/>
      <c r="AF532" s="339"/>
      <c r="AG532" s="339"/>
      <c r="AH532" s="339"/>
      <c r="AI532" s="339"/>
      <c r="AJ532" s="339"/>
      <c r="AK532" s="339"/>
      <c r="AL532" s="339"/>
      <c r="AM532" s="339"/>
      <c r="AN532" s="339"/>
      <c r="AO532" s="339"/>
      <c r="AP532" s="339"/>
      <c r="AQ532" s="339"/>
      <c r="AR532" s="339"/>
      <c r="AS532" s="339"/>
      <c r="AT532" s="339"/>
      <c r="AU532" s="339"/>
      <c r="AV532" s="339"/>
      <c r="AW532" s="339"/>
      <c r="AX532" s="339"/>
      <c r="AY532" s="339"/>
      <c r="AZ532" s="339"/>
      <c r="BA532" s="341"/>
      <c r="BB532" s="391"/>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1"/>
      <c r="BX532" s="341"/>
      <c r="BY532" s="341"/>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1011" t="s">
        <v>673</v>
      </c>
      <c r="D533" s="995"/>
      <c r="E533" s="798">
        <v>6.5971914693915418E-2</v>
      </c>
      <c r="F533" s="570"/>
      <c r="G533" s="570"/>
      <c r="H533" s="1011" t="s">
        <v>673</v>
      </c>
      <c r="I533" s="995"/>
      <c r="J533" s="799">
        <v>8.2449862400666665E-2</v>
      </c>
      <c r="K533" s="570"/>
      <c r="L533" s="570"/>
      <c r="M533" s="1011" t="s">
        <v>686</v>
      </c>
      <c r="N533" s="995"/>
      <c r="O533" s="800">
        <v>4.0891903064603934E-2</v>
      </c>
      <c r="P533" s="570"/>
      <c r="Q533" s="570"/>
      <c r="AB533" s="339"/>
      <c r="AC533" s="339"/>
      <c r="AD533" s="339"/>
      <c r="AE533" s="339"/>
      <c r="AF533" s="339"/>
      <c r="AG533" s="339"/>
      <c r="AH533" s="339"/>
      <c r="AI533" s="339"/>
      <c r="AJ533" s="339"/>
      <c r="AK533" s="339"/>
      <c r="AL533" s="339"/>
      <c r="AM533" s="339"/>
      <c r="AN533" s="339"/>
      <c r="AO533" s="339"/>
      <c r="AP533" s="339"/>
      <c r="AQ533" s="339"/>
      <c r="AR533" s="339"/>
      <c r="AS533" s="339"/>
      <c r="AT533" s="339"/>
      <c r="AU533" s="339"/>
      <c r="AV533" s="339"/>
      <c r="AW533" s="339"/>
      <c r="AX533" s="339"/>
      <c r="AY533" s="339"/>
      <c r="AZ533" s="339"/>
      <c r="BA533" s="341"/>
      <c r="BB533" s="391"/>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1"/>
      <c r="BX533" s="341"/>
      <c r="BY533" s="341"/>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1011" t="s">
        <v>697</v>
      </c>
      <c r="D534" s="995"/>
      <c r="E534" s="798">
        <v>-2.0496842083399271E-2</v>
      </c>
      <c r="F534" s="570"/>
      <c r="G534" s="570"/>
      <c r="H534" s="1011" t="s">
        <v>697</v>
      </c>
      <c r="I534" s="995"/>
      <c r="J534" s="799">
        <v>3.8094070548183737E-3</v>
      </c>
      <c r="K534" s="570"/>
      <c r="L534" s="570"/>
      <c r="M534" s="1011" t="s">
        <v>682</v>
      </c>
      <c r="N534" s="995"/>
      <c r="O534" s="800">
        <v>4.7894202301264711E-2</v>
      </c>
      <c r="P534" s="570"/>
      <c r="Q534" s="570"/>
      <c r="AB534" s="339"/>
      <c r="AC534" s="339"/>
      <c r="AD534" s="339"/>
      <c r="AE534" s="339"/>
      <c r="AF534" s="339"/>
      <c r="AG534" s="339"/>
      <c r="AH534" s="339"/>
      <c r="AI534" s="339"/>
      <c r="AJ534" s="339"/>
      <c r="AK534" s="339"/>
      <c r="AL534" s="339"/>
      <c r="AM534" s="339"/>
      <c r="AN534" s="339"/>
      <c r="AO534" s="339"/>
      <c r="AP534" s="339"/>
      <c r="AQ534" s="339"/>
      <c r="AR534" s="339"/>
      <c r="AS534" s="339"/>
      <c r="AT534" s="339"/>
      <c r="AU534" s="339"/>
      <c r="AV534" s="339"/>
      <c r="AW534" s="339"/>
      <c r="AX534" s="339"/>
      <c r="AY534" s="339"/>
      <c r="AZ534" s="339"/>
      <c r="BA534" s="341"/>
      <c r="BB534" s="391"/>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1"/>
      <c r="BX534" s="341"/>
      <c r="BY534" s="341"/>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1011" t="s">
        <v>690</v>
      </c>
      <c r="D535" s="995"/>
      <c r="E535" s="798">
        <v>3.873254368730232E-2</v>
      </c>
      <c r="F535" s="570"/>
      <c r="G535" s="570"/>
      <c r="H535" s="1011" t="s">
        <v>690</v>
      </c>
      <c r="I535" s="995"/>
      <c r="J535" s="799">
        <v>7.1722033970616373E-3</v>
      </c>
      <c r="K535" s="570"/>
      <c r="L535" s="570"/>
      <c r="M535" s="1011" t="s">
        <v>672</v>
      </c>
      <c r="N535" s="995"/>
      <c r="O535" s="800">
        <v>6.7435832840166618E-2</v>
      </c>
      <c r="P535" s="570"/>
      <c r="Q535" s="570"/>
      <c r="AB535" s="339"/>
      <c r="AC535" s="339"/>
      <c r="AD535" s="339"/>
      <c r="AE535" s="339"/>
      <c r="AF535" s="339"/>
      <c r="AG535" s="339"/>
      <c r="AH535" s="339"/>
      <c r="AI535" s="339"/>
      <c r="AJ535" s="339"/>
      <c r="AK535" s="339"/>
      <c r="AL535" s="339"/>
      <c r="AM535" s="339"/>
      <c r="AN535" s="339"/>
      <c r="AO535" s="339"/>
      <c r="AP535" s="339"/>
      <c r="AQ535" s="339"/>
      <c r="AR535" s="339"/>
      <c r="AS535" s="339"/>
      <c r="AT535" s="339"/>
      <c r="AU535" s="339"/>
      <c r="AV535" s="339"/>
      <c r="AW535" s="339"/>
      <c r="AX535" s="339"/>
      <c r="AY535" s="339"/>
      <c r="AZ535" s="339"/>
      <c r="BA535" s="341"/>
      <c r="BB535" s="391"/>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1"/>
      <c r="BX535" s="341"/>
      <c r="BY535" s="341"/>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1011" t="s">
        <v>691</v>
      </c>
      <c r="D536" s="995"/>
      <c r="E536" s="798">
        <v>-2.4560146911449324E-2</v>
      </c>
      <c r="F536" s="570"/>
      <c r="G536" s="570"/>
      <c r="H536" s="1011" t="s">
        <v>691</v>
      </c>
      <c r="I536" s="995"/>
      <c r="J536" s="799">
        <v>-1.832521506672927E-2</v>
      </c>
      <c r="K536" s="570"/>
      <c r="L536" s="570"/>
      <c r="M536" s="1011" t="s">
        <v>673</v>
      </c>
      <c r="N536" s="995"/>
      <c r="O536" s="800">
        <v>5.8693151705048872E-2</v>
      </c>
      <c r="P536" s="570"/>
      <c r="Q536" s="570"/>
      <c r="AB536" s="339"/>
      <c r="AC536" s="339"/>
      <c r="AD536" s="339"/>
      <c r="AE536" s="339"/>
      <c r="AF536" s="339"/>
      <c r="AG536" s="339"/>
      <c r="AH536" s="339"/>
      <c r="AI536" s="339"/>
      <c r="AJ536" s="339"/>
      <c r="AK536" s="339"/>
      <c r="AL536" s="339"/>
      <c r="AM536" s="339"/>
      <c r="AN536" s="339"/>
      <c r="AO536" s="339"/>
      <c r="AP536" s="339"/>
      <c r="AQ536" s="339"/>
      <c r="AR536" s="339"/>
      <c r="AS536" s="339"/>
      <c r="AT536" s="339"/>
      <c r="AU536" s="339"/>
      <c r="AV536" s="339"/>
      <c r="AW536" s="339"/>
      <c r="AX536" s="339"/>
      <c r="AY536" s="339"/>
      <c r="AZ536" s="339"/>
      <c r="BA536" s="341"/>
      <c r="BB536" s="391"/>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1"/>
      <c r="BX536" s="341"/>
      <c r="BY536" s="341"/>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1011" t="s">
        <v>684</v>
      </c>
      <c r="D537" s="995"/>
      <c r="E537" s="798">
        <v>4.777434466725361E-2</v>
      </c>
      <c r="F537" s="570"/>
      <c r="G537" s="570"/>
      <c r="H537" s="1011" t="s">
        <v>684</v>
      </c>
      <c r="I537" s="995"/>
      <c r="J537" s="799">
        <v>7.3822657416230614E-3</v>
      </c>
      <c r="K537" s="570"/>
      <c r="L537" s="570"/>
      <c r="M537" s="1011" t="s">
        <v>697</v>
      </c>
      <c r="N537" s="995"/>
      <c r="O537" s="800">
        <v>1.9446437382979451E-2</v>
      </c>
      <c r="P537" s="570"/>
      <c r="Q537" s="570"/>
      <c r="AB537" s="339"/>
      <c r="AC537" s="339"/>
      <c r="AD537" s="339"/>
      <c r="AE537" s="339"/>
      <c r="AF537" s="339"/>
      <c r="AG537" s="339"/>
      <c r="AH537" s="339"/>
      <c r="AI537" s="339"/>
      <c r="AJ537" s="339"/>
      <c r="AK537" s="339"/>
      <c r="AL537" s="339"/>
      <c r="AM537" s="339"/>
      <c r="AN537" s="339"/>
      <c r="AO537" s="339"/>
      <c r="AP537" s="339"/>
      <c r="AQ537" s="339"/>
      <c r="AR537" s="339"/>
      <c r="AS537" s="339"/>
      <c r="AT537" s="339"/>
      <c r="AU537" s="339"/>
      <c r="AV537" s="339"/>
      <c r="AW537" s="339"/>
      <c r="AX537" s="339"/>
      <c r="AY537" s="339"/>
      <c r="AZ537" s="339"/>
      <c r="BA537" s="341"/>
      <c r="BB537" s="391"/>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1"/>
      <c r="BX537" s="341"/>
      <c r="BY537" s="341"/>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1011" t="s">
        <v>693</v>
      </c>
      <c r="D538" s="995"/>
      <c r="E538" s="798">
        <v>-3.3648354194827208E-2</v>
      </c>
      <c r="F538" s="570"/>
      <c r="G538" s="570"/>
      <c r="H538" s="1011" t="s">
        <v>693</v>
      </c>
      <c r="I538" s="995"/>
      <c r="J538" s="799">
        <v>-9.8227701279777029E-3</v>
      </c>
      <c r="K538" s="570"/>
      <c r="L538" s="570"/>
      <c r="M538" s="1011" t="s">
        <v>690</v>
      </c>
      <c r="N538" s="995"/>
      <c r="O538" s="800">
        <v>7.682520372521191E-3</v>
      </c>
      <c r="P538" s="570"/>
      <c r="Q538" s="570"/>
      <c r="AB538" s="339"/>
      <c r="AC538" s="339"/>
      <c r="AD538" s="339"/>
      <c r="AE538" s="339"/>
      <c r="AF538" s="339"/>
      <c r="AG538" s="339"/>
      <c r="AH538" s="339"/>
      <c r="AI538" s="339"/>
      <c r="AJ538" s="339"/>
      <c r="AK538" s="339"/>
      <c r="AL538" s="339"/>
      <c r="AM538" s="339"/>
      <c r="AN538" s="339"/>
      <c r="AO538" s="339"/>
      <c r="AP538" s="339"/>
      <c r="AQ538" s="339"/>
      <c r="AR538" s="339"/>
      <c r="AS538" s="339"/>
      <c r="AT538" s="339"/>
      <c r="AU538" s="339"/>
      <c r="AV538" s="339"/>
      <c r="AW538" s="339"/>
      <c r="AX538" s="339"/>
      <c r="AY538" s="339"/>
      <c r="AZ538" s="339"/>
      <c r="BA538" s="341"/>
      <c r="BB538" s="391"/>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1"/>
      <c r="BX538" s="341"/>
      <c r="BY538" s="341"/>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1011" t="s">
        <v>696</v>
      </c>
      <c r="D539" s="995"/>
      <c r="E539" s="798">
        <v>-3.2030217467779877E-2</v>
      </c>
      <c r="F539" s="570"/>
      <c r="G539" s="570"/>
      <c r="H539" s="1011" t="s">
        <v>696</v>
      </c>
      <c r="I539" s="995"/>
      <c r="J539" s="799">
        <v>-6.1473461237227028E-3</v>
      </c>
      <c r="K539" s="570"/>
      <c r="L539" s="570"/>
      <c r="M539" s="1011" t="s">
        <v>691</v>
      </c>
      <c r="N539" s="995"/>
      <c r="O539" s="800">
        <v>-3.2305170081591943E-2</v>
      </c>
      <c r="P539" s="570"/>
      <c r="Q539" s="570"/>
      <c r="AB539" s="339"/>
      <c r="AC539" s="339"/>
      <c r="AD539" s="339"/>
      <c r="AE539" s="339"/>
      <c r="AF539" s="339"/>
      <c r="AG539" s="339"/>
      <c r="AH539" s="339"/>
      <c r="AI539" s="339"/>
      <c r="AJ539" s="339"/>
      <c r="AK539" s="339"/>
      <c r="AL539" s="339"/>
      <c r="AM539" s="339"/>
      <c r="AN539" s="339"/>
      <c r="AO539" s="339"/>
      <c r="AP539" s="339"/>
      <c r="AQ539" s="339"/>
      <c r="AR539" s="339"/>
      <c r="AS539" s="339"/>
      <c r="AT539" s="339"/>
      <c r="AU539" s="339"/>
      <c r="AV539" s="339"/>
      <c r="AW539" s="339"/>
      <c r="AX539" s="339"/>
      <c r="AY539" s="339"/>
      <c r="AZ539" s="339"/>
      <c r="BA539" s="341"/>
      <c r="BB539" s="391"/>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1"/>
      <c r="BX539" s="341"/>
      <c r="BY539" s="341"/>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1011" t="s">
        <v>698</v>
      </c>
      <c r="D540" s="995"/>
      <c r="E540" s="798">
        <v>-5.7285685600514244E-3</v>
      </c>
      <c r="F540" s="570"/>
      <c r="G540" s="570"/>
      <c r="H540" s="1011" t="s">
        <v>698</v>
      </c>
      <c r="I540" s="995"/>
      <c r="J540" s="799">
        <v>9.2501351328801856E-3</v>
      </c>
      <c r="K540" s="570"/>
      <c r="L540" s="570"/>
      <c r="M540" s="1011" t="s">
        <v>684</v>
      </c>
      <c r="N540" s="995"/>
      <c r="O540" s="800">
        <v>2.3232533921465206E-2</v>
      </c>
      <c r="P540" s="570"/>
      <c r="Q540" s="570"/>
      <c r="AB540" s="339"/>
      <c r="AC540" s="339"/>
      <c r="AD540" s="339"/>
      <c r="AE540" s="339"/>
      <c r="AF540" s="339"/>
      <c r="AG540" s="339"/>
      <c r="AH540" s="339"/>
      <c r="AI540" s="339"/>
      <c r="AJ540" s="339"/>
      <c r="AK540" s="339"/>
      <c r="AL540" s="339"/>
      <c r="AM540" s="339"/>
      <c r="AN540" s="339"/>
      <c r="AO540" s="339"/>
      <c r="AP540" s="339"/>
      <c r="AQ540" s="339"/>
      <c r="AR540" s="339"/>
      <c r="AS540" s="339"/>
      <c r="AT540" s="339"/>
      <c r="AU540" s="339"/>
      <c r="AV540" s="339"/>
      <c r="AW540" s="339"/>
      <c r="AX540" s="339"/>
      <c r="AY540" s="339"/>
      <c r="AZ540" s="339"/>
      <c r="BA540" s="341"/>
      <c r="BB540" s="391"/>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1"/>
      <c r="BX540" s="341"/>
      <c r="BY540" s="341"/>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1011" t="s">
        <v>689</v>
      </c>
      <c r="D541" s="995"/>
      <c r="E541" s="798">
        <v>-3.9721604045927637E-2</v>
      </c>
      <c r="F541" s="570"/>
      <c r="G541" s="570"/>
      <c r="H541" s="1011" t="s">
        <v>689</v>
      </c>
      <c r="I541" s="995"/>
      <c r="J541" s="799">
        <v>-9.6257753747361566E-3</v>
      </c>
      <c r="K541" s="570"/>
      <c r="L541" s="570"/>
      <c r="M541" s="1011" t="s">
        <v>693</v>
      </c>
      <c r="N541" s="995"/>
      <c r="O541" s="800">
        <v>-1.2977087845950105E-2</v>
      </c>
      <c r="P541" s="570"/>
      <c r="Q541" s="570"/>
      <c r="AB541" s="339"/>
      <c r="AC541" s="339"/>
      <c r="AD541" s="339"/>
      <c r="AE541" s="339"/>
      <c r="AF541" s="339"/>
      <c r="AG541" s="339"/>
      <c r="AH541" s="339"/>
      <c r="AI541" s="339"/>
      <c r="AJ541" s="339"/>
      <c r="AK541" s="339"/>
      <c r="AL541" s="339"/>
      <c r="AM541" s="339"/>
      <c r="AN541" s="339"/>
      <c r="AO541" s="339"/>
      <c r="AP541" s="339"/>
      <c r="AQ541" s="339"/>
      <c r="AR541" s="339"/>
      <c r="AS541" s="339"/>
      <c r="AT541" s="339"/>
      <c r="AU541" s="339"/>
      <c r="AV541" s="339"/>
      <c r="AW541" s="339"/>
      <c r="AX541" s="339"/>
      <c r="AY541" s="339"/>
      <c r="AZ541" s="339"/>
      <c r="BA541" s="341"/>
      <c r="BB541" s="391"/>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1"/>
      <c r="BX541" s="341"/>
      <c r="BY541" s="341"/>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1011" t="s">
        <v>681</v>
      </c>
      <c r="D542" s="995"/>
      <c r="E542" s="798">
        <v>-5.5411373707605016E-2</v>
      </c>
      <c r="F542" s="570"/>
      <c r="G542" s="570"/>
      <c r="H542" s="1011" t="s">
        <v>681</v>
      </c>
      <c r="I542" s="995"/>
      <c r="J542" s="799">
        <v>-1.8389686099810492E-2</v>
      </c>
      <c r="K542" s="570"/>
      <c r="L542" s="570"/>
      <c r="M542" s="1011" t="s">
        <v>696</v>
      </c>
      <c r="N542" s="995"/>
      <c r="O542" s="800">
        <v>-1.7409984500470238E-2</v>
      </c>
      <c r="P542" s="570"/>
      <c r="Q542" s="570"/>
      <c r="AB542" s="339"/>
      <c r="AC542" s="339"/>
      <c r="AD542" s="339"/>
      <c r="AE542" s="339"/>
      <c r="AF542" s="339"/>
      <c r="AG542" s="339"/>
      <c r="AH542" s="339"/>
      <c r="AI542" s="339"/>
      <c r="AJ542" s="339"/>
      <c r="AK542" s="339"/>
      <c r="AL542" s="339"/>
      <c r="AM542" s="339"/>
      <c r="AN542" s="339"/>
      <c r="AO542" s="339"/>
      <c r="AP542" s="339"/>
      <c r="AQ542" s="339"/>
      <c r="AR542" s="339"/>
      <c r="AS542" s="339"/>
      <c r="AT542" s="339"/>
      <c r="AU542" s="339"/>
      <c r="AV542" s="339"/>
      <c r="AW542" s="339"/>
      <c r="AX542" s="339"/>
      <c r="AY542" s="339"/>
      <c r="AZ542" s="339"/>
      <c r="BA542" s="341"/>
      <c r="BB542" s="391"/>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1"/>
      <c r="BX542" s="341"/>
      <c r="BY542" s="341"/>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1011" t="s">
        <v>674</v>
      </c>
      <c r="D543" s="995"/>
      <c r="E543" s="798">
        <v>6.8850486704802608E-2</v>
      </c>
      <c r="F543" s="570"/>
      <c r="G543" s="570"/>
      <c r="H543" s="1011" t="s">
        <v>674</v>
      </c>
      <c r="I543" s="995"/>
      <c r="J543" s="799">
        <v>3.156968273136674E-2</v>
      </c>
      <c r="K543" s="570"/>
      <c r="L543" s="570"/>
      <c r="M543" s="1011" t="s">
        <v>698</v>
      </c>
      <c r="N543" s="995"/>
      <c r="O543" s="800">
        <v>-4.4855502584462198E-3</v>
      </c>
      <c r="P543" s="570"/>
      <c r="Q543" s="570"/>
      <c r="AB543" s="339"/>
      <c r="AC543" s="339"/>
      <c r="AD543" s="339"/>
      <c r="AE543" s="339"/>
      <c r="AF543" s="339"/>
      <c r="AG543" s="339"/>
      <c r="AH543" s="339"/>
      <c r="AI543" s="339"/>
      <c r="AJ543" s="339"/>
      <c r="AK543" s="339"/>
      <c r="AL543" s="339"/>
      <c r="AM543" s="339"/>
      <c r="AN543" s="339"/>
      <c r="AO543" s="339"/>
      <c r="AP543" s="339"/>
      <c r="AQ543" s="339"/>
      <c r="AR543" s="339"/>
      <c r="AS543" s="339"/>
      <c r="AT543" s="339"/>
      <c r="AU543" s="339"/>
      <c r="AV543" s="339"/>
      <c r="AW543" s="339"/>
      <c r="AX543" s="339"/>
      <c r="AY543" s="339"/>
      <c r="AZ543" s="339"/>
      <c r="BA543" s="341"/>
      <c r="BB543" s="391"/>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1"/>
      <c r="BX543" s="341"/>
      <c r="BY543" s="341"/>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1011" t="s">
        <v>688</v>
      </c>
      <c r="D544" s="995"/>
      <c r="E544" s="798">
        <v>-4.6118660567004435E-2</v>
      </c>
      <c r="F544" s="570"/>
      <c r="G544" s="570"/>
      <c r="H544" s="1011" t="s">
        <v>688</v>
      </c>
      <c r="I544" s="995"/>
      <c r="J544" s="799">
        <v>-2.8658090623241098E-2</v>
      </c>
      <c r="K544" s="570"/>
      <c r="L544" s="570"/>
      <c r="M544" s="1011" t="s">
        <v>689</v>
      </c>
      <c r="N544" s="995"/>
      <c r="O544" s="800">
        <v>-2.1886459203008111E-2</v>
      </c>
      <c r="P544" s="570"/>
      <c r="Q544" s="570"/>
      <c r="AB544" s="339"/>
      <c r="AC544" s="339"/>
      <c r="AD544" s="339"/>
      <c r="AE544" s="339"/>
      <c r="AF544" s="339"/>
      <c r="AG544" s="339"/>
      <c r="AH544" s="339"/>
      <c r="AI544" s="339"/>
      <c r="AJ544" s="339"/>
      <c r="AK544" s="339"/>
      <c r="AL544" s="339"/>
      <c r="AM544" s="339"/>
      <c r="AN544" s="339"/>
      <c r="AO544" s="339"/>
      <c r="AP544" s="339"/>
      <c r="AQ544" s="339"/>
      <c r="AR544" s="339"/>
      <c r="AS544" s="339"/>
      <c r="AT544" s="339"/>
      <c r="AU544" s="339"/>
      <c r="AV544" s="339"/>
      <c r="AW544" s="339"/>
      <c r="AX544" s="339"/>
      <c r="AY544" s="339"/>
      <c r="AZ544" s="339"/>
      <c r="BA544" s="341"/>
      <c r="BB544" s="391"/>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1"/>
      <c r="BX544" s="341"/>
      <c r="BY544" s="341"/>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1011" t="s">
        <v>685</v>
      </c>
      <c r="D545" s="995"/>
      <c r="E545" s="798">
        <v>-4.7273954559589007E-2</v>
      </c>
      <c r="F545" s="570"/>
      <c r="G545" s="570"/>
      <c r="H545" s="1011" t="s">
        <v>685</v>
      </c>
      <c r="I545" s="995"/>
      <c r="J545" s="799">
        <v>-1.4185152296595014E-2</v>
      </c>
      <c r="K545" s="570"/>
      <c r="L545" s="570"/>
      <c r="M545" s="1011" t="s">
        <v>681</v>
      </c>
      <c r="N545" s="995"/>
      <c r="O545" s="800">
        <v>-4.4701903545627808E-2</v>
      </c>
      <c r="P545" s="570"/>
      <c r="Q545" s="570"/>
      <c r="AB545" s="339"/>
      <c r="AC545" s="339"/>
      <c r="AD545" s="339"/>
      <c r="AE545" s="339"/>
      <c r="AF545" s="339"/>
      <c r="AG545" s="339"/>
      <c r="AH545" s="339"/>
      <c r="AI545" s="339"/>
      <c r="AJ545" s="339"/>
      <c r="AK545" s="339"/>
      <c r="AL545" s="339"/>
      <c r="AM545" s="339"/>
      <c r="AN545" s="339"/>
      <c r="AO545" s="339"/>
      <c r="AP545" s="339"/>
      <c r="AQ545" s="339"/>
      <c r="AR545" s="339"/>
      <c r="AS545" s="339"/>
      <c r="AT545" s="339"/>
      <c r="AU545" s="339"/>
      <c r="AV545" s="339"/>
      <c r="AW545" s="339"/>
      <c r="AX545" s="339"/>
      <c r="AY545" s="339"/>
      <c r="AZ545" s="339"/>
      <c r="BA545" s="341"/>
      <c r="BB545" s="391"/>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1"/>
      <c r="BX545" s="341"/>
      <c r="BY545" s="341"/>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1011" t="s">
        <v>683</v>
      </c>
      <c r="D546" s="995"/>
      <c r="E546" s="798">
        <v>-5.0546343539977036E-2</v>
      </c>
      <c r="F546" s="570"/>
      <c r="G546" s="570"/>
      <c r="H546" s="1011" t="s">
        <v>683</v>
      </c>
      <c r="I546" s="995"/>
      <c r="J546" s="799">
        <v>-2.287291851649291E-2</v>
      </c>
      <c r="K546" s="570"/>
      <c r="L546" s="570"/>
      <c r="M546" s="1011" t="s">
        <v>674</v>
      </c>
      <c r="N546" s="995"/>
      <c r="O546" s="800">
        <v>3.5830769678146579E-2</v>
      </c>
      <c r="P546" s="570"/>
      <c r="Q546" s="570"/>
      <c r="AB546" s="339"/>
      <c r="AC546" s="339"/>
      <c r="AD546" s="339"/>
      <c r="AE546" s="339"/>
      <c r="AF546" s="339"/>
      <c r="AG546" s="339"/>
      <c r="AH546" s="339"/>
      <c r="AI546" s="339"/>
      <c r="AJ546" s="339"/>
      <c r="AK546" s="339"/>
      <c r="AL546" s="339"/>
      <c r="AM546" s="339"/>
      <c r="AN546" s="339"/>
      <c r="AO546" s="339"/>
      <c r="AP546" s="339"/>
      <c r="AQ546" s="339"/>
      <c r="AR546" s="339"/>
      <c r="AS546" s="339"/>
      <c r="AT546" s="339"/>
      <c r="AU546" s="339"/>
      <c r="AV546" s="339"/>
      <c r="AW546" s="339"/>
      <c r="AX546" s="339"/>
      <c r="AY546" s="339"/>
      <c r="AZ546" s="339"/>
      <c r="BA546" s="341"/>
      <c r="BB546" s="391"/>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1"/>
      <c r="BX546" s="341"/>
      <c r="BY546" s="341"/>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1011" t="s">
        <v>669</v>
      </c>
      <c r="D547" s="995"/>
      <c r="E547" s="801">
        <v>7.6350857867063845E-2</v>
      </c>
      <c r="F547" s="570"/>
      <c r="G547" s="570"/>
      <c r="H547" s="1011" t="s">
        <v>669</v>
      </c>
      <c r="I547" s="995"/>
      <c r="J547" s="802">
        <v>9.2299388457973627E-2</v>
      </c>
      <c r="K547" s="570"/>
      <c r="L547" s="570"/>
      <c r="M547" s="1011" t="s">
        <v>688</v>
      </c>
      <c r="N547" s="995"/>
      <c r="O547" s="800">
        <v>-2.7947961944688446E-2</v>
      </c>
      <c r="P547" s="570"/>
      <c r="Q547" s="570"/>
      <c r="AB547" s="339"/>
      <c r="AC547" s="339"/>
      <c r="AD547" s="339"/>
      <c r="AE547" s="339"/>
      <c r="AF547" s="339"/>
      <c r="AG547" s="339"/>
      <c r="AH547" s="339"/>
      <c r="AI547" s="339"/>
      <c r="AJ547" s="339"/>
      <c r="AK547" s="339"/>
      <c r="AL547" s="339"/>
      <c r="AM547" s="339"/>
      <c r="AN547" s="339"/>
      <c r="AO547" s="339"/>
      <c r="AP547" s="339"/>
      <c r="AQ547" s="339"/>
      <c r="AR547" s="339"/>
      <c r="AS547" s="339"/>
      <c r="AT547" s="339"/>
      <c r="AU547" s="339"/>
      <c r="AV547" s="339"/>
      <c r="AW547" s="339"/>
      <c r="AX547" s="339"/>
      <c r="AY547" s="339"/>
      <c r="AZ547" s="339"/>
      <c r="BA547" s="341"/>
      <c r="BB547" s="391"/>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1"/>
      <c r="BX547" s="341"/>
      <c r="BY547" s="341"/>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996"/>
      <c r="D548" s="995"/>
      <c r="E548" s="571"/>
      <c r="F548" s="570"/>
      <c r="G548" s="570"/>
      <c r="H548" s="996"/>
      <c r="I548" s="995"/>
      <c r="J548" s="571"/>
      <c r="K548" s="570"/>
      <c r="L548" s="570"/>
      <c r="M548" s="1011" t="s">
        <v>685</v>
      </c>
      <c r="N548" s="995"/>
      <c r="O548" s="800">
        <v>-1.8436502083219074E-2</v>
      </c>
      <c r="P548" s="570"/>
      <c r="Q548" s="570"/>
      <c r="AB548" s="339"/>
      <c r="AC548" s="339"/>
      <c r="AD548" s="339"/>
      <c r="AE548" s="339"/>
      <c r="AF548" s="339"/>
      <c r="AG548" s="339"/>
      <c r="AH548" s="339"/>
      <c r="AI548" s="339"/>
      <c r="AJ548" s="339"/>
      <c r="AK548" s="339"/>
      <c r="AL548" s="339"/>
      <c r="AM548" s="339"/>
      <c r="AN548" s="339"/>
      <c r="AO548" s="339"/>
      <c r="AP548" s="339"/>
      <c r="AQ548" s="339"/>
      <c r="AR548" s="339"/>
      <c r="AS548" s="339"/>
      <c r="AT548" s="339"/>
      <c r="AU548" s="339"/>
      <c r="AV548" s="339"/>
      <c r="AW548" s="339"/>
      <c r="AX548" s="339"/>
      <c r="AY548" s="339"/>
      <c r="AZ548" s="339"/>
      <c r="BA548" s="341"/>
      <c r="BB548" s="391"/>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1"/>
      <c r="BX548" s="341"/>
      <c r="BY548" s="341"/>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996"/>
      <c r="D549" s="995"/>
      <c r="E549" s="570"/>
      <c r="F549" s="570"/>
      <c r="G549" s="570"/>
      <c r="H549" s="996"/>
      <c r="I549" s="995"/>
      <c r="J549" s="570"/>
      <c r="K549" s="570"/>
      <c r="L549" s="570"/>
      <c r="M549" s="1011" t="s">
        <v>683</v>
      </c>
      <c r="N549" s="995"/>
      <c r="O549" s="800">
        <v>-2.6781970047963569E-2</v>
      </c>
      <c r="P549" s="570"/>
      <c r="Q549" s="570"/>
      <c r="AB549" s="339"/>
      <c r="AC549" s="339"/>
      <c r="AD549" s="339"/>
      <c r="AE549" s="339"/>
      <c r="AF549" s="339"/>
      <c r="AG549" s="339"/>
      <c r="AH549" s="339"/>
      <c r="AI549" s="339"/>
      <c r="AJ549" s="339"/>
      <c r="AK549" s="339"/>
      <c r="AL549" s="339"/>
      <c r="AM549" s="339"/>
      <c r="AN549" s="339"/>
      <c r="AO549" s="339"/>
      <c r="AP549" s="339"/>
      <c r="AQ549" s="339"/>
      <c r="AR549" s="339"/>
      <c r="AS549" s="339"/>
      <c r="AT549" s="339"/>
      <c r="AU549" s="339"/>
      <c r="AV549" s="339"/>
      <c r="AW549" s="339"/>
      <c r="AX549" s="339"/>
      <c r="AY549" s="339"/>
      <c r="AZ549" s="339"/>
      <c r="BA549" s="341"/>
      <c r="BB549" s="391"/>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1"/>
      <c r="BX549" s="341"/>
      <c r="BY549" s="341"/>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1012" t="s">
        <v>243</v>
      </c>
      <c r="D550" s="995"/>
      <c r="E550" s="995"/>
      <c r="F550" s="570"/>
      <c r="G550" s="570"/>
      <c r="H550" s="1012" t="s">
        <v>243</v>
      </c>
      <c r="I550" s="995"/>
      <c r="J550" s="995"/>
      <c r="K550" s="570"/>
      <c r="L550" s="570"/>
      <c r="M550" s="1011" t="s">
        <v>669</v>
      </c>
      <c r="N550" s="995"/>
      <c r="O550" s="803">
        <v>7.7995904799543478E-2</v>
      </c>
      <c r="P550" s="570"/>
      <c r="Q550" s="570"/>
      <c r="AB550" s="339"/>
      <c r="AC550" s="339"/>
      <c r="AD550" s="339"/>
      <c r="AE550" s="339"/>
      <c r="AF550" s="339"/>
      <c r="AG550" s="339"/>
      <c r="AH550" s="339"/>
      <c r="AI550" s="339"/>
      <c r="AJ550" s="339"/>
      <c r="AK550" s="339"/>
      <c r="AL550" s="339"/>
      <c r="AM550" s="339"/>
      <c r="AN550" s="339"/>
      <c r="AO550" s="339"/>
      <c r="AP550" s="339"/>
      <c r="AQ550" s="339"/>
      <c r="AR550" s="339"/>
      <c r="AS550" s="339"/>
      <c r="AT550" s="339"/>
      <c r="AU550" s="339"/>
      <c r="AV550" s="339"/>
      <c r="AW550" s="339"/>
      <c r="AX550" s="339"/>
      <c r="AY550" s="339"/>
      <c r="AZ550" s="339"/>
      <c r="BA550" s="341"/>
      <c r="BB550" s="391"/>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1"/>
      <c r="BX550" s="341"/>
      <c r="BY550" s="341"/>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1007" t="s">
        <v>198</v>
      </c>
      <c r="D551" s="995"/>
      <c r="E551" s="818" t="s">
        <v>199</v>
      </c>
      <c r="F551" s="570"/>
      <c r="G551" s="570"/>
      <c r="H551" s="1007" t="s">
        <v>198</v>
      </c>
      <c r="I551" s="995"/>
      <c r="J551" s="819" t="s">
        <v>199</v>
      </c>
      <c r="K551" s="570"/>
      <c r="L551" s="570"/>
      <c r="M551" s="996"/>
      <c r="N551" s="995"/>
      <c r="O551" s="571"/>
      <c r="P551" s="570"/>
      <c r="Q551" s="570"/>
      <c r="AB551" s="339"/>
      <c r="AC551" s="339"/>
      <c r="AD551" s="339"/>
      <c r="AE551" s="339"/>
      <c r="AF551" s="339"/>
      <c r="AG551" s="339"/>
      <c r="AH551" s="339"/>
      <c r="AI551" s="339"/>
      <c r="AJ551" s="339"/>
      <c r="AK551" s="339"/>
      <c r="AL551" s="339"/>
      <c r="AM551" s="339"/>
      <c r="AN551" s="339"/>
      <c r="AO551" s="339"/>
      <c r="AP551" s="339"/>
      <c r="AQ551" s="339"/>
      <c r="AR551" s="339"/>
      <c r="AS551" s="339"/>
      <c r="AT551" s="339"/>
      <c r="AU551" s="339"/>
      <c r="AV551" s="339"/>
      <c r="AW551" s="339"/>
      <c r="AX551" s="339"/>
      <c r="AY551" s="339"/>
      <c r="AZ551" s="339"/>
      <c r="BA551" s="341"/>
      <c r="BB551" s="391"/>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1"/>
      <c r="BX551" s="341"/>
      <c r="BY551" s="341"/>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1011" t="s">
        <v>199</v>
      </c>
      <c r="D552" s="995"/>
      <c r="E552" s="820">
        <v>1.0000000000000002</v>
      </c>
      <c r="F552" s="570"/>
      <c r="G552" s="570"/>
      <c r="H552" s="1011" t="s">
        <v>199</v>
      </c>
      <c r="I552" s="995"/>
      <c r="J552" s="821">
        <v>1.0000000000000002</v>
      </c>
      <c r="K552" s="570"/>
      <c r="L552" s="570"/>
      <c r="M552" s="996"/>
      <c r="N552" s="995"/>
      <c r="O552" s="570"/>
      <c r="P552" s="570"/>
      <c r="Q552" s="570"/>
      <c r="AB552" s="339"/>
      <c r="AC552" s="339"/>
      <c r="AD552" s="339"/>
      <c r="AE552" s="339"/>
      <c r="AF552" s="339"/>
      <c r="AG552" s="339"/>
      <c r="AH552" s="339"/>
      <c r="AI552" s="339"/>
      <c r="AJ552" s="339"/>
      <c r="AK552" s="339"/>
      <c r="AL552" s="339"/>
      <c r="AM552" s="339"/>
      <c r="AN552" s="339"/>
      <c r="AO552" s="339"/>
      <c r="AP552" s="339"/>
      <c r="AQ552" s="339"/>
      <c r="AR552" s="339"/>
      <c r="AS552" s="339"/>
      <c r="AT552" s="339"/>
      <c r="AU552" s="339"/>
      <c r="AV552" s="339"/>
      <c r="AW552" s="339"/>
      <c r="AX552" s="339"/>
      <c r="AY552" s="339"/>
      <c r="AZ552" s="339"/>
      <c r="BA552" s="341"/>
      <c r="BB552" s="391"/>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1"/>
      <c r="BX552" s="341"/>
      <c r="BY552" s="341"/>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996"/>
      <c r="D553" s="995"/>
      <c r="E553" s="571"/>
      <c r="F553" s="570"/>
      <c r="G553" s="570"/>
      <c r="H553" s="996"/>
      <c r="I553" s="995"/>
      <c r="J553" s="571"/>
      <c r="K553" s="570"/>
      <c r="L553" s="570"/>
      <c r="M553" s="1012" t="s">
        <v>243</v>
      </c>
      <c r="N553" s="995"/>
      <c r="O553" s="995"/>
      <c r="P553" s="570"/>
      <c r="Q553" s="570"/>
      <c r="AB553" s="339"/>
      <c r="AC553" s="339"/>
      <c r="AD553" s="339"/>
      <c r="AE553" s="339"/>
      <c r="AF553" s="339"/>
      <c r="AG553" s="339"/>
      <c r="AH553" s="339"/>
      <c r="AI553" s="339"/>
      <c r="AJ553" s="339"/>
      <c r="AK553" s="339"/>
      <c r="AL553" s="339"/>
      <c r="AM553" s="339"/>
      <c r="AN553" s="339"/>
      <c r="AO553" s="339"/>
      <c r="AP553" s="339"/>
      <c r="AQ553" s="339"/>
      <c r="AR553" s="339"/>
      <c r="AS553" s="339"/>
      <c r="AT553" s="339"/>
      <c r="AU553" s="339"/>
      <c r="AV553" s="339"/>
      <c r="AW553" s="339"/>
      <c r="AX553" s="339"/>
      <c r="AY553" s="339"/>
      <c r="AZ553" s="339"/>
      <c r="BA553" s="341"/>
      <c r="BB553" s="391"/>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1"/>
      <c r="BX553" s="341"/>
      <c r="BY553" s="341"/>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996"/>
      <c r="D554" s="995"/>
      <c r="E554" s="570"/>
      <c r="F554" s="570"/>
      <c r="G554" s="570"/>
      <c r="H554" s="996"/>
      <c r="I554" s="995"/>
      <c r="J554" s="570"/>
      <c r="K554" s="570"/>
      <c r="L554" s="570"/>
      <c r="M554" s="1007" t="s">
        <v>198</v>
      </c>
      <c r="N554" s="995"/>
      <c r="O554" s="822" t="s">
        <v>199</v>
      </c>
      <c r="P554" s="570"/>
      <c r="Q554" s="570"/>
      <c r="AB554" s="339"/>
      <c r="AC554" s="339"/>
      <c r="AD554" s="339"/>
      <c r="AE554" s="339"/>
      <c r="AF554" s="339"/>
      <c r="AG554" s="339"/>
      <c r="AH554" s="339"/>
      <c r="AI554" s="339"/>
      <c r="AJ554" s="339"/>
      <c r="AK554" s="339"/>
      <c r="AL554" s="339"/>
      <c r="AM554" s="339"/>
      <c r="AN554" s="339"/>
      <c r="AO554" s="339"/>
      <c r="AP554" s="339"/>
      <c r="AQ554" s="339"/>
      <c r="AR554" s="339"/>
      <c r="AS554" s="339"/>
      <c r="AT554" s="339"/>
      <c r="AU554" s="339"/>
      <c r="AV554" s="339"/>
      <c r="AW554" s="339"/>
      <c r="AX554" s="339"/>
      <c r="AY554" s="339"/>
      <c r="AZ554" s="339"/>
      <c r="BA554" s="341"/>
      <c r="BB554" s="391"/>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1"/>
      <c r="BX554" s="341"/>
      <c r="BY554" s="341"/>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996"/>
      <c r="D555" s="995"/>
      <c r="E555" s="570"/>
      <c r="F555" s="570"/>
      <c r="G555" s="570"/>
      <c r="H555" s="996"/>
      <c r="I555" s="995"/>
      <c r="J555" s="570"/>
      <c r="K555" s="570"/>
      <c r="L555" s="570"/>
      <c r="M555" s="1011" t="s">
        <v>199</v>
      </c>
      <c r="N555" s="995"/>
      <c r="O555" s="823">
        <v>1</v>
      </c>
      <c r="P555" s="570"/>
      <c r="Q555" s="570"/>
      <c r="AB555" s="339"/>
      <c r="AC555" s="339"/>
      <c r="AD555" s="339"/>
      <c r="AE555" s="339"/>
      <c r="AF555" s="339"/>
      <c r="AG555" s="339"/>
      <c r="AH555" s="339"/>
      <c r="AI555" s="339"/>
      <c r="AJ555" s="339"/>
      <c r="AK555" s="339"/>
      <c r="AL555" s="339"/>
      <c r="AM555" s="339"/>
      <c r="AN555" s="339"/>
      <c r="AO555" s="339"/>
      <c r="AP555" s="339"/>
      <c r="AQ555" s="339"/>
      <c r="AR555" s="339"/>
      <c r="AS555" s="339"/>
      <c r="AT555" s="339"/>
      <c r="AU555" s="339"/>
      <c r="AV555" s="339"/>
      <c r="AW555" s="339"/>
      <c r="AX555" s="339"/>
      <c r="AY555" s="339"/>
      <c r="AZ555" s="339"/>
      <c r="BA555" s="341"/>
      <c r="BB555" s="391"/>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1"/>
      <c r="BX555" s="341"/>
      <c r="BY555" s="341"/>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996"/>
      <c r="D556" s="995"/>
      <c r="E556" s="570"/>
      <c r="F556" s="570"/>
      <c r="G556" s="570"/>
      <c r="H556" s="996"/>
      <c r="I556" s="995"/>
      <c r="J556" s="570"/>
      <c r="K556" s="570"/>
      <c r="L556" s="570"/>
      <c r="M556" s="996"/>
      <c r="N556" s="995"/>
      <c r="O556" s="571"/>
      <c r="P556" s="570"/>
      <c r="Q556" s="570"/>
      <c r="AB556" s="339"/>
      <c r="AC556" s="339"/>
      <c r="AD556" s="339"/>
      <c r="AE556" s="339"/>
      <c r="AF556" s="339"/>
      <c r="AG556" s="339"/>
      <c r="AH556" s="339"/>
      <c r="AI556" s="339"/>
      <c r="AJ556" s="339"/>
      <c r="AK556" s="339"/>
      <c r="AL556" s="339"/>
      <c r="AM556" s="339"/>
      <c r="AN556" s="339"/>
      <c r="AO556" s="339"/>
      <c r="AP556" s="339"/>
      <c r="AQ556" s="339"/>
      <c r="AR556" s="339"/>
      <c r="AS556" s="339"/>
      <c r="AT556" s="339"/>
      <c r="AU556" s="339"/>
      <c r="AV556" s="339"/>
      <c r="AW556" s="339"/>
      <c r="AX556" s="339"/>
      <c r="AY556" s="339"/>
      <c r="AZ556" s="339"/>
      <c r="BA556" s="341"/>
      <c r="BB556" s="391"/>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1"/>
      <c r="BX556" s="341"/>
      <c r="BY556" s="341"/>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996"/>
      <c r="D557" s="995"/>
      <c r="E557" s="570"/>
      <c r="F557" s="570"/>
      <c r="G557" s="570"/>
      <c r="H557" s="996"/>
      <c r="I557" s="995"/>
      <c r="J557" s="570"/>
      <c r="K557" s="570"/>
      <c r="L557" s="570"/>
      <c r="M557" s="996"/>
      <c r="N557" s="995"/>
      <c r="O557" s="570"/>
      <c r="P557" s="570"/>
      <c r="Q557" s="570"/>
      <c r="AB557" s="339"/>
      <c r="AC557" s="339"/>
      <c r="AD557" s="339"/>
      <c r="AE557" s="339"/>
      <c r="AF557" s="339"/>
      <c r="AG557" s="339"/>
      <c r="AH557" s="339"/>
      <c r="AI557" s="339"/>
      <c r="AJ557" s="339"/>
      <c r="AK557" s="339"/>
      <c r="AL557" s="339"/>
      <c r="AM557" s="339"/>
      <c r="AN557" s="339"/>
      <c r="AO557" s="339"/>
      <c r="AP557" s="339"/>
      <c r="AQ557" s="339"/>
      <c r="AR557" s="339"/>
      <c r="AS557" s="339"/>
      <c r="AT557" s="339"/>
      <c r="AU557" s="339"/>
      <c r="AV557" s="339"/>
      <c r="AW557" s="339"/>
      <c r="AX557" s="339"/>
      <c r="AY557" s="339"/>
      <c r="AZ557" s="339"/>
      <c r="BA557" s="341"/>
      <c r="BB557" s="391"/>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1"/>
      <c r="BX557" s="341"/>
      <c r="BY557" s="341"/>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996"/>
      <c r="D558" s="995"/>
      <c r="E558" s="570"/>
      <c r="F558" s="570"/>
      <c r="G558" s="570"/>
      <c r="H558" s="996"/>
      <c r="I558" s="995"/>
      <c r="J558" s="570"/>
      <c r="K558" s="570"/>
      <c r="L558" s="570"/>
      <c r="M558" s="996"/>
      <c r="N558" s="995"/>
      <c r="O558" s="570"/>
      <c r="P558" s="570"/>
      <c r="Q558" s="570"/>
      <c r="AB558" s="339"/>
      <c r="AC558" s="339"/>
      <c r="AD558" s="339"/>
      <c r="AE558" s="339"/>
      <c r="AF558" s="339"/>
      <c r="AG558" s="339"/>
      <c r="AH558" s="339"/>
      <c r="AI558" s="339"/>
      <c r="AJ558" s="339"/>
      <c r="AK558" s="339"/>
      <c r="AL558" s="339"/>
      <c r="AM558" s="339"/>
      <c r="AN558" s="339"/>
      <c r="AO558" s="339"/>
      <c r="AP558" s="339"/>
      <c r="AQ558" s="339"/>
      <c r="AR558" s="339"/>
      <c r="AS558" s="339"/>
      <c r="AT558" s="339"/>
      <c r="AU558" s="339"/>
      <c r="AV558" s="339"/>
      <c r="AW558" s="339"/>
      <c r="AX558" s="339"/>
      <c r="AY558" s="339"/>
      <c r="AZ558" s="339"/>
      <c r="BA558" s="341"/>
      <c r="BB558" s="391"/>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1"/>
      <c r="BX558" s="341"/>
      <c r="BY558" s="341"/>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996"/>
      <c r="D559" s="995"/>
      <c r="E559" s="570"/>
      <c r="F559" s="570"/>
      <c r="G559" s="570"/>
      <c r="H559" s="996"/>
      <c r="I559" s="995"/>
      <c r="J559" s="570"/>
      <c r="K559" s="570"/>
      <c r="L559" s="570"/>
      <c r="M559" s="996"/>
      <c r="N559" s="995"/>
      <c r="O559" s="570"/>
      <c r="P559" s="570"/>
      <c r="Q559" s="570"/>
      <c r="AB559" s="339"/>
      <c r="AC559" s="339"/>
      <c r="AD559" s="339"/>
      <c r="AE559" s="339"/>
      <c r="AF559" s="339"/>
      <c r="AG559" s="339"/>
      <c r="AH559" s="339"/>
      <c r="AI559" s="339"/>
      <c r="AJ559" s="339"/>
      <c r="AK559" s="339"/>
      <c r="AL559" s="339"/>
      <c r="AM559" s="339"/>
      <c r="AN559" s="339"/>
      <c r="AO559" s="339"/>
      <c r="AP559" s="339"/>
      <c r="AQ559" s="339"/>
      <c r="AR559" s="339"/>
      <c r="AS559" s="339"/>
      <c r="AT559" s="339"/>
      <c r="AU559" s="339"/>
      <c r="AV559" s="339"/>
      <c r="AW559" s="339"/>
      <c r="AX559" s="339"/>
      <c r="AY559" s="339"/>
      <c r="AZ559" s="339"/>
      <c r="BA559" s="341"/>
      <c r="BB559" s="391"/>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1"/>
      <c r="BX559" s="341"/>
      <c r="BY559" s="341"/>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996"/>
      <c r="D560" s="995"/>
      <c r="E560" s="570"/>
      <c r="F560" s="570"/>
      <c r="G560" s="570"/>
      <c r="H560" s="996"/>
      <c r="I560" s="995"/>
      <c r="J560" s="570"/>
      <c r="K560" s="570"/>
      <c r="L560" s="570"/>
      <c r="M560" s="996"/>
      <c r="N560" s="995"/>
      <c r="O560" s="570"/>
      <c r="P560" s="570"/>
      <c r="Q560" s="570"/>
      <c r="AB560" s="339"/>
      <c r="AC560" s="339"/>
      <c r="AD560" s="339"/>
      <c r="AE560" s="339"/>
      <c r="AF560" s="339"/>
      <c r="AG560" s="339"/>
      <c r="AH560" s="339"/>
      <c r="AI560" s="339"/>
      <c r="AJ560" s="339"/>
      <c r="AK560" s="339"/>
      <c r="AL560" s="339"/>
      <c r="AM560" s="339"/>
      <c r="AN560" s="339"/>
      <c r="AO560" s="339"/>
      <c r="AP560" s="339"/>
      <c r="AQ560" s="339"/>
      <c r="AR560" s="339"/>
      <c r="AS560" s="339"/>
      <c r="AT560" s="339"/>
      <c r="AU560" s="339"/>
      <c r="AV560" s="339"/>
      <c r="AW560" s="339"/>
      <c r="AX560" s="339"/>
      <c r="AY560" s="339"/>
      <c r="AZ560" s="339"/>
      <c r="BA560" s="341"/>
      <c r="BB560" s="391"/>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1"/>
      <c r="BX560" s="341"/>
      <c r="BY560" s="341"/>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996"/>
      <c r="D561" s="995"/>
      <c r="E561" s="570"/>
      <c r="F561" s="570"/>
      <c r="G561" s="570"/>
      <c r="H561" s="996"/>
      <c r="I561" s="995"/>
      <c r="J561" s="570"/>
      <c r="K561" s="570"/>
      <c r="L561" s="570"/>
      <c r="M561" s="996"/>
      <c r="N561" s="995"/>
      <c r="O561" s="570"/>
      <c r="P561" s="570"/>
      <c r="Q561" s="570"/>
      <c r="AB561" s="339"/>
      <c r="AC561" s="339"/>
      <c r="AD561" s="339"/>
      <c r="AE561" s="339"/>
      <c r="AF561" s="339"/>
      <c r="AG561" s="339"/>
      <c r="AH561" s="339"/>
      <c r="AI561" s="339"/>
      <c r="AJ561" s="339"/>
      <c r="AK561" s="339"/>
      <c r="AL561" s="339"/>
      <c r="AM561" s="339"/>
      <c r="AN561" s="339"/>
      <c r="AO561" s="339"/>
      <c r="AP561" s="339"/>
      <c r="AQ561" s="339"/>
      <c r="AR561" s="339"/>
      <c r="AS561" s="339"/>
      <c r="AT561" s="339"/>
      <c r="AU561" s="339"/>
      <c r="AV561" s="339"/>
      <c r="AW561" s="339"/>
      <c r="AX561" s="339"/>
      <c r="AY561" s="339"/>
      <c r="AZ561" s="339"/>
      <c r="BA561" s="341"/>
      <c r="BB561" s="391"/>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1"/>
      <c r="BX561" s="341"/>
      <c r="BY561" s="341"/>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996"/>
      <c r="D562" s="995"/>
      <c r="E562" s="570"/>
      <c r="F562" s="570"/>
      <c r="G562" s="570"/>
      <c r="H562" s="996"/>
      <c r="I562" s="995"/>
      <c r="J562" s="570"/>
      <c r="K562" s="570"/>
      <c r="L562" s="570"/>
      <c r="M562" s="996"/>
      <c r="N562" s="995"/>
      <c r="O562" s="570"/>
      <c r="P562" s="570"/>
      <c r="Q562" s="570"/>
      <c r="AB562" s="339"/>
      <c r="AC562" s="339"/>
      <c r="AD562" s="339"/>
      <c r="AE562" s="339"/>
      <c r="AF562" s="339"/>
      <c r="AG562" s="339"/>
      <c r="AH562" s="339"/>
      <c r="AI562" s="339"/>
      <c r="AJ562" s="339"/>
      <c r="AK562" s="339"/>
      <c r="AL562" s="339"/>
      <c r="AM562" s="339"/>
      <c r="AN562" s="339"/>
      <c r="AO562" s="339"/>
      <c r="AP562" s="339"/>
      <c r="AQ562" s="339"/>
      <c r="AR562" s="339"/>
      <c r="AS562" s="339"/>
      <c r="AT562" s="339"/>
      <c r="AU562" s="339"/>
      <c r="AV562" s="339"/>
      <c r="AW562" s="339"/>
      <c r="AX562" s="339"/>
      <c r="AY562" s="339"/>
      <c r="AZ562" s="339"/>
      <c r="BA562" s="341"/>
      <c r="BB562" s="391"/>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1"/>
      <c r="BX562" s="341"/>
      <c r="BY562" s="341"/>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996"/>
      <c r="D563" s="995"/>
      <c r="E563" s="570"/>
      <c r="F563" s="570"/>
      <c r="G563" s="570"/>
      <c r="H563" s="996"/>
      <c r="I563" s="995"/>
      <c r="J563" s="570"/>
      <c r="K563" s="570"/>
      <c r="L563" s="570"/>
      <c r="M563" s="996"/>
      <c r="N563" s="995"/>
      <c r="O563" s="570"/>
      <c r="P563" s="570"/>
      <c r="Q563" s="570"/>
      <c r="AB563" s="339"/>
      <c r="AC563" s="339"/>
      <c r="AD563" s="339"/>
      <c r="AE563" s="339"/>
      <c r="AF563" s="339"/>
      <c r="AG563" s="339"/>
      <c r="AH563" s="339"/>
      <c r="AI563" s="339"/>
      <c r="AJ563" s="339"/>
      <c r="AK563" s="339"/>
      <c r="AL563" s="339"/>
      <c r="AM563" s="339"/>
      <c r="AN563" s="339"/>
      <c r="AO563" s="339"/>
      <c r="AP563" s="339"/>
      <c r="AQ563" s="339"/>
      <c r="AR563" s="339"/>
      <c r="AS563" s="339"/>
      <c r="AT563" s="339"/>
      <c r="AU563" s="339"/>
      <c r="AV563" s="339"/>
      <c r="AW563" s="339"/>
      <c r="AX563" s="339"/>
      <c r="AY563" s="339"/>
      <c r="AZ563" s="339"/>
      <c r="BA563" s="341"/>
      <c r="BB563" s="391"/>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1"/>
      <c r="BX563" s="341"/>
      <c r="BY563" s="341"/>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996"/>
      <c r="D564" s="995"/>
      <c r="E564" s="570"/>
      <c r="F564" s="570"/>
      <c r="G564" s="570"/>
      <c r="H564" s="996"/>
      <c r="I564" s="995"/>
      <c r="J564" s="570"/>
      <c r="K564" s="570"/>
      <c r="L564" s="570"/>
      <c r="M564" s="996"/>
      <c r="N564" s="995"/>
      <c r="O564" s="570"/>
      <c r="P564" s="570"/>
      <c r="Q564" s="570"/>
      <c r="AB564" s="339"/>
      <c r="AC564" s="339"/>
      <c r="AD564" s="339"/>
      <c r="AE564" s="339"/>
      <c r="AF564" s="339"/>
      <c r="AG564" s="339"/>
      <c r="AH564" s="339"/>
      <c r="AI564" s="339"/>
      <c r="AJ564" s="339"/>
      <c r="AK564" s="339"/>
      <c r="AL564" s="339"/>
      <c r="AM564" s="339"/>
      <c r="AN564" s="339"/>
      <c r="AO564" s="339"/>
      <c r="AP564" s="339"/>
      <c r="AQ564" s="339"/>
      <c r="AR564" s="339"/>
      <c r="AS564" s="339"/>
      <c r="AT564" s="339"/>
      <c r="AU564" s="339"/>
      <c r="AV564" s="339"/>
      <c r="AW564" s="339"/>
      <c r="AX564" s="339"/>
      <c r="AY564" s="339"/>
      <c r="AZ564" s="339"/>
      <c r="BA564" s="341"/>
      <c r="BB564" s="391"/>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1"/>
      <c r="BX564" s="341"/>
      <c r="BY564" s="341"/>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996"/>
      <c r="D565" s="995"/>
      <c r="E565" s="570"/>
      <c r="F565" s="570"/>
      <c r="G565" s="570"/>
      <c r="H565" s="996"/>
      <c r="I565" s="995"/>
      <c r="J565" s="570"/>
      <c r="K565" s="570"/>
      <c r="L565" s="570"/>
      <c r="M565" s="996"/>
      <c r="N565" s="995"/>
      <c r="O565" s="570"/>
      <c r="P565" s="570"/>
      <c r="Q565" s="570"/>
      <c r="AB565" s="339"/>
      <c r="AC565" s="339"/>
      <c r="AD565" s="339"/>
      <c r="AE565" s="339"/>
      <c r="AF565" s="339"/>
      <c r="AG565" s="339"/>
      <c r="AH565" s="339"/>
      <c r="AI565" s="339"/>
      <c r="AJ565" s="339"/>
      <c r="AK565" s="339"/>
      <c r="AL565" s="339"/>
      <c r="AM565" s="339"/>
      <c r="AN565" s="339"/>
      <c r="AO565" s="339"/>
      <c r="AP565" s="339"/>
      <c r="AQ565" s="339"/>
      <c r="AR565" s="339"/>
      <c r="AS565" s="339"/>
      <c r="AT565" s="339"/>
      <c r="AU565" s="339"/>
      <c r="AV565" s="339"/>
      <c r="AW565" s="339"/>
      <c r="AX565" s="339"/>
      <c r="AY565" s="339"/>
      <c r="AZ565" s="339"/>
      <c r="BA565" s="341"/>
      <c r="BB565" s="391"/>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1"/>
      <c r="BX565" s="341"/>
      <c r="BY565" s="341"/>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996"/>
      <c r="D566" s="995"/>
      <c r="E566" s="570"/>
      <c r="F566" s="570"/>
      <c r="G566" s="570"/>
      <c r="H566" s="996"/>
      <c r="I566" s="995"/>
      <c r="J566" s="570"/>
      <c r="K566" s="570"/>
      <c r="L566" s="570"/>
      <c r="M566" s="996"/>
      <c r="N566" s="995"/>
      <c r="O566" s="570"/>
      <c r="P566" s="570"/>
      <c r="Q566" s="570"/>
      <c r="AB566" s="339"/>
      <c r="AC566" s="339"/>
      <c r="AD566" s="339"/>
      <c r="AE566" s="339"/>
      <c r="AF566" s="339"/>
      <c r="AG566" s="339"/>
      <c r="AH566" s="339"/>
      <c r="AI566" s="339"/>
      <c r="AJ566" s="339"/>
      <c r="AK566" s="339"/>
      <c r="AL566" s="339"/>
      <c r="AM566" s="339"/>
      <c r="AN566" s="339"/>
      <c r="AO566" s="339"/>
      <c r="AP566" s="339"/>
      <c r="AQ566" s="339"/>
      <c r="AR566" s="339"/>
      <c r="AS566" s="339"/>
      <c r="AT566" s="339"/>
      <c r="AU566" s="339"/>
      <c r="AV566" s="339"/>
      <c r="AW566" s="339"/>
      <c r="AX566" s="339"/>
      <c r="AY566" s="339"/>
      <c r="AZ566" s="339"/>
      <c r="BA566" s="341"/>
      <c r="BB566" s="391"/>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1"/>
      <c r="BX566" s="341"/>
      <c r="BY566" s="341"/>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996"/>
      <c r="D567" s="995"/>
      <c r="E567" s="570"/>
      <c r="F567" s="570"/>
      <c r="G567" s="570"/>
      <c r="H567" s="996"/>
      <c r="I567" s="995"/>
      <c r="J567" s="570"/>
      <c r="K567" s="570"/>
      <c r="L567" s="570"/>
      <c r="M567" s="996"/>
      <c r="N567" s="995"/>
      <c r="O567" s="570"/>
      <c r="P567" s="570"/>
      <c r="Q567" s="570"/>
      <c r="AB567" s="339"/>
      <c r="AC567" s="339"/>
      <c r="AD567" s="339"/>
      <c r="AE567" s="339"/>
      <c r="AF567" s="339"/>
      <c r="AG567" s="339"/>
      <c r="AH567" s="339"/>
      <c r="AI567" s="339"/>
      <c r="AJ567" s="339"/>
      <c r="AK567" s="339"/>
      <c r="AL567" s="339"/>
      <c r="AM567" s="339"/>
      <c r="AN567" s="339"/>
      <c r="AO567" s="339"/>
      <c r="AP567" s="339"/>
      <c r="AQ567" s="339"/>
      <c r="AR567" s="339"/>
      <c r="AS567" s="339"/>
      <c r="AT567" s="339"/>
      <c r="AU567" s="339"/>
      <c r="AV567" s="339"/>
      <c r="AW567" s="339"/>
      <c r="AX567" s="339"/>
      <c r="AY567" s="339"/>
      <c r="AZ567" s="339"/>
      <c r="BA567" s="341"/>
      <c r="BB567" s="391"/>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1"/>
      <c r="BX567" s="341"/>
      <c r="BY567" s="341"/>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996"/>
      <c r="D568" s="995"/>
      <c r="E568" s="570"/>
      <c r="F568" s="570"/>
      <c r="G568" s="570"/>
      <c r="H568" s="996"/>
      <c r="I568" s="995"/>
      <c r="J568" s="570"/>
      <c r="K568" s="570"/>
      <c r="L568" s="570"/>
      <c r="M568" s="996"/>
      <c r="N568" s="995"/>
      <c r="O568" s="570"/>
      <c r="P568" s="570"/>
      <c r="Q568" s="570"/>
      <c r="AB568" s="339"/>
      <c r="AC568" s="339"/>
      <c r="AD568" s="339"/>
      <c r="AE568" s="339"/>
      <c r="AF568" s="339"/>
      <c r="AG568" s="339"/>
      <c r="AH568" s="339"/>
      <c r="AI568" s="339"/>
      <c r="AJ568" s="339"/>
      <c r="AK568" s="339"/>
      <c r="AL568" s="339"/>
      <c r="AM568" s="339"/>
      <c r="AN568" s="339"/>
      <c r="AO568" s="339"/>
      <c r="AP568" s="339"/>
      <c r="AQ568" s="339"/>
      <c r="AR568" s="339"/>
      <c r="AS568" s="339"/>
      <c r="AT568" s="339"/>
      <c r="AU568" s="339"/>
      <c r="AV568" s="339"/>
      <c r="AW568" s="339"/>
      <c r="AX568" s="339"/>
      <c r="AY568" s="339"/>
      <c r="AZ568" s="339"/>
      <c r="BA568" s="341"/>
      <c r="BB568" s="391"/>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1"/>
      <c r="BX568" s="341"/>
      <c r="BY568" s="341"/>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996"/>
      <c r="D569" s="995"/>
      <c r="E569" s="570"/>
      <c r="F569" s="570"/>
      <c r="G569" s="570"/>
      <c r="H569" s="996"/>
      <c r="I569" s="995"/>
      <c r="J569" s="570"/>
      <c r="K569" s="570"/>
      <c r="L569" s="570"/>
      <c r="M569" s="996"/>
      <c r="N569" s="995"/>
      <c r="O569" s="570"/>
      <c r="P569" s="570"/>
      <c r="Q569" s="570"/>
      <c r="AB569" s="339"/>
      <c r="AC569" s="339"/>
      <c r="AD569" s="339"/>
      <c r="AE569" s="339"/>
      <c r="AF569" s="339"/>
      <c r="AG569" s="339"/>
      <c r="AH569" s="339"/>
      <c r="AI569" s="339"/>
      <c r="AJ569" s="339"/>
      <c r="AK569" s="339"/>
      <c r="AL569" s="339"/>
      <c r="AM569" s="339"/>
      <c r="AN569" s="339"/>
      <c r="AO569" s="339"/>
      <c r="AP569" s="339"/>
      <c r="AQ569" s="339"/>
      <c r="AR569" s="339"/>
      <c r="AS569" s="339"/>
      <c r="AT569" s="339"/>
      <c r="AU569" s="339"/>
      <c r="AV569" s="339"/>
      <c r="AW569" s="339"/>
      <c r="AX569" s="339"/>
      <c r="AY569" s="339"/>
      <c r="AZ569" s="339"/>
      <c r="BA569" s="341"/>
      <c r="BB569" s="391"/>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1"/>
      <c r="BX569" s="341"/>
      <c r="BY569" s="341"/>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996"/>
      <c r="D570" s="995"/>
      <c r="E570" s="570"/>
      <c r="F570" s="570"/>
      <c r="G570" s="570"/>
      <c r="H570" s="996"/>
      <c r="I570" s="995"/>
      <c r="J570" s="570"/>
      <c r="K570" s="570"/>
      <c r="L570" s="570"/>
      <c r="M570" s="996"/>
      <c r="N570" s="995"/>
      <c r="O570" s="570"/>
      <c r="P570" s="570"/>
      <c r="Q570" s="570"/>
      <c r="AB570" s="339"/>
      <c r="AC570" s="339"/>
      <c r="AD570" s="339"/>
      <c r="AE570" s="339"/>
      <c r="AF570" s="339"/>
      <c r="AG570" s="339"/>
      <c r="AH570" s="339"/>
      <c r="AI570" s="339"/>
      <c r="AJ570" s="339"/>
      <c r="AK570" s="339"/>
      <c r="AL570" s="339"/>
      <c r="AM570" s="339"/>
      <c r="AN570" s="339"/>
      <c r="AO570" s="339"/>
      <c r="AP570" s="339"/>
      <c r="AQ570" s="339"/>
      <c r="AR570" s="339"/>
      <c r="AS570" s="339"/>
      <c r="AT570" s="339"/>
      <c r="AU570" s="339"/>
      <c r="AV570" s="339"/>
      <c r="AW570" s="339"/>
      <c r="AX570" s="339"/>
      <c r="AY570" s="339"/>
      <c r="AZ570" s="339"/>
      <c r="BA570" s="341"/>
      <c r="BB570" s="391"/>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1"/>
      <c r="BX570" s="341"/>
      <c r="BY570" s="341"/>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996"/>
      <c r="D571" s="995"/>
      <c r="E571" s="570"/>
      <c r="F571" s="570"/>
      <c r="G571" s="570"/>
      <c r="H571" s="996"/>
      <c r="I571" s="995"/>
      <c r="J571" s="570"/>
      <c r="K571" s="570"/>
      <c r="L571" s="570"/>
      <c r="M571" s="996"/>
      <c r="N571" s="995"/>
      <c r="O571" s="570"/>
      <c r="P571" s="570"/>
      <c r="Q571" s="570"/>
      <c r="AB571" s="339"/>
      <c r="AC571" s="339"/>
      <c r="AD571" s="339"/>
      <c r="AE571" s="339"/>
      <c r="AF571" s="339"/>
      <c r="AG571" s="339"/>
      <c r="AH571" s="339"/>
      <c r="AI571" s="339"/>
      <c r="AJ571" s="339"/>
      <c r="AK571" s="339"/>
      <c r="AL571" s="339"/>
      <c r="AM571" s="339"/>
      <c r="AN571" s="339"/>
      <c r="AO571" s="339"/>
      <c r="AP571" s="339"/>
      <c r="AQ571" s="339"/>
      <c r="AR571" s="339"/>
      <c r="AS571" s="339"/>
      <c r="AT571" s="339"/>
      <c r="AU571" s="339"/>
      <c r="AV571" s="339"/>
      <c r="AW571" s="339"/>
      <c r="AX571" s="339"/>
      <c r="AY571" s="339"/>
      <c r="AZ571" s="339"/>
      <c r="BA571" s="341"/>
      <c r="BB571" s="391"/>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1"/>
      <c r="BX571" s="341"/>
      <c r="BY571" s="341"/>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996"/>
      <c r="D572" s="995"/>
      <c r="E572" s="570"/>
      <c r="F572" s="570"/>
      <c r="G572" s="570"/>
      <c r="H572" s="996"/>
      <c r="I572" s="995"/>
      <c r="J572" s="570"/>
      <c r="K572" s="570"/>
      <c r="L572" s="570"/>
      <c r="M572" s="996"/>
      <c r="N572" s="995"/>
      <c r="O572" s="570"/>
      <c r="P572" s="570"/>
      <c r="Q572" s="570"/>
      <c r="AB572" s="339"/>
      <c r="AC572" s="339"/>
      <c r="AD572" s="339"/>
      <c r="AE572" s="339"/>
      <c r="AF572" s="339"/>
      <c r="AG572" s="339"/>
      <c r="AH572" s="339"/>
      <c r="AI572" s="339"/>
      <c r="AJ572" s="339"/>
      <c r="AK572" s="339"/>
      <c r="AL572" s="339"/>
      <c r="AM572" s="339"/>
      <c r="AN572" s="339"/>
      <c r="AO572" s="339"/>
      <c r="AP572" s="339"/>
      <c r="AQ572" s="339"/>
      <c r="AR572" s="339"/>
      <c r="AS572" s="339"/>
      <c r="AT572" s="339"/>
      <c r="AU572" s="339"/>
      <c r="AV572" s="339"/>
      <c r="AW572" s="339"/>
      <c r="AX572" s="339"/>
      <c r="AY572" s="339"/>
      <c r="AZ572" s="339"/>
      <c r="BA572" s="341"/>
      <c r="BB572" s="391"/>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1"/>
      <c r="BX572" s="341"/>
      <c r="BY572" s="341"/>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996"/>
      <c r="D573" s="995"/>
      <c r="E573" s="570"/>
      <c r="F573" s="570"/>
      <c r="G573" s="570"/>
      <c r="H573" s="996"/>
      <c r="I573" s="995"/>
      <c r="J573" s="570"/>
      <c r="K573" s="570"/>
      <c r="L573" s="570"/>
      <c r="M573" s="996"/>
      <c r="N573" s="995"/>
      <c r="O573" s="570"/>
      <c r="P573" s="570"/>
      <c r="Q573" s="570"/>
      <c r="AB573" s="339"/>
      <c r="AC573" s="339"/>
      <c r="AD573" s="339"/>
      <c r="AE573" s="339"/>
      <c r="AF573" s="339"/>
      <c r="AG573" s="339"/>
      <c r="AH573" s="339"/>
      <c r="AI573" s="339"/>
      <c r="AJ573" s="339"/>
      <c r="AK573" s="339"/>
      <c r="AL573" s="339"/>
      <c r="AM573" s="339"/>
      <c r="AN573" s="339"/>
      <c r="AO573" s="339"/>
      <c r="AP573" s="339"/>
      <c r="AQ573" s="339"/>
      <c r="AR573" s="339"/>
      <c r="AS573" s="339"/>
      <c r="AT573" s="339"/>
      <c r="AU573" s="339"/>
      <c r="AV573" s="339"/>
      <c r="AW573" s="339"/>
      <c r="AX573" s="339"/>
      <c r="AY573" s="339"/>
      <c r="AZ573" s="339"/>
      <c r="BA573" s="341"/>
      <c r="BB573" s="391"/>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1"/>
      <c r="BX573" s="341"/>
      <c r="BY573" s="341"/>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996"/>
      <c r="D574" s="995"/>
      <c r="E574" s="570"/>
      <c r="F574" s="570"/>
      <c r="G574" s="570"/>
      <c r="H574" s="996"/>
      <c r="I574" s="995"/>
      <c r="J574" s="570"/>
      <c r="K574" s="570"/>
      <c r="L574" s="570"/>
      <c r="M574" s="996"/>
      <c r="N574" s="995"/>
      <c r="O574" s="570"/>
      <c r="P574" s="570"/>
      <c r="Q574" s="570"/>
      <c r="AB574" s="339"/>
      <c r="AC574" s="339"/>
      <c r="AD574" s="339"/>
      <c r="AE574" s="339"/>
      <c r="AF574" s="339"/>
      <c r="AG574" s="339"/>
      <c r="AH574" s="339"/>
      <c r="AI574" s="339"/>
      <c r="AJ574" s="339"/>
      <c r="AK574" s="339"/>
      <c r="AL574" s="339"/>
      <c r="AM574" s="339"/>
      <c r="AN574" s="339"/>
      <c r="AO574" s="339"/>
      <c r="AP574" s="339"/>
      <c r="AQ574" s="339"/>
      <c r="AR574" s="339"/>
      <c r="AS574" s="339"/>
      <c r="AT574" s="339"/>
      <c r="AU574" s="339"/>
      <c r="AV574" s="339"/>
      <c r="AW574" s="339"/>
      <c r="AX574" s="339"/>
      <c r="AY574" s="339"/>
      <c r="AZ574" s="339"/>
      <c r="BA574" s="341"/>
      <c r="BB574" s="391"/>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1"/>
      <c r="BX574" s="341"/>
      <c r="BY574" s="341"/>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996"/>
      <c r="D575" s="995"/>
      <c r="E575" s="570"/>
      <c r="F575" s="570"/>
      <c r="G575" s="570"/>
      <c r="H575" s="996"/>
      <c r="I575" s="995"/>
      <c r="J575" s="570"/>
      <c r="K575" s="570"/>
      <c r="L575" s="570"/>
      <c r="M575" s="996"/>
      <c r="N575" s="995"/>
      <c r="O575" s="570"/>
      <c r="P575" s="570"/>
      <c r="Q575" s="570"/>
      <c r="AB575" s="339"/>
      <c r="AC575" s="339"/>
      <c r="AD575" s="339"/>
      <c r="AE575" s="339"/>
      <c r="AF575" s="339"/>
      <c r="AG575" s="339"/>
      <c r="AH575" s="339"/>
      <c r="AI575" s="339"/>
      <c r="AJ575" s="339"/>
      <c r="AK575" s="339"/>
      <c r="AL575" s="339"/>
      <c r="AM575" s="339"/>
      <c r="AN575" s="339"/>
      <c r="AO575" s="339"/>
      <c r="AP575" s="339"/>
      <c r="AQ575" s="339"/>
      <c r="AR575" s="339"/>
      <c r="AS575" s="339"/>
      <c r="AT575" s="339"/>
      <c r="AU575" s="339"/>
      <c r="AV575" s="339"/>
      <c r="AW575" s="339"/>
      <c r="AX575" s="339"/>
      <c r="AY575" s="339"/>
      <c r="AZ575" s="339"/>
      <c r="BA575" s="341"/>
      <c r="BB575" s="391"/>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1"/>
      <c r="BX575" s="341"/>
      <c r="BY575" s="341"/>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996"/>
      <c r="D576" s="995"/>
      <c r="E576" s="570"/>
      <c r="F576" s="570"/>
      <c r="G576" s="570"/>
      <c r="H576" s="996"/>
      <c r="I576" s="995"/>
      <c r="J576" s="570"/>
      <c r="K576" s="570"/>
      <c r="L576" s="570"/>
      <c r="M576" s="996"/>
      <c r="N576" s="995"/>
      <c r="O576" s="570"/>
      <c r="P576" s="570"/>
      <c r="Q576" s="570"/>
      <c r="AB576" s="339"/>
      <c r="AC576" s="339"/>
      <c r="AD576" s="339"/>
      <c r="AE576" s="339"/>
      <c r="AF576" s="339"/>
      <c r="AG576" s="339"/>
      <c r="AH576" s="339"/>
      <c r="AI576" s="339"/>
      <c r="AJ576" s="339"/>
      <c r="AK576" s="339"/>
      <c r="AL576" s="339"/>
      <c r="AM576" s="339"/>
      <c r="AN576" s="339"/>
      <c r="AO576" s="339"/>
      <c r="AP576" s="339"/>
      <c r="AQ576" s="339"/>
      <c r="AR576" s="339"/>
      <c r="AS576" s="339"/>
      <c r="AT576" s="339"/>
      <c r="AU576" s="339"/>
      <c r="AV576" s="339"/>
      <c r="AW576" s="339"/>
      <c r="AX576" s="339"/>
      <c r="AY576" s="339"/>
      <c r="AZ576" s="339"/>
      <c r="BA576" s="341"/>
      <c r="BB576" s="391"/>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1"/>
      <c r="BX576" s="341"/>
      <c r="BY576" s="341"/>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996"/>
      <c r="D577" s="995"/>
      <c r="E577" s="570"/>
      <c r="F577" s="570"/>
      <c r="G577" s="570"/>
      <c r="H577" s="996"/>
      <c r="I577" s="995"/>
      <c r="J577" s="570"/>
      <c r="K577" s="570"/>
      <c r="L577" s="570"/>
      <c r="M577" s="996"/>
      <c r="N577" s="995"/>
      <c r="O577" s="570"/>
      <c r="P577" s="570"/>
      <c r="Q577" s="570"/>
      <c r="AB577" s="339"/>
      <c r="AC577" s="339"/>
      <c r="AD577" s="339"/>
      <c r="AE577" s="339"/>
      <c r="AF577" s="339"/>
      <c r="AG577" s="339"/>
      <c r="AH577" s="339"/>
      <c r="AI577" s="339"/>
      <c r="AJ577" s="339"/>
      <c r="AK577" s="339"/>
      <c r="AL577" s="339"/>
      <c r="AM577" s="339"/>
      <c r="AN577" s="339"/>
      <c r="AO577" s="339"/>
      <c r="AP577" s="339"/>
      <c r="AQ577" s="339"/>
      <c r="AR577" s="339"/>
      <c r="AS577" s="339"/>
      <c r="AT577" s="339"/>
      <c r="AU577" s="339"/>
      <c r="AV577" s="339"/>
      <c r="AW577" s="339"/>
      <c r="AX577" s="339"/>
      <c r="AY577" s="339"/>
      <c r="AZ577" s="339"/>
      <c r="BA577" s="341"/>
      <c r="BB577" s="391"/>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1"/>
      <c r="BX577" s="341"/>
      <c r="BY577" s="341"/>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996"/>
      <c r="D578" s="995"/>
      <c r="E578" s="570"/>
      <c r="F578" s="570"/>
      <c r="G578" s="570"/>
      <c r="H578" s="996"/>
      <c r="I578" s="995"/>
      <c r="J578" s="570"/>
      <c r="K578" s="570"/>
      <c r="L578" s="570"/>
      <c r="M578" s="996"/>
      <c r="N578" s="995"/>
      <c r="O578" s="570"/>
      <c r="P578" s="570"/>
      <c r="Q578" s="570"/>
      <c r="AB578" s="339"/>
      <c r="AC578" s="339"/>
      <c r="AD578" s="339"/>
      <c r="AE578" s="339"/>
      <c r="AF578" s="339"/>
      <c r="AG578" s="339"/>
      <c r="AH578" s="339"/>
      <c r="AI578" s="339"/>
      <c r="AJ578" s="339"/>
      <c r="AK578" s="339"/>
      <c r="AL578" s="339"/>
      <c r="AM578" s="339"/>
      <c r="AN578" s="339"/>
      <c r="AO578" s="339"/>
      <c r="AP578" s="339"/>
      <c r="AQ578" s="339"/>
      <c r="AR578" s="339"/>
      <c r="AS578" s="339"/>
      <c r="AT578" s="339"/>
      <c r="AU578" s="339"/>
      <c r="AV578" s="339"/>
      <c r="AW578" s="339"/>
      <c r="AX578" s="339"/>
      <c r="AY578" s="339"/>
      <c r="AZ578" s="339"/>
      <c r="BA578" s="341"/>
      <c r="BB578" s="391"/>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1"/>
      <c r="BX578" s="341"/>
      <c r="BY578" s="341"/>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996"/>
      <c r="D579" s="995"/>
      <c r="E579" s="570"/>
      <c r="F579" s="570"/>
      <c r="G579" s="570"/>
      <c r="H579" s="996"/>
      <c r="I579" s="995"/>
      <c r="J579" s="570"/>
      <c r="K579" s="570"/>
      <c r="L579" s="570"/>
      <c r="M579" s="996"/>
      <c r="N579" s="995"/>
      <c r="O579" s="570"/>
      <c r="P579" s="570"/>
      <c r="Q579" s="570"/>
      <c r="AB579" s="339"/>
      <c r="AC579" s="339"/>
      <c r="AD579" s="339"/>
      <c r="AE579" s="339"/>
      <c r="AF579" s="339"/>
      <c r="AG579" s="339"/>
      <c r="AH579" s="339"/>
      <c r="AI579" s="339"/>
      <c r="AJ579" s="339"/>
      <c r="AK579" s="339"/>
      <c r="AL579" s="339"/>
      <c r="AM579" s="339"/>
      <c r="AN579" s="339"/>
      <c r="AO579" s="339"/>
      <c r="AP579" s="339"/>
      <c r="AQ579" s="339"/>
      <c r="AR579" s="339"/>
      <c r="AS579" s="339"/>
      <c r="AT579" s="339"/>
      <c r="AU579" s="339"/>
      <c r="AV579" s="339"/>
      <c r="AW579" s="339"/>
      <c r="AX579" s="339"/>
      <c r="AY579" s="339"/>
      <c r="AZ579" s="339"/>
      <c r="BA579" s="341"/>
      <c r="BB579" s="391"/>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1"/>
      <c r="BX579" s="341"/>
      <c r="BY579" s="341"/>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996"/>
      <c r="D580" s="995"/>
      <c r="E580" s="570"/>
      <c r="F580" s="570"/>
      <c r="G580" s="570"/>
      <c r="H580" s="996"/>
      <c r="I580" s="995"/>
      <c r="J580" s="570"/>
      <c r="K580" s="570"/>
      <c r="L580" s="570"/>
      <c r="M580" s="996"/>
      <c r="N580" s="995"/>
      <c r="O580" s="570"/>
      <c r="P580" s="570"/>
      <c r="Q580" s="570"/>
      <c r="AB580" s="339"/>
      <c r="AC580" s="339"/>
      <c r="AD580" s="339"/>
      <c r="AE580" s="339"/>
      <c r="AF580" s="339"/>
      <c r="AG580" s="339"/>
      <c r="AH580" s="339"/>
      <c r="AI580" s="339"/>
      <c r="AJ580" s="339"/>
      <c r="AK580" s="339"/>
      <c r="AL580" s="339"/>
      <c r="AM580" s="339"/>
      <c r="AN580" s="339"/>
      <c r="AO580" s="339"/>
      <c r="AP580" s="339"/>
      <c r="AQ580" s="339"/>
      <c r="AR580" s="339"/>
      <c r="AS580" s="339"/>
      <c r="AT580" s="339"/>
      <c r="AU580" s="339"/>
      <c r="AV580" s="339"/>
      <c r="AW580" s="339"/>
      <c r="AX580" s="339"/>
      <c r="AY580" s="339"/>
      <c r="AZ580" s="339"/>
      <c r="BA580" s="341"/>
      <c r="BB580" s="391"/>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1"/>
      <c r="BX580" s="341"/>
      <c r="BY580" s="341"/>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996"/>
      <c r="D581" s="995"/>
      <c r="E581" s="570"/>
      <c r="F581" s="570"/>
      <c r="G581" s="570"/>
      <c r="H581" s="996"/>
      <c r="I581" s="995"/>
      <c r="J581" s="570"/>
      <c r="K581" s="570"/>
      <c r="L581" s="570"/>
      <c r="M581" s="996"/>
      <c r="N581" s="995"/>
      <c r="O581" s="570"/>
      <c r="P581" s="570"/>
      <c r="Q581" s="570"/>
      <c r="AB581" s="339"/>
      <c r="AC581" s="339"/>
      <c r="AD581" s="339"/>
      <c r="AE581" s="339"/>
      <c r="AF581" s="339"/>
      <c r="AG581" s="339"/>
      <c r="AH581" s="339"/>
      <c r="AI581" s="339"/>
      <c r="AJ581" s="339"/>
      <c r="AK581" s="339"/>
      <c r="AL581" s="339"/>
      <c r="AM581" s="339"/>
      <c r="AN581" s="339"/>
      <c r="AO581" s="339"/>
      <c r="AP581" s="339"/>
      <c r="AQ581" s="339"/>
      <c r="AR581" s="339"/>
      <c r="AS581" s="339"/>
      <c r="AT581" s="339"/>
      <c r="AU581" s="339"/>
      <c r="AV581" s="339"/>
      <c r="AW581" s="339"/>
      <c r="AX581" s="339"/>
      <c r="AY581" s="339"/>
      <c r="AZ581" s="339"/>
      <c r="BA581" s="341"/>
      <c r="BB581" s="391"/>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1"/>
      <c r="BX581" s="341"/>
      <c r="BY581" s="341"/>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996"/>
      <c r="D582" s="995"/>
      <c r="E582" s="570"/>
      <c r="F582" s="570"/>
      <c r="G582" s="570"/>
      <c r="H582" s="996"/>
      <c r="I582" s="995"/>
      <c r="J582" s="570"/>
      <c r="K582" s="570"/>
      <c r="L582" s="570"/>
      <c r="M582" s="996"/>
      <c r="N582" s="995"/>
      <c r="O582" s="570"/>
      <c r="P582" s="570"/>
      <c r="Q582" s="570"/>
      <c r="AB582" s="339"/>
      <c r="AC582" s="339"/>
      <c r="AD582" s="339"/>
      <c r="AE582" s="339"/>
      <c r="AF582" s="339"/>
      <c r="AG582" s="339"/>
      <c r="AH582" s="339"/>
      <c r="AI582" s="339"/>
      <c r="AJ582" s="339"/>
      <c r="AK582" s="339"/>
      <c r="AL582" s="339"/>
      <c r="AM582" s="339"/>
      <c r="AN582" s="339"/>
      <c r="AO582" s="339"/>
      <c r="AP582" s="339"/>
      <c r="AQ582" s="339"/>
      <c r="AR582" s="339"/>
      <c r="AS582" s="339"/>
      <c r="AT582" s="339"/>
      <c r="AU582" s="339"/>
      <c r="AV582" s="339"/>
      <c r="AW582" s="339"/>
      <c r="AX582" s="339"/>
      <c r="AY582" s="339"/>
      <c r="AZ582" s="339"/>
      <c r="BA582" s="341"/>
      <c r="BB582" s="391"/>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1"/>
      <c r="BX582" s="341"/>
      <c r="BY582" s="341"/>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996"/>
      <c r="D583" s="995"/>
      <c r="E583" s="570"/>
      <c r="F583" s="570"/>
      <c r="G583" s="570"/>
      <c r="H583" s="996"/>
      <c r="I583" s="995"/>
      <c r="J583" s="570"/>
      <c r="K583" s="570"/>
      <c r="L583" s="570"/>
      <c r="M583" s="996"/>
      <c r="N583" s="995"/>
      <c r="O583" s="570"/>
      <c r="P583" s="570"/>
      <c r="Q583" s="570"/>
      <c r="AB583" s="339"/>
      <c r="AC583" s="339"/>
      <c r="AD583" s="339"/>
      <c r="AE583" s="339"/>
      <c r="AF583" s="339"/>
      <c r="AG583" s="339"/>
      <c r="AH583" s="339"/>
      <c r="AI583" s="339"/>
      <c r="AJ583" s="339"/>
      <c r="AK583" s="339"/>
      <c r="AL583" s="339"/>
      <c r="AM583" s="339"/>
      <c r="AN583" s="339"/>
      <c r="AO583" s="339"/>
      <c r="AP583" s="339"/>
      <c r="AQ583" s="339"/>
      <c r="AR583" s="339"/>
      <c r="AS583" s="339"/>
      <c r="AT583" s="339"/>
      <c r="AU583" s="339"/>
      <c r="AV583" s="339"/>
      <c r="AW583" s="339"/>
      <c r="AX583" s="339"/>
      <c r="AY583" s="339"/>
      <c r="AZ583" s="339"/>
      <c r="BA583" s="341"/>
      <c r="BB583" s="391"/>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1"/>
      <c r="BX583" s="341"/>
      <c r="BY583" s="341"/>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996"/>
      <c r="D584" s="995"/>
      <c r="E584" s="570"/>
      <c r="F584" s="570"/>
      <c r="G584" s="570"/>
      <c r="H584" s="996"/>
      <c r="I584" s="995"/>
      <c r="J584" s="570"/>
      <c r="K584" s="570"/>
      <c r="L584" s="570"/>
      <c r="M584" s="996"/>
      <c r="N584" s="995"/>
      <c r="O584" s="570"/>
      <c r="P584" s="570"/>
      <c r="Q584" s="570"/>
      <c r="AB584" s="339"/>
      <c r="AC584" s="339"/>
      <c r="AD584" s="339"/>
      <c r="AE584" s="339"/>
      <c r="AF584" s="339"/>
      <c r="AG584" s="339"/>
      <c r="AH584" s="339"/>
      <c r="AI584" s="339"/>
      <c r="AJ584" s="339"/>
      <c r="AK584" s="339"/>
      <c r="AL584" s="339"/>
      <c r="AM584" s="339"/>
      <c r="AN584" s="339"/>
      <c r="AO584" s="339"/>
      <c r="AP584" s="339"/>
      <c r="AQ584" s="339"/>
      <c r="AR584" s="339"/>
      <c r="AS584" s="339"/>
      <c r="AT584" s="339"/>
      <c r="AU584" s="339"/>
      <c r="AV584" s="339"/>
      <c r="AW584" s="339"/>
      <c r="AX584" s="339"/>
      <c r="AY584" s="339"/>
      <c r="AZ584" s="339"/>
      <c r="BA584" s="341"/>
      <c r="BB584" s="391"/>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1"/>
      <c r="BX584" s="341"/>
      <c r="BY584" s="341"/>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996"/>
      <c r="D585" s="995"/>
      <c r="E585" s="570"/>
      <c r="F585" s="570"/>
      <c r="G585" s="570"/>
      <c r="H585" s="996"/>
      <c r="I585" s="995"/>
      <c r="J585" s="570"/>
      <c r="K585" s="570"/>
      <c r="L585" s="570"/>
      <c r="M585" s="996"/>
      <c r="N585" s="995"/>
      <c r="O585" s="570"/>
      <c r="P585" s="570"/>
      <c r="Q585" s="570"/>
      <c r="AB585" s="339"/>
      <c r="AC585" s="339"/>
      <c r="AD585" s="339"/>
      <c r="AE585" s="339"/>
      <c r="AF585" s="339"/>
      <c r="AG585" s="339"/>
      <c r="AH585" s="339"/>
      <c r="AI585" s="339"/>
      <c r="AJ585" s="339"/>
      <c r="AK585" s="339"/>
      <c r="AL585" s="339"/>
      <c r="AM585" s="339"/>
      <c r="AN585" s="339"/>
      <c r="AO585" s="339"/>
      <c r="AP585" s="339"/>
      <c r="AQ585" s="339"/>
      <c r="AR585" s="339"/>
      <c r="AS585" s="339"/>
      <c r="AT585" s="339"/>
      <c r="AU585" s="339"/>
      <c r="AV585" s="339"/>
      <c r="AW585" s="339"/>
      <c r="AX585" s="339"/>
      <c r="AY585" s="339"/>
      <c r="AZ585" s="339"/>
      <c r="BA585" s="341"/>
      <c r="BB585" s="391"/>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1"/>
      <c r="BX585" s="341"/>
      <c r="BY585" s="341"/>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996"/>
      <c r="D586" s="995"/>
      <c r="E586" s="570"/>
      <c r="F586" s="570"/>
      <c r="G586" s="570"/>
      <c r="H586" s="996"/>
      <c r="I586" s="995"/>
      <c r="J586" s="570"/>
      <c r="K586" s="570"/>
      <c r="L586" s="570"/>
      <c r="M586" s="996"/>
      <c r="N586" s="995"/>
      <c r="O586" s="570"/>
      <c r="P586" s="570"/>
      <c r="Q586" s="570"/>
      <c r="AB586" s="339"/>
      <c r="AC586" s="339"/>
      <c r="AD586" s="339"/>
      <c r="AE586" s="339"/>
      <c r="AF586" s="339"/>
      <c r="AG586" s="339"/>
      <c r="AH586" s="339"/>
      <c r="AI586" s="339"/>
      <c r="AJ586" s="339"/>
      <c r="AK586" s="339"/>
      <c r="AL586" s="339"/>
      <c r="AM586" s="339"/>
      <c r="AN586" s="339"/>
      <c r="AO586" s="339"/>
      <c r="AP586" s="339"/>
      <c r="AQ586" s="339"/>
      <c r="AR586" s="339"/>
      <c r="AS586" s="339"/>
      <c r="AT586" s="339"/>
      <c r="AU586" s="339"/>
      <c r="AV586" s="339"/>
      <c r="AW586" s="339"/>
      <c r="AX586" s="339"/>
      <c r="AY586" s="339"/>
      <c r="AZ586" s="339"/>
      <c r="BA586" s="341"/>
      <c r="BB586" s="391"/>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1"/>
      <c r="BX586" s="341"/>
      <c r="BY586" s="341"/>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996"/>
      <c r="D587" s="995"/>
      <c r="E587" s="570"/>
      <c r="F587" s="570"/>
      <c r="G587" s="570"/>
      <c r="H587" s="996"/>
      <c r="I587" s="995"/>
      <c r="J587" s="570"/>
      <c r="K587" s="570"/>
      <c r="L587" s="570"/>
      <c r="M587" s="996"/>
      <c r="N587" s="995"/>
      <c r="O587" s="570"/>
      <c r="P587" s="570"/>
      <c r="Q587" s="570"/>
      <c r="AB587" s="339"/>
      <c r="AC587" s="339"/>
      <c r="AD587" s="339"/>
      <c r="AE587" s="339"/>
      <c r="AF587" s="339"/>
      <c r="AG587" s="339"/>
      <c r="AH587" s="339"/>
      <c r="AI587" s="339"/>
      <c r="AJ587" s="339"/>
      <c r="AK587" s="339"/>
      <c r="AL587" s="339"/>
      <c r="AM587" s="339"/>
      <c r="AN587" s="339"/>
      <c r="AO587" s="339"/>
      <c r="AP587" s="339"/>
      <c r="AQ587" s="339"/>
      <c r="AR587" s="339"/>
      <c r="AS587" s="339"/>
      <c r="AT587" s="339"/>
      <c r="AU587" s="339"/>
      <c r="AV587" s="339"/>
      <c r="AW587" s="339"/>
      <c r="AX587" s="339"/>
      <c r="AY587" s="339"/>
      <c r="AZ587" s="339"/>
      <c r="BA587" s="341"/>
      <c r="BB587" s="391"/>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1"/>
      <c r="BX587" s="341"/>
      <c r="BY587" s="341"/>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996"/>
      <c r="D588" s="995"/>
      <c r="E588" s="570"/>
      <c r="F588" s="570"/>
      <c r="G588" s="570"/>
      <c r="H588" s="996"/>
      <c r="I588" s="995"/>
      <c r="J588" s="570"/>
      <c r="K588" s="570"/>
      <c r="L588" s="570"/>
      <c r="M588" s="996"/>
      <c r="N588" s="995"/>
      <c r="O588" s="570"/>
      <c r="P588" s="570"/>
      <c r="Q588" s="570"/>
      <c r="AB588" s="339"/>
      <c r="AC588" s="339"/>
      <c r="AD588" s="339"/>
      <c r="AE588" s="339"/>
      <c r="AF588" s="339"/>
      <c r="AG588" s="339"/>
      <c r="AH588" s="339"/>
      <c r="AI588" s="339"/>
      <c r="AJ588" s="339"/>
      <c r="AK588" s="339"/>
      <c r="AL588" s="339"/>
      <c r="AM588" s="339"/>
      <c r="AN588" s="339"/>
      <c r="AO588" s="339"/>
      <c r="AP588" s="339"/>
      <c r="AQ588" s="339"/>
      <c r="AR588" s="339"/>
      <c r="AS588" s="339"/>
      <c r="AT588" s="339"/>
      <c r="AU588" s="339"/>
      <c r="AV588" s="339"/>
      <c r="AW588" s="339"/>
      <c r="AX588" s="339"/>
      <c r="AY588" s="339"/>
      <c r="AZ588" s="339"/>
      <c r="BA588" s="341"/>
      <c r="BB588" s="391"/>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1"/>
      <c r="BX588" s="341"/>
      <c r="BY588" s="341"/>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996"/>
      <c r="D589" s="995"/>
      <c r="E589" s="570"/>
      <c r="F589" s="570"/>
      <c r="G589" s="570"/>
      <c r="H589" s="996"/>
      <c r="I589" s="995"/>
      <c r="J589" s="570"/>
      <c r="K589" s="570"/>
      <c r="L589" s="570"/>
      <c r="M589" s="996"/>
      <c r="N589" s="995"/>
      <c r="O589" s="570"/>
      <c r="P589" s="570"/>
      <c r="Q589" s="570"/>
      <c r="AB589" s="339"/>
      <c r="AC589" s="339"/>
      <c r="AD589" s="339"/>
      <c r="AE589" s="339"/>
      <c r="AF589" s="339"/>
      <c r="AG589" s="339"/>
      <c r="AH589" s="339"/>
      <c r="AI589" s="339"/>
      <c r="AJ589" s="339"/>
      <c r="AK589" s="339"/>
      <c r="AL589" s="339"/>
      <c r="AM589" s="339"/>
      <c r="AN589" s="339"/>
      <c r="AO589" s="339"/>
      <c r="AP589" s="339"/>
      <c r="AQ589" s="339"/>
      <c r="AR589" s="339"/>
      <c r="AS589" s="339"/>
      <c r="AT589" s="339"/>
      <c r="AU589" s="339"/>
      <c r="AV589" s="339"/>
      <c r="AW589" s="339"/>
      <c r="AX589" s="339"/>
      <c r="AY589" s="339"/>
      <c r="AZ589" s="339"/>
      <c r="BA589" s="341"/>
      <c r="BB589" s="391"/>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1"/>
      <c r="BX589" s="341"/>
      <c r="BY589" s="341"/>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996"/>
      <c r="D590" s="995"/>
      <c r="E590" s="570"/>
      <c r="F590" s="570"/>
      <c r="G590" s="570"/>
      <c r="H590" s="996"/>
      <c r="I590" s="995"/>
      <c r="J590" s="570"/>
      <c r="K590" s="570"/>
      <c r="L590" s="570"/>
      <c r="M590" s="996"/>
      <c r="N590" s="995"/>
      <c r="O590" s="570"/>
      <c r="P590" s="570"/>
      <c r="Q590" s="570"/>
      <c r="AB590" s="339"/>
      <c r="AC590" s="339"/>
      <c r="AD590" s="339"/>
      <c r="AE590" s="339"/>
      <c r="AF590" s="339"/>
      <c r="AG590" s="339"/>
      <c r="AH590" s="339"/>
      <c r="AI590" s="339"/>
      <c r="AJ590" s="339"/>
      <c r="AK590" s="339"/>
      <c r="AL590" s="339"/>
      <c r="AM590" s="339"/>
      <c r="AN590" s="339"/>
      <c r="AO590" s="339"/>
      <c r="AP590" s="339"/>
      <c r="AQ590" s="339"/>
      <c r="AR590" s="339"/>
      <c r="AS590" s="339"/>
      <c r="AT590" s="339"/>
      <c r="AU590" s="339"/>
      <c r="AV590" s="339"/>
      <c r="AW590" s="339"/>
      <c r="AX590" s="339"/>
      <c r="AY590" s="339"/>
      <c r="AZ590" s="339"/>
      <c r="BA590" s="341"/>
      <c r="BB590" s="391"/>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1"/>
      <c r="BX590" s="341"/>
      <c r="BY590" s="341"/>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996"/>
      <c r="D591" s="995"/>
      <c r="E591" s="570"/>
      <c r="F591" s="570"/>
      <c r="G591" s="570"/>
      <c r="H591" s="996"/>
      <c r="I591" s="995"/>
      <c r="J591" s="570"/>
      <c r="K591" s="570"/>
      <c r="L591" s="570"/>
      <c r="M591" s="996"/>
      <c r="N591" s="995"/>
      <c r="O591" s="570"/>
      <c r="P591" s="570"/>
      <c r="Q591" s="570"/>
      <c r="AB591" s="339"/>
      <c r="AC591" s="339"/>
      <c r="AD591" s="339"/>
      <c r="AE591" s="339"/>
      <c r="AF591" s="339"/>
      <c r="AG591" s="339"/>
      <c r="AH591" s="339"/>
      <c r="AI591" s="339"/>
      <c r="AJ591" s="339"/>
      <c r="AK591" s="339"/>
      <c r="AL591" s="339"/>
      <c r="AM591" s="339"/>
      <c r="AN591" s="339"/>
      <c r="AO591" s="339"/>
      <c r="AP591" s="339"/>
      <c r="AQ591" s="339"/>
      <c r="AR591" s="339"/>
      <c r="AS591" s="339"/>
      <c r="AT591" s="339"/>
      <c r="AU591" s="339"/>
      <c r="AV591" s="339"/>
      <c r="AW591" s="339"/>
      <c r="AX591" s="339"/>
      <c r="AY591" s="339"/>
      <c r="AZ591" s="339"/>
      <c r="BA591" s="341"/>
      <c r="BB591" s="391"/>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1"/>
      <c r="BX591" s="341"/>
      <c r="BY591" s="341"/>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996"/>
      <c r="D592" s="995"/>
      <c r="E592" s="570"/>
      <c r="F592" s="570"/>
      <c r="G592" s="570"/>
      <c r="H592" s="996"/>
      <c r="I592" s="995"/>
      <c r="J592" s="570"/>
      <c r="K592" s="570"/>
      <c r="L592" s="570"/>
      <c r="M592" s="996"/>
      <c r="N592" s="995"/>
      <c r="O592" s="570"/>
      <c r="P592" s="570"/>
      <c r="Q592" s="570"/>
      <c r="AB592" s="339"/>
      <c r="AC592" s="339"/>
      <c r="AD592" s="339"/>
      <c r="AE592" s="339"/>
      <c r="AF592" s="339"/>
      <c r="AG592" s="339"/>
      <c r="AH592" s="339"/>
      <c r="AI592" s="339"/>
      <c r="AJ592" s="339"/>
      <c r="AK592" s="339"/>
      <c r="AL592" s="339"/>
      <c r="AM592" s="339"/>
      <c r="AN592" s="339"/>
      <c r="AO592" s="339"/>
      <c r="AP592" s="339"/>
      <c r="AQ592" s="339"/>
      <c r="AR592" s="339"/>
      <c r="AS592" s="339"/>
      <c r="AT592" s="339"/>
      <c r="AU592" s="339"/>
      <c r="AV592" s="339"/>
      <c r="AW592" s="339"/>
      <c r="AX592" s="339"/>
      <c r="AY592" s="339"/>
      <c r="AZ592" s="339"/>
      <c r="BA592" s="341"/>
      <c r="BB592" s="391"/>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1"/>
      <c r="BX592" s="341"/>
      <c r="BY592" s="341"/>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996"/>
      <c r="D593" s="995"/>
      <c r="E593" s="570"/>
      <c r="F593" s="570"/>
      <c r="G593" s="570"/>
      <c r="H593" s="996"/>
      <c r="I593" s="995"/>
      <c r="J593" s="570"/>
      <c r="K593" s="570"/>
      <c r="L593" s="570"/>
      <c r="M593" s="996"/>
      <c r="N593" s="995"/>
      <c r="O593" s="570"/>
      <c r="P593" s="570"/>
      <c r="Q593" s="570"/>
      <c r="AB593" s="339"/>
      <c r="AC593" s="339"/>
      <c r="AD593" s="339"/>
      <c r="AE593" s="339"/>
      <c r="AF593" s="339"/>
      <c r="AG593" s="339"/>
      <c r="AH593" s="339"/>
      <c r="AI593" s="339"/>
      <c r="AJ593" s="339"/>
      <c r="AK593" s="339"/>
      <c r="AL593" s="339"/>
      <c r="AM593" s="339"/>
      <c r="AN593" s="339"/>
      <c r="AO593" s="339"/>
      <c r="AP593" s="339"/>
      <c r="AQ593" s="339"/>
      <c r="AR593" s="339"/>
      <c r="AS593" s="339"/>
      <c r="AT593" s="339"/>
      <c r="AU593" s="339"/>
      <c r="AV593" s="339"/>
      <c r="AW593" s="339"/>
      <c r="AX593" s="339"/>
      <c r="AY593" s="339"/>
      <c r="AZ593" s="339"/>
      <c r="BA593" s="341"/>
      <c r="BB593" s="391"/>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1"/>
      <c r="BX593" s="341"/>
      <c r="BY593" s="341"/>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996"/>
      <c r="D594" s="995"/>
      <c r="E594" s="570"/>
      <c r="F594" s="570"/>
      <c r="G594" s="570"/>
      <c r="H594" s="996"/>
      <c r="I594" s="995"/>
      <c r="J594" s="570"/>
      <c r="K594" s="570"/>
      <c r="L594" s="570"/>
      <c r="M594" s="996"/>
      <c r="N594" s="995"/>
      <c r="O594" s="570"/>
      <c r="P594" s="570"/>
      <c r="Q594" s="570"/>
      <c r="AB594" s="339"/>
      <c r="AC594" s="339"/>
      <c r="AD594" s="339"/>
      <c r="AE594" s="339"/>
      <c r="AF594" s="339"/>
      <c r="AG594" s="339"/>
      <c r="AH594" s="339"/>
      <c r="AI594" s="339"/>
      <c r="AJ594" s="339"/>
      <c r="AK594" s="339"/>
      <c r="AL594" s="339"/>
      <c r="AM594" s="339"/>
      <c r="AN594" s="339"/>
      <c r="AO594" s="339"/>
      <c r="AP594" s="339"/>
      <c r="AQ594" s="339"/>
      <c r="AR594" s="339"/>
      <c r="AS594" s="339"/>
      <c r="AT594" s="339"/>
      <c r="AU594" s="339"/>
      <c r="AV594" s="339"/>
      <c r="AW594" s="339"/>
      <c r="AX594" s="339"/>
      <c r="AY594" s="339"/>
      <c r="AZ594" s="339"/>
      <c r="BA594" s="341"/>
      <c r="BB594" s="391"/>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1"/>
      <c r="BX594" s="341"/>
      <c r="BY594" s="341"/>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996"/>
      <c r="D595" s="995"/>
      <c r="E595" s="570"/>
      <c r="F595" s="570"/>
      <c r="G595" s="570"/>
      <c r="H595" s="996"/>
      <c r="I595" s="995"/>
      <c r="J595" s="570"/>
      <c r="K595" s="570"/>
      <c r="L595" s="570"/>
      <c r="M595" s="996"/>
      <c r="N595" s="995"/>
      <c r="O595" s="570"/>
      <c r="P595" s="570"/>
      <c r="Q595" s="570"/>
      <c r="AB595" s="339"/>
      <c r="AC595" s="339"/>
      <c r="AD595" s="339"/>
      <c r="AE595" s="339"/>
      <c r="AF595" s="339"/>
      <c r="AG595" s="339"/>
      <c r="AH595" s="339"/>
      <c r="AI595" s="339"/>
      <c r="AJ595" s="339"/>
      <c r="AK595" s="339"/>
      <c r="AL595" s="339"/>
      <c r="AM595" s="339"/>
      <c r="AN595" s="339"/>
      <c r="AO595" s="339"/>
      <c r="AP595" s="339"/>
      <c r="AQ595" s="339"/>
      <c r="AR595" s="339"/>
      <c r="AS595" s="339"/>
      <c r="AT595" s="339"/>
      <c r="AU595" s="339"/>
      <c r="AV595" s="339"/>
      <c r="AW595" s="339"/>
      <c r="AX595" s="339"/>
      <c r="AY595" s="339"/>
      <c r="AZ595" s="339"/>
      <c r="BA595" s="341"/>
      <c r="BB595" s="391"/>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1"/>
      <c r="BX595" s="341"/>
      <c r="BY595" s="341"/>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996"/>
      <c r="D596" s="995"/>
      <c r="E596" s="570"/>
      <c r="F596" s="570"/>
      <c r="G596" s="570"/>
      <c r="H596" s="996"/>
      <c r="I596" s="995"/>
      <c r="J596" s="570"/>
      <c r="K596" s="570"/>
      <c r="L596" s="570"/>
      <c r="M596" s="996"/>
      <c r="N596" s="995"/>
      <c r="O596" s="570"/>
      <c r="P596" s="570"/>
      <c r="Q596" s="570"/>
      <c r="AB596" s="339"/>
      <c r="AC596" s="339"/>
      <c r="AD596" s="339"/>
      <c r="AE596" s="339"/>
      <c r="AF596" s="339"/>
      <c r="AG596" s="339"/>
      <c r="AH596" s="339"/>
      <c r="AI596" s="339"/>
      <c r="AJ596" s="339"/>
      <c r="AK596" s="339"/>
      <c r="AL596" s="339"/>
      <c r="AM596" s="339"/>
      <c r="AN596" s="339"/>
      <c r="AO596" s="339"/>
      <c r="AP596" s="339"/>
      <c r="AQ596" s="339"/>
      <c r="AR596" s="339"/>
      <c r="AS596" s="339"/>
      <c r="AT596" s="339"/>
      <c r="AU596" s="339"/>
      <c r="AV596" s="339"/>
      <c r="AW596" s="339"/>
      <c r="AX596" s="339"/>
      <c r="AY596" s="339"/>
      <c r="AZ596" s="339"/>
      <c r="BA596" s="341"/>
      <c r="BB596" s="391"/>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1"/>
      <c r="BX596" s="341"/>
      <c r="BY596" s="341"/>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996"/>
      <c r="D597" s="995"/>
      <c r="E597" s="570"/>
      <c r="F597" s="570"/>
      <c r="G597" s="570"/>
      <c r="H597" s="996"/>
      <c r="I597" s="995"/>
      <c r="J597" s="570"/>
      <c r="K597" s="570"/>
      <c r="L597" s="570"/>
      <c r="M597" s="996"/>
      <c r="N597" s="995"/>
      <c r="O597" s="570"/>
      <c r="P597" s="570"/>
      <c r="Q597" s="570"/>
      <c r="AB597" s="339"/>
      <c r="AC597" s="339"/>
      <c r="AD597" s="339"/>
      <c r="AE597" s="339"/>
      <c r="AF597" s="339"/>
      <c r="AG597" s="339"/>
      <c r="AH597" s="339"/>
      <c r="AI597" s="339"/>
      <c r="AJ597" s="339"/>
      <c r="AK597" s="339"/>
      <c r="AL597" s="339"/>
      <c r="AM597" s="339"/>
      <c r="AN597" s="339"/>
      <c r="AO597" s="339"/>
      <c r="AP597" s="339"/>
      <c r="AQ597" s="339"/>
      <c r="AR597" s="339"/>
      <c r="AS597" s="339"/>
      <c r="AT597" s="339"/>
      <c r="AU597" s="339"/>
      <c r="AV597" s="339"/>
      <c r="AW597" s="339"/>
      <c r="AX597" s="339"/>
      <c r="AY597" s="339"/>
      <c r="AZ597" s="339"/>
      <c r="BA597" s="341"/>
      <c r="BB597" s="391"/>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1"/>
      <c r="BX597" s="341"/>
      <c r="BY597" s="341"/>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996"/>
      <c r="D598" s="995"/>
      <c r="E598" s="570"/>
      <c r="F598" s="570"/>
      <c r="G598" s="570"/>
      <c r="H598" s="996"/>
      <c r="I598" s="995"/>
      <c r="J598" s="570"/>
      <c r="K598" s="570"/>
      <c r="L598" s="570"/>
      <c r="M598" s="996"/>
      <c r="N598" s="995"/>
      <c r="O598" s="570"/>
      <c r="P598" s="570"/>
      <c r="Q598" s="570"/>
      <c r="AB598" s="339"/>
      <c r="AC598" s="339"/>
      <c r="AD598" s="339"/>
      <c r="AE598" s="339"/>
      <c r="AF598" s="339"/>
      <c r="AG598" s="339"/>
      <c r="AH598" s="339"/>
      <c r="AI598" s="339"/>
      <c r="AJ598" s="339"/>
      <c r="AK598" s="339"/>
      <c r="AL598" s="339"/>
      <c r="AM598" s="339"/>
      <c r="AN598" s="339"/>
      <c r="AO598" s="339"/>
      <c r="AP598" s="339"/>
      <c r="AQ598" s="339"/>
      <c r="AR598" s="339"/>
      <c r="AS598" s="339"/>
      <c r="AT598" s="339"/>
      <c r="AU598" s="339"/>
      <c r="AV598" s="339"/>
      <c r="AW598" s="339"/>
      <c r="AX598" s="339"/>
      <c r="AY598" s="339"/>
      <c r="AZ598" s="339"/>
      <c r="BA598" s="341"/>
      <c r="BB598" s="391"/>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1"/>
      <c r="BX598" s="341"/>
      <c r="BY598" s="341"/>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996"/>
      <c r="D599" s="995"/>
      <c r="E599" s="570"/>
      <c r="F599" s="570"/>
      <c r="G599" s="570"/>
      <c r="H599" s="996"/>
      <c r="I599" s="995"/>
      <c r="J599" s="570"/>
      <c r="K599" s="570"/>
      <c r="L599" s="570"/>
      <c r="M599" s="996"/>
      <c r="N599" s="995"/>
      <c r="O599" s="570"/>
      <c r="P599" s="570"/>
      <c r="Q599" s="570"/>
      <c r="AB599" s="339"/>
      <c r="AC599" s="339"/>
      <c r="AD599" s="339"/>
      <c r="AE599" s="339"/>
      <c r="AF599" s="339"/>
      <c r="AG599" s="339"/>
      <c r="AH599" s="339"/>
      <c r="AI599" s="339"/>
      <c r="AJ599" s="339"/>
      <c r="AK599" s="339"/>
      <c r="AL599" s="339"/>
      <c r="AM599" s="339"/>
      <c r="AN599" s="339"/>
      <c r="AO599" s="339"/>
      <c r="AP599" s="339"/>
      <c r="AQ599" s="339"/>
      <c r="AR599" s="339"/>
      <c r="AS599" s="339"/>
      <c r="AT599" s="339"/>
      <c r="AU599" s="339"/>
      <c r="AV599" s="339"/>
      <c r="AW599" s="339"/>
      <c r="AX599" s="339"/>
      <c r="AY599" s="339"/>
      <c r="AZ599" s="339"/>
      <c r="BA599" s="341"/>
      <c r="BB599" s="391"/>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1"/>
      <c r="BX599" s="341"/>
      <c r="BY599" s="341"/>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570"/>
      <c r="D600" s="570"/>
      <c r="E600" s="570"/>
      <c r="F600" s="570"/>
      <c r="G600" s="570"/>
      <c r="H600" s="570"/>
      <c r="I600" s="570"/>
      <c r="J600" s="570"/>
      <c r="K600" s="570"/>
      <c r="L600" s="570"/>
      <c r="M600" s="570"/>
      <c r="N600" s="570"/>
      <c r="O600" s="570"/>
      <c r="P600" s="570"/>
      <c r="Q600" s="570"/>
      <c r="AB600" s="339"/>
      <c r="AC600" s="339"/>
      <c r="AD600" s="339"/>
      <c r="AE600" s="339"/>
      <c r="AF600" s="339"/>
      <c r="AG600" s="339"/>
      <c r="AH600" s="339"/>
      <c r="AI600" s="339"/>
      <c r="AJ600" s="339"/>
      <c r="AK600" s="339"/>
      <c r="AL600" s="339"/>
      <c r="AM600" s="339"/>
      <c r="AN600" s="339"/>
      <c r="AO600" s="339"/>
      <c r="AP600" s="339"/>
      <c r="AQ600" s="339"/>
      <c r="AR600" s="339"/>
      <c r="AS600" s="339"/>
      <c r="AT600" s="339"/>
      <c r="AU600" s="339"/>
      <c r="AV600" s="339"/>
      <c r="AW600" s="339"/>
      <c r="AX600" s="339"/>
      <c r="AY600" s="339"/>
      <c r="AZ600" s="339"/>
      <c r="BA600" s="341"/>
      <c r="BB600" s="391"/>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1"/>
      <c r="BX600" s="341"/>
      <c r="BY600" s="341"/>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570"/>
      <c r="D601" s="570"/>
      <c r="E601" s="570"/>
      <c r="F601" s="570"/>
      <c r="G601" s="570"/>
      <c r="H601" s="570"/>
      <c r="I601" s="570"/>
      <c r="J601" s="570"/>
      <c r="K601" s="570"/>
      <c r="L601" s="570"/>
      <c r="M601" s="570"/>
      <c r="N601" s="570"/>
      <c r="O601" s="570"/>
      <c r="P601" s="570"/>
      <c r="Q601" s="570"/>
      <c r="AB601" s="339"/>
      <c r="AC601" s="339"/>
      <c r="AD601" s="339"/>
      <c r="AE601" s="339"/>
      <c r="AF601" s="339"/>
      <c r="AG601" s="339"/>
      <c r="AH601" s="339"/>
      <c r="AI601" s="339"/>
      <c r="AJ601" s="339"/>
      <c r="AK601" s="339"/>
      <c r="AL601" s="339"/>
      <c r="AM601" s="339"/>
      <c r="AN601" s="339"/>
      <c r="AO601" s="339"/>
      <c r="AP601" s="339"/>
      <c r="AQ601" s="339"/>
      <c r="AR601" s="339"/>
      <c r="AS601" s="339"/>
      <c r="AT601" s="339"/>
      <c r="AU601" s="339"/>
      <c r="AV601" s="339"/>
      <c r="AW601" s="339"/>
      <c r="AX601" s="339"/>
      <c r="AY601" s="339"/>
      <c r="AZ601" s="339"/>
      <c r="BA601" s="341"/>
      <c r="BB601" s="391"/>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1"/>
      <c r="BX601" s="341"/>
      <c r="BY601" s="341"/>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570"/>
      <c r="D602" s="570"/>
      <c r="E602" s="570"/>
      <c r="F602" s="570"/>
      <c r="G602" s="570"/>
      <c r="H602" s="570"/>
      <c r="I602" s="570"/>
      <c r="J602" s="570"/>
      <c r="K602" s="570"/>
      <c r="L602" s="570"/>
      <c r="M602" s="570"/>
      <c r="N602" s="570"/>
      <c r="O602" s="570"/>
      <c r="P602" s="570"/>
      <c r="Q602" s="570"/>
      <c r="AB602" s="339"/>
      <c r="AC602" s="339"/>
      <c r="AD602" s="339"/>
      <c r="AE602" s="339"/>
      <c r="AF602" s="339"/>
      <c r="AG602" s="339"/>
      <c r="AH602" s="339"/>
      <c r="AI602" s="339"/>
      <c r="AJ602" s="339"/>
      <c r="AK602" s="339"/>
      <c r="AL602" s="339"/>
      <c r="AM602" s="339"/>
      <c r="AN602" s="339"/>
      <c r="AO602" s="339"/>
      <c r="AP602" s="339"/>
      <c r="AQ602" s="339"/>
      <c r="AR602" s="339"/>
      <c r="AS602" s="339"/>
      <c r="AT602" s="339"/>
      <c r="AU602" s="339"/>
      <c r="AV602" s="339"/>
      <c r="AW602" s="339"/>
      <c r="AX602" s="339"/>
      <c r="AY602" s="339"/>
      <c r="AZ602" s="339"/>
      <c r="BA602" s="341"/>
      <c r="BB602" s="391"/>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1"/>
      <c r="BX602" s="341"/>
      <c r="BY602" s="341"/>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570"/>
      <c r="D603" s="570"/>
      <c r="E603" s="570"/>
      <c r="F603" s="570"/>
      <c r="G603" s="570"/>
      <c r="H603" s="570"/>
      <c r="I603" s="570"/>
      <c r="J603" s="570"/>
      <c r="K603" s="570"/>
      <c r="L603" s="570"/>
      <c r="M603" s="570"/>
      <c r="N603" s="570"/>
      <c r="O603" s="570"/>
      <c r="P603" s="570"/>
      <c r="Q603" s="570"/>
      <c r="AB603" s="339"/>
      <c r="AC603" s="339"/>
      <c r="AD603" s="339"/>
      <c r="AE603" s="339"/>
      <c r="AF603" s="339"/>
      <c r="AG603" s="339"/>
      <c r="AH603" s="339"/>
      <c r="AI603" s="339"/>
      <c r="AJ603" s="339"/>
      <c r="AK603" s="339"/>
      <c r="AL603" s="339"/>
      <c r="AM603" s="339"/>
      <c r="AN603" s="339"/>
      <c r="AO603" s="339"/>
      <c r="AP603" s="339"/>
      <c r="AQ603" s="339"/>
      <c r="AR603" s="339"/>
      <c r="AS603" s="339"/>
      <c r="AT603" s="339"/>
      <c r="AU603" s="339"/>
      <c r="AV603" s="339"/>
      <c r="AW603" s="339"/>
      <c r="AX603" s="339"/>
      <c r="AY603" s="339"/>
      <c r="AZ603" s="339"/>
      <c r="BA603" s="341"/>
      <c r="BB603" s="391"/>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1"/>
      <c r="BX603" s="341"/>
      <c r="BY603" s="341"/>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570"/>
      <c r="D604" s="570"/>
      <c r="E604" s="570"/>
      <c r="F604" s="570"/>
      <c r="G604" s="570"/>
      <c r="H604" s="570"/>
      <c r="I604" s="570"/>
      <c r="J604" s="570"/>
      <c r="K604" s="570"/>
      <c r="L604" s="570"/>
      <c r="M604" s="570"/>
      <c r="N604" s="570"/>
      <c r="O604" s="570"/>
      <c r="P604" s="570"/>
      <c r="Q604" s="570"/>
      <c r="AB604" s="339"/>
      <c r="AC604" s="339"/>
      <c r="AD604" s="339"/>
      <c r="AE604" s="339"/>
      <c r="AF604" s="339"/>
      <c r="AG604" s="339"/>
      <c r="AH604" s="339"/>
      <c r="AI604" s="339"/>
      <c r="AJ604" s="339"/>
      <c r="AK604" s="339"/>
      <c r="AL604" s="339"/>
      <c r="AM604" s="339"/>
      <c r="AN604" s="339"/>
      <c r="AO604" s="339"/>
      <c r="AP604" s="339"/>
      <c r="AQ604" s="339"/>
      <c r="AR604" s="339"/>
      <c r="AS604" s="339"/>
      <c r="AT604" s="339"/>
      <c r="AU604" s="339"/>
      <c r="AV604" s="339"/>
      <c r="AW604" s="339"/>
      <c r="AX604" s="339"/>
      <c r="AY604" s="339"/>
      <c r="AZ604" s="339"/>
      <c r="BA604" s="342"/>
      <c r="BB604" s="392"/>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570"/>
      <c r="D605" s="570"/>
      <c r="E605" s="570"/>
      <c r="F605" s="570"/>
      <c r="G605" s="570"/>
      <c r="H605" s="570"/>
      <c r="I605" s="570"/>
      <c r="J605" s="570"/>
      <c r="K605" s="570"/>
      <c r="L605" s="570"/>
      <c r="M605" s="570"/>
      <c r="N605" s="570"/>
      <c r="O605" s="570"/>
      <c r="P605" s="570"/>
      <c r="Q605" s="570"/>
      <c r="AB605" s="339"/>
      <c r="AC605" s="339"/>
      <c r="AD605" s="339"/>
      <c r="AE605" s="339"/>
      <c r="AF605" s="339"/>
      <c r="AG605" s="339"/>
      <c r="AH605" s="339"/>
      <c r="AI605" s="339"/>
      <c r="AJ605" s="339"/>
      <c r="AK605" s="339"/>
      <c r="AL605" s="339"/>
      <c r="AM605" s="339"/>
      <c r="AN605" s="339"/>
      <c r="AO605" s="339"/>
      <c r="AP605" s="339"/>
      <c r="AQ605" s="339"/>
      <c r="AR605" s="339"/>
      <c r="AS605" s="339"/>
      <c r="AT605" s="339"/>
      <c r="AU605" s="339"/>
      <c r="AV605" s="339"/>
      <c r="AW605" s="339"/>
      <c r="AX605" s="339"/>
      <c r="AY605" s="339"/>
      <c r="AZ605" s="339"/>
      <c r="BA605" s="342"/>
      <c r="BB605" s="392"/>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570"/>
      <c r="D606" s="570"/>
      <c r="E606" s="570"/>
      <c r="F606" s="570"/>
      <c r="G606" s="570"/>
      <c r="H606" s="570"/>
      <c r="I606" s="570"/>
      <c r="J606" s="570"/>
      <c r="K606" s="570"/>
      <c r="L606" s="570"/>
      <c r="M606" s="570"/>
      <c r="N606" s="570"/>
      <c r="O606" s="570"/>
      <c r="P606" s="570"/>
      <c r="Q606" s="570"/>
      <c r="AB606" s="339"/>
      <c r="AC606" s="339"/>
      <c r="AD606" s="339"/>
      <c r="AE606" s="339"/>
      <c r="AF606" s="339"/>
      <c r="AG606" s="339"/>
      <c r="AH606" s="339"/>
      <c r="AI606" s="339"/>
      <c r="AJ606" s="339"/>
      <c r="AK606" s="339"/>
      <c r="AL606" s="339"/>
      <c r="AM606" s="339"/>
      <c r="AN606" s="339"/>
      <c r="AO606" s="339"/>
      <c r="AP606" s="339"/>
      <c r="AQ606" s="339"/>
      <c r="AR606" s="339"/>
      <c r="AS606" s="339"/>
      <c r="AT606" s="339"/>
      <c r="AU606" s="339"/>
      <c r="AV606" s="339"/>
      <c r="AW606" s="339"/>
      <c r="AX606" s="339"/>
      <c r="AY606" s="339"/>
      <c r="AZ606" s="339"/>
      <c r="BA606" s="342"/>
      <c r="BB606" s="392"/>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570"/>
      <c r="D607" s="570"/>
      <c r="E607" s="570"/>
      <c r="F607" s="570"/>
      <c r="G607" s="570"/>
      <c r="H607" s="570"/>
      <c r="I607" s="570"/>
      <c r="J607" s="570"/>
      <c r="K607" s="570"/>
      <c r="L607" s="570"/>
      <c r="M607" s="570"/>
      <c r="N607" s="570"/>
      <c r="O607" s="570"/>
      <c r="P607" s="570"/>
      <c r="Q607" s="570"/>
      <c r="AB607" s="339"/>
      <c r="AC607" s="339"/>
      <c r="AD607" s="339"/>
      <c r="AE607" s="339"/>
      <c r="AF607" s="339"/>
      <c r="AG607" s="339"/>
      <c r="AH607" s="339"/>
      <c r="AI607" s="339"/>
      <c r="AJ607" s="339"/>
      <c r="AK607" s="339"/>
      <c r="AL607" s="339"/>
      <c r="AM607" s="339"/>
      <c r="AN607" s="339"/>
      <c r="AO607" s="339"/>
      <c r="AP607" s="339"/>
      <c r="AQ607" s="339"/>
      <c r="AR607" s="339"/>
      <c r="AS607" s="339"/>
      <c r="AT607" s="339"/>
      <c r="AU607" s="339"/>
      <c r="AV607" s="339"/>
      <c r="AW607" s="339"/>
      <c r="AX607" s="339"/>
      <c r="AY607" s="339"/>
      <c r="AZ607" s="339"/>
      <c r="BA607" s="342"/>
      <c r="BB607" s="392"/>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570"/>
      <c r="D608" s="570"/>
      <c r="E608" s="570"/>
      <c r="F608" s="570"/>
      <c r="G608" s="570"/>
      <c r="H608" s="570"/>
      <c r="I608" s="570"/>
      <c r="J608" s="570"/>
      <c r="K608" s="570"/>
      <c r="L608" s="570"/>
      <c r="M608" s="570"/>
      <c r="N608" s="570"/>
      <c r="O608" s="570"/>
      <c r="P608" s="570"/>
      <c r="Q608" s="570"/>
      <c r="AB608" s="339"/>
      <c r="AC608" s="339"/>
      <c r="AD608" s="339"/>
      <c r="AE608" s="339"/>
      <c r="AF608" s="339"/>
      <c r="AG608" s="339"/>
      <c r="AH608" s="339"/>
      <c r="AI608" s="339"/>
      <c r="AJ608" s="339"/>
      <c r="AK608" s="339"/>
      <c r="AL608" s="339"/>
      <c r="AM608" s="339"/>
      <c r="AN608" s="339"/>
      <c r="AO608" s="339"/>
      <c r="AP608" s="339"/>
      <c r="AQ608" s="339"/>
      <c r="AR608" s="339"/>
      <c r="AS608" s="339"/>
      <c r="AT608" s="339"/>
      <c r="AU608" s="339"/>
      <c r="AV608" s="339"/>
      <c r="AW608" s="339"/>
      <c r="AX608" s="339"/>
      <c r="AY608" s="339"/>
      <c r="AZ608" s="339"/>
      <c r="BA608" s="342"/>
      <c r="BB608" s="392"/>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570"/>
      <c r="D609" s="570"/>
      <c r="E609" s="570"/>
      <c r="F609" s="570"/>
      <c r="G609" s="570"/>
      <c r="H609" s="570"/>
      <c r="I609" s="570"/>
      <c r="J609" s="570"/>
      <c r="K609" s="570"/>
      <c r="L609" s="570"/>
      <c r="M609" s="570"/>
      <c r="N609" s="570"/>
      <c r="O609" s="570"/>
      <c r="P609" s="570"/>
      <c r="Q609" s="570"/>
      <c r="AB609" s="339"/>
      <c r="AC609" s="339"/>
      <c r="AD609" s="339"/>
      <c r="AE609" s="339"/>
      <c r="AF609" s="339"/>
      <c r="AG609" s="339"/>
      <c r="AH609" s="339"/>
      <c r="AI609" s="339"/>
      <c r="AJ609" s="339"/>
      <c r="AK609" s="339"/>
      <c r="AL609" s="339"/>
      <c r="AM609" s="339"/>
      <c r="AN609" s="339"/>
      <c r="AO609" s="339"/>
      <c r="AP609" s="339"/>
      <c r="AQ609" s="339"/>
      <c r="AR609" s="339"/>
      <c r="AS609" s="339"/>
      <c r="AT609" s="339"/>
      <c r="AU609" s="339"/>
      <c r="AV609" s="339"/>
      <c r="AW609" s="339"/>
      <c r="AX609" s="339"/>
      <c r="AY609" s="339"/>
      <c r="AZ609" s="339"/>
      <c r="BA609" s="342"/>
      <c r="BB609" s="392"/>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570"/>
      <c r="D610" s="570"/>
      <c r="E610" s="570"/>
      <c r="F610" s="570"/>
      <c r="G610" s="570"/>
      <c r="H610" s="570"/>
      <c r="I610" s="570"/>
      <c r="J610" s="570"/>
      <c r="K610" s="570"/>
      <c r="L610" s="570"/>
      <c r="M610" s="570"/>
      <c r="N610" s="570"/>
      <c r="O610" s="570"/>
      <c r="P610" s="570"/>
      <c r="Q610" s="570"/>
      <c r="AB610" s="339"/>
      <c r="AC610" s="339"/>
      <c r="AD610" s="339"/>
      <c r="AE610" s="339"/>
      <c r="AF610" s="339"/>
      <c r="AG610" s="339"/>
      <c r="AH610" s="339"/>
      <c r="AI610" s="339"/>
      <c r="AJ610" s="339"/>
      <c r="AK610" s="339"/>
      <c r="AL610" s="339"/>
      <c r="AM610" s="339"/>
      <c r="AN610" s="339"/>
      <c r="AO610" s="339"/>
      <c r="AP610" s="339"/>
      <c r="AQ610" s="339"/>
      <c r="AR610" s="339"/>
      <c r="AS610" s="339"/>
      <c r="AT610" s="339"/>
      <c r="AU610" s="339"/>
      <c r="AV610" s="339"/>
      <c r="AW610" s="339"/>
      <c r="AX610" s="339"/>
      <c r="AY610" s="339"/>
      <c r="AZ610" s="339"/>
      <c r="BA610" s="342"/>
      <c r="BB610" s="392"/>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570"/>
      <c r="D611" s="570"/>
      <c r="E611" s="570"/>
      <c r="F611" s="570"/>
      <c r="G611" s="570"/>
      <c r="H611" s="570"/>
      <c r="I611" s="570"/>
      <c r="J611" s="570"/>
      <c r="K611" s="570"/>
      <c r="L611" s="570"/>
      <c r="M611" s="570"/>
      <c r="N611" s="570"/>
      <c r="O611" s="570"/>
      <c r="P611" s="570"/>
      <c r="Q611" s="570"/>
      <c r="AB611" s="339"/>
      <c r="AC611" s="339"/>
      <c r="AD611" s="339"/>
      <c r="AE611" s="339"/>
      <c r="AF611" s="339"/>
      <c r="AG611" s="339"/>
      <c r="AH611" s="339"/>
      <c r="AI611" s="339"/>
      <c r="AJ611" s="339"/>
      <c r="AK611" s="339"/>
      <c r="AL611" s="339"/>
      <c r="AM611" s="339"/>
      <c r="AN611" s="339"/>
      <c r="AO611" s="339"/>
      <c r="AP611" s="339"/>
      <c r="AQ611" s="339"/>
      <c r="AR611" s="339"/>
      <c r="AS611" s="339"/>
      <c r="AT611" s="339"/>
      <c r="AU611" s="339"/>
      <c r="AV611" s="339"/>
      <c r="AW611" s="339"/>
      <c r="AX611" s="339"/>
      <c r="AY611" s="339"/>
      <c r="AZ611" s="339"/>
      <c r="BA611" s="342"/>
      <c r="BB611" s="392"/>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570"/>
      <c r="D612" s="570"/>
      <c r="E612" s="570"/>
      <c r="F612" s="570"/>
      <c r="G612" s="570"/>
      <c r="H612" s="570"/>
      <c r="I612" s="570"/>
      <c r="J612" s="570"/>
      <c r="K612" s="570"/>
      <c r="L612" s="570"/>
      <c r="M612" s="570"/>
      <c r="N612" s="570"/>
      <c r="O612" s="570"/>
      <c r="P612" s="570"/>
      <c r="Q612" s="570"/>
      <c r="AB612" s="339"/>
      <c r="AC612" s="339"/>
      <c r="AD612" s="339"/>
      <c r="AE612" s="339"/>
      <c r="AF612" s="339"/>
      <c r="AG612" s="339"/>
      <c r="AH612" s="339"/>
      <c r="AI612" s="339"/>
      <c r="AJ612" s="339"/>
      <c r="AK612" s="339"/>
      <c r="AL612" s="339"/>
      <c r="AM612" s="339"/>
      <c r="AN612" s="339"/>
      <c r="AO612" s="339"/>
      <c r="AP612" s="339"/>
      <c r="AQ612" s="339"/>
      <c r="AR612" s="339"/>
      <c r="AS612" s="339"/>
      <c r="AT612" s="339"/>
      <c r="AU612" s="339"/>
      <c r="AV612" s="339"/>
      <c r="AW612" s="339"/>
      <c r="AX612" s="339"/>
      <c r="AY612" s="339"/>
      <c r="AZ612" s="339"/>
      <c r="BA612" s="342"/>
      <c r="BB612" s="392"/>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570"/>
      <c r="D613" s="570"/>
      <c r="E613" s="570"/>
      <c r="F613" s="570"/>
      <c r="G613" s="570"/>
      <c r="H613" s="570"/>
      <c r="I613" s="570"/>
      <c r="J613" s="570"/>
      <c r="K613" s="570"/>
      <c r="L613" s="570"/>
      <c r="M613" s="570"/>
      <c r="N613" s="570"/>
      <c r="O613" s="570"/>
      <c r="P613" s="570"/>
      <c r="Q613" s="570"/>
      <c r="AB613" s="339"/>
      <c r="AC613" s="339"/>
      <c r="AD613" s="339"/>
      <c r="AE613" s="339"/>
      <c r="AF613" s="339"/>
      <c r="AG613" s="339"/>
      <c r="AH613" s="339"/>
      <c r="AI613" s="339"/>
      <c r="AJ613" s="339"/>
      <c r="AK613" s="339"/>
      <c r="AL613" s="339"/>
      <c r="AM613" s="339"/>
      <c r="AN613" s="339"/>
      <c r="AO613" s="339"/>
      <c r="AP613" s="339"/>
      <c r="AQ613" s="339"/>
      <c r="AR613" s="339"/>
      <c r="AS613" s="339"/>
      <c r="AT613" s="339"/>
      <c r="AU613" s="339"/>
      <c r="AV613" s="339"/>
      <c r="AW613" s="339"/>
      <c r="AX613" s="339"/>
      <c r="AY613" s="339"/>
      <c r="AZ613" s="339"/>
      <c r="BA613" s="342"/>
      <c r="BB613" s="392"/>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570"/>
      <c r="D614" s="570"/>
      <c r="E614" s="570"/>
      <c r="F614" s="570"/>
      <c r="G614" s="570"/>
      <c r="H614" s="570"/>
      <c r="I614" s="570"/>
      <c r="J614" s="570"/>
      <c r="K614" s="570"/>
      <c r="L614" s="570"/>
      <c r="M614" s="570"/>
      <c r="N614" s="570"/>
      <c r="O614" s="570"/>
      <c r="P614" s="570"/>
      <c r="Q614" s="570"/>
      <c r="AB614" s="339"/>
      <c r="AC614" s="339"/>
      <c r="AD614" s="339"/>
      <c r="AE614" s="339"/>
      <c r="AF614" s="339"/>
      <c r="AG614" s="339"/>
      <c r="AH614" s="339"/>
      <c r="AI614" s="339"/>
      <c r="AJ614" s="339"/>
      <c r="AK614" s="339"/>
      <c r="AL614" s="339"/>
      <c r="AM614" s="339"/>
      <c r="AN614" s="339"/>
      <c r="AO614" s="339"/>
      <c r="AP614" s="339"/>
      <c r="AQ614" s="339"/>
      <c r="AR614" s="339"/>
      <c r="AS614" s="339"/>
      <c r="AT614" s="339"/>
      <c r="AU614" s="339"/>
      <c r="AV614" s="339"/>
      <c r="AW614" s="339"/>
      <c r="AX614" s="339"/>
      <c r="AY614" s="339"/>
      <c r="AZ614" s="339"/>
      <c r="BA614" s="342"/>
      <c r="BB614" s="392"/>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570"/>
      <c r="D615" s="570"/>
      <c r="E615" s="570"/>
      <c r="F615" s="570"/>
      <c r="G615" s="570"/>
      <c r="H615" s="570"/>
      <c r="I615" s="570"/>
      <c r="J615" s="570"/>
      <c r="K615" s="570"/>
      <c r="L615" s="570"/>
      <c r="M615" s="570"/>
      <c r="N615" s="570"/>
      <c r="O615" s="570"/>
      <c r="P615" s="570"/>
      <c r="Q615" s="570"/>
      <c r="AB615" s="339"/>
      <c r="AC615" s="339"/>
      <c r="AD615" s="339"/>
      <c r="AE615" s="339"/>
      <c r="AF615" s="339"/>
      <c r="AG615" s="339"/>
      <c r="AH615" s="339"/>
      <c r="AI615" s="339"/>
      <c r="AJ615" s="339"/>
      <c r="AK615" s="339"/>
      <c r="AL615" s="339"/>
      <c r="AM615" s="339"/>
      <c r="AN615" s="339"/>
      <c r="AO615" s="339"/>
      <c r="AP615" s="339"/>
      <c r="AQ615" s="339"/>
      <c r="AR615" s="339"/>
      <c r="AS615" s="339"/>
      <c r="AT615" s="339"/>
      <c r="AU615" s="339"/>
      <c r="AV615" s="339"/>
      <c r="AW615" s="339"/>
      <c r="AX615" s="339"/>
      <c r="AY615" s="339"/>
      <c r="AZ615" s="339"/>
      <c r="BA615" s="342"/>
      <c r="BB615" s="392"/>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570"/>
      <c r="D616" s="570"/>
      <c r="E616" s="570"/>
      <c r="F616" s="570"/>
      <c r="G616" s="570"/>
      <c r="H616" s="570"/>
      <c r="I616" s="570"/>
      <c r="J616" s="570"/>
      <c r="K616" s="570"/>
      <c r="L616" s="570"/>
      <c r="M616" s="570"/>
      <c r="N616" s="570"/>
      <c r="O616" s="570"/>
      <c r="P616" s="570"/>
      <c r="Q616" s="570"/>
      <c r="AB616" s="339"/>
      <c r="AC616" s="339"/>
      <c r="AD616" s="339"/>
      <c r="AE616" s="339"/>
      <c r="AF616" s="339"/>
      <c r="AG616" s="339"/>
      <c r="AH616" s="339"/>
      <c r="AI616" s="339"/>
      <c r="AJ616" s="339"/>
      <c r="AK616" s="339"/>
      <c r="AL616" s="339"/>
      <c r="AM616" s="339"/>
      <c r="AN616" s="339"/>
      <c r="AO616" s="339"/>
      <c r="AP616" s="339"/>
      <c r="AQ616" s="339"/>
      <c r="AR616" s="339"/>
      <c r="AS616" s="339"/>
      <c r="AT616" s="339"/>
      <c r="AU616" s="339"/>
      <c r="AV616" s="339"/>
      <c r="AW616" s="339"/>
      <c r="AX616" s="339"/>
      <c r="AY616" s="339"/>
      <c r="AZ616" s="339"/>
      <c r="BA616" s="342"/>
      <c r="BB616" s="392"/>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570"/>
      <c r="D617" s="570"/>
      <c r="E617" s="570"/>
      <c r="F617" s="570"/>
      <c r="G617" s="570"/>
      <c r="H617" s="570"/>
      <c r="I617" s="570"/>
      <c r="J617" s="570"/>
      <c r="K617" s="570"/>
      <c r="L617" s="570"/>
      <c r="M617" s="570"/>
      <c r="N617" s="570"/>
      <c r="O617" s="570"/>
      <c r="P617" s="570"/>
      <c r="Q617" s="570"/>
      <c r="AB617" s="339"/>
      <c r="AC617" s="339"/>
      <c r="AD617" s="339"/>
      <c r="AE617" s="339"/>
      <c r="AF617" s="339"/>
      <c r="AG617" s="339"/>
      <c r="AH617" s="339"/>
      <c r="AI617" s="339"/>
      <c r="AJ617" s="339"/>
      <c r="AK617" s="339"/>
      <c r="AL617" s="339"/>
      <c r="AM617" s="339"/>
      <c r="AN617" s="339"/>
      <c r="AO617" s="339"/>
      <c r="AP617" s="339"/>
      <c r="AQ617" s="339"/>
      <c r="AR617" s="339"/>
      <c r="AS617" s="339"/>
      <c r="AT617" s="339"/>
      <c r="AU617" s="339"/>
      <c r="AV617" s="339"/>
      <c r="AW617" s="339"/>
      <c r="AX617" s="339"/>
      <c r="AY617" s="339"/>
      <c r="AZ617" s="339"/>
      <c r="BA617" s="342"/>
      <c r="BB617" s="392"/>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570"/>
      <c r="D618" s="570"/>
      <c r="E618" s="570"/>
      <c r="F618" s="570"/>
      <c r="G618" s="570"/>
      <c r="H618" s="570"/>
      <c r="I618" s="570"/>
      <c r="J618" s="570"/>
      <c r="K618" s="570"/>
      <c r="L618" s="570"/>
      <c r="M618" s="570"/>
      <c r="N618" s="570"/>
      <c r="O618" s="570"/>
      <c r="P618" s="570"/>
      <c r="Q618" s="570"/>
      <c r="AB618" s="339"/>
      <c r="AC618" s="339"/>
      <c r="AD618" s="339"/>
      <c r="AE618" s="339"/>
      <c r="AF618" s="339"/>
      <c r="AG618" s="339"/>
      <c r="AH618" s="339"/>
      <c r="AI618" s="339"/>
      <c r="AJ618" s="339"/>
      <c r="AK618" s="339"/>
      <c r="AL618" s="339"/>
      <c r="AM618" s="339"/>
      <c r="AN618" s="339"/>
      <c r="AO618" s="339"/>
      <c r="AP618" s="339"/>
      <c r="AQ618" s="339"/>
      <c r="AR618" s="339"/>
      <c r="AS618" s="339"/>
      <c r="AT618" s="339"/>
      <c r="AU618" s="339"/>
      <c r="AV618" s="339"/>
      <c r="AW618" s="339"/>
      <c r="AX618" s="339"/>
      <c r="AY618" s="339"/>
      <c r="AZ618" s="339"/>
      <c r="BA618" s="342"/>
      <c r="BB618" s="392"/>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570"/>
      <c r="D619" s="570"/>
      <c r="E619" s="570"/>
      <c r="F619" s="570"/>
      <c r="G619" s="570"/>
      <c r="H619" s="570"/>
      <c r="I619" s="570"/>
      <c r="J619" s="570"/>
      <c r="K619" s="570"/>
      <c r="L619" s="570"/>
      <c r="M619" s="570"/>
      <c r="N619" s="570"/>
      <c r="O619" s="570"/>
      <c r="P619" s="570"/>
      <c r="Q619" s="570"/>
      <c r="AB619" s="339"/>
      <c r="AC619" s="339"/>
      <c r="AD619" s="339"/>
      <c r="AE619" s="339"/>
      <c r="AF619" s="339"/>
      <c r="AG619" s="339"/>
      <c r="AH619" s="339"/>
      <c r="AI619" s="339"/>
      <c r="AJ619" s="339"/>
      <c r="AK619" s="339"/>
      <c r="AL619" s="339"/>
      <c r="AM619" s="339"/>
      <c r="AN619" s="339"/>
      <c r="AO619" s="339"/>
      <c r="AP619" s="339"/>
      <c r="AQ619" s="339"/>
      <c r="AR619" s="339"/>
      <c r="AS619" s="339"/>
      <c r="AT619" s="339"/>
      <c r="AU619" s="339"/>
      <c r="AV619" s="339"/>
      <c r="AW619" s="339"/>
      <c r="AX619" s="339"/>
      <c r="AY619" s="339"/>
      <c r="AZ619" s="339"/>
      <c r="BA619" s="342"/>
      <c r="BB619" s="392"/>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570"/>
      <c r="D620" s="570"/>
      <c r="E620" s="570"/>
      <c r="F620" s="570"/>
      <c r="G620" s="570"/>
      <c r="H620" s="570"/>
      <c r="I620" s="570"/>
      <c r="J620" s="570"/>
      <c r="K620" s="570"/>
      <c r="L620" s="570"/>
      <c r="M620" s="570"/>
      <c r="N620" s="570"/>
      <c r="O620" s="570"/>
      <c r="P620" s="570"/>
      <c r="Q620" s="570"/>
      <c r="AB620" s="339"/>
      <c r="AC620" s="339"/>
      <c r="AD620" s="339"/>
      <c r="AE620" s="339"/>
      <c r="AF620" s="339"/>
      <c r="AG620" s="339"/>
      <c r="AH620" s="339"/>
      <c r="AI620" s="339"/>
      <c r="AJ620" s="339"/>
      <c r="AK620" s="339"/>
      <c r="AL620" s="339"/>
      <c r="AM620" s="339"/>
      <c r="AN620" s="339"/>
      <c r="AO620" s="339"/>
      <c r="AP620" s="339"/>
      <c r="AQ620" s="339"/>
      <c r="AR620" s="339"/>
      <c r="AS620" s="339"/>
      <c r="AT620" s="339"/>
      <c r="AU620" s="339"/>
      <c r="AV620" s="339"/>
      <c r="AW620" s="339"/>
      <c r="AX620" s="339"/>
      <c r="AY620" s="339"/>
      <c r="AZ620" s="339"/>
      <c r="BA620" s="342"/>
      <c r="BB620" s="392"/>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570"/>
      <c r="D621" s="570"/>
      <c r="E621" s="570"/>
      <c r="F621" s="570"/>
      <c r="G621" s="570"/>
      <c r="H621" s="570"/>
      <c r="I621" s="570"/>
      <c r="J621" s="570"/>
      <c r="K621" s="570"/>
      <c r="L621" s="570"/>
      <c r="M621" s="570"/>
      <c r="N621" s="570"/>
      <c r="O621" s="570"/>
      <c r="P621" s="570"/>
      <c r="Q621" s="570"/>
      <c r="AB621" s="339"/>
      <c r="AC621" s="339"/>
      <c r="AD621" s="339"/>
      <c r="AE621" s="339"/>
      <c r="AF621" s="339"/>
      <c r="AG621" s="339"/>
      <c r="AH621" s="339"/>
      <c r="AI621" s="339"/>
      <c r="AJ621" s="339"/>
      <c r="AK621" s="339"/>
      <c r="AL621" s="339"/>
      <c r="AM621" s="339"/>
      <c r="AN621" s="339"/>
      <c r="AO621" s="339"/>
      <c r="AP621" s="339"/>
      <c r="AQ621" s="339"/>
      <c r="AR621" s="339"/>
      <c r="AS621" s="339"/>
      <c r="AT621" s="339"/>
      <c r="AU621" s="339"/>
      <c r="AV621" s="339"/>
      <c r="AW621" s="339"/>
      <c r="AX621" s="339"/>
      <c r="AY621" s="339"/>
      <c r="AZ621" s="339"/>
      <c r="BA621" s="342"/>
      <c r="BB621" s="392"/>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570"/>
      <c r="D622" s="570"/>
      <c r="E622" s="570"/>
      <c r="F622" s="570"/>
      <c r="G622" s="570"/>
      <c r="H622" s="570"/>
      <c r="I622" s="570"/>
      <c r="J622" s="570"/>
      <c r="K622" s="570"/>
      <c r="L622" s="570"/>
      <c r="M622" s="570"/>
      <c r="N622" s="570"/>
      <c r="O622" s="570"/>
      <c r="P622" s="570"/>
      <c r="Q622" s="570"/>
      <c r="AB622" s="339"/>
      <c r="AC622" s="339"/>
      <c r="AD622" s="339"/>
      <c r="AE622" s="339"/>
      <c r="AF622" s="339"/>
      <c r="AG622" s="339"/>
      <c r="AH622" s="339"/>
      <c r="AI622" s="339"/>
      <c r="AJ622" s="339"/>
      <c r="AK622" s="339"/>
      <c r="AL622" s="339"/>
      <c r="AM622" s="339"/>
      <c r="AN622" s="339"/>
      <c r="AO622" s="339"/>
      <c r="AP622" s="339"/>
      <c r="AQ622" s="339"/>
      <c r="AR622" s="339"/>
      <c r="AS622" s="339"/>
      <c r="AT622" s="339"/>
      <c r="AU622" s="339"/>
      <c r="AV622" s="339"/>
      <c r="AW622" s="339"/>
      <c r="AX622" s="339"/>
      <c r="AY622" s="339"/>
      <c r="AZ622" s="339"/>
      <c r="BA622" s="342"/>
      <c r="BB622" s="392"/>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570"/>
      <c r="D623" s="570"/>
      <c r="E623" s="570"/>
      <c r="F623" s="570"/>
      <c r="G623" s="570"/>
      <c r="H623" s="570"/>
      <c r="I623" s="570"/>
      <c r="J623" s="570"/>
      <c r="K623" s="570"/>
      <c r="L623" s="570"/>
      <c r="M623" s="570"/>
      <c r="N623" s="570"/>
      <c r="O623" s="570"/>
      <c r="P623" s="570"/>
      <c r="Q623" s="570"/>
      <c r="AB623" s="339"/>
      <c r="AC623" s="339"/>
      <c r="AD623" s="339"/>
      <c r="AE623" s="339"/>
      <c r="AF623" s="339"/>
      <c r="AG623" s="339"/>
      <c r="AH623" s="339"/>
      <c r="AI623" s="339"/>
      <c r="AJ623" s="339"/>
      <c r="AK623" s="339"/>
      <c r="AL623" s="339"/>
      <c r="AM623" s="339"/>
      <c r="AN623" s="339"/>
      <c r="AO623" s="339"/>
      <c r="AP623" s="339"/>
      <c r="AQ623" s="339"/>
      <c r="AR623" s="339"/>
      <c r="AS623" s="339"/>
      <c r="AT623" s="339"/>
      <c r="AU623" s="339"/>
      <c r="AV623" s="339"/>
      <c r="AW623" s="339"/>
      <c r="AX623" s="339"/>
      <c r="AY623" s="339"/>
      <c r="AZ623" s="339"/>
      <c r="BA623" s="342"/>
      <c r="BB623" s="392"/>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570"/>
      <c r="D624" s="570"/>
      <c r="E624" s="570"/>
      <c r="F624" s="570"/>
      <c r="G624" s="570"/>
      <c r="H624" s="570"/>
      <c r="I624" s="570"/>
      <c r="J624" s="570"/>
      <c r="K624" s="570"/>
      <c r="L624" s="570"/>
      <c r="M624" s="570"/>
      <c r="N624" s="570"/>
      <c r="O624" s="570"/>
      <c r="P624" s="570"/>
      <c r="Q624" s="570"/>
      <c r="AB624" s="339"/>
      <c r="AC624" s="339"/>
      <c r="AD624" s="339"/>
      <c r="AE624" s="339"/>
      <c r="AF624" s="339"/>
      <c r="AG624" s="339"/>
      <c r="AH624" s="339"/>
      <c r="AI624" s="339"/>
      <c r="AJ624" s="339"/>
      <c r="AK624" s="339"/>
      <c r="AL624" s="339"/>
      <c r="AM624" s="339"/>
      <c r="AN624" s="339"/>
      <c r="AO624" s="339"/>
      <c r="AP624" s="339"/>
      <c r="AQ624" s="339"/>
      <c r="AR624" s="339"/>
      <c r="AS624" s="339"/>
      <c r="AT624" s="339"/>
      <c r="AU624" s="339"/>
      <c r="AV624" s="339"/>
      <c r="AW624" s="339"/>
      <c r="AX624" s="339"/>
      <c r="AY624" s="339"/>
      <c r="AZ624" s="339"/>
      <c r="BA624" s="342"/>
      <c r="BB624" s="392"/>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570"/>
      <c r="D625" s="570"/>
      <c r="E625" s="570"/>
      <c r="F625" s="570"/>
      <c r="G625" s="570"/>
      <c r="H625" s="570"/>
      <c r="I625" s="570"/>
      <c r="J625" s="570"/>
      <c r="K625" s="570"/>
      <c r="L625" s="570"/>
      <c r="M625" s="570"/>
      <c r="N625" s="570"/>
      <c r="O625" s="570"/>
      <c r="P625" s="570"/>
      <c r="Q625" s="570"/>
      <c r="AB625" s="339"/>
      <c r="AC625" s="339"/>
      <c r="AD625" s="339"/>
      <c r="AE625" s="339"/>
      <c r="AF625" s="339"/>
      <c r="AG625" s="339"/>
      <c r="AH625" s="339"/>
      <c r="AI625" s="339"/>
      <c r="AJ625" s="339"/>
      <c r="AK625" s="339"/>
      <c r="AL625" s="339"/>
      <c r="AM625" s="339"/>
      <c r="AN625" s="339"/>
      <c r="AO625" s="339"/>
      <c r="AP625" s="339"/>
      <c r="AQ625" s="339"/>
      <c r="AR625" s="339"/>
      <c r="AS625" s="339"/>
      <c r="AT625" s="339"/>
      <c r="AU625" s="339"/>
      <c r="AV625" s="339"/>
      <c r="AW625" s="339"/>
      <c r="AX625" s="339"/>
      <c r="AY625" s="339"/>
      <c r="AZ625" s="339"/>
      <c r="BA625" s="342"/>
      <c r="BB625" s="392"/>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570"/>
      <c r="D626" s="570"/>
      <c r="E626" s="570"/>
      <c r="F626" s="570"/>
      <c r="G626" s="570"/>
      <c r="H626" s="570"/>
      <c r="I626" s="570"/>
      <c r="J626" s="570"/>
      <c r="K626" s="570"/>
      <c r="L626" s="570"/>
      <c r="M626" s="570"/>
      <c r="N626" s="570"/>
      <c r="O626" s="570"/>
      <c r="P626" s="570"/>
      <c r="Q626" s="570"/>
      <c r="AB626" s="339"/>
      <c r="AC626" s="339"/>
      <c r="AD626" s="339"/>
      <c r="AE626" s="339"/>
      <c r="AF626" s="339"/>
      <c r="AG626" s="339"/>
      <c r="AH626" s="339"/>
      <c r="AI626" s="339"/>
      <c r="AJ626" s="339"/>
      <c r="AK626" s="339"/>
      <c r="AL626" s="339"/>
      <c r="AM626" s="339"/>
      <c r="AN626" s="339"/>
      <c r="AO626" s="339"/>
      <c r="AP626" s="339"/>
      <c r="AQ626" s="339"/>
      <c r="AR626" s="339"/>
      <c r="AS626" s="339"/>
      <c r="AT626" s="339"/>
      <c r="AU626" s="339"/>
      <c r="AV626" s="339"/>
      <c r="AW626" s="339"/>
      <c r="AX626" s="339"/>
      <c r="AY626" s="339"/>
      <c r="AZ626" s="339"/>
      <c r="BA626" s="342"/>
      <c r="BB626" s="392"/>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570"/>
      <c r="D627" s="570"/>
      <c r="E627" s="570"/>
      <c r="F627" s="570"/>
      <c r="G627" s="570"/>
      <c r="H627" s="570"/>
      <c r="I627" s="570"/>
      <c r="J627" s="570"/>
      <c r="K627" s="570"/>
      <c r="L627" s="570"/>
      <c r="M627" s="570"/>
      <c r="N627" s="570"/>
      <c r="O627" s="570"/>
      <c r="P627" s="570"/>
      <c r="Q627" s="570"/>
      <c r="AB627" s="339"/>
      <c r="AC627" s="339"/>
      <c r="AD627" s="339"/>
      <c r="AE627" s="339"/>
      <c r="AF627" s="339"/>
      <c r="AG627" s="339"/>
      <c r="AH627" s="339"/>
      <c r="AI627" s="339"/>
      <c r="AJ627" s="339"/>
      <c r="AK627" s="339"/>
      <c r="AL627" s="339"/>
      <c r="AM627" s="339"/>
      <c r="AN627" s="339"/>
      <c r="AO627" s="339"/>
      <c r="AP627" s="339"/>
      <c r="AQ627" s="339"/>
      <c r="AR627" s="339"/>
      <c r="AS627" s="339"/>
      <c r="AT627" s="339"/>
      <c r="AU627" s="339"/>
      <c r="AV627" s="339"/>
      <c r="AW627" s="339"/>
      <c r="AX627" s="339"/>
      <c r="AY627" s="339"/>
      <c r="AZ627" s="339"/>
      <c r="BA627" s="342"/>
      <c r="BB627" s="392"/>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570"/>
      <c r="D628" s="570"/>
      <c r="E628" s="570"/>
      <c r="F628" s="570"/>
      <c r="G628" s="570"/>
      <c r="H628" s="570"/>
      <c r="I628" s="570"/>
      <c r="J628" s="570"/>
      <c r="K628" s="570"/>
      <c r="L628" s="570"/>
      <c r="M628" s="570"/>
      <c r="N628" s="570"/>
      <c r="O628" s="570"/>
      <c r="P628" s="570"/>
      <c r="Q628" s="570"/>
      <c r="AB628" s="339"/>
      <c r="AC628" s="339"/>
      <c r="AD628" s="339"/>
      <c r="AE628" s="339"/>
      <c r="AF628" s="339"/>
      <c r="AG628" s="339"/>
      <c r="AH628" s="339"/>
      <c r="AI628" s="339"/>
      <c r="AJ628" s="339"/>
      <c r="AK628" s="339"/>
      <c r="AL628" s="339"/>
      <c r="AM628" s="339"/>
      <c r="AN628" s="339"/>
      <c r="AO628" s="339"/>
      <c r="AP628" s="339"/>
      <c r="AQ628" s="339"/>
      <c r="AR628" s="339"/>
      <c r="AS628" s="339"/>
      <c r="AT628" s="339"/>
      <c r="AU628" s="339"/>
      <c r="AV628" s="339"/>
      <c r="AW628" s="339"/>
      <c r="AX628" s="339"/>
      <c r="AY628" s="339"/>
      <c r="AZ628" s="339"/>
      <c r="BA628" s="342"/>
      <c r="BB628" s="392"/>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570"/>
      <c r="D629" s="570"/>
      <c r="E629" s="570"/>
      <c r="F629" s="570"/>
      <c r="G629" s="570"/>
      <c r="H629" s="570"/>
      <c r="I629" s="570"/>
      <c r="J629" s="570"/>
      <c r="K629" s="570"/>
      <c r="L629" s="570"/>
      <c r="M629" s="570"/>
      <c r="N629" s="570"/>
      <c r="O629" s="570"/>
      <c r="P629" s="570"/>
      <c r="Q629" s="570"/>
      <c r="AB629" s="339"/>
      <c r="AC629" s="339"/>
      <c r="AD629" s="339"/>
      <c r="AE629" s="339"/>
      <c r="AF629" s="339"/>
      <c r="AG629" s="339"/>
      <c r="AH629" s="339"/>
      <c r="AI629" s="339"/>
      <c r="AJ629" s="339"/>
      <c r="AK629" s="339"/>
      <c r="AL629" s="339"/>
      <c r="AM629" s="339"/>
      <c r="AN629" s="339"/>
      <c r="AO629" s="339"/>
      <c r="AP629" s="339"/>
      <c r="AQ629" s="339"/>
      <c r="AR629" s="339"/>
      <c r="AS629" s="339"/>
      <c r="AT629" s="339"/>
      <c r="AU629" s="339"/>
      <c r="AV629" s="339"/>
      <c r="AW629" s="339"/>
      <c r="AX629" s="339"/>
      <c r="AY629" s="339"/>
      <c r="AZ629" s="339"/>
      <c r="BA629" s="342"/>
      <c r="BB629" s="392"/>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570"/>
      <c r="D630" s="570"/>
      <c r="E630" s="570"/>
      <c r="F630" s="570"/>
      <c r="G630" s="570"/>
      <c r="H630" s="570"/>
      <c r="I630" s="570"/>
      <c r="J630" s="570"/>
      <c r="K630" s="570"/>
      <c r="L630" s="570"/>
      <c r="M630" s="570"/>
      <c r="N630" s="570"/>
      <c r="O630" s="570"/>
      <c r="P630" s="570"/>
      <c r="Q630" s="570"/>
      <c r="AB630" s="339"/>
      <c r="AC630" s="339"/>
      <c r="AD630" s="339"/>
      <c r="AE630" s="339"/>
      <c r="AF630" s="339"/>
      <c r="AG630" s="339"/>
      <c r="AH630" s="339"/>
      <c r="AI630" s="339"/>
      <c r="AJ630" s="339"/>
      <c r="AK630" s="339"/>
      <c r="AL630" s="339"/>
      <c r="AM630" s="339"/>
      <c r="AN630" s="339"/>
      <c r="AO630" s="339"/>
      <c r="AP630" s="339"/>
      <c r="AQ630" s="339"/>
      <c r="AR630" s="339"/>
      <c r="AS630" s="339"/>
      <c r="AT630" s="339"/>
      <c r="AU630" s="339"/>
      <c r="AV630" s="339"/>
      <c r="AW630" s="339"/>
      <c r="AX630" s="339"/>
      <c r="AY630" s="339"/>
      <c r="AZ630" s="339"/>
      <c r="BA630" s="342"/>
      <c r="BB630" s="392"/>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570"/>
      <c r="D631" s="570"/>
      <c r="E631" s="570"/>
      <c r="F631" s="570"/>
      <c r="G631" s="570"/>
      <c r="H631" s="570"/>
      <c r="I631" s="570"/>
      <c r="J631" s="570"/>
      <c r="K631" s="570"/>
      <c r="L631" s="570"/>
      <c r="M631" s="570"/>
      <c r="N631" s="570"/>
      <c r="O631" s="570"/>
      <c r="P631" s="570"/>
      <c r="Q631" s="570"/>
      <c r="AB631" s="339"/>
      <c r="AC631" s="339"/>
      <c r="AD631" s="339"/>
      <c r="AE631" s="339"/>
      <c r="AF631" s="339"/>
      <c r="AG631" s="339"/>
      <c r="AH631" s="339"/>
      <c r="AI631" s="339"/>
      <c r="AJ631" s="339"/>
      <c r="AK631" s="339"/>
      <c r="AL631" s="339"/>
      <c r="AM631" s="339"/>
      <c r="AN631" s="339"/>
      <c r="AO631" s="339"/>
      <c r="AP631" s="339"/>
      <c r="AQ631" s="339"/>
      <c r="AR631" s="339"/>
      <c r="AS631" s="339"/>
      <c r="AT631" s="339"/>
      <c r="AU631" s="339"/>
      <c r="AV631" s="339"/>
      <c r="AW631" s="339"/>
      <c r="AX631" s="339"/>
      <c r="AY631" s="339"/>
      <c r="AZ631" s="339"/>
      <c r="BA631" s="342"/>
      <c r="BB631" s="392"/>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570"/>
      <c r="D632" s="570"/>
      <c r="E632" s="570"/>
      <c r="F632" s="570"/>
      <c r="G632" s="570"/>
      <c r="H632" s="570"/>
      <c r="I632" s="570"/>
      <c r="J632" s="570"/>
      <c r="K632" s="570"/>
      <c r="L632" s="570"/>
      <c r="M632" s="570"/>
      <c r="N632" s="570"/>
      <c r="O632" s="570"/>
      <c r="P632" s="570"/>
      <c r="Q632" s="570"/>
      <c r="AB632" s="339"/>
      <c r="AC632" s="339"/>
      <c r="AD632" s="339"/>
      <c r="AE632" s="339"/>
      <c r="AF632" s="339"/>
      <c r="AG632" s="339"/>
      <c r="AH632" s="339"/>
      <c r="AI632" s="339"/>
      <c r="AJ632" s="339"/>
      <c r="AK632" s="339"/>
      <c r="AL632" s="339"/>
      <c r="AM632" s="339"/>
      <c r="AN632" s="339"/>
      <c r="AO632" s="339"/>
      <c r="AP632" s="339"/>
      <c r="AQ632" s="339"/>
      <c r="AR632" s="339"/>
      <c r="AS632" s="339"/>
      <c r="AT632" s="339"/>
      <c r="AU632" s="339"/>
      <c r="AV632" s="339"/>
      <c r="AW632" s="339"/>
      <c r="AX632" s="339"/>
      <c r="AY632" s="339"/>
      <c r="AZ632" s="339"/>
      <c r="BA632" s="342"/>
      <c r="BB632" s="392"/>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570"/>
      <c r="D633" s="570"/>
      <c r="E633" s="570"/>
      <c r="F633" s="570"/>
      <c r="G633" s="570"/>
      <c r="H633" s="570"/>
      <c r="I633" s="570"/>
      <c r="J633" s="570"/>
      <c r="K633" s="570"/>
      <c r="L633" s="570"/>
      <c r="M633" s="570"/>
      <c r="N633" s="570"/>
      <c r="O633" s="570"/>
      <c r="P633" s="570"/>
      <c r="Q633" s="570"/>
      <c r="AB633" s="339"/>
      <c r="AC633" s="339"/>
      <c r="AD633" s="339"/>
      <c r="AE633" s="339"/>
      <c r="AF633" s="339"/>
      <c r="AG633" s="339"/>
      <c r="AH633" s="339"/>
      <c r="AI633" s="339"/>
      <c r="AJ633" s="339"/>
      <c r="AK633" s="339"/>
      <c r="AL633" s="339"/>
      <c r="AM633" s="339"/>
      <c r="AN633" s="339"/>
      <c r="AO633" s="339"/>
      <c r="AP633" s="339"/>
      <c r="AQ633" s="339"/>
      <c r="AR633" s="339"/>
      <c r="AS633" s="339"/>
      <c r="AT633" s="339"/>
      <c r="AU633" s="339"/>
      <c r="AV633" s="339"/>
      <c r="AW633" s="339"/>
      <c r="AX633" s="339"/>
      <c r="AY633" s="339"/>
      <c r="AZ633" s="339"/>
      <c r="BA633" s="342"/>
      <c r="BB633" s="392"/>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570"/>
      <c r="D634" s="570"/>
      <c r="E634" s="570"/>
      <c r="F634" s="570"/>
      <c r="G634" s="570"/>
      <c r="H634" s="570"/>
      <c r="I634" s="570"/>
      <c r="J634" s="570"/>
      <c r="K634" s="570"/>
      <c r="L634" s="570"/>
      <c r="M634" s="570"/>
      <c r="N634" s="570"/>
      <c r="O634" s="570"/>
      <c r="P634" s="570"/>
      <c r="Q634" s="570"/>
      <c r="AB634" s="339"/>
      <c r="AC634" s="339"/>
      <c r="AD634" s="339"/>
      <c r="AE634" s="339"/>
      <c r="AF634" s="339"/>
      <c r="AG634" s="339"/>
      <c r="AH634" s="339"/>
      <c r="AI634" s="339"/>
      <c r="AJ634" s="339"/>
      <c r="AK634" s="339"/>
      <c r="AL634" s="339"/>
      <c r="AM634" s="339"/>
      <c r="AN634" s="339"/>
      <c r="AO634" s="339"/>
      <c r="AP634" s="339"/>
      <c r="AQ634" s="339"/>
      <c r="AR634" s="339"/>
      <c r="AS634" s="339"/>
      <c r="AT634" s="339"/>
      <c r="AU634" s="339"/>
      <c r="AV634" s="339"/>
      <c r="AW634" s="339"/>
      <c r="AX634" s="339"/>
      <c r="AY634" s="339"/>
      <c r="AZ634" s="339"/>
      <c r="BA634" s="342"/>
      <c r="BB634" s="392"/>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570"/>
      <c r="D635" s="570"/>
      <c r="E635" s="570"/>
      <c r="F635" s="570"/>
      <c r="G635" s="570"/>
      <c r="H635" s="570"/>
      <c r="I635" s="570"/>
      <c r="J635" s="570"/>
      <c r="K635" s="570"/>
      <c r="L635" s="570"/>
      <c r="M635" s="570"/>
      <c r="N635" s="570"/>
      <c r="O635" s="570"/>
      <c r="P635" s="570"/>
      <c r="Q635" s="570"/>
      <c r="AB635" s="339"/>
      <c r="AC635" s="339"/>
      <c r="AD635" s="339"/>
      <c r="AE635" s="339"/>
      <c r="AF635" s="339"/>
      <c r="AG635" s="339"/>
      <c r="AH635" s="339"/>
      <c r="AI635" s="339"/>
      <c r="AJ635" s="339"/>
      <c r="AK635" s="339"/>
      <c r="AL635" s="339"/>
      <c r="AM635" s="339"/>
      <c r="AN635" s="339"/>
      <c r="AO635" s="339"/>
      <c r="AP635" s="339"/>
      <c r="AQ635" s="339"/>
      <c r="AR635" s="339"/>
      <c r="AS635" s="339"/>
      <c r="AT635" s="339"/>
      <c r="AU635" s="339"/>
      <c r="AV635" s="339"/>
      <c r="AW635" s="339"/>
      <c r="AX635" s="339"/>
      <c r="AY635" s="339"/>
      <c r="AZ635" s="339"/>
      <c r="BA635" s="342"/>
      <c r="BB635" s="392"/>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570"/>
      <c r="D636" s="570"/>
      <c r="E636" s="570"/>
      <c r="F636" s="570"/>
      <c r="G636" s="570"/>
      <c r="H636" s="570"/>
      <c r="I636" s="570"/>
      <c r="J636" s="570"/>
      <c r="K636" s="570"/>
      <c r="L636" s="570"/>
      <c r="M636" s="570"/>
      <c r="N636" s="570"/>
      <c r="O636" s="570"/>
      <c r="P636" s="570"/>
      <c r="Q636" s="570"/>
      <c r="AB636" s="339"/>
      <c r="AC636" s="339"/>
      <c r="AD636" s="339"/>
      <c r="AE636" s="339"/>
      <c r="AF636" s="339"/>
      <c r="AG636" s="339"/>
      <c r="AH636" s="339"/>
      <c r="AI636" s="339"/>
      <c r="AJ636" s="339"/>
      <c r="AK636" s="339"/>
      <c r="AL636" s="339"/>
      <c r="AM636" s="339"/>
      <c r="AN636" s="339"/>
      <c r="AO636" s="339"/>
      <c r="AP636" s="339"/>
      <c r="AQ636" s="339"/>
      <c r="AR636" s="339"/>
      <c r="AS636" s="339"/>
      <c r="AT636" s="339"/>
      <c r="AU636" s="339"/>
      <c r="AV636" s="339"/>
      <c r="AW636" s="339"/>
      <c r="AX636" s="339"/>
      <c r="AY636" s="339"/>
      <c r="AZ636" s="339"/>
      <c r="BA636" s="342"/>
      <c r="BB636" s="392"/>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570"/>
      <c r="D637" s="570"/>
      <c r="E637" s="570"/>
      <c r="F637" s="570"/>
      <c r="G637" s="570"/>
      <c r="H637" s="570"/>
      <c r="I637" s="570"/>
      <c r="J637" s="570"/>
      <c r="K637" s="570"/>
      <c r="L637" s="570"/>
      <c r="M637" s="570"/>
      <c r="N637" s="570"/>
      <c r="O637" s="570"/>
      <c r="P637" s="570"/>
      <c r="Q637" s="570"/>
      <c r="AB637" s="339"/>
      <c r="AC637" s="339"/>
      <c r="AD637" s="339"/>
      <c r="AE637" s="339"/>
      <c r="AF637" s="339"/>
      <c r="AG637" s="339"/>
      <c r="AH637" s="339"/>
      <c r="AI637" s="339"/>
      <c r="AJ637" s="339"/>
      <c r="AK637" s="339"/>
      <c r="AL637" s="339"/>
      <c r="AM637" s="339"/>
      <c r="AN637" s="339"/>
      <c r="AO637" s="339"/>
      <c r="AP637" s="339"/>
      <c r="AQ637" s="339"/>
      <c r="AR637" s="339"/>
      <c r="AS637" s="339"/>
      <c r="AT637" s="339"/>
      <c r="AU637" s="339"/>
      <c r="AV637" s="339"/>
      <c r="AW637" s="339"/>
      <c r="AX637" s="339"/>
      <c r="AY637" s="339"/>
      <c r="AZ637" s="339"/>
      <c r="BA637" s="342"/>
      <c r="BB637" s="392"/>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570"/>
      <c r="D638" s="570"/>
      <c r="E638" s="570"/>
      <c r="F638" s="570"/>
      <c r="G638" s="570"/>
      <c r="H638" s="570"/>
      <c r="I638" s="570"/>
      <c r="J638" s="570"/>
      <c r="K638" s="570"/>
      <c r="L638" s="570"/>
      <c r="M638" s="570"/>
      <c r="N638" s="570"/>
      <c r="O638" s="570"/>
      <c r="P638" s="570"/>
      <c r="Q638" s="570"/>
      <c r="AB638" s="339"/>
      <c r="AC638" s="339"/>
      <c r="AD638" s="339"/>
      <c r="AE638" s="339"/>
      <c r="AF638" s="339"/>
      <c r="AG638" s="339"/>
      <c r="AH638" s="339"/>
      <c r="AI638" s="339"/>
      <c r="AJ638" s="339"/>
      <c r="AK638" s="339"/>
      <c r="AL638" s="339"/>
      <c r="AM638" s="339"/>
      <c r="AN638" s="339"/>
      <c r="AO638" s="339"/>
      <c r="AP638" s="339"/>
      <c r="AQ638" s="339"/>
      <c r="AR638" s="339"/>
      <c r="AS638" s="339"/>
      <c r="AT638" s="339"/>
      <c r="AU638" s="339"/>
      <c r="AV638" s="339"/>
      <c r="AW638" s="339"/>
      <c r="AX638" s="339"/>
      <c r="AY638" s="339"/>
      <c r="AZ638" s="339"/>
      <c r="BA638" s="342"/>
      <c r="BB638" s="392"/>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570"/>
      <c r="D639" s="570"/>
      <c r="E639" s="570"/>
      <c r="F639" s="570"/>
      <c r="G639" s="570"/>
      <c r="H639" s="570"/>
      <c r="I639" s="570"/>
      <c r="J639" s="570"/>
      <c r="K639" s="570"/>
      <c r="L639" s="570"/>
      <c r="M639" s="570"/>
      <c r="N639" s="570"/>
      <c r="O639" s="570"/>
      <c r="P639" s="570"/>
      <c r="Q639" s="570"/>
      <c r="AB639" s="339"/>
      <c r="AC639" s="339"/>
      <c r="AD639" s="339"/>
      <c r="AE639" s="339"/>
      <c r="AF639" s="339"/>
      <c r="AG639" s="339"/>
      <c r="AH639" s="339"/>
      <c r="AI639" s="339"/>
      <c r="AJ639" s="339"/>
      <c r="AK639" s="339"/>
      <c r="AL639" s="339"/>
      <c r="AM639" s="339"/>
      <c r="AN639" s="339"/>
      <c r="AO639" s="339"/>
      <c r="AP639" s="339"/>
      <c r="AQ639" s="339"/>
      <c r="AR639" s="339"/>
      <c r="AS639" s="339"/>
      <c r="AT639" s="339"/>
      <c r="AU639" s="339"/>
      <c r="AV639" s="339"/>
      <c r="AW639" s="339"/>
      <c r="AX639" s="339"/>
      <c r="AY639" s="339"/>
      <c r="AZ639" s="339"/>
      <c r="BA639" s="342"/>
      <c r="BB639" s="392"/>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570"/>
      <c r="D640" s="570"/>
      <c r="E640" s="570"/>
      <c r="F640" s="570"/>
      <c r="G640" s="570"/>
      <c r="H640" s="570"/>
      <c r="I640" s="570"/>
      <c r="J640" s="570"/>
      <c r="K640" s="570"/>
      <c r="L640" s="570"/>
      <c r="M640" s="570"/>
      <c r="N640" s="570"/>
      <c r="O640" s="570"/>
      <c r="P640" s="570"/>
      <c r="Q640" s="570"/>
      <c r="AB640" s="339"/>
      <c r="AC640" s="339"/>
      <c r="AD640" s="339"/>
      <c r="AE640" s="339"/>
      <c r="AF640" s="339"/>
      <c r="AG640" s="339"/>
      <c r="AH640" s="339"/>
      <c r="AI640" s="339"/>
      <c r="AJ640" s="339"/>
      <c r="AK640" s="339"/>
      <c r="AL640" s="339"/>
      <c r="AM640" s="339"/>
      <c r="AN640" s="339"/>
      <c r="AO640" s="339"/>
      <c r="AP640" s="339"/>
      <c r="AQ640" s="339"/>
      <c r="AR640" s="339"/>
      <c r="AS640" s="339"/>
      <c r="AT640" s="339"/>
      <c r="AU640" s="339"/>
      <c r="AV640" s="339"/>
      <c r="AW640" s="339"/>
      <c r="AX640" s="339"/>
      <c r="AY640" s="339"/>
      <c r="AZ640" s="339"/>
      <c r="BA640" s="342"/>
      <c r="BB640" s="392"/>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570"/>
      <c r="D641" s="570"/>
      <c r="E641" s="570"/>
      <c r="F641" s="570"/>
      <c r="G641" s="570"/>
      <c r="H641" s="570"/>
      <c r="I641" s="570"/>
      <c r="J641" s="570"/>
      <c r="K641" s="570"/>
      <c r="L641" s="570"/>
      <c r="M641" s="570"/>
      <c r="N641" s="570"/>
      <c r="O641" s="570"/>
      <c r="P641" s="570"/>
      <c r="Q641" s="570"/>
      <c r="AB641" s="339"/>
      <c r="AC641" s="339"/>
      <c r="AD641" s="339"/>
      <c r="AE641" s="339"/>
      <c r="AF641" s="339"/>
      <c r="AG641" s="339"/>
      <c r="AH641" s="339"/>
      <c r="AI641" s="339"/>
      <c r="AJ641" s="339"/>
      <c r="AK641" s="339"/>
      <c r="AL641" s="339"/>
      <c r="AM641" s="339"/>
      <c r="AN641" s="339"/>
      <c r="AO641" s="339"/>
      <c r="AP641" s="339"/>
      <c r="AQ641" s="339"/>
      <c r="AR641" s="339"/>
      <c r="AS641" s="339"/>
      <c r="AT641" s="339"/>
      <c r="AU641" s="339"/>
      <c r="AV641" s="339"/>
      <c r="AW641" s="339"/>
      <c r="AX641" s="339"/>
      <c r="AY641" s="339"/>
      <c r="AZ641" s="339"/>
      <c r="BA641" s="342"/>
      <c r="BB641" s="392"/>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570"/>
      <c r="D642" s="570"/>
      <c r="E642" s="570"/>
      <c r="F642" s="570"/>
      <c r="G642" s="570"/>
      <c r="H642" s="570"/>
      <c r="I642" s="570"/>
      <c r="J642" s="570"/>
      <c r="K642" s="570"/>
      <c r="L642" s="570"/>
      <c r="M642" s="570"/>
      <c r="N642" s="570"/>
      <c r="O642" s="570"/>
      <c r="P642" s="570"/>
      <c r="Q642" s="570"/>
      <c r="AB642" s="339"/>
      <c r="AC642" s="339"/>
      <c r="AD642" s="339"/>
      <c r="AE642" s="339"/>
      <c r="AF642" s="339"/>
      <c r="AG642" s="339"/>
      <c r="AH642" s="339"/>
      <c r="AI642" s="339"/>
      <c r="AJ642" s="339"/>
      <c r="AK642" s="339"/>
      <c r="AL642" s="339"/>
      <c r="AM642" s="339"/>
      <c r="AN642" s="339"/>
      <c r="AO642" s="339"/>
      <c r="AP642" s="339"/>
      <c r="AQ642" s="339"/>
      <c r="AR642" s="339"/>
      <c r="AS642" s="339"/>
      <c r="AT642" s="339"/>
      <c r="AU642" s="339"/>
      <c r="AV642" s="339"/>
      <c r="AW642" s="339"/>
      <c r="AX642" s="339"/>
      <c r="AY642" s="339"/>
      <c r="AZ642" s="339"/>
      <c r="BA642" s="342"/>
      <c r="BB642" s="392"/>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570"/>
      <c r="D643" s="570"/>
      <c r="E643" s="570"/>
      <c r="F643" s="570"/>
      <c r="G643" s="570"/>
      <c r="H643" s="570"/>
      <c r="I643" s="570"/>
      <c r="J643" s="570"/>
      <c r="K643" s="570"/>
      <c r="L643" s="570"/>
      <c r="M643" s="570"/>
      <c r="N643" s="570"/>
      <c r="O643" s="570"/>
      <c r="P643" s="570"/>
      <c r="Q643" s="570"/>
      <c r="AB643" s="339"/>
      <c r="AC643" s="339"/>
      <c r="AD643" s="339"/>
      <c r="AE643" s="339"/>
      <c r="AF643" s="339"/>
      <c r="AG643" s="339"/>
      <c r="AH643" s="339"/>
      <c r="AI643" s="339"/>
      <c r="AJ643" s="339"/>
      <c r="AK643" s="339"/>
      <c r="AL643" s="339"/>
      <c r="AM643" s="339"/>
      <c r="AN643" s="339"/>
      <c r="AO643" s="339"/>
      <c r="AP643" s="339"/>
      <c r="AQ643" s="339"/>
      <c r="AR643" s="339"/>
      <c r="AS643" s="339"/>
      <c r="AT643" s="339"/>
      <c r="AU643" s="339"/>
      <c r="AV643" s="339"/>
      <c r="AW643" s="339"/>
      <c r="AX643" s="339"/>
      <c r="AY643" s="339"/>
      <c r="AZ643" s="339"/>
      <c r="BA643" s="342"/>
      <c r="BB643" s="392"/>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570"/>
      <c r="D644" s="570"/>
      <c r="E644" s="570"/>
      <c r="F644" s="570"/>
      <c r="G644" s="570"/>
      <c r="H644" s="570"/>
      <c r="I644" s="570"/>
      <c r="J644" s="570"/>
      <c r="K644" s="570"/>
      <c r="L644" s="570"/>
      <c r="M644" s="570"/>
      <c r="N644" s="570"/>
      <c r="O644" s="570"/>
      <c r="P644" s="570"/>
      <c r="Q644" s="570"/>
      <c r="AB644" s="339"/>
      <c r="AC644" s="339"/>
      <c r="AD644" s="339"/>
      <c r="AE644" s="339"/>
      <c r="AF644" s="339"/>
      <c r="AG644" s="339"/>
      <c r="AH644" s="339"/>
      <c r="AI644" s="339"/>
      <c r="AJ644" s="339"/>
      <c r="AK644" s="339"/>
      <c r="AL644" s="339"/>
      <c r="AM644" s="339"/>
      <c r="AN644" s="339"/>
      <c r="AO644" s="339"/>
      <c r="AP644" s="339"/>
      <c r="AQ644" s="339"/>
      <c r="AR644" s="339"/>
      <c r="AS644" s="339"/>
      <c r="AT644" s="339"/>
      <c r="AU644" s="339"/>
      <c r="AV644" s="339"/>
      <c r="AW644" s="339"/>
      <c r="AX644" s="339"/>
      <c r="AY644" s="339"/>
      <c r="AZ644" s="339"/>
      <c r="BA644" s="342"/>
      <c r="BB644" s="392"/>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570"/>
      <c r="D645" s="570"/>
      <c r="E645" s="570"/>
      <c r="F645" s="570"/>
      <c r="G645" s="570"/>
      <c r="H645" s="570"/>
      <c r="I645" s="570"/>
      <c r="J645" s="570"/>
      <c r="K645" s="570"/>
      <c r="L645" s="570"/>
      <c r="M645" s="570"/>
      <c r="N645" s="570"/>
      <c r="O645" s="570"/>
      <c r="P645" s="570"/>
      <c r="Q645" s="570"/>
      <c r="AB645" s="339"/>
      <c r="AC645" s="339"/>
      <c r="AD645" s="339"/>
      <c r="AE645" s="339"/>
      <c r="AF645" s="339"/>
      <c r="AG645" s="339"/>
      <c r="AH645" s="339"/>
      <c r="AI645" s="339"/>
      <c r="AJ645" s="339"/>
      <c r="AK645" s="339"/>
      <c r="AL645" s="339"/>
      <c r="AM645" s="339"/>
      <c r="AN645" s="339"/>
      <c r="AO645" s="339"/>
      <c r="AP645" s="339"/>
      <c r="AQ645" s="339"/>
      <c r="AR645" s="339"/>
      <c r="AS645" s="339"/>
      <c r="AT645" s="339"/>
      <c r="AU645" s="339"/>
      <c r="AV645" s="339"/>
      <c r="AW645" s="339"/>
      <c r="AX645" s="339"/>
      <c r="AY645" s="339"/>
      <c r="AZ645" s="339"/>
      <c r="BA645" s="342"/>
      <c r="BB645" s="392"/>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570"/>
      <c r="D646" s="570"/>
      <c r="E646" s="570"/>
      <c r="F646" s="570"/>
      <c r="G646" s="570"/>
      <c r="H646" s="570"/>
      <c r="I646" s="570"/>
      <c r="J646" s="570"/>
      <c r="K646" s="570"/>
      <c r="L646" s="570"/>
      <c r="M646" s="570"/>
      <c r="N646" s="570"/>
      <c r="O646" s="570"/>
      <c r="P646" s="570"/>
      <c r="Q646" s="570"/>
      <c r="AB646" s="339"/>
      <c r="AC646" s="339"/>
      <c r="AD646" s="339"/>
      <c r="AE646" s="339"/>
      <c r="AF646" s="339"/>
      <c r="AG646" s="339"/>
      <c r="AH646" s="339"/>
      <c r="AI646" s="339"/>
      <c r="AJ646" s="339"/>
      <c r="AK646" s="339"/>
      <c r="AL646" s="339"/>
      <c r="AM646" s="339"/>
      <c r="AN646" s="339"/>
      <c r="AO646" s="339"/>
      <c r="AP646" s="339"/>
      <c r="AQ646" s="339"/>
      <c r="AR646" s="339"/>
      <c r="AS646" s="339"/>
      <c r="AT646" s="339"/>
      <c r="AU646" s="339"/>
      <c r="AV646" s="339"/>
      <c r="AW646" s="339"/>
      <c r="AX646" s="339"/>
      <c r="AY646" s="339"/>
      <c r="AZ646" s="339"/>
      <c r="BA646" s="342"/>
      <c r="BB646" s="392"/>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570"/>
      <c r="D647" s="570"/>
      <c r="E647" s="570"/>
      <c r="F647" s="570"/>
      <c r="G647" s="570"/>
      <c r="H647" s="570"/>
      <c r="I647" s="570"/>
      <c r="J647" s="570"/>
      <c r="K647" s="570"/>
      <c r="L647" s="570"/>
      <c r="M647" s="570"/>
      <c r="N647" s="570"/>
      <c r="O647" s="570"/>
      <c r="P647" s="570"/>
      <c r="Q647" s="570"/>
      <c r="AB647" s="339"/>
      <c r="AC647" s="339"/>
      <c r="AD647" s="339"/>
      <c r="AE647" s="339"/>
      <c r="AF647" s="339"/>
      <c r="AG647" s="339"/>
      <c r="AH647" s="339"/>
      <c r="AI647" s="339"/>
      <c r="AJ647" s="339"/>
      <c r="AK647" s="339"/>
      <c r="AL647" s="339"/>
      <c r="AM647" s="339"/>
      <c r="AN647" s="339"/>
      <c r="AO647" s="339"/>
      <c r="AP647" s="339"/>
      <c r="AQ647" s="339"/>
      <c r="AR647" s="339"/>
      <c r="AS647" s="339"/>
      <c r="AT647" s="339"/>
      <c r="AU647" s="339"/>
      <c r="AV647" s="339"/>
      <c r="AW647" s="339"/>
      <c r="AX647" s="339"/>
      <c r="AY647" s="339"/>
      <c r="AZ647" s="339"/>
      <c r="BA647" s="342"/>
      <c r="BB647" s="392"/>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570"/>
      <c r="D648" s="570"/>
      <c r="E648" s="570"/>
      <c r="F648" s="570"/>
      <c r="G648" s="570"/>
      <c r="H648" s="570"/>
      <c r="I648" s="570"/>
      <c r="J648" s="570"/>
      <c r="K648" s="570"/>
      <c r="L648" s="570"/>
      <c r="M648" s="570"/>
      <c r="N648" s="570"/>
      <c r="O648" s="570"/>
      <c r="P648" s="570"/>
      <c r="Q648" s="570"/>
      <c r="AB648" s="339"/>
      <c r="AC648" s="339"/>
      <c r="AD648" s="339"/>
      <c r="AE648" s="339"/>
      <c r="AF648" s="339"/>
      <c r="AG648" s="339"/>
      <c r="AH648" s="339"/>
      <c r="AI648" s="339"/>
      <c r="AJ648" s="339"/>
      <c r="AK648" s="339"/>
      <c r="AL648" s="339"/>
      <c r="AM648" s="339"/>
      <c r="AN648" s="339"/>
      <c r="AO648" s="339"/>
      <c r="AP648" s="339"/>
      <c r="AQ648" s="339"/>
      <c r="AR648" s="339"/>
      <c r="AS648" s="339"/>
      <c r="AT648" s="339"/>
      <c r="AU648" s="339"/>
      <c r="AV648" s="339"/>
      <c r="AW648" s="339"/>
      <c r="AX648" s="339"/>
      <c r="AY648" s="339"/>
      <c r="AZ648" s="339"/>
      <c r="BA648" s="342"/>
      <c r="BB648" s="392"/>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570"/>
      <c r="D649" s="570"/>
      <c r="E649" s="570"/>
      <c r="F649" s="570"/>
      <c r="G649" s="570"/>
      <c r="H649" s="570"/>
      <c r="I649" s="570"/>
      <c r="J649" s="570"/>
      <c r="K649" s="570"/>
      <c r="L649" s="570"/>
      <c r="M649" s="570"/>
      <c r="N649" s="570"/>
      <c r="O649" s="570"/>
      <c r="P649" s="570"/>
      <c r="Q649" s="570"/>
      <c r="AB649" s="339"/>
      <c r="AC649" s="339"/>
      <c r="AD649" s="339"/>
      <c r="AE649" s="339"/>
      <c r="AF649" s="339"/>
      <c r="AG649" s="339"/>
      <c r="AH649" s="339"/>
      <c r="AI649" s="339"/>
      <c r="AJ649" s="339"/>
      <c r="AK649" s="339"/>
      <c r="AL649" s="339"/>
      <c r="AM649" s="339"/>
      <c r="AN649" s="339"/>
      <c r="AO649" s="339"/>
      <c r="AP649" s="339"/>
      <c r="AQ649" s="339"/>
      <c r="AR649" s="339"/>
      <c r="AS649" s="339"/>
      <c r="AT649" s="339"/>
      <c r="AU649" s="339"/>
      <c r="AV649" s="339"/>
      <c r="AW649" s="339"/>
      <c r="AX649" s="339"/>
      <c r="AY649" s="339"/>
      <c r="AZ649" s="339"/>
      <c r="BA649" s="342"/>
      <c r="BB649" s="392"/>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570"/>
      <c r="D650" s="570"/>
      <c r="E650" s="570"/>
      <c r="F650" s="570"/>
      <c r="G650" s="570"/>
      <c r="H650" s="570"/>
      <c r="I650" s="570"/>
      <c r="J650" s="570"/>
      <c r="K650" s="570"/>
      <c r="L650" s="570"/>
      <c r="M650" s="570"/>
      <c r="N650" s="570"/>
      <c r="O650" s="570"/>
      <c r="P650" s="570"/>
      <c r="Q650" s="570"/>
      <c r="AB650" s="339"/>
      <c r="AC650" s="339"/>
      <c r="AD650" s="339"/>
      <c r="AE650" s="339"/>
      <c r="AF650" s="339"/>
      <c r="AG650" s="339"/>
      <c r="AH650" s="339"/>
      <c r="AI650" s="339"/>
      <c r="AJ650" s="339"/>
      <c r="AK650" s="339"/>
      <c r="AL650" s="339"/>
      <c r="AM650" s="339"/>
      <c r="AN650" s="339"/>
      <c r="AO650" s="339"/>
      <c r="AP650" s="339"/>
      <c r="AQ650" s="339"/>
      <c r="AR650" s="339"/>
      <c r="AS650" s="339"/>
      <c r="AT650" s="339"/>
      <c r="AU650" s="339"/>
      <c r="AV650" s="339"/>
      <c r="AW650" s="339"/>
      <c r="AX650" s="339"/>
      <c r="AY650" s="339"/>
      <c r="AZ650" s="339"/>
      <c r="BA650" s="342"/>
      <c r="BB650" s="392"/>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570"/>
      <c r="D651" s="570"/>
      <c r="E651" s="570"/>
      <c r="F651" s="570"/>
      <c r="G651" s="570"/>
      <c r="H651" s="570"/>
      <c r="I651" s="570"/>
      <c r="J651" s="570"/>
      <c r="K651" s="570"/>
      <c r="L651" s="570"/>
      <c r="M651" s="570"/>
      <c r="N651" s="570"/>
      <c r="O651" s="570"/>
      <c r="P651" s="570"/>
      <c r="Q651" s="570"/>
      <c r="AB651" s="339"/>
      <c r="AC651" s="339"/>
      <c r="AD651" s="339"/>
      <c r="AE651" s="339"/>
      <c r="AF651" s="339"/>
      <c r="AG651" s="339"/>
      <c r="AH651" s="339"/>
      <c r="AI651" s="339"/>
      <c r="AJ651" s="339"/>
      <c r="AK651" s="339"/>
      <c r="AL651" s="339"/>
      <c r="AM651" s="339"/>
      <c r="AN651" s="339"/>
      <c r="AO651" s="339"/>
      <c r="AP651" s="339"/>
      <c r="AQ651" s="339"/>
      <c r="AR651" s="339"/>
      <c r="AS651" s="339"/>
      <c r="AT651" s="339"/>
      <c r="AU651" s="339"/>
      <c r="AV651" s="339"/>
      <c r="AW651" s="339"/>
      <c r="AX651" s="339"/>
      <c r="AY651" s="339"/>
      <c r="AZ651" s="339"/>
      <c r="BA651" s="342"/>
      <c r="BB651" s="392"/>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570"/>
      <c r="D652" s="570"/>
      <c r="E652" s="570"/>
      <c r="F652" s="570"/>
      <c r="G652" s="570"/>
      <c r="H652" s="570"/>
      <c r="I652" s="570"/>
      <c r="J652" s="570"/>
      <c r="K652" s="570"/>
      <c r="L652" s="570"/>
      <c r="M652" s="570"/>
      <c r="N652" s="570"/>
      <c r="O652" s="570"/>
      <c r="P652" s="570"/>
      <c r="Q652" s="570"/>
      <c r="AB652" s="339"/>
      <c r="AC652" s="339"/>
      <c r="AD652" s="339"/>
      <c r="AE652" s="339"/>
      <c r="AF652" s="339"/>
      <c r="AG652" s="339"/>
      <c r="AH652" s="339"/>
      <c r="AI652" s="339"/>
      <c r="AJ652" s="339"/>
      <c r="AK652" s="339"/>
      <c r="AL652" s="339"/>
      <c r="AM652" s="339"/>
      <c r="AN652" s="339"/>
      <c r="AO652" s="339"/>
      <c r="AP652" s="339"/>
      <c r="AQ652" s="339"/>
      <c r="AR652" s="339"/>
      <c r="AS652" s="339"/>
      <c r="AT652" s="339"/>
      <c r="AU652" s="339"/>
      <c r="AV652" s="339"/>
      <c r="AW652" s="339"/>
      <c r="AX652" s="339"/>
      <c r="AY652" s="339"/>
      <c r="AZ652" s="339"/>
      <c r="BA652" s="342"/>
      <c r="BB652" s="392"/>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570"/>
      <c r="D653" s="570"/>
      <c r="E653" s="570"/>
      <c r="F653" s="570"/>
      <c r="G653" s="570"/>
      <c r="H653" s="570"/>
      <c r="I653" s="570"/>
      <c r="J653" s="570"/>
      <c r="K653" s="570"/>
      <c r="L653" s="570"/>
      <c r="M653" s="570"/>
      <c r="N653" s="570"/>
      <c r="O653" s="570"/>
      <c r="P653" s="570"/>
      <c r="Q653" s="570"/>
      <c r="AB653" s="339"/>
      <c r="AC653" s="339"/>
      <c r="AD653" s="339"/>
      <c r="AE653" s="339"/>
      <c r="AF653" s="339"/>
      <c r="AG653" s="339"/>
      <c r="AH653" s="339"/>
      <c r="AI653" s="339"/>
      <c r="AJ653" s="339"/>
      <c r="AK653" s="339"/>
      <c r="AL653" s="339"/>
      <c r="AM653" s="339"/>
      <c r="AN653" s="339"/>
      <c r="AO653" s="339"/>
      <c r="AP653" s="339"/>
      <c r="AQ653" s="339"/>
      <c r="AR653" s="339"/>
      <c r="AS653" s="339"/>
      <c r="AT653" s="339"/>
      <c r="AU653" s="339"/>
      <c r="AV653" s="339"/>
      <c r="AW653" s="339"/>
      <c r="AX653" s="339"/>
      <c r="AY653" s="339"/>
      <c r="AZ653" s="339"/>
      <c r="BA653" s="342"/>
      <c r="BB653" s="392"/>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570"/>
      <c r="D654" s="570"/>
      <c r="E654" s="570"/>
      <c r="F654" s="570"/>
      <c r="G654" s="570"/>
      <c r="H654" s="570"/>
      <c r="I654" s="570"/>
      <c r="J654" s="570"/>
      <c r="K654" s="570"/>
      <c r="L654" s="570"/>
      <c r="M654" s="570"/>
      <c r="N654" s="570"/>
      <c r="O654" s="570"/>
      <c r="P654" s="570"/>
      <c r="Q654" s="570"/>
      <c r="AB654" s="339"/>
      <c r="AC654" s="339"/>
      <c r="AD654" s="339"/>
      <c r="AE654" s="339"/>
      <c r="AF654" s="339"/>
      <c r="AG654" s="339"/>
      <c r="AH654" s="339"/>
      <c r="AI654" s="339"/>
      <c r="AJ654" s="339"/>
      <c r="AK654" s="339"/>
      <c r="AL654" s="339"/>
      <c r="AM654" s="339"/>
      <c r="AN654" s="339"/>
      <c r="AO654" s="339"/>
      <c r="AP654" s="339"/>
      <c r="AQ654" s="339"/>
      <c r="AR654" s="339"/>
      <c r="AS654" s="339"/>
      <c r="AT654" s="339"/>
      <c r="AU654" s="339"/>
      <c r="AV654" s="339"/>
      <c r="AW654" s="339"/>
      <c r="AX654" s="339"/>
      <c r="AY654" s="339"/>
      <c r="AZ654" s="339"/>
      <c r="BA654" s="342"/>
      <c r="BB654" s="392"/>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570"/>
      <c r="D655" s="570"/>
      <c r="E655" s="570"/>
      <c r="F655" s="570"/>
      <c r="G655" s="570"/>
      <c r="H655" s="570"/>
      <c r="I655" s="570"/>
      <c r="J655" s="570"/>
      <c r="K655" s="570"/>
      <c r="L655" s="570"/>
      <c r="M655" s="570"/>
      <c r="N655" s="570"/>
      <c r="O655" s="570"/>
      <c r="P655" s="570"/>
      <c r="Q655" s="570"/>
      <c r="AB655" s="339"/>
      <c r="AC655" s="339"/>
      <c r="AD655" s="339"/>
      <c r="AE655" s="339"/>
      <c r="AF655" s="339"/>
      <c r="AG655" s="339"/>
      <c r="AH655" s="339"/>
      <c r="AI655" s="339"/>
      <c r="AJ655" s="339"/>
      <c r="AK655" s="339"/>
      <c r="AL655" s="339"/>
      <c r="AM655" s="339"/>
      <c r="AN655" s="339"/>
      <c r="AO655" s="339"/>
      <c r="AP655" s="339"/>
      <c r="AQ655" s="339"/>
      <c r="AR655" s="339"/>
      <c r="AS655" s="339"/>
      <c r="AT655" s="339"/>
      <c r="AU655" s="339"/>
      <c r="AV655" s="339"/>
      <c r="AW655" s="339"/>
      <c r="AX655" s="339"/>
      <c r="AY655" s="339"/>
      <c r="AZ655" s="339"/>
      <c r="BA655" s="342"/>
      <c r="BB655" s="392"/>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570"/>
      <c r="D656" s="570"/>
      <c r="E656" s="570"/>
      <c r="F656" s="570"/>
      <c r="G656" s="570"/>
      <c r="H656" s="570"/>
      <c r="I656" s="570"/>
      <c r="J656" s="570"/>
      <c r="K656" s="570"/>
      <c r="L656" s="570"/>
      <c r="M656" s="570"/>
      <c r="N656" s="570"/>
      <c r="O656" s="570"/>
      <c r="P656" s="570"/>
      <c r="Q656" s="570"/>
      <c r="AB656" s="339"/>
      <c r="AC656" s="339"/>
      <c r="AD656" s="339"/>
      <c r="AE656" s="339"/>
      <c r="AF656" s="339"/>
      <c r="AG656" s="339"/>
      <c r="AH656" s="339"/>
      <c r="AI656" s="339"/>
      <c r="AJ656" s="339"/>
      <c r="AK656" s="339"/>
      <c r="AL656" s="339"/>
      <c r="AM656" s="339"/>
      <c r="AN656" s="339"/>
      <c r="AO656" s="339"/>
      <c r="AP656" s="339"/>
      <c r="AQ656" s="339"/>
      <c r="AR656" s="339"/>
      <c r="AS656" s="339"/>
      <c r="AT656" s="339"/>
      <c r="AU656" s="339"/>
      <c r="AV656" s="339"/>
      <c r="AW656" s="339"/>
      <c r="AX656" s="339"/>
      <c r="AY656" s="339"/>
      <c r="AZ656" s="339"/>
      <c r="BA656" s="342"/>
      <c r="BB656" s="392"/>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570"/>
      <c r="D657" s="570"/>
      <c r="E657" s="570"/>
      <c r="F657" s="570"/>
      <c r="G657" s="570"/>
      <c r="H657" s="570"/>
      <c r="I657" s="570"/>
      <c r="J657" s="570"/>
      <c r="K657" s="570"/>
      <c r="L657" s="570"/>
      <c r="M657" s="570"/>
      <c r="N657" s="570"/>
      <c r="O657" s="570"/>
      <c r="P657" s="570"/>
      <c r="Q657" s="570"/>
      <c r="AB657" s="339"/>
      <c r="AC657" s="339"/>
      <c r="AD657" s="339"/>
      <c r="AE657" s="339"/>
      <c r="AF657" s="339"/>
      <c r="AG657" s="339"/>
      <c r="AH657" s="339"/>
      <c r="AI657" s="339"/>
      <c r="AJ657" s="339"/>
      <c r="AK657" s="339"/>
      <c r="AL657" s="339"/>
      <c r="AM657" s="339"/>
      <c r="AN657" s="339"/>
      <c r="AO657" s="339"/>
      <c r="AP657" s="339"/>
      <c r="AQ657" s="339"/>
      <c r="AR657" s="339"/>
      <c r="AS657" s="339"/>
      <c r="AT657" s="339"/>
      <c r="AU657" s="339"/>
      <c r="AV657" s="339"/>
      <c r="AW657" s="339"/>
      <c r="AX657" s="339"/>
      <c r="AY657" s="339"/>
      <c r="AZ657" s="339"/>
      <c r="BA657" s="342"/>
      <c r="BB657" s="392"/>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570"/>
      <c r="D658" s="570"/>
      <c r="E658" s="570"/>
      <c r="F658" s="570"/>
      <c r="G658" s="570"/>
      <c r="H658" s="570"/>
      <c r="I658" s="570"/>
      <c r="J658" s="570"/>
      <c r="K658" s="570"/>
      <c r="L658" s="570"/>
      <c r="M658" s="570"/>
      <c r="N658" s="570"/>
      <c r="O658" s="570"/>
      <c r="P658" s="570"/>
      <c r="Q658" s="570"/>
      <c r="AB658" s="339"/>
      <c r="AC658" s="339"/>
      <c r="AD658" s="339"/>
      <c r="AE658" s="339"/>
      <c r="AF658" s="339"/>
      <c r="AG658" s="339"/>
      <c r="AH658" s="339"/>
      <c r="AI658" s="339"/>
      <c r="AJ658" s="339"/>
      <c r="AK658" s="339"/>
      <c r="AL658" s="339"/>
      <c r="AM658" s="339"/>
      <c r="AN658" s="339"/>
      <c r="AO658" s="339"/>
      <c r="AP658" s="339"/>
      <c r="AQ658" s="339"/>
      <c r="AR658" s="339"/>
      <c r="AS658" s="339"/>
      <c r="AT658" s="339"/>
      <c r="AU658" s="339"/>
      <c r="AV658" s="339"/>
      <c r="AW658" s="339"/>
      <c r="AX658" s="339"/>
      <c r="AY658" s="339"/>
      <c r="AZ658" s="339"/>
      <c r="BA658" s="342"/>
      <c r="BB658" s="392"/>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570"/>
      <c r="D659" s="570"/>
      <c r="E659" s="570"/>
      <c r="F659" s="570"/>
      <c r="G659" s="570"/>
      <c r="H659" s="570"/>
      <c r="I659" s="570"/>
      <c r="J659" s="570"/>
      <c r="K659" s="570"/>
      <c r="L659" s="570"/>
      <c r="M659" s="570"/>
      <c r="N659" s="570"/>
      <c r="O659" s="570"/>
      <c r="P659" s="570"/>
      <c r="Q659" s="570"/>
      <c r="AB659" s="339"/>
      <c r="AC659" s="339"/>
      <c r="AD659" s="339"/>
      <c r="AE659" s="339"/>
      <c r="AF659" s="339"/>
      <c r="AG659" s="339"/>
      <c r="AH659" s="339"/>
      <c r="AI659" s="339"/>
      <c r="AJ659" s="339"/>
      <c r="AK659" s="339"/>
      <c r="AL659" s="339"/>
      <c r="AM659" s="339"/>
      <c r="AN659" s="339"/>
      <c r="AO659" s="339"/>
      <c r="AP659" s="339"/>
      <c r="AQ659" s="339"/>
      <c r="AR659" s="339"/>
      <c r="AS659" s="339"/>
      <c r="AT659" s="339"/>
      <c r="AU659" s="339"/>
      <c r="AV659" s="339"/>
      <c r="AW659" s="339"/>
      <c r="AX659" s="339"/>
      <c r="AY659" s="339"/>
      <c r="AZ659" s="339"/>
      <c r="BA659" s="342"/>
      <c r="BB659" s="392"/>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570"/>
      <c r="D660" s="570"/>
      <c r="E660" s="570"/>
      <c r="F660" s="570"/>
      <c r="G660" s="570"/>
      <c r="H660" s="570"/>
      <c r="I660" s="570"/>
      <c r="J660" s="570"/>
      <c r="K660" s="570"/>
      <c r="L660" s="570"/>
      <c r="M660" s="570"/>
      <c r="N660" s="570"/>
      <c r="O660" s="570"/>
      <c r="P660" s="570"/>
      <c r="Q660" s="570"/>
      <c r="AB660" s="339"/>
      <c r="AC660" s="339"/>
      <c r="AD660" s="339"/>
      <c r="AE660" s="339"/>
      <c r="AF660" s="339"/>
      <c r="AG660" s="339"/>
      <c r="AH660" s="339"/>
      <c r="AI660" s="339"/>
      <c r="AJ660" s="339"/>
      <c r="AK660" s="339"/>
      <c r="AL660" s="339"/>
      <c r="AM660" s="339"/>
      <c r="AN660" s="339"/>
      <c r="AO660" s="339"/>
      <c r="AP660" s="339"/>
      <c r="AQ660" s="339"/>
      <c r="AR660" s="339"/>
      <c r="AS660" s="339"/>
      <c r="AT660" s="339"/>
      <c r="AU660" s="339"/>
      <c r="AV660" s="339"/>
      <c r="AW660" s="339"/>
      <c r="AX660" s="339"/>
      <c r="AY660" s="339"/>
      <c r="AZ660" s="339"/>
      <c r="BA660" s="342"/>
      <c r="BB660" s="392"/>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570"/>
      <c r="D661" s="570"/>
      <c r="E661" s="570"/>
      <c r="F661" s="570"/>
      <c r="G661" s="570"/>
      <c r="H661" s="570"/>
      <c r="I661" s="570"/>
      <c r="J661" s="570"/>
      <c r="K661" s="570"/>
      <c r="L661" s="570"/>
      <c r="M661" s="570"/>
      <c r="N661" s="570"/>
      <c r="O661" s="570"/>
      <c r="P661" s="570"/>
      <c r="Q661" s="570"/>
      <c r="AB661" s="339"/>
      <c r="AC661" s="339"/>
      <c r="AD661" s="339"/>
      <c r="AE661" s="339"/>
      <c r="AF661" s="339"/>
      <c r="AG661" s="339"/>
      <c r="AH661" s="339"/>
      <c r="AI661" s="339"/>
      <c r="AJ661" s="339"/>
      <c r="AK661" s="339"/>
      <c r="AL661" s="339"/>
      <c r="AM661" s="339"/>
      <c r="AN661" s="339"/>
      <c r="AO661" s="339"/>
      <c r="AP661" s="339"/>
      <c r="AQ661" s="339"/>
      <c r="AR661" s="339"/>
      <c r="AS661" s="339"/>
      <c r="AT661" s="339"/>
      <c r="AU661" s="339"/>
      <c r="AV661" s="339"/>
      <c r="AW661" s="339"/>
      <c r="AX661" s="339"/>
      <c r="AY661" s="339"/>
      <c r="AZ661" s="339"/>
      <c r="BA661" s="342"/>
      <c r="BB661" s="392"/>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570"/>
      <c r="D662" s="570"/>
      <c r="E662" s="570"/>
      <c r="F662" s="570"/>
      <c r="G662" s="570"/>
      <c r="H662" s="570"/>
      <c r="I662" s="570"/>
      <c r="J662" s="570"/>
      <c r="K662" s="570"/>
      <c r="L662" s="570"/>
      <c r="M662" s="570"/>
      <c r="N662" s="570"/>
      <c r="O662" s="570"/>
      <c r="P662" s="570"/>
      <c r="Q662" s="570"/>
      <c r="AB662" s="339"/>
      <c r="AC662" s="339"/>
      <c r="AD662" s="339"/>
      <c r="AE662" s="339"/>
      <c r="AF662" s="339"/>
      <c r="AG662" s="339"/>
      <c r="AH662" s="339"/>
      <c r="AI662" s="339"/>
      <c r="AJ662" s="339"/>
      <c r="AK662" s="339"/>
      <c r="AL662" s="339"/>
      <c r="AM662" s="339"/>
      <c r="AN662" s="339"/>
      <c r="AO662" s="339"/>
      <c r="AP662" s="339"/>
      <c r="AQ662" s="339"/>
      <c r="AR662" s="339"/>
      <c r="AS662" s="339"/>
      <c r="AT662" s="339"/>
      <c r="AU662" s="339"/>
      <c r="AV662" s="339"/>
      <c r="AW662" s="339"/>
      <c r="AX662" s="339"/>
      <c r="AY662" s="339"/>
      <c r="AZ662" s="339"/>
      <c r="BA662" s="342"/>
      <c r="BB662" s="392"/>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570"/>
      <c r="D663" s="570"/>
      <c r="E663" s="570"/>
      <c r="F663" s="570"/>
      <c r="G663" s="570"/>
      <c r="H663" s="570"/>
      <c r="I663" s="570"/>
      <c r="J663" s="570"/>
      <c r="K663" s="570"/>
      <c r="L663" s="570"/>
      <c r="M663" s="570"/>
      <c r="N663" s="570"/>
      <c r="O663" s="570"/>
      <c r="P663" s="570"/>
      <c r="Q663" s="570"/>
      <c r="AB663" s="339"/>
      <c r="AC663" s="339"/>
      <c r="AD663" s="339"/>
      <c r="AE663" s="339"/>
      <c r="AF663" s="339"/>
      <c r="AG663" s="339"/>
      <c r="AH663" s="339"/>
      <c r="AI663" s="339"/>
      <c r="AJ663" s="339"/>
      <c r="AK663" s="339"/>
      <c r="AL663" s="339"/>
      <c r="AM663" s="339"/>
      <c r="AN663" s="339"/>
      <c r="AO663" s="339"/>
      <c r="AP663" s="339"/>
      <c r="AQ663" s="339"/>
      <c r="AR663" s="339"/>
      <c r="AS663" s="339"/>
      <c r="AT663" s="339"/>
      <c r="AU663" s="339"/>
      <c r="AV663" s="339"/>
      <c r="AW663" s="339"/>
      <c r="AX663" s="339"/>
      <c r="AY663" s="339"/>
      <c r="AZ663" s="339"/>
      <c r="BA663" s="342"/>
      <c r="BB663" s="392"/>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570"/>
      <c r="D664" s="570"/>
      <c r="E664" s="570"/>
      <c r="F664" s="570"/>
      <c r="G664" s="570"/>
      <c r="H664" s="570"/>
      <c r="I664" s="570"/>
      <c r="J664" s="570"/>
      <c r="K664" s="570"/>
      <c r="L664" s="570"/>
      <c r="M664" s="570"/>
      <c r="N664" s="570"/>
      <c r="O664" s="570"/>
      <c r="P664" s="570"/>
      <c r="Q664" s="570"/>
      <c r="AB664" s="339"/>
      <c r="AC664" s="339"/>
      <c r="AD664" s="339"/>
      <c r="AE664" s="339"/>
      <c r="AF664" s="339"/>
      <c r="AG664" s="339"/>
      <c r="AH664" s="339"/>
      <c r="AI664" s="339"/>
      <c r="AJ664" s="339"/>
      <c r="AK664" s="339"/>
      <c r="AL664" s="339"/>
      <c r="AM664" s="339"/>
      <c r="AN664" s="339"/>
      <c r="AO664" s="339"/>
      <c r="AP664" s="339"/>
      <c r="AQ664" s="339"/>
      <c r="AR664" s="339"/>
      <c r="AS664" s="339"/>
      <c r="AT664" s="339"/>
      <c r="AU664" s="339"/>
      <c r="AV664" s="339"/>
      <c r="AW664" s="339"/>
      <c r="AX664" s="339"/>
      <c r="AY664" s="339"/>
      <c r="AZ664" s="339"/>
      <c r="BA664" s="342"/>
      <c r="BB664" s="392"/>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570"/>
      <c r="D665" s="570"/>
      <c r="E665" s="570"/>
      <c r="F665" s="570"/>
      <c r="G665" s="570"/>
      <c r="H665" s="570"/>
      <c r="I665" s="570"/>
      <c r="J665" s="570"/>
      <c r="K665" s="570"/>
      <c r="L665" s="570"/>
      <c r="M665" s="570"/>
      <c r="N665" s="570"/>
      <c r="O665" s="570"/>
      <c r="P665" s="570"/>
      <c r="Q665" s="570"/>
      <c r="AB665" s="339"/>
      <c r="AC665" s="339"/>
      <c r="AD665" s="339"/>
      <c r="AE665" s="339"/>
      <c r="AF665" s="339"/>
      <c r="AG665" s="339"/>
      <c r="AH665" s="339"/>
      <c r="AI665" s="339"/>
      <c r="AJ665" s="339"/>
      <c r="AK665" s="339"/>
      <c r="AL665" s="339"/>
      <c r="AM665" s="339"/>
      <c r="AN665" s="339"/>
      <c r="AO665" s="339"/>
      <c r="AP665" s="339"/>
      <c r="AQ665" s="339"/>
      <c r="AR665" s="339"/>
      <c r="AS665" s="339"/>
      <c r="AT665" s="339"/>
      <c r="AU665" s="339"/>
      <c r="AV665" s="339"/>
      <c r="AW665" s="339"/>
      <c r="AX665" s="339"/>
      <c r="AY665" s="339"/>
      <c r="AZ665" s="339"/>
      <c r="BA665" s="342"/>
      <c r="BB665" s="392"/>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570"/>
      <c r="D666" s="570"/>
      <c r="E666" s="570"/>
      <c r="F666" s="570"/>
      <c r="G666" s="570"/>
      <c r="H666" s="570"/>
      <c r="I666" s="570"/>
      <c r="J666" s="570"/>
      <c r="K666" s="570"/>
      <c r="L666" s="570"/>
      <c r="M666" s="570"/>
      <c r="N666" s="570"/>
      <c r="O666" s="570"/>
      <c r="P666" s="570"/>
      <c r="Q666" s="570"/>
      <c r="AB666" s="339"/>
      <c r="AC666" s="339"/>
      <c r="AD666" s="339"/>
      <c r="AE666" s="339"/>
      <c r="AF666" s="339"/>
      <c r="AG666" s="339"/>
      <c r="AH666" s="339"/>
      <c r="AI666" s="339"/>
      <c r="AJ666" s="339"/>
      <c r="AK666" s="339"/>
      <c r="AL666" s="339"/>
      <c r="AM666" s="339"/>
      <c r="AN666" s="339"/>
      <c r="AO666" s="339"/>
      <c r="AP666" s="339"/>
      <c r="AQ666" s="339"/>
      <c r="AR666" s="339"/>
      <c r="AS666" s="339"/>
      <c r="AT666" s="339"/>
      <c r="AU666" s="339"/>
      <c r="AV666" s="339"/>
      <c r="AW666" s="339"/>
      <c r="AX666" s="339"/>
      <c r="AY666" s="339"/>
      <c r="AZ666" s="339"/>
      <c r="BA666" s="342"/>
      <c r="BB666" s="392"/>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570"/>
      <c r="D667" s="570"/>
      <c r="E667" s="570"/>
      <c r="F667" s="570"/>
      <c r="G667" s="570"/>
      <c r="H667" s="570"/>
      <c r="I667" s="570"/>
      <c r="J667" s="570"/>
      <c r="K667" s="570"/>
      <c r="L667" s="570"/>
      <c r="M667" s="570"/>
      <c r="N667" s="570"/>
      <c r="O667" s="570"/>
      <c r="P667" s="570"/>
      <c r="Q667" s="570"/>
      <c r="AB667" s="339"/>
      <c r="AC667" s="339"/>
      <c r="AD667" s="339"/>
      <c r="AE667" s="339"/>
      <c r="AF667" s="339"/>
      <c r="AG667" s="339"/>
      <c r="AH667" s="339"/>
      <c r="AI667" s="339"/>
      <c r="AJ667" s="339"/>
      <c r="AK667" s="339"/>
      <c r="AL667" s="339"/>
      <c r="AM667" s="339"/>
      <c r="AN667" s="339"/>
      <c r="AO667" s="339"/>
      <c r="AP667" s="339"/>
      <c r="AQ667" s="339"/>
      <c r="AR667" s="339"/>
      <c r="AS667" s="339"/>
      <c r="AT667" s="339"/>
      <c r="AU667" s="339"/>
      <c r="AV667" s="339"/>
      <c r="AW667" s="339"/>
      <c r="AX667" s="339"/>
      <c r="AY667" s="339"/>
      <c r="AZ667" s="339"/>
      <c r="BA667" s="342"/>
      <c r="BB667" s="392"/>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570"/>
      <c r="D668" s="570"/>
      <c r="E668" s="570"/>
      <c r="F668" s="570"/>
      <c r="G668" s="570"/>
      <c r="H668" s="570"/>
      <c r="I668" s="570"/>
      <c r="J668" s="570"/>
      <c r="K668" s="570"/>
      <c r="L668" s="570"/>
      <c r="M668" s="570"/>
      <c r="N668" s="570"/>
      <c r="O668" s="570"/>
      <c r="P668" s="570"/>
      <c r="Q668" s="570"/>
      <c r="AB668" s="339"/>
      <c r="AC668" s="339"/>
      <c r="AD668" s="339"/>
      <c r="AE668" s="339"/>
      <c r="AF668" s="339"/>
      <c r="AG668" s="339"/>
      <c r="AH668" s="339"/>
      <c r="AI668" s="339"/>
      <c r="AJ668" s="339"/>
      <c r="AK668" s="339"/>
      <c r="AL668" s="339"/>
      <c r="AM668" s="339"/>
      <c r="AN668" s="339"/>
      <c r="AO668" s="339"/>
      <c r="AP668" s="339"/>
      <c r="AQ668" s="339"/>
      <c r="AR668" s="339"/>
      <c r="AS668" s="339"/>
      <c r="AT668" s="339"/>
      <c r="AU668" s="339"/>
      <c r="AV668" s="339"/>
      <c r="AW668" s="339"/>
      <c r="AX668" s="339"/>
      <c r="AY668" s="339"/>
      <c r="AZ668" s="339"/>
      <c r="BA668" s="342"/>
      <c r="BB668" s="392"/>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570"/>
      <c r="D669" s="570"/>
      <c r="E669" s="570"/>
      <c r="F669" s="570"/>
      <c r="G669" s="570"/>
      <c r="H669" s="570"/>
      <c r="I669" s="570"/>
      <c r="J669" s="570"/>
      <c r="K669" s="570"/>
      <c r="L669" s="570"/>
      <c r="M669" s="570"/>
      <c r="N669" s="570"/>
      <c r="O669" s="570"/>
      <c r="P669" s="570"/>
      <c r="Q669" s="570"/>
      <c r="AB669" s="339"/>
      <c r="AC669" s="339"/>
      <c r="AD669" s="339"/>
      <c r="AE669" s="339"/>
      <c r="AF669" s="339"/>
      <c r="AG669" s="339"/>
      <c r="AH669" s="339"/>
      <c r="AI669" s="339"/>
      <c r="AJ669" s="339"/>
      <c r="AK669" s="339"/>
      <c r="AL669" s="339"/>
      <c r="AM669" s="339"/>
      <c r="AN669" s="339"/>
      <c r="AO669" s="339"/>
      <c r="AP669" s="339"/>
      <c r="AQ669" s="339"/>
      <c r="AR669" s="339"/>
      <c r="AS669" s="339"/>
      <c r="AT669" s="339"/>
      <c r="AU669" s="339"/>
      <c r="AV669" s="339"/>
      <c r="AW669" s="339"/>
      <c r="AX669" s="339"/>
      <c r="AY669" s="339"/>
      <c r="AZ669" s="339"/>
      <c r="BA669" s="342"/>
      <c r="BB669" s="392"/>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570"/>
      <c r="D670" s="570"/>
      <c r="E670" s="570"/>
      <c r="F670" s="570"/>
      <c r="G670" s="570"/>
      <c r="H670" s="570"/>
      <c r="I670" s="570"/>
      <c r="J670" s="570"/>
      <c r="K670" s="570"/>
      <c r="L670" s="570"/>
      <c r="M670" s="570"/>
      <c r="N670" s="570"/>
      <c r="O670" s="570"/>
      <c r="P670" s="570"/>
      <c r="Q670" s="570"/>
      <c r="AB670" s="339"/>
      <c r="AC670" s="339"/>
      <c r="AD670" s="339"/>
      <c r="AE670" s="339"/>
      <c r="AF670" s="339"/>
      <c r="AG670" s="339"/>
      <c r="AH670" s="339"/>
      <c r="AI670" s="339"/>
      <c r="AJ670" s="339"/>
      <c r="AK670" s="339"/>
      <c r="AL670" s="339"/>
      <c r="AM670" s="339"/>
      <c r="AN670" s="339"/>
      <c r="AO670" s="339"/>
      <c r="AP670" s="339"/>
      <c r="AQ670" s="339"/>
      <c r="AR670" s="339"/>
      <c r="AS670" s="339"/>
      <c r="AT670" s="339"/>
      <c r="AU670" s="339"/>
      <c r="AV670" s="339"/>
      <c r="AW670" s="339"/>
      <c r="AX670" s="339"/>
      <c r="AY670" s="339"/>
      <c r="AZ670" s="339"/>
      <c r="BA670" s="342"/>
      <c r="BB670" s="392"/>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570"/>
      <c r="D671" s="570"/>
      <c r="E671" s="570"/>
      <c r="F671" s="570"/>
      <c r="G671" s="570"/>
      <c r="H671" s="570"/>
      <c r="I671" s="570"/>
      <c r="J671" s="570"/>
      <c r="K671" s="570"/>
      <c r="L671" s="570"/>
      <c r="M671" s="570"/>
      <c r="N671" s="570"/>
      <c r="O671" s="570"/>
      <c r="P671" s="570"/>
      <c r="Q671" s="570"/>
      <c r="AB671" s="339"/>
      <c r="AC671" s="339"/>
      <c r="AD671" s="339"/>
      <c r="AE671" s="339"/>
      <c r="AF671" s="339"/>
      <c r="AG671" s="339"/>
      <c r="AH671" s="339"/>
      <c r="AI671" s="339"/>
      <c r="AJ671" s="339"/>
      <c r="AK671" s="339"/>
      <c r="AL671" s="339"/>
      <c r="AM671" s="339"/>
      <c r="AN671" s="339"/>
      <c r="AO671" s="339"/>
      <c r="AP671" s="339"/>
      <c r="AQ671" s="339"/>
      <c r="AR671" s="339"/>
      <c r="AS671" s="339"/>
      <c r="AT671" s="339"/>
      <c r="AU671" s="339"/>
      <c r="AV671" s="339"/>
      <c r="AW671" s="339"/>
      <c r="AX671" s="339"/>
      <c r="AY671" s="339"/>
      <c r="AZ671" s="339"/>
      <c r="BA671" s="342"/>
      <c r="BB671" s="392"/>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570"/>
      <c r="D672" s="570"/>
      <c r="E672" s="570"/>
      <c r="F672" s="570"/>
      <c r="G672" s="570"/>
      <c r="H672" s="570"/>
      <c r="I672" s="570"/>
      <c r="J672" s="570"/>
      <c r="K672" s="570"/>
      <c r="L672" s="570"/>
      <c r="M672" s="570"/>
      <c r="N672" s="570"/>
      <c r="O672" s="570"/>
      <c r="P672" s="570"/>
      <c r="Q672" s="570"/>
      <c r="AB672" s="339"/>
      <c r="AC672" s="339"/>
      <c r="AD672" s="339"/>
      <c r="AE672" s="339"/>
      <c r="AF672" s="339"/>
      <c r="AG672" s="339"/>
      <c r="AH672" s="339"/>
      <c r="AI672" s="339"/>
      <c r="AJ672" s="339"/>
      <c r="AK672" s="339"/>
      <c r="AL672" s="339"/>
      <c r="AM672" s="339"/>
      <c r="AN672" s="339"/>
      <c r="AO672" s="339"/>
      <c r="AP672" s="339"/>
      <c r="AQ672" s="339"/>
      <c r="AR672" s="339"/>
      <c r="AS672" s="339"/>
      <c r="AT672" s="339"/>
      <c r="AU672" s="339"/>
      <c r="AV672" s="339"/>
      <c r="AW672" s="339"/>
      <c r="AX672" s="339"/>
      <c r="AY672" s="339"/>
      <c r="AZ672" s="339"/>
      <c r="BA672" s="342"/>
      <c r="BB672" s="392"/>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570"/>
      <c r="D673" s="570"/>
      <c r="E673" s="570"/>
      <c r="F673" s="570"/>
      <c r="G673" s="570"/>
      <c r="H673" s="570"/>
      <c r="I673" s="570"/>
      <c r="J673" s="570"/>
      <c r="K673" s="570"/>
      <c r="L673" s="570"/>
      <c r="M673" s="570"/>
      <c r="N673" s="570"/>
      <c r="O673" s="570"/>
      <c r="P673" s="570"/>
      <c r="Q673" s="570"/>
      <c r="AB673" s="339"/>
      <c r="AC673" s="339"/>
      <c r="AD673" s="339"/>
      <c r="AE673" s="339"/>
      <c r="AF673" s="339"/>
      <c r="AG673" s="339"/>
      <c r="AH673" s="339"/>
      <c r="AI673" s="339"/>
      <c r="AJ673" s="339"/>
      <c r="AK673" s="339"/>
      <c r="AL673" s="339"/>
      <c r="AM673" s="339"/>
      <c r="AN673" s="339"/>
      <c r="AO673" s="339"/>
      <c r="AP673" s="339"/>
      <c r="AQ673" s="339"/>
      <c r="AR673" s="339"/>
      <c r="AS673" s="339"/>
      <c r="AT673" s="339"/>
      <c r="AU673" s="339"/>
      <c r="AV673" s="339"/>
      <c r="AW673" s="339"/>
      <c r="AX673" s="339"/>
      <c r="AY673" s="339"/>
      <c r="AZ673" s="339"/>
      <c r="BA673" s="342"/>
      <c r="BB673" s="392"/>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570"/>
      <c r="D674" s="570"/>
      <c r="E674" s="570"/>
      <c r="F674" s="570"/>
      <c r="G674" s="570"/>
      <c r="H674" s="570"/>
      <c r="I674" s="570"/>
      <c r="J674" s="570"/>
      <c r="K674" s="570"/>
      <c r="L674" s="570"/>
      <c r="M674" s="570"/>
      <c r="N674" s="570"/>
      <c r="O674" s="570"/>
      <c r="P674" s="570"/>
      <c r="Q674" s="570"/>
      <c r="AB674" s="339"/>
      <c r="AC674" s="339"/>
      <c r="AD674" s="339"/>
      <c r="AE674" s="339"/>
      <c r="AF674" s="339"/>
      <c r="AG674" s="339"/>
      <c r="AH674" s="339"/>
      <c r="AI674" s="339"/>
      <c r="AJ674" s="339"/>
      <c r="AK674" s="339"/>
      <c r="AL674" s="339"/>
      <c r="AM674" s="339"/>
      <c r="AN674" s="339"/>
      <c r="AO674" s="339"/>
      <c r="AP674" s="339"/>
      <c r="AQ674" s="339"/>
      <c r="AR674" s="339"/>
      <c r="AS674" s="339"/>
      <c r="AT674" s="339"/>
      <c r="AU674" s="339"/>
      <c r="AV674" s="339"/>
      <c r="AW674" s="339"/>
      <c r="AX674" s="339"/>
      <c r="AY674" s="339"/>
      <c r="AZ674" s="339"/>
      <c r="BA674" s="342"/>
      <c r="BB674" s="392"/>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570"/>
      <c r="D675" s="570"/>
      <c r="E675" s="570"/>
      <c r="F675" s="570"/>
      <c r="G675" s="570"/>
      <c r="H675" s="570"/>
      <c r="I675" s="570"/>
      <c r="J675" s="570"/>
      <c r="K675" s="570"/>
      <c r="L675" s="570"/>
      <c r="M675" s="570"/>
      <c r="N675" s="570"/>
      <c r="O675" s="570"/>
      <c r="P675" s="570"/>
      <c r="Q675" s="570"/>
      <c r="AB675" s="339"/>
      <c r="AC675" s="339"/>
      <c r="AD675" s="339"/>
      <c r="AE675" s="339"/>
      <c r="AF675" s="339"/>
      <c r="AG675" s="339"/>
      <c r="AH675" s="339"/>
      <c r="AI675" s="339"/>
      <c r="AJ675" s="339"/>
      <c r="AK675" s="339"/>
      <c r="AL675" s="339"/>
      <c r="AM675" s="339"/>
      <c r="AN675" s="339"/>
      <c r="AO675" s="339"/>
      <c r="AP675" s="339"/>
      <c r="AQ675" s="339"/>
      <c r="AR675" s="339"/>
      <c r="AS675" s="339"/>
      <c r="AT675" s="339"/>
      <c r="AU675" s="339"/>
      <c r="AV675" s="339"/>
      <c r="AW675" s="339"/>
      <c r="AX675" s="339"/>
      <c r="AY675" s="339"/>
      <c r="AZ675" s="339"/>
      <c r="BA675" s="342"/>
      <c r="BB675" s="392"/>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570"/>
      <c r="D676" s="570"/>
      <c r="E676" s="570"/>
      <c r="F676" s="570"/>
      <c r="G676" s="570"/>
      <c r="H676" s="570"/>
      <c r="I676" s="570"/>
      <c r="J676" s="570"/>
      <c r="K676" s="570"/>
      <c r="L676" s="570"/>
      <c r="M676" s="570"/>
      <c r="N676" s="570"/>
      <c r="O676" s="570"/>
      <c r="P676" s="570"/>
      <c r="Q676" s="570"/>
      <c r="AB676" s="339"/>
      <c r="AC676" s="339"/>
      <c r="AD676" s="339"/>
      <c r="AE676" s="339"/>
      <c r="AF676" s="339"/>
      <c r="AG676" s="339"/>
      <c r="AH676" s="339"/>
      <c r="AI676" s="339"/>
      <c r="AJ676" s="339"/>
      <c r="AK676" s="339"/>
      <c r="AL676" s="339"/>
      <c r="AM676" s="339"/>
      <c r="AN676" s="339"/>
      <c r="AO676" s="339"/>
      <c r="AP676" s="339"/>
      <c r="AQ676" s="339"/>
      <c r="AR676" s="339"/>
      <c r="AS676" s="339"/>
      <c r="AT676" s="339"/>
      <c r="AU676" s="339"/>
      <c r="AV676" s="339"/>
      <c r="AW676" s="339"/>
      <c r="AX676" s="339"/>
      <c r="AY676" s="339"/>
      <c r="AZ676" s="339"/>
      <c r="BA676" s="342"/>
      <c r="BB676" s="392"/>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570"/>
      <c r="D677" s="570"/>
      <c r="E677" s="570"/>
      <c r="F677" s="570"/>
      <c r="G677" s="570"/>
      <c r="H677" s="570"/>
      <c r="I677" s="570"/>
      <c r="J677" s="570"/>
      <c r="K677" s="570"/>
      <c r="L677" s="570"/>
      <c r="M677" s="570"/>
      <c r="N677" s="570"/>
      <c r="O677" s="570"/>
      <c r="P677" s="570"/>
      <c r="Q677" s="570"/>
      <c r="AB677" s="339"/>
      <c r="AC677" s="339"/>
      <c r="AD677" s="339"/>
      <c r="AE677" s="339"/>
      <c r="AF677" s="339"/>
      <c r="AG677" s="339"/>
      <c r="AH677" s="339"/>
      <c r="AI677" s="339"/>
      <c r="AJ677" s="339"/>
      <c r="AK677" s="339"/>
      <c r="AL677" s="339"/>
      <c r="AM677" s="339"/>
      <c r="AN677" s="339"/>
      <c r="AO677" s="339"/>
      <c r="AP677" s="339"/>
      <c r="AQ677" s="339"/>
      <c r="AR677" s="339"/>
      <c r="AS677" s="339"/>
      <c r="AT677" s="339"/>
      <c r="AU677" s="339"/>
      <c r="AV677" s="339"/>
      <c r="AW677" s="339"/>
      <c r="AX677" s="339"/>
      <c r="AY677" s="339"/>
      <c r="AZ677" s="339"/>
      <c r="BA677" s="342"/>
      <c r="BB677" s="392"/>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570"/>
      <c r="D678" s="570"/>
      <c r="E678" s="570"/>
      <c r="F678" s="570"/>
      <c r="G678" s="570"/>
      <c r="H678" s="570"/>
      <c r="I678" s="570"/>
      <c r="J678" s="570"/>
      <c r="K678" s="570"/>
      <c r="L678" s="570"/>
      <c r="M678" s="570"/>
      <c r="N678" s="570"/>
      <c r="O678" s="570"/>
      <c r="P678" s="570"/>
      <c r="Q678" s="570"/>
      <c r="AB678" s="339"/>
      <c r="AC678" s="339"/>
      <c r="AD678" s="339"/>
      <c r="AE678" s="339"/>
      <c r="AF678" s="339"/>
      <c r="AG678" s="339"/>
      <c r="AH678" s="339"/>
      <c r="AI678" s="339"/>
      <c r="AJ678" s="339"/>
      <c r="AK678" s="339"/>
      <c r="AL678" s="339"/>
      <c r="AM678" s="339"/>
      <c r="AN678" s="339"/>
      <c r="AO678" s="339"/>
      <c r="AP678" s="339"/>
      <c r="AQ678" s="339"/>
      <c r="AR678" s="339"/>
      <c r="AS678" s="339"/>
      <c r="AT678" s="339"/>
      <c r="AU678" s="339"/>
      <c r="AV678" s="339"/>
      <c r="AW678" s="339"/>
      <c r="AX678" s="339"/>
      <c r="AY678" s="339"/>
      <c r="AZ678" s="339"/>
      <c r="BA678" s="342"/>
      <c r="BB678" s="392"/>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570"/>
      <c r="D679" s="570"/>
      <c r="E679" s="570"/>
      <c r="F679" s="570"/>
      <c r="G679" s="570"/>
      <c r="H679" s="570"/>
      <c r="I679" s="570"/>
      <c r="J679" s="570"/>
      <c r="K679" s="570"/>
      <c r="L679" s="570"/>
      <c r="M679" s="570"/>
      <c r="N679" s="570"/>
      <c r="O679" s="570"/>
      <c r="P679" s="570"/>
      <c r="Q679" s="570"/>
      <c r="AB679" s="339"/>
      <c r="AC679" s="339"/>
      <c r="AD679" s="339"/>
      <c r="AE679" s="339"/>
      <c r="AF679" s="339"/>
      <c r="AG679" s="339"/>
      <c r="AH679" s="339"/>
      <c r="AI679" s="339"/>
      <c r="AJ679" s="339"/>
      <c r="AK679" s="339"/>
      <c r="AL679" s="339"/>
      <c r="AM679" s="339"/>
      <c r="AN679" s="339"/>
      <c r="AO679" s="339"/>
      <c r="AP679" s="339"/>
      <c r="AQ679" s="339"/>
      <c r="AR679" s="339"/>
      <c r="AS679" s="339"/>
      <c r="AT679" s="339"/>
      <c r="AU679" s="339"/>
      <c r="AV679" s="339"/>
      <c r="AW679" s="339"/>
      <c r="AX679" s="339"/>
      <c r="AY679" s="339"/>
      <c r="AZ679" s="339"/>
      <c r="BA679" s="342"/>
      <c r="BB679" s="392"/>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570"/>
      <c r="D680" s="570"/>
      <c r="E680" s="570"/>
      <c r="F680" s="570"/>
      <c r="G680" s="570"/>
      <c r="H680" s="570"/>
      <c r="I680" s="570"/>
      <c r="J680" s="570"/>
      <c r="K680" s="570"/>
      <c r="L680" s="570"/>
      <c r="M680" s="570"/>
      <c r="N680" s="570"/>
      <c r="O680" s="570"/>
      <c r="P680" s="570"/>
      <c r="Q680" s="570"/>
      <c r="AB680" s="339"/>
      <c r="AC680" s="339"/>
      <c r="AD680" s="339"/>
      <c r="AE680" s="339"/>
      <c r="AF680" s="339"/>
      <c r="AG680" s="339"/>
      <c r="AH680" s="339"/>
      <c r="AI680" s="339"/>
      <c r="AJ680" s="339"/>
      <c r="AK680" s="339"/>
      <c r="AL680" s="339"/>
      <c r="AM680" s="339"/>
      <c r="AN680" s="339"/>
      <c r="AO680" s="339"/>
      <c r="AP680" s="339"/>
      <c r="AQ680" s="339"/>
      <c r="AR680" s="339"/>
      <c r="AS680" s="339"/>
      <c r="AT680" s="339"/>
      <c r="AU680" s="339"/>
      <c r="AV680" s="339"/>
      <c r="AW680" s="339"/>
      <c r="AX680" s="339"/>
      <c r="AY680" s="339"/>
      <c r="AZ680" s="339"/>
      <c r="BA680" s="342"/>
      <c r="BB680" s="392"/>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570"/>
      <c r="D681" s="570"/>
      <c r="E681" s="570"/>
      <c r="F681" s="570"/>
      <c r="G681" s="570"/>
      <c r="H681" s="570"/>
      <c r="I681" s="570"/>
      <c r="J681" s="570"/>
      <c r="K681" s="570"/>
      <c r="L681" s="570"/>
      <c r="M681" s="570"/>
      <c r="N681" s="570"/>
      <c r="O681" s="570"/>
      <c r="P681" s="570"/>
      <c r="Q681" s="570"/>
      <c r="AB681" s="339"/>
      <c r="AC681" s="339"/>
      <c r="AD681" s="339"/>
      <c r="AE681" s="339"/>
      <c r="AF681" s="339"/>
      <c r="AG681" s="339"/>
      <c r="AH681" s="339"/>
      <c r="AI681" s="339"/>
      <c r="AJ681" s="339"/>
      <c r="AK681" s="339"/>
      <c r="AL681" s="339"/>
      <c r="AM681" s="339"/>
      <c r="AN681" s="339"/>
      <c r="AO681" s="339"/>
      <c r="AP681" s="339"/>
      <c r="AQ681" s="339"/>
      <c r="AR681" s="339"/>
      <c r="AS681" s="339"/>
      <c r="AT681" s="339"/>
      <c r="AU681" s="339"/>
      <c r="AV681" s="339"/>
      <c r="AW681" s="339"/>
      <c r="AX681" s="339"/>
      <c r="AY681" s="339"/>
      <c r="AZ681" s="339"/>
      <c r="BA681" s="342"/>
      <c r="BB681" s="392"/>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570"/>
      <c r="D682" s="570"/>
      <c r="E682" s="570"/>
      <c r="F682" s="570"/>
      <c r="G682" s="570"/>
      <c r="H682" s="570"/>
      <c r="I682" s="570"/>
      <c r="J682" s="570"/>
      <c r="K682" s="570"/>
      <c r="L682" s="570"/>
      <c r="M682" s="570"/>
      <c r="N682" s="570"/>
      <c r="O682" s="570"/>
      <c r="P682" s="570"/>
      <c r="Q682" s="570"/>
      <c r="AB682" s="339"/>
      <c r="AC682" s="339"/>
      <c r="AD682" s="339"/>
      <c r="AE682" s="339"/>
      <c r="AF682" s="339"/>
      <c r="AG682" s="339"/>
      <c r="AH682" s="339"/>
      <c r="AI682" s="339"/>
      <c r="AJ682" s="339"/>
      <c r="AK682" s="339"/>
      <c r="AL682" s="339"/>
      <c r="AM682" s="339"/>
      <c r="AN682" s="339"/>
      <c r="AO682" s="339"/>
      <c r="AP682" s="339"/>
      <c r="AQ682" s="339"/>
      <c r="AR682" s="339"/>
      <c r="AS682" s="339"/>
      <c r="AT682" s="339"/>
      <c r="AU682" s="339"/>
      <c r="AV682" s="339"/>
      <c r="AW682" s="339"/>
      <c r="AX682" s="339"/>
      <c r="AY682" s="339"/>
      <c r="AZ682" s="339"/>
      <c r="BA682" s="342"/>
      <c r="BB682" s="392"/>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570"/>
      <c r="D683" s="570"/>
      <c r="E683" s="570"/>
      <c r="F683" s="570"/>
      <c r="G683" s="570"/>
      <c r="H683" s="570"/>
      <c r="I683" s="570"/>
      <c r="J683" s="570"/>
      <c r="K683" s="570"/>
      <c r="L683" s="570"/>
      <c r="M683" s="570"/>
      <c r="N683" s="570"/>
      <c r="O683" s="570"/>
      <c r="P683" s="570"/>
      <c r="Q683" s="570"/>
      <c r="AB683" s="339"/>
      <c r="AC683" s="339"/>
      <c r="AD683" s="339"/>
      <c r="AE683" s="339"/>
      <c r="AF683" s="339"/>
      <c r="AG683" s="339"/>
      <c r="AH683" s="339"/>
      <c r="AI683" s="339"/>
      <c r="AJ683" s="339"/>
      <c r="AK683" s="339"/>
      <c r="AL683" s="339"/>
      <c r="AM683" s="339"/>
      <c r="AN683" s="339"/>
      <c r="AO683" s="339"/>
      <c r="AP683" s="339"/>
      <c r="AQ683" s="339"/>
      <c r="AR683" s="339"/>
      <c r="AS683" s="339"/>
      <c r="AT683" s="339"/>
      <c r="AU683" s="339"/>
      <c r="AV683" s="339"/>
      <c r="AW683" s="339"/>
      <c r="AX683" s="339"/>
      <c r="AY683" s="339"/>
      <c r="AZ683" s="339"/>
      <c r="BA683" s="342"/>
      <c r="BB683" s="392"/>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570"/>
      <c r="D684" s="570"/>
      <c r="E684" s="570"/>
      <c r="F684" s="570"/>
      <c r="G684" s="570"/>
      <c r="H684" s="570"/>
      <c r="I684" s="570"/>
      <c r="J684" s="570"/>
      <c r="K684" s="570"/>
      <c r="L684" s="570"/>
      <c r="M684" s="570"/>
      <c r="N684" s="570"/>
      <c r="O684" s="570"/>
      <c r="P684" s="570"/>
      <c r="Q684" s="570"/>
      <c r="AB684" s="339"/>
      <c r="AC684" s="339"/>
      <c r="AD684" s="339"/>
      <c r="AE684" s="339"/>
      <c r="AF684" s="339"/>
      <c r="AG684" s="339"/>
      <c r="AH684" s="339"/>
      <c r="AI684" s="339"/>
      <c r="AJ684" s="339"/>
      <c r="AK684" s="339"/>
      <c r="AL684" s="339"/>
      <c r="AM684" s="339"/>
      <c r="AN684" s="339"/>
      <c r="AO684" s="339"/>
      <c r="AP684" s="339"/>
      <c r="AQ684" s="339"/>
      <c r="AR684" s="339"/>
      <c r="AS684" s="339"/>
      <c r="AT684" s="339"/>
      <c r="AU684" s="339"/>
      <c r="AV684" s="339"/>
      <c r="AW684" s="339"/>
      <c r="AX684" s="339"/>
      <c r="AY684" s="339"/>
      <c r="AZ684" s="339"/>
      <c r="BA684" s="342"/>
      <c r="BB684" s="392"/>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570"/>
      <c r="D685" s="570"/>
      <c r="E685" s="570"/>
      <c r="F685" s="570"/>
      <c r="G685" s="570"/>
      <c r="H685" s="570"/>
      <c r="I685" s="570"/>
      <c r="J685" s="570"/>
      <c r="K685" s="570"/>
      <c r="L685" s="570"/>
      <c r="M685" s="570"/>
      <c r="N685" s="570"/>
      <c r="O685" s="570"/>
      <c r="P685" s="570"/>
      <c r="Q685" s="570"/>
      <c r="AB685" s="339"/>
      <c r="AC685" s="339"/>
      <c r="AD685" s="339"/>
      <c r="AE685" s="339"/>
      <c r="AF685" s="339"/>
      <c r="AG685" s="339"/>
      <c r="AH685" s="339"/>
      <c r="AI685" s="339"/>
      <c r="AJ685" s="339"/>
      <c r="AK685" s="339"/>
      <c r="AL685" s="339"/>
      <c r="AM685" s="339"/>
      <c r="AN685" s="339"/>
      <c r="AO685" s="339"/>
      <c r="AP685" s="339"/>
      <c r="AQ685" s="339"/>
      <c r="AR685" s="339"/>
      <c r="AS685" s="339"/>
      <c r="AT685" s="339"/>
      <c r="AU685" s="339"/>
      <c r="AV685" s="339"/>
      <c r="AW685" s="339"/>
      <c r="AX685" s="339"/>
      <c r="AY685" s="339"/>
      <c r="AZ685" s="339"/>
      <c r="BA685" s="342"/>
      <c r="BB685" s="392"/>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570"/>
      <c r="D686" s="570"/>
      <c r="E686" s="570"/>
      <c r="F686" s="570"/>
      <c r="G686" s="570"/>
      <c r="H686" s="570"/>
      <c r="I686" s="570"/>
      <c r="J686" s="570"/>
      <c r="K686" s="570"/>
      <c r="L686" s="570"/>
      <c r="M686" s="570"/>
      <c r="N686" s="570"/>
      <c r="O686" s="570"/>
      <c r="P686" s="570"/>
      <c r="Q686" s="570"/>
      <c r="AB686" s="339"/>
      <c r="AC686" s="339"/>
      <c r="AD686" s="339"/>
      <c r="AE686" s="339"/>
      <c r="AF686" s="339"/>
      <c r="AG686" s="339"/>
      <c r="AH686" s="339"/>
      <c r="AI686" s="339"/>
      <c r="AJ686" s="339"/>
      <c r="AK686" s="339"/>
      <c r="AL686" s="339"/>
      <c r="AM686" s="339"/>
      <c r="AN686" s="339"/>
      <c r="AO686" s="339"/>
      <c r="AP686" s="339"/>
      <c r="AQ686" s="339"/>
      <c r="AR686" s="339"/>
      <c r="AS686" s="339"/>
      <c r="AT686" s="339"/>
      <c r="AU686" s="339"/>
      <c r="AV686" s="339"/>
      <c r="AW686" s="339"/>
      <c r="AX686" s="339"/>
      <c r="AY686" s="339"/>
      <c r="AZ686" s="339"/>
      <c r="BA686" s="342"/>
      <c r="BB686" s="392"/>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570"/>
      <c r="D687" s="570"/>
      <c r="E687" s="570"/>
      <c r="F687" s="570"/>
      <c r="G687" s="570"/>
      <c r="H687" s="570"/>
      <c r="I687" s="570"/>
      <c r="J687" s="570"/>
      <c r="K687" s="570"/>
      <c r="L687" s="570"/>
      <c r="M687" s="570"/>
      <c r="N687" s="570"/>
      <c r="O687" s="570"/>
      <c r="P687" s="570"/>
      <c r="Q687" s="570"/>
      <c r="AB687" s="339"/>
      <c r="AC687" s="339"/>
      <c r="AD687" s="339"/>
      <c r="AE687" s="339"/>
      <c r="AF687" s="339"/>
      <c r="AG687" s="339"/>
      <c r="AH687" s="339"/>
      <c r="AI687" s="339"/>
      <c r="AJ687" s="339"/>
      <c r="AK687" s="339"/>
      <c r="AL687" s="339"/>
      <c r="AM687" s="339"/>
      <c r="AN687" s="339"/>
      <c r="AO687" s="339"/>
      <c r="AP687" s="339"/>
      <c r="AQ687" s="339"/>
      <c r="AR687" s="339"/>
      <c r="AS687" s="339"/>
      <c r="AT687" s="339"/>
      <c r="AU687" s="339"/>
      <c r="AV687" s="339"/>
      <c r="AW687" s="339"/>
      <c r="AX687" s="339"/>
      <c r="AY687" s="339"/>
      <c r="AZ687" s="339"/>
      <c r="BA687" s="342"/>
      <c r="BB687" s="392"/>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570"/>
      <c r="D688" s="570"/>
      <c r="E688" s="570"/>
      <c r="F688" s="570"/>
      <c r="G688" s="570"/>
      <c r="H688" s="570"/>
      <c r="I688" s="570"/>
      <c r="J688" s="570"/>
      <c r="K688" s="570"/>
      <c r="L688" s="570"/>
      <c r="M688" s="570"/>
      <c r="N688" s="570"/>
      <c r="O688" s="570"/>
      <c r="P688" s="570"/>
      <c r="Q688" s="570"/>
      <c r="AB688" s="339"/>
      <c r="AC688" s="339"/>
      <c r="AD688" s="339"/>
      <c r="AE688" s="339"/>
      <c r="AF688" s="339"/>
      <c r="AG688" s="339"/>
      <c r="AH688" s="339"/>
      <c r="AI688" s="339"/>
      <c r="AJ688" s="339"/>
      <c r="AK688" s="339"/>
      <c r="AL688" s="339"/>
      <c r="AM688" s="339"/>
      <c r="AN688" s="339"/>
      <c r="AO688" s="339"/>
      <c r="AP688" s="339"/>
      <c r="AQ688" s="339"/>
      <c r="AR688" s="339"/>
      <c r="AS688" s="339"/>
      <c r="AT688" s="339"/>
      <c r="AU688" s="339"/>
      <c r="AV688" s="339"/>
      <c r="AW688" s="339"/>
      <c r="AX688" s="339"/>
      <c r="AY688" s="339"/>
      <c r="AZ688" s="339"/>
      <c r="BA688" s="342"/>
      <c r="BB688" s="392"/>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570"/>
      <c r="D689" s="570"/>
      <c r="E689" s="570"/>
      <c r="F689" s="570"/>
      <c r="G689" s="570"/>
      <c r="H689" s="570"/>
      <c r="I689" s="570"/>
      <c r="J689" s="570"/>
      <c r="K689" s="570"/>
      <c r="L689" s="570"/>
      <c r="M689" s="570"/>
      <c r="N689" s="570"/>
      <c r="O689" s="570"/>
      <c r="P689" s="570"/>
      <c r="Q689" s="570"/>
      <c r="AB689" s="339"/>
      <c r="AC689" s="339"/>
      <c r="AD689" s="339"/>
      <c r="AE689" s="339"/>
      <c r="AF689" s="339"/>
      <c r="AG689" s="339"/>
      <c r="AH689" s="339"/>
      <c r="AI689" s="339"/>
      <c r="AJ689" s="339"/>
      <c r="AK689" s="339"/>
      <c r="AL689" s="339"/>
      <c r="AM689" s="339"/>
      <c r="AN689" s="339"/>
      <c r="AO689" s="339"/>
      <c r="AP689" s="339"/>
      <c r="AQ689" s="339"/>
      <c r="AR689" s="339"/>
      <c r="AS689" s="339"/>
      <c r="AT689" s="339"/>
      <c r="AU689" s="339"/>
      <c r="AV689" s="339"/>
      <c r="AW689" s="339"/>
      <c r="AX689" s="339"/>
      <c r="AY689" s="339"/>
      <c r="AZ689" s="339"/>
      <c r="BA689" s="342"/>
      <c r="BB689" s="392"/>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570"/>
      <c r="D690" s="570"/>
      <c r="E690" s="570"/>
      <c r="F690" s="570"/>
      <c r="G690" s="570"/>
      <c r="H690" s="570"/>
      <c r="I690" s="570"/>
      <c r="J690" s="570"/>
      <c r="K690" s="570"/>
      <c r="L690" s="570"/>
      <c r="M690" s="570"/>
      <c r="N690" s="570"/>
      <c r="O690" s="570"/>
      <c r="P690" s="570"/>
      <c r="Q690" s="570"/>
      <c r="AB690" s="339"/>
      <c r="AC690" s="339"/>
      <c r="AD690" s="339"/>
      <c r="AE690" s="339"/>
      <c r="AF690" s="339"/>
      <c r="AG690" s="339"/>
      <c r="AH690" s="339"/>
      <c r="AI690" s="339"/>
      <c r="AJ690" s="339"/>
      <c r="AK690" s="339"/>
      <c r="AL690" s="339"/>
      <c r="AM690" s="339"/>
      <c r="AN690" s="339"/>
      <c r="AO690" s="339"/>
      <c r="AP690" s="339"/>
      <c r="AQ690" s="339"/>
      <c r="AR690" s="339"/>
      <c r="AS690" s="339"/>
      <c r="AT690" s="339"/>
      <c r="AU690" s="339"/>
      <c r="AV690" s="339"/>
      <c r="AW690" s="339"/>
      <c r="AX690" s="339"/>
      <c r="AY690" s="339"/>
      <c r="AZ690" s="339"/>
      <c r="BA690" s="342"/>
      <c r="BB690" s="392"/>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570"/>
      <c r="D691" s="570"/>
      <c r="E691" s="570"/>
      <c r="F691" s="570"/>
      <c r="G691" s="570"/>
      <c r="H691" s="570"/>
      <c r="I691" s="570"/>
      <c r="J691" s="570"/>
      <c r="K691" s="570"/>
      <c r="L691" s="570"/>
      <c r="M691" s="570"/>
      <c r="N691" s="570"/>
      <c r="O691" s="570"/>
      <c r="P691" s="570"/>
      <c r="Q691" s="570"/>
      <c r="AB691" s="339"/>
      <c r="AC691" s="339"/>
      <c r="AD691" s="339"/>
      <c r="AE691" s="339"/>
      <c r="AF691" s="339"/>
      <c r="AG691" s="339"/>
      <c r="AH691" s="339"/>
      <c r="AI691" s="339"/>
      <c r="AJ691" s="339"/>
      <c r="AK691" s="339"/>
      <c r="AL691" s="339"/>
      <c r="AM691" s="339"/>
      <c r="AN691" s="339"/>
      <c r="AO691" s="339"/>
      <c r="AP691" s="339"/>
      <c r="AQ691" s="339"/>
      <c r="AR691" s="339"/>
      <c r="AS691" s="339"/>
      <c r="AT691" s="339"/>
      <c r="AU691" s="339"/>
      <c r="AV691" s="339"/>
      <c r="AW691" s="339"/>
      <c r="AX691" s="339"/>
      <c r="AY691" s="339"/>
      <c r="AZ691" s="339"/>
      <c r="BA691" s="342"/>
      <c r="BB691" s="392"/>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570"/>
      <c r="D692" s="570"/>
      <c r="E692" s="570"/>
      <c r="F692" s="570"/>
      <c r="G692" s="570"/>
      <c r="H692" s="570"/>
      <c r="I692" s="570"/>
      <c r="J692" s="570"/>
      <c r="K692" s="570"/>
      <c r="L692" s="570"/>
      <c r="M692" s="570"/>
      <c r="N692" s="570"/>
      <c r="O692" s="570"/>
      <c r="P692" s="570"/>
      <c r="Q692" s="570"/>
      <c r="AB692" s="339"/>
      <c r="AC692" s="339"/>
      <c r="AD692" s="339"/>
      <c r="AE692" s="339"/>
      <c r="AF692" s="339"/>
      <c r="AG692" s="339"/>
      <c r="AH692" s="339"/>
      <c r="AI692" s="339"/>
      <c r="AJ692" s="339"/>
      <c r="AK692" s="339"/>
      <c r="AL692" s="339"/>
      <c r="AM692" s="339"/>
      <c r="AN692" s="339"/>
      <c r="AO692" s="339"/>
      <c r="AP692" s="339"/>
      <c r="AQ692" s="339"/>
      <c r="AR692" s="339"/>
      <c r="AS692" s="339"/>
      <c r="AT692" s="339"/>
      <c r="AU692" s="339"/>
      <c r="AV692" s="339"/>
      <c r="AW692" s="339"/>
      <c r="AX692" s="339"/>
      <c r="AY692" s="339"/>
      <c r="AZ692" s="339"/>
      <c r="BA692" s="342"/>
      <c r="BB692" s="392"/>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570"/>
      <c r="D693" s="570"/>
      <c r="E693" s="570"/>
      <c r="F693" s="570"/>
      <c r="G693" s="570"/>
      <c r="H693" s="570"/>
      <c r="I693" s="570"/>
      <c r="J693" s="570"/>
      <c r="K693" s="570"/>
      <c r="L693" s="570"/>
      <c r="M693" s="570"/>
      <c r="N693" s="570"/>
      <c r="O693" s="570"/>
      <c r="P693" s="570"/>
      <c r="Q693" s="570"/>
      <c r="AB693" s="339"/>
      <c r="AC693" s="339"/>
      <c r="AD693" s="339"/>
      <c r="AE693" s="339"/>
      <c r="AF693" s="339"/>
      <c r="AG693" s="339"/>
      <c r="AH693" s="339"/>
      <c r="AI693" s="339"/>
      <c r="AJ693" s="339"/>
      <c r="AK693" s="339"/>
      <c r="AL693" s="339"/>
      <c r="AM693" s="339"/>
      <c r="AN693" s="339"/>
      <c r="AO693" s="339"/>
      <c r="AP693" s="339"/>
      <c r="AQ693" s="339"/>
      <c r="AR693" s="339"/>
      <c r="AS693" s="339"/>
      <c r="AT693" s="339"/>
      <c r="AU693" s="339"/>
      <c r="AV693" s="339"/>
      <c r="AW693" s="339"/>
      <c r="AX693" s="339"/>
      <c r="AY693" s="339"/>
      <c r="AZ693" s="339"/>
      <c r="BA693" s="342"/>
      <c r="BB693" s="392"/>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570"/>
      <c r="D694" s="570"/>
      <c r="E694" s="570"/>
      <c r="F694" s="570"/>
      <c r="G694" s="570"/>
      <c r="H694" s="570"/>
      <c r="I694" s="570"/>
      <c r="J694" s="570"/>
      <c r="K694" s="570"/>
      <c r="L694" s="570"/>
      <c r="M694" s="570"/>
      <c r="N694" s="570"/>
      <c r="O694" s="570"/>
      <c r="P694" s="570"/>
      <c r="Q694" s="570"/>
      <c r="AB694" s="339"/>
      <c r="AC694" s="339"/>
      <c r="AD694" s="339"/>
      <c r="AE694" s="339"/>
      <c r="AF694" s="339"/>
      <c r="AG694" s="339"/>
      <c r="AH694" s="339"/>
      <c r="AI694" s="339"/>
      <c r="AJ694" s="339"/>
      <c r="AK694" s="339"/>
      <c r="AL694" s="339"/>
      <c r="AM694" s="339"/>
      <c r="AN694" s="339"/>
      <c r="AO694" s="339"/>
      <c r="AP694" s="339"/>
      <c r="AQ694" s="339"/>
      <c r="AR694" s="339"/>
      <c r="AS694" s="339"/>
      <c r="AT694" s="339"/>
      <c r="AU694" s="339"/>
      <c r="AV694" s="339"/>
      <c r="AW694" s="339"/>
      <c r="AX694" s="339"/>
      <c r="AY694" s="339"/>
      <c r="AZ694" s="339"/>
      <c r="BA694" s="342"/>
      <c r="BB694" s="392"/>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570"/>
      <c r="D695" s="570"/>
      <c r="E695" s="570"/>
      <c r="F695" s="570"/>
      <c r="G695" s="570"/>
      <c r="H695" s="570"/>
      <c r="I695" s="570"/>
      <c r="J695" s="570"/>
      <c r="K695" s="570"/>
      <c r="L695" s="570"/>
      <c r="M695" s="570"/>
      <c r="N695" s="570"/>
      <c r="O695" s="570"/>
      <c r="P695" s="570"/>
      <c r="Q695" s="570"/>
      <c r="AB695" s="339"/>
      <c r="AC695" s="339"/>
      <c r="AD695" s="339"/>
      <c r="AE695" s="339"/>
      <c r="AF695" s="339"/>
      <c r="AG695" s="339"/>
      <c r="AH695" s="339"/>
      <c r="AI695" s="339"/>
      <c r="AJ695" s="339"/>
      <c r="AK695" s="339"/>
      <c r="AL695" s="339"/>
      <c r="AM695" s="339"/>
      <c r="AN695" s="339"/>
      <c r="AO695" s="339"/>
      <c r="AP695" s="339"/>
      <c r="AQ695" s="339"/>
      <c r="AR695" s="339"/>
      <c r="AS695" s="339"/>
      <c r="AT695" s="339"/>
      <c r="AU695" s="339"/>
      <c r="AV695" s="339"/>
      <c r="AW695" s="339"/>
      <c r="AX695" s="339"/>
      <c r="AY695" s="339"/>
      <c r="AZ695" s="339"/>
      <c r="BA695" s="342"/>
      <c r="BB695" s="392"/>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570"/>
      <c r="D696" s="570"/>
      <c r="E696" s="570"/>
      <c r="F696" s="570"/>
      <c r="G696" s="570"/>
      <c r="H696" s="570"/>
      <c r="I696" s="570"/>
      <c r="J696" s="570"/>
      <c r="K696" s="570"/>
      <c r="L696" s="570"/>
      <c r="M696" s="570"/>
      <c r="N696" s="570"/>
      <c r="O696" s="570"/>
      <c r="P696" s="570"/>
      <c r="Q696" s="570"/>
      <c r="AB696" s="339"/>
      <c r="AC696" s="339"/>
      <c r="AD696" s="339"/>
      <c r="AE696" s="339"/>
      <c r="AF696" s="339"/>
      <c r="AG696" s="339"/>
      <c r="AH696" s="339"/>
      <c r="AI696" s="339"/>
      <c r="AJ696" s="339"/>
      <c r="AK696" s="339"/>
      <c r="AL696" s="339"/>
      <c r="AM696" s="339"/>
      <c r="AN696" s="339"/>
      <c r="AO696" s="339"/>
      <c r="AP696" s="339"/>
      <c r="AQ696" s="339"/>
      <c r="AR696" s="339"/>
      <c r="AS696" s="339"/>
      <c r="AT696" s="339"/>
      <c r="AU696" s="339"/>
      <c r="AV696" s="339"/>
      <c r="AW696" s="339"/>
      <c r="AX696" s="339"/>
      <c r="AY696" s="339"/>
      <c r="AZ696" s="339"/>
      <c r="BA696" s="342"/>
      <c r="BB696" s="392"/>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570"/>
      <c r="D697" s="570"/>
      <c r="E697" s="570"/>
      <c r="F697" s="570"/>
      <c r="G697" s="570"/>
      <c r="H697" s="570"/>
      <c r="I697" s="570"/>
      <c r="J697" s="570"/>
      <c r="K697" s="570"/>
      <c r="L697" s="570"/>
      <c r="M697" s="570"/>
      <c r="N697" s="570"/>
      <c r="O697" s="570"/>
      <c r="P697" s="570"/>
      <c r="Q697" s="570"/>
      <c r="AB697" s="339"/>
      <c r="AC697" s="339"/>
      <c r="AD697" s="339"/>
      <c r="AE697" s="339"/>
      <c r="AF697" s="339"/>
      <c r="AG697" s="339"/>
      <c r="AH697" s="339"/>
      <c r="AI697" s="339"/>
      <c r="AJ697" s="339"/>
      <c r="AK697" s="339"/>
      <c r="AL697" s="339"/>
      <c r="AM697" s="339"/>
      <c r="AN697" s="339"/>
      <c r="AO697" s="339"/>
      <c r="AP697" s="339"/>
      <c r="AQ697" s="339"/>
      <c r="AR697" s="339"/>
      <c r="AS697" s="339"/>
      <c r="AT697" s="339"/>
      <c r="AU697" s="339"/>
      <c r="AV697" s="339"/>
      <c r="AW697" s="339"/>
      <c r="AX697" s="339"/>
      <c r="AY697" s="339"/>
      <c r="AZ697" s="339"/>
      <c r="BA697" s="342"/>
      <c r="BB697" s="392"/>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570"/>
      <c r="D698" s="570"/>
      <c r="E698" s="570"/>
      <c r="F698" s="570"/>
      <c r="G698" s="570"/>
      <c r="H698" s="570"/>
      <c r="I698" s="570"/>
      <c r="J698" s="570"/>
      <c r="K698" s="570"/>
      <c r="L698" s="570"/>
      <c r="M698" s="570"/>
      <c r="N698" s="570"/>
      <c r="O698" s="570"/>
      <c r="P698" s="570"/>
      <c r="Q698" s="570"/>
      <c r="AB698" s="339"/>
      <c r="AC698" s="339"/>
      <c r="AD698" s="339"/>
      <c r="AE698" s="339"/>
      <c r="AF698" s="339"/>
      <c r="AG698" s="339"/>
      <c r="AH698" s="339"/>
      <c r="AI698" s="339"/>
      <c r="AJ698" s="339"/>
      <c r="AK698" s="339"/>
      <c r="AL698" s="339"/>
      <c r="AM698" s="339"/>
      <c r="AN698" s="339"/>
      <c r="AO698" s="339"/>
      <c r="AP698" s="339"/>
      <c r="AQ698" s="339"/>
      <c r="AR698" s="339"/>
      <c r="AS698" s="339"/>
      <c r="AT698" s="339"/>
      <c r="AU698" s="339"/>
      <c r="AV698" s="339"/>
      <c r="AW698" s="339"/>
      <c r="AX698" s="339"/>
      <c r="AY698" s="339"/>
      <c r="AZ698" s="339"/>
      <c r="BA698" s="342"/>
      <c r="BB698" s="392"/>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570"/>
      <c r="D699" s="570"/>
      <c r="E699" s="570"/>
      <c r="F699" s="570"/>
      <c r="G699" s="570"/>
      <c r="H699" s="570"/>
      <c r="I699" s="570"/>
      <c r="J699" s="570"/>
      <c r="K699" s="570"/>
      <c r="L699" s="570"/>
      <c r="M699" s="570"/>
      <c r="N699" s="570"/>
      <c r="O699" s="570"/>
      <c r="P699" s="570"/>
      <c r="Q699" s="570"/>
      <c r="AB699" s="339"/>
      <c r="AC699" s="339"/>
      <c r="AD699" s="339"/>
      <c r="AE699" s="339"/>
      <c r="AF699" s="339"/>
      <c r="AG699" s="339"/>
      <c r="AH699" s="339"/>
      <c r="AI699" s="339"/>
      <c r="AJ699" s="339"/>
      <c r="AK699" s="339"/>
      <c r="AL699" s="339"/>
      <c r="AM699" s="339"/>
      <c r="AN699" s="339"/>
      <c r="AO699" s="339"/>
      <c r="AP699" s="339"/>
      <c r="AQ699" s="339"/>
      <c r="AR699" s="339"/>
      <c r="AS699" s="339"/>
      <c r="AT699" s="339"/>
      <c r="AU699" s="339"/>
      <c r="AV699" s="339"/>
      <c r="AW699" s="339"/>
      <c r="AX699" s="339"/>
      <c r="AY699" s="339"/>
      <c r="AZ699" s="339"/>
      <c r="BA699" s="342"/>
      <c r="BB699" s="392"/>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570"/>
      <c r="D700" s="570"/>
      <c r="E700" s="570"/>
      <c r="F700" s="570"/>
      <c r="G700" s="570"/>
      <c r="H700" s="570"/>
      <c r="I700" s="570"/>
      <c r="J700" s="570"/>
      <c r="K700" s="570"/>
      <c r="L700" s="570"/>
      <c r="M700" s="570"/>
      <c r="N700" s="570"/>
      <c r="O700" s="570"/>
      <c r="P700" s="570"/>
      <c r="Q700" s="570"/>
      <c r="AB700" s="339"/>
      <c r="AC700" s="339"/>
      <c r="AD700" s="339"/>
      <c r="AE700" s="339"/>
      <c r="AF700" s="339"/>
      <c r="AG700" s="339"/>
      <c r="AH700" s="339"/>
      <c r="AI700" s="339"/>
      <c r="AJ700" s="339"/>
      <c r="AK700" s="339"/>
      <c r="AL700" s="339"/>
      <c r="AM700" s="339"/>
      <c r="AN700" s="339"/>
      <c r="AO700" s="339"/>
      <c r="AP700" s="339"/>
      <c r="AQ700" s="339"/>
      <c r="AR700" s="339"/>
      <c r="AS700" s="339"/>
      <c r="AT700" s="339"/>
      <c r="AU700" s="339"/>
      <c r="AV700" s="339"/>
      <c r="AW700" s="339"/>
      <c r="AX700" s="339"/>
      <c r="AY700" s="339"/>
      <c r="AZ700" s="339"/>
      <c r="BA700" s="342"/>
      <c r="BB700" s="392"/>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571"/>
      <c r="D701" s="571"/>
      <c r="E701" s="571"/>
      <c r="F701" s="571"/>
      <c r="G701" s="571"/>
      <c r="H701" s="571"/>
      <c r="I701" s="571"/>
      <c r="J701" s="571"/>
      <c r="K701" s="571"/>
      <c r="L701" s="571"/>
      <c r="M701" s="571"/>
      <c r="N701" s="571"/>
      <c r="O701" s="571"/>
      <c r="P701" s="571"/>
      <c r="Q701" s="571"/>
      <c r="BA701" s="342"/>
      <c r="BB701" s="392"/>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571"/>
      <c r="D702" s="571"/>
      <c r="E702" s="571"/>
      <c r="F702" s="571"/>
      <c r="G702" s="571"/>
      <c r="H702" s="571"/>
      <c r="I702" s="571"/>
      <c r="J702" s="571"/>
      <c r="K702" s="571"/>
      <c r="L702" s="571"/>
      <c r="M702" s="571"/>
      <c r="N702" s="571"/>
      <c r="O702" s="571"/>
      <c r="P702" s="571"/>
      <c r="Q702" s="571"/>
      <c r="BA702" s="342"/>
      <c r="BB702" s="392"/>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571"/>
      <c r="D703" s="571"/>
      <c r="E703" s="571"/>
      <c r="F703" s="571"/>
      <c r="G703" s="571"/>
      <c r="H703" s="571"/>
      <c r="I703" s="571"/>
      <c r="J703" s="571"/>
      <c r="K703" s="571"/>
      <c r="L703" s="571"/>
      <c r="M703" s="571"/>
      <c r="N703" s="571"/>
      <c r="O703" s="571"/>
      <c r="P703" s="571"/>
      <c r="Q703" s="571"/>
      <c r="BA703" s="342"/>
      <c r="BB703" s="392"/>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571"/>
      <c r="D704" s="571"/>
      <c r="E704" s="571"/>
      <c r="F704" s="571"/>
      <c r="G704" s="571"/>
      <c r="H704" s="571"/>
      <c r="I704" s="571"/>
      <c r="J704" s="571"/>
      <c r="K704" s="571"/>
      <c r="L704" s="571"/>
      <c r="M704" s="571"/>
      <c r="N704" s="571"/>
      <c r="O704" s="571"/>
      <c r="P704" s="571"/>
      <c r="Q704" s="571"/>
      <c r="BA704" s="342"/>
      <c r="BB704" s="392"/>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571"/>
      <c r="D705" s="571"/>
      <c r="E705" s="571"/>
      <c r="F705" s="571"/>
      <c r="G705" s="571"/>
      <c r="H705" s="571"/>
      <c r="I705" s="571"/>
      <c r="J705" s="571"/>
      <c r="K705" s="571"/>
      <c r="L705" s="571"/>
      <c r="M705" s="571"/>
      <c r="N705" s="571"/>
      <c r="O705" s="571"/>
      <c r="P705" s="571"/>
      <c r="Q705" s="571"/>
      <c r="BA705" s="342"/>
      <c r="BB705" s="392"/>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571"/>
      <c r="D706" s="571"/>
      <c r="E706" s="571"/>
      <c r="F706" s="571"/>
      <c r="G706" s="571"/>
      <c r="H706" s="571"/>
      <c r="I706" s="571"/>
      <c r="J706" s="571"/>
      <c r="K706" s="571"/>
      <c r="L706" s="571"/>
      <c r="M706" s="571"/>
      <c r="N706" s="571"/>
      <c r="O706" s="571"/>
      <c r="P706" s="571"/>
      <c r="Q706" s="571"/>
      <c r="BA706" s="342"/>
      <c r="BB706" s="392"/>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571"/>
      <c r="D707" s="571"/>
      <c r="E707" s="571"/>
      <c r="F707" s="571"/>
      <c r="G707" s="571"/>
      <c r="H707" s="571"/>
      <c r="I707" s="571"/>
      <c r="J707" s="571"/>
      <c r="K707" s="571"/>
      <c r="L707" s="571"/>
      <c r="M707" s="571"/>
      <c r="N707" s="571"/>
      <c r="O707" s="571"/>
      <c r="P707" s="571"/>
      <c r="Q707" s="571"/>
      <c r="BA707" s="342"/>
      <c r="BB707" s="392"/>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571"/>
      <c r="D708" s="571"/>
      <c r="E708" s="571"/>
      <c r="F708" s="571"/>
      <c r="G708" s="571"/>
      <c r="H708" s="571"/>
      <c r="I708" s="571"/>
      <c r="J708" s="571"/>
      <c r="K708" s="571"/>
      <c r="L708" s="571"/>
      <c r="M708" s="571"/>
      <c r="N708" s="571"/>
      <c r="O708" s="571"/>
      <c r="P708" s="571"/>
      <c r="Q708" s="571"/>
      <c r="BA708" s="342"/>
      <c r="BB708" s="392"/>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571"/>
      <c r="D709" s="571"/>
      <c r="E709" s="571"/>
      <c r="F709" s="571"/>
      <c r="G709" s="571"/>
      <c r="H709" s="571"/>
      <c r="I709" s="571"/>
      <c r="J709" s="571"/>
      <c r="K709" s="571"/>
      <c r="L709" s="571"/>
      <c r="M709" s="571"/>
      <c r="N709" s="571"/>
      <c r="O709" s="571"/>
      <c r="P709" s="571"/>
      <c r="Q709" s="571"/>
      <c r="BA709" s="342"/>
      <c r="BB709" s="392"/>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571"/>
      <c r="D710" s="571"/>
      <c r="E710" s="571"/>
      <c r="F710" s="571"/>
      <c r="G710" s="571"/>
      <c r="H710" s="571"/>
      <c r="I710" s="571"/>
      <c r="J710" s="571"/>
      <c r="K710" s="571"/>
      <c r="L710" s="571"/>
      <c r="M710" s="571"/>
      <c r="N710" s="571"/>
      <c r="O710" s="571"/>
      <c r="P710" s="571"/>
      <c r="Q710" s="571"/>
      <c r="BA710" s="342"/>
      <c r="BB710" s="392"/>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571"/>
      <c r="D711" s="571"/>
      <c r="E711" s="571"/>
      <c r="F711" s="571"/>
      <c r="G711" s="571"/>
      <c r="H711" s="571"/>
      <c r="I711" s="571"/>
      <c r="J711" s="571"/>
      <c r="K711" s="571"/>
      <c r="L711" s="571"/>
      <c r="M711" s="571"/>
      <c r="N711" s="571"/>
      <c r="O711" s="571"/>
      <c r="P711" s="571"/>
      <c r="Q711" s="571"/>
      <c r="BA711" s="342"/>
      <c r="BB711" s="392"/>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571"/>
      <c r="D712" s="571"/>
      <c r="E712" s="571"/>
      <c r="F712" s="571"/>
      <c r="G712" s="571"/>
      <c r="H712" s="571"/>
      <c r="I712" s="571"/>
      <c r="J712" s="571"/>
      <c r="K712" s="571"/>
      <c r="L712" s="571"/>
      <c r="M712" s="571"/>
      <c r="N712" s="571"/>
      <c r="O712" s="571"/>
      <c r="P712" s="571"/>
      <c r="Q712" s="571"/>
      <c r="BA712" s="342"/>
      <c r="BB712" s="392"/>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571"/>
      <c r="D713" s="571"/>
      <c r="E713" s="571"/>
      <c r="F713" s="571"/>
      <c r="G713" s="571"/>
      <c r="H713" s="571"/>
      <c r="I713" s="571"/>
      <c r="J713" s="571"/>
      <c r="K713" s="571"/>
      <c r="L713" s="571"/>
      <c r="M713" s="571"/>
      <c r="N713" s="571"/>
      <c r="O713" s="571"/>
      <c r="P713" s="571"/>
      <c r="Q713" s="571"/>
      <c r="BA713" s="342"/>
      <c r="BB713" s="392"/>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571"/>
      <c r="D714" s="571"/>
      <c r="E714" s="571"/>
      <c r="F714" s="571"/>
      <c r="G714" s="571"/>
      <c r="H714" s="571"/>
      <c r="I714" s="571"/>
      <c r="J714" s="571"/>
      <c r="K714" s="571"/>
      <c r="L714" s="571"/>
      <c r="M714" s="571"/>
      <c r="N714" s="571"/>
      <c r="O714" s="571"/>
      <c r="P714" s="571"/>
      <c r="Q714" s="571"/>
      <c r="BA714" s="342"/>
      <c r="BB714" s="392"/>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571"/>
      <c r="D715" s="571"/>
      <c r="E715" s="571"/>
      <c r="F715" s="571"/>
      <c r="G715" s="571"/>
      <c r="H715" s="571"/>
      <c r="I715" s="571"/>
      <c r="J715" s="571"/>
      <c r="K715" s="571"/>
      <c r="L715" s="571"/>
      <c r="M715" s="571"/>
      <c r="N715" s="571"/>
      <c r="O715" s="571"/>
      <c r="P715" s="571"/>
      <c r="Q715" s="571"/>
      <c r="BA715" s="342"/>
      <c r="BB715" s="392"/>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571"/>
      <c r="D716" s="571"/>
      <c r="E716" s="571"/>
      <c r="F716" s="571"/>
      <c r="G716" s="571"/>
      <c r="H716" s="571"/>
      <c r="I716" s="571"/>
      <c r="J716" s="571"/>
      <c r="K716" s="571"/>
      <c r="L716" s="571"/>
      <c r="M716" s="571"/>
      <c r="N716" s="571"/>
      <c r="O716" s="571"/>
      <c r="P716" s="571"/>
      <c r="Q716" s="571"/>
      <c r="BA716" s="342"/>
      <c r="BB716" s="392"/>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571"/>
      <c r="D717" s="571"/>
      <c r="E717" s="571"/>
      <c r="F717" s="571"/>
      <c r="G717" s="571"/>
      <c r="H717" s="571"/>
      <c r="I717" s="571"/>
      <c r="J717" s="571"/>
      <c r="K717" s="571"/>
      <c r="L717" s="571"/>
      <c r="M717" s="571"/>
      <c r="N717" s="571"/>
      <c r="O717" s="571"/>
      <c r="P717" s="571"/>
      <c r="Q717" s="571"/>
      <c r="BA717" s="342"/>
      <c r="BB717" s="392"/>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571"/>
      <c r="D718" s="571"/>
      <c r="E718" s="571"/>
      <c r="F718" s="571"/>
      <c r="G718" s="571"/>
      <c r="H718" s="571"/>
      <c r="I718" s="571"/>
      <c r="J718" s="571"/>
      <c r="K718" s="571"/>
      <c r="L718" s="571"/>
      <c r="M718" s="571"/>
      <c r="N718" s="571"/>
      <c r="O718" s="571"/>
      <c r="P718" s="571"/>
      <c r="Q718" s="571"/>
      <c r="BA718" s="342"/>
      <c r="BB718" s="392"/>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571"/>
      <c r="D719" s="571"/>
      <c r="E719" s="571"/>
      <c r="F719" s="571"/>
      <c r="G719" s="571"/>
      <c r="H719" s="571"/>
      <c r="I719" s="571"/>
      <c r="J719" s="571"/>
      <c r="K719" s="571"/>
      <c r="L719" s="571"/>
      <c r="M719" s="571"/>
      <c r="N719" s="571"/>
      <c r="O719" s="571"/>
      <c r="P719" s="571"/>
      <c r="Q719" s="571"/>
      <c r="BA719" s="342"/>
      <c r="BB719" s="392"/>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571"/>
      <c r="D720" s="571"/>
      <c r="E720" s="571"/>
      <c r="F720" s="571"/>
      <c r="G720" s="571"/>
      <c r="H720" s="571"/>
      <c r="I720" s="571"/>
      <c r="J720" s="571"/>
      <c r="K720" s="571"/>
      <c r="L720" s="571"/>
      <c r="M720" s="571"/>
      <c r="N720" s="571"/>
      <c r="O720" s="571"/>
      <c r="P720" s="571"/>
      <c r="Q720" s="571"/>
      <c r="BA720" s="342"/>
      <c r="BB720" s="392"/>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571"/>
      <c r="D721" s="571"/>
      <c r="E721" s="571"/>
      <c r="F721" s="571"/>
      <c r="G721" s="571"/>
      <c r="H721" s="571"/>
      <c r="I721" s="571"/>
      <c r="J721" s="571"/>
      <c r="K721" s="571"/>
      <c r="L721" s="571"/>
      <c r="M721" s="571"/>
      <c r="N721" s="571"/>
      <c r="O721" s="571"/>
      <c r="P721" s="571"/>
      <c r="Q721" s="571"/>
      <c r="BA721" s="342"/>
      <c r="BB721" s="392"/>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571"/>
      <c r="D722" s="571"/>
      <c r="E722" s="571"/>
      <c r="F722" s="571"/>
      <c r="G722" s="571"/>
      <c r="H722" s="571"/>
      <c r="I722" s="571"/>
      <c r="J722" s="571"/>
      <c r="K722" s="571"/>
      <c r="L722" s="571"/>
      <c r="M722" s="571"/>
      <c r="N722" s="571"/>
      <c r="O722" s="571"/>
      <c r="P722" s="571"/>
      <c r="Q722" s="571"/>
      <c r="BA722" s="342"/>
      <c r="BB722" s="392"/>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571"/>
      <c r="D723" s="571"/>
      <c r="E723" s="571"/>
      <c r="F723" s="571"/>
      <c r="G723" s="571"/>
      <c r="H723" s="571"/>
      <c r="I723" s="571"/>
      <c r="J723" s="571"/>
      <c r="K723" s="571"/>
      <c r="L723" s="571"/>
      <c r="M723" s="571"/>
      <c r="N723" s="571"/>
      <c r="O723" s="571"/>
      <c r="P723" s="571"/>
      <c r="Q723" s="571"/>
      <c r="BA723" s="342"/>
      <c r="BB723" s="392"/>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571"/>
      <c r="D724" s="571"/>
      <c r="E724" s="571"/>
      <c r="F724" s="571"/>
      <c r="G724" s="571"/>
      <c r="H724" s="571"/>
      <c r="I724" s="571"/>
      <c r="J724" s="571"/>
      <c r="K724" s="571"/>
      <c r="L724" s="571"/>
      <c r="M724" s="571"/>
      <c r="N724" s="571"/>
      <c r="O724" s="571"/>
      <c r="P724" s="571"/>
      <c r="Q724" s="571"/>
      <c r="BA724" s="342"/>
      <c r="BB724" s="392"/>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571"/>
      <c r="D725" s="571"/>
      <c r="E725" s="571"/>
      <c r="F725" s="571"/>
      <c r="G725" s="571"/>
      <c r="H725" s="571"/>
      <c r="I725" s="571"/>
      <c r="J725" s="571"/>
      <c r="K725" s="571"/>
      <c r="L725" s="571"/>
      <c r="M725" s="571"/>
      <c r="N725" s="571"/>
      <c r="O725" s="571"/>
      <c r="P725" s="571"/>
      <c r="Q725" s="571"/>
      <c r="BA725" s="342"/>
      <c r="BB725" s="392"/>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571"/>
      <c r="D726" s="571"/>
      <c r="E726" s="571"/>
      <c r="F726" s="571"/>
      <c r="G726" s="571"/>
      <c r="H726" s="571"/>
      <c r="I726" s="571"/>
      <c r="J726" s="571"/>
      <c r="K726" s="571"/>
      <c r="L726" s="571"/>
      <c r="M726" s="571"/>
      <c r="N726" s="571"/>
      <c r="O726" s="571"/>
      <c r="P726" s="571"/>
      <c r="Q726" s="571"/>
      <c r="BA726" s="342"/>
      <c r="BB726" s="392"/>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571"/>
      <c r="D727" s="571"/>
      <c r="E727" s="571"/>
      <c r="F727" s="571"/>
      <c r="G727" s="571"/>
      <c r="H727" s="571"/>
      <c r="I727" s="571"/>
      <c r="J727" s="571"/>
      <c r="K727" s="571"/>
      <c r="L727" s="571"/>
      <c r="M727" s="571"/>
      <c r="N727" s="571"/>
      <c r="O727" s="571"/>
      <c r="P727" s="571"/>
      <c r="Q727" s="571"/>
      <c r="BA727" s="342"/>
      <c r="BB727" s="392"/>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571"/>
      <c r="D728" s="571"/>
      <c r="E728" s="571"/>
      <c r="F728" s="571"/>
      <c r="G728" s="571"/>
      <c r="H728" s="571"/>
      <c r="I728" s="571"/>
      <c r="J728" s="571"/>
      <c r="K728" s="571"/>
      <c r="L728" s="571"/>
      <c r="M728" s="571"/>
      <c r="N728" s="571"/>
      <c r="O728" s="571"/>
      <c r="P728" s="571"/>
      <c r="Q728" s="571"/>
      <c r="BA728" s="342"/>
      <c r="BB728" s="392"/>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571"/>
      <c r="D729" s="571"/>
      <c r="E729" s="571"/>
      <c r="F729" s="571"/>
      <c r="G729" s="571"/>
      <c r="H729" s="571"/>
      <c r="I729" s="571"/>
      <c r="J729" s="571"/>
      <c r="K729" s="571"/>
      <c r="L729" s="571"/>
      <c r="M729" s="571"/>
      <c r="N729" s="571"/>
      <c r="O729" s="571"/>
      <c r="P729" s="571"/>
      <c r="Q729" s="571"/>
      <c r="BA729" s="342"/>
      <c r="BB729" s="392"/>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571"/>
      <c r="D730" s="571"/>
      <c r="E730" s="571"/>
      <c r="F730" s="571"/>
      <c r="G730" s="571"/>
      <c r="H730" s="571"/>
      <c r="I730" s="571"/>
      <c r="J730" s="571"/>
      <c r="K730" s="571"/>
      <c r="L730" s="571"/>
      <c r="M730" s="571"/>
      <c r="N730" s="571"/>
      <c r="O730" s="571"/>
      <c r="P730" s="571"/>
      <c r="Q730" s="571"/>
      <c r="BA730" s="342"/>
      <c r="BB730" s="392"/>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571"/>
      <c r="D731" s="571"/>
      <c r="E731" s="571"/>
      <c r="F731" s="571"/>
      <c r="G731" s="571"/>
      <c r="H731" s="571"/>
      <c r="I731" s="571"/>
      <c r="J731" s="571"/>
      <c r="K731" s="571"/>
      <c r="L731" s="571"/>
      <c r="M731" s="571"/>
      <c r="N731" s="571"/>
      <c r="O731" s="571"/>
      <c r="P731" s="571"/>
      <c r="Q731" s="571"/>
      <c r="BA731" s="342"/>
      <c r="BB731" s="392"/>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571"/>
      <c r="D732" s="571"/>
      <c r="E732" s="571"/>
      <c r="F732" s="571"/>
      <c r="G732" s="571"/>
      <c r="H732" s="571"/>
      <c r="I732" s="571"/>
      <c r="J732" s="571"/>
      <c r="K732" s="571"/>
      <c r="L732" s="571"/>
      <c r="M732" s="571"/>
      <c r="N732" s="571"/>
      <c r="O732" s="571"/>
      <c r="P732" s="571"/>
      <c r="Q732" s="571"/>
      <c r="BA732" s="342"/>
      <c r="BB732" s="392"/>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571"/>
      <c r="D733" s="571"/>
      <c r="E733" s="571"/>
      <c r="F733" s="571"/>
      <c r="G733" s="571"/>
      <c r="H733" s="571"/>
      <c r="I733" s="571"/>
      <c r="J733" s="571"/>
      <c r="K733" s="571"/>
      <c r="L733" s="571"/>
      <c r="M733" s="571"/>
      <c r="N733" s="571"/>
      <c r="O733" s="571"/>
      <c r="P733" s="571"/>
      <c r="Q733" s="571"/>
      <c r="BA733" s="342"/>
      <c r="BB733" s="392"/>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571"/>
      <c r="D734" s="571"/>
      <c r="E734" s="571"/>
      <c r="F734" s="571"/>
      <c r="G734" s="571"/>
      <c r="H734" s="571"/>
      <c r="I734" s="571"/>
      <c r="J734" s="571"/>
      <c r="K734" s="571"/>
      <c r="L734" s="571"/>
      <c r="M734" s="571"/>
      <c r="N734" s="571"/>
      <c r="O734" s="571"/>
      <c r="P734" s="571"/>
      <c r="Q734" s="571"/>
      <c r="BA734" s="342"/>
      <c r="BB734" s="392"/>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571"/>
      <c r="D735" s="571"/>
      <c r="E735" s="571"/>
      <c r="F735" s="571"/>
      <c r="G735" s="571"/>
      <c r="H735" s="571"/>
      <c r="I735" s="571"/>
      <c r="J735" s="571"/>
      <c r="K735" s="571"/>
      <c r="L735" s="571"/>
      <c r="M735" s="571"/>
      <c r="N735" s="571"/>
      <c r="O735" s="571"/>
      <c r="P735" s="571"/>
      <c r="Q735" s="571"/>
      <c r="BA735" s="342"/>
      <c r="BB735" s="392"/>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571"/>
      <c r="D736" s="571"/>
      <c r="E736" s="571"/>
      <c r="F736" s="571"/>
      <c r="G736" s="571"/>
      <c r="H736" s="571"/>
      <c r="I736" s="571"/>
      <c r="J736" s="571"/>
      <c r="K736" s="571"/>
      <c r="L736" s="571"/>
      <c r="M736" s="571"/>
      <c r="N736" s="571"/>
      <c r="O736" s="571"/>
      <c r="P736" s="571"/>
      <c r="Q736" s="571"/>
      <c r="BA736" s="342"/>
      <c r="BB736" s="392"/>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571"/>
      <c r="D737" s="571"/>
      <c r="E737" s="571"/>
      <c r="F737" s="571"/>
      <c r="G737" s="571"/>
      <c r="H737" s="571"/>
      <c r="I737" s="571"/>
      <c r="J737" s="571"/>
      <c r="K737" s="571"/>
      <c r="L737" s="571"/>
      <c r="M737" s="571"/>
      <c r="N737" s="571"/>
      <c r="O737" s="571"/>
      <c r="P737" s="571"/>
      <c r="Q737" s="571"/>
      <c r="BA737" s="342"/>
      <c r="BB737" s="392"/>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571"/>
      <c r="D738" s="571"/>
      <c r="E738" s="571"/>
      <c r="F738" s="571"/>
      <c r="G738" s="571"/>
      <c r="H738" s="571"/>
      <c r="I738" s="571"/>
      <c r="J738" s="571"/>
      <c r="K738" s="571"/>
      <c r="L738" s="571"/>
      <c r="M738" s="571"/>
      <c r="N738" s="571"/>
      <c r="O738" s="571"/>
      <c r="P738" s="571"/>
      <c r="Q738" s="571"/>
      <c r="BA738" s="342"/>
      <c r="BB738" s="392"/>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571"/>
      <c r="D739" s="571"/>
      <c r="E739" s="571"/>
      <c r="F739" s="571"/>
      <c r="G739" s="571"/>
      <c r="H739" s="571"/>
      <c r="I739" s="571"/>
      <c r="J739" s="571"/>
      <c r="K739" s="571"/>
      <c r="L739" s="571"/>
      <c r="M739" s="571"/>
      <c r="N739" s="571"/>
      <c r="O739" s="571"/>
      <c r="P739" s="571"/>
      <c r="Q739" s="571"/>
      <c r="BA739" s="342"/>
      <c r="BB739" s="392"/>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571"/>
      <c r="D740" s="571"/>
      <c r="E740" s="571"/>
      <c r="F740" s="571"/>
      <c r="G740" s="571"/>
      <c r="H740" s="571"/>
      <c r="I740" s="571"/>
      <c r="J740" s="571"/>
      <c r="K740" s="571"/>
      <c r="L740" s="571"/>
      <c r="M740" s="571"/>
      <c r="N740" s="571"/>
      <c r="O740" s="571"/>
      <c r="P740" s="571"/>
      <c r="Q740" s="571"/>
      <c r="BA740" s="342"/>
      <c r="BB740" s="392"/>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571"/>
      <c r="D741" s="571"/>
      <c r="E741" s="571"/>
      <c r="F741" s="571"/>
      <c r="G741" s="571"/>
      <c r="H741" s="571"/>
      <c r="I741" s="571"/>
      <c r="J741" s="571"/>
      <c r="K741" s="571"/>
      <c r="L741" s="571"/>
      <c r="M741" s="571"/>
      <c r="N741" s="571"/>
      <c r="O741" s="571"/>
      <c r="P741" s="571"/>
      <c r="Q741" s="571"/>
      <c r="BA741" s="342"/>
      <c r="BB741" s="392"/>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571"/>
      <c r="D742" s="571"/>
      <c r="E742" s="571"/>
      <c r="F742" s="571"/>
      <c r="G742" s="571"/>
      <c r="H742" s="571"/>
      <c r="I742" s="571"/>
      <c r="J742" s="571"/>
      <c r="K742" s="571"/>
      <c r="L742" s="571"/>
      <c r="M742" s="571"/>
      <c r="N742" s="571"/>
      <c r="O742" s="571"/>
      <c r="P742" s="571"/>
      <c r="Q742" s="571"/>
      <c r="BA742" s="342"/>
      <c r="BB742" s="392"/>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571"/>
      <c r="D743" s="571"/>
      <c r="E743" s="571"/>
      <c r="F743" s="571"/>
      <c r="G743" s="571"/>
      <c r="H743" s="571"/>
      <c r="I743" s="571"/>
      <c r="J743" s="571"/>
      <c r="K743" s="571"/>
      <c r="L743" s="571"/>
      <c r="M743" s="571"/>
      <c r="N743" s="571"/>
      <c r="O743" s="571"/>
      <c r="P743" s="571"/>
      <c r="Q743" s="571"/>
      <c r="BA743" s="342"/>
      <c r="BB743" s="392"/>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571"/>
      <c r="D744" s="571"/>
      <c r="E744" s="571"/>
      <c r="F744" s="571"/>
      <c r="G744" s="571"/>
      <c r="H744" s="571"/>
      <c r="I744" s="571"/>
      <c r="J744" s="571"/>
      <c r="K744" s="571"/>
      <c r="L744" s="571"/>
      <c r="M744" s="571"/>
      <c r="N744" s="571"/>
      <c r="O744" s="571"/>
      <c r="P744" s="571"/>
      <c r="Q744" s="571"/>
      <c r="BA744" s="342"/>
      <c r="BB744" s="392"/>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571"/>
      <c r="D745" s="571"/>
      <c r="E745" s="571"/>
      <c r="F745" s="571"/>
      <c r="G745" s="571"/>
      <c r="H745" s="571"/>
      <c r="I745" s="571"/>
      <c r="J745" s="571"/>
      <c r="K745" s="571"/>
      <c r="L745" s="571"/>
      <c r="M745" s="571"/>
      <c r="N745" s="571"/>
      <c r="O745" s="571"/>
      <c r="P745" s="571"/>
      <c r="Q745" s="571"/>
      <c r="BA745" s="342"/>
      <c r="BB745" s="392"/>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571"/>
      <c r="D746" s="571"/>
      <c r="E746" s="571"/>
      <c r="F746" s="571"/>
      <c r="G746" s="571"/>
      <c r="H746" s="571"/>
      <c r="I746" s="571"/>
      <c r="J746" s="571"/>
      <c r="K746" s="571"/>
      <c r="L746" s="571"/>
      <c r="M746" s="571"/>
      <c r="N746" s="571"/>
      <c r="O746" s="571"/>
      <c r="P746" s="571"/>
      <c r="Q746" s="571"/>
      <c r="BA746" s="342"/>
      <c r="BB746" s="392"/>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571"/>
      <c r="D747" s="571"/>
      <c r="E747" s="571"/>
      <c r="F747" s="571"/>
      <c r="G747" s="571"/>
      <c r="H747" s="571"/>
      <c r="I747" s="571"/>
      <c r="J747" s="571"/>
      <c r="K747" s="571"/>
      <c r="L747" s="571"/>
      <c r="M747" s="571"/>
      <c r="N747" s="571"/>
      <c r="O747" s="571"/>
      <c r="P747" s="571"/>
      <c r="Q747" s="571"/>
      <c r="BA747" s="342"/>
      <c r="BB747" s="392"/>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571"/>
      <c r="D748" s="571"/>
      <c r="E748" s="571"/>
      <c r="F748" s="571"/>
      <c r="G748" s="571"/>
      <c r="H748" s="571"/>
      <c r="I748" s="571"/>
      <c r="J748" s="571"/>
      <c r="K748" s="571"/>
      <c r="L748" s="571"/>
      <c r="M748" s="571"/>
      <c r="N748" s="571"/>
      <c r="O748" s="571"/>
      <c r="P748" s="571"/>
      <c r="Q748" s="571"/>
      <c r="BA748" s="342"/>
      <c r="BB748" s="392"/>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571"/>
      <c r="D749" s="571"/>
      <c r="E749" s="571"/>
      <c r="F749" s="571"/>
      <c r="G749" s="571"/>
      <c r="H749" s="571"/>
      <c r="I749" s="571"/>
      <c r="J749" s="571"/>
      <c r="K749" s="571"/>
      <c r="L749" s="571"/>
      <c r="M749" s="571"/>
      <c r="N749" s="571"/>
      <c r="O749" s="571"/>
      <c r="P749" s="571"/>
      <c r="Q749" s="571"/>
      <c r="BA749" s="342"/>
      <c r="BB749" s="392"/>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571"/>
      <c r="D750" s="571"/>
      <c r="E750" s="571"/>
      <c r="F750" s="571"/>
      <c r="G750" s="571"/>
      <c r="H750" s="571"/>
      <c r="I750" s="571"/>
      <c r="J750" s="571"/>
      <c r="K750" s="571"/>
      <c r="L750" s="571"/>
      <c r="M750" s="571"/>
      <c r="N750" s="571"/>
      <c r="O750" s="571"/>
      <c r="P750" s="571"/>
      <c r="Q750" s="571"/>
      <c r="BA750" s="342"/>
      <c r="BB750" s="392"/>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571"/>
      <c r="D751" s="571"/>
      <c r="E751" s="571"/>
      <c r="F751" s="571"/>
      <c r="G751" s="571"/>
      <c r="H751" s="571"/>
      <c r="I751" s="571"/>
      <c r="J751" s="571"/>
      <c r="K751" s="571"/>
      <c r="L751" s="571"/>
      <c r="M751" s="571"/>
      <c r="N751" s="571"/>
      <c r="O751" s="571"/>
      <c r="P751" s="571"/>
      <c r="Q751" s="571"/>
      <c r="BA751" s="342"/>
      <c r="BB751" s="392"/>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571"/>
      <c r="D752" s="571"/>
      <c r="E752" s="571"/>
      <c r="F752" s="571"/>
      <c r="G752" s="571"/>
      <c r="H752" s="571"/>
      <c r="I752" s="571"/>
      <c r="J752" s="571"/>
      <c r="K752" s="571"/>
      <c r="L752" s="571"/>
      <c r="M752" s="571"/>
      <c r="N752" s="571"/>
      <c r="O752" s="571"/>
      <c r="P752" s="571"/>
      <c r="Q752" s="571"/>
      <c r="BA752" s="342"/>
      <c r="BB752" s="392"/>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571"/>
      <c r="D753" s="571"/>
      <c r="E753" s="571"/>
      <c r="F753" s="571"/>
      <c r="G753" s="571"/>
      <c r="H753" s="571"/>
      <c r="I753" s="571"/>
      <c r="J753" s="571"/>
      <c r="K753" s="571"/>
      <c r="L753" s="571"/>
      <c r="M753" s="571"/>
      <c r="N753" s="571"/>
      <c r="O753" s="571"/>
      <c r="P753" s="571"/>
      <c r="Q753" s="571"/>
      <c r="BA753" s="342"/>
      <c r="BB753" s="392"/>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571"/>
      <c r="D754" s="571"/>
      <c r="E754" s="571"/>
      <c r="F754" s="571"/>
      <c r="G754" s="571"/>
      <c r="H754" s="571"/>
      <c r="I754" s="571"/>
      <c r="J754" s="571"/>
      <c r="K754" s="571"/>
      <c r="L754" s="571"/>
      <c r="M754" s="571"/>
      <c r="N754" s="571"/>
      <c r="O754" s="571"/>
      <c r="P754" s="571"/>
      <c r="Q754" s="571"/>
      <c r="BA754" s="342"/>
      <c r="BB754" s="392"/>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571"/>
      <c r="D755" s="571"/>
      <c r="E755" s="571"/>
      <c r="F755" s="571"/>
      <c r="G755" s="571"/>
      <c r="H755" s="571"/>
      <c r="I755" s="571"/>
      <c r="J755" s="571"/>
      <c r="K755" s="571"/>
      <c r="L755" s="571"/>
      <c r="M755" s="571"/>
      <c r="N755" s="571"/>
      <c r="O755" s="571"/>
      <c r="P755" s="571"/>
      <c r="Q755" s="571"/>
      <c r="BA755" s="342"/>
      <c r="BB755" s="392"/>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571"/>
      <c r="D756" s="571"/>
      <c r="E756" s="571"/>
      <c r="F756" s="571"/>
      <c r="G756" s="571"/>
      <c r="H756" s="571"/>
      <c r="I756" s="571"/>
      <c r="J756" s="571"/>
      <c r="K756" s="571"/>
      <c r="L756" s="571"/>
      <c r="M756" s="571"/>
      <c r="N756" s="571"/>
      <c r="O756" s="571"/>
      <c r="P756" s="571"/>
      <c r="Q756" s="571"/>
      <c r="BA756" s="342"/>
      <c r="BB756" s="392"/>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571"/>
      <c r="D757" s="571"/>
      <c r="E757" s="571"/>
      <c r="F757" s="571"/>
      <c r="G757" s="571"/>
      <c r="H757" s="571"/>
      <c r="I757" s="571"/>
      <c r="J757" s="571"/>
      <c r="K757" s="571"/>
      <c r="L757" s="571"/>
      <c r="M757" s="571"/>
      <c r="N757" s="571"/>
      <c r="O757" s="571"/>
      <c r="P757" s="571"/>
      <c r="Q757" s="571"/>
      <c r="BA757" s="342"/>
      <c r="BB757" s="392"/>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571"/>
      <c r="D758" s="571"/>
      <c r="E758" s="571"/>
      <c r="F758" s="571"/>
      <c r="G758" s="571"/>
      <c r="H758" s="571"/>
      <c r="I758" s="571"/>
      <c r="J758" s="571"/>
      <c r="K758" s="571"/>
      <c r="L758" s="571"/>
      <c r="M758" s="571"/>
      <c r="N758" s="571"/>
      <c r="O758" s="571"/>
      <c r="P758" s="571"/>
      <c r="Q758" s="571"/>
      <c r="BA758" s="342"/>
      <c r="BB758" s="392"/>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571"/>
      <c r="D759" s="571"/>
      <c r="E759" s="571"/>
      <c r="F759" s="571"/>
      <c r="G759" s="571"/>
      <c r="H759" s="571"/>
      <c r="I759" s="571"/>
      <c r="J759" s="571"/>
      <c r="K759" s="571"/>
      <c r="L759" s="571"/>
      <c r="M759" s="571"/>
      <c r="N759" s="571"/>
      <c r="O759" s="571"/>
      <c r="P759" s="571"/>
      <c r="Q759" s="571"/>
      <c r="BA759" s="342"/>
      <c r="BB759" s="392"/>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571"/>
      <c r="D760" s="571"/>
      <c r="E760" s="571"/>
      <c r="F760" s="571"/>
      <c r="G760" s="571"/>
      <c r="H760" s="571"/>
      <c r="I760" s="571"/>
      <c r="J760" s="571"/>
      <c r="K760" s="571"/>
      <c r="L760" s="571"/>
      <c r="M760" s="571"/>
      <c r="N760" s="571"/>
      <c r="O760" s="571"/>
      <c r="P760" s="571"/>
      <c r="Q760" s="571"/>
      <c r="BA760" s="342"/>
      <c r="BB760" s="392"/>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571"/>
      <c r="D761" s="571"/>
      <c r="E761" s="571"/>
      <c r="F761" s="571"/>
      <c r="G761" s="571"/>
      <c r="H761" s="571"/>
      <c r="I761" s="571"/>
      <c r="J761" s="571"/>
      <c r="K761" s="571"/>
      <c r="L761" s="571"/>
      <c r="M761" s="571"/>
      <c r="N761" s="571"/>
      <c r="O761" s="571"/>
      <c r="P761" s="571"/>
      <c r="Q761" s="571"/>
      <c r="BA761" s="342"/>
      <c r="BB761" s="392"/>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571"/>
      <c r="D762" s="571"/>
      <c r="E762" s="571"/>
      <c r="F762" s="571"/>
      <c r="G762" s="571"/>
      <c r="H762" s="571"/>
      <c r="I762" s="571"/>
      <c r="J762" s="571"/>
      <c r="K762" s="571"/>
      <c r="L762" s="571"/>
      <c r="M762" s="571"/>
      <c r="N762" s="571"/>
      <c r="O762" s="571"/>
      <c r="P762" s="571"/>
      <c r="Q762" s="571"/>
      <c r="BA762" s="342"/>
      <c r="BB762" s="392"/>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571"/>
      <c r="D763" s="571"/>
      <c r="E763" s="571"/>
      <c r="F763" s="571"/>
      <c r="G763" s="571"/>
      <c r="H763" s="571"/>
      <c r="I763" s="571"/>
      <c r="J763" s="571"/>
      <c r="K763" s="571"/>
      <c r="L763" s="571"/>
      <c r="M763" s="571"/>
      <c r="N763" s="571"/>
      <c r="O763" s="571"/>
      <c r="P763" s="571"/>
      <c r="Q763" s="571"/>
      <c r="BA763" s="342"/>
      <c r="BB763" s="392"/>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571"/>
      <c r="D764" s="571"/>
      <c r="E764" s="571"/>
      <c r="F764" s="571"/>
      <c r="G764" s="571"/>
      <c r="H764" s="571"/>
      <c r="I764" s="571"/>
      <c r="J764" s="571"/>
      <c r="K764" s="571"/>
      <c r="L764" s="571"/>
      <c r="M764" s="571"/>
      <c r="N764" s="571"/>
      <c r="O764" s="571"/>
      <c r="P764" s="571"/>
      <c r="Q764" s="571"/>
      <c r="BA764" s="342"/>
      <c r="BB764" s="392"/>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571"/>
      <c r="D765" s="571"/>
      <c r="E765" s="571"/>
      <c r="F765" s="571"/>
      <c r="G765" s="571"/>
      <c r="H765" s="571"/>
      <c r="I765" s="571"/>
      <c r="J765" s="571"/>
      <c r="K765" s="571"/>
      <c r="L765" s="571"/>
      <c r="M765" s="571"/>
      <c r="N765" s="571"/>
      <c r="O765" s="571"/>
      <c r="P765" s="571"/>
      <c r="Q765" s="571"/>
      <c r="BA765" s="342"/>
      <c r="BB765" s="392"/>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571"/>
      <c r="D766" s="571"/>
      <c r="E766" s="571"/>
      <c r="F766" s="571"/>
      <c r="G766" s="571"/>
      <c r="H766" s="571"/>
      <c r="I766" s="571"/>
      <c r="J766" s="571"/>
      <c r="K766" s="571"/>
      <c r="L766" s="571"/>
      <c r="M766" s="571"/>
      <c r="N766" s="571"/>
      <c r="O766" s="571"/>
      <c r="P766" s="571"/>
      <c r="Q766" s="571"/>
      <c r="BA766" s="342"/>
      <c r="BB766" s="392"/>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571"/>
      <c r="D767" s="571"/>
      <c r="E767" s="571"/>
      <c r="F767" s="571"/>
      <c r="G767" s="571"/>
      <c r="H767" s="571"/>
      <c r="I767" s="571"/>
      <c r="J767" s="571"/>
      <c r="K767" s="571"/>
      <c r="L767" s="571"/>
      <c r="M767" s="571"/>
      <c r="N767" s="571"/>
      <c r="O767" s="571"/>
      <c r="P767" s="571"/>
      <c r="Q767" s="571"/>
      <c r="BA767" s="342"/>
      <c r="BB767" s="392"/>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571"/>
      <c r="D768" s="571"/>
      <c r="E768" s="571"/>
      <c r="F768" s="571"/>
      <c r="G768" s="571"/>
      <c r="H768" s="571"/>
      <c r="I768" s="571"/>
      <c r="J768" s="571"/>
      <c r="K768" s="571"/>
      <c r="L768" s="571"/>
      <c r="M768" s="571"/>
      <c r="N768" s="571"/>
      <c r="O768" s="571"/>
      <c r="P768" s="571"/>
      <c r="Q768" s="571"/>
      <c r="BA768" s="340"/>
      <c r="BB768" s="393"/>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571"/>
      <c r="D769" s="571"/>
      <c r="E769" s="571"/>
      <c r="F769" s="571"/>
      <c r="G769" s="571"/>
      <c r="H769" s="571"/>
      <c r="I769" s="571"/>
      <c r="J769" s="571"/>
      <c r="K769" s="571"/>
      <c r="L769" s="571"/>
      <c r="M769" s="571"/>
      <c r="N769" s="571"/>
      <c r="O769" s="571"/>
      <c r="P769" s="571"/>
      <c r="Q769" s="571"/>
      <c r="BA769" s="340"/>
      <c r="BB769" s="393"/>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571"/>
      <c r="D770" s="571"/>
      <c r="E770" s="571"/>
      <c r="F770" s="571"/>
      <c r="G770" s="571"/>
      <c r="H770" s="571"/>
      <c r="I770" s="571"/>
      <c r="J770" s="571"/>
      <c r="K770" s="571"/>
      <c r="L770" s="571"/>
      <c r="M770" s="571"/>
      <c r="N770" s="571"/>
      <c r="O770" s="571"/>
      <c r="P770" s="571"/>
      <c r="Q770" s="571"/>
      <c r="BA770" s="340"/>
      <c r="BB770" s="393"/>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571"/>
      <c r="D771" s="571"/>
      <c r="E771" s="571"/>
      <c r="F771" s="571"/>
      <c r="G771" s="571"/>
      <c r="H771" s="571"/>
      <c r="I771" s="571"/>
      <c r="J771" s="571"/>
      <c r="K771" s="571"/>
      <c r="L771" s="571"/>
      <c r="M771" s="571"/>
      <c r="N771" s="571"/>
      <c r="O771" s="571"/>
      <c r="P771" s="571"/>
      <c r="Q771" s="571"/>
      <c r="BA771" s="340"/>
      <c r="BB771" s="393"/>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571"/>
      <c r="D772" s="571"/>
      <c r="E772" s="571"/>
      <c r="F772" s="571"/>
      <c r="G772" s="571"/>
      <c r="H772" s="571"/>
      <c r="I772" s="571"/>
      <c r="J772" s="571"/>
      <c r="K772" s="571"/>
      <c r="L772" s="571"/>
      <c r="M772" s="571"/>
      <c r="N772" s="571"/>
      <c r="O772" s="571"/>
      <c r="P772" s="571"/>
      <c r="Q772" s="571"/>
      <c r="BA772" s="340"/>
      <c r="BB772" s="393"/>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571"/>
      <c r="D773" s="571"/>
      <c r="E773" s="571"/>
      <c r="F773" s="571"/>
      <c r="G773" s="571"/>
      <c r="H773" s="571"/>
      <c r="I773" s="571"/>
      <c r="J773" s="571"/>
      <c r="K773" s="571"/>
      <c r="L773" s="571"/>
      <c r="M773" s="571"/>
      <c r="N773" s="571"/>
      <c r="O773" s="571"/>
      <c r="P773" s="571"/>
      <c r="Q773" s="571"/>
      <c r="BA773" s="340"/>
      <c r="BB773" s="393"/>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571"/>
      <c r="D774" s="571"/>
      <c r="E774" s="571"/>
      <c r="F774" s="571"/>
      <c r="G774" s="571"/>
      <c r="H774" s="571"/>
      <c r="I774" s="571"/>
      <c r="J774" s="571"/>
      <c r="K774" s="571"/>
      <c r="L774" s="571"/>
      <c r="M774" s="571"/>
      <c r="N774" s="571"/>
      <c r="O774" s="571"/>
      <c r="P774" s="571"/>
      <c r="Q774" s="571"/>
      <c r="BA774" s="340"/>
      <c r="BB774" s="393"/>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571"/>
      <c r="D775" s="571"/>
      <c r="E775" s="571"/>
      <c r="F775" s="571"/>
      <c r="G775" s="571"/>
      <c r="H775" s="571"/>
      <c r="I775" s="571"/>
      <c r="J775" s="571"/>
      <c r="K775" s="571"/>
      <c r="L775" s="571"/>
      <c r="M775" s="571"/>
      <c r="N775" s="571"/>
      <c r="O775" s="571"/>
      <c r="P775" s="571"/>
      <c r="Q775" s="571"/>
      <c r="BA775" s="340"/>
      <c r="BB775" s="393"/>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571"/>
      <c r="D776" s="571"/>
      <c r="E776" s="571"/>
      <c r="F776" s="571"/>
      <c r="G776" s="571"/>
      <c r="H776" s="571"/>
      <c r="I776" s="571"/>
      <c r="J776" s="571"/>
      <c r="K776" s="571"/>
      <c r="L776" s="571"/>
      <c r="M776" s="571"/>
      <c r="N776" s="571"/>
      <c r="O776" s="571"/>
      <c r="P776" s="571"/>
      <c r="Q776" s="571"/>
      <c r="BA776" s="340"/>
      <c r="BB776" s="393"/>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571"/>
      <c r="D777" s="571"/>
      <c r="E777" s="571"/>
      <c r="F777" s="571"/>
      <c r="G777" s="571"/>
      <c r="H777" s="571"/>
      <c r="I777" s="571"/>
      <c r="J777" s="571"/>
      <c r="K777" s="571"/>
      <c r="L777" s="571"/>
      <c r="M777" s="571"/>
      <c r="N777" s="571"/>
      <c r="O777" s="571"/>
      <c r="P777" s="571"/>
      <c r="Q777" s="571"/>
      <c r="BA777" s="340"/>
      <c r="BB777" s="393"/>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571"/>
      <c r="D778" s="571"/>
      <c r="E778" s="571"/>
      <c r="F778" s="571"/>
      <c r="G778" s="571"/>
      <c r="H778" s="571"/>
      <c r="I778" s="571"/>
      <c r="J778" s="571"/>
      <c r="K778" s="571"/>
      <c r="L778" s="571"/>
      <c r="M778" s="571"/>
      <c r="N778" s="571"/>
      <c r="O778" s="571"/>
      <c r="P778" s="571"/>
      <c r="Q778" s="571"/>
      <c r="BA778" s="340"/>
      <c r="BB778" s="393"/>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571"/>
      <c r="D779" s="571"/>
      <c r="E779" s="571"/>
      <c r="F779" s="571"/>
      <c r="G779" s="571"/>
      <c r="H779" s="571"/>
      <c r="I779" s="571"/>
      <c r="J779" s="571"/>
      <c r="K779" s="571"/>
      <c r="L779" s="571"/>
      <c r="M779" s="571"/>
      <c r="N779" s="571"/>
      <c r="O779" s="571"/>
      <c r="P779" s="571"/>
      <c r="Q779" s="571"/>
      <c r="BA779" s="340"/>
      <c r="BB779" s="393"/>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571"/>
      <c r="D780" s="571"/>
      <c r="E780" s="571"/>
      <c r="F780" s="571"/>
      <c r="G780" s="571"/>
      <c r="H780" s="571"/>
      <c r="I780" s="571"/>
      <c r="J780" s="571"/>
      <c r="K780" s="571"/>
      <c r="L780" s="571"/>
      <c r="M780" s="571"/>
      <c r="N780" s="571"/>
      <c r="O780" s="571"/>
      <c r="P780" s="571"/>
      <c r="Q780" s="571"/>
      <c r="BA780" s="340"/>
      <c r="BB780" s="393"/>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571"/>
      <c r="D781" s="571"/>
      <c r="E781" s="571"/>
      <c r="F781" s="571"/>
      <c r="G781" s="571"/>
      <c r="H781" s="571"/>
      <c r="I781" s="571"/>
      <c r="J781" s="571"/>
      <c r="K781" s="571"/>
      <c r="L781" s="571"/>
      <c r="M781" s="571"/>
      <c r="N781" s="571"/>
      <c r="O781" s="571"/>
      <c r="P781" s="571"/>
      <c r="Q781" s="571"/>
      <c r="BA781" s="340"/>
      <c r="BB781" s="393"/>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571"/>
      <c r="D782" s="571"/>
      <c r="E782" s="571"/>
      <c r="F782" s="571"/>
      <c r="G782" s="571"/>
      <c r="H782" s="571"/>
      <c r="I782" s="571"/>
      <c r="J782" s="571"/>
      <c r="K782" s="571"/>
      <c r="L782" s="571"/>
      <c r="M782" s="571"/>
      <c r="N782" s="571"/>
      <c r="O782" s="571"/>
      <c r="P782" s="571"/>
      <c r="Q782" s="571"/>
      <c r="BA782" s="340"/>
      <c r="BB782" s="393"/>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571"/>
      <c r="D783" s="571"/>
      <c r="E783" s="571"/>
      <c r="F783" s="571"/>
      <c r="G783" s="571"/>
      <c r="H783" s="571"/>
      <c r="I783" s="571"/>
      <c r="J783" s="571"/>
      <c r="K783" s="571"/>
      <c r="L783" s="571"/>
      <c r="M783" s="571"/>
      <c r="N783" s="571"/>
      <c r="O783" s="571"/>
      <c r="P783" s="571"/>
      <c r="Q783" s="571"/>
      <c r="BA783" s="340"/>
      <c r="BB783" s="393"/>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571"/>
      <c r="D784" s="571"/>
      <c r="E784" s="571"/>
      <c r="F784" s="571"/>
      <c r="G784" s="571"/>
      <c r="H784" s="571"/>
      <c r="I784" s="571"/>
      <c r="J784" s="571"/>
      <c r="K784" s="571"/>
      <c r="L784" s="571"/>
      <c r="M784" s="571"/>
      <c r="N784" s="571"/>
      <c r="O784" s="571"/>
      <c r="P784" s="571"/>
      <c r="Q784" s="571"/>
      <c r="BA784" s="340"/>
      <c r="BB784" s="393"/>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571"/>
      <c r="D785" s="571"/>
      <c r="E785" s="571"/>
      <c r="F785" s="571"/>
      <c r="G785" s="571"/>
      <c r="H785" s="571"/>
      <c r="I785" s="571"/>
      <c r="J785" s="571"/>
      <c r="K785" s="571"/>
      <c r="L785" s="571"/>
      <c r="M785" s="571"/>
      <c r="N785" s="571"/>
      <c r="O785" s="571"/>
      <c r="P785" s="571"/>
      <c r="Q785" s="571"/>
      <c r="BA785" s="340"/>
      <c r="BB785" s="393"/>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571"/>
      <c r="D786" s="571"/>
      <c r="E786" s="571"/>
      <c r="F786" s="571"/>
      <c r="G786" s="571"/>
      <c r="H786" s="571"/>
      <c r="I786" s="571"/>
      <c r="J786" s="571"/>
      <c r="K786" s="571"/>
      <c r="L786" s="571"/>
      <c r="M786" s="571"/>
      <c r="N786" s="571"/>
      <c r="O786" s="571"/>
      <c r="P786" s="571"/>
      <c r="Q786" s="571"/>
      <c r="BA786" s="340"/>
      <c r="BB786" s="393"/>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571"/>
      <c r="D787" s="571"/>
      <c r="E787" s="571"/>
      <c r="F787" s="571"/>
      <c r="G787" s="571"/>
      <c r="H787" s="571"/>
      <c r="I787" s="571"/>
      <c r="J787" s="571"/>
      <c r="K787" s="571"/>
      <c r="L787" s="571"/>
      <c r="M787" s="571"/>
      <c r="N787" s="571"/>
      <c r="O787" s="571"/>
      <c r="P787" s="571"/>
      <c r="Q787" s="571"/>
      <c r="BA787" s="340"/>
      <c r="BB787" s="393"/>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571"/>
      <c r="D788" s="571"/>
      <c r="E788" s="571"/>
      <c r="F788" s="571"/>
      <c r="G788" s="571"/>
      <c r="H788" s="571"/>
      <c r="I788" s="571"/>
      <c r="J788" s="571"/>
      <c r="K788" s="571"/>
      <c r="L788" s="571"/>
      <c r="M788" s="571"/>
      <c r="N788" s="571"/>
      <c r="O788" s="571"/>
      <c r="P788" s="571"/>
      <c r="Q788" s="571"/>
      <c r="BA788" s="340"/>
      <c r="BB788" s="393"/>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571"/>
      <c r="D789" s="571"/>
      <c r="E789" s="571"/>
      <c r="F789" s="571"/>
      <c r="G789" s="571"/>
      <c r="H789" s="571"/>
      <c r="I789" s="571"/>
      <c r="J789" s="571"/>
      <c r="K789" s="571"/>
      <c r="L789" s="571"/>
      <c r="M789" s="571"/>
      <c r="N789" s="571"/>
      <c r="O789" s="571"/>
      <c r="P789" s="571"/>
      <c r="Q789" s="571"/>
      <c r="BA789" s="340"/>
      <c r="BB789" s="393"/>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571"/>
      <c r="D790" s="571"/>
      <c r="E790" s="571"/>
      <c r="F790" s="571"/>
      <c r="G790" s="571"/>
      <c r="H790" s="571"/>
      <c r="I790" s="571"/>
      <c r="J790" s="571"/>
      <c r="K790" s="571"/>
      <c r="L790" s="571"/>
      <c r="M790" s="571"/>
      <c r="N790" s="571"/>
      <c r="O790" s="571"/>
      <c r="P790" s="571"/>
      <c r="Q790" s="571"/>
      <c r="BA790" s="340"/>
      <c r="BB790" s="393"/>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571"/>
      <c r="D791" s="571"/>
      <c r="E791" s="571"/>
      <c r="F791" s="571"/>
      <c r="G791" s="571"/>
      <c r="H791" s="571"/>
      <c r="I791" s="571"/>
      <c r="J791" s="571"/>
      <c r="K791" s="571"/>
      <c r="L791" s="571"/>
      <c r="M791" s="571"/>
      <c r="N791" s="571"/>
      <c r="O791" s="571"/>
      <c r="P791" s="571"/>
      <c r="Q791" s="571"/>
      <c r="BA791" s="340"/>
      <c r="BB791" s="393"/>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571"/>
      <c r="D792" s="571"/>
      <c r="E792" s="571"/>
      <c r="F792" s="571"/>
      <c r="G792" s="571"/>
      <c r="H792" s="571"/>
      <c r="I792" s="571"/>
      <c r="J792" s="571"/>
      <c r="K792" s="571"/>
      <c r="L792" s="571"/>
      <c r="M792" s="571"/>
      <c r="N792" s="571"/>
      <c r="O792" s="571"/>
      <c r="P792" s="571"/>
      <c r="Q792" s="571"/>
      <c r="BA792" s="340"/>
      <c r="BB792" s="393"/>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571"/>
      <c r="D793" s="571"/>
      <c r="E793" s="571"/>
      <c r="F793" s="571"/>
      <c r="G793" s="571"/>
      <c r="H793" s="571"/>
      <c r="I793" s="571"/>
      <c r="J793" s="571"/>
      <c r="K793" s="571"/>
      <c r="L793" s="571"/>
      <c r="M793" s="571"/>
      <c r="N793" s="571"/>
      <c r="O793" s="571"/>
      <c r="P793" s="571"/>
      <c r="Q793" s="571"/>
      <c r="BA793" s="340"/>
      <c r="BB793" s="393"/>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571"/>
      <c r="D794" s="571"/>
      <c r="E794" s="571"/>
      <c r="F794" s="571"/>
      <c r="G794" s="571"/>
      <c r="H794" s="571"/>
      <c r="I794" s="571"/>
      <c r="J794" s="571"/>
      <c r="K794" s="571"/>
      <c r="L794" s="571"/>
      <c r="M794" s="571"/>
      <c r="N794" s="571"/>
      <c r="O794" s="571"/>
      <c r="P794" s="571"/>
      <c r="Q794" s="571"/>
      <c r="BA794" s="340"/>
      <c r="BB794" s="393"/>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571"/>
      <c r="D795" s="571"/>
      <c r="E795" s="571"/>
      <c r="F795" s="571"/>
      <c r="G795" s="571"/>
      <c r="H795" s="571"/>
      <c r="I795" s="571"/>
      <c r="J795" s="571"/>
      <c r="K795" s="571"/>
      <c r="L795" s="571"/>
      <c r="M795" s="571"/>
      <c r="N795" s="571"/>
      <c r="O795" s="571"/>
      <c r="P795" s="571"/>
      <c r="Q795" s="571"/>
      <c r="BA795" s="340"/>
      <c r="BB795" s="393"/>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571"/>
      <c r="D796" s="571"/>
      <c r="E796" s="571"/>
      <c r="F796" s="571"/>
      <c r="G796" s="571"/>
      <c r="H796" s="571"/>
      <c r="I796" s="571"/>
      <c r="J796" s="571"/>
      <c r="K796" s="571"/>
      <c r="L796" s="571"/>
      <c r="M796" s="571"/>
      <c r="N796" s="571"/>
      <c r="O796" s="571"/>
      <c r="P796" s="571"/>
      <c r="Q796" s="571"/>
      <c r="BA796" s="340"/>
      <c r="BB796" s="393"/>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571"/>
      <c r="D797" s="571"/>
      <c r="E797" s="571"/>
      <c r="F797" s="571"/>
      <c r="G797" s="571"/>
      <c r="H797" s="571"/>
      <c r="I797" s="571"/>
      <c r="J797" s="571"/>
      <c r="K797" s="571"/>
      <c r="L797" s="571"/>
      <c r="M797" s="571"/>
      <c r="N797" s="571"/>
      <c r="O797" s="571"/>
      <c r="P797" s="571"/>
      <c r="Q797" s="571"/>
      <c r="BA797" s="340"/>
      <c r="BB797" s="393"/>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571"/>
      <c r="D798" s="571"/>
      <c r="E798" s="571"/>
      <c r="F798" s="571"/>
      <c r="G798" s="571"/>
      <c r="H798" s="571"/>
      <c r="I798" s="571"/>
      <c r="J798" s="571"/>
      <c r="K798" s="571"/>
      <c r="L798" s="571"/>
      <c r="M798" s="571"/>
      <c r="N798" s="571"/>
      <c r="O798" s="571"/>
      <c r="P798" s="571"/>
      <c r="Q798" s="571"/>
      <c r="BA798" s="340"/>
      <c r="BB798" s="393"/>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571"/>
      <c r="D799" s="571"/>
      <c r="E799" s="571"/>
      <c r="F799" s="571"/>
      <c r="G799" s="571"/>
      <c r="H799" s="571"/>
      <c r="I799" s="571"/>
      <c r="J799" s="571"/>
      <c r="K799" s="571"/>
      <c r="L799" s="571"/>
      <c r="M799" s="571"/>
      <c r="N799" s="571"/>
      <c r="O799" s="571"/>
      <c r="P799" s="571"/>
      <c r="Q799" s="571"/>
      <c r="BA799" s="340"/>
      <c r="BB799" s="393"/>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571"/>
      <c r="D800" s="571"/>
      <c r="E800" s="571"/>
      <c r="F800" s="571"/>
      <c r="G800" s="571"/>
      <c r="H800" s="571"/>
      <c r="I800" s="571"/>
      <c r="J800" s="571"/>
      <c r="K800" s="571"/>
      <c r="L800" s="571"/>
      <c r="M800" s="571"/>
      <c r="N800" s="571"/>
      <c r="O800" s="571"/>
      <c r="P800" s="571"/>
      <c r="Q800" s="571"/>
      <c r="BA800" s="340"/>
      <c r="BB800" s="393"/>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571"/>
      <c r="D801" s="571"/>
      <c r="E801" s="571"/>
      <c r="F801" s="571"/>
      <c r="G801" s="571"/>
      <c r="H801" s="571"/>
      <c r="I801" s="571"/>
      <c r="J801" s="571"/>
      <c r="K801" s="571"/>
      <c r="L801" s="571"/>
      <c r="M801" s="571"/>
      <c r="N801" s="571"/>
      <c r="O801" s="571"/>
      <c r="P801" s="571"/>
      <c r="Q801" s="571"/>
    </row>
    <row r="802" ht="25.15" customHeight="true" x14ac:dyDescent="0.2">
      <c r="C802" s="571"/>
      <c r="D802" s="571"/>
      <c r="E802" s="571"/>
      <c r="F802" s="571"/>
      <c r="G802" s="571"/>
      <c r="H802" s="571"/>
      <c r="I802" s="571"/>
      <c r="J802" s="571"/>
      <c r="K802" s="571"/>
      <c r="L802" s="571"/>
      <c r="M802" s="571"/>
      <c r="N802" s="571"/>
      <c r="O802" s="571"/>
      <c r="P802" s="571"/>
      <c r="Q802" s="571"/>
    </row>
    <row r="803" ht="25.15" customHeight="true" x14ac:dyDescent="0.2">
      <c r="C803" s="571"/>
      <c r="D803" s="571"/>
      <c r="E803" s="571"/>
      <c r="F803" s="571"/>
      <c r="G803" s="571"/>
      <c r="H803" s="571"/>
      <c r="I803" s="571"/>
      <c r="J803" s="571"/>
      <c r="K803" s="571"/>
      <c r="L803" s="571"/>
      <c r="M803" s="571"/>
      <c r="N803" s="571"/>
      <c r="O803" s="571"/>
      <c r="P803" s="571"/>
      <c r="Q803" s="571"/>
    </row>
    <row r="804" ht="25.15" customHeight="true" x14ac:dyDescent="0.2">
      <c r="C804" s="571"/>
      <c r="D804" s="571"/>
      <c r="E804" s="571"/>
      <c r="F804" s="571"/>
      <c r="G804" s="571"/>
      <c r="H804" s="571"/>
      <c r="I804" s="571"/>
      <c r="J804" s="571"/>
      <c r="K804" s="571"/>
      <c r="L804" s="571"/>
      <c r="M804" s="571"/>
      <c r="N804" s="571"/>
      <c r="O804" s="571"/>
      <c r="P804" s="571"/>
      <c r="Q804" s="571"/>
    </row>
    <row r="805" ht="25.15" customHeight="true" x14ac:dyDescent="0.2">
      <c r="C805" s="571"/>
      <c r="D805" s="571"/>
      <c r="E805" s="571"/>
      <c r="F805" s="571"/>
      <c r="G805" s="571"/>
      <c r="H805" s="571"/>
      <c r="I805" s="571"/>
      <c r="J805" s="571"/>
      <c r="K805" s="571"/>
      <c r="L805" s="571"/>
      <c r="M805" s="571"/>
      <c r="N805" s="571"/>
      <c r="O805" s="571"/>
      <c r="P805" s="571"/>
      <c r="Q805" s="571"/>
    </row>
    <row r="806" ht="25.15" customHeight="true" x14ac:dyDescent="0.2">
      <c r="C806" s="571"/>
      <c r="D806" s="571"/>
      <c r="E806" s="571"/>
      <c r="F806" s="571"/>
      <c r="G806" s="571"/>
      <c r="H806" s="571"/>
      <c r="I806" s="571"/>
      <c r="J806" s="571"/>
      <c r="K806" s="571"/>
      <c r="L806" s="571"/>
      <c r="M806" s="571"/>
      <c r="N806" s="571"/>
      <c r="O806" s="571"/>
      <c r="P806" s="571"/>
      <c r="Q806" s="571"/>
    </row>
    <row r="807" ht="25.15" customHeight="true" x14ac:dyDescent="0.2">
      <c r="C807" s="571"/>
      <c r="D807" s="571"/>
      <c r="E807" s="571"/>
      <c r="F807" s="571"/>
      <c r="G807" s="571"/>
      <c r="H807" s="571"/>
      <c r="I807" s="571"/>
      <c r="J807" s="571"/>
      <c r="K807" s="571"/>
      <c r="L807" s="571"/>
      <c r="M807" s="571"/>
      <c r="N807" s="571"/>
      <c r="O807" s="571"/>
      <c r="P807" s="571"/>
      <c r="Q807" s="571"/>
    </row>
    <row r="808" ht="25.15" customHeight="true" x14ac:dyDescent="0.2">
      <c r="C808" s="571"/>
      <c r="D808" s="571"/>
      <c r="E808" s="571"/>
      <c r="F808" s="571"/>
      <c r="G808" s="571"/>
      <c r="H808" s="571"/>
      <c r="I808" s="571"/>
      <c r="J808" s="571"/>
      <c r="K808" s="571"/>
      <c r="L808" s="571"/>
      <c r="M808" s="571"/>
      <c r="N808" s="571"/>
      <c r="O808" s="571"/>
      <c r="P808" s="571"/>
      <c r="Q808" s="571"/>
    </row>
    <row r="809" ht="25.15" customHeight="true" x14ac:dyDescent="0.2">
      <c r="C809" s="571"/>
      <c r="D809" s="571"/>
      <c r="E809" s="571"/>
      <c r="F809" s="571"/>
      <c r="G809" s="571"/>
      <c r="H809" s="571"/>
      <c r="I809" s="571"/>
      <c r="J809" s="571"/>
      <c r="K809" s="571"/>
      <c r="L809" s="571"/>
      <c r="M809" s="571"/>
      <c r="N809" s="571"/>
      <c r="O809" s="571"/>
      <c r="P809" s="571"/>
      <c r="Q809" s="571"/>
    </row>
    <row r="810" ht="25.15" customHeight="true" x14ac:dyDescent="0.2">
      <c r="C810" s="571"/>
      <c r="D810" s="571"/>
      <c r="E810" s="571"/>
      <c r="F810" s="571"/>
      <c r="G810" s="571"/>
      <c r="H810" s="571"/>
      <c r="I810" s="571"/>
      <c r="J810" s="571"/>
      <c r="K810" s="571"/>
      <c r="L810" s="571"/>
      <c r="M810" s="571"/>
      <c r="N810" s="571"/>
      <c r="O810" s="571"/>
      <c r="P810" s="571"/>
      <c r="Q810" s="571"/>
    </row>
    <row r="811" ht="25.15" customHeight="true" x14ac:dyDescent="0.2">
      <c r="C811" s="571"/>
      <c r="D811" s="571"/>
      <c r="E811" s="571"/>
      <c r="F811" s="571"/>
      <c r="G811" s="571"/>
      <c r="H811" s="571"/>
      <c r="I811" s="571"/>
      <c r="J811" s="571"/>
      <c r="K811" s="571"/>
      <c r="L811" s="571"/>
      <c r="M811" s="571"/>
      <c r="N811" s="571"/>
      <c r="O811" s="571"/>
      <c r="P811" s="571"/>
      <c r="Q811" s="571"/>
    </row>
    <row r="812" ht="25.15" customHeight="true" x14ac:dyDescent="0.2">
      <c r="C812" s="571"/>
      <c r="D812" s="571"/>
      <c r="E812" s="571"/>
      <c r="F812" s="571"/>
      <c r="G812" s="571"/>
      <c r="H812" s="571"/>
      <c r="I812" s="571"/>
      <c r="J812" s="571"/>
      <c r="K812" s="571"/>
      <c r="L812" s="571"/>
      <c r="M812" s="571"/>
      <c r="N812" s="571"/>
      <c r="O812" s="571"/>
      <c r="P812" s="571"/>
      <c r="Q812" s="571"/>
    </row>
    <row r="813" ht="25.15" customHeight="true" x14ac:dyDescent="0.2">
      <c r="C813" s="571"/>
      <c r="D813" s="571"/>
      <c r="E813" s="571"/>
      <c r="F813" s="571"/>
      <c r="G813" s="571"/>
      <c r="H813" s="571"/>
      <c r="I813" s="571"/>
      <c r="J813" s="571"/>
      <c r="K813" s="571"/>
      <c r="L813" s="571"/>
      <c r="M813" s="571"/>
      <c r="N813" s="571"/>
      <c r="O813" s="571"/>
      <c r="P813" s="571"/>
      <c r="Q813" s="571"/>
    </row>
    <row r="814" ht="25.15" customHeight="true" x14ac:dyDescent="0.2">
      <c r="C814" s="571"/>
      <c r="D814" s="571"/>
      <c r="E814" s="571"/>
      <c r="F814" s="571"/>
      <c r="G814" s="571"/>
      <c r="H814" s="571"/>
      <c r="I814" s="571"/>
      <c r="J814" s="571"/>
      <c r="K814" s="571"/>
      <c r="L814" s="571"/>
      <c r="M814" s="571"/>
      <c r="N814" s="571"/>
      <c r="O814" s="571"/>
      <c r="P814" s="571"/>
      <c r="Q814" s="571"/>
    </row>
    <row r="815" ht="25.15" customHeight="true" x14ac:dyDescent="0.2">
      <c r="C815" s="571"/>
      <c r="D815" s="571"/>
      <c r="E815" s="571"/>
      <c r="F815" s="571"/>
      <c r="G815" s="571"/>
      <c r="H815" s="571"/>
      <c r="I815" s="571"/>
      <c r="J815" s="571"/>
      <c r="K815" s="571"/>
      <c r="L815" s="571"/>
      <c r="M815" s="571"/>
      <c r="N815" s="571"/>
      <c r="O815" s="571"/>
      <c r="P815" s="571"/>
      <c r="Q815" s="571"/>
    </row>
    <row r="816" ht="25.15" customHeight="true" x14ac:dyDescent="0.2">
      <c r="C816" s="571"/>
      <c r="D816" s="571"/>
      <c r="E816" s="571"/>
      <c r="F816" s="571"/>
      <c r="G816" s="571"/>
      <c r="H816" s="571"/>
      <c r="I816" s="571"/>
      <c r="J816" s="571"/>
      <c r="K816" s="571"/>
      <c r="L816" s="571"/>
      <c r="M816" s="571"/>
      <c r="N816" s="571"/>
      <c r="O816" s="571"/>
      <c r="P816" s="571"/>
      <c r="Q816" s="571"/>
    </row>
    <row r="817" ht="25.15" customHeight="true" x14ac:dyDescent="0.2">
      <c r="C817" s="571"/>
      <c r="D817" s="571"/>
      <c r="E817" s="571"/>
      <c r="F817" s="571"/>
      <c r="G817" s="571"/>
      <c r="H817" s="571"/>
      <c r="I817" s="571"/>
      <c r="J817" s="571"/>
      <c r="K817" s="571"/>
      <c r="L817" s="571"/>
      <c r="M817" s="571"/>
      <c r="N817" s="571"/>
      <c r="O817" s="571"/>
      <c r="P817" s="571"/>
      <c r="Q817" s="571"/>
    </row>
    <row r="818" ht="25.15" customHeight="true" x14ac:dyDescent="0.2">
      <c r="C818" s="571"/>
      <c r="D818" s="571"/>
      <c r="E818" s="571"/>
      <c r="F818" s="571"/>
      <c r="G818" s="571"/>
      <c r="H818" s="571"/>
      <c r="I818" s="571"/>
      <c r="J818" s="571"/>
      <c r="K818" s="571"/>
      <c r="L818" s="571"/>
      <c r="M818" s="571"/>
      <c r="N818" s="571"/>
      <c r="O818" s="571"/>
      <c r="P818" s="571"/>
      <c r="Q818" s="571"/>
    </row>
    <row r="819" ht="25.15" customHeight="true" x14ac:dyDescent="0.2">
      <c r="C819" s="571"/>
      <c r="D819" s="571"/>
      <c r="E819" s="571"/>
      <c r="F819" s="571"/>
      <c r="G819" s="571"/>
      <c r="H819" s="571"/>
      <c r="I819" s="571"/>
      <c r="J819" s="571"/>
      <c r="K819" s="571"/>
      <c r="L819" s="571"/>
      <c r="M819" s="571"/>
      <c r="N819" s="571"/>
      <c r="O819" s="571"/>
      <c r="P819" s="571"/>
      <c r="Q819" s="571"/>
    </row>
    <row r="820" ht="25.15" customHeight="true" x14ac:dyDescent="0.2">
      <c r="C820" s="571"/>
      <c r="D820" s="571"/>
      <c r="E820" s="571"/>
      <c r="F820" s="571"/>
      <c r="G820" s="571"/>
      <c r="H820" s="571"/>
      <c r="I820" s="571"/>
      <c r="J820" s="571"/>
      <c r="K820" s="571"/>
      <c r="L820" s="571"/>
      <c r="M820" s="571"/>
      <c r="N820" s="571"/>
      <c r="O820" s="571"/>
      <c r="P820" s="571"/>
      <c r="Q820" s="571"/>
    </row>
    <row r="821" ht="25.15" customHeight="true" x14ac:dyDescent="0.2">
      <c r="C821" s="571"/>
      <c r="D821" s="571"/>
      <c r="E821" s="571"/>
      <c r="F821" s="571"/>
      <c r="G821" s="571"/>
      <c r="H821" s="571"/>
      <c r="I821" s="571"/>
      <c r="J821" s="571"/>
      <c r="K821" s="571"/>
      <c r="L821" s="571"/>
      <c r="M821" s="571"/>
      <c r="N821" s="571"/>
      <c r="O821" s="571"/>
      <c r="P821" s="571"/>
      <c r="Q821" s="571"/>
    </row>
    <row r="822" ht="25.15" customHeight="true" x14ac:dyDescent="0.2">
      <c r="C822" s="571"/>
      <c r="D822" s="571"/>
      <c r="E822" s="571"/>
      <c r="F822" s="571"/>
      <c r="G822" s="571"/>
      <c r="H822" s="571"/>
      <c r="I822" s="571"/>
      <c r="J822" s="571"/>
      <c r="K822" s="571"/>
      <c r="L822" s="571"/>
      <c r="M822" s="571"/>
      <c r="N822" s="571"/>
      <c r="O822" s="571"/>
      <c r="P822" s="571"/>
      <c r="Q822" s="571"/>
    </row>
    <row r="823" ht="25.15" customHeight="true" x14ac:dyDescent="0.2">
      <c r="C823" s="571"/>
      <c r="D823" s="571"/>
      <c r="E823" s="571"/>
      <c r="F823" s="571"/>
      <c r="G823" s="571"/>
      <c r="H823" s="571"/>
      <c r="I823" s="571"/>
      <c r="J823" s="571"/>
      <c r="K823" s="571"/>
      <c r="L823" s="571"/>
      <c r="M823" s="571"/>
      <c r="N823" s="571"/>
      <c r="O823" s="571"/>
      <c r="P823" s="571"/>
      <c r="Q823" s="571"/>
    </row>
    <row r="824" ht="25.15" customHeight="true" x14ac:dyDescent="0.2">
      <c r="C824" s="571"/>
      <c r="D824" s="571"/>
      <c r="E824" s="571"/>
      <c r="F824" s="571"/>
      <c r="G824" s="571"/>
      <c r="H824" s="571"/>
      <c r="I824" s="571"/>
      <c r="J824" s="571"/>
      <c r="K824" s="571"/>
      <c r="L824" s="571"/>
      <c r="M824" s="571"/>
      <c r="N824" s="571"/>
      <c r="O824" s="571"/>
      <c r="P824" s="571"/>
      <c r="Q824" s="571"/>
    </row>
    <row r="825" ht="25.15" customHeight="true" x14ac:dyDescent="0.2">
      <c r="C825" s="571"/>
      <c r="D825" s="571"/>
      <c r="E825" s="571"/>
      <c r="F825" s="571"/>
      <c r="G825" s="571"/>
      <c r="H825" s="571"/>
      <c r="I825" s="571"/>
      <c r="J825" s="571"/>
      <c r="K825" s="571"/>
      <c r="L825" s="571"/>
      <c r="M825" s="571"/>
      <c r="N825" s="571"/>
      <c r="O825" s="571"/>
      <c r="P825" s="571"/>
      <c r="Q825" s="571"/>
    </row>
    <row r="826" ht="25.15" customHeight="true" x14ac:dyDescent="0.2">
      <c r="C826" s="571"/>
      <c r="D826" s="571"/>
      <c r="E826" s="571"/>
      <c r="F826" s="571"/>
      <c r="G826" s="571"/>
      <c r="H826" s="571"/>
      <c r="I826" s="571"/>
      <c r="J826" s="571"/>
      <c r="K826" s="571"/>
      <c r="L826" s="571"/>
      <c r="M826" s="571"/>
      <c r="N826" s="571"/>
      <c r="O826" s="571"/>
      <c r="P826" s="571"/>
      <c r="Q826" s="571"/>
    </row>
    <row r="827" ht="25.15" customHeight="true" x14ac:dyDescent="0.2">
      <c r="C827" s="571"/>
      <c r="D827" s="571"/>
      <c r="E827" s="571"/>
      <c r="F827" s="571"/>
      <c r="G827" s="571"/>
      <c r="H827" s="571"/>
      <c r="I827" s="571"/>
      <c r="J827" s="571"/>
      <c r="K827" s="571"/>
      <c r="L827" s="571"/>
      <c r="M827" s="571"/>
      <c r="N827" s="571"/>
      <c r="O827" s="571"/>
      <c r="P827" s="571"/>
      <c r="Q827" s="571"/>
    </row>
    <row r="828" ht="25.15" customHeight="true" x14ac:dyDescent="0.2">
      <c r="C828" s="571"/>
      <c r="D828" s="571"/>
      <c r="E828" s="571"/>
      <c r="F828" s="571"/>
      <c r="G828" s="571"/>
      <c r="H828" s="571"/>
      <c r="I828" s="571"/>
      <c r="J828" s="571"/>
      <c r="K828" s="571"/>
      <c r="L828" s="571"/>
      <c r="M828" s="571"/>
      <c r="N828" s="571"/>
      <c r="O828" s="571"/>
      <c r="P828" s="571"/>
      <c r="Q828" s="571"/>
    </row>
    <row r="829" ht="25.15" customHeight="true" x14ac:dyDescent="0.2">
      <c r="C829" s="571"/>
      <c r="D829" s="571"/>
      <c r="E829" s="571"/>
      <c r="F829" s="571"/>
      <c r="G829" s="571"/>
      <c r="H829" s="571"/>
      <c r="I829" s="571"/>
      <c r="J829" s="571"/>
      <c r="K829" s="571"/>
      <c r="L829" s="571"/>
      <c r="M829" s="571"/>
      <c r="N829" s="571"/>
      <c r="O829" s="571"/>
      <c r="P829" s="571"/>
      <c r="Q829" s="571"/>
    </row>
    <row r="830" ht="25.15" customHeight="true" x14ac:dyDescent="0.2">
      <c r="C830" s="571"/>
      <c r="D830" s="571"/>
      <c r="E830" s="571"/>
      <c r="F830" s="571"/>
      <c r="G830" s="571"/>
      <c r="H830" s="571"/>
      <c r="I830" s="571"/>
      <c r="J830" s="571"/>
      <c r="K830" s="571"/>
      <c r="L830" s="571"/>
      <c r="M830" s="571"/>
      <c r="N830" s="571"/>
      <c r="O830" s="571"/>
      <c r="P830" s="571"/>
      <c r="Q830" s="571"/>
    </row>
    <row r="831" ht="25.15" customHeight="true" x14ac:dyDescent="0.2">
      <c r="C831" s="571"/>
      <c r="D831" s="571"/>
      <c r="E831" s="571"/>
      <c r="F831" s="571"/>
      <c r="G831" s="571"/>
      <c r="H831" s="571"/>
      <c r="I831" s="571"/>
      <c r="J831" s="571"/>
      <c r="K831" s="571"/>
      <c r="L831" s="571"/>
      <c r="M831" s="571"/>
      <c r="N831" s="571"/>
      <c r="O831" s="571"/>
      <c r="P831" s="571"/>
      <c r="Q831" s="571"/>
    </row>
    <row r="832" ht="25.15" customHeight="true" x14ac:dyDescent="0.2">
      <c r="C832" s="571"/>
      <c r="D832" s="571"/>
      <c r="E832" s="571"/>
      <c r="F832" s="571"/>
      <c r="G832" s="571"/>
      <c r="H832" s="571"/>
      <c r="I832" s="571"/>
      <c r="J832" s="571"/>
      <c r="K832" s="571"/>
      <c r="L832" s="571"/>
      <c r="M832" s="571"/>
      <c r="N832" s="571"/>
      <c r="O832" s="571"/>
      <c r="P832" s="571"/>
      <c r="Q832" s="571"/>
    </row>
    <row r="833" ht="25.15" customHeight="true" x14ac:dyDescent="0.2">
      <c r="C833" s="571"/>
      <c r="D833" s="571"/>
      <c r="E833" s="571"/>
      <c r="F833" s="571"/>
      <c r="G833" s="571"/>
      <c r="H833" s="571"/>
      <c r="I833" s="571"/>
      <c r="J833" s="571"/>
      <c r="K833" s="571"/>
      <c r="L833" s="571"/>
      <c r="M833" s="571"/>
      <c r="N833" s="571"/>
      <c r="O833" s="571"/>
      <c r="P833" s="571"/>
      <c r="Q833" s="571"/>
    </row>
    <row r="834" ht="25.15" customHeight="true" x14ac:dyDescent="0.2">
      <c r="C834" s="571"/>
      <c r="D834" s="571"/>
      <c r="E834" s="571"/>
      <c r="F834" s="571"/>
      <c r="G834" s="571"/>
      <c r="H834" s="571"/>
      <c r="I834" s="571"/>
      <c r="J834" s="571"/>
      <c r="K834" s="571"/>
      <c r="L834" s="571"/>
      <c r="M834" s="571"/>
      <c r="N834" s="571"/>
      <c r="O834" s="571"/>
      <c r="P834" s="571"/>
      <c r="Q834" s="571"/>
    </row>
    <row r="835" ht="25.15" customHeight="true" x14ac:dyDescent="0.2">
      <c r="C835" s="571"/>
      <c r="D835" s="571"/>
      <c r="E835" s="571"/>
      <c r="F835" s="571"/>
      <c r="G835" s="571"/>
      <c r="H835" s="571"/>
      <c r="I835" s="571"/>
      <c r="J835" s="571"/>
      <c r="K835" s="571"/>
      <c r="L835" s="571"/>
      <c r="M835" s="571"/>
      <c r="N835" s="571"/>
      <c r="O835" s="571"/>
      <c r="P835" s="571"/>
      <c r="Q835" s="571"/>
    </row>
    <row r="836" ht="25.15" customHeight="true" x14ac:dyDescent="0.2">
      <c r="C836" s="571"/>
      <c r="D836" s="571"/>
      <c r="E836" s="571"/>
      <c r="F836" s="571"/>
      <c r="G836" s="571"/>
      <c r="H836" s="571"/>
      <c r="I836" s="571"/>
      <c r="J836" s="571"/>
      <c r="K836" s="571"/>
      <c r="L836" s="571"/>
      <c r="M836" s="571"/>
      <c r="N836" s="571"/>
      <c r="O836" s="571"/>
      <c r="P836" s="571"/>
      <c r="Q836" s="571"/>
    </row>
    <row r="837" ht="25.15" customHeight="true" x14ac:dyDescent="0.2">
      <c r="C837" s="571"/>
      <c r="D837" s="571"/>
      <c r="E837" s="571"/>
      <c r="F837" s="571"/>
      <c r="G837" s="571"/>
      <c r="H837" s="571"/>
      <c r="I837" s="571"/>
      <c r="J837" s="571"/>
      <c r="K837" s="571"/>
      <c r="L837" s="571"/>
      <c r="M837" s="571"/>
      <c r="N837" s="571"/>
      <c r="O837" s="571"/>
      <c r="P837" s="571"/>
      <c r="Q837" s="571"/>
    </row>
    <row r="838" ht="25.15" customHeight="true" x14ac:dyDescent="0.2">
      <c r="C838" s="571"/>
      <c r="D838" s="571"/>
      <c r="E838" s="571"/>
      <c r="F838" s="571"/>
      <c r="G838" s="571"/>
      <c r="H838" s="571"/>
      <c r="I838" s="571"/>
      <c r="J838" s="571"/>
      <c r="K838" s="571"/>
      <c r="L838" s="571"/>
      <c r="M838" s="571"/>
      <c r="N838" s="571"/>
      <c r="O838" s="571"/>
      <c r="P838" s="571"/>
      <c r="Q838" s="571"/>
    </row>
    <row r="839" ht="25.15" customHeight="true" x14ac:dyDescent="0.2">
      <c r="C839" s="571"/>
      <c r="D839" s="571"/>
      <c r="E839" s="571"/>
      <c r="F839" s="571"/>
      <c r="G839" s="571"/>
      <c r="H839" s="571"/>
      <c r="I839" s="571"/>
      <c r="J839" s="571"/>
      <c r="K839" s="571"/>
      <c r="L839" s="571"/>
      <c r="M839" s="571"/>
      <c r="N839" s="571"/>
      <c r="O839" s="571"/>
      <c r="P839" s="571"/>
      <c r="Q839" s="571"/>
    </row>
    <row r="840" ht="25.15" customHeight="true" x14ac:dyDescent="0.2">
      <c r="C840" s="571"/>
      <c r="D840" s="571"/>
      <c r="E840" s="571"/>
      <c r="F840" s="571"/>
      <c r="G840" s="571"/>
      <c r="H840" s="571"/>
      <c r="I840" s="571"/>
      <c r="J840" s="571"/>
      <c r="K840" s="571"/>
      <c r="L840" s="571"/>
      <c r="M840" s="571"/>
      <c r="N840" s="571"/>
      <c r="O840" s="571"/>
      <c r="P840" s="571"/>
      <c r="Q840" s="571"/>
    </row>
    <row r="841" ht="25.15" customHeight="true" x14ac:dyDescent="0.2">
      <c r="C841" s="571"/>
      <c r="D841" s="571"/>
      <c r="E841" s="571"/>
      <c r="F841" s="571"/>
      <c r="G841" s="571"/>
      <c r="H841" s="571"/>
      <c r="I841" s="571"/>
      <c r="J841" s="571"/>
      <c r="K841" s="571"/>
      <c r="L841" s="571"/>
      <c r="M841" s="571"/>
      <c r="N841" s="571"/>
      <c r="O841" s="571"/>
      <c r="P841" s="571"/>
      <c r="Q841" s="571"/>
    </row>
    <row r="842" ht="25.15" customHeight="true" x14ac:dyDescent="0.2">
      <c r="C842" s="571"/>
      <c r="D842" s="571"/>
      <c r="E842" s="571"/>
      <c r="F842" s="571"/>
      <c r="G842" s="571"/>
      <c r="H842" s="571"/>
      <c r="I842" s="571"/>
      <c r="J842" s="571"/>
      <c r="K842" s="571"/>
      <c r="L842" s="571"/>
      <c r="M842" s="571"/>
      <c r="N842" s="571"/>
      <c r="O842" s="571"/>
      <c r="P842" s="571"/>
      <c r="Q842" s="571"/>
    </row>
    <row r="843" ht="25.15" customHeight="true" x14ac:dyDescent="0.2">
      <c r="C843" s="571"/>
      <c r="D843" s="571"/>
      <c r="E843" s="571"/>
      <c r="F843" s="571"/>
      <c r="G843" s="571"/>
      <c r="H843" s="571"/>
      <c r="I843" s="571"/>
      <c r="J843" s="571"/>
      <c r="K843" s="571"/>
      <c r="L843" s="571"/>
      <c r="M843" s="571"/>
      <c r="N843" s="571"/>
      <c r="O843" s="571"/>
      <c r="P843" s="571"/>
      <c r="Q843" s="571"/>
    </row>
    <row r="844" ht="25.15" customHeight="true" x14ac:dyDescent="0.2">
      <c r="C844" s="571"/>
      <c r="D844" s="571"/>
      <c r="E844" s="571"/>
      <c r="F844" s="571"/>
      <c r="G844" s="571"/>
      <c r="H844" s="571"/>
      <c r="I844" s="571"/>
      <c r="J844" s="571"/>
      <c r="K844" s="571"/>
      <c r="L844" s="571"/>
      <c r="M844" s="571"/>
      <c r="N844" s="571"/>
      <c r="O844" s="571"/>
      <c r="P844" s="571"/>
      <c r="Q844" s="571"/>
    </row>
    <row r="845" ht="25.15" customHeight="true" x14ac:dyDescent="0.2">
      <c r="C845" s="571"/>
      <c r="D845" s="571"/>
      <c r="E845" s="571"/>
      <c r="F845" s="571"/>
      <c r="G845" s="571"/>
      <c r="H845" s="571"/>
      <c r="I845" s="571"/>
      <c r="J845" s="571"/>
      <c r="K845" s="571"/>
      <c r="L845" s="571"/>
      <c r="M845" s="571"/>
      <c r="N845" s="571"/>
      <c r="O845" s="571"/>
      <c r="P845" s="571"/>
      <c r="Q845" s="571"/>
    </row>
    <row r="846" ht="25.15" customHeight="true" x14ac:dyDescent="0.2">
      <c r="C846" s="571"/>
      <c r="D846" s="571"/>
      <c r="E846" s="571"/>
      <c r="F846" s="571"/>
      <c r="G846" s="571"/>
      <c r="H846" s="571"/>
      <c r="I846" s="571"/>
      <c r="J846" s="571"/>
      <c r="K846" s="571"/>
      <c r="L846" s="571"/>
      <c r="M846" s="571"/>
      <c r="N846" s="571"/>
      <c r="O846" s="571"/>
      <c r="P846" s="571"/>
      <c r="Q846" s="571"/>
    </row>
    <row r="847" ht="25.15" customHeight="true" x14ac:dyDescent="0.2">
      <c r="C847" s="571"/>
      <c r="D847" s="571"/>
      <c r="E847" s="571"/>
      <c r="F847" s="571"/>
      <c r="G847" s="571"/>
      <c r="H847" s="571"/>
      <c r="I847" s="571"/>
      <c r="J847" s="571"/>
      <c r="K847" s="571"/>
      <c r="L847" s="571"/>
      <c r="M847" s="571"/>
      <c r="N847" s="571"/>
      <c r="O847" s="571"/>
      <c r="P847" s="571"/>
      <c r="Q847" s="571"/>
    </row>
    <row r="848" ht="25.15" customHeight="true" x14ac:dyDescent="0.2">
      <c r="C848" s="571"/>
      <c r="D848" s="571"/>
      <c r="E848" s="571"/>
      <c r="F848" s="571"/>
      <c r="G848" s="571"/>
      <c r="H848" s="571"/>
      <c r="I848" s="571"/>
      <c r="J848" s="571"/>
      <c r="K848" s="571"/>
      <c r="L848" s="571"/>
      <c r="M848" s="571"/>
      <c r="N848" s="571"/>
      <c r="O848" s="571"/>
      <c r="P848" s="571"/>
      <c r="Q848" s="571"/>
    </row>
    <row r="849" ht="25.15" customHeight="true" x14ac:dyDescent="0.2">
      <c r="C849" s="571"/>
      <c r="D849" s="571"/>
      <c r="E849" s="571"/>
      <c r="F849" s="571"/>
      <c r="G849" s="571"/>
      <c r="H849" s="571"/>
      <c r="I849" s="571"/>
      <c r="J849" s="571"/>
      <c r="K849" s="571"/>
      <c r="L849" s="571"/>
      <c r="M849" s="571"/>
      <c r="N849" s="571"/>
      <c r="O849" s="571"/>
      <c r="P849" s="571"/>
      <c r="Q849" s="571"/>
    </row>
    <row r="850" ht="25.15" customHeight="true" x14ac:dyDescent="0.2">
      <c r="C850" s="571"/>
      <c r="D850" s="571"/>
      <c r="E850" s="571"/>
      <c r="F850" s="571"/>
      <c r="G850" s="571"/>
      <c r="H850" s="571"/>
      <c r="I850" s="571"/>
      <c r="J850" s="571"/>
      <c r="K850" s="571"/>
      <c r="L850" s="571"/>
      <c r="M850" s="571"/>
      <c r="N850" s="571"/>
      <c r="O850" s="571"/>
      <c r="P850" s="571"/>
      <c r="Q850" s="571"/>
    </row>
    <row r="851" ht="25.15" customHeight="true" x14ac:dyDescent="0.2">
      <c r="C851" s="571"/>
      <c r="D851" s="571"/>
      <c r="E851" s="571"/>
      <c r="F851" s="571"/>
      <c r="G851" s="571"/>
      <c r="H851" s="571"/>
      <c r="I851" s="571"/>
      <c r="J851" s="571"/>
      <c r="K851" s="571"/>
      <c r="L851" s="571"/>
      <c r="M851" s="571"/>
      <c r="N851" s="571"/>
      <c r="O851" s="571"/>
      <c r="P851" s="571"/>
      <c r="Q851" s="571"/>
    </row>
    <row r="852" ht="25.15" customHeight="true" x14ac:dyDescent="0.2">
      <c r="C852" s="571"/>
      <c r="D852" s="571"/>
      <c r="E852" s="571"/>
      <c r="F852" s="571"/>
      <c r="G852" s="571"/>
      <c r="H852" s="571"/>
      <c r="I852" s="571"/>
      <c r="J852" s="571"/>
      <c r="K852" s="571"/>
      <c r="L852" s="571"/>
      <c r="M852" s="571"/>
      <c r="N852" s="571"/>
      <c r="O852" s="571"/>
      <c r="P852" s="571"/>
      <c r="Q852" s="571"/>
    </row>
    <row r="853" ht="25.15" customHeight="true" x14ac:dyDescent="0.2">
      <c r="C853" s="571"/>
      <c r="D853" s="571"/>
      <c r="E853" s="571"/>
      <c r="F853" s="571"/>
      <c r="G853" s="571"/>
      <c r="H853" s="571"/>
      <c r="I853" s="571"/>
      <c r="J853" s="571"/>
      <c r="K853" s="571"/>
      <c r="L853" s="571"/>
      <c r="M853" s="571"/>
      <c r="N853" s="571"/>
      <c r="O853" s="571"/>
      <c r="P853" s="571"/>
      <c r="Q853" s="571"/>
    </row>
    <row r="854" ht="25.15" customHeight="true" x14ac:dyDescent="0.2">
      <c r="C854" s="571"/>
      <c r="D854" s="571"/>
      <c r="E854" s="571"/>
      <c r="F854" s="571"/>
      <c r="G854" s="571"/>
      <c r="H854" s="571"/>
      <c r="I854" s="571"/>
      <c r="J854" s="571"/>
      <c r="K854" s="571"/>
      <c r="L854" s="571"/>
      <c r="M854" s="571"/>
      <c r="N854" s="571"/>
      <c r="O854" s="571"/>
      <c r="P854" s="571"/>
      <c r="Q854" s="571"/>
    </row>
    <row r="855" ht="25.15" customHeight="true" x14ac:dyDescent="0.2">
      <c r="C855" s="571"/>
      <c r="D855" s="571"/>
      <c r="E855" s="571"/>
      <c r="F855" s="571"/>
      <c r="G855" s="571"/>
      <c r="H855" s="571"/>
      <c r="I855" s="571"/>
      <c r="J855" s="571"/>
      <c r="K855" s="571"/>
      <c r="L855" s="571"/>
      <c r="M855" s="571"/>
      <c r="N855" s="571"/>
      <c r="O855" s="571"/>
      <c r="P855" s="571"/>
      <c r="Q855" s="571"/>
    </row>
    <row r="856" ht="25.15" customHeight="true" x14ac:dyDescent="0.2">
      <c r="C856" s="571"/>
      <c r="D856" s="571"/>
      <c r="E856" s="571"/>
      <c r="F856" s="571"/>
      <c r="G856" s="571"/>
      <c r="H856" s="571"/>
      <c r="I856" s="571"/>
      <c r="J856" s="571"/>
      <c r="K856" s="571"/>
      <c r="L856" s="571"/>
      <c r="M856" s="571"/>
      <c r="N856" s="571"/>
      <c r="O856" s="571"/>
      <c r="P856" s="571"/>
      <c r="Q856" s="571"/>
    </row>
    <row r="857" ht="25.15" customHeight="true" x14ac:dyDescent="0.2">
      <c r="C857" s="571"/>
      <c r="D857" s="571"/>
      <c r="E857" s="571"/>
      <c r="F857" s="571"/>
      <c r="G857" s="571"/>
      <c r="H857" s="571"/>
      <c r="I857" s="571"/>
      <c r="J857" s="571"/>
      <c r="K857" s="571"/>
      <c r="L857" s="571"/>
      <c r="M857" s="571"/>
      <c r="N857" s="571"/>
      <c r="O857" s="571"/>
      <c r="P857" s="571"/>
      <c r="Q857" s="571"/>
    </row>
    <row r="858" ht="25.15" customHeight="true" x14ac:dyDescent="0.2">
      <c r="C858" s="571"/>
      <c r="D858" s="571"/>
      <c r="E858" s="571"/>
      <c r="F858" s="571"/>
      <c r="G858" s="571"/>
      <c r="H858" s="571"/>
      <c r="I858" s="571"/>
      <c r="J858" s="571"/>
      <c r="K858" s="571"/>
      <c r="L858" s="571"/>
      <c r="M858" s="571"/>
      <c r="N858" s="571"/>
      <c r="O858" s="571"/>
      <c r="P858" s="571"/>
      <c r="Q858" s="571"/>
    </row>
    <row r="859" ht="25.15" customHeight="true" x14ac:dyDescent="0.2">
      <c r="C859" s="571"/>
      <c r="D859" s="571"/>
      <c r="E859" s="571"/>
      <c r="F859" s="571"/>
      <c r="G859" s="571"/>
      <c r="H859" s="571"/>
      <c r="I859" s="571"/>
      <c r="J859" s="571"/>
      <c r="K859" s="571"/>
      <c r="L859" s="571"/>
      <c r="M859" s="571"/>
      <c r="N859" s="571"/>
      <c r="O859" s="571"/>
      <c r="P859" s="571"/>
      <c r="Q859" s="571"/>
    </row>
    <row r="860" ht="25.15" customHeight="true" x14ac:dyDescent="0.2">
      <c r="C860" s="571"/>
      <c r="D860" s="571"/>
      <c r="E860" s="571"/>
      <c r="F860" s="571"/>
      <c r="G860" s="571"/>
      <c r="H860" s="571"/>
      <c r="I860" s="571"/>
      <c r="J860" s="571"/>
      <c r="K860" s="571"/>
      <c r="L860" s="571"/>
      <c r="M860" s="571"/>
      <c r="N860" s="571"/>
      <c r="O860" s="571"/>
      <c r="P860" s="571"/>
      <c r="Q860" s="571"/>
    </row>
    <row r="861" ht="25.15" customHeight="true" x14ac:dyDescent="0.2">
      <c r="C861" s="571"/>
      <c r="D861" s="571"/>
      <c r="E861" s="571"/>
      <c r="F861" s="571"/>
      <c r="G861" s="571"/>
      <c r="H861" s="571"/>
      <c r="I861" s="571"/>
      <c r="J861" s="571"/>
      <c r="K861" s="571"/>
      <c r="L861" s="571"/>
      <c r="M861" s="571"/>
      <c r="N861" s="571"/>
      <c r="O861" s="571"/>
      <c r="P861" s="571"/>
      <c r="Q861" s="571"/>
    </row>
    <row r="862" ht="25.15" customHeight="true" x14ac:dyDescent="0.2">
      <c r="C862" s="571"/>
      <c r="D862" s="571"/>
      <c r="E862" s="571"/>
      <c r="F862" s="571"/>
      <c r="G862" s="571"/>
      <c r="H862" s="571"/>
      <c r="I862" s="571"/>
      <c r="J862" s="571"/>
      <c r="K862" s="571"/>
      <c r="L862" s="571"/>
      <c r="M862" s="571"/>
      <c r="N862" s="571"/>
      <c r="O862" s="571"/>
      <c r="P862" s="571"/>
      <c r="Q862" s="571"/>
    </row>
    <row r="863" ht="25.15" customHeight="true" x14ac:dyDescent="0.2">
      <c r="C863" s="571"/>
      <c r="D863" s="571"/>
      <c r="E863" s="571"/>
      <c r="F863" s="571"/>
      <c r="G863" s="571"/>
      <c r="H863" s="571"/>
      <c r="I863" s="571"/>
      <c r="J863" s="571"/>
      <c r="K863" s="571"/>
      <c r="L863" s="571"/>
      <c r="M863" s="571"/>
      <c r="N863" s="571"/>
      <c r="O863" s="571"/>
      <c r="P863" s="571"/>
      <c r="Q863" s="571"/>
    </row>
    <row r="864" ht="25.15" customHeight="true" x14ac:dyDescent="0.2">
      <c r="C864" s="571"/>
      <c r="D864" s="571"/>
      <c r="E864" s="571"/>
      <c r="F864" s="571"/>
      <c r="G864" s="571"/>
      <c r="H864" s="571"/>
      <c r="I864" s="571"/>
      <c r="J864" s="571"/>
      <c r="K864" s="571"/>
      <c r="L864" s="571"/>
      <c r="M864" s="571"/>
      <c r="N864" s="571"/>
      <c r="O864" s="571"/>
      <c r="P864" s="571"/>
      <c r="Q864" s="571"/>
    </row>
    <row r="865" ht="25.15" customHeight="true" x14ac:dyDescent="0.2">
      <c r="C865" s="571"/>
      <c r="D865" s="571"/>
      <c r="E865" s="571"/>
      <c r="F865" s="571"/>
      <c r="G865" s="571"/>
      <c r="H865" s="571"/>
      <c r="I865" s="571"/>
      <c r="J865" s="571"/>
      <c r="K865" s="571"/>
      <c r="L865" s="571"/>
      <c r="M865" s="571"/>
      <c r="N865" s="571"/>
      <c r="O865" s="571"/>
      <c r="P865" s="571"/>
      <c r="Q865" s="571"/>
    </row>
    <row r="866" ht="25.15" customHeight="true" x14ac:dyDescent="0.2">
      <c r="C866" s="571"/>
      <c r="D866" s="571"/>
      <c r="E866" s="571"/>
      <c r="F866" s="571"/>
      <c r="G866" s="571"/>
      <c r="H866" s="571"/>
      <c r="I866" s="571"/>
      <c r="J866" s="571"/>
      <c r="K866" s="571"/>
      <c r="L866" s="571"/>
      <c r="M866" s="571"/>
      <c r="N866" s="571"/>
      <c r="O866" s="571"/>
      <c r="P866" s="571"/>
      <c r="Q866" s="571"/>
    </row>
    <row r="867" ht="25.15" customHeight="true" x14ac:dyDescent="0.2">
      <c r="C867" s="571"/>
      <c r="D867" s="571"/>
      <c r="E867" s="571"/>
      <c r="F867" s="571"/>
      <c r="G867" s="571"/>
      <c r="H867" s="571"/>
      <c r="I867" s="571"/>
      <c r="J867" s="571"/>
      <c r="K867" s="571"/>
      <c r="L867" s="571"/>
      <c r="M867" s="571"/>
      <c r="N867" s="571"/>
      <c r="O867" s="571"/>
      <c r="P867" s="571"/>
      <c r="Q867" s="571"/>
    </row>
    <row r="868" ht="25.15" customHeight="true" x14ac:dyDescent="0.2">
      <c r="C868" s="571"/>
      <c r="D868" s="571"/>
      <c r="E868" s="571"/>
      <c r="F868" s="571"/>
      <c r="G868" s="571"/>
      <c r="H868" s="571"/>
      <c r="I868" s="571"/>
      <c r="J868" s="571"/>
      <c r="K868" s="571"/>
      <c r="L868" s="571"/>
      <c r="M868" s="571"/>
      <c r="N868" s="571"/>
      <c r="O868" s="571"/>
      <c r="P868" s="571"/>
      <c r="Q868" s="571"/>
    </row>
    <row r="869" ht="25.15" customHeight="true" x14ac:dyDescent="0.2">
      <c r="C869" s="571"/>
      <c r="D869" s="571"/>
      <c r="E869" s="571"/>
      <c r="F869" s="571"/>
      <c r="G869" s="571"/>
      <c r="H869" s="571"/>
      <c r="I869" s="571"/>
      <c r="J869" s="571"/>
      <c r="K869" s="571"/>
      <c r="L869" s="571"/>
      <c r="M869" s="571"/>
      <c r="N869" s="571"/>
      <c r="O869" s="571"/>
      <c r="P869" s="571"/>
      <c r="Q869" s="571"/>
    </row>
    <row r="870" ht="25.15" customHeight="true" x14ac:dyDescent="0.2">
      <c r="C870" s="571"/>
      <c r="D870" s="571"/>
      <c r="E870" s="571"/>
      <c r="F870" s="571"/>
      <c r="G870" s="571"/>
      <c r="H870" s="571"/>
      <c r="I870" s="571"/>
      <c r="J870" s="571"/>
      <c r="K870" s="571"/>
      <c r="L870" s="571"/>
      <c r="M870" s="571"/>
      <c r="N870" s="571"/>
      <c r="O870" s="571"/>
      <c r="P870" s="571"/>
      <c r="Q870" s="571"/>
    </row>
    <row r="871" ht="25.15" customHeight="true" x14ac:dyDescent="0.2">
      <c r="C871" s="571"/>
      <c r="D871" s="571"/>
      <c r="E871" s="571"/>
      <c r="F871" s="571"/>
      <c r="G871" s="571"/>
      <c r="H871" s="571"/>
      <c r="I871" s="571"/>
      <c r="J871" s="571"/>
      <c r="K871" s="571"/>
      <c r="L871" s="571"/>
      <c r="M871" s="571"/>
      <c r="N871" s="571"/>
      <c r="O871" s="571"/>
      <c r="P871" s="571"/>
      <c r="Q871" s="571"/>
    </row>
    <row r="872" ht="25.15" customHeight="true" x14ac:dyDescent="0.2">
      <c r="C872" s="571"/>
      <c r="D872" s="571"/>
      <c r="E872" s="571"/>
      <c r="F872" s="571"/>
      <c r="G872" s="571"/>
      <c r="H872" s="571"/>
      <c r="I872" s="571"/>
      <c r="J872" s="571"/>
      <c r="K872" s="571"/>
      <c r="L872" s="571"/>
      <c r="M872" s="571"/>
      <c r="N872" s="571"/>
      <c r="O872" s="571"/>
      <c r="P872" s="571"/>
      <c r="Q872" s="571"/>
    </row>
    <row r="873" ht="25.15" customHeight="true" x14ac:dyDescent="0.2">
      <c r="C873" s="571"/>
      <c r="D873" s="571"/>
      <c r="E873" s="571"/>
      <c r="F873" s="571"/>
      <c r="G873" s="571"/>
      <c r="H873" s="571"/>
      <c r="I873" s="571"/>
      <c r="J873" s="571"/>
      <c r="K873" s="571"/>
      <c r="L873" s="571"/>
      <c r="M873" s="571"/>
      <c r="N873" s="571"/>
      <c r="O873" s="571"/>
      <c r="P873" s="571"/>
      <c r="Q873" s="571"/>
    </row>
    <row r="874" ht="25.15" customHeight="true" x14ac:dyDescent="0.2">
      <c r="C874" s="571"/>
      <c r="D874" s="571"/>
      <c r="E874" s="571"/>
      <c r="F874" s="571"/>
      <c r="G874" s="571"/>
      <c r="H874" s="571"/>
      <c r="I874" s="571"/>
      <c r="J874" s="571"/>
      <c r="K874" s="571"/>
      <c r="L874" s="571"/>
      <c r="M874" s="571"/>
      <c r="N874" s="571"/>
      <c r="O874" s="571"/>
      <c r="P874" s="571"/>
      <c r="Q874" s="571"/>
    </row>
    <row r="875" ht="25.15" customHeight="true" x14ac:dyDescent="0.2">
      <c r="C875" s="571"/>
      <c r="D875" s="571"/>
      <c r="E875" s="571"/>
      <c r="F875" s="571"/>
      <c r="G875" s="571"/>
      <c r="H875" s="571"/>
      <c r="I875" s="571"/>
      <c r="J875" s="571"/>
      <c r="K875" s="571"/>
      <c r="L875" s="571"/>
      <c r="M875" s="571"/>
      <c r="N875" s="571"/>
      <c r="O875" s="571"/>
      <c r="P875" s="571"/>
      <c r="Q875" s="571"/>
    </row>
    <row r="876" ht="25.15" customHeight="true" x14ac:dyDescent="0.2">
      <c r="C876" s="571"/>
      <c r="D876" s="571"/>
      <c r="E876" s="571"/>
      <c r="F876" s="571"/>
      <c r="G876" s="571"/>
      <c r="H876" s="571"/>
      <c r="I876" s="571"/>
      <c r="J876" s="571"/>
      <c r="K876" s="571"/>
      <c r="L876" s="571"/>
      <c r="M876" s="571"/>
      <c r="N876" s="571"/>
      <c r="O876" s="571"/>
      <c r="P876" s="571"/>
      <c r="Q876" s="571"/>
    </row>
    <row r="877" ht="25.15" customHeight="true" x14ac:dyDescent="0.2">
      <c r="C877" s="571"/>
      <c r="D877" s="571"/>
      <c r="E877" s="571"/>
      <c r="F877" s="571"/>
      <c r="G877" s="571"/>
      <c r="H877" s="571"/>
      <c r="I877" s="571"/>
      <c r="J877" s="571"/>
      <c r="K877" s="571"/>
      <c r="L877" s="571"/>
      <c r="M877" s="571"/>
      <c r="N877" s="571"/>
      <c r="O877" s="571"/>
      <c r="P877" s="571"/>
      <c r="Q877" s="571"/>
    </row>
    <row r="878" ht="25.15" customHeight="true" x14ac:dyDescent="0.2">
      <c r="C878" s="571"/>
      <c r="D878" s="571"/>
      <c r="E878" s="571"/>
      <c r="F878" s="571"/>
      <c r="G878" s="571"/>
      <c r="H878" s="571"/>
      <c r="I878" s="571"/>
      <c r="J878" s="571"/>
      <c r="K878" s="571"/>
      <c r="L878" s="571"/>
      <c r="M878" s="571"/>
      <c r="N878" s="571"/>
      <c r="O878" s="571"/>
      <c r="P878" s="571"/>
      <c r="Q878" s="571"/>
    </row>
    <row r="879" ht="25.15" customHeight="true" x14ac:dyDescent="0.2">
      <c r="C879" s="571"/>
      <c r="D879" s="571"/>
      <c r="E879" s="571"/>
      <c r="F879" s="571"/>
      <c r="G879" s="571"/>
      <c r="H879" s="571"/>
      <c r="I879" s="571"/>
      <c r="J879" s="571"/>
      <c r="K879" s="571"/>
      <c r="L879" s="571"/>
      <c r="M879" s="571"/>
      <c r="N879" s="571"/>
      <c r="O879" s="571"/>
      <c r="P879" s="571"/>
      <c r="Q879" s="571"/>
    </row>
    <row r="880" ht="25.15" customHeight="true" x14ac:dyDescent="0.2">
      <c r="C880" s="571"/>
      <c r="D880" s="571"/>
      <c r="E880" s="571"/>
      <c r="F880" s="571"/>
      <c r="G880" s="571"/>
      <c r="H880" s="571"/>
      <c r="I880" s="571"/>
      <c r="J880" s="571"/>
      <c r="K880" s="571"/>
      <c r="L880" s="571"/>
      <c r="M880" s="571"/>
      <c r="N880" s="571"/>
      <c r="O880" s="571"/>
      <c r="P880" s="571"/>
      <c r="Q880" s="571"/>
    </row>
    <row r="881" ht="25.15" customHeight="true" x14ac:dyDescent="0.2">
      <c r="C881" s="571"/>
      <c r="D881" s="571"/>
      <c r="E881" s="571"/>
      <c r="F881" s="571"/>
      <c r="G881" s="571"/>
      <c r="H881" s="571"/>
      <c r="I881" s="571"/>
      <c r="J881" s="571"/>
      <c r="K881" s="571"/>
      <c r="L881" s="571"/>
      <c r="M881" s="571"/>
      <c r="N881" s="571"/>
      <c r="O881" s="571"/>
      <c r="P881" s="571"/>
      <c r="Q881" s="571"/>
    </row>
    <row r="882" ht="25.15" customHeight="true" x14ac:dyDescent="0.2">
      <c r="C882" s="571"/>
      <c r="D882" s="571"/>
      <c r="E882" s="571"/>
      <c r="F882" s="571"/>
      <c r="G882" s="571"/>
      <c r="H882" s="571"/>
      <c r="I882" s="571"/>
      <c r="J882" s="571"/>
      <c r="K882" s="571"/>
      <c r="L882" s="571"/>
      <c r="M882" s="571"/>
      <c r="N882" s="571"/>
      <c r="O882" s="571"/>
      <c r="P882" s="571"/>
      <c r="Q882" s="571"/>
    </row>
    <row r="883" ht="25.15" customHeight="true" x14ac:dyDescent="0.2">
      <c r="C883" s="571"/>
      <c r="D883" s="571"/>
      <c r="E883" s="571"/>
      <c r="F883" s="571"/>
      <c r="G883" s="571"/>
      <c r="H883" s="571"/>
      <c r="I883" s="571"/>
      <c r="J883" s="571"/>
      <c r="K883" s="571"/>
      <c r="L883" s="571"/>
      <c r="M883" s="571"/>
      <c r="N883" s="571"/>
      <c r="O883" s="571"/>
      <c r="P883" s="571"/>
      <c r="Q883" s="571"/>
    </row>
    <row r="884" ht="25.15" customHeight="true" x14ac:dyDescent="0.2">
      <c r="C884" s="571"/>
      <c r="D884" s="571"/>
      <c r="E884" s="571"/>
      <c r="F884" s="571"/>
      <c r="G884" s="571"/>
      <c r="H884" s="571"/>
      <c r="I884" s="571"/>
      <c r="J884" s="571"/>
      <c r="K884" s="571"/>
      <c r="L884" s="571"/>
      <c r="M884" s="571"/>
      <c r="N884" s="571"/>
      <c r="O884" s="571"/>
      <c r="P884" s="571"/>
      <c r="Q884" s="571"/>
    </row>
    <row r="885" ht="25.15" customHeight="true" x14ac:dyDescent="0.2">
      <c r="C885" s="571"/>
      <c r="D885" s="571"/>
      <c r="E885" s="571"/>
      <c r="F885" s="571"/>
      <c r="G885" s="571"/>
      <c r="H885" s="571"/>
      <c r="I885" s="571"/>
      <c r="J885" s="571"/>
      <c r="K885" s="571"/>
      <c r="L885" s="571"/>
      <c r="M885" s="571"/>
      <c r="N885" s="571"/>
      <c r="O885" s="571"/>
      <c r="P885" s="571"/>
      <c r="Q885" s="571"/>
    </row>
    <row r="886" ht="25.15" customHeight="true" x14ac:dyDescent="0.2">
      <c r="C886" s="571"/>
      <c r="D886" s="571"/>
      <c r="E886" s="571"/>
      <c r="F886" s="571"/>
      <c r="G886" s="571"/>
      <c r="H886" s="571"/>
      <c r="I886" s="571"/>
      <c r="J886" s="571"/>
      <c r="K886" s="571"/>
      <c r="L886" s="571"/>
      <c r="M886" s="571"/>
      <c r="N886" s="571"/>
      <c r="O886" s="571"/>
      <c r="P886" s="571"/>
      <c r="Q886" s="571"/>
    </row>
    <row r="887" ht="25.15" customHeight="true" x14ac:dyDescent="0.2">
      <c r="C887" s="571"/>
      <c r="D887" s="571"/>
      <c r="E887" s="571"/>
      <c r="F887" s="571"/>
      <c r="G887" s="571"/>
      <c r="H887" s="571"/>
      <c r="I887" s="571"/>
      <c r="J887" s="571"/>
      <c r="K887" s="571"/>
      <c r="L887" s="571"/>
      <c r="M887" s="571"/>
      <c r="N887" s="571"/>
      <c r="O887" s="571"/>
      <c r="P887" s="571"/>
      <c r="Q887" s="571"/>
    </row>
    <row r="888" ht="25.15" customHeight="true" x14ac:dyDescent="0.2">
      <c r="C888" s="571"/>
      <c r="D888" s="571"/>
      <c r="E888" s="571"/>
      <c r="F888" s="571"/>
      <c r="G888" s="571"/>
      <c r="H888" s="571"/>
      <c r="I888" s="571"/>
      <c r="J888" s="571"/>
      <c r="K888" s="571"/>
      <c r="L888" s="571"/>
      <c r="M888" s="571"/>
      <c r="N888" s="571"/>
      <c r="O888" s="571"/>
      <c r="P888" s="571"/>
      <c r="Q888" s="571"/>
    </row>
    <row r="889" ht="25.15" customHeight="true" x14ac:dyDescent="0.2">
      <c r="C889" s="571"/>
      <c r="D889" s="571"/>
      <c r="E889" s="571"/>
      <c r="F889" s="571"/>
      <c r="G889" s="571"/>
      <c r="H889" s="571"/>
      <c r="I889" s="571"/>
      <c r="J889" s="571"/>
      <c r="K889" s="571"/>
      <c r="L889" s="571"/>
      <c r="M889" s="571"/>
      <c r="N889" s="571"/>
      <c r="O889" s="571"/>
      <c r="P889" s="571"/>
      <c r="Q889" s="571"/>
    </row>
    <row r="890" ht="25.15" customHeight="true" x14ac:dyDescent="0.2">
      <c r="C890" s="571"/>
      <c r="D890" s="571"/>
      <c r="E890" s="571"/>
      <c r="F890" s="571"/>
      <c r="G890" s="571"/>
      <c r="H890" s="571"/>
      <c r="I890" s="571"/>
      <c r="J890" s="571"/>
      <c r="K890" s="571"/>
      <c r="L890" s="571"/>
      <c r="M890" s="571"/>
      <c r="N890" s="571"/>
      <c r="O890" s="571"/>
      <c r="P890" s="571"/>
      <c r="Q890" s="571"/>
    </row>
    <row r="891" ht="25.15" customHeight="true" x14ac:dyDescent="0.2">
      <c r="C891" s="571"/>
      <c r="D891" s="571"/>
      <c r="E891" s="571"/>
      <c r="F891" s="571"/>
      <c r="G891" s="571"/>
      <c r="H891" s="571"/>
      <c r="I891" s="571"/>
      <c r="J891" s="571"/>
      <c r="K891" s="571"/>
      <c r="L891" s="571"/>
      <c r="M891" s="571"/>
      <c r="N891" s="571"/>
      <c r="O891" s="571"/>
      <c r="P891" s="571"/>
      <c r="Q891" s="571"/>
    </row>
    <row r="892" ht="25.15" customHeight="true" x14ac:dyDescent="0.2">
      <c r="C892" s="571"/>
      <c r="D892" s="571"/>
      <c r="E892" s="571"/>
      <c r="F892" s="571"/>
      <c r="G892" s="571"/>
      <c r="H892" s="571"/>
      <c r="I892" s="571"/>
      <c r="J892" s="571"/>
      <c r="K892" s="571"/>
      <c r="L892" s="571"/>
      <c r="M892" s="571"/>
      <c r="N892" s="571"/>
      <c r="O892" s="571"/>
      <c r="P892" s="571"/>
      <c r="Q892" s="571"/>
    </row>
    <row r="893" ht="25.15" customHeight="true" x14ac:dyDescent="0.2">
      <c r="C893" s="571"/>
      <c r="D893" s="571"/>
      <c r="E893" s="571"/>
      <c r="F893" s="571"/>
      <c r="G893" s="571"/>
      <c r="H893" s="571"/>
      <c r="I893" s="571"/>
      <c r="J893" s="571"/>
      <c r="K893" s="571"/>
      <c r="L893" s="571"/>
      <c r="M893" s="571"/>
      <c r="N893" s="571"/>
      <c r="O893" s="571"/>
      <c r="P893" s="571"/>
      <c r="Q893" s="571"/>
    </row>
    <row r="894" ht="25.15" customHeight="true" x14ac:dyDescent="0.2">
      <c r="C894" s="571"/>
      <c r="D894" s="571"/>
      <c r="E894" s="571"/>
      <c r="F894" s="571"/>
      <c r="G894" s="571"/>
      <c r="H894" s="571"/>
      <c r="I894" s="571"/>
      <c r="J894" s="571"/>
      <c r="K894" s="571"/>
      <c r="L894" s="571"/>
      <c r="M894" s="571"/>
      <c r="N894" s="571"/>
      <c r="O894" s="571"/>
      <c r="P894" s="571"/>
      <c r="Q894" s="571"/>
    </row>
    <row r="895" ht="25.15" customHeight="true" x14ac:dyDescent="0.2">
      <c r="C895" s="571"/>
      <c r="D895" s="571"/>
      <c r="E895" s="571"/>
      <c r="F895" s="571"/>
      <c r="G895" s="571"/>
      <c r="H895" s="571"/>
      <c r="I895" s="571"/>
      <c r="J895" s="571"/>
      <c r="K895" s="571"/>
      <c r="L895" s="571"/>
      <c r="M895" s="571"/>
      <c r="N895" s="571"/>
      <c r="O895" s="571"/>
      <c r="P895" s="571"/>
      <c r="Q895" s="571"/>
    </row>
    <row r="896" ht="25.15" customHeight="true" x14ac:dyDescent="0.2">
      <c r="C896" s="571"/>
      <c r="D896" s="571"/>
      <c r="E896" s="571"/>
      <c r="F896" s="571"/>
      <c r="G896" s="571"/>
      <c r="H896" s="571"/>
      <c r="I896" s="571"/>
      <c r="J896" s="571"/>
      <c r="K896" s="571"/>
      <c r="L896" s="571"/>
      <c r="M896" s="571"/>
      <c r="N896" s="571"/>
      <c r="O896" s="571"/>
      <c r="P896" s="571"/>
      <c r="Q896" s="571"/>
    </row>
    <row r="897" ht="25.15" customHeight="true" x14ac:dyDescent="0.2">
      <c r="C897" s="571"/>
      <c r="D897" s="571"/>
      <c r="E897" s="571"/>
      <c r="F897" s="571"/>
      <c r="G897" s="571"/>
      <c r="H897" s="571"/>
      <c r="I897" s="571"/>
      <c r="J897" s="571"/>
      <c r="K897" s="571"/>
      <c r="L897" s="571"/>
      <c r="M897" s="571"/>
      <c r="N897" s="571"/>
      <c r="O897" s="571"/>
      <c r="P897" s="571"/>
      <c r="Q897" s="571"/>
    </row>
    <row r="898" ht="25.15" customHeight="true" x14ac:dyDescent="0.2">
      <c r="C898" s="571"/>
      <c r="D898" s="571"/>
      <c r="E898" s="571"/>
      <c r="F898" s="571"/>
      <c r="G898" s="571"/>
      <c r="H898" s="571"/>
      <c r="I898" s="571"/>
      <c r="J898" s="571"/>
      <c r="K898" s="571"/>
      <c r="L898" s="571"/>
      <c r="M898" s="571"/>
      <c r="N898" s="571"/>
      <c r="O898" s="571"/>
      <c r="P898" s="571"/>
      <c r="Q898" s="571"/>
    </row>
    <row r="899" ht="25.15" customHeight="true" x14ac:dyDescent="0.2">
      <c r="C899" s="571"/>
      <c r="D899" s="571"/>
      <c r="E899" s="571"/>
      <c r="F899" s="571"/>
      <c r="G899" s="571"/>
      <c r="H899" s="571"/>
      <c r="I899" s="571"/>
      <c r="J899" s="571"/>
      <c r="K899" s="571"/>
      <c r="L899" s="571"/>
      <c r="M899" s="571"/>
      <c r="N899" s="571"/>
      <c r="O899" s="571"/>
      <c r="P899" s="571"/>
      <c r="Q899" s="571"/>
    </row>
    <row r="900" ht="25.15" customHeight="true" x14ac:dyDescent="0.2">
      <c r="C900" s="571"/>
      <c r="D900" s="571"/>
      <c r="E900" s="571"/>
      <c r="F900" s="571"/>
      <c r="G900" s="571"/>
      <c r="H900" s="571"/>
      <c r="I900" s="571"/>
      <c r="J900" s="571"/>
      <c r="K900" s="571"/>
      <c r="L900" s="571"/>
      <c r="M900" s="571"/>
      <c r="N900" s="571"/>
      <c r="O900" s="571"/>
      <c r="P900" s="571"/>
      <c r="Q900" s="571"/>
    </row>
    <row r="901" ht="25.15" customHeight="true" x14ac:dyDescent="0.2">
      <c r="C901" s="571"/>
      <c r="D901" s="571"/>
      <c r="E901" s="571"/>
      <c r="F901" s="571"/>
      <c r="G901" s="571"/>
      <c r="H901" s="571"/>
      <c r="I901" s="571"/>
      <c r="J901" s="571"/>
      <c r="K901" s="571"/>
      <c r="L901" s="571"/>
      <c r="M901" s="571"/>
      <c r="N901" s="571"/>
      <c r="O901" s="571"/>
      <c r="P901" s="571"/>
      <c r="Q901" s="571"/>
    </row>
    <row r="902" ht="25.15" customHeight="true" x14ac:dyDescent="0.2">
      <c r="C902" s="571"/>
      <c r="D902" s="571"/>
      <c r="E902" s="571"/>
      <c r="F902" s="571"/>
      <c r="G902" s="571"/>
      <c r="H902" s="571"/>
      <c r="I902" s="571"/>
      <c r="J902" s="571"/>
      <c r="K902" s="571"/>
      <c r="L902" s="571"/>
      <c r="M902" s="571"/>
      <c r="N902" s="571"/>
      <c r="O902" s="571"/>
      <c r="P902" s="571"/>
      <c r="Q902" s="571"/>
    </row>
    <row r="903" ht="25.15" customHeight="true" x14ac:dyDescent="0.2">
      <c r="C903" s="571"/>
      <c r="D903" s="571"/>
      <c r="E903" s="571"/>
      <c r="F903" s="571"/>
      <c r="G903" s="571"/>
      <c r="H903" s="571"/>
      <c r="I903" s="571"/>
      <c r="J903" s="571"/>
      <c r="K903" s="571"/>
      <c r="L903" s="571"/>
      <c r="M903" s="571"/>
      <c r="N903" s="571"/>
      <c r="O903" s="571"/>
      <c r="P903" s="571"/>
      <c r="Q903" s="571"/>
    </row>
    <row r="904" ht="25.15" customHeight="true" x14ac:dyDescent="0.2">
      <c r="C904" s="571"/>
      <c r="D904" s="571"/>
      <c r="E904" s="571"/>
      <c r="F904" s="571"/>
      <c r="G904" s="571"/>
      <c r="H904" s="571"/>
      <c r="I904" s="571"/>
      <c r="J904" s="571"/>
      <c r="K904" s="571"/>
      <c r="L904" s="571"/>
      <c r="M904" s="571"/>
      <c r="N904" s="571"/>
      <c r="O904" s="571"/>
      <c r="P904" s="571"/>
      <c r="Q904" s="571"/>
    </row>
    <row r="905" ht="25.15" customHeight="true" x14ac:dyDescent="0.2">
      <c r="C905" s="571"/>
      <c r="D905" s="571"/>
      <c r="E905" s="571"/>
      <c r="F905" s="571"/>
      <c r="G905" s="571"/>
      <c r="H905" s="571"/>
      <c r="I905" s="571"/>
      <c r="J905" s="571"/>
      <c r="K905" s="571"/>
      <c r="L905" s="571"/>
      <c r="M905" s="571"/>
      <c r="N905" s="571"/>
      <c r="O905" s="571"/>
      <c r="P905" s="571"/>
      <c r="Q905" s="571"/>
    </row>
    <row r="906" ht="25.15" customHeight="true" x14ac:dyDescent="0.2">
      <c r="C906" s="571"/>
      <c r="D906" s="571"/>
      <c r="E906" s="571"/>
      <c r="F906" s="571"/>
      <c r="G906" s="571"/>
      <c r="H906" s="571"/>
      <c r="I906" s="571"/>
      <c r="J906" s="571"/>
      <c r="K906" s="571"/>
      <c r="L906" s="571"/>
      <c r="M906" s="571"/>
      <c r="N906" s="571"/>
      <c r="O906" s="571"/>
      <c r="P906" s="571"/>
      <c r="Q906" s="571"/>
    </row>
    <row r="907" ht="25.15" customHeight="true" x14ac:dyDescent="0.2">
      <c r="C907" s="571"/>
      <c r="D907" s="571"/>
      <c r="E907" s="571"/>
      <c r="F907" s="571"/>
      <c r="G907" s="571"/>
      <c r="H907" s="571"/>
      <c r="I907" s="571"/>
      <c r="J907" s="571"/>
      <c r="K907" s="571"/>
      <c r="L907" s="571"/>
      <c r="M907" s="571"/>
      <c r="N907" s="571"/>
      <c r="O907" s="571"/>
      <c r="P907" s="571"/>
      <c r="Q907" s="571"/>
    </row>
    <row r="908" ht="25.15" customHeight="true" x14ac:dyDescent="0.2">
      <c r="C908" s="571"/>
      <c r="D908" s="571"/>
      <c r="E908" s="571"/>
      <c r="F908" s="571"/>
      <c r="G908" s="571"/>
      <c r="H908" s="571"/>
      <c r="I908" s="571"/>
      <c r="J908" s="571"/>
      <c r="K908" s="571"/>
      <c r="L908" s="571"/>
      <c r="M908" s="571"/>
      <c r="N908" s="571"/>
      <c r="O908" s="571"/>
      <c r="P908" s="571"/>
      <c r="Q908" s="571"/>
    </row>
    <row r="909" ht="25.15" customHeight="true" x14ac:dyDescent="0.2">
      <c r="C909" s="571"/>
      <c r="D909" s="571"/>
      <c r="E909" s="571"/>
      <c r="F909" s="571"/>
      <c r="G909" s="571"/>
      <c r="H909" s="571"/>
      <c r="I909" s="571"/>
      <c r="J909" s="571"/>
      <c r="K909" s="571"/>
      <c r="L909" s="571"/>
      <c r="M909" s="571"/>
      <c r="N909" s="571"/>
      <c r="O909" s="571"/>
      <c r="P909" s="571"/>
      <c r="Q909" s="571"/>
    </row>
    <row r="910" ht="25.15" customHeight="true" x14ac:dyDescent="0.2">
      <c r="C910" s="571"/>
      <c r="D910" s="571"/>
      <c r="E910" s="571"/>
      <c r="F910" s="571"/>
      <c r="G910" s="571"/>
      <c r="H910" s="571"/>
      <c r="I910" s="571"/>
      <c r="J910" s="571"/>
      <c r="K910" s="571"/>
      <c r="L910" s="571"/>
      <c r="M910" s="571"/>
      <c r="N910" s="571"/>
      <c r="O910" s="571"/>
      <c r="P910" s="571"/>
      <c r="Q910" s="571"/>
    </row>
    <row r="911" ht="25.15" customHeight="true" x14ac:dyDescent="0.2">
      <c r="C911" s="571"/>
      <c r="D911" s="571"/>
      <c r="E911" s="571"/>
      <c r="F911" s="571"/>
      <c r="G911" s="571"/>
      <c r="H911" s="571"/>
      <c r="I911" s="571"/>
      <c r="J911" s="571"/>
      <c r="K911" s="571"/>
      <c r="L911" s="571"/>
      <c r="M911" s="571"/>
      <c r="N911" s="571"/>
      <c r="O911" s="571"/>
      <c r="P911" s="571"/>
      <c r="Q911" s="571"/>
    </row>
    <row r="912" ht="25.15" customHeight="true" x14ac:dyDescent="0.2">
      <c r="C912" s="571"/>
      <c r="D912" s="571"/>
      <c r="E912" s="571"/>
      <c r="F912" s="571"/>
      <c r="G912" s="571"/>
      <c r="H912" s="571"/>
      <c r="I912" s="571"/>
      <c r="J912" s="571"/>
      <c r="K912" s="571"/>
      <c r="L912" s="571"/>
      <c r="M912" s="571"/>
      <c r="N912" s="571"/>
      <c r="O912" s="571"/>
      <c r="P912" s="571"/>
      <c r="Q912" s="571"/>
    </row>
    <row r="913" ht="25.15" customHeight="true" x14ac:dyDescent="0.2">
      <c r="C913" s="571"/>
      <c r="D913" s="571"/>
      <c r="E913" s="571"/>
      <c r="F913" s="571"/>
      <c r="G913" s="571"/>
      <c r="H913" s="571"/>
      <c r="I913" s="571"/>
      <c r="J913" s="571"/>
      <c r="K913" s="571"/>
      <c r="L913" s="571"/>
      <c r="M913" s="571"/>
      <c r="N913" s="571"/>
      <c r="O913" s="571"/>
      <c r="P913" s="571"/>
      <c r="Q913" s="571"/>
    </row>
    <row r="914" ht="25.15" customHeight="true" x14ac:dyDescent="0.2">
      <c r="C914" s="571"/>
      <c r="D914" s="571"/>
      <c r="E914" s="571"/>
      <c r="F914" s="571"/>
      <c r="G914" s="571"/>
      <c r="H914" s="571"/>
      <c r="I914" s="571"/>
      <c r="J914" s="571"/>
      <c r="K914" s="571"/>
      <c r="L914" s="571"/>
      <c r="M914" s="571"/>
      <c r="N914" s="571"/>
      <c r="O914" s="571"/>
      <c r="P914" s="571"/>
      <c r="Q914" s="571"/>
    </row>
    <row r="915" ht="25.15" customHeight="true" x14ac:dyDescent="0.2">
      <c r="C915" s="571"/>
      <c r="D915" s="571"/>
      <c r="E915" s="571"/>
      <c r="F915" s="571"/>
      <c r="G915" s="571"/>
      <c r="H915" s="571"/>
      <c r="I915" s="571"/>
      <c r="J915" s="571"/>
      <c r="K915" s="571"/>
      <c r="L915" s="571"/>
      <c r="M915" s="571"/>
      <c r="N915" s="571"/>
      <c r="O915" s="571"/>
      <c r="P915" s="571"/>
      <c r="Q915" s="571"/>
    </row>
    <row r="916" ht="25.15" customHeight="true" x14ac:dyDescent="0.2">
      <c r="C916" s="571"/>
      <c r="D916" s="571"/>
      <c r="E916" s="571"/>
      <c r="F916" s="571"/>
      <c r="G916" s="571"/>
      <c r="H916" s="571"/>
      <c r="I916" s="571"/>
      <c r="J916" s="571"/>
      <c r="K916" s="571"/>
      <c r="L916" s="571"/>
      <c r="M916" s="571"/>
      <c r="N916" s="571"/>
      <c r="O916" s="571"/>
      <c r="P916" s="571"/>
      <c r="Q916" s="571"/>
    </row>
    <row r="917" ht="25.15" customHeight="true" x14ac:dyDescent="0.2">
      <c r="C917" s="571"/>
      <c r="D917" s="571"/>
      <c r="E917" s="571"/>
      <c r="F917" s="571"/>
      <c r="G917" s="571"/>
      <c r="H917" s="571"/>
      <c r="I917" s="571"/>
      <c r="J917" s="571"/>
      <c r="K917" s="571"/>
      <c r="L917" s="571"/>
      <c r="M917" s="571"/>
      <c r="N917" s="571"/>
      <c r="O917" s="571"/>
      <c r="P917" s="571"/>
      <c r="Q917" s="571"/>
    </row>
    <row r="918" ht="25.15" customHeight="true" x14ac:dyDescent="0.2">
      <c r="C918" s="571"/>
      <c r="D918" s="571"/>
      <c r="E918" s="571"/>
      <c r="F918" s="571"/>
      <c r="G918" s="571"/>
      <c r="H918" s="571"/>
      <c r="I918" s="571"/>
      <c r="J918" s="571"/>
      <c r="K918" s="571"/>
      <c r="L918" s="571"/>
      <c r="M918" s="571"/>
      <c r="N918" s="571"/>
      <c r="O918" s="571"/>
      <c r="P918" s="571"/>
      <c r="Q918" s="571"/>
    </row>
    <row r="919" ht="25.15" customHeight="true" x14ac:dyDescent="0.2">
      <c r="C919" s="571"/>
      <c r="D919" s="571"/>
      <c r="E919" s="571"/>
      <c r="F919" s="571"/>
      <c r="G919" s="571"/>
      <c r="H919" s="571"/>
      <c r="I919" s="571"/>
      <c r="J919" s="571"/>
      <c r="K919" s="571"/>
      <c r="L919" s="571"/>
      <c r="M919" s="571"/>
      <c r="N919" s="571"/>
      <c r="O919" s="571"/>
      <c r="P919" s="571"/>
      <c r="Q919" s="571"/>
    </row>
    <row r="920" ht="25.15" customHeight="true" x14ac:dyDescent="0.2">
      <c r="C920" s="571"/>
      <c r="D920" s="571"/>
      <c r="E920" s="571"/>
      <c r="F920" s="571"/>
      <c r="G920" s="571"/>
      <c r="H920" s="571"/>
      <c r="I920" s="571"/>
      <c r="J920" s="571"/>
      <c r="K920" s="571"/>
      <c r="L920" s="571"/>
      <c r="M920" s="571"/>
      <c r="N920" s="571"/>
      <c r="O920" s="571"/>
      <c r="P920" s="571"/>
      <c r="Q920" s="571"/>
    </row>
    <row r="921" ht="25.15" customHeight="true" x14ac:dyDescent="0.2">
      <c r="C921" s="571"/>
      <c r="D921" s="571"/>
      <c r="E921" s="571"/>
      <c r="F921" s="571"/>
      <c r="G921" s="571"/>
      <c r="H921" s="571"/>
      <c r="I921" s="571"/>
      <c r="J921" s="571"/>
      <c r="K921" s="571"/>
      <c r="L921" s="571"/>
      <c r="M921" s="571"/>
      <c r="N921" s="571"/>
      <c r="O921" s="571"/>
      <c r="P921" s="571"/>
      <c r="Q921" s="571"/>
    </row>
    <row r="922" ht="25.15" customHeight="true" x14ac:dyDescent="0.2">
      <c r="C922" s="571"/>
      <c r="D922" s="571"/>
      <c r="E922" s="571"/>
      <c r="F922" s="571"/>
      <c r="G922" s="571"/>
      <c r="H922" s="571"/>
      <c r="I922" s="571"/>
      <c r="J922" s="571"/>
      <c r="K922" s="571"/>
      <c r="L922" s="571"/>
      <c r="M922" s="571"/>
      <c r="N922" s="571"/>
      <c r="O922" s="571"/>
      <c r="P922" s="571"/>
      <c r="Q922" s="571"/>
    </row>
    <row r="923" ht="25.15" customHeight="true" x14ac:dyDescent="0.2">
      <c r="C923" s="571"/>
      <c r="D923" s="571"/>
      <c r="E923" s="571"/>
      <c r="F923" s="571"/>
      <c r="G923" s="571"/>
      <c r="H923" s="571"/>
      <c r="I923" s="571"/>
      <c r="J923" s="571"/>
      <c r="K923" s="571"/>
      <c r="L923" s="571"/>
      <c r="M923" s="571"/>
      <c r="N923" s="571"/>
      <c r="O923" s="571"/>
      <c r="P923" s="571"/>
      <c r="Q923" s="571"/>
    </row>
    <row r="924" ht="25.15" customHeight="true" x14ac:dyDescent="0.2">
      <c r="C924" s="571"/>
      <c r="D924" s="571"/>
      <c r="E924" s="571"/>
      <c r="F924" s="571"/>
      <c r="G924" s="571"/>
      <c r="H924" s="571"/>
      <c r="I924" s="571"/>
      <c r="J924" s="571"/>
      <c r="K924" s="571"/>
      <c r="L924" s="571"/>
      <c r="M924" s="571"/>
      <c r="N924" s="571"/>
      <c r="O924" s="571"/>
      <c r="P924" s="571"/>
      <c r="Q924" s="571"/>
    </row>
    <row r="925" ht="25.15" customHeight="true" x14ac:dyDescent="0.2">
      <c r="C925" s="571"/>
      <c r="D925" s="571"/>
      <c r="E925" s="571"/>
      <c r="F925" s="571"/>
      <c r="G925" s="571"/>
      <c r="H925" s="571"/>
      <c r="I925" s="571"/>
      <c r="J925" s="571"/>
      <c r="K925" s="571"/>
      <c r="L925" s="571"/>
      <c r="M925" s="571"/>
      <c r="N925" s="571"/>
      <c r="O925" s="571"/>
      <c r="P925" s="571"/>
      <c r="Q925" s="571"/>
    </row>
    <row r="926" ht="25.15" customHeight="true" x14ac:dyDescent="0.2">
      <c r="C926" s="571"/>
      <c r="D926" s="571"/>
      <c r="E926" s="571"/>
      <c r="F926" s="571"/>
      <c r="G926" s="571"/>
      <c r="H926" s="571"/>
      <c r="I926" s="571"/>
      <c r="J926" s="571"/>
      <c r="K926" s="571"/>
      <c r="L926" s="571"/>
      <c r="M926" s="571"/>
      <c r="N926" s="571"/>
      <c r="O926" s="571"/>
      <c r="P926" s="571"/>
      <c r="Q926" s="571"/>
    </row>
    <row r="927" ht="25.15" customHeight="true" x14ac:dyDescent="0.2">
      <c r="C927" s="571"/>
      <c r="D927" s="571"/>
      <c r="E927" s="571"/>
      <c r="F927" s="571"/>
      <c r="G927" s="571"/>
      <c r="H927" s="571"/>
      <c r="I927" s="571"/>
      <c r="J927" s="571"/>
      <c r="K927" s="571"/>
      <c r="L927" s="571"/>
      <c r="M927" s="571"/>
      <c r="N927" s="571"/>
      <c r="O927" s="571"/>
      <c r="P927" s="571"/>
      <c r="Q927" s="571"/>
    </row>
    <row r="928" ht="25.15" customHeight="true" x14ac:dyDescent="0.2">
      <c r="C928" s="571"/>
      <c r="D928" s="571"/>
      <c r="E928" s="571"/>
      <c r="F928" s="571"/>
      <c r="G928" s="571"/>
      <c r="H928" s="571"/>
      <c r="I928" s="571"/>
      <c r="J928" s="571"/>
      <c r="K928" s="571"/>
      <c r="L928" s="571"/>
      <c r="M928" s="571"/>
      <c r="N928" s="571"/>
      <c r="O928" s="571"/>
      <c r="P928" s="571"/>
      <c r="Q928" s="571"/>
    </row>
    <row r="929" ht="25.15" customHeight="true" x14ac:dyDescent="0.2">
      <c r="C929" s="571"/>
      <c r="D929" s="571"/>
      <c r="E929" s="571"/>
      <c r="F929" s="571"/>
      <c r="G929" s="571"/>
      <c r="H929" s="571"/>
      <c r="I929" s="571"/>
      <c r="J929" s="571"/>
      <c r="K929" s="571"/>
      <c r="L929" s="571"/>
      <c r="M929" s="571"/>
      <c r="N929" s="571"/>
      <c r="O929" s="571"/>
      <c r="P929" s="571"/>
      <c r="Q929" s="571"/>
    </row>
    <row r="930" ht="25.15" customHeight="true" x14ac:dyDescent="0.2">
      <c r="C930" s="571"/>
      <c r="D930" s="571"/>
      <c r="E930" s="571"/>
      <c r="F930" s="571"/>
      <c r="G930" s="571"/>
      <c r="H930" s="571"/>
      <c r="I930" s="571"/>
      <c r="J930" s="571"/>
      <c r="K930" s="571"/>
      <c r="L930" s="571"/>
      <c r="M930" s="571"/>
      <c r="N930" s="571"/>
      <c r="O930" s="571"/>
      <c r="P930" s="571"/>
      <c r="Q930" s="571"/>
    </row>
    <row r="931" ht="25.15" customHeight="true" x14ac:dyDescent="0.2">
      <c r="C931" s="571"/>
      <c r="D931" s="571"/>
      <c r="E931" s="571"/>
      <c r="F931" s="571"/>
      <c r="G931" s="571"/>
      <c r="H931" s="571"/>
      <c r="I931" s="571"/>
      <c r="J931" s="571"/>
      <c r="K931" s="571"/>
      <c r="L931" s="571"/>
      <c r="M931" s="571"/>
      <c r="N931" s="571"/>
      <c r="O931" s="571"/>
      <c r="P931" s="571"/>
      <c r="Q931" s="571"/>
    </row>
    <row r="932" ht="25.15" customHeight="true" x14ac:dyDescent="0.2">
      <c r="C932" s="571"/>
      <c r="D932" s="571"/>
      <c r="E932" s="571"/>
      <c r="F932" s="571"/>
      <c r="G932" s="571"/>
      <c r="H932" s="571"/>
      <c r="I932" s="571"/>
      <c r="J932" s="571"/>
      <c r="K932" s="571"/>
      <c r="L932" s="571"/>
      <c r="M932" s="571"/>
      <c r="N932" s="571"/>
      <c r="O932" s="571"/>
      <c r="P932" s="571"/>
      <c r="Q932" s="571"/>
    </row>
    <row r="933" ht="25.15" customHeight="true" x14ac:dyDescent="0.2">
      <c r="C933" s="571"/>
      <c r="D933" s="571"/>
      <c r="E933" s="571"/>
      <c r="F933" s="571"/>
      <c r="G933" s="571"/>
      <c r="H933" s="571"/>
      <c r="I933" s="571"/>
      <c r="J933" s="571"/>
      <c r="K933" s="571"/>
      <c r="L933" s="571"/>
      <c r="M933" s="571"/>
      <c r="N933" s="571"/>
      <c r="O933" s="571"/>
      <c r="P933" s="571"/>
      <c r="Q933" s="571"/>
    </row>
    <row r="934" ht="25.15" customHeight="true" x14ac:dyDescent="0.2">
      <c r="C934" s="571"/>
      <c r="D934" s="571"/>
      <c r="E934" s="571"/>
      <c r="F934" s="571"/>
      <c r="G934" s="571"/>
      <c r="H934" s="571"/>
      <c r="I934" s="571"/>
      <c r="J934" s="571"/>
      <c r="K934" s="571"/>
      <c r="L934" s="571"/>
      <c r="M934" s="571"/>
      <c r="N934" s="571"/>
      <c r="O934" s="571"/>
      <c r="P934" s="571"/>
      <c r="Q934" s="571"/>
    </row>
    <row r="935" ht="25.15" customHeight="true" x14ac:dyDescent="0.2">
      <c r="C935" s="571"/>
      <c r="D935" s="571"/>
      <c r="E935" s="571"/>
      <c r="F935" s="571"/>
      <c r="G935" s="571"/>
      <c r="H935" s="571"/>
      <c r="I935" s="571"/>
      <c r="J935" s="571"/>
      <c r="K935" s="571"/>
      <c r="L935" s="571"/>
      <c r="M935" s="571"/>
      <c r="N935" s="571"/>
      <c r="O935" s="571"/>
      <c r="P935" s="571"/>
      <c r="Q935" s="571"/>
    </row>
    <row r="936" ht="25.15" customHeight="true" x14ac:dyDescent="0.2">
      <c r="C936" s="571"/>
      <c r="D936" s="571"/>
      <c r="E936" s="571"/>
      <c r="F936" s="571"/>
      <c r="G936" s="571"/>
      <c r="H936" s="571"/>
      <c r="I936" s="571"/>
      <c r="J936" s="571"/>
      <c r="K936" s="571"/>
      <c r="L936" s="571"/>
      <c r="M936" s="571"/>
      <c r="N936" s="571"/>
      <c r="O936" s="571"/>
      <c r="P936" s="571"/>
      <c r="Q936" s="571"/>
    </row>
    <row r="937" ht="25.15" customHeight="true" x14ac:dyDescent="0.2">
      <c r="C937" s="571"/>
      <c r="D937" s="571"/>
      <c r="E937" s="571"/>
      <c r="F937" s="571"/>
      <c r="G937" s="571"/>
      <c r="H937" s="571"/>
      <c r="I937" s="571"/>
      <c r="J937" s="571"/>
      <c r="K937" s="571"/>
      <c r="L937" s="571"/>
      <c r="M937" s="571"/>
      <c r="N937" s="571"/>
      <c r="O937" s="571"/>
      <c r="P937" s="571"/>
      <c r="Q937" s="571"/>
    </row>
    <row r="938" ht="25.15" customHeight="true" x14ac:dyDescent="0.2">
      <c r="C938" s="571"/>
      <c r="D938" s="571"/>
      <c r="E938" s="571"/>
      <c r="F938" s="571"/>
      <c r="G938" s="571"/>
      <c r="H938" s="571"/>
      <c r="I938" s="571"/>
      <c r="J938" s="571"/>
      <c r="K938" s="571"/>
      <c r="L938" s="571"/>
      <c r="M938" s="571"/>
      <c r="N938" s="571"/>
      <c r="O938" s="571"/>
      <c r="P938" s="571"/>
      <c r="Q938" s="571"/>
    </row>
    <row r="939" ht="25.15" customHeight="true" x14ac:dyDescent="0.2">
      <c r="C939" s="571"/>
      <c r="D939" s="571"/>
      <c r="E939" s="571"/>
      <c r="F939" s="571"/>
      <c r="G939" s="571"/>
      <c r="H939" s="571"/>
      <c r="I939" s="571"/>
      <c r="J939" s="571"/>
      <c r="K939" s="571"/>
      <c r="L939" s="571"/>
      <c r="M939" s="571"/>
      <c r="N939" s="571"/>
      <c r="O939" s="571"/>
      <c r="P939" s="571"/>
      <c r="Q939" s="571"/>
    </row>
    <row r="940" ht="25.15" customHeight="true" x14ac:dyDescent="0.2">
      <c r="C940" s="571"/>
      <c r="D940" s="571"/>
      <c r="E940" s="571"/>
      <c r="F940" s="571"/>
      <c r="G940" s="571"/>
      <c r="H940" s="571"/>
      <c r="I940" s="571"/>
      <c r="J940" s="571"/>
      <c r="K940" s="571"/>
      <c r="L940" s="571"/>
      <c r="M940" s="571"/>
      <c r="N940" s="571"/>
      <c r="O940" s="571"/>
      <c r="P940" s="571"/>
      <c r="Q940" s="571"/>
    </row>
    <row r="941" ht="25.15" customHeight="true" x14ac:dyDescent="0.2">
      <c r="C941" s="571"/>
      <c r="D941" s="571"/>
      <c r="E941" s="571"/>
      <c r="F941" s="571"/>
      <c r="G941" s="571"/>
      <c r="H941" s="571"/>
      <c r="I941" s="571"/>
      <c r="J941" s="571"/>
      <c r="K941" s="571"/>
      <c r="L941" s="571"/>
      <c r="M941" s="571"/>
      <c r="N941" s="571"/>
      <c r="O941" s="571"/>
      <c r="P941" s="571"/>
      <c r="Q941" s="571"/>
    </row>
    <row r="942" ht="25.15" customHeight="true" x14ac:dyDescent="0.2">
      <c r="C942" s="571"/>
      <c r="D942" s="571"/>
      <c r="E942" s="571"/>
      <c r="F942" s="571"/>
      <c r="G942" s="571"/>
      <c r="H942" s="571"/>
      <c r="I942" s="571"/>
      <c r="J942" s="571"/>
      <c r="K942" s="571"/>
      <c r="L942" s="571"/>
      <c r="M942" s="571"/>
      <c r="N942" s="571"/>
      <c r="O942" s="571"/>
      <c r="P942" s="571"/>
      <c r="Q942" s="571"/>
    </row>
    <row r="943" ht="25.15" customHeight="true" x14ac:dyDescent="0.2">
      <c r="C943" s="571"/>
      <c r="D943" s="571"/>
      <c r="E943" s="571"/>
      <c r="F943" s="571"/>
      <c r="G943" s="571"/>
      <c r="H943" s="571"/>
      <c r="I943" s="571"/>
      <c r="J943" s="571"/>
      <c r="K943" s="571"/>
      <c r="L943" s="571"/>
      <c r="M943" s="571"/>
      <c r="N943" s="571"/>
      <c r="O943" s="571"/>
      <c r="P943" s="571"/>
      <c r="Q943" s="571"/>
    </row>
    <row r="944" ht="25.15" customHeight="true" x14ac:dyDescent="0.2">
      <c r="C944" s="571"/>
      <c r="D944" s="571"/>
      <c r="E944" s="571"/>
      <c r="F944" s="571"/>
      <c r="G944" s="571"/>
      <c r="H944" s="571"/>
      <c r="I944" s="571"/>
      <c r="J944" s="571"/>
      <c r="K944" s="571"/>
      <c r="L944" s="571"/>
      <c r="M944" s="571"/>
      <c r="N944" s="571"/>
      <c r="O944" s="571"/>
      <c r="P944" s="571"/>
      <c r="Q944" s="571"/>
    </row>
    <row r="945" ht="25.15" customHeight="true" x14ac:dyDescent="0.2">
      <c r="C945" s="571"/>
      <c r="D945" s="571"/>
      <c r="E945" s="571"/>
      <c r="F945" s="571"/>
      <c r="G945" s="571"/>
      <c r="H945" s="571"/>
      <c r="I945" s="571"/>
      <c r="J945" s="571"/>
      <c r="K945" s="571"/>
      <c r="L945" s="571"/>
      <c r="M945" s="571"/>
      <c r="N945" s="571"/>
      <c r="O945" s="571"/>
      <c r="P945" s="571"/>
      <c r="Q945" s="571"/>
    </row>
    <row r="946" ht="25.15" customHeight="true" x14ac:dyDescent="0.2">
      <c r="C946" s="571"/>
      <c r="D946" s="571"/>
      <c r="E946" s="571"/>
      <c r="F946" s="571"/>
      <c r="G946" s="571"/>
      <c r="H946" s="571"/>
      <c r="I946" s="571"/>
      <c r="J946" s="571"/>
      <c r="K946" s="571"/>
      <c r="L946" s="571"/>
      <c r="M946" s="571"/>
      <c r="N946" s="571"/>
      <c r="O946" s="571"/>
      <c r="P946" s="571"/>
      <c r="Q946" s="571"/>
    </row>
    <row r="947" ht="25.15" customHeight="true" x14ac:dyDescent="0.2">
      <c r="C947" s="571"/>
      <c r="D947" s="571"/>
      <c r="E947" s="571"/>
      <c r="F947" s="571"/>
      <c r="G947" s="571"/>
      <c r="H947" s="571"/>
      <c r="I947" s="571"/>
      <c r="J947" s="571"/>
      <c r="K947" s="571"/>
      <c r="L947" s="571"/>
      <c r="M947" s="571"/>
      <c r="N947" s="571"/>
      <c r="O947" s="571"/>
      <c r="P947" s="571"/>
      <c r="Q947" s="571"/>
    </row>
    <row r="948" ht="25.15" customHeight="true" x14ac:dyDescent="0.2">
      <c r="C948" s="571"/>
      <c r="D948" s="571"/>
      <c r="E948" s="571"/>
      <c r="F948" s="571"/>
      <c r="G948" s="571"/>
      <c r="H948" s="571"/>
      <c r="I948" s="571"/>
      <c r="J948" s="571"/>
      <c r="K948" s="571"/>
      <c r="L948" s="571"/>
      <c r="M948" s="571"/>
      <c r="N948" s="571"/>
      <c r="O948" s="571"/>
      <c r="P948" s="571"/>
      <c r="Q948" s="571"/>
    </row>
    <row r="949" ht="25.15" customHeight="true" x14ac:dyDescent="0.2">
      <c r="C949" s="571"/>
      <c r="D949" s="571"/>
      <c r="E949" s="571"/>
      <c r="F949" s="571"/>
      <c r="G949" s="571"/>
      <c r="H949" s="571"/>
      <c r="I949" s="571"/>
      <c r="J949" s="571"/>
      <c r="K949" s="571"/>
      <c r="L949" s="571"/>
      <c r="M949" s="571"/>
      <c r="N949" s="571"/>
      <c r="O949" s="571"/>
      <c r="P949" s="571"/>
      <c r="Q949" s="571"/>
    </row>
    <row r="950" ht="25.15" customHeight="true" x14ac:dyDescent="0.2">
      <c r="C950" s="571"/>
      <c r="D950" s="571"/>
      <c r="E950" s="571"/>
      <c r="F950" s="571"/>
      <c r="G950" s="571"/>
      <c r="H950" s="571"/>
      <c r="I950" s="571"/>
      <c r="J950" s="571"/>
      <c r="K950" s="571"/>
      <c r="L950" s="571"/>
      <c r="M950" s="571"/>
      <c r="N950" s="571"/>
      <c r="O950" s="571"/>
      <c r="P950" s="571"/>
      <c r="Q950" s="571"/>
    </row>
    <row r="951" ht="25.15" customHeight="true" x14ac:dyDescent="0.2">
      <c r="C951" s="571"/>
      <c r="D951" s="571"/>
      <c r="E951" s="571"/>
      <c r="F951" s="571"/>
      <c r="G951" s="571"/>
      <c r="H951" s="571"/>
      <c r="I951" s="571"/>
      <c r="J951" s="571"/>
      <c r="K951" s="571"/>
      <c r="L951" s="571"/>
      <c r="M951" s="571"/>
      <c r="N951" s="571"/>
      <c r="O951" s="571"/>
      <c r="P951" s="571"/>
      <c r="Q951" s="571"/>
    </row>
    <row r="952" ht="25.15" customHeight="true" x14ac:dyDescent="0.2">
      <c r="C952" s="571"/>
      <c r="D952" s="571"/>
      <c r="E952" s="571"/>
      <c r="F952" s="571"/>
      <c r="G952" s="571"/>
      <c r="H952" s="571"/>
      <c r="I952" s="571"/>
      <c r="J952" s="571"/>
      <c r="K952" s="571"/>
      <c r="L952" s="571"/>
      <c r="M952" s="571"/>
      <c r="N952" s="571"/>
      <c r="O952" s="571"/>
      <c r="P952" s="571"/>
      <c r="Q952" s="571"/>
    </row>
    <row r="953" ht="25.15" customHeight="true" x14ac:dyDescent="0.2">
      <c r="C953" s="571"/>
      <c r="D953" s="571"/>
      <c r="E953" s="571"/>
      <c r="F953" s="571"/>
      <c r="G953" s="571"/>
      <c r="H953" s="571"/>
      <c r="I953" s="571"/>
      <c r="J953" s="571"/>
      <c r="K953" s="571"/>
      <c r="L953" s="571"/>
      <c r="M953" s="571"/>
      <c r="N953" s="571"/>
      <c r="O953" s="571"/>
      <c r="P953" s="571"/>
      <c r="Q953" s="571"/>
    </row>
    <row r="954" ht="25.15" customHeight="true" x14ac:dyDescent="0.2">
      <c r="C954" s="571"/>
      <c r="D954" s="571"/>
      <c r="E954" s="571"/>
      <c r="F954" s="571"/>
      <c r="G954" s="571"/>
      <c r="H954" s="571"/>
      <c r="I954" s="571"/>
      <c r="J954" s="571"/>
      <c r="K954" s="571"/>
      <c r="L954" s="571"/>
      <c r="M954" s="571"/>
      <c r="N954" s="571"/>
      <c r="O954" s="571"/>
      <c r="P954" s="571"/>
      <c r="Q954" s="571"/>
    </row>
    <row r="955" ht="25.15" customHeight="true" x14ac:dyDescent="0.2">
      <c r="C955" s="571"/>
      <c r="D955" s="571"/>
      <c r="E955" s="571"/>
      <c r="F955" s="571"/>
      <c r="G955" s="571"/>
      <c r="H955" s="571"/>
      <c r="I955" s="571"/>
      <c r="J955" s="571"/>
      <c r="K955" s="571"/>
      <c r="L955" s="571"/>
      <c r="M955" s="571"/>
      <c r="N955" s="571"/>
      <c r="O955" s="571"/>
      <c r="P955" s="571"/>
      <c r="Q955" s="571"/>
    </row>
    <row r="956" ht="25.15" customHeight="true" x14ac:dyDescent="0.2">
      <c r="C956" s="571"/>
      <c r="D956" s="571"/>
      <c r="E956" s="571"/>
      <c r="F956" s="571"/>
      <c r="G956" s="571"/>
      <c r="H956" s="571"/>
      <c r="I956" s="571"/>
      <c r="J956" s="571"/>
      <c r="K956" s="571"/>
      <c r="L956" s="571"/>
      <c r="M956" s="571"/>
      <c r="N956" s="571"/>
      <c r="O956" s="571"/>
      <c r="P956" s="571"/>
      <c r="Q956" s="571"/>
    </row>
    <row r="957" ht="25.15" customHeight="true" x14ac:dyDescent="0.2">
      <c r="C957" s="571"/>
      <c r="D957" s="571"/>
      <c r="E957" s="571"/>
      <c r="F957" s="571"/>
      <c r="G957" s="571"/>
      <c r="H957" s="571"/>
      <c r="I957" s="571"/>
      <c r="J957" s="571"/>
      <c r="K957" s="571"/>
      <c r="L957" s="571"/>
      <c r="M957" s="571"/>
      <c r="N957" s="571"/>
      <c r="O957" s="571"/>
      <c r="P957" s="571"/>
      <c r="Q957" s="571"/>
    </row>
    <row r="958" ht="25.15" customHeight="true" x14ac:dyDescent="0.2">
      <c r="C958" s="571"/>
      <c r="D958" s="571"/>
      <c r="E958" s="571"/>
      <c r="F958" s="571"/>
      <c r="G958" s="571"/>
      <c r="H958" s="571"/>
      <c r="I958" s="571"/>
      <c r="J958" s="571"/>
      <c r="K958" s="571"/>
      <c r="L958" s="571"/>
      <c r="M958" s="571"/>
      <c r="N958" s="571"/>
      <c r="O958" s="571"/>
      <c r="P958" s="571"/>
      <c r="Q958" s="571"/>
    </row>
    <row r="959" ht="25.15" customHeight="true" x14ac:dyDescent="0.2">
      <c r="C959" s="571"/>
      <c r="D959" s="571"/>
      <c r="E959" s="571"/>
      <c r="F959" s="571"/>
      <c r="G959" s="571"/>
      <c r="H959" s="571"/>
      <c r="I959" s="571"/>
      <c r="J959" s="571"/>
      <c r="K959" s="571"/>
      <c r="L959" s="571"/>
      <c r="M959" s="571"/>
      <c r="N959" s="571"/>
      <c r="O959" s="571"/>
      <c r="P959" s="571"/>
      <c r="Q959" s="571"/>
    </row>
    <row r="960" ht="25.15" customHeight="true" x14ac:dyDescent="0.2">
      <c r="C960" s="571"/>
      <c r="D960" s="571"/>
      <c r="E960" s="571"/>
      <c r="F960" s="571"/>
      <c r="G960" s="571"/>
      <c r="H960" s="571"/>
      <c r="I960" s="571"/>
      <c r="J960" s="571"/>
      <c r="K960" s="571"/>
      <c r="L960" s="571"/>
      <c r="M960" s="571"/>
      <c r="N960" s="571"/>
      <c r="O960" s="571"/>
      <c r="P960" s="571"/>
      <c r="Q960" s="571"/>
    </row>
    <row r="961" ht="25.15" customHeight="true" x14ac:dyDescent="0.2">
      <c r="C961" s="571"/>
      <c r="D961" s="571"/>
      <c r="E961" s="571"/>
      <c r="F961" s="571"/>
      <c r="G961" s="571"/>
      <c r="H961" s="571"/>
      <c r="I961" s="571"/>
      <c r="J961" s="571"/>
      <c r="K961" s="571"/>
      <c r="L961" s="571"/>
      <c r="M961" s="571"/>
      <c r="N961" s="571"/>
      <c r="O961" s="571"/>
      <c r="P961" s="571"/>
      <c r="Q961" s="571"/>
    </row>
    <row r="962" ht="25.15" customHeight="true" x14ac:dyDescent="0.2">
      <c r="C962" s="571"/>
      <c r="D962" s="571"/>
      <c r="E962" s="571"/>
      <c r="F962" s="571"/>
      <c r="G962" s="571"/>
      <c r="H962" s="571"/>
      <c r="I962" s="571"/>
      <c r="J962" s="571"/>
      <c r="K962" s="571"/>
      <c r="L962" s="571"/>
      <c r="M962" s="571"/>
      <c r="N962" s="571"/>
      <c r="O962" s="571"/>
      <c r="P962" s="571"/>
      <c r="Q962" s="571"/>
    </row>
    <row r="963" ht="25.15" customHeight="true" x14ac:dyDescent="0.2">
      <c r="C963" s="571"/>
      <c r="D963" s="571"/>
      <c r="E963" s="571"/>
      <c r="F963" s="571"/>
      <c r="G963" s="571"/>
      <c r="H963" s="571"/>
      <c r="I963" s="571"/>
      <c r="J963" s="571"/>
      <c r="K963" s="571"/>
      <c r="L963" s="571"/>
      <c r="M963" s="571"/>
      <c r="N963" s="571"/>
      <c r="O963" s="571"/>
      <c r="P963" s="571"/>
      <c r="Q963" s="571"/>
    </row>
    <row r="964" ht="25.15" customHeight="true" x14ac:dyDescent="0.2">
      <c r="C964" s="571"/>
      <c r="D964" s="571"/>
      <c r="E964" s="571"/>
      <c r="F964" s="571"/>
      <c r="G964" s="571"/>
      <c r="H964" s="571"/>
      <c r="I964" s="571"/>
      <c r="J964" s="571"/>
      <c r="K964" s="571"/>
      <c r="L964" s="571"/>
      <c r="M964" s="571"/>
      <c r="N964" s="571"/>
      <c r="O964" s="571"/>
      <c r="P964" s="571"/>
      <c r="Q964" s="571"/>
    </row>
    <row r="965" ht="25.15" customHeight="true" x14ac:dyDescent="0.2">
      <c r="C965" s="571"/>
      <c r="D965" s="571"/>
      <c r="E965" s="571"/>
      <c r="F965" s="571"/>
      <c r="G965" s="571"/>
      <c r="H965" s="571"/>
      <c r="I965" s="571"/>
      <c r="J965" s="571"/>
      <c r="K965" s="571"/>
      <c r="L965" s="571"/>
      <c r="M965" s="571"/>
      <c r="N965" s="571"/>
      <c r="O965" s="571"/>
      <c r="P965" s="571"/>
      <c r="Q965" s="571"/>
    </row>
    <row r="966" ht="25.15" customHeight="true" x14ac:dyDescent="0.2">
      <c r="C966" s="571"/>
      <c r="D966" s="571"/>
      <c r="E966" s="571"/>
      <c r="F966" s="571"/>
      <c r="G966" s="571"/>
      <c r="H966" s="571"/>
      <c r="I966" s="571"/>
      <c r="J966" s="571"/>
      <c r="K966" s="571"/>
      <c r="L966" s="571"/>
      <c r="M966" s="571"/>
      <c r="N966" s="571"/>
      <c r="O966" s="571"/>
      <c r="P966" s="571"/>
      <c r="Q966" s="571"/>
    </row>
    <row r="967" ht="25.15" customHeight="true" x14ac:dyDescent="0.2">
      <c r="C967" s="571"/>
      <c r="D967" s="571"/>
      <c r="E967" s="571"/>
      <c r="F967" s="571"/>
      <c r="G967" s="571"/>
      <c r="H967" s="571"/>
      <c r="I967" s="571"/>
      <c r="J967" s="571"/>
      <c r="K967" s="571"/>
      <c r="L967" s="571"/>
      <c r="M967" s="571"/>
      <c r="N967" s="571"/>
      <c r="O967" s="571"/>
      <c r="P967" s="571"/>
      <c r="Q967" s="571"/>
    </row>
    <row r="968" ht="25.15" customHeight="true" x14ac:dyDescent="0.2">
      <c r="C968" s="571"/>
      <c r="D968" s="571"/>
      <c r="E968" s="571"/>
      <c r="F968" s="571"/>
      <c r="G968" s="571"/>
      <c r="H968" s="571"/>
      <c r="I968" s="571"/>
      <c r="J968" s="571"/>
      <c r="K968" s="571"/>
      <c r="L968" s="571"/>
      <c r="M968" s="571"/>
      <c r="N968" s="571"/>
      <c r="O968" s="571"/>
      <c r="P968" s="571"/>
      <c r="Q968" s="571"/>
    </row>
    <row r="969" ht="25.15" customHeight="true" x14ac:dyDescent="0.2">
      <c r="C969" s="571"/>
      <c r="D969" s="571"/>
      <c r="E969" s="571"/>
      <c r="F969" s="571"/>
      <c r="G969" s="571"/>
      <c r="H969" s="571"/>
      <c r="I969" s="571"/>
      <c r="J969" s="571"/>
      <c r="K969" s="571"/>
      <c r="L969" s="571"/>
      <c r="M969" s="571"/>
      <c r="N969" s="571"/>
      <c r="O969" s="571"/>
      <c r="P969" s="571"/>
      <c r="Q969" s="571"/>
    </row>
    <row r="970" ht="25.15" customHeight="true" x14ac:dyDescent="0.2">
      <c r="C970" s="571"/>
      <c r="D970" s="571"/>
      <c r="E970" s="571"/>
      <c r="F970" s="571"/>
      <c r="G970" s="571"/>
      <c r="H970" s="571"/>
      <c r="I970" s="571"/>
      <c r="J970" s="571"/>
      <c r="K970" s="571"/>
      <c r="L970" s="571"/>
      <c r="M970" s="571"/>
      <c r="N970" s="571"/>
      <c r="O970" s="571"/>
      <c r="P970" s="571"/>
      <c r="Q970" s="571"/>
    </row>
    <row r="971" ht="25.15" customHeight="true" x14ac:dyDescent="0.2">
      <c r="C971" s="571"/>
      <c r="D971" s="571"/>
      <c r="E971" s="571"/>
      <c r="F971" s="571"/>
      <c r="G971" s="571"/>
      <c r="H971" s="571"/>
      <c r="I971" s="571"/>
      <c r="J971" s="571"/>
      <c r="K971" s="571"/>
      <c r="L971" s="571"/>
      <c r="M971" s="571"/>
      <c r="N971" s="571"/>
      <c r="O971" s="571"/>
      <c r="P971" s="571"/>
      <c r="Q971" s="571"/>
    </row>
    <row r="972" ht="25.15" customHeight="true" x14ac:dyDescent="0.2">
      <c r="C972" s="571"/>
      <c r="D972" s="571"/>
      <c r="E972" s="571"/>
      <c r="F972" s="571"/>
      <c r="G972" s="571"/>
      <c r="H972" s="571"/>
      <c r="I972" s="571"/>
      <c r="J972" s="571"/>
      <c r="K972" s="571"/>
      <c r="L972" s="571"/>
      <c r="M972" s="571"/>
      <c r="N972" s="571"/>
      <c r="O972" s="571"/>
      <c r="P972" s="571"/>
      <c r="Q972" s="571"/>
    </row>
    <row r="973" ht="25.15" customHeight="true" x14ac:dyDescent="0.2">
      <c r="C973" s="571"/>
      <c r="D973" s="571"/>
      <c r="E973" s="571"/>
      <c r="F973" s="571"/>
      <c r="G973" s="571"/>
      <c r="H973" s="571"/>
      <c r="I973" s="571"/>
      <c r="J973" s="571"/>
      <c r="K973" s="571"/>
      <c r="L973" s="571"/>
      <c r="M973" s="571"/>
      <c r="N973" s="571"/>
      <c r="O973" s="571"/>
      <c r="P973" s="571"/>
      <c r="Q973" s="571"/>
    </row>
    <row r="974" ht="25.15" customHeight="true" x14ac:dyDescent="0.2">
      <c r="C974" s="571"/>
      <c r="D974" s="571"/>
      <c r="E974" s="571"/>
      <c r="F974" s="571"/>
      <c r="G974" s="571"/>
      <c r="H974" s="571"/>
      <c r="I974" s="571"/>
      <c r="J974" s="571"/>
      <c r="K974" s="571"/>
      <c r="L974" s="571"/>
      <c r="M974" s="571"/>
      <c r="N974" s="571"/>
      <c r="O974" s="571"/>
      <c r="P974" s="571"/>
      <c r="Q974" s="571"/>
    </row>
    <row r="975" ht="25.15" customHeight="true" x14ac:dyDescent="0.2">
      <c r="C975" s="571"/>
      <c r="D975" s="571"/>
      <c r="E975" s="571"/>
      <c r="F975" s="571"/>
      <c r="G975" s="571"/>
      <c r="H975" s="571"/>
      <c r="I975" s="571"/>
      <c r="J975" s="571"/>
      <c r="K975" s="571"/>
      <c r="L975" s="571"/>
      <c r="M975" s="571"/>
      <c r="N975" s="571"/>
      <c r="O975" s="571"/>
      <c r="P975" s="571"/>
      <c r="Q975" s="571"/>
    </row>
    <row r="976" ht="25.15" customHeight="true" x14ac:dyDescent="0.2">
      <c r="C976" s="571"/>
      <c r="D976" s="571"/>
      <c r="E976" s="571"/>
      <c r="F976" s="571"/>
      <c r="G976" s="571"/>
      <c r="H976" s="571"/>
      <c r="I976" s="571"/>
      <c r="J976" s="571"/>
      <c r="K976" s="571"/>
      <c r="L976" s="571"/>
      <c r="M976" s="571"/>
      <c r="N976" s="571"/>
      <c r="O976" s="571"/>
      <c r="P976" s="571"/>
      <c r="Q976" s="571"/>
    </row>
    <row r="977" ht="25.15" customHeight="true" x14ac:dyDescent="0.2">
      <c r="C977" s="571"/>
      <c r="D977" s="571"/>
      <c r="E977" s="571"/>
      <c r="F977" s="571"/>
      <c r="G977" s="571"/>
      <c r="H977" s="571"/>
      <c r="I977" s="571"/>
      <c r="J977" s="571"/>
      <c r="K977" s="571"/>
      <c r="L977" s="571"/>
      <c r="M977" s="571"/>
      <c r="N977" s="571"/>
      <c r="O977" s="571"/>
      <c r="P977" s="571"/>
      <c r="Q977" s="571"/>
    </row>
    <row r="978" ht="25.15" customHeight="true" x14ac:dyDescent="0.2">
      <c r="C978" s="571"/>
      <c r="D978" s="571"/>
      <c r="E978" s="571"/>
      <c r="F978" s="571"/>
      <c r="G978" s="571"/>
      <c r="H978" s="571"/>
      <c r="I978" s="571"/>
      <c r="J978" s="571"/>
      <c r="K978" s="571"/>
      <c r="L978" s="571"/>
      <c r="M978" s="571"/>
      <c r="N978" s="571"/>
      <c r="O978" s="571"/>
      <c r="P978" s="571"/>
      <c r="Q978" s="571"/>
    </row>
    <row r="979" ht="25.15" customHeight="true" x14ac:dyDescent="0.2">
      <c r="C979" s="571"/>
      <c r="D979" s="571"/>
      <c r="E979" s="571"/>
      <c r="F979" s="571"/>
      <c r="G979" s="571"/>
      <c r="H979" s="571"/>
      <c r="I979" s="571"/>
      <c r="J979" s="571"/>
      <c r="K979" s="571"/>
      <c r="L979" s="571"/>
      <c r="M979" s="571"/>
      <c r="N979" s="571"/>
      <c r="O979" s="571"/>
      <c r="P979" s="571"/>
      <c r="Q979" s="571"/>
    </row>
    <row r="980" ht="25.15" customHeight="true" x14ac:dyDescent="0.2">
      <c r="C980" s="571"/>
      <c r="D980" s="571"/>
      <c r="E980" s="571"/>
      <c r="F980" s="571"/>
      <c r="G980" s="571"/>
      <c r="H980" s="571"/>
      <c r="I980" s="571"/>
      <c r="J980" s="571"/>
      <c r="K980" s="571"/>
      <c r="L980" s="571"/>
      <c r="M980" s="571"/>
      <c r="N980" s="571"/>
      <c r="O980" s="571"/>
      <c r="P980" s="571"/>
      <c r="Q980" s="571"/>
    </row>
    <row r="981" ht="25.15" customHeight="true" x14ac:dyDescent="0.2">
      <c r="C981" s="571"/>
      <c r="D981" s="571"/>
      <c r="E981" s="571"/>
      <c r="F981" s="571"/>
      <c r="G981" s="571"/>
      <c r="H981" s="571"/>
      <c r="I981" s="571"/>
      <c r="J981" s="571"/>
      <c r="K981" s="571"/>
      <c r="L981" s="571"/>
      <c r="M981" s="571"/>
      <c r="N981" s="571"/>
      <c r="O981" s="571"/>
      <c r="P981" s="571"/>
      <c r="Q981" s="571"/>
    </row>
    <row r="982" ht="25.15" customHeight="true" x14ac:dyDescent="0.2">
      <c r="C982" s="571"/>
      <c r="D982" s="571"/>
      <c r="E982" s="571"/>
      <c r="F982" s="571"/>
      <c r="G982" s="571"/>
      <c r="H982" s="571"/>
      <c r="I982" s="571"/>
      <c r="J982" s="571"/>
      <c r="K982" s="571"/>
      <c r="L982" s="571"/>
      <c r="M982" s="571"/>
      <c r="N982" s="571"/>
      <c r="O982" s="571"/>
      <c r="P982" s="571"/>
      <c r="Q982" s="571"/>
    </row>
    <row r="983" ht="25.15" customHeight="true" x14ac:dyDescent="0.2">
      <c r="C983" s="571"/>
      <c r="D983" s="571"/>
      <c r="E983" s="571"/>
      <c r="F983" s="571"/>
      <c r="G983" s="571"/>
      <c r="H983" s="571"/>
      <c r="I983" s="571"/>
      <c r="J983" s="571"/>
      <c r="K983" s="571"/>
      <c r="L983" s="571"/>
      <c r="M983" s="571"/>
      <c r="N983" s="571"/>
      <c r="O983" s="571"/>
      <c r="P983" s="571"/>
      <c r="Q983" s="571"/>
    </row>
    <row r="984" ht="25.15" customHeight="true" x14ac:dyDescent="0.2">
      <c r="C984" s="571"/>
      <c r="D984" s="571"/>
      <c r="E984" s="571"/>
      <c r="F984" s="571"/>
      <c r="G984" s="571"/>
      <c r="H984" s="571"/>
      <c r="I984" s="571"/>
      <c r="J984" s="571"/>
      <c r="K984" s="571"/>
      <c r="L984" s="571"/>
      <c r="M984" s="571"/>
      <c r="N984" s="571"/>
      <c r="O984" s="571"/>
      <c r="P984" s="571"/>
      <c r="Q984" s="571"/>
    </row>
    <row r="985" ht="25.15" customHeight="true" x14ac:dyDescent="0.2">
      <c r="C985" s="571"/>
      <c r="D985" s="571"/>
      <c r="E985" s="571"/>
      <c r="F985" s="571"/>
      <c r="G985" s="571"/>
      <c r="H985" s="571"/>
      <c r="I985" s="571"/>
      <c r="J985" s="571"/>
      <c r="K985" s="571"/>
      <c r="L985" s="571"/>
      <c r="M985" s="571"/>
      <c r="N985" s="571"/>
      <c r="O985" s="571"/>
      <c r="P985" s="571"/>
      <c r="Q985" s="571"/>
    </row>
    <row r="986" ht="25.15" customHeight="true" x14ac:dyDescent="0.2">
      <c r="C986" s="571"/>
      <c r="D986" s="571"/>
      <c r="E986" s="571"/>
      <c r="F986" s="571"/>
      <c r="G986" s="571"/>
      <c r="H986" s="571"/>
      <c r="I986" s="571"/>
      <c r="J986" s="571"/>
      <c r="K986" s="571"/>
      <c r="L986" s="571"/>
      <c r="M986" s="571"/>
      <c r="N986" s="571"/>
      <c r="O986" s="571"/>
      <c r="P986" s="571"/>
      <c r="Q986" s="571"/>
    </row>
    <row r="987" ht="25.15" customHeight="true" x14ac:dyDescent="0.2">
      <c r="C987" s="571"/>
      <c r="D987" s="571"/>
      <c r="E987" s="571"/>
      <c r="F987" s="571"/>
      <c r="G987" s="571"/>
      <c r="H987" s="571"/>
      <c r="I987" s="571"/>
      <c r="J987" s="571"/>
      <c r="K987" s="571"/>
      <c r="L987" s="571"/>
      <c r="M987" s="571"/>
      <c r="N987" s="571"/>
      <c r="O987" s="571"/>
      <c r="P987" s="571"/>
      <c r="Q987" s="571"/>
    </row>
    <row r="988" ht="25.15" customHeight="true" x14ac:dyDescent="0.2">
      <c r="C988" s="571"/>
      <c r="D988" s="571"/>
      <c r="E988" s="571"/>
      <c r="F988" s="571"/>
      <c r="G988" s="571"/>
      <c r="H988" s="571"/>
      <c r="I988" s="571"/>
      <c r="J988" s="571"/>
      <c r="K988" s="571"/>
      <c r="L988" s="571"/>
      <c r="M988" s="571"/>
      <c r="N988" s="571"/>
      <c r="O988" s="571"/>
      <c r="P988" s="571"/>
      <c r="Q988" s="571"/>
    </row>
    <row r="989" ht="25.15" customHeight="true" x14ac:dyDescent="0.2">
      <c r="C989" s="571"/>
      <c r="D989" s="571"/>
      <c r="E989" s="571"/>
      <c r="F989" s="571"/>
      <c r="G989" s="571"/>
      <c r="H989" s="571"/>
      <c r="I989" s="571"/>
      <c r="J989" s="571"/>
      <c r="K989" s="571"/>
      <c r="L989" s="571"/>
      <c r="M989" s="571"/>
      <c r="N989" s="571"/>
      <c r="O989" s="571"/>
      <c r="P989" s="571"/>
      <c r="Q989" s="571"/>
    </row>
    <row r="990" ht="25.15" customHeight="true" x14ac:dyDescent="0.2">
      <c r="C990" s="571"/>
      <c r="D990" s="571"/>
      <c r="E990" s="571"/>
      <c r="F990" s="571"/>
      <c r="G990" s="571"/>
      <c r="H990" s="571"/>
      <c r="I990" s="571"/>
      <c r="J990" s="571"/>
      <c r="K990" s="571"/>
      <c r="L990" s="571"/>
      <c r="M990" s="571"/>
      <c r="N990" s="571"/>
      <c r="O990" s="571"/>
      <c r="P990" s="571"/>
      <c r="Q990" s="571"/>
    </row>
    <row r="991" ht="25.15" customHeight="true" x14ac:dyDescent="0.2">
      <c r="C991" s="571"/>
      <c r="D991" s="571"/>
      <c r="E991" s="571"/>
      <c r="F991" s="571"/>
      <c r="G991" s="571"/>
      <c r="H991" s="571"/>
      <c r="I991" s="571"/>
      <c r="J991" s="571"/>
      <c r="K991" s="571"/>
      <c r="L991" s="571"/>
      <c r="M991" s="571"/>
      <c r="N991" s="571"/>
      <c r="O991" s="571"/>
      <c r="P991" s="571"/>
      <c r="Q991" s="571"/>
    </row>
    <row r="992" ht="25.15" customHeight="true" x14ac:dyDescent="0.2">
      <c r="C992" s="571"/>
      <c r="D992" s="571"/>
      <c r="E992" s="571"/>
      <c r="F992" s="571"/>
      <c r="G992" s="571"/>
      <c r="H992" s="571"/>
      <c r="I992" s="571"/>
      <c r="J992" s="571"/>
      <c r="K992" s="571"/>
      <c r="L992" s="571"/>
      <c r="M992" s="571"/>
      <c r="N992" s="571"/>
      <c r="O992" s="571"/>
      <c r="P992" s="571"/>
      <c r="Q992" s="571"/>
    </row>
    <row r="993" ht="25.15" customHeight="true" x14ac:dyDescent="0.2">
      <c r="C993" s="571"/>
      <c r="D993" s="571"/>
      <c r="E993" s="571"/>
      <c r="F993" s="571"/>
      <c r="G993" s="571"/>
      <c r="H993" s="571"/>
      <c r="I993" s="571"/>
      <c r="J993" s="571"/>
      <c r="K993" s="571"/>
      <c r="L993" s="571"/>
      <c r="M993" s="571"/>
      <c r="N993" s="571"/>
      <c r="O993" s="571"/>
      <c r="P993" s="571"/>
      <c r="Q993" s="571"/>
    </row>
    <row r="994" ht="25.15" customHeight="true" x14ac:dyDescent="0.2">
      <c r="C994" s="571"/>
      <c r="D994" s="571"/>
      <c r="E994" s="571"/>
      <c r="F994" s="571"/>
      <c r="G994" s="571"/>
      <c r="H994" s="571"/>
      <c r="I994" s="571"/>
      <c r="J994" s="571"/>
      <c r="K994" s="571"/>
      <c r="L994" s="571"/>
      <c r="M994" s="571"/>
      <c r="N994" s="571"/>
      <c r="O994" s="571"/>
      <c r="P994" s="571"/>
      <c r="Q994" s="571"/>
    </row>
    <row r="995" ht="25.15" customHeight="true" x14ac:dyDescent="0.2">
      <c r="C995" s="571"/>
      <c r="D995" s="571"/>
      <c r="E995" s="571"/>
      <c r="F995" s="571"/>
      <c r="G995" s="571"/>
      <c r="H995" s="571"/>
      <c r="I995" s="571"/>
      <c r="J995" s="571"/>
      <c r="K995" s="571"/>
      <c r="L995" s="571"/>
      <c r="M995" s="571"/>
      <c r="N995" s="571"/>
      <c r="O995" s="571"/>
      <c r="P995" s="571"/>
      <c r="Q995" s="571"/>
    </row>
    <row r="996" ht="25.15" customHeight="true" x14ac:dyDescent="0.2">
      <c r="C996" s="571"/>
      <c r="D996" s="571"/>
      <c r="E996" s="571"/>
      <c r="F996" s="571"/>
      <c r="G996" s="571"/>
      <c r="H996" s="571"/>
      <c r="I996" s="571"/>
      <c r="J996" s="571"/>
      <c r="K996" s="571"/>
      <c r="L996" s="571"/>
      <c r="M996" s="571"/>
      <c r="N996" s="571"/>
      <c r="O996" s="571"/>
      <c r="P996" s="571"/>
      <c r="Q996" s="571"/>
    </row>
    <row r="997" ht="25.15" customHeight="true" x14ac:dyDescent="0.2">
      <c r="C997" s="571"/>
      <c r="D997" s="571"/>
      <c r="E997" s="571"/>
      <c r="F997" s="571"/>
      <c r="G997" s="571"/>
      <c r="H997" s="571"/>
      <c r="I997" s="571"/>
      <c r="J997" s="571"/>
      <c r="K997" s="571"/>
      <c r="L997" s="571"/>
      <c r="M997" s="571"/>
      <c r="N997" s="571"/>
      <c r="O997" s="571"/>
      <c r="P997" s="571"/>
      <c r="Q997" s="571"/>
    </row>
    <row r="998" ht="25.15" customHeight="true" x14ac:dyDescent="0.2">
      <c r="C998" s="571"/>
      <c r="D998" s="571"/>
      <c r="E998" s="571"/>
      <c r="F998" s="571"/>
      <c r="G998" s="571"/>
      <c r="H998" s="571"/>
      <c r="I998" s="571"/>
      <c r="J998" s="571"/>
      <c r="K998" s="571"/>
      <c r="L998" s="571"/>
      <c r="M998" s="571"/>
      <c r="N998" s="571"/>
      <c r="O998" s="571"/>
      <c r="P998" s="571"/>
      <c r="Q998" s="571"/>
    </row>
    <row r="999" ht="25.15" customHeight="true" x14ac:dyDescent="0.2">
      <c r="C999" s="571"/>
      <c r="D999" s="571"/>
      <c r="E999" s="571"/>
      <c r="F999" s="571"/>
      <c r="G999" s="571"/>
      <c r="H999" s="571"/>
      <c r="I999" s="571"/>
      <c r="J999" s="571"/>
      <c r="K999" s="571"/>
      <c r="L999" s="571"/>
      <c r="M999" s="571"/>
      <c r="N999" s="571"/>
      <c r="O999" s="571"/>
      <c r="P999" s="571"/>
      <c r="Q999" s="571"/>
    </row>
    <row r="1000" ht="25.15" customHeight="true" x14ac:dyDescent="0.2">
      <c r="C1000" s="571"/>
      <c r="D1000" s="571"/>
      <c r="E1000" s="571"/>
      <c r="F1000" s="571"/>
      <c r="G1000" s="571"/>
      <c r="H1000" s="571"/>
      <c r="I1000" s="571"/>
      <c r="J1000" s="571"/>
      <c r="K1000" s="571"/>
      <c r="L1000" s="571"/>
      <c r="M1000" s="571"/>
      <c r="N1000" s="571"/>
      <c r="O1000" s="571"/>
      <c r="P1000" s="571"/>
      <c r="Q1000" s="571"/>
    </row>
    <row r="1001" ht="25.15" customHeight="true" x14ac:dyDescent="0.2">
      <c r="C1001" s="571"/>
      <c r="D1001" s="571"/>
      <c r="E1001" s="571"/>
      <c r="F1001" s="571"/>
      <c r="G1001" s="571"/>
      <c r="H1001" s="571"/>
      <c r="I1001" s="571"/>
      <c r="J1001" s="571"/>
      <c r="K1001" s="571"/>
      <c r="L1001" s="571"/>
      <c r="M1001" s="571"/>
      <c r="N1001" s="571"/>
      <c r="O1001" s="571"/>
      <c r="P1001" s="571"/>
      <c r="Q1001" s="571"/>
    </row>
    <row r="1002" ht="25.15" customHeight="true" x14ac:dyDescent="0.2">
      <c r="C1002" s="571"/>
      <c r="D1002" s="571"/>
      <c r="E1002" s="571"/>
      <c r="F1002" s="571"/>
      <c r="G1002" s="571"/>
      <c r="H1002" s="571"/>
      <c r="I1002" s="571"/>
      <c r="J1002" s="571"/>
      <c r="K1002" s="571"/>
      <c r="L1002" s="571"/>
      <c r="M1002" s="571"/>
      <c r="N1002" s="571"/>
      <c r="O1002" s="571"/>
      <c r="P1002" s="571"/>
      <c r="Q1002" s="571"/>
    </row>
    <row r="1003" ht="25.15" customHeight="true" x14ac:dyDescent="0.2">
      <c r="C1003" s="571"/>
      <c r="D1003" s="571"/>
      <c r="E1003" s="571"/>
      <c r="F1003" s="571"/>
      <c r="G1003" s="571"/>
      <c r="H1003" s="571"/>
      <c r="I1003" s="571"/>
      <c r="J1003" s="571"/>
      <c r="K1003" s="571"/>
      <c r="L1003" s="571"/>
      <c r="M1003" s="571"/>
      <c r="N1003" s="571"/>
      <c r="O1003" s="571"/>
      <c r="P1003" s="571"/>
      <c r="Q1003" s="571"/>
    </row>
    <row r="1004" ht="25.15" customHeight="true" x14ac:dyDescent="0.2">
      <c r="C1004" s="571"/>
      <c r="D1004" s="571"/>
      <c r="E1004" s="571"/>
      <c r="F1004" s="571"/>
      <c r="G1004" s="571"/>
      <c r="H1004" s="571"/>
      <c r="I1004" s="571"/>
      <c r="J1004" s="571"/>
      <c r="K1004" s="571"/>
      <c r="L1004" s="571"/>
      <c r="M1004" s="571"/>
      <c r="N1004" s="571"/>
      <c r="O1004" s="571"/>
      <c r="P1004" s="571"/>
      <c r="Q1004" s="571"/>
    </row>
    <row r="1005" ht="25.15" customHeight="true" x14ac:dyDescent="0.2">
      <c r="C1005" s="571"/>
      <c r="D1005" s="571"/>
      <c r="E1005" s="571"/>
      <c r="F1005" s="571"/>
      <c r="G1005" s="571"/>
      <c r="H1005" s="571"/>
      <c r="I1005" s="571"/>
      <c r="J1005" s="571"/>
      <c r="K1005" s="571"/>
      <c r="L1005" s="571"/>
      <c r="M1005" s="571"/>
      <c r="N1005" s="571"/>
      <c r="O1005" s="571"/>
      <c r="P1005" s="571"/>
      <c r="Q1005" s="571"/>
    </row>
    <row r="1006" ht="25.15" customHeight="true" x14ac:dyDescent="0.2">
      <c r="C1006" s="571"/>
      <c r="D1006" s="571"/>
      <c r="E1006" s="571"/>
      <c r="F1006" s="571"/>
      <c r="G1006" s="571"/>
      <c r="H1006" s="571"/>
      <c r="I1006" s="571"/>
      <c r="J1006" s="571"/>
      <c r="K1006" s="571"/>
      <c r="L1006" s="571"/>
      <c r="M1006" s="571"/>
      <c r="N1006" s="571"/>
      <c r="O1006" s="571"/>
      <c r="P1006" s="571"/>
      <c r="Q1006" s="571"/>
    </row>
    <row r="1007" ht="25.15" customHeight="true" x14ac:dyDescent="0.2">
      <c r="C1007" s="571"/>
      <c r="D1007" s="571"/>
      <c r="E1007" s="571"/>
      <c r="F1007" s="571"/>
      <c r="G1007" s="571"/>
      <c r="H1007" s="571"/>
      <c r="I1007" s="571"/>
      <c r="J1007" s="571"/>
      <c r="K1007" s="571"/>
      <c r="L1007" s="571"/>
      <c r="M1007" s="571"/>
      <c r="N1007" s="571"/>
      <c r="O1007" s="571"/>
      <c r="P1007" s="571"/>
      <c r="Q1007" s="571"/>
    </row>
    <row r="1008" ht="25.15" customHeight="true" x14ac:dyDescent="0.2">
      <c r="C1008" s="571"/>
      <c r="D1008" s="571"/>
      <c r="E1008" s="571"/>
      <c r="F1008" s="571"/>
      <c r="G1008" s="571"/>
      <c r="H1008" s="571"/>
      <c r="I1008" s="571"/>
      <c r="J1008" s="571"/>
      <c r="K1008" s="571"/>
      <c r="L1008" s="571"/>
      <c r="M1008" s="571"/>
      <c r="N1008" s="571"/>
      <c r="O1008" s="571"/>
      <c r="P1008" s="571"/>
      <c r="Q1008" s="571"/>
    </row>
    <row r="1009" ht="25.15" customHeight="true" x14ac:dyDescent="0.2">
      <c r="C1009" s="571"/>
      <c r="D1009" s="571"/>
      <c r="E1009" s="571"/>
      <c r="F1009" s="571"/>
      <c r="G1009" s="571"/>
      <c r="H1009" s="571"/>
      <c r="I1009" s="571"/>
      <c r="J1009" s="571"/>
      <c r="K1009" s="571"/>
      <c r="L1009" s="571"/>
      <c r="M1009" s="571"/>
      <c r="N1009" s="571"/>
      <c r="O1009" s="571"/>
      <c r="P1009" s="571"/>
      <c r="Q1009" s="571"/>
    </row>
    <row r="1010" ht="25.15" customHeight="true" x14ac:dyDescent="0.2">
      <c r="C1010" s="571"/>
      <c r="D1010" s="571"/>
      <c r="E1010" s="571"/>
      <c r="F1010" s="571"/>
      <c r="G1010" s="571"/>
      <c r="H1010" s="571"/>
      <c r="I1010" s="571"/>
      <c r="J1010" s="571"/>
      <c r="K1010" s="571"/>
      <c r="L1010" s="571"/>
      <c r="M1010" s="571"/>
      <c r="N1010" s="571"/>
      <c r="O1010" s="571"/>
      <c r="P1010" s="571"/>
      <c r="Q1010" s="571"/>
    </row>
    <row r="1011" ht="25.15" customHeight="true" x14ac:dyDescent="0.2">
      <c r="C1011" s="571"/>
      <c r="D1011" s="571"/>
      <c r="E1011" s="571"/>
      <c r="F1011" s="571"/>
      <c r="G1011" s="571"/>
      <c r="H1011" s="571"/>
      <c r="I1011" s="571"/>
      <c r="J1011" s="571"/>
      <c r="K1011" s="571"/>
      <c r="L1011" s="571"/>
      <c r="M1011" s="571"/>
      <c r="N1011" s="571"/>
      <c r="O1011" s="571"/>
      <c r="P1011" s="571"/>
      <c r="Q1011" s="571"/>
    </row>
    <row r="1012" ht="25.15" customHeight="true" x14ac:dyDescent="0.2">
      <c r="C1012" s="571"/>
      <c r="D1012" s="571"/>
      <c r="E1012" s="571"/>
      <c r="F1012" s="571"/>
      <c r="G1012" s="571"/>
      <c r="H1012" s="571"/>
      <c r="I1012" s="571"/>
      <c r="J1012" s="571"/>
      <c r="K1012" s="571"/>
      <c r="L1012" s="571"/>
      <c r="M1012" s="571"/>
      <c r="N1012" s="571"/>
      <c r="O1012" s="571"/>
      <c r="P1012" s="571"/>
      <c r="Q1012" s="571"/>
    </row>
    <row r="1013" ht="25.15" customHeight="true" x14ac:dyDescent="0.2">
      <c r="C1013" s="571"/>
      <c r="D1013" s="571"/>
      <c r="E1013" s="571"/>
      <c r="F1013" s="571"/>
      <c r="G1013" s="571"/>
      <c r="H1013" s="571"/>
      <c r="I1013" s="571"/>
      <c r="J1013" s="571"/>
      <c r="K1013" s="571"/>
      <c r="L1013" s="571"/>
      <c r="M1013" s="571"/>
      <c r="N1013" s="571"/>
      <c r="O1013" s="571"/>
      <c r="P1013" s="571"/>
      <c r="Q1013" s="571"/>
    </row>
    <row r="1014" ht="25.15" customHeight="true" x14ac:dyDescent="0.2">
      <c r="C1014" s="571"/>
      <c r="D1014" s="571"/>
      <c r="E1014" s="571"/>
      <c r="F1014" s="571"/>
      <c r="G1014" s="571"/>
      <c r="H1014" s="571"/>
      <c r="I1014" s="571"/>
      <c r="J1014" s="571"/>
      <c r="K1014" s="571"/>
      <c r="L1014" s="571"/>
      <c r="M1014" s="571"/>
      <c r="N1014" s="571"/>
      <c r="O1014" s="571"/>
      <c r="P1014" s="571"/>
      <c r="Q1014" s="571"/>
    </row>
    <row r="1015" ht="25.15" customHeight="true" x14ac:dyDescent="0.2">
      <c r="C1015" s="571"/>
      <c r="D1015" s="571"/>
      <c r="E1015" s="571"/>
      <c r="F1015" s="571"/>
      <c r="G1015" s="571"/>
      <c r="H1015" s="571"/>
      <c r="I1015" s="571"/>
      <c r="J1015" s="571"/>
      <c r="K1015" s="571"/>
      <c r="L1015" s="571"/>
      <c r="M1015" s="571"/>
      <c r="N1015" s="571"/>
      <c r="O1015" s="571"/>
      <c r="P1015" s="571"/>
      <c r="Q1015" s="571"/>
    </row>
    <row r="1016" ht="25.15" customHeight="true" x14ac:dyDescent="0.2">
      <c r="C1016" s="571"/>
      <c r="D1016" s="571"/>
      <c r="E1016" s="571"/>
      <c r="F1016" s="571"/>
      <c r="G1016" s="571"/>
      <c r="H1016" s="571"/>
      <c r="I1016" s="571"/>
      <c r="J1016" s="571"/>
      <c r="K1016" s="571"/>
      <c r="L1016" s="571"/>
      <c r="M1016" s="571"/>
      <c r="N1016" s="571"/>
      <c r="O1016" s="571"/>
      <c r="P1016" s="571"/>
      <c r="Q1016" s="571"/>
    </row>
    <row r="1017" ht="25.15" customHeight="true" x14ac:dyDescent="0.2">
      <c r="C1017" s="571"/>
      <c r="D1017" s="571"/>
      <c r="E1017" s="571"/>
      <c r="F1017" s="571"/>
      <c r="G1017" s="571"/>
      <c r="H1017" s="571"/>
      <c r="I1017" s="571"/>
      <c r="J1017" s="571"/>
      <c r="K1017" s="571"/>
      <c r="L1017" s="571"/>
      <c r="M1017" s="571"/>
      <c r="N1017" s="571"/>
      <c r="O1017" s="571"/>
      <c r="P1017" s="571"/>
      <c r="Q1017" s="571"/>
    </row>
    <row r="1018" ht="25.15" customHeight="true" x14ac:dyDescent="0.2">
      <c r="C1018" s="571"/>
      <c r="D1018" s="571"/>
      <c r="E1018" s="571"/>
      <c r="F1018" s="571"/>
      <c r="G1018" s="571"/>
      <c r="H1018" s="571"/>
      <c r="I1018" s="571"/>
      <c r="J1018" s="571"/>
      <c r="K1018" s="571"/>
      <c r="L1018" s="571"/>
      <c r="M1018" s="571"/>
      <c r="N1018" s="571"/>
      <c r="O1018" s="571"/>
      <c r="P1018" s="571"/>
      <c r="Q1018" s="571"/>
    </row>
    <row r="1019" ht="25.15" customHeight="true" x14ac:dyDescent="0.2">
      <c r="C1019" s="571"/>
      <c r="D1019" s="571"/>
      <c r="E1019" s="571"/>
      <c r="F1019" s="571"/>
      <c r="G1019" s="571"/>
      <c r="H1019" s="571"/>
      <c r="I1019" s="571"/>
      <c r="J1019" s="571"/>
      <c r="K1019" s="571"/>
      <c r="L1019" s="571"/>
      <c r="M1019" s="571"/>
      <c r="N1019" s="571"/>
      <c r="O1019" s="571"/>
      <c r="P1019" s="571"/>
      <c r="Q1019" s="571"/>
    </row>
    <row r="1020" ht="25.15" customHeight="true" x14ac:dyDescent="0.2">
      <c r="C1020" s="571"/>
      <c r="D1020" s="571"/>
      <c r="E1020" s="571"/>
      <c r="F1020" s="571"/>
      <c r="G1020" s="571"/>
      <c r="H1020" s="571"/>
      <c r="I1020" s="571"/>
      <c r="J1020" s="571"/>
      <c r="K1020" s="571"/>
      <c r="L1020" s="571"/>
      <c r="M1020" s="571"/>
      <c r="N1020" s="571"/>
      <c r="O1020" s="571"/>
      <c r="P1020" s="571"/>
      <c r="Q1020" s="571"/>
    </row>
    <row r="1021" ht="25.15" customHeight="true" x14ac:dyDescent="0.2">
      <c r="C1021" s="571"/>
      <c r="D1021" s="571"/>
      <c r="E1021" s="571"/>
      <c r="F1021" s="571"/>
      <c r="G1021" s="571"/>
      <c r="H1021" s="571"/>
      <c r="I1021" s="571"/>
      <c r="J1021" s="571"/>
      <c r="K1021" s="571"/>
      <c r="L1021" s="571"/>
      <c r="M1021" s="571"/>
      <c r="N1021" s="571"/>
      <c r="O1021" s="571"/>
      <c r="P1021" s="571"/>
      <c r="Q1021" s="571"/>
    </row>
    <row r="1022" ht="25.15" customHeight="true" x14ac:dyDescent="0.2">
      <c r="C1022" s="571"/>
      <c r="D1022" s="571"/>
      <c r="E1022" s="571"/>
      <c r="F1022" s="571"/>
      <c r="G1022" s="571"/>
      <c r="H1022" s="571"/>
      <c r="I1022" s="571"/>
      <c r="J1022" s="571"/>
      <c r="K1022" s="571"/>
      <c r="L1022" s="571"/>
      <c r="M1022" s="571"/>
      <c r="N1022" s="571"/>
      <c r="O1022" s="571"/>
      <c r="P1022" s="571"/>
      <c r="Q1022" s="571"/>
    </row>
    <row r="1023" ht="25.15" customHeight="true" x14ac:dyDescent="0.2">
      <c r="C1023" s="571"/>
      <c r="D1023" s="571"/>
      <c r="E1023" s="571"/>
      <c r="F1023" s="571"/>
      <c r="G1023" s="571"/>
      <c r="H1023" s="571"/>
      <c r="I1023" s="571"/>
      <c r="J1023" s="571"/>
      <c r="K1023" s="571"/>
      <c r="L1023" s="571"/>
      <c r="M1023" s="571"/>
      <c r="N1023" s="571"/>
      <c r="O1023" s="571"/>
      <c r="P1023" s="571"/>
      <c r="Q1023" s="571"/>
    </row>
    <row r="1024" ht="25.15" customHeight="true" x14ac:dyDescent="0.2">
      <c r="C1024" s="571"/>
      <c r="D1024" s="571"/>
      <c r="E1024" s="571"/>
      <c r="F1024" s="571"/>
      <c r="G1024" s="571"/>
      <c r="H1024" s="571"/>
      <c r="I1024" s="571"/>
      <c r="J1024" s="571"/>
      <c r="K1024" s="571"/>
      <c r="L1024" s="571"/>
      <c r="M1024" s="571"/>
      <c r="N1024" s="571"/>
      <c r="O1024" s="571"/>
      <c r="P1024" s="571"/>
      <c r="Q1024" s="571"/>
    </row>
    <row r="1025" s="346" customFormat="true" ht="21" customHeight="true" x14ac:dyDescent="0.2">
      <c r="A1025" s="1010" t="s">
        <v>655</v>
      </c>
      <c r="B1025" s="1010"/>
      <c r="C1025" s="1010"/>
      <c r="AB1025" s="339"/>
      <c r="AC1025" s="339"/>
      <c r="AD1025" s="339"/>
      <c r="AE1025" s="339"/>
      <c r="AF1025" s="339"/>
      <c r="AG1025" s="339"/>
      <c r="AH1025" s="339"/>
      <c r="AI1025" s="339"/>
      <c r="AJ1025" s="339"/>
      <c r="AK1025" s="339"/>
      <c r="AL1025" s="339"/>
      <c r="AM1025" s="339"/>
      <c r="AN1025" s="339"/>
      <c r="AO1025" s="339"/>
      <c r="AP1025" s="339"/>
      <c r="AQ1025" s="339"/>
      <c r="AR1025" s="339"/>
      <c r="AS1025" s="339"/>
      <c r="AT1025" s="339"/>
      <c r="AU1025" s="339"/>
      <c r="AV1025" s="339"/>
      <c r="AW1025" s="339"/>
      <c r="AX1025" s="339"/>
      <c r="AY1025" s="339"/>
      <c r="AZ1025" s="339"/>
      <c r="BA1025" s="351"/>
      <c r="BB1025" s="394"/>
      <c r="BC1025"/>
      <c r="BD1025"/>
      <c r="BE1025"/>
      <c r="BF1025"/>
      <c r="BG1025"/>
      <c r="BH1025"/>
      <c r="BI1025"/>
      <c r="BJ1025"/>
      <c r="BK1025"/>
      <c r="BL1025"/>
      <c r="BM1025"/>
      <c r="BN1025"/>
      <c r="BO1025"/>
      <c r="BP1025"/>
      <c r="BQ1025"/>
      <c r="BR1025"/>
      <c r="BS1025"/>
      <c r="BT1025"/>
      <c r="BU1025"/>
      <c r="BV1025"/>
      <c r="BW1025"/>
      <c r="BX1025"/>
      <c r="BY1025" s="351"/>
      <c r="BZ1025" s="352"/>
      <c r="CA1025" s="352"/>
      <c r="CB1025" s="352"/>
      <c r="CC1025" s="352"/>
      <c r="CD1025" s="352"/>
      <c r="CE1025" s="352"/>
      <c r="CF1025" s="352"/>
      <c r="CG1025" s="352"/>
      <c r="CH1025" s="352"/>
      <c r="CI1025" s="352"/>
      <c r="CJ1025" s="352"/>
      <c r="CK1025" s="352"/>
      <c r="CL1025" s="352"/>
      <c r="CM1025" s="352"/>
      <c r="CN1025" s="352"/>
      <c r="CO1025" s="352"/>
      <c r="CP1025" s="352"/>
      <c r="CQ1025" s="352"/>
      <c r="CR1025" s="352"/>
      <c r="CS1025" s="352"/>
      <c r="CT1025" s="352"/>
      <c r="CU1025" s="352"/>
      <c r="CV1025" s="352"/>
      <c r="CW1025" s="352"/>
      <c r="CX1025" s="352"/>
      <c r="CY1025" s="352"/>
      <c r="CZ1025" s="352"/>
    </row>
    <row r="1026" s="346" customFormat="true" ht="15.95" customHeight="true" x14ac:dyDescent="0.2">
      <c r="A1026" s="994" t="s">
        <v>183</v>
      </c>
      <c r="B1026" s="994"/>
      <c r="C1026" s="523" t="s">
        <v>184</v>
      </c>
      <c r="AB1026" s="339"/>
      <c r="AC1026" s="339"/>
      <c r="AD1026" s="339"/>
      <c r="AE1026" s="339"/>
      <c r="AF1026" s="339"/>
      <c r="AG1026" s="339"/>
      <c r="AH1026" s="339"/>
      <c r="AI1026" s="339"/>
      <c r="AJ1026" s="339"/>
      <c r="AK1026" s="339"/>
      <c r="AL1026" s="339"/>
      <c r="AM1026" s="339"/>
      <c r="AN1026" s="339"/>
      <c r="AO1026" s="339"/>
      <c r="AP1026" s="339"/>
      <c r="AQ1026" s="339"/>
      <c r="AR1026" s="339"/>
      <c r="AS1026" s="339"/>
      <c r="AT1026" s="339"/>
      <c r="AU1026" s="339"/>
      <c r="AV1026" s="339"/>
      <c r="AW1026" s="339"/>
      <c r="AX1026" s="339"/>
      <c r="AY1026" s="339"/>
      <c r="AZ1026" s="339"/>
      <c r="BA1026" s="351"/>
      <c r="BB1026" s="394"/>
      <c r="BC1026"/>
      <c r="BD1026"/>
      <c r="BE1026"/>
      <c r="BF1026"/>
      <c r="BG1026"/>
      <c r="BH1026"/>
      <c r="BI1026"/>
      <c r="BJ1026"/>
      <c r="BK1026"/>
      <c r="BL1026"/>
      <c r="BM1026"/>
      <c r="BN1026"/>
      <c r="BO1026"/>
      <c r="BP1026"/>
      <c r="BQ1026"/>
      <c r="BR1026"/>
      <c r="BS1026"/>
      <c r="BT1026"/>
      <c r="BU1026"/>
      <c r="BV1026"/>
      <c r="BW1026"/>
      <c r="BX1026"/>
      <c r="BY1026" s="351"/>
      <c r="BZ1026" s="352"/>
      <c r="CA1026" s="352"/>
      <c r="CB1026" s="352"/>
      <c r="CC1026" s="352"/>
      <c r="CD1026" s="352"/>
      <c r="CE1026" s="352"/>
      <c r="CF1026" s="352"/>
      <c r="CG1026" s="352"/>
      <c r="CH1026" s="352"/>
      <c r="CI1026" s="352"/>
      <c r="CJ1026" s="352"/>
      <c r="CK1026" s="352"/>
      <c r="CL1026" s="352"/>
      <c r="CM1026" s="352"/>
      <c r="CN1026" s="352"/>
      <c r="CO1026" s="352"/>
      <c r="CP1026" s="352"/>
      <c r="CQ1026" s="352"/>
      <c r="CR1026" s="352"/>
      <c r="CS1026" s="352"/>
      <c r="CT1026" s="352"/>
      <c r="CU1026" s="352"/>
      <c r="CV1026" s="352"/>
      <c r="CW1026" s="352"/>
      <c r="CX1026" s="352"/>
      <c r="CY1026" s="352"/>
      <c r="CZ1026" s="352"/>
    </row>
    <row r="1027" s="346" customFormat="true" ht="17.1" hidden="true" customHeight="true" x14ac:dyDescent="0.2">
      <c r="A1027" s="524" t="s">
        <v>185</v>
      </c>
      <c r="B1027" s="525" t="s">
        <v>186</v>
      </c>
      <c r="C1027" s="526">
        <v>31167</v>
      </c>
      <c r="AB1027" s="339"/>
      <c r="AC1027" s="339"/>
      <c r="AD1027" s="339"/>
      <c r="AE1027" s="339"/>
      <c r="AF1027" s="339"/>
      <c r="AG1027" s="339"/>
      <c r="AH1027" s="339"/>
      <c r="AI1027" s="339"/>
      <c r="AJ1027" s="339"/>
      <c r="AK1027" s="339"/>
      <c r="AL1027" s="339"/>
      <c r="AM1027" s="339"/>
      <c r="AN1027" s="339"/>
      <c r="AO1027" s="339"/>
      <c r="AP1027" s="339"/>
      <c r="AQ1027" s="339"/>
      <c r="AR1027" s="339"/>
      <c r="AS1027" s="339"/>
      <c r="AT1027" s="339"/>
      <c r="AU1027" s="339"/>
      <c r="AV1027" s="339"/>
      <c r="AW1027" s="339"/>
      <c r="AX1027" s="339"/>
      <c r="AY1027" s="339"/>
      <c r="AZ1027" s="339"/>
      <c r="BA1027" s="351"/>
      <c r="BB1027" s="394"/>
      <c r="BC1027"/>
      <c r="BD1027"/>
      <c r="BE1027"/>
      <c r="BF1027"/>
      <c r="BG1027"/>
      <c r="BH1027"/>
      <c r="BI1027"/>
      <c r="BJ1027"/>
      <c r="BK1027"/>
      <c r="BL1027"/>
      <c r="BM1027"/>
      <c r="BN1027"/>
      <c r="BO1027"/>
      <c r="BP1027"/>
      <c r="BQ1027"/>
      <c r="BR1027"/>
      <c r="BS1027"/>
      <c r="BT1027"/>
      <c r="BU1027"/>
      <c r="BV1027"/>
      <c r="BW1027"/>
      <c r="BX1027"/>
      <c r="BY1027" s="351"/>
      <c r="BZ1027" s="352"/>
      <c r="CA1027" s="352"/>
      <c r="CB1027" s="352"/>
      <c r="CC1027" s="352"/>
      <c r="CD1027" s="352"/>
      <c r="CE1027" s="352"/>
      <c r="CF1027" s="352"/>
      <c r="CG1027" s="352"/>
      <c r="CH1027" s="352"/>
      <c r="CI1027" s="352"/>
      <c r="CJ1027" s="352"/>
      <c r="CK1027" s="352"/>
      <c r="CL1027" s="352"/>
      <c r="CM1027" s="352"/>
      <c r="CN1027" s="352"/>
      <c r="CO1027" s="352"/>
      <c r="CP1027" s="352"/>
      <c r="CQ1027" s="352"/>
      <c r="CR1027" s="352"/>
      <c r="CS1027" s="352"/>
      <c r="CT1027" s="352"/>
      <c r="CU1027" s="352"/>
      <c r="CV1027" s="352"/>
      <c r="CW1027" s="352"/>
      <c r="CX1027" s="352"/>
      <c r="CY1027" s="352"/>
      <c r="CZ1027" s="352"/>
    </row>
    <row r="1028" s="346" customFormat="true" ht="17.1" hidden="true" customHeight="true" x14ac:dyDescent="0.2">
      <c r="A1028" s="527" t="s">
        <v>187</v>
      </c>
      <c r="B1028" s="528" t="s">
        <v>186</v>
      </c>
      <c r="C1028" s="529">
        <v>31167</v>
      </c>
      <c r="AB1028" s="339"/>
      <c r="AC1028" s="339"/>
      <c r="AD1028" s="339"/>
      <c r="AE1028" s="339"/>
      <c r="AF1028" s="339"/>
      <c r="AG1028" s="339"/>
      <c r="AH1028" s="339"/>
      <c r="AI1028" s="339"/>
      <c r="AJ1028" s="339"/>
      <c r="AK1028" s="339"/>
      <c r="AL1028" s="339"/>
      <c r="AM1028" s="339"/>
      <c r="AN1028" s="339"/>
      <c r="AO1028" s="339"/>
      <c r="AP1028" s="339"/>
      <c r="AQ1028" s="339"/>
      <c r="AR1028" s="339"/>
      <c r="AS1028" s="339"/>
      <c r="AT1028" s="339"/>
      <c r="AU1028" s="339"/>
      <c r="AV1028" s="339"/>
      <c r="AW1028" s="339"/>
      <c r="AX1028" s="339"/>
      <c r="AY1028" s="339"/>
      <c r="AZ1028" s="339"/>
      <c r="BA1028" s="351"/>
      <c r="BB1028" s="394"/>
      <c r="BC1028"/>
      <c r="BD1028"/>
      <c r="BE1028"/>
      <c r="BF1028"/>
      <c r="BG1028"/>
      <c r="BH1028"/>
      <c r="BI1028"/>
      <c r="BJ1028"/>
      <c r="BK1028"/>
      <c r="BL1028"/>
      <c r="BM1028"/>
      <c r="BN1028"/>
      <c r="BO1028"/>
      <c r="BP1028"/>
      <c r="BQ1028"/>
      <c r="BR1028"/>
      <c r="BS1028"/>
      <c r="BT1028"/>
      <c r="BU1028"/>
      <c r="BV1028"/>
      <c r="BW1028"/>
      <c r="BX1028"/>
      <c r="BY1028" s="351"/>
      <c r="BZ1028" s="352"/>
      <c r="CA1028" s="352"/>
      <c r="CB1028" s="352"/>
      <c r="CC1028" s="352"/>
      <c r="CD1028" s="352"/>
      <c r="CE1028" s="352"/>
      <c r="CF1028" s="352"/>
      <c r="CG1028" s="352"/>
      <c r="CH1028" s="352"/>
      <c r="CI1028" s="352"/>
      <c r="CJ1028" s="352"/>
      <c r="CK1028" s="352"/>
      <c r="CL1028" s="352"/>
      <c r="CM1028" s="352"/>
      <c r="CN1028" s="352"/>
      <c r="CO1028" s="352"/>
      <c r="CP1028" s="352"/>
      <c r="CQ1028" s="352"/>
      <c r="CR1028" s="352"/>
      <c r="CS1028" s="352"/>
      <c r="CT1028" s="352"/>
      <c r="CU1028" s="352"/>
      <c r="CV1028" s="352"/>
      <c r="CW1028" s="352"/>
      <c r="CX1028" s="352"/>
      <c r="CY1028" s="352"/>
      <c r="CZ1028" s="352"/>
    </row>
    <row r="1029" s="346" customFormat="true" ht="17.1" hidden="true" customHeight="true" x14ac:dyDescent="0.2">
      <c r="A1029" s="527" t="s">
        <v>188</v>
      </c>
      <c r="B1029" s="528" t="s">
        <v>186</v>
      </c>
      <c r="C1029" s="529">
        <v>31167</v>
      </c>
      <c r="AB1029" s="339"/>
      <c r="AC1029" s="339"/>
      <c r="AD1029" s="339"/>
      <c r="AE1029" s="339"/>
      <c r="AF1029" s="339"/>
      <c r="AG1029" s="339"/>
      <c r="AH1029" s="339"/>
      <c r="AI1029" s="339"/>
      <c r="AJ1029" s="339"/>
      <c r="AK1029" s="339"/>
      <c r="AL1029" s="339"/>
      <c r="AM1029" s="339"/>
      <c r="AN1029" s="339"/>
      <c r="AO1029" s="339"/>
      <c r="AP1029" s="339"/>
      <c r="AQ1029" s="339"/>
      <c r="AR1029" s="339"/>
      <c r="AS1029" s="339"/>
      <c r="AT1029" s="339"/>
      <c r="AU1029" s="339"/>
      <c r="AV1029" s="339"/>
      <c r="AW1029" s="339"/>
      <c r="AX1029" s="339"/>
      <c r="AY1029" s="339"/>
      <c r="AZ1029" s="339"/>
      <c r="BA1029" s="351"/>
      <c r="BB1029" s="394"/>
      <c r="BC1029"/>
      <c r="BD1029"/>
      <c r="BE1029"/>
      <c r="BF1029"/>
      <c r="BG1029"/>
      <c r="BH1029"/>
      <c r="BI1029"/>
      <c r="BJ1029"/>
      <c r="BK1029"/>
      <c r="BL1029"/>
      <c r="BM1029"/>
      <c r="BN1029"/>
      <c r="BO1029"/>
      <c r="BP1029"/>
      <c r="BQ1029"/>
      <c r="BR1029"/>
      <c r="BS1029"/>
      <c r="BT1029"/>
      <c r="BU1029"/>
      <c r="BV1029"/>
      <c r="BW1029"/>
      <c r="BX1029"/>
      <c r="BY1029" s="351"/>
      <c r="BZ1029" s="352"/>
      <c r="CA1029" s="352"/>
      <c r="CB1029" s="352"/>
      <c r="CC1029" s="352"/>
      <c r="CD1029" s="352"/>
      <c r="CE1029" s="352"/>
      <c r="CF1029" s="352"/>
      <c r="CG1029" s="352"/>
      <c r="CH1029" s="352"/>
      <c r="CI1029" s="352"/>
      <c r="CJ1029" s="352"/>
      <c r="CK1029" s="352"/>
      <c r="CL1029" s="352"/>
      <c r="CM1029" s="352"/>
      <c r="CN1029" s="352"/>
      <c r="CO1029" s="352"/>
      <c r="CP1029" s="352"/>
      <c r="CQ1029" s="352"/>
      <c r="CR1029" s="352"/>
      <c r="CS1029" s="352"/>
      <c r="CT1029" s="352"/>
      <c r="CU1029" s="352"/>
      <c r="CV1029" s="352"/>
      <c r="CW1029" s="352"/>
      <c r="CX1029" s="352"/>
      <c r="CY1029" s="352"/>
      <c r="CZ1029" s="352"/>
    </row>
    <row r="1030" s="346" customFormat="true" ht="17.1" hidden="true" customHeight="true" x14ac:dyDescent="0.2">
      <c r="A1030" s="527" t="s">
        <v>190</v>
      </c>
      <c r="B1030" s="528" t="s">
        <v>186</v>
      </c>
      <c r="C1030" s="529">
        <v>31167</v>
      </c>
      <c r="AB1030" s="339"/>
      <c r="AC1030" s="339"/>
      <c r="AD1030" s="339"/>
      <c r="AE1030" s="339"/>
      <c r="AF1030" s="339"/>
      <c r="AG1030" s="339"/>
      <c r="AH1030" s="339"/>
      <c r="AI1030" s="339"/>
      <c r="AJ1030" s="339"/>
      <c r="AK1030" s="339"/>
      <c r="AL1030" s="339"/>
      <c r="AM1030" s="339"/>
      <c r="AN1030" s="339"/>
      <c r="AO1030" s="339"/>
      <c r="AP1030" s="339"/>
      <c r="AQ1030" s="339"/>
      <c r="AR1030" s="339"/>
      <c r="AS1030" s="339"/>
      <c r="AT1030" s="339"/>
      <c r="AU1030" s="339"/>
      <c r="AV1030" s="339"/>
      <c r="AW1030" s="339"/>
      <c r="AX1030" s="339"/>
      <c r="AY1030" s="339"/>
      <c r="AZ1030" s="339"/>
      <c r="BA1030" s="351"/>
      <c r="BB1030" s="394"/>
      <c r="BC1030"/>
      <c r="BD1030"/>
      <c r="BE1030"/>
      <c r="BF1030"/>
      <c r="BG1030"/>
      <c r="BH1030"/>
      <c r="BI1030"/>
      <c r="BJ1030"/>
      <c r="BK1030"/>
      <c r="BL1030"/>
      <c r="BM1030"/>
      <c r="BN1030"/>
      <c r="BO1030"/>
      <c r="BP1030"/>
      <c r="BQ1030"/>
      <c r="BR1030"/>
      <c r="BS1030"/>
      <c r="BT1030"/>
      <c r="BU1030"/>
      <c r="BV1030"/>
      <c r="BW1030"/>
      <c r="BX1030"/>
      <c r="BY1030" s="351"/>
      <c r="BZ1030" s="352"/>
      <c r="CA1030" s="352"/>
      <c r="CB1030" s="352"/>
      <c r="CC1030" s="352"/>
      <c r="CD1030" s="352"/>
      <c r="CE1030" s="352"/>
      <c r="CF1030" s="352"/>
      <c r="CG1030" s="352"/>
      <c r="CH1030" s="352"/>
      <c r="CI1030" s="352"/>
      <c r="CJ1030" s="352"/>
      <c r="CK1030" s="352"/>
      <c r="CL1030" s="352"/>
      <c r="CM1030" s="352"/>
      <c r="CN1030" s="352"/>
      <c r="CO1030" s="352"/>
      <c r="CP1030" s="352"/>
      <c r="CQ1030" s="352"/>
      <c r="CR1030" s="352"/>
      <c r="CS1030" s="352"/>
      <c r="CT1030" s="352"/>
      <c r="CU1030" s="352"/>
      <c r="CV1030" s="352"/>
      <c r="CW1030" s="352"/>
      <c r="CX1030" s="352"/>
      <c r="CY1030" s="352"/>
      <c r="CZ1030" s="352"/>
    </row>
    <row r="1031" s="346" customFormat="true" ht="17.1" customHeight="true" x14ac:dyDescent="0.2">
      <c r="A1031" s="997" t="s">
        <v>192</v>
      </c>
      <c r="B1031" s="528" t="s">
        <v>193</v>
      </c>
      <c r="C1031" s="529">
        <v>20095</v>
      </c>
      <c r="AB1031" s="339"/>
      <c r="AC1031" s="339"/>
      <c r="AD1031" s="339"/>
      <c r="AE1031" s="339"/>
      <c r="AF1031" s="339"/>
      <c r="AG1031" s="339"/>
      <c r="AH1031" s="339"/>
      <c r="AI1031" s="339"/>
      <c r="AJ1031" s="339"/>
      <c r="AK1031" s="339"/>
      <c r="AL1031" s="339"/>
      <c r="AM1031" s="339"/>
      <c r="AN1031" s="339"/>
      <c r="AO1031" s="339"/>
      <c r="AP1031" s="339"/>
      <c r="AQ1031" s="339"/>
      <c r="AR1031" s="339"/>
      <c r="AS1031" s="339"/>
      <c r="AT1031" s="339"/>
      <c r="AU1031" s="339"/>
      <c r="AV1031" s="339"/>
      <c r="AW1031" s="339"/>
      <c r="AX1031" s="339"/>
      <c r="AY1031" s="339"/>
      <c r="AZ1031" s="339"/>
      <c r="BA1031" s="351"/>
      <c r="BB1031" s="394"/>
      <c r="BC1031"/>
      <c r="BD1031"/>
      <c r="BE1031"/>
      <c r="BF1031"/>
      <c r="BG1031"/>
      <c r="BH1031"/>
      <c r="BI1031"/>
      <c r="BJ1031"/>
      <c r="BK1031"/>
      <c r="BL1031"/>
      <c r="BM1031"/>
      <c r="BN1031"/>
      <c r="BO1031"/>
      <c r="BP1031"/>
      <c r="BQ1031"/>
      <c r="BR1031"/>
      <c r="BS1031"/>
      <c r="BT1031"/>
      <c r="BU1031"/>
      <c r="BV1031"/>
      <c r="BW1031"/>
      <c r="BX1031"/>
      <c r="BY1031" s="351"/>
      <c r="BZ1031" s="352"/>
      <c r="CA1031" s="352"/>
      <c r="CB1031" s="352"/>
      <c r="CC1031" s="352"/>
      <c r="CD1031" s="352"/>
      <c r="CE1031" s="352"/>
      <c r="CF1031" s="352"/>
      <c r="CG1031" s="352"/>
      <c r="CH1031" s="352"/>
      <c r="CI1031" s="352"/>
      <c r="CJ1031" s="352"/>
      <c r="CK1031" s="352"/>
      <c r="CL1031" s="352"/>
      <c r="CM1031" s="352"/>
      <c r="CN1031" s="352"/>
      <c r="CO1031" s="352"/>
      <c r="CP1031" s="352"/>
      <c r="CQ1031" s="352"/>
      <c r="CR1031" s="352"/>
      <c r="CS1031" s="352"/>
      <c r="CT1031" s="352"/>
      <c r="CU1031" s="352"/>
      <c r="CV1031" s="352"/>
      <c r="CW1031" s="352"/>
      <c r="CX1031" s="352"/>
      <c r="CY1031" s="352"/>
      <c r="CZ1031" s="352"/>
    </row>
    <row r="1032" s="346" customFormat="true" ht="17.1" customHeight="true" x14ac:dyDescent="0.2">
      <c r="A1032" s="997"/>
      <c r="B1032" s="528" t="s">
        <v>194</v>
      </c>
      <c r="C1032" s="529">
        <v>11072</v>
      </c>
      <c r="AB1032" s="339"/>
      <c r="AC1032" s="339"/>
      <c r="AD1032" s="339"/>
      <c r="AE1032" s="339"/>
      <c r="AF1032" s="339"/>
      <c r="AG1032" s="339"/>
      <c r="AH1032" s="339"/>
      <c r="AI1032" s="339"/>
      <c r="AJ1032" s="339"/>
      <c r="AK1032" s="339"/>
      <c r="AL1032" s="339"/>
      <c r="AM1032" s="339"/>
      <c r="AN1032" s="339"/>
      <c r="AO1032" s="339"/>
      <c r="AP1032" s="339"/>
      <c r="AQ1032" s="339"/>
      <c r="AR1032" s="339"/>
      <c r="AS1032" s="339"/>
      <c r="AT1032" s="339"/>
      <c r="AU1032" s="339"/>
      <c r="AV1032" s="339"/>
      <c r="AW1032" s="339"/>
      <c r="AX1032" s="339"/>
      <c r="AY1032" s="339"/>
      <c r="AZ1032" s="339"/>
      <c r="BA1032" s="351"/>
      <c r="BB1032" s="394"/>
      <c r="BC1032"/>
      <c r="BD1032"/>
      <c r="BE1032"/>
      <c r="BF1032"/>
      <c r="BG1032"/>
      <c r="BH1032"/>
      <c r="BI1032"/>
      <c r="BJ1032"/>
      <c r="BK1032"/>
      <c r="BL1032"/>
      <c r="BM1032"/>
      <c r="BN1032"/>
      <c r="BO1032"/>
      <c r="BP1032"/>
      <c r="BQ1032"/>
      <c r="BR1032"/>
      <c r="BS1032"/>
      <c r="BT1032"/>
      <c r="BU1032"/>
      <c r="BV1032"/>
      <c r="BW1032"/>
      <c r="BX1032"/>
      <c r="BY1032" s="351"/>
      <c r="BZ1032" s="352"/>
      <c r="CA1032" s="352"/>
      <c r="CB1032" s="352"/>
      <c r="CC1032" s="352"/>
      <c r="CD1032" s="352"/>
      <c r="CE1032" s="352"/>
      <c r="CF1032" s="352"/>
      <c r="CG1032" s="352"/>
      <c r="CH1032" s="352"/>
      <c r="CI1032" s="352"/>
      <c r="CJ1032" s="352"/>
      <c r="CK1032" s="352"/>
      <c r="CL1032" s="352"/>
      <c r="CM1032" s="352"/>
      <c r="CN1032" s="352"/>
      <c r="CO1032" s="352"/>
      <c r="CP1032" s="352"/>
      <c r="CQ1032" s="352"/>
      <c r="CR1032" s="352"/>
      <c r="CS1032" s="352"/>
      <c r="CT1032" s="352"/>
      <c r="CU1032" s="352"/>
      <c r="CV1032" s="352"/>
      <c r="CW1032" s="352"/>
      <c r="CX1032" s="352"/>
      <c r="CY1032" s="352"/>
      <c r="CZ1032" s="352"/>
    </row>
    <row r="1033" s="346" customFormat="true" ht="17.1" customHeight="true" x14ac:dyDescent="0.2">
      <c r="A1033" s="998"/>
      <c r="B1033" s="530" t="s">
        <v>195</v>
      </c>
      <c r="C1033" s="531">
        <v>0</v>
      </c>
      <c r="AB1033" s="339"/>
      <c r="AC1033" s="339"/>
      <c r="AD1033" s="339"/>
      <c r="AE1033" s="339"/>
      <c r="AF1033" s="339"/>
      <c r="AG1033" s="339"/>
      <c r="AH1033" s="339"/>
      <c r="AI1033" s="339"/>
      <c r="AJ1033" s="339"/>
      <c r="AK1033" s="339"/>
      <c r="AL1033" s="339"/>
      <c r="AM1033" s="339"/>
      <c r="AN1033" s="339"/>
      <c r="AO1033" s="339"/>
      <c r="AP1033" s="339"/>
      <c r="AQ1033" s="339"/>
      <c r="AR1033" s="339"/>
      <c r="AS1033" s="339"/>
      <c r="AT1033" s="339"/>
      <c r="AU1033" s="339"/>
      <c r="AV1033" s="339"/>
      <c r="AW1033" s="339"/>
      <c r="AX1033" s="339"/>
      <c r="AY1033" s="339"/>
      <c r="AZ1033" s="339"/>
      <c r="BA1033" s="451"/>
      <c r="BB1033" s="321"/>
      <c r="BC1033" s="451"/>
      <c r="BD1033" s="451"/>
      <c r="BE1033" s="451"/>
      <c r="BF1033" s="451"/>
      <c r="BG1033" s="451"/>
      <c r="BH1033" s="451"/>
      <c r="BI1033" s="451"/>
      <c r="BJ1033" s="451"/>
      <c r="BK1033" s="451"/>
      <c r="BL1033" s="451"/>
      <c r="BM1033" s="451"/>
      <c r="BN1033" s="451"/>
      <c r="BO1033" s="451"/>
      <c r="BP1033" s="451"/>
      <c r="BQ1033" s="451"/>
      <c r="BR1033" s="451"/>
      <c r="BS1033" s="451"/>
      <c r="BT1033" s="451"/>
      <c r="BU1033" s="451"/>
      <c r="BV1033" s="451"/>
      <c r="BW1033" s="451"/>
      <c r="BX1033" s="451"/>
      <c r="BY1033" s="451"/>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346" customFormat="true" ht="12.95" customHeight="true" x14ac:dyDescent="0.2">
      <c r="A1034" s="999" t="s">
        <v>656</v>
      </c>
      <c r="B1034" s="999"/>
      <c r="C1034" s="999"/>
      <c r="AB1034" s="339"/>
      <c r="AC1034" s="339"/>
      <c r="AD1034" s="339"/>
      <c r="AE1034" s="339"/>
      <c r="AF1034" s="339"/>
      <c r="AG1034" s="339"/>
      <c r="AH1034" s="339"/>
      <c r="AI1034" s="339"/>
      <c r="AJ1034" s="339"/>
      <c r="AK1034" s="339"/>
      <c r="AL1034" s="339"/>
      <c r="AM1034" s="339"/>
      <c r="AN1034" s="339"/>
      <c r="AO1034" s="339"/>
      <c r="AP1034" s="339"/>
      <c r="AQ1034" s="339"/>
      <c r="AR1034" s="339"/>
      <c r="AS1034" s="339"/>
      <c r="AT1034" s="339"/>
      <c r="AU1034" s="339"/>
      <c r="AV1034" s="339"/>
      <c r="AW1034" s="339"/>
      <c r="AX1034" s="339"/>
      <c r="AY1034" s="339"/>
      <c r="AZ1034" s="339"/>
      <c r="BA1034" s="351"/>
      <c r="BB1034" s="394"/>
      <c r="BC1034"/>
      <c r="BD1034"/>
      <c r="BE1034"/>
      <c r="BF1034"/>
      <c r="BG1034"/>
      <c r="BH1034"/>
      <c r="BI1034"/>
      <c r="BJ1034"/>
      <c r="BK1034"/>
      <c r="BL1034"/>
      <c r="BM1034"/>
      <c r="BN1034"/>
      <c r="BO1034"/>
      <c r="BP1034"/>
      <c r="BQ1034"/>
      <c r="BR1034"/>
      <c r="BS1034"/>
      <c r="BT1034"/>
      <c r="BU1034"/>
      <c r="BV1034"/>
      <c r="BW1034"/>
      <c r="BX1034"/>
      <c r="BY1034" s="351"/>
      <c r="BZ1034" s="352"/>
      <c r="CA1034" s="352"/>
      <c r="CB1034" s="352"/>
      <c r="CC1034" s="352"/>
      <c r="CD1034" s="352"/>
      <c r="CE1034" s="352"/>
      <c r="CF1034" s="352"/>
      <c r="CG1034" s="352"/>
      <c r="CH1034" s="352"/>
      <c r="CI1034" s="352"/>
      <c r="CJ1034" s="352"/>
      <c r="CK1034" s="352"/>
      <c r="CL1034" s="352"/>
      <c r="CM1034" s="352"/>
      <c r="CN1034" s="352"/>
      <c r="CO1034" s="352"/>
      <c r="CP1034" s="352"/>
      <c r="CQ1034" s="352"/>
      <c r="CR1034" s="352"/>
      <c r="CS1034" s="352"/>
      <c r="CT1034" s="352"/>
      <c r="CU1034" s="352"/>
      <c r="CV1034" s="352"/>
      <c r="CW1034" s="352"/>
      <c r="CX1034" s="352"/>
      <c r="CY1034" s="352"/>
      <c r="CZ1034" s="352"/>
    </row>
    <row r="1035" s="346" customFormat="true" ht="15" customHeight="true" x14ac:dyDescent="0.2">
      <c r="B1035" s="438"/>
      <c r="AB1035" s="339"/>
      <c r="AC1035" s="339"/>
      <c r="AD1035" s="339"/>
      <c r="AE1035" s="339"/>
      <c r="AF1035" s="339"/>
      <c r="AG1035" s="339"/>
      <c r="AH1035" s="339"/>
      <c r="AI1035" s="339"/>
      <c r="AJ1035" s="339"/>
      <c r="AK1035" s="339"/>
      <c r="AL1035" s="339"/>
      <c r="AM1035" s="339"/>
      <c r="AN1035" s="339"/>
      <c r="AO1035" s="339"/>
      <c r="AP1035" s="339"/>
      <c r="AQ1035" s="339"/>
      <c r="AR1035" s="339"/>
      <c r="AS1035" s="339"/>
      <c r="AT1035" s="339"/>
      <c r="AU1035" s="339"/>
      <c r="AV1035" s="339"/>
      <c r="AW1035" s="339"/>
      <c r="AX1035" s="339"/>
      <c r="AY1035" s="339"/>
      <c r="AZ1035" s="339"/>
      <c r="BA1035" s="436"/>
      <c r="BB1035" s="363"/>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395" t="s">
        <v>120</v>
      </c>
      <c r="B1036" s="303" t="s">
        <v>121</v>
      </c>
    </row>
    <row r="1037" ht="15" customHeight="true" x14ac:dyDescent="0.2">
      <c r="A1037" s="396" t="str">
        <f>R15</f>
        <v>Cibao Nordeste</v>
      </c>
      <c r="B1037" s="396">
        <f>BR122+BR123</f>
        <v>6242.1451535450542</v>
      </c>
    </row>
    <row r="1038" ht="15" customHeight="true" x14ac:dyDescent="0.2">
      <c r="A1038" s="396" t="str">
        <f>S15</f>
        <v>Cibao Noroeste</v>
      </c>
      <c r="B1038" s="396">
        <f>BS122+BS123</f>
        <v>3840.6471091832418</v>
      </c>
    </row>
    <row r="1039" ht="15" customHeight="true" x14ac:dyDescent="0.2">
      <c r="A1039" s="396" t="str">
        <f>T15</f>
        <v>Cibao Norte</v>
      </c>
      <c r="B1039" s="396">
        <f>BT122+BT123</f>
        <v>16443.627241960563</v>
      </c>
    </row>
    <row r="1040" ht="15" customHeight="true" x14ac:dyDescent="0.2">
      <c r="A1040" s="396" t="str">
        <f>U15</f>
        <v>Cibao Sur</v>
      </c>
      <c r="B1040" s="396">
        <f>BU122+BU123</f>
        <v>7126.2646618971576</v>
      </c>
    </row>
    <row r="1041" ht="15" customHeight="true" x14ac:dyDescent="0.2">
      <c r="A1041" s="396" t="str">
        <f>V15</f>
        <v>Del Yuma</v>
      </c>
      <c r="B1041" s="396">
        <f>BV122+BV123</f>
        <v>6767.9479934191568</v>
      </c>
    </row>
    <row r="1042" ht="15" customHeight="true" x14ac:dyDescent="0.2">
      <c r="A1042" s="396" t="str">
        <f>W15</f>
        <v>El Valle</v>
      </c>
      <c r="B1042" s="396">
        <f>BW122+BW123</f>
        <v>3090.6669494317616</v>
      </c>
    </row>
    <row r="1043" ht="15" customHeight="true" x14ac:dyDescent="0.2">
      <c r="A1043" s="396" t="str">
        <f>X15</f>
        <v>Enriquillo</v>
      </c>
      <c r="B1043" s="396">
        <f>BX122+XR123</f>
        <v>3235.8796518206059</v>
      </c>
    </row>
    <row r="1044" ht="15" customHeight="true" x14ac:dyDescent="0.2">
      <c r="A1044" s="396" t="str">
        <f>Y15</f>
        <v>Higuamo</v>
      </c>
      <c r="B1044" s="396">
        <f>BY122+BY123</f>
        <v>5732.9096855999742</v>
      </c>
    </row>
    <row r="1045" ht="15" customHeight="true" x14ac:dyDescent="0.2">
      <c r="A1045" s="396" t="str">
        <f>Z15</f>
        <v>Metropolitana</v>
      </c>
      <c r="B1045" s="396">
        <f>BZ122+BZ123</f>
        <v>40010.161272029152</v>
      </c>
    </row>
    <row r="1046" ht="15" customHeight="true" x14ac:dyDescent="0.2">
      <c r="A1046" s="363" t="str">
        <f>AA15</f>
        <v>Valdesia</v>
      </c>
      <c r="B1046" s="396">
        <f>CA122+CA123</f>
        <v>11631.351641571753</v>
      </c>
    </row>
    <row r="1047" ht="15" customHeight="true" x14ac:dyDescent="0.2">
      <c r="A1047" s="363">
        <f>AB15</f>
        <v>0</v>
      </c>
      <c r="B1047" s="396">
        <f>CB122+CB123</f>
        <v>0</v>
      </c>
    </row>
    <row r="1048" ht="15" customHeight="true" x14ac:dyDescent="0.2">
      <c r="A1048" s="363">
        <f>AC15</f>
        <v>0</v>
      </c>
      <c r="B1048" s="396">
        <f>CC122+CC123</f>
        <v>0</v>
      </c>
    </row>
    <row r="1049" ht="15" customHeight="true" x14ac:dyDescent="0.2">
      <c r="A1049" s="363">
        <f>AD15</f>
        <v>0</v>
      </c>
      <c r="B1049" s="396">
        <f>CD122+CD123</f>
        <v>0</v>
      </c>
    </row>
    <row r="1050" ht="15" customHeight="true" x14ac:dyDescent="0.2">
      <c r="A1050" s="363">
        <f>AE15</f>
        <v>0</v>
      </c>
      <c r="B1050" s="396">
        <f>CE122+CE123</f>
        <v>0</v>
      </c>
    </row>
    <row r="1051" ht="15" customHeight="true" x14ac:dyDescent="0.2">
      <c r="A1051" s="363">
        <f>AF15</f>
        <v>0</v>
      </c>
      <c r="B1051" s="396">
        <f>CF122+CF123</f>
        <v>0</v>
      </c>
    </row>
    <row r="1052" ht="15" customHeight="true" x14ac:dyDescent="0.2">
      <c r="A1052" s="363">
        <f>AG15</f>
        <v>0</v>
      </c>
      <c r="B1052" s="396">
        <f>CG122+CG123</f>
        <v>0</v>
      </c>
    </row>
    <row r="1053" ht="15" customHeight="true" x14ac:dyDescent="0.2">
      <c r="A1053" s="363">
        <f>AH15</f>
        <v>0</v>
      </c>
      <c r="B1053" s="396">
        <f>CH122+CH123</f>
        <v>0</v>
      </c>
    </row>
    <row r="1054" ht="15" customHeight="true" x14ac:dyDescent="0.2">
      <c r="A1054" s="363">
        <f>AI15</f>
        <v>0</v>
      </c>
      <c r="B1054" s="396">
        <f>CI122+CI123</f>
        <v>0</v>
      </c>
    </row>
    <row r="1055" ht="15" customHeight="true" x14ac:dyDescent="0.2">
      <c r="A1055" s="363">
        <f>AJ15</f>
        <v>0</v>
      </c>
      <c r="B1055" s="396">
        <f>CJ122+CJ123</f>
        <v>0</v>
      </c>
    </row>
    <row r="1056" ht="15" customHeight="true" x14ac:dyDescent="0.2">
      <c r="A1056" s="363">
        <f>AK15</f>
        <v>0</v>
      </c>
      <c r="B1056" s="396">
        <f>CK122+CK123</f>
        <v>0</v>
      </c>
    </row>
    <row r="1057" ht="15" customHeight="true" x14ac:dyDescent="0.2">
      <c r="A1057" s="363">
        <f>AL15</f>
        <v>0</v>
      </c>
      <c r="B1057" s="396">
        <f>CL122+CL123</f>
        <v>0</v>
      </c>
    </row>
    <row r="1058" ht="15" customHeight="true" x14ac:dyDescent="0.2">
      <c r="A1058" s="363">
        <f>AM15</f>
        <v>0</v>
      </c>
      <c r="B1058" s="396">
        <f>CM122+CM123</f>
        <v>0</v>
      </c>
    </row>
    <row r="1059" ht="15" customHeight="true" x14ac:dyDescent="0.2">
      <c r="A1059" s="363">
        <f>AN15</f>
        <v>0</v>
      </c>
      <c r="B1059" s="396">
        <f>CN122+CN123</f>
        <v>0</v>
      </c>
    </row>
    <row r="1060" ht="15" customHeight="true" x14ac:dyDescent="0.2">
      <c r="A1060" s="363">
        <f>AO15</f>
        <v>0</v>
      </c>
      <c r="B1060" s="396">
        <f>CO122+CO123</f>
        <v>0</v>
      </c>
    </row>
    <row r="1061" ht="15" customHeight="true" x14ac:dyDescent="0.2">
      <c r="A1061" s="363">
        <f>AP15</f>
        <v>0</v>
      </c>
      <c r="B1061" s="396">
        <f>CP122+CP123</f>
        <v>0</v>
      </c>
    </row>
    <row r="1062" ht="15" customHeight="true" x14ac:dyDescent="0.2">
      <c r="A1062" s="363">
        <f>AQ15</f>
        <v>0</v>
      </c>
      <c r="B1062" s="396">
        <f>CQ122+CQ123</f>
        <v>0</v>
      </c>
    </row>
    <row r="1063" ht="15" customHeight="true" x14ac:dyDescent="0.2">
      <c r="A1063" s="363">
        <f>AR15</f>
        <v>0</v>
      </c>
      <c r="B1063" s="396">
        <f>CR122+CR123</f>
        <v>0</v>
      </c>
    </row>
    <row r="1064" ht="15" customHeight="true" x14ac:dyDescent="0.2">
      <c r="A1064" s="363">
        <f>AS15</f>
        <v>0</v>
      </c>
      <c r="B1064" s="396">
        <f>CS122+CS123</f>
        <v>0</v>
      </c>
    </row>
    <row r="1065" ht="15" customHeight="true" x14ac:dyDescent="0.2">
      <c r="A1065" s="363">
        <f>AT15</f>
        <v>0</v>
      </c>
      <c r="B1065" s="396">
        <f>CT122+CT123</f>
        <v>0</v>
      </c>
    </row>
    <row r="1066" ht="15" customHeight="true" x14ac:dyDescent="0.2">
      <c r="A1066" s="363">
        <f>AU15</f>
        <v>0</v>
      </c>
      <c r="B1066" s="396">
        <f>CU122+CU123</f>
        <v>0</v>
      </c>
    </row>
    <row r="1067" ht="15" customHeight="true" x14ac:dyDescent="0.2">
      <c r="A1067" s="363">
        <f>AV15</f>
        <v>0</v>
      </c>
      <c r="B1067" s="396">
        <f>CV122+CV123</f>
        <v>0</v>
      </c>
    </row>
    <row r="1068" ht="15" customHeight="true" x14ac:dyDescent="0.2">
      <c r="A1068" s="363">
        <f>AW15</f>
        <v>0</v>
      </c>
      <c r="B1068" s="396">
        <f>CW122+CW123</f>
        <v>0</v>
      </c>
    </row>
    <row r="1069" ht="15" customHeight="true" x14ac:dyDescent="0.2">
      <c r="A1069" s="363">
        <f>AX15</f>
        <v>0</v>
      </c>
      <c r="B1069" s="396">
        <f>CX122+CX123</f>
        <v>0</v>
      </c>
    </row>
    <row r="1070" ht="15" customHeight="true" x14ac:dyDescent="0.2">
      <c r="A1070" s="363">
        <f>AY15</f>
        <v>0</v>
      </c>
      <c r="B1070" s="396">
        <f>CY122+CY123</f>
        <v>0</v>
      </c>
    </row>
    <row r="1071" ht="15" customHeight="true" x14ac:dyDescent="0.2">
      <c r="A1071" s="363"/>
      <c r="B1071" s="396"/>
    </row>
    <row r="1072" ht="15" customHeight="true" x14ac:dyDescent="0.2">
      <c r="A1072" s="396">
        <f>34-COUNTIF(A1037:A1071,"0")</f>
        <v>10</v>
      </c>
      <c r="B1072" s="363" t="s">
        <v>137</v>
      </c>
    </row>
    <row r="1100" s="339" customFormat="true" ht="17.1" customHeight="true" x14ac:dyDescent="0.2">
      <c r="A1100" s="871"/>
      <c r="B1100" s="868"/>
      <c r="BA1100" s="436"/>
      <c r="BB1100" s="363"/>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row>
    <row r="1101" s="339" customFormat="true" ht="17.1" customHeight="true" x14ac:dyDescent="0.2">
      <c r="A1101" s="872"/>
      <c r="B1101" s="869"/>
      <c r="BA1101" s="436"/>
      <c r="BB1101" s="363"/>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row>
    <row r="1102" s="339" customFormat="true" ht="15" customHeight="true" x14ac:dyDescent="0.2">
      <c r="BA1102" s="436"/>
      <c r="BB1102" s="363"/>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39" customFormat="true" ht="15" customHeight="true" x14ac:dyDescent="0.2">
      <c r="BA1103" s="436"/>
      <c r="BB1103" s="363"/>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39" customFormat="true" ht="15" customHeight="true" x14ac:dyDescent="0.2">
      <c r="BA1104" s="436"/>
      <c r="BB1104" s="363"/>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39" customFormat="true" ht="15" customHeight="true" x14ac:dyDescent="0.2">
      <c r="BA1105" s="436"/>
      <c r="BB1105" s="363"/>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39" customFormat="true" ht="15" customHeight="true" x14ac:dyDescent="0.2">
      <c r="BA1106" s="436"/>
      <c r="BB1106" s="363"/>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39" customFormat="true" ht="15" customHeight="true" x14ac:dyDescent="0.2">
      <c r="BA1107" s="436"/>
      <c r="BB1107" s="363"/>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39" customFormat="true" ht="15" customHeight="true" x14ac:dyDescent="0.2">
      <c r="BA1108" s="436"/>
      <c r="BB1108" s="363"/>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39" customFormat="true" ht="15" customHeight="true" x14ac:dyDescent="0.2">
      <c r="BA1109" s="436"/>
      <c r="BB1109" s="363"/>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39" customFormat="true" ht="15" customHeight="true" x14ac:dyDescent="0.2">
      <c r="BA1110" s="436"/>
      <c r="BB1110" s="363"/>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39" customFormat="true" ht="15" customHeight="true" x14ac:dyDescent="0.2">
      <c r="BA1111" s="436"/>
      <c r="BB1111" s="363"/>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39" customFormat="true" ht="15" customHeight="true" x14ac:dyDescent="0.2">
      <c r="BA1112" s="436"/>
      <c r="BB1112" s="363"/>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39" customFormat="true" ht="15" customHeight="true" x14ac:dyDescent="0.2">
      <c r="BA1113" s="436"/>
      <c r="BB1113" s="363"/>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339" customFormat="true" ht="17.1" customHeight="true" x14ac:dyDescent="0.2">
      <c r="A1114" s="872"/>
      <c r="B1114" s="869"/>
      <c r="C1114" s="856"/>
      <c r="D1114" s="856"/>
      <c r="E1114" s="856"/>
      <c r="F1114" s="856"/>
      <c r="G1114" s="856"/>
      <c r="H1114" s="856"/>
      <c r="I1114" s="856"/>
      <c r="J1114" s="856"/>
      <c r="K1114" s="856"/>
      <c r="L1114" s="856"/>
      <c r="M1114" s="856"/>
      <c r="N1114" s="856"/>
      <c r="O1114" s="856"/>
      <c r="P1114" s="856"/>
      <c r="Q1114" s="856"/>
      <c r="R1114" s="856"/>
      <c r="S1114" s="856"/>
      <c r="T1114" s="856"/>
      <c r="U1114" s="856"/>
      <c r="V1114" s="856"/>
      <c r="W1114" s="856"/>
      <c r="X1114" s="856"/>
      <c r="Y1114" s="856"/>
      <c r="Z1114" s="856"/>
      <c r="AA1114" s="856"/>
      <c r="BA1114" s="436"/>
      <c r="BB1114" s="363"/>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row>
    <row r="1115" s="339" customFormat="true" ht="17.1" customHeight="true" x14ac:dyDescent="0.2">
      <c r="A1115" s="872"/>
      <c r="B1115" s="869"/>
      <c r="C1115" s="856"/>
      <c r="D1115" s="856"/>
      <c r="E1115" s="856"/>
      <c r="F1115" s="856"/>
      <c r="G1115" s="856"/>
      <c r="H1115" s="856"/>
      <c r="I1115" s="856"/>
      <c r="J1115" s="856"/>
      <c r="K1115" s="856"/>
      <c r="L1115" s="856"/>
      <c r="M1115" s="856"/>
      <c r="N1115" s="856"/>
      <c r="O1115" s="856"/>
      <c r="P1115" s="856"/>
      <c r="Q1115" s="856"/>
      <c r="R1115" s="856"/>
      <c r="S1115" s="856"/>
      <c r="T1115" s="856"/>
      <c r="U1115" s="856"/>
      <c r="V1115" s="856"/>
      <c r="W1115" s="856"/>
      <c r="X1115" s="856"/>
      <c r="Y1115" s="856"/>
      <c r="Z1115" s="856"/>
      <c r="AA1115" s="856"/>
      <c r="BA1115" s="436"/>
      <c r="BB1115" s="363"/>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row>
    <row r="1116" s="339" customFormat="true" ht="17.1" customHeight="true" x14ac:dyDescent="0.2">
      <c r="A1116" s="872"/>
      <c r="B1116" s="869"/>
      <c r="C1116" s="856"/>
      <c r="D1116" s="856"/>
      <c r="E1116" s="856"/>
      <c r="F1116" s="856"/>
      <c r="G1116" s="856"/>
      <c r="H1116" s="856"/>
      <c r="I1116" s="856"/>
      <c r="J1116" s="856"/>
      <c r="K1116" s="856"/>
      <c r="L1116" s="856"/>
      <c r="M1116" s="856"/>
      <c r="N1116" s="856"/>
      <c r="O1116" s="856"/>
      <c r="P1116" s="856"/>
      <c r="Q1116" s="856"/>
      <c r="R1116" s="856"/>
      <c r="S1116" s="856"/>
      <c r="T1116" s="856"/>
      <c r="U1116" s="856"/>
      <c r="V1116" s="856"/>
      <c r="W1116" s="856"/>
      <c r="X1116" s="856"/>
      <c r="Y1116" s="856"/>
      <c r="Z1116" s="856"/>
      <c r="AA1116" s="856"/>
      <c r="BA1116" s="436"/>
      <c r="BB1116" s="363"/>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row>
    <row r="1117" s="339" customFormat="true" ht="17.1" customHeight="true" x14ac:dyDescent="0.2">
      <c r="A1117" s="873"/>
      <c r="B1117" s="870"/>
      <c r="C1117" s="858"/>
      <c r="D1117" s="858"/>
      <c r="E1117" s="858"/>
      <c r="F1117" s="858"/>
      <c r="G1117" s="858"/>
      <c r="H1117" s="858"/>
      <c r="I1117" s="858"/>
      <c r="J1117" s="858"/>
      <c r="K1117" s="858"/>
      <c r="L1117" s="858"/>
      <c r="M1117" s="858"/>
      <c r="N1117" s="858"/>
      <c r="O1117" s="858"/>
      <c r="P1117" s="858"/>
      <c r="Q1117" s="858"/>
      <c r="R1117" s="858"/>
      <c r="S1117" s="858"/>
      <c r="T1117" s="858"/>
      <c r="U1117" s="858"/>
      <c r="V1117" s="858"/>
      <c r="W1117" s="858"/>
      <c r="X1117" s="858"/>
      <c r="Y1117" s="858"/>
      <c r="Z1117" s="858"/>
      <c r="AA1117" s="858"/>
      <c r="BA1117" s="436"/>
      <c r="BB1117" s="363"/>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row>
    <row r="1118" s="339" customFormat="true" ht="15" customHeight="true" x14ac:dyDescent="0.2">
      <c r="BA1118" s="436"/>
      <c r="BB1118" s="363"/>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39" customFormat="true" ht="15" customHeight="true" x14ac:dyDescent="0.2">
      <c r="BA1119" s="436"/>
      <c r="BB1119" s="363"/>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39" customFormat="true" ht="15" customHeight="true" x14ac:dyDescent="0.2">
      <c r="BA1120" s="436"/>
      <c r="BB1120" s="363"/>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39" customFormat="true" ht="15" customHeight="true" x14ac:dyDescent="0.2">
      <c r="BA1121" s="436"/>
      <c r="BB1121" s="363"/>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39" customFormat="true" ht="15" customHeight="true" x14ac:dyDescent="0.2">
      <c r="BA1122" s="436"/>
      <c r="BB1122" s="363"/>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39" customFormat="true" ht="15" customHeight="true" x14ac:dyDescent="0.2">
      <c r="BA1123" s="436"/>
      <c r="BB1123" s="363"/>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39" customFormat="true" ht="15" customHeight="true" x14ac:dyDescent="0.2">
      <c r="BA1124" s="436"/>
      <c r="BB1124" s="363"/>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39" customFormat="true" ht="15" customHeight="true" x14ac:dyDescent="0.2">
      <c r="BA1125" s="436"/>
      <c r="BB1125" s="363"/>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39" customFormat="true" ht="15" customHeight="true" x14ac:dyDescent="0.2">
      <c r="BA1126" s="436"/>
      <c r="BB1126" s="363"/>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39" customFormat="true" ht="15" customHeight="true" x14ac:dyDescent="0.2">
      <c r="BA1127" s="436"/>
      <c r="BB1127" s="363"/>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39" customFormat="true" ht="15" customHeight="true" x14ac:dyDescent="0.2">
      <c r="BA1128" s="436"/>
      <c r="BB1128" s="363"/>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39" customFormat="true" ht="15" customHeight="true" x14ac:dyDescent="0.2">
      <c r="BA1129" s="436"/>
      <c r="BB1129" s="363"/>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39" customFormat="true" ht="15" customHeight="true" x14ac:dyDescent="0.2">
      <c r="BA1130" s="436"/>
      <c r="BB1130" s="363"/>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39" customFormat="true" ht="15" customHeight="true" x14ac:dyDescent="0.2">
      <c r="BA1131" s="436"/>
      <c r="BB1131" s="363"/>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39" customFormat="true" ht="15" customHeight="true" x14ac:dyDescent="0.2">
      <c r="BA1132" s="436"/>
      <c r="BB1132" s="363"/>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39" customFormat="true" ht="15" customHeight="true" x14ac:dyDescent="0.2">
      <c r="BA1133" s="436"/>
      <c r="BB1133" s="363"/>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39" customFormat="true" ht="15" customHeight="true" x14ac:dyDescent="0.2">
      <c r="BA1134" s="436"/>
      <c r="BB1134" s="363"/>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39" customFormat="true" ht="15" customHeight="true" x14ac:dyDescent="0.2">
      <c r="BA1135" s="436"/>
      <c r="BB1135" s="363"/>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39" customFormat="true" ht="15" customHeight="true" x14ac:dyDescent="0.2">
      <c r="BA1136" s="436"/>
      <c r="BB1136" s="363"/>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39" customFormat="true" ht="15" customHeight="true" x14ac:dyDescent="0.2">
      <c r="BA1137" s="436"/>
      <c r="BB1137" s="363"/>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39" customFormat="true" ht="15" customHeight="true" x14ac:dyDescent="0.2">
      <c r="BA1138" s="436"/>
      <c r="BB1138" s="363"/>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39" customFormat="true" ht="15" customHeight="true" x14ac:dyDescent="0.2">
      <c r="BA1139" s="436"/>
      <c r="BB1139" s="363"/>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39" customFormat="true" ht="15" customHeight="true" x14ac:dyDescent="0.2">
      <c r="BA1140" s="436"/>
      <c r="BB1140" s="363"/>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39" customFormat="true" ht="15" customHeight="true" x14ac:dyDescent="0.2">
      <c r="BA1141" s="436"/>
      <c r="BB1141" s="363"/>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39" customFormat="true" ht="15" customHeight="true" x14ac:dyDescent="0.2">
      <c r="BA1142" s="436"/>
      <c r="BB1142" s="363"/>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39" customFormat="true" ht="15" customHeight="true" x14ac:dyDescent="0.2">
      <c r="BA1143" s="436"/>
      <c r="BB1143" s="363"/>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39" customFormat="true" ht="15" customHeight="true" x14ac:dyDescent="0.2">
      <c r="BA1144" s="436"/>
      <c r="BB1144" s="363"/>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39" customFormat="true" ht="15" customHeight="true" x14ac:dyDescent="0.2">
      <c r="BA1145" s="436"/>
      <c r="BB1145" s="363"/>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39" customFormat="true" ht="15" customHeight="true" x14ac:dyDescent="0.2">
      <c r="BA1146" s="436"/>
      <c r="BB1146" s="363"/>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39" customFormat="true" ht="15" customHeight="true" x14ac:dyDescent="0.2">
      <c r="BA1147" s="436"/>
      <c r="BB1147" s="363"/>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39" customFormat="true" ht="15" customHeight="true" x14ac:dyDescent="0.2">
      <c r="BA1148" s="436"/>
      <c r="BB1148" s="363"/>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39" customFormat="true" ht="15" customHeight="true" x14ac:dyDescent="0.2">
      <c r="BA1149" s="436"/>
      <c r="BB1149" s="363"/>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39" customFormat="true" ht="15" customHeight="true" x14ac:dyDescent="0.2">
      <c r="BA1150" s="436"/>
      <c r="BB1150" s="363"/>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39" customFormat="true" ht="15" customHeight="true" x14ac:dyDescent="0.2">
      <c r="BA1151" s="436"/>
      <c r="BB1151" s="363"/>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39" customFormat="true" ht="15" customHeight="true" x14ac:dyDescent="0.2">
      <c r="BA1152" s="436"/>
      <c r="BB1152" s="363"/>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39" customFormat="true" ht="15" customHeight="true" x14ac:dyDescent="0.2">
      <c r="BA1153" s="436"/>
      <c r="BB1153" s="363"/>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39" customFormat="true" ht="15" customHeight="true" x14ac:dyDescent="0.2">
      <c r="BA1154" s="436"/>
      <c r="BB1154" s="363"/>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39" customFormat="true" ht="15" customHeight="true" x14ac:dyDescent="0.2">
      <c r="BA1155" s="436"/>
      <c r="BB1155" s="363"/>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39" customFormat="true" ht="15" customHeight="true" x14ac:dyDescent="0.2">
      <c r="BA1156" s="436"/>
      <c r="BB1156" s="363"/>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39" customFormat="true" ht="15" customHeight="true" x14ac:dyDescent="0.2">
      <c r="BA1157" s="436"/>
      <c r="BB1157" s="363"/>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39" customFormat="true" ht="15" customHeight="true" x14ac:dyDescent="0.2">
      <c r="BA1158" s="436"/>
      <c r="BB1158" s="363"/>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39" customFormat="true" ht="15" customHeight="true" x14ac:dyDescent="0.2">
      <c r="BA1159" s="436"/>
      <c r="BB1159" s="363"/>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39" customFormat="true" ht="15" customHeight="true" x14ac:dyDescent="0.2">
      <c r="BA1160" s="436"/>
      <c r="BB1160" s="363"/>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39" customFormat="true" ht="15" customHeight="true" x14ac:dyDescent="0.2">
      <c r="BA1161" s="436"/>
      <c r="BB1161" s="363"/>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39" customFormat="true" ht="15" customHeight="true" x14ac:dyDescent="0.2">
      <c r="BA1162" s="436"/>
      <c r="BB1162" s="363"/>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39" customFormat="true" ht="15" customHeight="true" x14ac:dyDescent="0.2">
      <c r="BA1163" s="436"/>
      <c r="BB1163" s="363"/>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39" customFormat="true" ht="15" customHeight="true" x14ac:dyDescent="0.2">
      <c r="BA1164" s="436"/>
      <c r="BB1164" s="363"/>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39" customFormat="true" ht="15" customHeight="true" x14ac:dyDescent="0.2">
      <c r="BA1165" s="436"/>
      <c r="BB1165" s="363"/>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39" customFormat="true" ht="15" customHeight="true" x14ac:dyDescent="0.2">
      <c r="BA1166" s="436"/>
      <c r="BB1166" s="363"/>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39" customFormat="true" ht="15" customHeight="true" x14ac:dyDescent="0.2">
      <c r="BA1167" s="436"/>
      <c r="BB1167" s="363"/>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39" customFormat="true" ht="15" customHeight="true" x14ac:dyDescent="0.2">
      <c r="BA1168" s="436"/>
      <c r="BB1168" s="363"/>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39" customFormat="true" ht="15" customHeight="true" x14ac:dyDescent="0.2">
      <c r="BA1169" s="436"/>
      <c r="BB1169" s="363"/>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39" customFormat="true" ht="15" customHeight="true" x14ac:dyDescent="0.2">
      <c r="A1170" s="408"/>
      <c r="B1170" s="829"/>
      <c r="C1170" s="830"/>
      <c r="D1170" s="830"/>
      <c r="E1170" s="830"/>
      <c r="F1170" s="830"/>
      <c r="G1170" s="830"/>
      <c r="H1170" s="830"/>
      <c r="I1170" s="830"/>
      <c r="J1170" s="830"/>
      <c r="K1170" s="830"/>
      <c r="L1170" s="830"/>
      <c r="M1170" s="830"/>
      <c r="N1170" s="830"/>
      <c r="O1170" s="830"/>
      <c r="P1170" s="830"/>
      <c r="Q1170" s="830"/>
      <c r="R1170" s="830"/>
      <c r="S1170" s="830"/>
      <c r="T1170" s="830"/>
      <c r="U1170" s="830"/>
      <c r="V1170" s="830"/>
      <c r="W1170" s="830"/>
      <c r="X1170" s="830"/>
      <c r="Y1170" s="830"/>
      <c r="Z1170" s="830"/>
      <c r="AA1170" s="830"/>
      <c r="BA1170" s="436"/>
      <c r="BB1170" s="363"/>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39" customFormat="true" ht="15" customHeight="true" x14ac:dyDescent="0.2">
      <c r="A1171" s="408"/>
      <c r="B1171" s="829"/>
      <c r="C1171" s="830"/>
      <c r="D1171" s="830"/>
      <c r="E1171" s="830"/>
      <c r="F1171" s="830"/>
      <c r="G1171" s="830"/>
      <c r="H1171" s="830"/>
      <c r="I1171" s="830"/>
      <c r="J1171" s="830"/>
      <c r="K1171" s="830"/>
      <c r="L1171" s="830"/>
      <c r="M1171" s="830"/>
      <c r="N1171" s="830"/>
      <c r="O1171" s="830"/>
      <c r="P1171" s="830"/>
      <c r="Q1171" s="830"/>
      <c r="R1171" s="830"/>
      <c r="S1171" s="830"/>
      <c r="T1171" s="830"/>
      <c r="U1171" s="830"/>
      <c r="V1171" s="830"/>
      <c r="W1171" s="830"/>
      <c r="X1171" s="830"/>
      <c r="Y1171" s="830"/>
      <c r="Z1171" s="830"/>
      <c r="AA1171" s="830"/>
      <c r="BA1171" s="436"/>
      <c r="BB1171" s="363"/>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39" customFormat="true" ht="15" customHeight="true" x14ac:dyDescent="0.2">
      <c r="A1172" s="408"/>
      <c r="B1172" s="829"/>
      <c r="C1172" s="830"/>
      <c r="D1172" s="830"/>
      <c r="E1172" s="830"/>
      <c r="F1172" s="830"/>
      <c r="G1172" s="830"/>
      <c r="H1172" s="830"/>
      <c r="I1172" s="830"/>
      <c r="J1172" s="830"/>
      <c r="K1172" s="830"/>
      <c r="L1172" s="830"/>
      <c r="M1172" s="830"/>
      <c r="N1172" s="830"/>
      <c r="O1172" s="830"/>
      <c r="P1172" s="830"/>
      <c r="Q1172" s="830"/>
      <c r="R1172" s="830"/>
      <c r="S1172" s="830"/>
      <c r="T1172" s="830"/>
      <c r="U1172" s="830"/>
      <c r="V1172" s="830"/>
      <c r="W1172" s="830"/>
      <c r="X1172" s="830"/>
      <c r="Y1172" s="830"/>
      <c r="Z1172" s="830"/>
      <c r="AA1172" s="830"/>
      <c r="BA1172" s="436"/>
      <c r="BB1172" s="363"/>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39" customFormat="true" ht="15" customHeight="true" x14ac:dyDescent="0.2">
      <c r="A1173" s="408"/>
      <c r="B1173" s="829"/>
      <c r="C1173" s="830"/>
      <c r="D1173" s="830"/>
      <c r="E1173" s="830"/>
      <c r="F1173" s="830"/>
      <c r="G1173" s="830"/>
      <c r="H1173" s="830"/>
      <c r="I1173" s="830"/>
      <c r="J1173" s="830"/>
      <c r="K1173" s="830"/>
      <c r="L1173" s="830"/>
      <c r="M1173" s="830"/>
      <c r="N1173" s="830"/>
      <c r="O1173" s="830"/>
      <c r="P1173" s="830"/>
      <c r="Q1173" s="830"/>
      <c r="R1173" s="830"/>
      <c r="S1173" s="830"/>
      <c r="T1173" s="830"/>
      <c r="U1173" s="830"/>
      <c r="V1173" s="830"/>
      <c r="W1173" s="830"/>
      <c r="X1173" s="830"/>
      <c r="Y1173" s="830"/>
      <c r="Z1173" s="830"/>
      <c r="AA1173" s="830"/>
      <c r="BA1173" s="436"/>
      <c r="BB1173" s="363"/>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39" customFormat="true" ht="15" customHeight="true" x14ac:dyDescent="0.2">
      <c r="A1174" s="408"/>
      <c r="B1174" s="829"/>
      <c r="C1174" s="830"/>
      <c r="D1174" s="830"/>
      <c r="E1174" s="830"/>
      <c r="F1174" s="830"/>
      <c r="G1174" s="830"/>
      <c r="H1174" s="830"/>
      <c r="I1174" s="830"/>
      <c r="J1174" s="830"/>
      <c r="K1174" s="830"/>
      <c r="L1174" s="830"/>
      <c r="M1174" s="830"/>
      <c r="N1174" s="830"/>
      <c r="O1174" s="830"/>
      <c r="P1174" s="830"/>
      <c r="Q1174" s="830"/>
      <c r="R1174" s="830"/>
      <c r="S1174" s="830"/>
      <c r="T1174" s="830"/>
      <c r="U1174" s="830"/>
      <c r="V1174" s="830"/>
      <c r="W1174" s="830"/>
      <c r="X1174" s="830"/>
      <c r="Y1174" s="830"/>
      <c r="Z1174" s="830"/>
      <c r="AA1174" s="830"/>
      <c r="BA1174" s="436"/>
      <c r="BB1174" s="363"/>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39" customFormat="true" ht="15" customHeight="true" x14ac:dyDescent="0.2">
      <c r="A1175" s="408"/>
      <c r="B1175" s="829"/>
      <c r="C1175" s="830"/>
      <c r="D1175" s="830"/>
      <c r="E1175" s="830"/>
      <c r="F1175" s="830"/>
      <c r="G1175" s="830"/>
      <c r="H1175" s="830"/>
      <c r="I1175" s="830"/>
      <c r="J1175" s="830"/>
      <c r="K1175" s="830"/>
      <c r="L1175" s="830"/>
      <c r="M1175" s="830"/>
      <c r="N1175" s="830"/>
      <c r="O1175" s="830"/>
      <c r="P1175" s="830"/>
      <c r="Q1175" s="830"/>
      <c r="R1175" s="830"/>
      <c r="S1175" s="830"/>
      <c r="T1175" s="830"/>
      <c r="U1175" s="830"/>
      <c r="V1175" s="830"/>
      <c r="W1175" s="830"/>
      <c r="X1175" s="830"/>
      <c r="Y1175" s="830"/>
      <c r="Z1175" s="830"/>
      <c r="AA1175" s="830"/>
      <c r="BA1175" s="436"/>
      <c r="BB1175" s="363"/>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39" customFormat="true" ht="15" customHeight="true" x14ac:dyDescent="0.2">
      <c r="A1176" s="831"/>
      <c r="B1176" s="408"/>
      <c r="C1176" s="832"/>
      <c r="D1176" s="833"/>
      <c r="E1176" s="833"/>
      <c r="F1176" s="833"/>
      <c r="G1176" s="833"/>
      <c r="H1176" s="832"/>
      <c r="I1176" s="833"/>
      <c r="J1176" s="833"/>
      <c r="K1176" s="833"/>
      <c r="L1176" s="833"/>
      <c r="M1176" s="832"/>
      <c r="N1176" s="833"/>
      <c r="O1176" s="833"/>
      <c r="P1176" s="833"/>
      <c r="Q1176" s="833"/>
      <c r="R1176" s="832"/>
      <c r="S1176" s="833"/>
      <c r="T1176" s="833"/>
      <c r="U1176" s="833"/>
      <c r="BA1176" s="436"/>
      <c r="BB1176" s="363"/>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39" customFormat="true" ht="15" customHeight="true" x14ac:dyDescent="0.2">
      <c r="A1177" s="833"/>
      <c r="B1177" s="833"/>
      <c r="C1177" s="832"/>
      <c r="D1177" s="832"/>
      <c r="E1177" s="832"/>
      <c r="F1177" s="832"/>
      <c r="G1177" s="832"/>
      <c r="H1177" s="832"/>
      <c r="I1177" s="832"/>
      <c r="J1177" s="832"/>
      <c r="K1177" s="832"/>
      <c r="L1177" s="832"/>
      <c r="M1177" s="832"/>
      <c r="N1177" s="832"/>
      <c r="O1177" s="832"/>
      <c r="P1177" s="832"/>
      <c r="Q1177" s="832"/>
      <c r="R1177" s="832"/>
      <c r="S1177" s="832"/>
      <c r="T1177" s="832"/>
      <c r="U1177" s="832"/>
      <c r="BA1177" s="436"/>
      <c r="BB1177" s="363"/>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39" customFormat="true" ht="15" customHeight="true" x14ac:dyDescent="0.2">
      <c r="BA1178" s="436"/>
      <c r="BB1178" s="363"/>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39" customFormat="true" ht="15" customHeight="true" x14ac:dyDescent="0.2">
      <c r="BA1179" s="436"/>
      <c r="BB1179" s="363"/>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39" customFormat="true" ht="15" customHeight="true" x14ac:dyDescent="0.2">
      <c r="BA1180" s="436"/>
      <c r="BB1180" s="363"/>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39" customFormat="true" ht="15" customHeight="true" x14ac:dyDescent="0.2">
      <c r="BA1181" s="436"/>
      <c r="BB1181" s="363"/>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39" customFormat="true" ht="15" customHeight="true" x14ac:dyDescent="0.2">
      <c r="BA1182" s="436"/>
      <c r="BB1182" s="363"/>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39" customFormat="true" ht="15" customHeight="true" x14ac:dyDescent="0.2">
      <c r="BA1183" s="436"/>
      <c r="BB1183" s="363"/>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39" customFormat="true" ht="15" customHeight="true" x14ac:dyDescent="0.2">
      <c r="BA1184" s="436"/>
      <c r="BB1184" s="363"/>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39" customFormat="true" ht="15" customHeight="true" x14ac:dyDescent="0.2">
      <c r="BA1185" s="436"/>
      <c r="BB1185" s="363"/>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39" customFormat="true" ht="15" customHeight="true" x14ac:dyDescent="0.2">
      <c r="BA1186" s="436"/>
      <c r="BB1186" s="363"/>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39" customFormat="true" ht="15" customHeight="true" x14ac:dyDescent="0.2">
      <c r="BA1187" s="436"/>
      <c r="BB1187" s="363"/>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39" customFormat="true" ht="15" customHeight="true" x14ac:dyDescent="0.2">
      <c r="BA1188" s="436"/>
      <c r="BB1188" s="363"/>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39" customFormat="true" ht="15" customHeight="true" x14ac:dyDescent="0.2">
      <c r="BA1189" s="436"/>
      <c r="BB1189" s="363"/>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39" customFormat="true" ht="15" customHeight="true" x14ac:dyDescent="0.2">
      <c r="BA1190" s="436"/>
      <c r="BB1190" s="363"/>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39" customFormat="true" ht="15" customHeight="true" x14ac:dyDescent="0.2">
      <c r="BA1191" s="436"/>
      <c r="BB1191" s="363"/>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39" customFormat="true" ht="15" customHeight="true" x14ac:dyDescent="0.2">
      <c r="BA1192" s="436"/>
      <c r="BB1192" s="363"/>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39" customFormat="true" ht="15" customHeight="true" x14ac:dyDescent="0.2">
      <c r="BA1193" s="436"/>
      <c r="BB1193" s="363"/>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39" customFormat="true" ht="15" customHeight="true" x14ac:dyDescent="0.2">
      <c r="BA1194" s="436"/>
      <c r="BB1194" s="363"/>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39" customFormat="true" ht="15" customHeight="true" x14ac:dyDescent="0.2">
      <c r="BA1195" s="436"/>
      <c r="BB1195" s="363"/>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39" customFormat="true" ht="15" customHeight="true" x14ac:dyDescent="0.2">
      <c r="BA1196" s="436"/>
      <c r="BB1196" s="363"/>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39" customFormat="true" ht="15" customHeight="true" x14ac:dyDescent="0.2">
      <c r="BA1197" s="436"/>
      <c r="BB1197" s="363"/>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39" customFormat="true" ht="15" customHeight="true" x14ac:dyDescent="0.2">
      <c r="BA1198" s="436"/>
      <c r="BB1198" s="363"/>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39" customFormat="true" ht="15" customHeight="true" x14ac:dyDescent="0.2">
      <c r="BA1199" s="436"/>
      <c r="BB1199" s="363"/>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39" customFormat="true" ht="15" customHeight="true" x14ac:dyDescent="0.2">
      <c r="BA1200" s="436"/>
      <c r="BB1200" s="363"/>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716">
    <mergeCell ref="C599:D599"/>
    <mergeCell ref="H599:I599"/>
    <mergeCell ref="M599:N599"/>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O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E550"/>
    <mergeCell ref="H550:J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3:D504"/>
    <mergeCell ref="H503:I504"/>
    <mergeCell ref="M503:N503"/>
    <mergeCell ref="M504:O504"/>
    <mergeCell ref="C505:D505"/>
    <mergeCell ref="H505:I505"/>
    <mergeCell ref="M505:N506"/>
    <mergeCell ref="C506:D506"/>
    <mergeCell ref="H506:I506"/>
    <mergeCell ref="C501:D501"/>
    <mergeCell ref="H501:I501"/>
    <mergeCell ref="M501:N501"/>
    <mergeCell ref="C502:E502"/>
    <mergeCell ref="H502:J502"/>
    <mergeCell ref="M502:N502"/>
    <mergeCell ref="C499:D499"/>
    <mergeCell ref="H499:I499"/>
    <mergeCell ref="M499:N500"/>
    <mergeCell ref="O499:Q499"/>
    <mergeCell ref="C500:D500"/>
    <mergeCell ref="H500:I500"/>
    <mergeCell ref="C497:D498"/>
    <mergeCell ref="E497:G497"/>
    <mergeCell ref="H497:I498"/>
    <mergeCell ref="J497:L497"/>
    <mergeCell ref="M497:N497"/>
    <mergeCell ref="M498:Q498"/>
    <mergeCell ref="C495:D495"/>
    <mergeCell ref="H495:I495"/>
    <mergeCell ref="M495:N495"/>
    <mergeCell ref="C496:G496"/>
    <mergeCell ref="H496:L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E449"/>
    <mergeCell ref="H449:J449"/>
    <mergeCell ref="M449:N449"/>
    <mergeCell ref="C450:D450"/>
    <mergeCell ref="H450:I450"/>
    <mergeCell ref="M450:O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A153:A164"/>
    <mergeCell ref="C133:G133"/>
    <mergeCell ref="H133:L133"/>
    <mergeCell ref="C220:G220"/>
    <mergeCell ref="H220:L220"/>
    <mergeCell ref="A140:A143"/>
    <mergeCell ref="C120:G120"/>
    <mergeCell ref="H120:L120"/>
    <mergeCell ref="A58:A74"/>
    <mergeCell ref="A144:A147"/>
    <mergeCell ref="M133:Q133"/>
    <mergeCell ref="A135:A139"/>
    <mergeCell ref="M120:Q120"/>
    <mergeCell ref="A122:A123"/>
    <mergeCell ref="A124:A127"/>
    <mergeCell ref="A128:A129"/>
    <mergeCell ref="A130:A132"/>
    <mergeCell ref="A108:B108"/>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5"/>
    <mergeCell ref="BA231:BA236"/>
    <mergeCell ref="BA271:BA273"/>
    <mergeCell ref="BA274:BA276"/>
    <mergeCell ref="BA277:BA284"/>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80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80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806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806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807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807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807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807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807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807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807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807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807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807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8080" r:id="rId19" name="B_Matrix">
              <controlPr defaultSize="0" print="0" autoFill="0" autoPict="0" macro="[0]!GoTo_WATER">
                <anchor moveWithCells="1">
                  <from>
                    <xdr:col>1</xdr:col>
                    <xdr:colOff>228600</xdr:colOff>
                    <xdr:row>398</xdr:row>
                    <xdr:rowOff>47625</xdr:rowOff>
                  </from>
                  <to>
                    <xdr:col>1</xdr:col>
                    <xdr:colOff>1704975</xdr:colOff>
                    <xdr:row>399</xdr:row>
                    <xdr:rowOff>238125</xdr:rowOff>
                  </to>
                </anchor>
              </controlPr>
            </control>
          </mc:Choice>
        </mc:AlternateContent>
        <mc:AlternateContent xmlns:mc="http://schemas.openxmlformats.org/markup-compatibility/2006">
          <mc:Choice Requires="x14">
            <control shapeId="25808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9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09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09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09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09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09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09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0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0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0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0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0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0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0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1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1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1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EC308"/>
  <sheetViews>
    <sheetView workbookViewId="0"/>
  </sheetViews>
  <sheetFormatPr defaultRowHeight="12.75" x14ac:dyDescent="0.2"/>
  <sheetData>
    <row r="1">
      <c r="A1" t="s">
        <v>700</v>
      </c>
      <c r="B1" t="s">
        <v>702</v>
      </c>
      <c r="C1" t="s">
        <v>703</v>
      </c>
      <c r="D1" t="s">
        <v>710</v>
      </c>
      <c r="E1" t="s">
        <v>711</v>
      </c>
      <c r="F1" t="s">
        <v>712</v>
      </c>
      <c r="G1" t="s">
        <v>713</v>
      </c>
      <c r="H1" t="s">
        <v>735</v>
      </c>
      <c r="I1" t="s">
        <v>736</v>
      </c>
      <c r="J1" t="s">
        <v>737</v>
      </c>
      <c r="K1" t="s">
        <v>738</v>
      </c>
      <c r="L1" t="s">
        <v>739</v>
      </c>
      <c r="M1" t="s">
        <v>740</v>
      </c>
      <c r="N1" t="s">
        <v>741</v>
      </c>
      <c r="O1" t="s">
        <v>742</v>
      </c>
      <c r="P1" t="s">
        <v>743</v>
      </c>
      <c r="Q1" t="s">
        <v>744</v>
      </c>
      <c r="R1" t="s">
        <v>745</v>
      </c>
      <c r="S1" t="s">
        <v>746</v>
      </c>
      <c r="T1" t="s">
        <v>747</v>
      </c>
      <c r="U1" t="s">
        <v>748</v>
      </c>
      <c r="V1" t="s">
        <v>749</v>
      </c>
      <c r="W1" t="s">
        <v>750</v>
      </c>
      <c r="X1" t="s">
        <v>751</v>
      </c>
      <c r="Y1" t="s">
        <v>752</v>
      </c>
      <c r="Z1" t="s">
        <v>753</v>
      </c>
      <c r="AA1" t="s">
        <v>754</v>
      </c>
      <c r="AB1" t="s">
        <v>755</v>
      </c>
      <c r="AC1" t="s">
        <v>756</v>
      </c>
      <c r="AD1" t="s">
        <v>757</v>
      </c>
      <c r="AE1" t="s">
        <v>758</v>
      </c>
      <c r="AF1" t="s">
        <v>759</v>
      </c>
      <c r="AG1" t="s">
        <v>760</v>
      </c>
      <c r="AH1" t="s">
        <v>761</v>
      </c>
      <c r="AI1" t="s">
        <v>762</v>
      </c>
      <c r="AJ1" t="s">
        <v>763</v>
      </c>
      <c r="AK1" t="s">
        <v>764</v>
      </c>
      <c r="AL1" t="s">
        <v>765</v>
      </c>
      <c r="AM1" t="s">
        <v>766</v>
      </c>
      <c r="AN1" t="s">
        <v>767</v>
      </c>
      <c r="AO1" t="s">
        <v>768</v>
      </c>
      <c r="AP1" t="s">
        <v>769</v>
      </c>
      <c r="AQ1" t="s">
        <v>770</v>
      </c>
      <c r="AR1" t="s">
        <v>771</v>
      </c>
      <c r="AS1" t="s">
        <v>772</v>
      </c>
      <c r="AT1" t="s">
        <v>773</v>
      </c>
      <c r="AU1" t="s">
        <v>774</v>
      </c>
      <c r="AV1" t="s">
        <v>775</v>
      </c>
      <c r="AW1" t="s">
        <v>776</v>
      </c>
      <c r="AX1" t="s">
        <v>777</v>
      </c>
      <c r="AY1" t="s">
        <v>778</v>
      </c>
      <c r="AZ1" t="s">
        <v>779</v>
      </c>
      <c r="BA1" t="s">
        <v>780</v>
      </c>
      <c r="BB1" t="s">
        <v>781</v>
      </c>
      <c r="BC1" t="s">
        <v>782</v>
      </c>
      <c r="BD1" t="s">
        <v>783</v>
      </c>
      <c r="BE1" t="s">
        <v>784</v>
      </c>
      <c r="BF1" t="s">
        <v>785</v>
      </c>
      <c r="BG1" t="s">
        <v>786</v>
      </c>
      <c r="BH1" t="s">
        <v>787</v>
      </c>
      <c r="BI1" t="s">
        <v>788</v>
      </c>
      <c r="BJ1" t="s">
        <v>789</v>
      </c>
      <c r="BK1" t="s">
        <v>790</v>
      </c>
      <c r="BL1" t="s">
        <v>791</v>
      </c>
      <c r="BM1" t="s">
        <v>792</v>
      </c>
      <c r="BN1" t="s">
        <v>793</v>
      </c>
      <c r="BO1" t="s">
        <v>794</v>
      </c>
      <c r="BP1" t="s">
        <v>795</v>
      </c>
      <c r="BQ1" t="s">
        <v>796</v>
      </c>
      <c r="BR1" t="s">
        <v>797</v>
      </c>
      <c r="BS1" t="s">
        <v>798</v>
      </c>
      <c r="BT1" t="s">
        <v>799</v>
      </c>
      <c r="BU1" t="s">
        <v>800</v>
      </c>
      <c r="BV1" t="s">
        <v>801</v>
      </c>
      <c r="BW1" t="s">
        <v>802</v>
      </c>
      <c r="BX1" t="s">
        <v>803</v>
      </c>
      <c r="BY1" t="s">
        <v>804</v>
      </c>
      <c r="BZ1" t="s">
        <v>805</v>
      </c>
      <c r="CA1" t="s">
        <v>806</v>
      </c>
      <c r="CB1" t="s">
        <v>807</v>
      </c>
      <c r="CC1" t="s">
        <v>808</v>
      </c>
      <c r="CD1" t="s">
        <v>809</v>
      </c>
      <c r="CE1" t="s">
        <v>810</v>
      </c>
      <c r="CF1" t="s">
        <v>811</v>
      </c>
      <c r="CG1" t="s">
        <v>812</v>
      </c>
      <c r="CH1" t="s">
        <v>813</v>
      </c>
      <c r="CI1" t="s">
        <v>814</v>
      </c>
      <c r="CJ1" t="s">
        <v>815</v>
      </c>
      <c r="CK1" t="s">
        <v>816</v>
      </c>
      <c r="CL1" t="s">
        <v>817</v>
      </c>
      <c r="CM1" t="s">
        <v>818</v>
      </c>
      <c r="CN1" t="s">
        <v>819</v>
      </c>
      <c r="CO1" t="s">
        <v>820</v>
      </c>
      <c r="CP1" t="s">
        <v>821</v>
      </c>
      <c r="CQ1" t="s">
        <v>822</v>
      </c>
      <c r="CR1" t="s">
        <v>823</v>
      </c>
      <c r="CS1" t="s">
        <v>824</v>
      </c>
      <c r="CT1" t="s">
        <v>825</v>
      </c>
      <c r="CU1" t="s">
        <v>826</v>
      </c>
      <c r="CV1" t="s">
        <v>827</v>
      </c>
      <c r="CW1" t="s">
        <v>828</v>
      </c>
      <c r="CX1" t="s">
        <v>829</v>
      </c>
      <c r="CY1" t="s">
        <v>830</v>
      </c>
      <c r="CZ1" t="s">
        <v>831</v>
      </c>
      <c r="DA1" t="s">
        <v>832</v>
      </c>
      <c r="DB1" t="s">
        <v>833</v>
      </c>
      <c r="DC1" t="s">
        <v>834</v>
      </c>
      <c r="DD1" t="s">
        <v>835</v>
      </c>
      <c r="DE1" t="s">
        <v>836</v>
      </c>
      <c r="DF1" t="s">
        <v>837</v>
      </c>
      <c r="DG1" t="s">
        <v>838</v>
      </c>
      <c r="DH1" t="s">
        <v>839</v>
      </c>
      <c r="DI1" t="s">
        <v>840</v>
      </c>
      <c r="DJ1" t="s">
        <v>841</v>
      </c>
      <c r="DK1" t="s">
        <v>842</v>
      </c>
      <c r="DL1" t="s">
        <v>843</v>
      </c>
      <c r="DM1" t="s">
        <v>844</v>
      </c>
      <c r="DN1" t="s">
        <v>845</v>
      </c>
      <c r="DO1" t="s">
        <v>846</v>
      </c>
      <c r="DP1" t="s">
        <v>847</v>
      </c>
      <c r="DQ1" t="s">
        <v>848</v>
      </c>
      <c r="DR1" t="s">
        <v>849</v>
      </c>
      <c r="DS1" t="s">
        <v>850</v>
      </c>
      <c r="DT1" t="s">
        <v>851</v>
      </c>
      <c r="DU1" t="s">
        <v>852</v>
      </c>
      <c r="DV1" t="s">
        <v>853</v>
      </c>
      <c r="DW1" t="s">
        <v>854</v>
      </c>
      <c r="DX1" t="s">
        <v>855</v>
      </c>
      <c r="DY1" t="s">
        <v>856</v>
      </c>
      <c r="DZ1" t="s">
        <v>857</v>
      </c>
      <c r="EA1" t="s">
        <v>858</v>
      </c>
      <c r="EB1" t="s">
        <v>859</v>
      </c>
      <c r="EC1" t="s">
        <v>860</v>
      </c>
    </row>
    <row r="2">
      <c r="A2" t="s">
        <v>701</v>
      </c>
      <c r="B2">
        <v>2000</v>
      </c>
      <c r="C2" t="s">
        <v>704</v>
      </c>
      <c r="D2">
        <v>16</v>
      </c>
      <c r="E2" t="s">
        <v>13</v>
      </c>
      <c r="F2" t="s">
        <v>14</v>
      </c>
      <c r="G2" t="s">
        <v>714</v>
      </c>
      <c r="H2">
        <v>82.363728839081134</v>
      </c>
      <c r="I2">
        <v>94.637937288887912</v>
      </c>
      <c r="J2">
        <v>97.202852908912774</v>
      </c>
      <c r="K2">
        <v>99.371601730586619</v>
      </c>
      <c r="L2">
        <v>99.07441267718545</v>
      </c>
      <c r="M2">
        <v>94.48278882123752</v>
      </c>
      <c r="N2">
        <v>98.744551532377955</v>
      </c>
      <c r="O2">
        <v>99.198905481106365</v>
      </c>
      <c r="P2">
        <v>99.718791087956035</v>
      </c>
      <c r="Q2">
        <v>98.701684115698782</v>
      </c>
      <c r="R2">
        <v>71.539401565985344</v>
      </c>
      <c r="S2">
        <v>89.897778137291013</v>
      </c>
      <c r="T2">
        <v>90.97234189978451</v>
      </c>
      <c r="U2">
        <v>94.808560107257179</v>
      </c>
      <c r="V2">
        <v>99.429697387730954</v>
      </c>
      <c r="W2" t="s">
        <v>147</v>
      </c>
      <c r="X2" t="s">
        <v>148</v>
      </c>
      <c r="Y2" t="s">
        <v>149</v>
      </c>
      <c r="Z2" t="s">
        <v>150</v>
      </c>
      <c r="AA2" t="s">
        <v>151</v>
      </c>
      <c r="AB2" t="s">
        <v>152</v>
      </c>
      <c r="AC2" t="s">
        <v>153</v>
      </c>
      <c r="AD2" t="s">
        <v>154</v>
      </c>
      <c r="AE2" t="s">
        <v>186</v>
      </c>
      <c r="AF2" t="s">
        <v>186</v>
      </c>
      <c r="AG2" t="s">
        <v>186</v>
      </c>
      <c r="AH2" t="s">
        <v>186</v>
      </c>
      <c r="AI2" t="s">
        <v>186</v>
      </c>
      <c r="AJ2" t="s">
        <v>186</v>
      </c>
      <c r="AK2" t="s">
        <v>186</v>
      </c>
      <c r="AL2" t="s">
        <v>186</v>
      </c>
      <c r="AM2" t="s">
        <v>186</v>
      </c>
      <c r="AN2" t="s">
        <v>186</v>
      </c>
      <c r="AO2" t="s">
        <v>186</v>
      </c>
      <c r="AP2" t="s">
        <v>186</v>
      </c>
      <c r="AQ2" t="s">
        <v>186</v>
      </c>
      <c r="AR2" t="s">
        <v>186</v>
      </c>
      <c r="AS2" t="s">
        <v>186</v>
      </c>
      <c r="AT2" t="s">
        <v>186</v>
      </c>
      <c r="AU2" t="s">
        <v>186</v>
      </c>
      <c r="AV2" t="s">
        <v>186</v>
      </c>
      <c r="AW2" t="s">
        <v>186</v>
      </c>
      <c r="AX2" t="s">
        <v>186</v>
      </c>
      <c r="AY2" t="s">
        <v>186</v>
      </c>
      <c r="AZ2" t="s">
        <v>186</v>
      </c>
      <c r="BA2" t="s">
        <v>186</v>
      </c>
      <c r="BB2" t="s">
        <v>186</v>
      </c>
      <c r="BC2">
        <v>98.269646719538599</v>
      </c>
      <c r="BD2">
        <v>95.745654162854507</v>
      </c>
      <c r="BE2">
        <v>89.636209813874785</v>
      </c>
      <c r="BF2">
        <v>99.247226624405712</v>
      </c>
      <c r="BG2">
        <v>79.11512844909609</v>
      </c>
      <c r="BH2">
        <v>91.962421711899808</v>
      </c>
      <c r="BI2">
        <v>88.339382940108891</v>
      </c>
      <c r="BJ2">
        <v>92.243931320307908</v>
      </c>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row>
    <row r="3">
      <c r="A3" t="s">
        <v>701</v>
      </c>
      <c r="B3">
        <v>2000</v>
      </c>
      <c r="C3" t="s">
        <v>704</v>
      </c>
      <c r="D3">
        <v>17</v>
      </c>
      <c r="E3" t="s">
        <v>13</v>
      </c>
      <c r="F3" t="s">
        <v>51</v>
      </c>
      <c r="G3" t="s">
        <v>186</v>
      </c>
      <c r="H3">
        <v>17.636271160918749</v>
      </c>
      <c r="I3">
        <v>5.3620627111120367</v>
      </c>
      <c r="J3">
        <v>2.7971470910872589</v>
      </c>
      <c r="K3">
        <v>0.62839826941337862</v>
      </c>
      <c r="L3">
        <v>0.92558732281453682</v>
      </c>
      <c r="M3">
        <v>5.5172111787625839</v>
      </c>
      <c r="N3">
        <v>1.2554484676220989</v>
      </c>
      <c r="O3">
        <v>0.80109451889369998</v>
      </c>
      <c r="P3">
        <v>0.28120891204397341</v>
      </c>
      <c r="Q3">
        <v>1.298315884301293</v>
      </c>
      <c r="R3">
        <v>28.460598434014582</v>
      </c>
      <c r="S3">
        <v>10.102221862708941</v>
      </c>
      <c r="T3">
        <v>9.0276581002154579</v>
      </c>
      <c r="U3">
        <v>5.1914398927428627</v>
      </c>
      <c r="V3">
        <v>0.57030261226906975</v>
      </c>
      <c r="W3" t="s">
        <v>147</v>
      </c>
      <c r="X3" t="s">
        <v>148</v>
      </c>
      <c r="Y3" t="s">
        <v>149</v>
      </c>
      <c r="Z3" t="s">
        <v>150</v>
      </c>
      <c r="AA3" t="s">
        <v>151</v>
      </c>
      <c r="AB3" t="s">
        <v>152</v>
      </c>
      <c r="AC3" t="s">
        <v>153</v>
      </c>
      <c r="AD3" t="s">
        <v>154</v>
      </c>
      <c r="AE3" t="s">
        <v>186</v>
      </c>
      <c r="AF3" t="s">
        <v>186</v>
      </c>
      <c r="AG3" t="s">
        <v>186</v>
      </c>
      <c r="AH3" t="s">
        <v>186</v>
      </c>
      <c r="AI3" t="s">
        <v>186</v>
      </c>
      <c r="AJ3" t="s">
        <v>186</v>
      </c>
      <c r="AK3" t="s">
        <v>186</v>
      </c>
      <c r="AL3" t="s">
        <v>186</v>
      </c>
      <c r="AM3" t="s">
        <v>186</v>
      </c>
      <c r="AN3" t="s">
        <v>186</v>
      </c>
      <c r="AO3" t="s">
        <v>186</v>
      </c>
      <c r="AP3" t="s">
        <v>186</v>
      </c>
      <c r="AQ3" t="s">
        <v>186</v>
      </c>
      <c r="AR3" t="s">
        <v>186</v>
      </c>
      <c r="AS3" t="s">
        <v>186</v>
      </c>
      <c r="AT3" t="s">
        <v>186</v>
      </c>
      <c r="AU3" t="s">
        <v>186</v>
      </c>
      <c r="AV3" t="s">
        <v>186</v>
      </c>
      <c r="AW3" t="s">
        <v>186</v>
      </c>
      <c r="AX3" t="s">
        <v>186</v>
      </c>
      <c r="AY3" t="s">
        <v>186</v>
      </c>
      <c r="AZ3" t="s">
        <v>186</v>
      </c>
      <c r="BA3" t="s">
        <v>186</v>
      </c>
      <c r="BB3" t="s">
        <v>186</v>
      </c>
      <c r="BC3">
        <v>1.730353280461437</v>
      </c>
      <c r="BD3">
        <v>4.2543458371454488</v>
      </c>
      <c r="BE3">
        <v>10.36379018612522</v>
      </c>
      <c r="BF3">
        <v>0.75277337559429536</v>
      </c>
      <c r="BG3">
        <v>20.884871550903888</v>
      </c>
      <c r="BH3">
        <v>8.0375782881002209</v>
      </c>
      <c r="BI3">
        <v>11.66061705989107</v>
      </c>
      <c r="BJ3">
        <v>7.7560686796921283</v>
      </c>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row>
    <row r="4">
      <c r="A4" t="s">
        <v>701</v>
      </c>
      <c r="B4">
        <v>2000</v>
      </c>
      <c r="C4" t="s">
        <v>704</v>
      </c>
      <c r="D4">
        <v>18</v>
      </c>
      <c r="E4" t="s">
        <v>60</v>
      </c>
      <c r="F4" t="s">
        <v>15</v>
      </c>
      <c r="G4" t="s">
        <v>715</v>
      </c>
      <c r="H4">
        <v>79.164858157001404</v>
      </c>
      <c r="I4">
        <v>91.849590216378573</v>
      </c>
      <c r="J4">
        <v>96.350359611334866</v>
      </c>
      <c r="K4">
        <v>98.895506841346261</v>
      </c>
      <c r="L4">
        <v>98.220862718496321</v>
      </c>
      <c r="M4">
        <v>91.607639698113147</v>
      </c>
      <c r="N4">
        <v>98.409605015787875</v>
      </c>
      <c r="O4">
        <v>98.95624707532042</v>
      </c>
      <c r="P4">
        <v>98.958311769534916</v>
      </c>
      <c r="Q4">
        <v>97.884069797551348</v>
      </c>
      <c r="R4">
        <v>66.801747173574384</v>
      </c>
      <c r="S4">
        <v>87.303648558434588</v>
      </c>
      <c r="T4">
        <v>88.227163354176014</v>
      </c>
      <c r="U4">
        <v>93.706515711312093</v>
      </c>
      <c r="V4">
        <v>97.959766891778273</v>
      </c>
      <c r="W4" t="s">
        <v>147</v>
      </c>
      <c r="X4" t="s">
        <v>148</v>
      </c>
      <c r="Y4" t="s">
        <v>149</v>
      </c>
      <c r="Z4" t="s">
        <v>150</v>
      </c>
      <c r="AA4" t="s">
        <v>151</v>
      </c>
      <c r="AB4" t="s">
        <v>152</v>
      </c>
      <c r="AC4" t="s">
        <v>153</v>
      </c>
      <c r="AD4" t="s">
        <v>154</v>
      </c>
      <c r="AE4" t="s">
        <v>186</v>
      </c>
      <c r="AF4" t="s">
        <v>186</v>
      </c>
      <c r="AG4" t="s">
        <v>186</v>
      </c>
      <c r="AH4" t="s">
        <v>186</v>
      </c>
      <c r="AI4" t="s">
        <v>186</v>
      </c>
      <c r="AJ4" t="s">
        <v>186</v>
      </c>
      <c r="AK4" t="s">
        <v>186</v>
      </c>
      <c r="AL4" t="s">
        <v>186</v>
      </c>
      <c r="AM4" t="s">
        <v>186</v>
      </c>
      <c r="AN4" t="s">
        <v>186</v>
      </c>
      <c r="AO4" t="s">
        <v>186</v>
      </c>
      <c r="AP4" t="s">
        <v>186</v>
      </c>
      <c r="AQ4" t="s">
        <v>186</v>
      </c>
      <c r="AR4" t="s">
        <v>186</v>
      </c>
      <c r="AS4" t="s">
        <v>186</v>
      </c>
      <c r="AT4" t="s">
        <v>186</v>
      </c>
      <c r="AU4" t="s">
        <v>186</v>
      </c>
      <c r="AV4" t="s">
        <v>186</v>
      </c>
      <c r="AW4" t="s">
        <v>186</v>
      </c>
      <c r="AX4" t="s">
        <v>186</v>
      </c>
      <c r="AY4" t="s">
        <v>186</v>
      </c>
      <c r="AZ4" t="s">
        <v>186</v>
      </c>
      <c r="BA4" t="s">
        <v>186</v>
      </c>
      <c r="BB4" t="s">
        <v>186</v>
      </c>
      <c r="BC4">
        <v>97.837058399423256</v>
      </c>
      <c r="BD4">
        <v>94.007319304666055</v>
      </c>
      <c r="BE4">
        <v>88.240270727580381</v>
      </c>
      <c r="BF4">
        <v>98.177496038034874</v>
      </c>
      <c r="BG4">
        <v>75.821037601142308</v>
      </c>
      <c r="BH4">
        <v>91.17954070981213</v>
      </c>
      <c r="BI4">
        <v>82.849364791288579</v>
      </c>
      <c r="BJ4">
        <v>91.178211959739514</v>
      </c>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row>
    <row r="5">
      <c r="A5" t="s">
        <v>701</v>
      </c>
      <c r="B5">
        <v>2000</v>
      </c>
      <c r="C5" t="s">
        <v>704</v>
      </c>
      <c r="D5">
        <v>19</v>
      </c>
      <c r="E5" t="s">
        <v>60</v>
      </c>
      <c r="F5" t="s">
        <v>16</v>
      </c>
      <c r="G5" t="s">
        <v>716</v>
      </c>
      <c r="H5">
        <v>3.1963053193142978</v>
      </c>
      <c r="I5">
        <v>2.7883470725091981</v>
      </c>
      <c r="J5">
        <v>0.8524932975779087</v>
      </c>
      <c r="K5">
        <v>0.47609488924037252</v>
      </c>
      <c r="L5">
        <v>0.85354995868914285</v>
      </c>
      <c r="M5">
        <v>2.8737794949179039</v>
      </c>
      <c r="N5">
        <v>0.33494651659008379</v>
      </c>
      <c r="O5">
        <v>0.2426584057859387</v>
      </c>
      <c r="P5">
        <v>0.76047931842114525</v>
      </c>
      <c r="Q5">
        <v>0.81761431814743601</v>
      </c>
      <c r="R5">
        <v>4.7376543924108976</v>
      </c>
      <c r="S5">
        <v>2.5941295788564709</v>
      </c>
      <c r="T5">
        <v>2.745178545608514</v>
      </c>
      <c r="U5">
        <v>1.1020443959450741</v>
      </c>
      <c r="V5">
        <v>1.469930495952702</v>
      </c>
      <c r="W5" t="s">
        <v>147</v>
      </c>
      <c r="X5" t="s">
        <v>148</v>
      </c>
      <c r="Y5" t="s">
        <v>149</v>
      </c>
      <c r="Z5" t="s">
        <v>150</v>
      </c>
      <c r="AA5" t="s">
        <v>151</v>
      </c>
      <c r="AB5" t="s">
        <v>152</v>
      </c>
      <c r="AC5" t="s">
        <v>153</v>
      </c>
      <c r="AD5" t="s">
        <v>154</v>
      </c>
      <c r="AE5" t="s">
        <v>186</v>
      </c>
      <c r="AF5" t="s">
        <v>186</v>
      </c>
      <c r="AG5" t="s">
        <v>186</v>
      </c>
      <c r="AH5" t="s">
        <v>186</v>
      </c>
      <c r="AI5" t="s">
        <v>186</v>
      </c>
      <c r="AJ5" t="s">
        <v>186</v>
      </c>
      <c r="AK5" t="s">
        <v>186</v>
      </c>
      <c r="AL5" t="s">
        <v>186</v>
      </c>
      <c r="AM5" t="s">
        <v>186</v>
      </c>
      <c r="AN5" t="s">
        <v>186</v>
      </c>
      <c r="AO5" t="s">
        <v>186</v>
      </c>
      <c r="AP5" t="s">
        <v>186</v>
      </c>
      <c r="AQ5" t="s">
        <v>186</v>
      </c>
      <c r="AR5" t="s">
        <v>186</v>
      </c>
      <c r="AS5" t="s">
        <v>186</v>
      </c>
      <c r="AT5" t="s">
        <v>186</v>
      </c>
      <c r="AU5" t="s">
        <v>186</v>
      </c>
      <c r="AV5" t="s">
        <v>186</v>
      </c>
      <c r="AW5" t="s">
        <v>186</v>
      </c>
      <c r="AX5" t="s">
        <v>186</v>
      </c>
      <c r="AY5" t="s">
        <v>186</v>
      </c>
      <c r="AZ5" t="s">
        <v>186</v>
      </c>
      <c r="BA5" t="s">
        <v>186</v>
      </c>
      <c r="BB5" t="s">
        <v>186</v>
      </c>
      <c r="BC5">
        <v>0.4325883201153593</v>
      </c>
      <c r="BD5">
        <v>1.738334858188463</v>
      </c>
      <c r="BE5">
        <v>1.395939086294417</v>
      </c>
      <c r="BF5">
        <v>1.0697305863708411</v>
      </c>
      <c r="BG5">
        <v>3.2841504045692509</v>
      </c>
      <c r="BH5">
        <v>0.78288100208768385</v>
      </c>
      <c r="BI5">
        <v>5.4900181488203117</v>
      </c>
      <c r="BJ5">
        <v>1.0657193605683839</v>
      </c>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row>
    <row r="6">
      <c r="A6" t="s">
        <v>701</v>
      </c>
      <c r="B6">
        <v>2000</v>
      </c>
      <c r="C6" t="s">
        <v>704</v>
      </c>
      <c r="D6">
        <v>20</v>
      </c>
      <c r="E6" t="s">
        <v>60</v>
      </c>
      <c r="F6" t="s">
        <v>22</v>
      </c>
      <c r="G6" t="s">
        <v>717</v>
      </c>
      <c r="H6">
        <v>9.2596528277614549</v>
      </c>
      <c r="I6">
        <v>3.745217321502488</v>
      </c>
      <c r="J6">
        <v>1.7433020998078741</v>
      </c>
      <c r="K6">
        <v>0.272622779728104</v>
      </c>
      <c r="L6">
        <v>0.92558732281453682</v>
      </c>
      <c r="M6">
        <v>5.2366247442718246</v>
      </c>
      <c r="N6">
        <v>1.155912268418551</v>
      </c>
      <c r="O6">
        <v>0.19737107547426019</v>
      </c>
      <c r="P6">
        <v>0.28120891204397341</v>
      </c>
      <c r="Q6">
        <v>1.298315884301293</v>
      </c>
      <c r="R6">
        <v>13.63940131503437</v>
      </c>
      <c r="S6">
        <v>4.5539145594713402</v>
      </c>
      <c r="T6">
        <v>5.6518303047155092</v>
      </c>
      <c r="U6">
        <v>2.6567819982698619</v>
      </c>
      <c r="V6">
        <v>0.57030261226906975</v>
      </c>
      <c r="W6" t="s">
        <v>147</v>
      </c>
      <c r="X6" t="s">
        <v>148</v>
      </c>
      <c r="Y6" t="s">
        <v>149</v>
      </c>
      <c r="Z6" t="s">
        <v>150</v>
      </c>
      <c r="AA6" t="s">
        <v>151</v>
      </c>
      <c r="AB6" t="s">
        <v>152</v>
      </c>
      <c r="AC6" t="s">
        <v>153</v>
      </c>
      <c r="AD6" t="s">
        <v>154</v>
      </c>
      <c r="AE6" t="s">
        <v>186</v>
      </c>
      <c r="AF6" t="s">
        <v>186</v>
      </c>
      <c r="AG6" t="s">
        <v>186</v>
      </c>
      <c r="AH6" t="s">
        <v>186</v>
      </c>
      <c r="AI6" t="s">
        <v>186</v>
      </c>
      <c r="AJ6" t="s">
        <v>186</v>
      </c>
      <c r="AK6" t="s">
        <v>186</v>
      </c>
      <c r="AL6" t="s">
        <v>186</v>
      </c>
      <c r="AM6" t="s">
        <v>186</v>
      </c>
      <c r="AN6" t="s">
        <v>186</v>
      </c>
      <c r="AO6" t="s">
        <v>186</v>
      </c>
      <c r="AP6" t="s">
        <v>186</v>
      </c>
      <c r="AQ6" t="s">
        <v>186</v>
      </c>
      <c r="AR6" t="s">
        <v>186</v>
      </c>
      <c r="AS6" t="s">
        <v>186</v>
      </c>
      <c r="AT6" t="s">
        <v>186</v>
      </c>
      <c r="AU6" t="s">
        <v>186</v>
      </c>
      <c r="AV6" t="s">
        <v>186</v>
      </c>
      <c r="AW6" t="s">
        <v>186</v>
      </c>
      <c r="AX6" t="s">
        <v>186</v>
      </c>
      <c r="AY6" t="s">
        <v>186</v>
      </c>
      <c r="AZ6" t="s">
        <v>186</v>
      </c>
      <c r="BA6" t="s">
        <v>186</v>
      </c>
      <c r="BB6" t="s">
        <v>186</v>
      </c>
      <c r="BC6">
        <v>1.3698630136986381</v>
      </c>
      <c r="BD6">
        <v>1.6468435498627541</v>
      </c>
      <c r="BE6">
        <v>5.6260575296108346</v>
      </c>
      <c r="BF6">
        <v>0.75277337559429536</v>
      </c>
      <c r="BG6">
        <v>7.6154212279866726</v>
      </c>
      <c r="BH6">
        <v>2.400835073068897</v>
      </c>
      <c r="BI6">
        <v>9.4827586206896264</v>
      </c>
      <c r="BJ6">
        <v>4.0852575488454734</v>
      </c>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row>
    <row r="7">
      <c r="A7" t="s">
        <v>701</v>
      </c>
      <c r="B7">
        <v>2000</v>
      </c>
      <c r="C7" t="s">
        <v>704</v>
      </c>
      <c r="D7">
        <v>21</v>
      </c>
      <c r="E7" t="s">
        <v>60</v>
      </c>
      <c r="F7" t="s">
        <v>17</v>
      </c>
      <c r="G7" t="s">
        <v>718</v>
      </c>
      <c r="H7">
        <v>8.3791836959227268</v>
      </c>
      <c r="I7">
        <v>1.6168453896095469</v>
      </c>
      <c r="J7">
        <v>1.053844991279385</v>
      </c>
      <c r="K7">
        <v>0.35577548968527462</v>
      </c>
      <c r="L7">
        <v>0</v>
      </c>
      <c r="M7">
        <v>0.28195606269727308</v>
      </c>
      <c r="N7">
        <v>0.099536199203548198</v>
      </c>
      <c r="O7">
        <v>0.60372344341943984</v>
      </c>
      <c r="P7">
        <v>0</v>
      </c>
      <c r="Q7">
        <v>0</v>
      </c>
      <c r="R7">
        <v>14.82119711898018</v>
      </c>
      <c r="S7">
        <v>5.548307303237606</v>
      </c>
      <c r="T7">
        <v>3.3758277954999492</v>
      </c>
      <c r="U7">
        <v>2.534657894473002</v>
      </c>
      <c r="V7">
        <v>0</v>
      </c>
      <c r="W7" t="s">
        <v>147</v>
      </c>
      <c r="X7" t="s">
        <v>148</v>
      </c>
      <c r="Y7" t="s">
        <v>149</v>
      </c>
      <c r="Z7" t="s">
        <v>150</v>
      </c>
      <c r="AA7" t="s">
        <v>151</v>
      </c>
      <c r="AB7" t="s">
        <v>152</v>
      </c>
      <c r="AC7" t="s">
        <v>153</v>
      </c>
      <c r="AD7" t="s">
        <v>154</v>
      </c>
      <c r="AE7" t="s">
        <v>186</v>
      </c>
      <c r="AF7" t="s">
        <v>186</v>
      </c>
      <c r="AG7" t="s">
        <v>186</v>
      </c>
      <c r="AH7" t="s">
        <v>186</v>
      </c>
      <c r="AI7" t="s">
        <v>186</v>
      </c>
      <c r="AJ7" t="s">
        <v>186</v>
      </c>
      <c r="AK7" t="s">
        <v>186</v>
      </c>
      <c r="AL7" t="s">
        <v>186</v>
      </c>
      <c r="AM7" t="s">
        <v>186</v>
      </c>
      <c r="AN7" t="s">
        <v>186</v>
      </c>
      <c r="AO7" t="s">
        <v>186</v>
      </c>
      <c r="AP7" t="s">
        <v>186</v>
      </c>
      <c r="AQ7" t="s">
        <v>186</v>
      </c>
      <c r="AR7" t="s">
        <v>186</v>
      </c>
      <c r="AS7" t="s">
        <v>186</v>
      </c>
      <c r="AT7" t="s">
        <v>186</v>
      </c>
      <c r="AU7" t="s">
        <v>186</v>
      </c>
      <c r="AV7" t="s">
        <v>186</v>
      </c>
      <c r="AW7" t="s">
        <v>186</v>
      </c>
      <c r="AX7" t="s">
        <v>186</v>
      </c>
      <c r="AY7" t="s">
        <v>186</v>
      </c>
      <c r="AZ7" t="s">
        <v>186</v>
      </c>
      <c r="BA7" t="s">
        <v>186</v>
      </c>
      <c r="BB7" t="s">
        <v>186</v>
      </c>
      <c r="BC7">
        <v>0.36049026676279938</v>
      </c>
      <c r="BD7">
        <v>2.6075022872826938</v>
      </c>
      <c r="BE7">
        <v>4.737732656514388</v>
      </c>
      <c r="BF7">
        <v>0</v>
      </c>
      <c r="BG7">
        <v>13.27939076630175</v>
      </c>
      <c r="BH7">
        <v>5.6367432150313226</v>
      </c>
      <c r="BI7">
        <v>2.177858439201446</v>
      </c>
      <c r="BJ7">
        <v>3.6708111308466549</v>
      </c>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row>
    <row r="8">
      <c r="A8" t="s">
        <v>701</v>
      </c>
      <c r="B8">
        <v>2000</v>
      </c>
      <c r="C8" t="s">
        <v>704</v>
      </c>
      <c r="D8">
        <v>22</v>
      </c>
      <c r="E8" t="s">
        <v>54</v>
      </c>
      <c r="F8" t="s">
        <v>49</v>
      </c>
      <c r="G8" t="s">
        <v>186</v>
      </c>
      <c r="H8">
        <v>3.8808404160456629</v>
      </c>
      <c r="I8">
        <v>2.94633119908098</v>
      </c>
      <c r="J8">
        <v>0.87702497618744413</v>
      </c>
      <c r="K8">
        <v>0.47910558041637191</v>
      </c>
      <c r="L8">
        <v>0.8615241166962736</v>
      </c>
      <c r="M8">
        <v>3.0416345557284732</v>
      </c>
      <c r="N8">
        <v>0.33920506133470679</v>
      </c>
      <c r="O8">
        <v>0.24461802739563079</v>
      </c>
      <c r="P8">
        <v>0.76262388475043941</v>
      </c>
      <c r="Q8">
        <v>0.82836916661829485</v>
      </c>
      <c r="R8">
        <v>6.6224406253119952</v>
      </c>
      <c r="S8">
        <v>2.8856437084515498</v>
      </c>
      <c r="T8">
        <v>3.0175968742594459</v>
      </c>
      <c r="U8">
        <v>1.16238912889124</v>
      </c>
      <c r="V8">
        <v>1.47836163095281</v>
      </c>
      <c r="W8" t="s">
        <v>147</v>
      </c>
      <c r="X8" t="s">
        <v>148</v>
      </c>
      <c r="Y8" t="s">
        <v>149</v>
      </c>
      <c r="Z8" t="s">
        <v>150</v>
      </c>
      <c r="AA8" t="s">
        <v>151</v>
      </c>
      <c r="AB8" t="s">
        <v>152</v>
      </c>
      <c r="AC8" t="s">
        <v>153</v>
      </c>
      <c r="AD8" t="s">
        <v>154</v>
      </c>
      <c r="AE8" t="s">
        <v>186</v>
      </c>
      <c r="AF8" t="s">
        <v>186</v>
      </c>
      <c r="AG8" t="s">
        <v>186</v>
      </c>
      <c r="AH8" t="s">
        <v>186</v>
      </c>
      <c r="AI8" t="s">
        <v>186</v>
      </c>
      <c r="AJ8" t="s">
        <v>186</v>
      </c>
      <c r="AK8" t="s">
        <v>186</v>
      </c>
      <c r="AL8" t="s">
        <v>186</v>
      </c>
      <c r="AM8" t="s">
        <v>186</v>
      </c>
      <c r="AN8" t="s">
        <v>186</v>
      </c>
      <c r="AO8" t="s">
        <v>186</v>
      </c>
      <c r="AP8" t="s">
        <v>186</v>
      </c>
      <c r="AQ8" t="s">
        <v>186</v>
      </c>
      <c r="AR8" t="s">
        <v>186</v>
      </c>
      <c r="AS8" t="s">
        <v>186</v>
      </c>
      <c r="AT8" t="s">
        <v>186</v>
      </c>
      <c r="AU8" t="s">
        <v>186</v>
      </c>
      <c r="AV8" t="s">
        <v>186</v>
      </c>
      <c r="AW8" t="s">
        <v>186</v>
      </c>
      <c r="AX8" t="s">
        <v>186</v>
      </c>
      <c r="AY8" t="s">
        <v>186</v>
      </c>
      <c r="AZ8" t="s">
        <v>186</v>
      </c>
      <c r="BA8" t="s">
        <v>186</v>
      </c>
      <c r="BB8" t="s">
        <v>186</v>
      </c>
      <c r="BC8">
        <v>0.44020542920029571</v>
      </c>
      <c r="BD8">
        <v>1.815575728619198</v>
      </c>
      <c r="BE8">
        <v>1.5573383671543199</v>
      </c>
      <c r="BF8">
        <v>1.077844311377246</v>
      </c>
      <c r="BG8">
        <v>4.1516245487364607</v>
      </c>
      <c r="BH8">
        <v>0.85130533484676618</v>
      </c>
      <c r="BI8">
        <v>6.2146892655367063</v>
      </c>
      <c r="BJ8">
        <v>1.155327342747112</v>
      </c>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c r="A9" t="s">
        <v>701</v>
      </c>
      <c r="B9">
        <v>2000</v>
      </c>
      <c r="C9" t="s">
        <v>704</v>
      </c>
      <c r="D9">
        <v>23</v>
      </c>
      <c r="E9" t="s">
        <v>54</v>
      </c>
      <c r="F9" t="s">
        <v>48</v>
      </c>
      <c r="G9" t="s">
        <v>186</v>
      </c>
      <c r="H9">
        <v>96.119159583954371</v>
      </c>
      <c r="I9">
        <v>97.053668800918857</v>
      </c>
      <c r="J9">
        <v>99.122975023812572</v>
      </c>
      <c r="K9">
        <v>99.520894419583641</v>
      </c>
      <c r="L9">
        <v>99.138475883303727</v>
      </c>
      <c r="M9">
        <v>96.958365444271593</v>
      </c>
      <c r="N9">
        <v>99.660794938665305</v>
      </c>
      <c r="O9">
        <v>99.755381972604354</v>
      </c>
      <c r="P9">
        <v>99.237376115249575</v>
      </c>
      <c r="Q9">
        <v>99.171630833381698</v>
      </c>
      <c r="R9">
        <v>93.37755937468792</v>
      </c>
      <c r="S9">
        <v>97.114356291548503</v>
      </c>
      <c r="T9">
        <v>96.982403125740575</v>
      </c>
      <c r="U9">
        <v>98.837610871108751</v>
      </c>
      <c r="V9">
        <v>98.52163836904721</v>
      </c>
      <c r="W9" t="s">
        <v>147</v>
      </c>
      <c r="X9" t="s">
        <v>148</v>
      </c>
      <c r="Y9" t="s">
        <v>149</v>
      </c>
      <c r="Z9" t="s">
        <v>150</v>
      </c>
      <c r="AA9" t="s">
        <v>151</v>
      </c>
      <c r="AB9" t="s">
        <v>152</v>
      </c>
      <c r="AC9" t="s">
        <v>153</v>
      </c>
      <c r="AD9" t="s">
        <v>154</v>
      </c>
      <c r="AE9" t="s">
        <v>186</v>
      </c>
      <c r="AF9" t="s">
        <v>186</v>
      </c>
      <c r="AG9" t="s">
        <v>186</v>
      </c>
      <c r="AH9" t="s">
        <v>186</v>
      </c>
      <c r="AI9" t="s">
        <v>186</v>
      </c>
      <c r="AJ9" t="s">
        <v>186</v>
      </c>
      <c r="AK9" t="s">
        <v>186</v>
      </c>
      <c r="AL9" t="s">
        <v>186</v>
      </c>
      <c r="AM9" t="s">
        <v>186</v>
      </c>
      <c r="AN9" t="s">
        <v>186</v>
      </c>
      <c r="AO9" t="s">
        <v>186</v>
      </c>
      <c r="AP9" t="s">
        <v>186</v>
      </c>
      <c r="AQ9" t="s">
        <v>186</v>
      </c>
      <c r="AR9" t="s">
        <v>186</v>
      </c>
      <c r="AS9" t="s">
        <v>186</v>
      </c>
      <c r="AT9" t="s">
        <v>186</v>
      </c>
      <c r="AU9" t="s">
        <v>186</v>
      </c>
      <c r="AV9" t="s">
        <v>186</v>
      </c>
      <c r="AW9" t="s">
        <v>186</v>
      </c>
      <c r="AX9" t="s">
        <v>186</v>
      </c>
      <c r="AY9" t="s">
        <v>186</v>
      </c>
      <c r="AZ9" t="s">
        <v>186</v>
      </c>
      <c r="BA9" t="s">
        <v>186</v>
      </c>
      <c r="BB9" t="s">
        <v>186</v>
      </c>
      <c r="BC9">
        <v>99.55979457079971</v>
      </c>
      <c r="BD9">
        <v>98.184424271380806</v>
      </c>
      <c r="BE9">
        <v>98.442661632845699</v>
      </c>
      <c r="BF9">
        <v>98.922155688622766</v>
      </c>
      <c r="BG9">
        <v>95.84837545126355</v>
      </c>
      <c r="BH9">
        <v>99.148694665153243</v>
      </c>
      <c r="BI9">
        <v>93.785310734463295</v>
      </c>
      <c r="BJ9">
        <v>98.844672657252872</v>
      </c>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c r="A10" t="s">
        <v>701</v>
      </c>
      <c r="B10">
        <v>2000</v>
      </c>
      <c r="C10" t="s">
        <v>704</v>
      </c>
      <c r="D10">
        <v>24</v>
      </c>
      <c r="E10" t="s">
        <v>47</v>
      </c>
      <c r="F10" t="s">
        <v>59</v>
      </c>
      <c r="G10" t="s">
        <v>186</v>
      </c>
      <c r="H10">
        <v>60.414563067779177</v>
      </c>
      <c r="I10">
        <v>79.034665307701133</v>
      </c>
      <c r="J10">
        <v>45.071259105809879</v>
      </c>
      <c r="K10">
        <v>90.456014758446059</v>
      </c>
      <c r="L10">
        <v>100</v>
      </c>
      <c r="M10">
        <v>84.160683491054286</v>
      </c>
      <c r="N10">
        <v>0</v>
      </c>
      <c r="O10">
        <v>100</v>
      </c>
      <c r="P10">
        <v>100</v>
      </c>
      <c r="Q10">
        <v>100</v>
      </c>
      <c r="R10">
        <v>51.502953919253699</v>
      </c>
      <c r="S10">
        <v>76.488295631818687</v>
      </c>
      <c r="T10">
        <v>70.142287172588013</v>
      </c>
      <c r="U10">
        <v>45.505968839375278</v>
      </c>
      <c r="V10">
        <v>62.796215881513483</v>
      </c>
      <c r="W10" t="s">
        <v>147</v>
      </c>
      <c r="X10" t="s">
        <v>148</v>
      </c>
      <c r="Y10" t="s">
        <v>149</v>
      </c>
      <c r="Z10" t="s">
        <v>150</v>
      </c>
      <c r="AA10" t="s">
        <v>151</v>
      </c>
      <c r="AB10" t="s">
        <v>152</v>
      </c>
      <c r="AC10" t="s">
        <v>153</v>
      </c>
      <c r="AD10" t="s">
        <v>154</v>
      </c>
      <c r="AE10" t="s">
        <v>186</v>
      </c>
      <c r="AF10" t="s">
        <v>186</v>
      </c>
      <c r="AG10" t="s">
        <v>186</v>
      </c>
      <c r="AH10" t="s">
        <v>186</v>
      </c>
      <c r="AI10" t="s">
        <v>186</v>
      </c>
      <c r="AJ10" t="s">
        <v>186</v>
      </c>
      <c r="AK10" t="s">
        <v>186</v>
      </c>
      <c r="AL10" t="s">
        <v>186</v>
      </c>
      <c r="AM10" t="s">
        <v>186</v>
      </c>
      <c r="AN10" t="s">
        <v>186</v>
      </c>
      <c r="AO10" t="s">
        <v>186</v>
      </c>
      <c r="AP10" t="s">
        <v>186</v>
      </c>
      <c r="AQ10" t="s">
        <v>186</v>
      </c>
      <c r="AR10" t="s">
        <v>186</v>
      </c>
      <c r="AS10" t="s">
        <v>186</v>
      </c>
      <c r="AT10" t="s">
        <v>186</v>
      </c>
      <c r="AU10" t="s">
        <v>186</v>
      </c>
      <c r="AV10" t="s">
        <v>186</v>
      </c>
      <c r="AW10" t="s">
        <v>186</v>
      </c>
      <c r="AX10" t="s">
        <v>186</v>
      </c>
      <c r="AY10" t="s">
        <v>186</v>
      </c>
      <c r="AZ10" t="s">
        <v>186</v>
      </c>
      <c r="BA10" t="s">
        <v>186</v>
      </c>
      <c r="BB10" t="s">
        <v>186</v>
      </c>
      <c r="BC10">
        <v>100</v>
      </c>
      <c r="BD10">
        <v>100</v>
      </c>
      <c r="BE10">
        <v>69.518716577540104</v>
      </c>
      <c r="BF10">
        <v>100</v>
      </c>
      <c r="BG10">
        <v>87.272727272727266</v>
      </c>
      <c r="BH10">
        <v>50</v>
      </c>
      <c r="BI10">
        <v>36.521739130434803</v>
      </c>
      <c r="BJ10">
        <v>100</v>
      </c>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c r="A11" t="s">
        <v>701</v>
      </c>
      <c r="B11">
        <v>2000</v>
      </c>
      <c r="C11" t="s">
        <v>704</v>
      </c>
      <c r="D11">
        <v>29</v>
      </c>
      <c r="E11" t="s">
        <v>57</v>
      </c>
      <c r="F11" t="s">
        <v>49</v>
      </c>
      <c r="G11" t="s">
        <v>719</v>
      </c>
      <c r="H11">
        <v>51.44769046485991</v>
      </c>
      <c r="I11">
        <v>49.523235591121868</v>
      </c>
      <c r="J11">
        <v>45.413816753387223</v>
      </c>
      <c r="K11">
        <v>30.93221218858249</v>
      </c>
      <c r="L11">
        <v>16.809967098457442</v>
      </c>
      <c r="M11">
        <v>58.288881326590392</v>
      </c>
      <c r="N11">
        <v>47.066117137696999</v>
      </c>
      <c r="O11">
        <v>32.80338982888162</v>
      </c>
      <c r="P11">
        <v>18.787146561061711</v>
      </c>
      <c r="Q11">
        <v>16.088482090162259</v>
      </c>
      <c r="R11">
        <v>43.450603635262233</v>
      </c>
      <c r="S11">
        <v>50.53458934252928</v>
      </c>
      <c r="T11">
        <v>47.40406132240841</v>
      </c>
      <c r="U11">
        <v>44.03741897383761</v>
      </c>
      <c r="V11">
        <v>38.728361970961068</v>
      </c>
      <c r="W11" t="s">
        <v>147</v>
      </c>
      <c r="X11" t="s">
        <v>148</v>
      </c>
      <c r="Y11" t="s">
        <v>149</v>
      </c>
      <c r="Z11" t="s">
        <v>150</v>
      </c>
      <c r="AA11" t="s">
        <v>151</v>
      </c>
      <c r="AB11" t="s">
        <v>152</v>
      </c>
      <c r="AC11" t="s">
        <v>153</v>
      </c>
      <c r="AD11" t="s">
        <v>154</v>
      </c>
      <c r="AE11" t="s">
        <v>186</v>
      </c>
      <c r="AF11" t="s">
        <v>186</v>
      </c>
      <c r="AG11" t="s">
        <v>186</v>
      </c>
      <c r="AH11" t="s">
        <v>186</v>
      </c>
      <c r="AI11" t="s">
        <v>186</v>
      </c>
      <c r="AJ11" t="s">
        <v>186</v>
      </c>
      <c r="AK11" t="s">
        <v>186</v>
      </c>
      <c r="AL11" t="s">
        <v>186</v>
      </c>
      <c r="AM11" t="s">
        <v>186</v>
      </c>
      <c r="AN11" t="s">
        <v>186</v>
      </c>
      <c r="AO11" t="s">
        <v>186</v>
      </c>
      <c r="AP11" t="s">
        <v>186</v>
      </c>
      <c r="AQ11" t="s">
        <v>186</v>
      </c>
      <c r="AR11" t="s">
        <v>186</v>
      </c>
      <c r="AS11" t="s">
        <v>186</v>
      </c>
      <c r="AT11" t="s">
        <v>186</v>
      </c>
      <c r="AU11" t="s">
        <v>186</v>
      </c>
      <c r="AV11" t="s">
        <v>186</v>
      </c>
      <c r="AW11" t="s">
        <v>186</v>
      </c>
      <c r="AX11" t="s">
        <v>186</v>
      </c>
      <c r="AY11" t="s">
        <v>186</v>
      </c>
      <c r="AZ11" t="s">
        <v>186</v>
      </c>
      <c r="BA11" t="s">
        <v>186</v>
      </c>
      <c r="BB11" t="s">
        <v>186</v>
      </c>
      <c r="BC11">
        <v>55.227108868061038</v>
      </c>
      <c r="BD11">
        <v>42.040256175663252</v>
      </c>
      <c r="BE11">
        <v>18.316412859560089</v>
      </c>
      <c r="BF11">
        <v>26.822503961965161</v>
      </c>
      <c r="BG11">
        <v>55.518553758325382</v>
      </c>
      <c r="BH11">
        <v>87.265135699373758</v>
      </c>
      <c r="BI11">
        <v>46.869328493647878</v>
      </c>
      <c r="BJ11">
        <v>19.597394908229742</v>
      </c>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c r="A12" t="s">
        <v>701</v>
      </c>
      <c r="B12">
        <v>2000</v>
      </c>
      <c r="C12" t="s">
        <v>704</v>
      </c>
      <c r="D12">
        <v>30</v>
      </c>
      <c r="E12" t="s">
        <v>57</v>
      </c>
      <c r="F12" t="s">
        <v>48</v>
      </c>
      <c r="G12" t="s">
        <v>186</v>
      </c>
      <c r="H12">
        <v>48.552309535140303</v>
      </c>
      <c r="I12">
        <v>50.476764408878033</v>
      </c>
      <c r="J12">
        <v>54.586183246612663</v>
      </c>
      <c r="K12">
        <v>69.067787811417375</v>
      </c>
      <c r="L12">
        <v>83.190032901542708</v>
      </c>
      <c r="M12">
        <v>41.7111186734097</v>
      </c>
      <c r="N12">
        <v>52.933882862303058</v>
      </c>
      <c r="O12">
        <v>67.196610171118593</v>
      </c>
      <c r="P12">
        <v>81.212853438938353</v>
      </c>
      <c r="Q12">
        <v>83.911517909837727</v>
      </c>
      <c r="R12">
        <v>56.549396364737618</v>
      </c>
      <c r="S12">
        <v>49.465410657470642</v>
      </c>
      <c r="T12">
        <v>52.59593867759137</v>
      </c>
      <c r="U12">
        <v>55.962581026162319</v>
      </c>
      <c r="V12">
        <v>61.27163802903889</v>
      </c>
      <c r="W12" t="s">
        <v>147</v>
      </c>
      <c r="X12" t="s">
        <v>148</v>
      </c>
      <c r="Y12" t="s">
        <v>149</v>
      </c>
      <c r="Z12" t="s">
        <v>150</v>
      </c>
      <c r="AA12" t="s">
        <v>151</v>
      </c>
      <c r="AB12" t="s">
        <v>152</v>
      </c>
      <c r="AC12" t="s">
        <v>153</v>
      </c>
      <c r="AD12" t="s">
        <v>154</v>
      </c>
      <c r="AE12" t="s">
        <v>186</v>
      </c>
      <c r="AF12" t="s">
        <v>186</v>
      </c>
      <c r="AG12" t="s">
        <v>186</v>
      </c>
      <c r="AH12" t="s">
        <v>186</v>
      </c>
      <c r="AI12" t="s">
        <v>186</v>
      </c>
      <c r="AJ12" t="s">
        <v>186</v>
      </c>
      <c r="AK12" t="s">
        <v>186</v>
      </c>
      <c r="AL12" t="s">
        <v>186</v>
      </c>
      <c r="AM12" t="s">
        <v>186</v>
      </c>
      <c r="AN12" t="s">
        <v>186</v>
      </c>
      <c r="AO12" t="s">
        <v>186</v>
      </c>
      <c r="AP12" t="s">
        <v>186</v>
      </c>
      <c r="AQ12" t="s">
        <v>186</v>
      </c>
      <c r="AR12" t="s">
        <v>186</v>
      </c>
      <c r="AS12" t="s">
        <v>186</v>
      </c>
      <c r="AT12" t="s">
        <v>186</v>
      </c>
      <c r="AU12" t="s">
        <v>186</v>
      </c>
      <c r="AV12" t="s">
        <v>186</v>
      </c>
      <c r="AW12" t="s">
        <v>186</v>
      </c>
      <c r="AX12" t="s">
        <v>186</v>
      </c>
      <c r="AY12" t="s">
        <v>186</v>
      </c>
      <c r="AZ12" t="s">
        <v>186</v>
      </c>
      <c r="BA12" t="s">
        <v>186</v>
      </c>
      <c r="BB12" t="s">
        <v>186</v>
      </c>
      <c r="BC12">
        <v>44.772891131939872</v>
      </c>
      <c r="BD12">
        <v>57.95974382433662</v>
      </c>
      <c r="BE12">
        <v>81.683587140440025</v>
      </c>
      <c r="BF12">
        <v>73.177496038034846</v>
      </c>
      <c r="BG12">
        <v>44.481446241674597</v>
      </c>
      <c r="BH12">
        <v>12.734864300626329</v>
      </c>
      <c r="BI12">
        <v>53.130671506352037</v>
      </c>
      <c r="BJ12">
        <v>80.402605091770297</v>
      </c>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c r="A13" t="s">
        <v>701</v>
      </c>
      <c r="B13">
        <v>2000</v>
      </c>
      <c r="C13" t="s">
        <v>704</v>
      </c>
      <c r="D13">
        <v>31</v>
      </c>
      <c r="E13" t="s">
        <v>103</v>
      </c>
      <c r="F13" t="s">
        <v>49</v>
      </c>
      <c r="G13" t="s">
        <v>720</v>
      </c>
      <c r="H13">
        <v>36.998067432779649</v>
      </c>
      <c r="I13">
        <v>42.288313539954487</v>
      </c>
      <c r="J13">
        <v>40.762123674944412</v>
      </c>
      <c r="K13">
        <v>28.0862280326118</v>
      </c>
      <c r="L13">
        <v>16.414046624741761</v>
      </c>
      <c r="M13">
        <v>49.469889075555827</v>
      </c>
      <c r="N13">
        <v>42.377085149642461</v>
      </c>
      <c r="O13">
        <v>29.721717256464121</v>
      </c>
      <c r="P13">
        <v>17.892768557099011</v>
      </c>
      <c r="Q13">
        <v>16.088482090162259</v>
      </c>
      <c r="R13">
        <v>25.083146086552158</v>
      </c>
      <c r="S13">
        <v>39.831035540619737</v>
      </c>
      <c r="T13">
        <v>38.139566107625349</v>
      </c>
      <c r="U13">
        <v>38.285044520708233</v>
      </c>
      <c r="V13">
        <v>35.957227680051041</v>
      </c>
      <c r="W13" t="s">
        <v>147</v>
      </c>
      <c r="X13" t="s">
        <v>148</v>
      </c>
      <c r="Y13" t="s">
        <v>149</v>
      </c>
      <c r="Z13" t="s">
        <v>150</v>
      </c>
      <c r="AA13" t="s">
        <v>151</v>
      </c>
      <c r="AB13" t="s">
        <v>152</v>
      </c>
      <c r="AC13" t="s">
        <v>153</v>
      </c>
      <c r="AD13" t="s">
        <v>154</v>
      </c>
      <c r="AE13" t="s">
        <v>186</v>
      </c>
      <c r="AF13" t="s">
        <v>186</v>
      </c>
      <c r="AG13" t="s">
        <v>186</v>
      </c>
      <c r="AH13" t="s">
        <v>186</v>
      </c>
      <c r="AI13" t="s">
        <v>186</v>
      </c>
      <c r="AJ13" t="s">
        <v>186</v>
      </c>
      <c r="AK13" t="s">
        <v>186</v>
      </c>
      <c r="AL13" t="s">
        <v>186</v>
      </c>
      <c r="AM13" t="s">
        <v>186</v>
      </c>
      <c r="AN13" t="s">
        <v>186</v>
      </c>
      <c r="AO13" t="s">
        <v>186</v>
      </c>
      <c r="AP13" t="s">
        <v>186</v>
      </c>
      <c r="AQ13" t="s">
        <v>186</v>
      </c>
      <c r="AR13" t="s">
        <v>186</v>
      </c>
      <c r="AS13" t="s">
        <v>186</v>
      </c>
      <c r="AT13" t="s">
        <v>186</v>
      </c>
      <c r="AU13" t="s">
        <v>186</v>
      </c>
      <c r="AV13" t="s">
        <v>186</v>
      </c>
      <c r="AW13" t="s">
        <v>186</v>
      </c>
      <c r="AX13" t="s">
        <v>186</v>
      </c>
      <c r="AY13" t="s">
        <v>186</v>
      </c>
      <c r="AZ13" t="s">
        <v>186</v>
      </c>
      <c r="BA13" t="s">
        <v>186</v>
      </c>
      <c r="BB13" t="s">
        <v>186</v>
      </c>
      <c r="BC13">
        <v>49.351117519827461</v>
      </c>
      <c r="BD13">
        <v>38.655077767611992</v>
      </c>
      <c r="BE13">
        <v>16.835871404399331</v>
      </c>
      <c r="BF13">
        <v>22.90015847860542</v>
      </c>
      <c r="BG13">
        <v>46.098953377735498</v>
      </c>
      <c r="BH13">
        <v>76.878914405010647</v>
      </c>
      <c r="BI13">
        <v>32.577132486388358</v>
      </c>
      <c r="BJ13">
        <v>15.156897572528131</v>
      </c>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c r="A14" t="s">
        <v>701</v>
      </c>
      <c r="B14">
        <v>2000</v>
      </c>
      <c r="C14" t="s">
        <v>704</v>
      </c>
      <c r="D14">
        <v>32</v>
      </c>
      <c r="E14" t="s">
        <v>103</v>
      </c>
      <c r="F14" t="s">
        <v>48</v>
      </c>
      <c r="G14" t="s">
        <v>186</v>
      </c>
      <c r="H14">
        <v>63.001932567220493</v>
      </c>
      <c r="I14">
        <v>57.711686460045357</v>
      </c>
      <c r="J14">
        <v>59.237876325055367</v>
      </c>
      <c r="K14">
        <v>71.913771967388101</v>
      </c>
      <c r="L14">
        <v>83.585953375258384</v>
      </c>
      <c r="M14">
        <v>50.530110924444301</v>
      </c>
      <c r="N14">
        <v>57.622914850357603</v>
      </c>
      <c r="O14">
        <v>70.27828274353601</v>
      </c>
      <c r="P14">
        <v>82.107231442901067</v>
      </c>
      <c r="Q14">
        <v>83.911517909837727</v>
      </c>
      <c r="R14">
        <v>74.916853913447767</v>
      </c>
      <c r="S14">
        <v>60.168964459380149</v>
      </c>
      <c r="T14">
        <v>61.860433892374473</v>
      </c>
      <c r="U14">
        <v>61.71495547929171</v>
      </c>
      <c r="V14">
        <v>64.042772319948952</v>
      </c>
      <c r="W14" t="s">
        <v>147</v>
      </c>
      <c r="X14" t="s">
        <v>148</v>
      </c>
      <c r="Y14" t="s">
        <v>149</v>
      </c>
      <c r="Z14" t="s">
        <v>150</v>
      </c>
      <c r="AA14" t="s">
        <v>151</v>
      </c>
      <c r="AB14" t="s">
        <v>152</v>
      </c>
      <c r="AC14" t="s">
        <v>153</v>
      </c>
      <c r="AD14" t="s">
        <v>154</v>
      </c>
      <c r="AE14" t="s">
        <v>186</v>
      </c>
      <c r="AF14" t="s">
        <v>186</v>
      </c>
      <c r="AG14" t="s">
        <v>186</v>
      </c>
      <c r="AH14" t="s">
        <v>186</v>
      </c>
      <c r="AI14" t="s">
        <v>186</v>
      </c>
      <c r="AJ14" t="s">
        <v>186</v>
      </c>
      <c r="AK14" t="s">
        <v>186</v>
      </c>
      <c r="AL14" t="s">
        <v>186</v>
      </c>
      <c r="AM14" t="s">
        <v>186</v>
      </c>
      <c r="AN14" t="s">
        <v>186</v>
      </c>
      <c r="AO14" t="s">
        <v>186</v>
      </c>
      <c r="AP14" t="s">
        <v>186</v>
      </c>
      <c r="AQ14" t="s">
        <v>186</v>
      </c>
      <c r="AR14" t="s">
        <v>186</v>
      </c>
      <c r="AS14" t="s">
        <v>186</v>
      </c>
      <c r="AT14" t="s">
        <v>186</v>
      </c>
      <c r="AU14" t="s">
        <v>186</v>
      </c>
      <c r="AV14" t="s">
        <v>186</v>
      </c>
      <c r="AW14" t="s">
        <v>186</v>
      </c>
      <c r="AX14" t="s">
        <v>186</v>
      </c>
      <c r="AY14" t="s">
        <v>186</v>
      </c>
      <c r="AZ14" t="s">
        <v>186</v>
      </c>
      <c r="BA14" t="s">
        <v>186</v>
      </c>
      <c r="BB14" t="s">
        <v>186</v>
      </c>
      <c r="BC14">
        <v>50.648882480173533</v>
      </c>
      <c r="BD14">
        <v>61.344922232387873</v>
      </c>
      <c r="BE14">
        <v>83.164128595600744</v>
      </c>
      <c r="BF14">
        <v>77.099841521394637</v>
      </c>
      <c r="BG14">
        <v>53.901046622264502</v>
      </c>
      <c r="BH14">
        <v>23.121085594989609</v>
      </c>
      <c r="BI14">
        <v>67.422867513611592</v>
      </c>
      <c r="BJ14">
        <v>84.843102427471862</v>
      </c>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c r="A15" t="s">
        <v>701</v>
      </c>
      <c r="B15">
        <v>2000</v>
      </c>
      <c r="C15" t="s">
        <v>704</v>
      </c>
      <c r="D15">
        <v>35</v>
      </c>
      <c r="E15" t="s">
        <v>55</v>
      </c>
      <c r="F15" t="s">
        <v>49</v>
      </c>
      <c r="G15" t="s">
        <v>186</v>
      </c>
      <c r="H15">
        <v>60.533564598861709</v>
      </c>
      <c r="I15">
        <v>71.889933075567697</v>
      </c>
      <c r="J15">
        <v>74.112220109578843</v>
      </c>
      <c r="K15">
        <v>67.806205999279939</v>
      </c>
      <c r="L15">
        <v>81.146806922378758</v>
      </c>
      <c r="M15">
        <v>69.744666623640441</v>
      </c>
      <c r="N15">
        <v>70.883189499457771</v>
      </c>
      <c r="O15">
        <v>66.438826724837469</v>
      </c>
      <c r="P15">
        <v>73.198727152678941</v>
      </c>
      <c r="Q15">
        <v>83.49831785331817</v>
      </c>
      <c r="R15">
        <v>47.337471420442178</v>
      </c>
      <c r="S15">
        <v>68.519771950955132</v>
      </c>
      <c r="T15">
        <v>76.40819579837968</v>
      </c>
      <c r="U15">
        <v>76.406112530164393</v>
      </c>
      <c r="V15">
        <v>75.071093813110053</v>
      </c>
      <c r="W15" t="s">
        <v>147</v>
      </c>
      <c r="X15" t="s">
        <v>148</v>
      </c>
      <c r="Y15" t="s">
        <v>149</v>
      </c>
      <c r="Z15" t="s">
        <v>150</v>
      </c>
      <c r="AA15" t="s">
        <v>151</v>
      </c>
      <c r="AB15" t="s">
        <v>152</v>
      </c>
      <c r="AC15" t="s">
        <v>153</v>
      </c>
      <c r="AD15" t="s">
        <v>154</v>
      </c>
      <c r="AE15" t="s">
        <v>186</v>
      </c>
      <c r="AF15" t="s">
        <v>186</v>
      </c>
      <c r="AG15" t="s">
        <v>186</v>
      </c>
      <c r="AH15" t="s">
        <v>186</v>
      </c>
      <c r="AI15" t="s">
        <v>186</v>
      </c>
      <c r="AJ15" t="s">
        <v>186</v>
      </c>
      <c r="AK15" t="s">
        <v>186</v>
      </c>
      <c r="AL15" t="s">
        <v>186</v>
      </c>
      <c r="AM15" t="s">
        <v>186</v>
      </c>
      <c r="AN15" t="s">
        <v>186</v>
      </c>
      <c r="AO15" t="s">
        <v>186</v>
      </c>
      <c r="AP15" t="s">
        <v>186</v>
      </c>
      <c r="AQ15" t="s">
        <v>186</v>
      </c>
      <c r="AR15" t="s">
        <v>186</v>
      </c>
      <c r="AS15" t="s">
        <v>186</v>
      </c>
      <c r="AT15" t="s">
        <v>186</v>
      </c>
      <c r="AU15" t="s">
        <v>186</v>
      </c>
      <c r="AV15" t="s">
        <v>186</v>
      </c>
      <c r="AW15" t="s">
        <v>186</v>
      </c>
      <c r="AX15" t="s">
        <v>186</v>
      </c>
      <c r="AY15" t="s">
        <v>186</v>
      </c>
      <c r="AZ15" t="s">
        <v>186</v>
      </c>
      <c r="BA15" t="s">
        <v>186</v>
      </c>
      <c r="BB15" t="s">
        <v>186</v>
      </c>
      <c r="BC15">
        <v>80.497476568132882</v>
      </c>
      <c r="BD15">
        <v>72.689844464775817</v>
      </c>
      <c r="BE15">
        <v>66.70896785109997</v>
      </c>
      <c r="BF15">
        <v>72.503961965134692</v>
      </c>
      <c r="BG15">
        <v>61.465271170313962</v>
      </c>
      <c r="BH15">
        <v>80.79331941544902</v>
      </c>
      <c r="BI15">
        <v>63.339382940108912</v>
      </c>
      <c r="BJ15">
        <v>59.265837773830768</v>
      </c>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c r="A16" t="s">
        <v>701</v>
      </c>
      <c r="B16">
        <v>2000</v>
      </c>
      <c r="C16" t="s">
        <v>704</v>
      </c>
      <c r="D16">
        <v>36</v>
      </c>
      <c r="E16" t="s">
        <v>55</v>
      </c>
      <c r="F16" t="s">
        <v>48</v>
      </c>
      <c r="G16" t="s">
        <v>186</v>
      </c>
      <c r="H16">
        <v>39.466435401138412</v>
      </c>
      <c r="I16">
        <v>28.110066924431969</v>
      </c>
      <c r="J16">
        <v>25.887779890421161</v>
      </c>
      <c r="K16">
        <v>32.19379400071994</v>
      </c>
      <c r="L16">
        <v>18.853193077621309</v>
      </c>
      <c r="M16">
        <v>30.255333376359729</v>
      </c>
      <c r="N16">
        <v>29.116810500542272</v>
      </c>
      <c r="O16">
        <v>33.561173275162638</v>
      </c>
      <c r="P16">
        <v>26.801272847321069</v>
      </c>
      <c r="Q16">
        <v>16.50168214668189</v>
      </c>
      <c r="R16">
        <v>52.662528579557687</v>
      </c>
      <c r="S16">
        <v>31.48022804904484</v>
      </c>
      <c r="T16">
        <v>23.591804201620231</v>
      </c>
      <c r="U16">
        <v>23.593887469835629</v>
      </c>
      <c r="V16">
        <v>24.92890618689005</v>
      </c>
      <c r="W16" t="s">
        <v>147</v>
      </c>
      <c r="X16" t="s">
        <v>148</v>
      </c>
      <c r="Y16" t="s">
        <v>149</v>
      </c>
      <c r="Z16" t="s">
        <v>150</v>
      </c>
      <c r="AA16" t="s">
        <v>151</v>
      </c>
      <c r="AB16" t="s">
        <v>152</v>
      </c>
      <c r="AC16" t="s">
        <v>153</v>
      </c>
      <c r="AD16" t="s">
        <v>154</v>
      </c>
      <c r="AE16" t="s">
        <v>186</v>
      </c>
      <c r="AF16" t="s">
        <v>186</v>
      </c>
      <c r="AG16" t="s">
        <v>186</v>
      </c>
      <c r="AH16" t="s">
        <v>186</v>
      </c>
      <c r="AI16" t="s">
        <v>186</v>
      </c>
      <c r="AJ16" t="s">
        <v>186</v>
      </c>
      <c r="AK16" t="s">
        <v>186</v>
      </c>
      <c r="AL16" t="s">
        <v>186</v>
      </c>
      <c r="AM16" t="s">
        <v>186</v>
      </c>
      <c r="AN16" t="s">
        <v>186</v>
      </c>
      <c r="AO16" t="s">
        <v>186</v>
      </c>
      <c r="AP16" t="s">
        <v>186</v>
      </c>
      <c r="AQ16" t="s">
        <v>186</v>
      </c>
      <c r="AR16" t="s">
        <v>186</v>
      </c>
      <c r="AS16" t="s">
        <v>186</v>
      </c>
      <c r="AT16" t="s">
        <v>186</v>
      </c>
      <c r="AU16" t="s">
        <v>186</v>
      </c>
      <c r="AV16" t="s">
        <v>186</v>
      </c>
      <c r="AW16" t="s">
        <v>186</v>
      </c>
      <c r="AX16" t="s">
        <v>186</v>
      </c>
      <c r="AY16" t="s">
        <v>186</v>
      </c>
      <c r="AZ16" t="s">
        <v>186</v>
      </c>
      <c r="BA16" t="s">
        <v>186</v>
      </c>
      <c r="BB16" t="s">
        <v>186</v>
      </c>
      <c r="BC16">
        <v>19.50252343186748</v>
      </c>
      <c r="BD16">
        <v>27.31015553522403</v>
      </c>
      <c r="BE16">
        <v>33.291032148900229</v>
      </c>
      <c r="BF16">
        <v>27.496038034865322</v>
      </c>
      <c r="BG16">
        <v>38.534728829686003</v>
      </c>
      <c r="BH16">
        <v>19.20668058455119</v>
      </c>
      <c r="BI16">
        <v>36.660617059891052</v>
      </c>
      <c r="BJ16">
        <v>40.734162226169403</v>
      </c>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c r="A17" t="s">
        <v>701</v>
      </c>
      <c r="B17">
        <v>2000</v>
      </c>
      <c r="C17" t="s">
        <v>704</v>
      </c>
      <c r="D17">
        <v>37</v>
      </c>
      <c r="E17" t="s">
        <v>155</v>
      </c>
      <c r="F17" t="s">
        <v>49</v>
      </c>
      <c r="G17" t="s">
        <v>721</v>
      </c>
      <c r="H17">
        <v>72.582788668829181</v>
      </c>
      <c r="I17">
        <v>74.930057401113018</v>
      </c>
      <c r="J17">
        <v>76.183804555656224</v>
      </c>
      <c r="K17">
        <v>68.147160976626381</v>
      </c>
      <c r="L17">
        <v>81.129606308759961</v>
      </c>
      <c r="M17">
        <v>73.373933562612208</v>
      </c>
      <c r="N17">
        <v>71.784405721074592</v>
      </c>
      <c r="O17">
        <v>66.826058192905208</v>
      </c>
      <c r="P17">
        <v>73.25652321355858</v>
      </c>
      <c r="Q17">
        <v>83.418291141697821</v>
      </c>
      <c r="R17">
        <v>64.955543320454026</v>
      </c>
      <c r="S17">
        <v>75.553768517230509</v>
      </c>
      <c r="T17">
        <v>81.633890576267405</v>
      </c>
      <c r="U17">
        <v>80.439227998539579</v>
      </c>
      <c r="V17">
        <v>75.501681877162568</v>
      </c>
      <c r="W17" t="s">
        <v>147</v>
      </c>
      <c r="X17" t="s">
        <v>148</v>
      </c>
      <c r="Y17" t="s">
        <v>149</v>
      </c>
      <c r="Z17" t="s">
        <v>150</v>
      </c>
      <c r="AA17" t="s">
        <v>151</v>
      </c>
      <c r="AB17" t="s">
        <v>152</v>
      </c>
      <c r="AC17" t="s">
        <v>153</v>
      </c>
      <c r="AD17" t="s">
        <v>154</v>
      </c>
      <c r="AE17" t="s">
        <v>186</v>
      </c>
      <c r="AF17" t="s">
        <v>186</v>
      </c>
      <c r="AG17" t="s">
        <v>186</v>
      </c>
      <c r="AH17" t="s">
        <v>186</v>
      </c>
      <c r="AI17" t="s">
        <v>186</v>
      </c>
      <c r="AJ17" t="s">
        <v>186</v>
      </c>
      <c r="AK17" t="s">
        <v>186</v>
      </c>
      <c r="AL17" t="s">
        <v>186</v>
      </c>
      <c r="AM17" t="s">
        <v>186</v>
      </c>
      <c r="AN17" t="s">
        <v>186</v>
      </c>
      <c r="AO17" t="s">
        <v>186</v>
      </c>
      <c r="AP17" t="s">
        <v>186</v>
      </c>
      <c r="AQ17" t="s">
        <v>186</v>
      </c>
      <c r="AR17" t="s">
        <v>186</v>
      </c>
      <c r="AS17" t="s">
        <v>186</v>
      </c>
      <c r="AT17" t="s">
        <v>186</v>
      </c>
      <c r="AU17" t="s">
        <v>186</v>
      </c>
      <c r="AV17" t="s">
        <v>186</v>
      </c>
      <c r="AW17" t="s">
        <v>186</v>
      </c>
      <c r="AX17" t="s">
        <v>186</v>
      </c>
      <c r="AY17" t="s">
        <v>186</v>
      </c>
      <c r="AZ17" t="s">
        <v>186</v>
      </c>
      <c r="BA17" t="s">
        <v>186</v>
      </c>
      <c r="BB17" t="s">
        <v>186</v>
      </c>
      <c r="BC17">
        <v>81.804842259721397</v>
      </c>
      <c r="BD17">
        <v>75.441949354992815</v>
      </c>
      <c r="BE17">
        <v>74.233128834355966</v>
      </c>
      <c r="BF17">
        <v>72.49500998003991</v>
      </c>
      <c r="BG17">
        <v>77.029464822609711</v>
      </c>
      <c r="BH17">
        <v>86.833144154370174</v>
      </c>
      <c r="BI17">
        <v>70.005136106831074</v>
      </c>
      <c r="BJ17">
        <v>63.735558408215731</v>
      </c>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c r="A18" t="s">
        <v>701</v>
      </c>
      <c r="B18">
        <v>2000</v>
      </c>
      <c r="C18" t="s">
        <v>704</v>
      </c>
      <c r="D18">
        <v>38</v>
      </c>
      <c r="E18" t="s">
        <v>155</v>
      </c>
      <c r="F18" t="s">
        <v>48</v>
      </c>
      <c r="G18" t="s">
        <v>186</v>
      </c>
      <c r="H18">
        <v>27.417211331171082</v>
      </c>
      <c r="I18">
        <v>25.069942598886659</v>
      </c>
      <c r="J18">
        <v>23.81619544434373</v>
      </c>
      <c r="K18">
        <v>31.85283902337347</v>
      </c>
      <c r="L18">
        <v>18.87039369124011</v>
      </c>
      <c r="M18">
        <v>26.626066437387831</v>
      </c>
      <c r="N18">
        <v>28.215594278925391</v>
      </c>
      <c r="O18">
        <v>33.173941807094813</v>
      </c>
      <c r="P18">
        <v>26.74347678644143</v>
      </c>
      <c r="Q18">
        <v>16.581708858302171</v>
      </c>
      <c r="R18">
        <v>35.04445667954586</v>
      </c>
      <c r="S18">
        <v>24.44623148276948</v>
      </c>
      <c r="T18">
        <v>18.3661094237325</v>
      </c>
      <c r="U18">
        <v>19.560772001460411</v>
      </c>
      <c r="V18">
        <v>24.49831812283751</v>
      </c>
      <c r="W18" t="s">
        <v>147</v>
      </c>
      <c r="X18" t="s">
        <v>148</v>
      </c>
      <c r="Y18" t="s">
        <v>149</v>
      </c>
      <c r="Z18" t="s">
        <v>150</v>
      </c>
      <c r="AA18" t="s">
        <v>151</v>
      </c>
      <c r="AB18" t="s">
        <v>152</v>
      </c>
      <c r="AC18" t="s">
        <v>153</v>
      </c>
      <c r="AD18" t="s">
        <v>154</v>
      </c>
      <c r="AE18" t="s">
        <v>186</v>
      </c>
      <c r="AF18" t="s">
        <v>186</v>
      </c>
      <c r="AG18" t="s">
        <v>186</v>
      </c>
      <c r="AH18" t="s">
        <v>186</v>
      </c>
      <c r="AI18" t="s">
        <v>186</v>
      </c>
      <c r="AJ18" t="s">
        <v>186</v>
      </c>
      <c r="AK18" t="s">
        <v>186</v>
      </c>
      <c r="AL18" t="s">
        <v>186</v>
      </c>
      <c r="AM18" t="s">
        <v>186</v>
      </c>
      <c r="AN18" t="s">
        <v>186</v>
      </c>
      <c r="AO18" t="s">
        <v>186</v>
      </c>
      <c r="AP18" t="s">
        <v>186</v>
      </c>
      <c r="AQ18" t="s">
        <v>186</v>
      </c>
      <c r="AR18" t="s">
        <v>186</v>
      </c>
      <c r="AS18" t="s">
        <v>186</v>
      </c>
      <c r="AT18" t="s">
        <v>186</v>
      </c>
      <c r="AU18" t="s">
        <v>186</v>
      </c>
      <c r="AV18" t="s">
        <v>186</v>
      </c>
      <c r="AW18" t="s">
        <v>186</v>
      </c>
      <c r="AX18" t="s">
        <v>186</v>
      </c>
      <c r="AY18" t="s">
        <v>186</v>
      </c>
      <c r="AZ18" t="s">
        <v>186</v>
      </c>
      <c r="BA18" t="s">
        <v>186</v>
      </c>
      <c r="BB18" t="s">
        <v>186</v>
      </c>
      <c r="BC18">
        <v>18.195157740278919</v>
      </c>
      <c r="BD18">
        <v>24.558050645007039</v>
      </c>
      <c r="BE18">
        <v>25.766871165644211</v>
      </c>
      <c r="BF18">
        <v>27.504990019960101</v>
      </c>
      <c r="BG18">
        <v>22.97053517739025</v>
      </c>
      <c r="BH18">
        <v>13.166855845629989</v>
      </c>
      <c r="BI18">
        <v>29.99486389316893</v>
      </c>
      <c r="BJ18">
        <v>36.264441591784383</v>
      </c>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c r="A19" t="s">
        <v>701</v>
      </c>
      <c r="B19">
        <v>2000</v>
      </c>
      <c r="C19" t="s">
        <v>704</v>
      </c>
      <c r="D19">
        <v>41</v>
      </c>
      <c r="E19" t="s">
        <v>56</v>
      </c>
      <c r="F19" t="s">
        <v>49</v>
      </c>
      <c r="G19" t="s">
        <v>186</v>
      </c>
      <c r="H19">
        <v>7.6277528074756917</v>
      </c>
      <c r="I19">
        <v>3.7800551130429358</v>
      </c>
      <c r="J19">
        <v>1.345809486844906</v>
      </c>
      <c r="K19">
        <v>0.47609488924037252</v>
      </c>
      <c r="L19">
        <v>1.011011316841653</v>
      </c>
      <c r="M19">
        <v>3.8803884249409868</v>
      </c>
      <c r="N19">
        <v>0.33494651659008379</v>
      </c>
      <c r="O19">
        <v>0.2426584057859387</v>
      </c>
      <c r="P19">
        <v>0.89348041941466805</v>
      </c>
      <c r="Q19">
        <v>0.95287056652307889</v>
      </c>
      <c r="R19">
        <v>11.809488002572509</v>
      </c>
      <c r="S19">
        <v>5.1702660381740522</v>
      </c>
      <c r="T19">
        <v>4.8423122248908008</v>
      </c>
      <c r="U19">
        <v>2.099613802557629</v>
      </c>
      <c r="V19">
        <v>1.6600313667090589</v>
      </c>
      <c r="W19" t="s">
        <v>147</v>
      </c>
      <c r="X19" t="s">
        <v>148</v>
      </c>
      <c r="Y19" t="s">
        <v>149</v>
      </c>
      <c r="Z19" t="s">
        <v>150</v>
      </c>
      <c r="AA19" t="s">
        <v>151</v>
      </c>
      <c r="AB19" t="s">
        <v>152</v>
      </c>
      <c r="AC19" t="s">
        <v>153</v>
      </c>
      <c r="AD19" t="s">
        <v>154</v>
      </c>
      <c r="AE19" t="s">
        <v>186</v>
      </c>
      <c r="AF19" t="s">
        <v>186</v>
      </c>
      <c r="AG19" t="s">
        <v>186</v>
      </c>
      <c r="AH19" t="s">
        <v>186</v>
      </c>
      <c r="AI19" t="s">
        <v>186</v>
      </c>
      <c r="AJ19" t="s">
        <v>186</v>
      </c>
      <c r="AK19" t="s">
        <v>186</v>
      </c>
      <c r="AL19" t="s">
        <v>186</v>
      </c>
      <c r="AM19" t="s">
        <v>186</v>
      </c>
      <c r="AN19" t="s">
        <v>186</v>
      </c>
      <c r="AO19" t="s">
        <v>186</v>
      </c>
      <c r="AP19" t="s">
        <v>186</v>
      </c>
      <c r="AQ19" t="s">
        <v>186</v>
      </c>
      <c r="AR19" t="s">
        <v>186</v>
      </c>
      <c r="AS19" t="s">
        <v>186</v>
      </c>
      <c r="AT19" t="s">
        <v>186</v>
      </c>
      <c r="AU19" t="s">
        <v>186</v>
      </c>
      <c r="AV19" t="s">
        <v>186</v>
      </c>
      <c r="AW19" t="s">
        <v>186</v>
      </c>
      <c r="AX19" t="s">
        <v>186</v>
      </c>
      <c r="AY19" t="s">
        <v>186</v>
      </c>
      <c r="AZ19" t="s">
        <v>186</v>
      </c>
      <c r="BA19" t="s">
        <v>186</v>
      </c>
      <c r="BB19" t="s">
        <v>186</v>
      </c>
      <c r="BC19">
        <v>0.68493150684931892</v>
      </c>
      <c r="BD19">
        <v>2.6989935956084028</v>
      </c>
      <c r="BE19">
        <v>5.0761421319797027</v>
      </c>
      <c r="BF19">
        <v>1.188589540412045</v>
      </c>
      <c r="BG19">
        <v>7.5202284626368394</v>
      </c>
      <c r="BH19">
        <v>3.340292275574118</v>
      </c>
      <c r="BI19">
        <v>7.1234119782213936</v>
      </c>
      <c r="BJ19">
        <v>3.0195381882770889</v>
      </c>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c r="A20" t="s">
        <v>701</v>
      </c>
      <c r="B20">
        <v>2000</v>
      </c>
      <c r="C20" t="s">
        <v>704</v>
      </c>
      <c r="D20">
        <v>42</v>
      </c>
      <c r="E20" t="s">
        <v>56</v>
      </c>
      <c r="F20" t="s">
        <v>48</v>
      </c>
      <c r="G20" t="s">
        <v>722</v>
      </c>
      <c r="H20">
        <v>92.372247192524284</v>
      </c>
      <c r="I20">
        <v>96.219944886957009</v>
      </c>
      <c r="J20">
        <v>98.654190513155115</v>
      </c>
      <c r="K20">
        <v>99.523905110759642</v>
      </c>
      <c r="L20">
        <v>98.988988683158354</v>
      </c>
      <c r="M20">
        <v>96.119611575059153</v>
      </c>
      <c r="N20">
        <v>99.665053483409935</v>
      </c>
      <c r="O20">
        <v>99.757341594214083</v>
      </c>
      <c r="P20">
        <v>99.106519580585356</v>
      </c>
      <c r="Q20">
        <v>99.047129433476996</v>
      </c>
      <c r="R20">
        <v>88.190511997427592</v>
      </c>
      <c r="S20">
        <v>94.829733961825951</v>
      </c>
      <c r="T20">
        <v>95.157687775109224</v>
      </c>
      <c r="U20">
        <v>97.900386197442373</v>
      </c>
      <c r="V20">
        <v>98.339968633290979</v>
      </c>
      <c r="W20" t="s">
        <v>147</v>
      </c>
      <c r="X20" t="s">
        <v>148</v>
      </c>
      <c r="Y20" t="s">
        <v>149</v>
      </c>
      <c r="Z20" t="s">
        <v>150</v>
      </c>
      <c r="AA20" t="s">
        <v>151</v>
      </c>
      <c r="AB20" t="s">
        <v>152</v>
      </c>
      <c r="AC20" t="s">
        <v>153</v>
      </c>
      <c r="AD20" t="s">
        <v>154</v>
      </c>
      <c r="AE20" t="s">
        <v>186</v>
      </c>
      <c r="AF20" t="s">
        <v>186</v>
      </c>
      <c r="AG20" t="s">
        <v>186</v>
      </c>
      <c r="AH20" t="s">
        <v>186</v>
      </c>
      <c r="AI20" t="s">
        <v>186</v>
      </c>
      <c r="AJ20" t="s">
        <v>186</v>
      </c>
      <c r="AK20" t="s">
        <v>186</v>
      </c>
      <c r="AL20" t="s">
        <v>186</v>
      </c>
      <c r="AM20" t="s">
        <v>186</v>
      </c>
      <c r="AN20" t="s">
        <v>186</v>
      </c>
      <c r="AO20" t="s">
        <v>186</v>
      </c>
      <c r="AP20" t="s">
        <v>186</v>
      </c>
      <c r="AQ20" t="s">
        <v>186</v>
      </c>
      <c r="AR20" t="s">
        <v>186</v>
      </c>
      <c r="AS20" t="s">
        <v>186</v>
      </c>
      <c r="AT20" t="s">
        <v>186</v>
      </c>
      <c r="AU20" t="s">
        <v>186</v>
      </c>
      <c r="AV20" t="s">
        <v>186</v>
      </c>
      <c r="AW20" t="s">
        <v>186</v>
      </c>
      <c r="AX20" t="s">
        <v>186</v>
      </c>
      <c r="AY20" t="s">
        <v>186</v>
      </c>
      <c r="AZ20" t="s">
        <v>186</v>
      </c>
      <c r="BA20" t="s">
        <v>186</v>
      </c>
      <c r="BB20" t="s">
        <v>186</v>
      </c>
      <c r="BC20">
        <v>99.31506849315069</v>
      </c>
      <c r="BD20">
        <v>97.3010064043916</v>
      </c>
      <c r="BE20">
        <v>94.92385786802032</v>
      </c>
      <c r="BF20">
        <v>98.811410459587989</v>
      </c>
      <c r="BG20">
        <v>92.479771537363149</v>
      </c>
      <c r="BH20">
        <v>96.659707724425871</v>
      </c>
      <c r="BI20">
        <v>92.876588021778588</v>
      </c>
      <c r="BJ20">
        <v>96.98046181172289</v>
      </c>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c r="A21" t="s">
        <v>701</v>
      </c>
      <c r="B21">
        <v>2000</v>
      </c>
      <c r="C21" t="s">
        <v>704</v>
      </c>
      <c r="D21">
        <v>58</v>
      </c>
      <c r="E21" t="s">
        <v>156</v>
      </c>
      <c r="F21" t="s">
        <v>157</v>
      </c>
      <c r="G21" t="s">
        <v>186</v>
      </c>
      <c r="H21">
        <v>5.2437488860362214</v>
      </c>
      <c r="I21">
        <v>10.204797738868701</v>
      </c>
      <c r="J21">
        <v>17.61409704224576</v>
      </c>
      <c r="K21">
        <v>19.38575131408485</v>
      </c>
      <c r="L21">
        <v>14.521080527805459</v>
      </c>
      <c r="M21">
        <v>9.2478553850880072</v>
      </c>
      <c r="N21">
        <v>17.307301783209649</v>
      </c>
      <c r="O21">
        <v>18.637572551501648</v>
      </c>
      <c r="P21">
        <v>14.136219445762849</v>
      </c>
      <c r="Q21">
        <v>15.42468831043117</v>
      </c>
      <c r="R21">
        <v>2.5696228092801219</v>
      </c>
      <c r="S21">
        <v>7.5781702276723202</v>
      </c>
      <c r="T21">
        <v>6.3245864463773298</v>
      </c>
      <c r="U21">
        <v>18.216361205522411</v>
      </c>
      <c r="V21">
        <v>21.076426755476721</v>
      </c>
      <c r="W21" t="s">
        <v>147</v>
      </c>
      <c r="X21" t="s">
        <v>148</v>
      </c>
      <c r="Y21" t="s">
        <v>149</v>
      </c>
      <c r="Z21" t="s">
        <v>150</v>
      </c>
      <c r="AA21" t="s">
        <v>151</v>
      </c>
      <c r="AB21" t="s">
        <v>152</v>
      </c>
      <c r="AC21" t="s">
        <v>153</v>
      </c>
      <c r="AD21" t="s">
        <v>154</v>
      </c>
      <c r="AE21" t="s">
        <v>186</v>
      </c>
      <c r="AF21" t="s">
        <v>186</v>
      </c>
      <c r="AG21" t="s">
        <v>186</v>
      </c>
      <c r="AH21" t="s">
        <v>186</v>
      </c>
      <c r="AI21" t="s">
        <v>186</v>
      </c>
      <c r="AJ21" t="s">
        <v>186</v>
      </c>
      <c r="AK21" t="s">
        <v>186</v>
      </c>
      <c r="AL21" t="s">
        <v>186</v>
      </c>
      <c r="AM21" t="s">
        <v>186</v>
      </c>
      <c r="AN21" t="s">
        <v>186</v>
      </c>
      <c r="AO21" t="s">
        <v>186</v>
      </c>
      <c r="AP21" t="s">
        <v>186</v>
      </c>
      <c r="AQ21" t="s">
        <v>186</v>
      </c>
      <c r="AR21" t="s">
        <v>186</v>
      </c>
      <c r="AS21" t="s">
        <v>186</v>
      </c>
      <c r="AT21" t="s">
        <v>186</v>
      </c>
      <c r="AU21" t="s">
        <v>186</v>
      </c>
      <c r="AV21" t="s">
        <v>186</v>
      </c>
      <c r="AW21" t="s">
        <v>186</v>
      </c>
      <c r="AX21" t="s">
        <v>186</v>
      </c>
      <c r="AY21" t="s">
        <v>186</v>
      </c>
      <c r="AZ21" t="s">
        <v>186</v>
      </c>
      <c r="BA21" t="s">
        <v>186</v>
      </c>
      <c r="BB21" t="s">
        <v>186</v>
      </c>
      <c r="BC21">
        <v>28.442682047584938</v>
      </c>
      <c r="BD21">
        <v>18.481244281793131</v>
      </c>
      <c r="BE21">
        <v>8.3756345177665086</v>
      </c>
      <c r="BF21">
        <v>8.7559429477020689</v>
      </c>
      <c r="BG21">
        <v>6.9933396764985698</v>
      </c>
      <c r="BH21">
        <v>21.503131524008399</v>
      </c>
      <c r="BI21">
        <v>6.8965517241379102</v>
      </c>
      <c r="BJ21">
        <v>4.7957371225577283</v>
      </c>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c r="A22" t="s">
        <v>701</v>
      </c>
      <c r="B22">
        <v>2000</v>
      </c>
      <c r="C22" t="s">
        <v>704</v>
      </c>
      <c r="D22">
        <v>59</v>
      </c>
      <c r="E22" t="s">
        <v>156</v>
      </c>
      <c r="F22" t="s">
        <v>158</v>
      </c>
      <c r="G22" t="s">
        <v>186</v>
      </c>
      <c r="H22">
        <v>31.754318546743391</v>
      </c>
      <c r="I22">
        <v>32.083515801085717</v>
      </c>
      <c r="J22">
        <v>23.14802663269862</v>
      </c>
      <c r="K22">
        <v>8.7004767185269234</v>
      </c>
      <c r="L22">
        <v>1.8929660969363169</v>
      </c>
      <c r="M22">
        <v>40.222033690467818</v>
      </c>
      <c r="N22">
        <v>25.06978336643283</v>
      </c>
      <c r="O22">
        <v>11.084144704962471</v>
      </c>
      <c r="P22">
        <v>3.75654911133616</v>
      </c>
      <c r="Q22">
        <v>0.66379377973108566</v>
      </c>
      <c r="R22">
        <v>22.513523277272029</v>
      </c>
      <c r="S22">
        <v>32.252865312947428</v>
      </c>
      <c r="T22">
        <v>31.814979661248021</v>
      </c>
      <c r="U22">
        <v>20.068683315185829</v>
      </c>
      <c r="V22">
        <v>14.8808009245743</v>
      </c>
      <c r="W22" t="s">
        <v>147</v>
      </c>
      <c r="X22" t="s">
        <v>148</v>
      </c>
      <c r="Y22" t="s">
        <v>149</v>
      </c>
      <c r="Z22" t="s">
        <v>150</v>
      </c>
      <c r="AA22" t="s">
        <v>151</v>
      </c>
      <c r="AB22" t="s">
        <v>152</v>
      </c>
      <c r="AC22" t="s">
        <v>153</v>
      </c>
      <c r="AD22" t="s">
        <v>154</v>
      </c>
      <c r="AE22" t="s">
        <v>186</v>
      </c>
      <c r="AF22" t="s">
        <v>186</v>
      </c>
      <c r="AG22" t="s">
        <v>186</v>
      </c>
      <c r="AH22" t="s">
        <v>186</v>
      </c>
      <c r="AI22" t="s">
        <v>186</v>
      </c>
      <c r="AJ22" t="s">
        <v>186</v>
      </c>
      <c r="AK22" t="s">
        <v>186</v>
      </c>
      <c r="AL22" t="s">
        <v>186</v>
      </c>
      <c r="AM22" t="s">
        <v>186</v>
      </c>
      <c r="AN22" t="s">
        <v>186</v>
      </c>
      <c r="AO22" t="s">
        <v>186</v>
      </c>
      <c r="AP22" t="s">
        <v>186</v>
      </c>
      <c r="AQ22" t="s">
        <v>186</v>
      </c>
      <c r="AR22" t="s">
        <v>186</v>
      </c>
      <c r="AS22" t="s">
        <v>186</v>
      </c>
      <c r="AT22" t="s">
        <v>186</v>
      </c>
      <c r="AU22" t="s">
        <v>186</v>
      </c>
      <c r="AV22" t="s">
        <v>186</v>
      </c>
      <c r="AW22" t="s">
        <v>186</v>
      </c>
      <c r="AX22" t="s">
        <v>186</v>
      </c>
      <c r="AY22" t="s">
        <v>186</v>
      </c>
      <c r="AZ22" t="s">
        <v>186</v>
      </c>
      <c r="BA22" t="s">
        <v>186</v>
      </c>
      <c r="BB22" t="s">
        <v>186</v>
      </c>
      <c r="BC22">
        <v>20.908435472242399</v>
      </c>
      <c r="BD22">
        <v>20.17383348581874</v>
      </c>
      <c r="BE22">
        <v>8.460236886632833</v>
      </c>
      <c r="BF22">
        <v>14.14421553090334</v>
      </c>
      <c r="BG22">
        <v>39.105613701236948</v>
      </c>
      <c r="BH22">
        <v>55.375782881002259</v>
      </c>
      <c r="BI22">
        <v>25.680580762250429</v>
      </c>
      <c r="BJ22">
        <v>10.3611604499704</v>
      </c>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c r="A23" t="s">
        <v>701</v>
      </c>
      <c r="B23">
        <v>2000</v>
      </c>
      <c r="C23" t="s">
        <v>704</v>
      </c>
      <c r="D23">
        <v>60</v>
      </c>
      <c r="E23" t="s">
        <v>156</v>
      </c>
      <c r="F23" t="s">
        <v>159</v>
      </c>
      <c r="G23" t="s">
        <v>186</v>
      </c>
      <c r="H23">
        <v>14.449623032080289</v>
      </c>
      <c r="I23">
        <v>7.2349220511673629</v>
      </c>
      <c r="J23">
        <v>4.6516930784428023</v>
      </c>
      <c r="K23">
        <v>2.8459841559706769</v>
      </c>
      <c r="L23">
        <v>0.39592047371567651</v>
      </c>
      <c r="M23">
        <v>8.8189922510345777</v>
      </c>
      <c r="N23">
        <v>4.6890319880545182</v>
      </c>
      <c r="O23">
        <v>3.0816725724174749</v>
      </c>
      <c r="P23">
        <v>0.89437800396270795</v>
      </c>
      <c r="Q23">
        <v>0</v>
      </c>
      <c r="R23">
        <v>18.367457548710071</v>
      </c>
      <c r="S23">
        <v>10.703553801909489</v>
      </c>
      <c r="T23">
        <v>9.2644952147830697</v>
      </c>
      <c r="U23">
        <v>5.7523744531293746</v>
      </c>
      <c r="V23">
        <v>2.7711342909100289</v>
      </c>
      <c r="W23" t="s">
        <v>147</v>
      </c>
      <c r="X23" t="s">
        <v>148</v>
      </c>
      <c r="Y23" t="s">
        <v>149</v>
      </c>
      <c r="Z23" t="s">
        <v>150</v>
      </c>
      <c r="AA23" t="s">
        <v>151</v>
      </c>
      <c r="AB23" t="s">
        <v>152</v>
      </c>
      <c r="AC23" t="s">
        <v>153</v>
      </c>
      <c r="AD23" t="s">
        <v>154</v>
      </c>
      <c r="AE23" t="s">
        <v>186</v>
      </c>
      <c r="AF23" t="s">
        <v>186</v>
      </c>
      <c r="AG23" t="s">
        <v>186</v>
      </c>
      <c r="AH23" t="s">
        <v>186</v>
      </c>
      <c r="AI23" t="s">
        <v>186</v>
      </c>
      <c r="AJ23" t="s">
        <v>186</v>
      </c>
      <c r="AK23" t="s">
        <v>186</v>
      </c>
      <c r="AL23" t="s">
        <v>186</v>
      </c>
      <c r="AM23" t="s">
        <v>186</v>
      </c>
      <c r="AN23" t="s">
        <v>186</v>
      </c>
      <c r="AO23" t="s">
        <v>186</v>
      </c>
      <c r="AP23" t="s">
        <v>186</v>
      </c>
      <c r="AQ23" t="s">
        <v>186</v>
      </c>
      <c r="AR23" t="s">
        <v>186</v>
      </c>
      <c r="AS23" t="s">
        <v>186</v>
      </c>
      <c r="AT23" t="s">
        <v>186</v>
      </c>
      <c r="AU23" t="s">
        <v>186</v>
      </c>
      <c r="AV23" t="s">
        <v>186</v>
      </c>
      <c r="AW23" t="s">
        <v>186</v>
      </c>
      <c r="AX23" t="s">
        <v>186</v>
      </c>
      <c r="AY23" t="s">
        <v>186</v>
      </c>
      <c r="AZ23" t="s">
        <v>186</v>
      </c>
      <c r="BA23" t="s">
        <v>186</v>
      </c>
      <c r="BB23" t="s">
        <v>186</v>
      </c>
      <c r="BC23">
        <v>5.8759913482336286</v>
      </c>
      <c r="BD23">
        <v>3.3851784080512171</v>
      </c>
      <c r="BE23">
        <v>1.4805414551607461</v>
      </c>
      <c r="BF23">
        <v>3.92234548335975</v>
      </c>
      <c r="BG23">
        <v>9.4196003805899089</v>
      </c>
      <c r="BH23">
        <v>10.386221294363279</v>
      </c>
      <c r="BI23">
        <v>14.29219600725949</v>
      </c>
      <c r="BJ23">
        <v>4.4404973357015978</v>
      </c>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c r="A24" t="s">
        <v>701</v>
      </c>
      <c r="B24">
        <v>2000</v>
      </c>
      <c r="C24" t="s">
        <v>704</v>
      </c>
      <c r="D24">
        <v>61</v>
      </c>
      <c r="E24" t="s">
        <v>156</v>
      </c>
      <c r="F24" t="s">
        <v>160</v>
      </c>
      <c r="G24" t="s">
        <v>186</v>
      </c>
      <c r="H24">
        <v>3.0491282761991578</v>
      </c>
      <c r="I24">
        <v>1.380160357149288</v>
      </c>
      <c r="J24">
        <v>0.72159448614865207</v>
      </c>
      <c r="K24">
        <v>0.83134875336033143</v>
      </c>
      <c r="L24">
        <v>0</v>
      </c>
      <c r="M24">
        <v>0.24498321324319339</v>
      </c>
      <c r="N24">
        <v>0</v>
      </c>
      <c r="O24">
        <v>0.54267067055811191</v>
      </c>
      <c r="P24">
        <v>0.43536986826418023</v>
      </c>
      <c r="Q24">
        <v>0</v>
      </c>
      <c r="R24">
        <v>2.937224343647296</v>
      </c>
      <c r="S24">
        <v>5.8563979933047916</v>
      </c>
      <c r="T24">
        <v>1.627526937787541</v>
      </c>
      <c r="U24">
        <v>1.6096073892251661</v>
      </c>
      <c r="V24">
        <v>0.7486989940667218</v>
      </c>
      <c r="W24" t="s">
        <v>147</v>
      </c>
      <c r="X24" t="s">
        <v>148</v>
      </c>
      <c r="Y24" t="s">
        <v>149</v>
      </c>
      <c r="Z24" t="s">
        <v>150</v>
      </c>
      <c r="AA24" t="s">
        <v>151</v>
      </c>
      <c r="AB24" t="s">
        <v>152</v>
      </c>
      <c r="AC24" t="s">
        <v>153</v>
      </c>
      <c r="AD24" t="s">
        <v>154</v>
      </c>
      <c r="AE24" t="s">
        <v>186</v>
      </c>
      <c r="AF24" t="s">
        <v>186</v>
      </c>
      <c r="AG24" t="s">
        <v>186</v>
      </c>
      <c r="AH24" t="s">
        <v>186</v>
      </c>
      <c r="AI24" t="s">
        <v>186</v>
      </c>
      <c r="AJ24" t="s">
        <v>186</v>
      </c>
      <c r="AK24" t="s">
        <v>186</v>
      </c>
      <c r="AL24" t="s">
        <v>186</v>
      </c>
      <c r="AM24" t="s">
        <v>186</v>
      </c>
      <c r="AN24" t="s">
        <v>186</v>
      </c>
      <c r="AO24" t="s">
        <v>186</v>
      </c>
      <c r="AP24" t="s">
        <v>186</v>
      </c>
      <c r="AQ24" t="s">
        <v>186</v>
      </c>
      <c r="AR24" t="s">
        <v>186</v>
      </c>
      <c r="AS24" t="s">
        <v>186</v>
      </c>
      <c r="AT24" t="s">
        <v>186</v>
      </c>
      <c r="AU24" t="s">
        <v>186</v>
      </c>
      <c r="AV24" t="s">
        <v>186</v>
      </c>
      <c r="AW24" t="s">
        <v>186</v>
      </c>
      <c r="AX24" t="s">
        <v>186</v>
      </c>
      <c r="AY24" t="s">
        <v>186</v>
      </c>
      <c r="AZ24" t="s">
        <v>186</v>
      </c>
      <c r="BA24" t="s">
        <v>186</v>
      </c>
      <c r="BB24" t="s">
        <v>186</v>
      </c>
      <c r="BC24">
        <v>0.25234318673395961</v>
      </c>
      <c r="BD24">
        <v>5.9011893870082019</v>
      </c>
      <c r="BE24">
        <v>4.5262267343485663</v>
      </c>
      <c r="BF24">
        <v>0.35657686212361361</v>
      </c>
      <c r="BG24">
        <v>2.283539486203614</v>
      </c>
      <c r="BH24">
        <v>0</v>
      </c>
      <c r="BI24">
        <v>1.088929219600723</v>
      </c>
      <c r="BJ24">
        <v>0</v>
      </c>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c r="A25" t="s">
        <v>701</v>
      </c>
      <c r="B25">
        <v>2000</v>
      </c>
      <c r="C25" t="s">
        <v>704</v>
      </c>
      <c r="D25">
        <v>62</v>
      </c>
      <c r="E25" t="s">
        <v>156</v>
      </c>
      <c r="F25" t="s">
        <v>161</v>
      </c>
      <c r="G25" t="s">
        <v>186</v>
      </c>
      <c r="H25">
        <v>0.37370290710730503</v>
      </c>
      <c r="I25">
        <v>0.80507536556304726</v>
      </c>
      <c r="J25">
        <v>0.026184237252017999</v>
      </c>
      <c r="K25">
        <v>0.1563115915641243</v>
      </c>
      <c r="L25">
        <v>0</v>
      </c>
      <c r="M25">
        <v>0.73906059857171391</v>
      </c>
      <c r="N25">
        <v>0</v>
      </c>
      <c r="O25">
        <v>0</v>
      </c>
      <c r="P25">
        <v>0.26600220198704538</v>
      </c>
      <c r="Q25">
        <v>0</v>
      </c>
      <c r="R25">
        <v>0.90680578864116312</v>
      </c>
      <c r="S25">
        <v>0.27147683649689858</v>
      </c>
      <c r="T25">
        <v>0.62738140733454473</v>
      </c>
      <c r="U25">
        <v>0.062977083167619796</v>
      </c>
      <c r="V25">
        <v>0</v>
      </c>
      <c r="W25" t="s">
        <v>147</v>
      </c>
      <c r="X25" t="s">
        <v>148</v>
      </c>
      <c r="Y25" t="s">
        <v>149</v>
      </c>
      <c r="Z25" t="s">
        <v>150</v>
      </c>
      <c r="AA25" t="s">
        <v>151</v>
      </c>
      <c r="AB25" t="s">
        <v>152</v>
      </c>
      <c r="AC25" t="s">
        <v>153</v>
      </c>
      <c r="AD25" t="s">
        <v>154</v>
      </c>
      <c r="AE25" t="s">
        <v>186</v>
      </c>
      <c r="AF25" t="s">
        <v>186</v>
      </c>
      <c r="AG25" t="s">
        <v>186</v>
      </c>
      <c r="AH25" t="s">
        <v>186</v>
      </c>
      <c r="AI25" t="s">
        <v>186</v>
      </c>
      <c r="AJ25" t="s">
        <v>186</v>
      </c>
      <c r="AK25" t="s">
        <v>186</v>
      </c>
      <c r="AL25" t="s">
        <v>186</v>
      </c>
      <c r="AM25" t="s">
        <v>186</v>
      </c>
      <c r="AN25" t="s">
        <v>186</v>
      </c>
      <c r="AO25" t="s">
        <v>186</v>
      </c>
      <c r="AP25" t="s">
        <v>186</v>
      </c>
      <c r="AQ25" t="s">
        <v>186</v>
      </c>
      <c r="AR25" t="s">
        <v>186</v>
      </c>
      <c r="AS25" t="s">
        <v>186</v>
      </c>
      <c r="AT25" t="s">
        <v>186</v>
      </c>
      <c r="AU25" t="s">
        <v>186</v>
      </c>
      <c r="AV25" t="s">
        <v>186</v>
      </c>
      <c r="AW25" t="s">
        <v>186</v>
      </c>
      <c r="AX25" t="s">
        <v>186</v>
      </c>
      <c r="AY25" t="s">
        <v>186</v>
      </c>
      <c r="AZ25" t="s">
        <v>186</v>
      </c>
      <c r="BA25" t="s">
        <v>186</v>
      </c>
      <c r="BB25" t="s">
        <v>186</v>
      </c>
      <c r="BC25">
        <v>0</v>
      </c>
      <c r="BD25">
        <v>0</v>
      </c>
      <c r="BE25">
        <v>0.97292724196277602</v>
      </c>
      <c r="BF25">
        <v>0.23771790808240911</v>
      </c>
      <c r="BG25">
        <v>0</v>
      </c>
      <c r="BH25">
        <v>0.26096033402922802</v>
      </c>
      <c r="BI25">
        <v>0.81669691470054229</v>
      </c>
      <c r="BJ25">
        <v>0</v>
      </c>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c r="A26" t="s">
        <v>701</v>
      </c>
      <c r="B26">
        <v>2000</v>
      </c>
      <c r="C26" t="s">
        <v>704</v>
      </c>
      <c r="D26">
        <v>63</v>
      </c>
      <c r="E26" t="s">
        <v>156</v>
      </c>
      <c r="F26" t="s">
        <v>162</v>
      </c>
      <c r="G26" t="s">
        <v>186</v>
      </c>
      <c r="H26">
        <v>0.50669956012616701</v>
      </c>
      <c r="I26">
        <v>0.38114155652601578</v>
      </c>
      <c r="J26">
        <v>0.1187772538614662</v>
      </c>
      <c r="K26">
        <v>0.51208708124939895</v>
      </c>
      <c r="L26">
        <v>0.1583681894862706</v>
      </c>
      <c r="M26">
        <v>0</v>
      </c>
      <c r="N26">
        <v>0.2912748142312746</v>
      </c>
      <c r="O26">
        <v>0.46648980894653391</v>
      </c>
      <c r="P26">
        <v>0</v>
      </c>
      <c r="Q26">
        <v>0.2705124967512858</v>
      </c>
      <c r="R26">
        <v>1.197861770509449</v>
      </c>
      <c r="S26">
        <v>0.031798724081477603</v>
      </c>
      <c r="T26">
        <v>0.80099091666600697</v>
      </c>
      <c r="U26">
        <v>0</v>
      </c>
      <c r="V26">
        <v>0.57690948961768196</v>
      </c>
      <c r="W26" t="s">
        <v>147</v>
      </c>
      <c r="X26" t="s">
        <v>148</v>
      </c>
      <c r="Y26" t="s">
        <v>149</v>
      </c>
      <c r="Z26" t="s">
        <v>150</v>
      </c>
      <c r="AA26" t="s">
        <v>151</v>
      </c>
      <c r="AB26" t="s">
        <v>152</v>
      </c>
      <c r="AC26" t="s">
        <v>153</v>
      </c>
      <c r="AD26" t="s">
        <v>154</v>
      </c>
      <c r="AE26" t="s">
        <v>186</v>
      </c>
      <c r="AF26" t="s">
        <v>186</v>
      </c>
      <c r="AG26" t="s">
        <v>186</v>
      </c>
      <c r="AH26" t="s">
        <v>186</v>
      </c>
      <c r="AI26" t="s">
        <v>186</v>
      </c>
      <c r="AJ26" t="s">
        <v>186</v>
      </c>
      <c r="AK26" t="s">
        <v>186</v>
      </c>
      <c r="AL26" t="s">
        <v>186</v>
      </c>
      <c r="AM26" t="s">
        <v>186</v>
      </c>
      <c r="AN26" t="s">
        <v>186</v>
      </c>
      <c r="AO26" t="s">
        <v>186</v>
      </c>
      <c r="AP26" t="s">
        <v>186</v>
      </c>
      <c r="AQ26" t="s">
        <v>186</v>
      </c>
      <c r="AR26" t="s">
        <v>186</v>
      </c>
      <c r="AS26" t="s">
        <v>186</v>
      </c>
      <c r="AT26" t="s">
        <v>186</v>
      </c>
      <c r="AU26" t="s">
        <v>186</v>
      </c>
      <c r="AV26" t="s">
        <v>186</v>
      </c>
      <c r="AW26" t="s">
        <v>186</v>
      </c>
      <c r="AX26" t="s">
        <v>186</v>
      </c>
      <c r="AY26" t="s">
        <v>186</v>
      </c>
      <c r="AZ26" t="s">
        <v>186</v>
      </c>
      <c r="BA26" t="s">
        <v>186</v>
      </c>
      <c r="BB26" t="s">
        <v>186</v>
      </c>
      <c r="BC26">
        <v>0.57678442682047903</v>
      </c>
      <c r="BD26">
        <v>0.22872827081427141</v>
      </c>
      <c r="BE26">
        <v>1.142131979695433</v>
      </c>
      <c r="BF26">
        <v>0</v>
      </c>
      <c r="BG26">
        <v>0</v>
      </c>
      <c r="BH26">
        <v>0</v>
      </c>
      <c r="BI26">
        <v>0.77132486388384569</v>
      </c>
      <c r="BJ26">
        <v>0</v>
      </c>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c r="A27" t="s">
        <v>701</v>
      </c>
      <c r="B27">
        <v>2000</v>
      </c>
      <c r="C27" t="s">
        <v>704</v>
      </c>
      <c r="D27">
        <v>64</v>
      </c>
      <c r="E27" t="s">
        <v>156</v>
      </c>
      <c r="F27" t="s">
        <v>163</v>
      </c>
      <c r="G27" t="s">
        <v>186</v>
      </c>
      <c r="H27">
        <v>16.21133707880308</v>
      </c>
      <c r="I27">
        <v>13.283455235069519</v>
      </c>
      <c r="J27">
        <v>13.51591497752173</v>
      </c>
      <c r="K27">
        <v>6.9425375465503567</v>
      </c>
      <c r="L27">
        <v>1.985389076561497</v>
      </c>
      <c r="M27">
        <v>6.4552189258329671</v>
      </c>
      <c r="N27">
        <v>4.0673793386179486</v>
      </c>
      <c r="O27">
        <v>3.500405132828297</v>
      </c>
      <c r="P27">
        <v>1.714854149463457</v>
      </c>
      <c r="Q27">
        <v>1.7959580753181119</v>
      </c>
      <c r="R27">
        <v>17.459757977109199</v>
      </c>
      <c r="S27">
        <v>23.694436930903048</v>
      </c>
      <c r="T27">
        <v>19.631692195898761</v>
      </c>
      <c r="U27">
        <v>23.75604991194858</v>
      </c>
      <c r="V27">
        <v>16.427201656533661</v>
      </c>
      <c r="W27" t="s">
        <v>147</v>
      </c>
      <c r="X27" t="s">
        <v>148</v>
      </c>
      <c r="Y27" t="s">
        <v>149</v>
      </c>
      <c r="Z27" t="s">
        <v>150</v>
      </c>
      <c r="AA27" t="s">
        <v>151</v>
      </c>
      <c r="AB27" t="s">
        <v>152</v>
      </c>
      <c r="AC27" t="s">
        <v>153</v>
      </c>
      <c r="AD27" t="s">
        <v>154</v>
      </c>
      <c r="AE27" t="s">
        <v>186</v>
      </c>
      <c r="AF27" t="s">
        <v>186</v>
      </c>
      <c r="AG27" t="s">
        <v>186</v>
      </c>
      <c r="AH27" t="s">
        <v>186</v>
      </c>
      <c r="AI27" t="s">
        <v>186</v>
      </c>
      <c r="AJ27" t="s">
        <v>186</v>
      </c>
      <c r="AK27" t="s">
        <v>186</v>
      </c>
      <c r="AL27" t="s">
        <v>186</v>
      </c>
      <c r="AM27" t="s">
        <v>186</v>
      </c>
      <c r="AN27" t="s">
        <v>186</v>
      </c>
      <c r="AO27" t="s">
        <v>186</v>
      </c>
      <c r="AP27" t="s">
        <v>186</v>
      </c>
      <c r="AQ27" t="s">
        <v>186</v>
      </c>
      <c r="AR27" t="s">
        <v>186</v>
      </c>
      <c r="AS27" t="s">
        <v>186</v>
      </c>
      <c r="AT27" t="s">
        <v>186</v>
      </c>
      <c r="AU27" t="s">
        <v>186</v>
      </c>
      <c r="AV27" t="s">
        <v>186</v>
      </c>
      <c r="AW27" t="s">
        <v>186</v>
      </c>
      <c r="AX27" t="s">
        <v>186</v>
      </c>
      <c r="AY27" t="s">
        <v>186</v>
      </c>
      <c r="AZ27" t="s">
        <v>186</v>
      </c>
      <c r="BA27" t="s">
        <v>186</v>
      </c>
      <c r="BB27" t="s">
        <v>186</v>
      </c>
      <c r="BC27">
        <v>13.554434030281261</v>
      </c>
      <c r="BD27">
        <v>5.7639524245196396</v>
      </c>
      <c r="BE27">
        <v>36.928934010152318</v>
      </c>
      <c r="BF27">
        <v>3.763866877971477</v>
      </c>
      <c r="BG27">
        <v>0</v>
      </c>
      <c r="BH27">
        <v>0.46972860125261029</v>
      </c>
      <c r="BI27">
        <v>10.344827586206859</v>
      </c>
      <c r="BJ27">
        <v>12.966252220248681</v>
      </c>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c r="A28" t="s">
        <v>701</v>
      </c>
      <c r="B28">
        <v>2000</v>
      </c>
      <c r="C28" t="s">
        <v>704</v>
      </c>
      <c r="D28">
        <v>65</v>
      </c>
      <c r="E28" t="s">
        <v>156</v>
      </c>
      <c r="F28" t="s">
        <v>164</v>
      </c>
      <c r="G28" t="s">
        <v>186</v>
      </c>
      <c r="H28">
        <v>7.9335003907113526</v>
      </c>
      <c r="I28">
        <v>26.546797371527418</v>
      </c>
      <c r="J28">
        <v>35.671948925829788</v>
      </c>
      <c r="K28">
        <v>58.929704762380183</v>
      </c>
      <c r="L28">
        <v>79.473066809578313</v>
      </c>
      <c r="M28">
        <v>28.17668364479298</v>
      </c>
      <c r="N28">
        <v>46.150429745373977</v>
      </c>
      <c r="O28">
        <v>61.613133628002593</v>
      </c>
      <c r="P28">
        <v>77.192731217372199</v>
      </c>
      <c r="Q28">
        <v>80.546731453467046</v>
      </c>
      <c r="R28">
        <v>2.1404842364388492</v>
      </c>
      <c r="S28">
        <v>6.4748091140773578</v>
      </c>
      <c r="T28">
        <v>15.10260712676186</v>
      </c>
      <c r="U28">
        <v>23.196387413477229</v>
      </c>
      <c r="V28">
        <v>40.24174650174313</v>
      </c>
      <c r="W28" t="s">
        <v>147</v>
      </c>
      <c r="X28" t="s">
        <v>148</v>
      </c>
      <c r="Y28" t="s">
        <v>149</v>
      </c>
      <c r="Z28" t="s">
        <v>150</v>
      </c>
      <c r="AA28" t="s">
        <v>151</v>
      </c>
      <c r="AB28" t="s">
        <v>152</v>
      </c>
      <c r="AC28" t="s">
        <v>153</v>
      </c>
      <c r="AD28" t="s">
        <v>154</v>
      </c>
      <c r="AE28" t="s">
        <v>186</v>
      </c>
      <c r="AF28" t="s">
        <v>186</v>
      </c>
      <c r="AG28" t="s">
        <v>186</v>
      </c>
      <c r="AH28" t="s">
        <v>186</v>
      </c>
      <c r="AI28" t="s">
        <v>186</v>
      </c>
      <c r="AJ28" t="s">
        <v>186</v>
      </c>
      <c r="AK28" t="s">
        <v>186</v>
      </c>
      <c r="AL28" t="s">
        <v>186</v>
      </c>
      <c r="AM28" t="s">
        <v>186</v>
      </c>
      <c r="AN28" t="s">
        <v>186</v>
      </c>
      <c r="AO28" t="s">
        <v>186</v>
      </c>
      <c r="AP28" t="s">
        <v>186</v>
      </c>
      <c r="AQ28" t="s">
        <v>186</v>
      </c>
      <c r="AR28" t="s">
        <v>186</v>
      </c>
      <c r="AS28" t="s">
        <v>186</v>
      </c>
      <c r="AT28" t="s">
        <v>186</v>
      </c>
      <c r="AU28" t="s">
        <v>186</v>
      </c>
      <c r="AV28" t="s">
        <v>186</v>
      </c>
      <c r="AW28" t="s">
        <v>186</v>
      </c>
      <c r="AX28" t="s">
        <v>186</v>
      </c>
      <c r="AY28" t="s">
        <v>186</v>
      </c>
      <c r="AZ28" t="s">
        <v>186</v>
      </c>
      <c r="BA28" t="s">
        <v>186</v>
      </c>
      <c r="BB28" t="s">
        <v>186</v>
      </c>
      <c r="BC28">
        <v>24.3691420331653</v>
      </c>
      <c r="BD28">
        <v>36.459286367794959</v>
      </c>
      <c r="BE28">
        <v>27.749576988155692</v>
      </c>
      <c r="BF28">
        <v>67.90808240887479</v>
      </c>
      <c r="BG28">
        <v>17.840152235965739</v>
      </c>
      <c r="BH28">
        <v>2.6096033402922791</v>
      </c>
      <c r="BI28">
        <v>26.633393829401051</v>
      </c>
      <c r="BJ28">
        <v>59.384251036116098</v>
      </c>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c r="A29" t="s">
        <v>701</v>
      </c>
      <c r="B29">
        <v>2000</v>
      </c>
      <c r="C29" t="s">
        <v>704</v>
      </c>
      <c r="D29">
        <v>66</v>
      </c>
      <c r="E29" t="s">
        <v>156</v>
      </c>
      <c r="F29" t="s">
        <v>165</v>
      </c>
      <c r="G29" t="s">
        <v>186</v>
      </c>
      <c r="H29">
        <v>2.2427418333623561</v>
      </c>
      <c r="I29">
        <v>0.57967219991210073</v>
      </c>
      <c r="J29">
        <v>0.91132452384870211</v>
      </c>
      <c r="K29">
        <v>0.10420772770941621</v>
      </c>
      <c r="L29">
        <v>0</v>
      </c>
      <c r="M29">
        <v>0.1852002710465448</v>
      </c>
      <c r="N29">
        <v>0.092643874117500802</v>
      </c>
      <c r="O29">
        <v>0</v>
      </c>
      <c r="P29">
        <v>0</v>
      </c>
      <c r="Q29">
        <v>0</v>
      </c>
      <c r="R29">
        <v>3.6196779461163771</v>
      </c>
      <c r="S29">
        <v>1.88364481406462</v>
      </c>
      <c r="T29">
        <v>0.95985472579658804</v>
      </c>
      <c r="U29">
        <v>2.002943189256595</v>
      </c>
      <c r="V29">
        <v>0.44356869843149882</v>
      </c>
      <c r="W29" t="s">
        <v>147</v>
      </c>
      <c r="X29" t="s">
        <v>148</v>
      </c>
      <c r="Y29" t="s">
        <v>149</v>
      </c>
      <c r="Z29" t="s">
        <v>150</v>
      </c>
      <c r="AA29" t="s">
        <v>151</v>
      </c>
      <c r="AB29" t="s">
        <v>152</v>
      </c>
      <c r="AC29" t="s">
        <v>153</v>
      </c>
      <c r="AD29" t="s">
        <v>154</v>
      </c>
      <c r="AE29" t="s">
        <v>186</v>
      </c>
      <c r="AF29" t="s">
        <v>186</v>
      </c>
      <c r="AG29" t="s">
        <v>186</v>
      </c>
      <c r="AH29" t="s">
        <v>186</v>
      </c>
      <c r="AI29" t="s">
        <v>186</v>
      </c>
      <c r="AJ29" t="s">
        <v>186</v>
      </c>
      <c r="AK29" t="s">
        <v>186</v>
      </c>
      <c r="AL29" t="s">
        <v>186</v>
      </c>
      <c r="AM29" t="s">
        <v>186</v>
      </c>
      <c r="AN29" t="s">
        <v>186</v>
      </c>
      <c r="AO29" t="s">
        <v>186</v>
      </c>
      <c r="AP29" t="s">
        <v>186</v>
      </c>
      <c r="AQ29" t="s">
        <v>186</v>
      </c>
      <c r="AR29" t="s">
        <v>186</v>
      </c>
      <c r="AS29" t="s">
        <v>186</v>
      </c>
      <c r="AT29" t="s">
        <v>186</v>
      </c>
      <c r="AU29" t="s">
        <v>186</v>
      </c>
      <c r="AV29" t="s">
        <v>186</v>
      </c>
      <c r="AW29" t="s">
        <v>186</v>
      </c>
      <c r="AX29" t="s">
        <v>186</v>
      </c>
      <c r="AY29" t="s">
        <v>186</v>
      </c>
      <c r="AZ29" t="s">
        <v>186</v>
      </c>
      <c r="BA29" t="s">
        <v>186</v>
      </c>
      <c r="BB29" t="s">
        <v>186</v>
      </c>
      <c r="BC29">
        <v>0</v>
      </c>
      <c r="BD29">
        <v>0</v>
      </c>
      <c r="BE29">
        <v>2.411167512690358</v>
      </c>
      <c r="BF29">
        <v>0</v>
      </c>
      <c r="BG29">
        <v>0.33301617507136028</v>
      </c>
      <c r="BH29">
        <v>0.26096033402922802</v>
      </c>
      <c r="BI29">
        <v>3.3121597096188649</v>
      </c>
      <c r="BJ29">
        <v>1.420959147424512</v>
      </c>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c r="A30" t="s">
        <v>701</v>
      </c>
      <c r="B30">
        <v>2000</v>
      </c>
      <c r="C30" t="s">
        <v>704</v>
      </c>
      <c r="D30">
        <v>67</v>
      </c>
      <c r="E30" t="s">
        <v>156</v>
      </c>
      <c r="F30" t="s">
        <v>166</v>
      </c>
      <c r="G30" t="s">
        <v>186</v>
      </c>
      <c r="H30">
        <v>2.8163421176269039</v>
      </c>
      <c r="I30">
        <v>0.81663133437400381</v>
      </c>
      <c r="J30">
        <v>0.029178017761945001</v>
      </c>
      <c r="K30">
        <v>0.052103863854708103</v>
      </c>
      <c r="L30">
        <v>0</v>
      </c>
      <c r="M30">
        <v>0.2895272348208025</v>
      </c>
      <c r="N30">
        <v>0</v>
      </c>
      <c r="O30">
        <v>0</v>
      </c>
      <c r="P30">
        <v>0</v>
      </c>
      <c r="Q30">
        <v>0</v>
      </c>
      <c r="R30">
        <v>6.1195109983798801</v>
      </c>
      <c r="S30">
        <v>1.130907646938315</v>
      </c>
      <c r="T30">
        <v>1.194150872849747</v>
      </c>
      <c r="U30">
        <v>0.035088790893053098</v>
      </c>
      <c r="V30">
        <v>0.12673391383757099</v>
      </c>
      <c r="W30" t="s">
        <v>147</v>
      </c>
      <c r="X30" t="s">
        <v>148</v>
      </c>
      <c r="Y30" t="s">
        <v>149</v>
      </c>
      <c r="Z30" t="s">
        <v>150</v>
      </c>
      <c r="AA30" t="s">
        <v>151</v>
      </c>
      <c r="AB30" t="s">
        <v>152</v>
      </c>
      <c r="AC30" t="s">
        <v>153</v>
      </c>
      <c r="AD30" t="s">
        <v>154</v>
      </c>
      <c r="AE30" t="s">
        <v>186</v>
      </c>
      <c r="AF30" t="s">
        <v>186</v>
      </c>
      <c r="AG30" t="s">
        <v>186</v>
      </c>
      <c r="AH30" t="s">
        <v>186</v>
      </c>
      <c r="AI30" t="s">
        <v>186</v>
      </c>
      <c r="AJ30" t="s">
        <v>186</v>
      </c>
      <c r="AK30" t="s">
        <v>186</v>
      </c>
      <c r="AL30" t="s">
        <v>186</v>
      </c>
      <c r="AM30" t="s">
        <v>186</v>
      </c>
      <c r="AN30" t="s">
        <v>186</v>
      </c>
      <c r="AO30" t="s">
        <v>186</v>
      </c>
      <c r="AP30" t="s">
        <v>186</v>
      </c>
      <c r="AQ30" t="s">
        <v>186</v>
      </c>
      <c r="AR30" t="s">
        <v>186</v>
      </c>
      <c r="AS30" t="s">
        <v>186</v>
      </c>
      <c r="AT30" t="s">
        <v>186</v>
      </c>
      <c r="AU30" t="s">
        <v>186</v>
      </c>
      <c r="AV30" t="s">
        <v>186</v>
      </c>
      <c r="AW30" t="s">
        <v>186</v>
      </c>
      <c r="AX30" t="s">
        <v>186</v>
      </c>
      <c r="AY30" t="s">
        <v>186</v>
      </c>
      <c r="AZ30" t="s">
        <v>186</v>
      </c>
      <c r="BA30" t="s">
        <v>186</v>
      </c>
      <c r="BB30" t="s">
        <v>186</v>
      </c>
      <c r="BC30">
        <v>0.21629416005767971</v>
      </c>
      <c r="BD30">
        <v>0.45745654162854288</v>
      </c>
      <c r="BE30">
        <v>1.099830795262269</v>
      </c>
      <c r="BF30">
        <v>0</v>
      </c>
      <c r="BG30">
        <v>0.0951474785918172</v>
      </c>
      <c r="BH30">
        <v>0</v>
      </c>
      <c r="BI30">
        <v>4.5825771324863753</v>
      </c>
      <c r="BJ30">
        <v>0.35523978685612811</v>
      </c>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c r="A31" t="s">
        <v>701</v>
      </c>
      <c r="B31">
        <v>2000</v>
      </c>
      <c r="C31" t="s">
        <v>704</v>
      </c>
      <c r="D31">
        <v>68</v>
      </c>
      <c r="E31" t="s">
        <v>156</v>
      </c>
      <c r="F31" t="s">
        <v>167</v>
      </c>
      <c r="G31" t="s">
        <v>186</v>
      </c>
      <c r="H31">
        <v>8.3779650415160436</v>
      </c>
      <c r="I31">
        <v>1.6168453896095469</v>
      </c>
      <c r="J31">
        <v>1.053844991279385</v>
      </c>
      <c r="K31">
        <v>0.35577548968527462</v>
      </c>
      <c r="L31">
        <v>0</v>
      </c>
      <c r="M31">
        <v>0.28188608547124783</v>
      </c>
      <c r="N31">
        <v>0.099536199203548198</v>
      </c>
      <c r="O31">
        <v>0.60372344341943984</v>
      </c>
      <c r="P31">
        <v>0</v>
      </c>
      <c r="Q31">
        <v>0</v>
      </c>
      <c r="R31">
        <v>14.82119711898018</v>
      </c>
      <c r="S31">
        <v>5.548307303237606</v>
      </c>
      <c r="T31">
        <v>3.3758277954999492</v>
      </c>
      <c r="U31">
        <v>2.534657894473002</v>
      </c>
      <c r="V31">
        <v>0</v>
      </c>
      <c r="W31" t="s">
        <v>147</v>
      </c>
      <c r="X31" t="s">
        <v>148</v>
      </c>
      <c r="Y31" t="s">
        <v>149</v>
      </c>
      <c r="Z31" t="s">
        <v>150</v>
      </c>
      <c r="AA31" t="s">
        <v>151</v>
      </c>
      <c r="AB31" t="s">
        <v>152</v>
      </c>
      <c r="AC31" t="s">
        <v>153</v>
      </c>
      <c r="AD31" t="s">
        <v>154</v>
      </c>
      <c r="AE31" t="s">
        <v>186</v>
      </c>
      <c r="AF31" t="s">
        <v>186</v>
      </c>
      <c r="AG31" t="s">
        <v>186</v>
      </c>
      <c r="AH31" t="s">
        <v>186</v>
      </c>
      <c r="AI31" t="s">
        <v>186</v>
      </c>
      <c r="AJ31" t="s">
        <v>186</v>
      </c>
      <c r="AK31" t="s">
        <v>186</v>
      </c>
      <c r="AL31" t="s">
        <v>186</v>
      </c>
      <c r="AM31" t="s">
        <v>186</v>
      </c>
      <c r="AN31" t="s">
        <v>186</v>
      </c>
      <c r="AO31" t="s">
        <v>186</v>
      </c>
      <c r="AP31" t="s">
        <v>186</v>
      </c>
      <c r="AQ31" t="s">
        <v>186</v>
      </c>
      <c r="AR31" t="s">
        <v>186</v>
      </c>
      <c r="AS31" t="s">
        <v>186</v>
      </c>
      <c r="AT31" t="s">
        <v>186</v>
      </c>
      <c r="AU31" t="s">
        <v>186</v>
      </c>
      <c r="AV31" t="s">
        <v>186</v>
      </c>
      <c r="AW31" t="s">
        <v>186</v>
      </c>
      <c r="AX31" t="s">
        <v>186</v>
      </c>
      <c r="AY31" t="s">
        <v>186</v>
      </c>
      <c r="AZ31" t="s">
        <v>186</v>
      </c>
      <c r="BA31" t="s">
        <v>186</v>
      </c>
      <c r="BB31" t="s">
        <v>186</v>
      </c>
      <c r="BC31">
        <v>0.36049026676279938</v>
      </c>
      <c r="BD31">
        <v>2.6075022872826938</v>
      </c>
      <c r="BE31">
        <v>4.737732656514388</v>
      </c>
      <c r="BF31">
        <v>0</v>
      </c>
      <c r="BG31">
        <v>13.2730732635585</v>
      </c>
      <c r="BH31">
        <v>5.6367432150313226</v>
      </c>
      <c r="BI31">
        <v>2.177858439201446</v>
      </c>
      <c r="BJ31">
        <v>3.6708111308466549</v>
      </c>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c r="A32" t="s">
        <v>701</v>
      </c>
      <c r="B32">
        <v>2000</v>
      </c>
      <c r="C32" t="s">
        <v>704</v>
      </c>
      <c r="D32">
        <v>69</v>
      </c>
      <c r="E32" t="s">
        <v>156</v>
      </c>
      <c r="F32" t="s">
        <v>168</v>
      </c>
      <c r="G32" t="s">
        <v>186</v>
      </c>
      <c r="H32">
        <v>2.8416701612744082</v>
      </c>
      <c r="I32">
        <v>2.71807181193063</v>
      </c>
      <c r="J32">
        <v>1.7346162749117391</v>
      </c>
      <c r="K32">
        <v>1.0673998068996911</v>
      </c>
      <c r="L32">
        <v>0.64762150310206568</v>
      </c>
      <c r="M32">
        <v>0.5779611122061975</v>
      </c>
      <c r="N32">
        <v>1.169350496457692</v>
      </c>
      <c r="O32">
        <v>0.2728164118893201</v>
      </c>
      <c r="P32">
        <v>1.3226870898074701</v>
      </c>
      <c r="Q32">
        <v>0</v>
      </c>
      <c r="R32">
        <v>3.446663814377021</v>
      </c>
      <c r="S32">
        <v>3.0342691958980978</v>
      </c>
      <c r="T32">
        <v>5.7780819929271576</v>
      </c>
      <c r="U32">
        <v>2.1461193356008401</v>
      </c>
      <c r="V32">
        <v>2.7067787748085692</v>
      </c>
      <c r="W32" t="s">
        <v>147</v>
      </c>
      <c r="X32" t="s">
        <v>148</v>
      </c>
      <c r="Y32" t="s">
        <v>149</v>
      </c>
      <c r="Z32" t="s">
        <v>150</v>
      </c>
      <c r="AA32" t="s">
        <v>151</v>
      </c>
      <c r="AB32" t="s">
        <v>152</v>
      </c>
      <c r="AC32" t="s">
        <v>153</v>
      </c>
      <c r="AD32" t="s">
        <v>154</v>
      </c>
      <c r="AE32" t="s">
        <v>186</v>
      </c>
      <c r="AF32" t="s">
        <v>186</v>
      </c>
      <c r="AG32" t="s">
        <v>186</v>
      </c>
      <c r="AH32" t="s">
        <v>186</v>
      </c>
      <c r="AI32" t="s">
        <v>186</v>
      </c>
      <c r="AJ32" t="s">
        <v>186</v>
      </c>
      <c r="AK32" t="s">
        <v>186</v>
      </c>
      <c r="AL32" t="s">
        <v>186</v>
      </c>
      <c r="AM32" t="s">
        <v>186</v>
      </c>
      <c r="AN32" t="s">
        <v>186</v>
      </c>
      <c r="AO32" t="s">
        <v>186</v>
      </c>
      <c r="AP32" t="s">
        <v>186</v>
      </c>
      <c r="AQ32" t="s">
        <v>186</v>
      </c>
      <c r="AR32" t="s">
        <v>186</v>
      </c>
      <c r="AS32" t="s">
        <v>186</v>
      </c>
      <c r="AT32" t="s">
        <v>186</v>
      </c>
      <c r="AU32" t="s">
        <v>186</v>
      </c>
      <c r="AV32" t="s">
        <v>186</v>
      </c>
      <c r="AW32" t="s">
        <v>186</v>
      </c>
      <c r="AX32" t="s">
        <v>186</v>
      </c>
      <c r="AY32" t="s">
        <v>186</v>
      </c>
      <c r="AZ32" t="s">
        <v>186</v>
      </c>
      <c r="BA32" t="s">
        <v>186</v>
      </c>
      <c r="BB32" t="s">
        <v>186</v>
      </c>
      <c r="BC32">
        <v>4.2898341744773134</v>
      </c>
      <c r="BD32">
        <v>5.3522415370539509</v>
      </c>
      <c r="BE32">
        <v>0</v>
      </c>
      <c r="BF32">
        <v>0.15847860538827269</v>
      </c>
      <c r="BG32">
        <v>3.4728829686013278</v>
      </c>
      <c r="BH32">
        <v>1.356993736951986</v>
      </c>
      <c r="BI32">
        <v>1.8148820326678721</v>
      </c>
      <c r="BJ32">
        <v>0.29603315571344008</v>
      </c>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c r="A33" t="s">
        <v>701</v>
      </c>
      <c r="B33">
        <v>2000</v>
      </c>
      <c r="C33" t="s">
        <v>704</v>
      </c>
      <c r="D33">
        <v>70</v>
      </c>
      <c r="E33" t="s">
        <v>156</v>
      </c>
      <c r="F33" t="s">
        <v>169</v>
      </c>
      <c r="G33" t="s">
        <v>186</v>
      </c>
      <c r="H33">
        <v>4.097415343830499</v>
      </c>
      <c r="I33">
        <v>2.3489137872163832</v>
      </c>
      <c r="J33">
        <v>0.80279955819722681</v>
      </c>
      <c r="K33">
        <v>0.1163111881639797</v>
      </c>
      <c r="L33">
        <v>0.92558732281453682</v>
      </c>
      <c r="M33">
        <v>4.7605975874239901</v>
      </c>
      <c r="N33">
        <v>1.0632683943010499</v>
      </c>
      <c r="O33">
        <v>0.19737107547426019</v>
      </c>
      <c r="P33">
        <v>0.28120891204397341</v>
      </c>
      <c r="Q33">
        <v>1.298315884301293</v>
      </c>
      <c r="R33">
        <v>3.653173837791396</v>
      </c>
      <c r="S33">
        <v>1.5393620984684051</v>
      </c>
      <c r="T33">
        <v>3.4978247060691738</v>
      </c>
      <c r="U33">
        <v>0.61875001812021391</v>
      </c>
      <c r="V33">
        <v>0</v>
      </c>
      <c r="W33" t="s">
        <v>147</v>
      </c>
      <c r="X33" t="s">
        <v>148</v>
      </c>
      <c r="Y33" t="s">
        <v>149</v>
      </c>
      <c r="Z33" t="s">
        <v>150</v>
      </c>
      <c r="AA33" t="s">
        <v>151</v>
      </c>
      <c r="AB33" t="s">
        <v>152</v>
      </c>
      <c r="AC33" t="s">
        <v>153</v>
      </c>
      <c r="AD33" t="s">
        <v>154</v>
      </c>
      <c r="AE33" t="s">
        <v>186</v>
      </c>
      <c r="AF33" t="s">
        <v>186</v>
      </c>
      <c r="AG33" t="s">
        <v>186</v>
      </c>
      <c r="AH33" t="s">
        <v>186</v>
      </c>
      <c r="AI33" t="s">
        <v>186</v>
      </c>
      <c r="AJ33" t="s">
        <v>186</v>
      </c>
      <c r="AK33" t="s">
        <v>186</v>
      </c>
      <c r="AL33" t="s">
        <v>186</v>
      </c>
      <c r="AM33" t="s">
        <v>186</v>
      </c>
      <c r="AN33" t="s">
        <v>186</v>
      </c>
      <c r="AO33" t="s">
        <v>186</v>
      </c>
      <c r="AP33" t="s">
        <v>186</v>
      </c>
      <c r="AQ33" t="s">
        <v>186</v>
      </c>
      <c r="AR33" t="s">
        <v>186</v>
      </c>
      <c r="AS33" t="s">
        <v>186</v>
      </c>
      <c r="AT33" t="s">
        <v>186</v>
      </c>
      <c r="AU33" t="s">
        <v>186</v>
      </c>
      <c r="AV33" t="s">
        <v>186</v>
      </c>
      <c r="AW33" t="s">
        <v>186</v>
      </c>
      <c r="AX33" t="s">
        <v>186</v>
      </c>
      <c r="AY33" t="s">
        <v>186</v>
      </c>
      <c r="AZ33" t="s">
        <v>186</v>
      </c>
      <c r="BA33" t="s">
        <v>186</v>
      </c>
      <c r="BB33" t="s">
        <v>186</v>
      </c>
      <c r="BC33">
        <v>1.1535688536409581</v>
      </c>
      <c r="BD33">
        <v>1.189387008234212</v>
      </c>
      <c r="BE33">
        <v>2.1150592216582091</v>
      </c>
      <c r="BF33">
        <v>0.75277337559429536</v>
      </c>
      <c r="BG33">
        <v>6.8506184586108434</v>
      </c>
      <c r="BH33">
        <v>2.1398747390396688</v>
      </c>
      <c r="BI33">
        <v>1.588021778584388</v>
      </c>
      <c r="BJ33">
        <v>2.3090586145648331</v>
      </c>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c r="A34" t="s">
        <v>701</v>
      </c>
      <c r="B34">
        <v>2000</v>
      </c>
      <c r="C34" t="s">
        <v>704</v>
      </c>
      <c r="D34">
        <v>71</v>
      </c>
      <c r="E34" t="s">
        <v>156</v>
      </c>
      <c r="F34" t="s">
        <v>170</v>
      </c>
      <c r="G34" t="s">
        <v>186</v>
      </c>
      <c r="H34">
        <v>0.10180682458292591</v>
      </c>
      <c r="I34">
        <v>0</v>
      </c>
      <c r="J34">
        <v>0</v>
      </c>
      <c r="K34">
        <v>0</v>
      </c>
      <c r="L34">
        <v>0</v>
      </c>
      <c r="M34">
        <v>0</v>
      </c>
      <c r="N34">
        <v>0</v>
      </c>
      <c r="O34">
        <v>0</v>
      </c>
      <c r="P34">
        <v>0</v>
      </c>
      <c r="Q34">
        <v>0</v>
      </c>
      <c r="R34">
        <v>0.24703853274672069</v>
      </c>
      <c r="S34">
        <v>0</v>
      </c>
      <c r="T34">
        <v>0</v>
      </c>
      <c r="U34">
        <v>0</v>
      </c>
      <c r="V34">
        <v>0</v>
      </c>
      <c r="W34" t="s">
        <v>147</v>
      </c>
      <c r="X34" t="s">
        <v>148</v>
      </c>
      <c r="Y34" t="s">
        <v>149</v>
      </c>
      <c r="Z34" t="s">
        <v>150</v>
      </c>
      <c r="AA34" t="s">
        <v>151</v>
      </c>
      <c r="AB34" t="s">
        <v>152</v>
      </c>
      <c r="AC34" t="s">
        <v>153</v>
      </c>
      <c r="AD34" t="s">
        <v>154</v>
      </c>
      <c r="AE34" t="s">
        <v>186</v>
      </c>
      <c r="AF34" t="s">
        <v>186</v>
      </c>
      <c r="AG34" t="s">
        <v>186</v>
      </c>
      <c r="AH34" t="s">
        <v>186</v>
      </c>
      <c r="AI34" t="s">
        <v>186</v>
      </c>
      <c r="AJ34" t="s">
        <v>186</v>
      </c>
      <c r="AK34" t="s">
        <v>186</v>
      </c>
      <c r="AL34" t="s">
        <v>186</v>
      </c>
      <c r="AM34" t="s">
        <v>186</v>
      </c>
      <c r="AN34" t="s">
        <v>186</v>
      </c>
      <c r="AO34" t="s">
        <v>186</v>
      </c>
      <c r="AP34" t="s">
        <v>186</v>
      </c>
      <c r="AQ34" t="s">
        <v>186</v>
      </c>
      <c r="AR34" t="s">
        <v>186</v>
      </c>
      <c r="AS34" t="s">
        <v>186</v>
      </c>
      <c r="AT34" t="s">
        <v>186</v>
      </c>
      <c r="AU34" t="s">
        <v>186</v>
      </c>
      <c r="AV34" t="s">
        <v>186</v>
      </c>
      <c r="AW34" t="s">
        <v>186</v>
      </c>
      <c r="AX34" t="s">
        <v>186</v>
      </c>
      <c r="AY34" t="s">
        <v>186</v>
      </c>
      <c r="AZ34" t="s">
        <v>186</v>
      </c>
      <c r="BA34" t="s">
        <v>186</v>
      </c>
      <c r="BB34" t="s">
        <v>186</v>
      </c>
      <c r="BC34">
        <v>0</v>
      </c>
      <c r="BD34">
        <v>0</v>
      </c>
      <c r="BE34">
        <v>0</v>
      </c>
      <c r="BF34">
        <v>0</v>
      </c>
      <c r="BG34">
        <v>0.33301617507136028</v>
      </c>
      <c r="BH34">
        <v>0</v>
      </c>
      <c r="BI34">
        <v>0</v>
      </c>
      <c r="BJ34">
        <v>0</v>
      </c>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c r="A35" t="s">
        <v>701</v>
      </c>
      <c r="B35">
        <v>2000</v>
      </c>
      <c r="C35" t="s">
        <v>704</v>
      </c>
      <c r="D35">
        <v>122</v>
      </c>
      <c r="E35" t="s">
        <v>18</v>
      </c>
      <c r="F35" t="s">
        <v>14</v>
      </c>
      <c r="G35" t="s">
        <v>723</v>
      </c>
      <c r="H35">
        <v>76.709796000289231</v>
      </c>
      <c r="I35">
        <v>91.286544363849274</v>
      </c>
      <c r="J35">
        <v>94.84504466229069</v>
      </c>
      <c r="K35">
        <v>98.658417313483696</v>
      </c>
      <c r="L35">
        <v>99.908473713206234</v>
      </c>
      <c r="M35">
        <v>88.330279549447482</v>
      </c>
      <c r="N35">
        <v>96.069560293104331</v>
      </c>
      <c r="O35">
        <v>98.549550434993208</v>
      </c>
      <c r="P35">
        <v>99.896323959068994</v>
      </c>
      <c r="Q35">
        <v>99.89622589655157</v>
      </c>
      <c r="R35">
        <v>65.873239566613108</v>
      </c>
      <c r="S35">
        <v>84.570562954245474</v>
      </c>
      <c r="T35">
        <v>91.108882581439659</v>
      </c>
      <c r="U35">
        <v>92.294537028890431</v>
      </c>
      <c r="V35">
        <v>97.257966760748445</v>
      </c>
      <c r="W35" t="s">
        <v>147</v>
      </c>
      <c r="X35" t="s">
        <v>148</v>
      </c>
      <c r="Y35" t="s">
        <v>149</v>
      </c>
      <c r="Z35" t="s">
        <v>150</v>
      </c>
      <c r="AA35" t="s">
        <v>151</v>
      </c>
      <c r="AB35" t="s">
        <v>152</v>
      </c>
      <c r="AC35" t="s">
        <v>153</v>
      </c>
      <c r="AD35" t="s">
        <v>154</v>
      </c>
      <c r="AE35" t="s">
        <v>186</v>
      </c>
      <c r="AF35" t="s">
        <v>186</v>
      </c>
      <c r="AG35" t="s">
        <v>186</v>
      </c>
      <c r="AH35" t="s">
        <v>186</v>
      </c>
      <c r="AI35" t="s">
        <v>186</v>
      </c>
      <c r="AJ35" t="s">
        <v>186</v>
      </c>
      <c r="AK35" t="s">
        <v>186</v>
      </c>
      <c r="AL35" t="s">
        <v>186</v>
      </c>
      <c r="AM35" t="s">
        <v>186</v>
      </c>
      <c r="AN35" t="s">
        <v>186</v>
      </c>
      <c r="AO35" t="s">
        <v>186</v>
      </c>
      <c r="AP35" t="s">
        <v>186</v>
      </c>
      <c r="AQ35" t="s">
        <v>186</v>
      </c>
      <c r="AR35" t="s">
        <v>186</v>
      </c>
      <c r="AS35" t="s">
        <v>186</v>
      </c>
      <c r="AT35" t="s">
        <v>186</v>
      </c>
      <c r="AU35" t="s">
        <v>186</v>
      </c>
      <c r="AV35" t="s">
        <v>186</v>
      </c>
      <c r="AW35" t="s">
        <v>186</v>
      </c>
      <c r="AX35" t="s">
        <v>186</v>
      </c>
      <c r="AY35" t="s">
        <v>186</v>
      </c>
      <c r="AZ35" t="s">
        <v>186</v>
      </c>
      <c r="BA35" t="s">
        <v>186</v>
      </c>
      <c r="BB35" t="s">
        <v>186</v>
      </c>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c r="A36" t="s">
        <v>701</v>
      </c>
      <c r="B36">
        <v>2000</v>
      </c>
      <c r="C36" t="s">
        <v>704</v>
      </c>
      <c r="D36">
        <v>123</v>
      </c>
      <c r="E36" t="s">
        <v>18</v>
      </c>
      <c r="F36" t="s">
        <v>51</v>
      </c>
      <c r="G36" t="s">
        <v>186</v>
      </c>
      <c r="H36">
        <v>23.290203999710769</v>
      </c>
      <c r="I36">
        <v>8.7134556361507265</v>
      </c>
      <c r="J36">
        <v>5.1549553377093096</v>
      </c>
      <c r="K36">
        <v>1.3415826865163041</v>
      </c>
      <c r="L36">
        <v>0.091526286793765593</v>
      </c>
      <c r="M36">
        <v>11.66972045055252</v>
      </c>
      <c r="N36">
        <v>3.9304397068956689</v>
      </c>
      <c r="O36">
        <v>1.4504495650067919</v>
      </c>
      <c r="P36">
        <v>0.1036760409310062</v>
      </c>
      <c r="Q36">
        <v>0.1037741034484299</v>
      </c>
      <c r="R36">
        <v>34.126760433386892</v>
      </c>
      <c r="S36">
        <v>15.429437045754529</v>
      </c>
      <c r="T36">
        <v>8.8911174185603414</v>
      </c>
      <c r="U36">
        <v>7.7054629711095686</v>
      </c>
      <c r="V36">
        <v>2.7420332392515552</v>
      </c>
      <c r="W36" t="s">
        <v>147</v>
      </c>
      <c r="X36" t="s">
        <v>148</v>
      </c>
      <c r="Y36" t="s">
        <v>149</v>
      </c>
      <c r="Z36" t="s">
        <v>150</v>
      </c>
      <c r="AA36" t="s">
        <v>151</v>
      </c>
      <c r="AB36" t="s">
        <v>152</v>
      </c>
      <c r="AC36" t="s">
        <v>153</v>
      </c>
      <c r="AD36" t="s">
        <v>154</v>
      </c>
      <c r="AE36" t="s">
        <v>186</v>
      </c>
      <c r="AF36" t="s">
        <v>186</v>
      </c>
      <c r="AG36" t="s">
        <v>186</v>
      </c>
      <c r="AH36" t="s">
        <v>186</v>
      </c>
      <c r="AI36" t="s">
        <v>186</v>
      </c>
      <c r="AJ36" t="s">
        <v>186</v>
      </c>
      <c r="AK36" t="s">
        <v>186</v>
      </c>
      <c r="AL36" t="s">
        <v>186</v>
      </c>
      <c r="AM36" t="s">
        <v>186</v>
      </c>
      <c r="AN36" t="s">
        <v>186</v>
      </c>
      <c r="AO36" t="s">
        <v>186</v>
      </c>
      <c r="AP36" t="s">
        <v>186</v>
      </c>
      <c r="AQ36" t="s">
        <v>186</v>
      </c>
      <c r="AR36" t="s">
        <v>186</v>
      </c>
      <c r="AS36" t="s">
        <v>186</v>
      </c>
      <c r="AT36" t="s">
        <v>186</v>
      </c>
      <c r="AU36" t="s">
        <v>186</v>
      </c>
      <c r="AV36" t="s">
        <v>186</v>
      </c>
      <c r="AW36" t="s">
        <v>186</v>
      </c>
      <c r="AX36" t="s">
        <v>186</v>
      </c>
      <c r="AY36" t="s">
        <v>186</v>
      </c>
      <c r="AZ36" t="s">
        <v>186</v>
      </c>
      <c r="BA36" t="s">
        <v>186</v>
      </c>
      <c r="BB36" t="s">
        <v>186</v>
      </c>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c r="A37" t="s">
        <v>701</v>
      </c>
      <c r="B37">
        <v>2000</v>
      </c>
      <c r="C37" t="s">
        <v>704</v>
      </c>
      <c r="D37">
        <v>124</v>
      </c>
      <c r="E37" t="s">
        <v>50</v>
      </c>
      <c r="F37" t="s">
        <v>15</v>
      </c>
      <c r="G37" t="s">
        <v>724</v>
      </c>
      <c r="H37">
        <v>50.53267447196842</v>
      </c>
      <c r="I37">
        <v>75.712027985069341</v>
      </c>
      <c r="J37">
        <v>87.091170999129602</v>
      </c>
      <c r="K37">
        <v>96.541135644599024</v>
      </c>
      <c r="L37">
        <v>99.73578993239154</v>
      </c>
      <c r="M37">
        <v>59.039164135286583</v>
      </c>
      <c r="N37">
        <v>81.859743509329277</v>
      </c>
      <c r="O37">
        <v>92.886518601416228</v>
      </c>
      <c r="P37">
        <v>98.553777056180195</v>
      </c>
      <c r="Q37">
        <v>99.875910567209971</v>
      </c>
      <c r="R37">
        <v>40.681991327571779</v>
      </c>
      <c r="S37">
        <v>68.51278344122629</v>
      </c>
      <c r="T37">
        <v>76.537340986573781</v>
      </c>
      <c r="U37">
        <v>86.867996956237306</v>
      </c>
      <c r="V37">
        <v>96.591686463470253</v>
      </c>
      <c r="W37" t="s">
        <v>147</v>
      </c>
      <c r="X37" t="s">
        <v>148</v>
      </c>
      <c r="Y37" t="s">
        <v>149</v>
      </c>
      <c r="Z37" t="s">
        <v>150</v>
      </c>
      <c r="AA37" t="s">
        <v>151</v>
      </c>
      <c r="AB37" t="s">
        <v>152</v>
      </c>
      <c r="AC37" t="s">
        <v>153</v>
      </c>
      <c r="AD37" t="s">
        <v>154</v>
      </c>
      <c r="AE37" t="s">
        <v>186</v>
      </c>
      <c r="AF37" t="s">
        <v>186</v>
      </c>
      <c r="AG37" t="s">
        <v>186</v>
      </c>
      <c r="AH37" t="s">
        <v>186</v>
      </c>
      <c r="AI37" t="s">
        <v>186</v>
      </c>
      <c r="AJ37" t="s">
        <v>186</v>
      </c>
      <c r="AK37" t="s">
        <v>186</v>
      </c>
      <c r="AL37" t="s">
        <v>186</v>
      </c>
      <c r="AM37" t="s">
        <v>186</v>
      </c>
      <c r="AN37" t="s">
        <v>186</v>
      </c>
      <c r="AO37" t="s">
        <v>186</v>
      </c>
      <c r="AP37" t="s">
        <v>186</v>
      </c>
      <c r="AQ37" t="s">
        <v>186</v>
      </c>
      <c r="AR37" t="s">
        <v>186</v>
      </c>
      <c r="AS37" t="s">
        <v>186</v>
      </c>
      <c r="AT37" t="s">
        <v>186</v>
      </c>
      <c r="AU37" t="s">
        <v>186</v>
      </c>
      <c r="AV37" t="s">
        <v>186</v>
      </c>
      <c r="AW37" t="s">
        <v>186</v>
      </c>
      <c r="AX37" t="s">
        <v>186</v>
      </c>
      <c r="AY37" t="s">
        <v>186</v>
      </c>
      <c r="AZ37" t="s">
        <v>186</v>
      </c>
      <c r="BA37" t="s">
        <v>186</v>
      </c>
      <c r="BB37" t="s">
        <v>186</v>
      </c>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c r="A38" t="s">
        <v>701</v>
      </c>
      <c r="B38">
        <v>2000</v>
      </c>
      <c r="C38" t="s">
        <v>704</v>
      </c>
      <c r="D38">
        <v>125</v>
      </c>
      <c r="E38" t="s">
        <v>50</v>
      </c>
      <c r="F38" t="s">
        <v>16</v>
      </c>
      <c r="G38" t="s">
        <v>725</v>
      </c>
      <c r="H38">
        <v>26.177121528320711</v>
      </c>
      <c r="I38">
        <v>15.574516378779929</v>
      </c>
      <c r="J38">
        <v>7.7538736631610643</v>
      </c>
      <c r="K38">
        <v>2.117281668884643</v>
      </c>
      <c r="L38">
        <v>0.1726837808146883</v>
      </c>
      <c r="M38">
        <v>29.291115414161009</v>
      </c>
      <c r="N38">
        <v>14.209816783775169</v>
      </c>
      <c r="O38">
        <v>5.6630318335770058</v>
      </c>
      <c r="P38">
        <v>1.3425469028887931</v>
      </c>
      <c r="Q38">
        <v>0.020315329341598999</v>
      </c>
      <c r="R38">
        <v>25.191248239041268</v>
      </c>
      <c r="S38">
        <v>16.057779513019131</v>
      </c>
      <c r="T38">
        <v>14.571541594865909</v>
      </c>
      <c r="U38">
        <v>5.4265400726532071</v>
      </c>
      <c r="V38">
        <v>0.66628029727821325</v>
      </c>
      <c r="W38" t="s">
        <v>147</v>
      </c>
      <c r="X38" t="s">
        <v>148</v>
      </c>
      <c r="Y38" t="s">
        <v>149</v>
      </c>
      <c r="Z38" t="s">
        <v>150</v>
      </c>
      <c r="AA38" t="s">
        <v>151</v>
      </c>
      <c r="AB38" t="s">
        <v>152</v>
      </c>
      <c r="AC38" t="s">
        <v>153</v>
      </c>
      <c r="AD38" t="s">
        <v>154</v>
      </c>
      <c r="AE38" t="s">
        <v>186</v>
      </c>
      <c r="AF38" t="s">
        <v>186</v>
      </c>
      <c r="AG38" t="s">
        <v>186</v>
      </c>
      <c r="AH38" t="s">
        <v>186</v>
      </c>
      <c r="AI38" t="s">
        <v>186</v>
      </c>
      <c r="AJ38" t="s">
        <v>186</v>
      </c>
      <c r="AK38" t="s">
        <v>186</v>
      </c>
      <c r="AL38" t="s">
        <v>186</v>
      </c>
      <c r="AM38" t="s">
        <v>186</v>
      </c>
      <c r="AN38" t="s">
        <v>186</v>
      </c>
      <c r="AO38" t="s">
        <v>186</v>
      </c>
      <c r="AP38" t="s">
        <v>186</v>
      </c>
      <c r="AQ38" t="s">
        <v>186</v>
      </c>
      <c r="AR38" t="s">
        <v>186</v>
      </c>
      <c r="AS38" t="s">
        <v>186</v>
      </c>
      <c r="AT38" t="s">
        <v>186</v>
      </c>
      <c r="AU38" t="s">
        <v>186</v>
      </c>
      <c r="AV38" t="s">
        <v>186</v>
      </c>
      <c r="AW38" t="s">
        <v>186</v>
      </c>
      <c r="AX38" t="s">
        <v>186</v>
      </c>
      <c r="AY38" t="s">
        <v>186</v>
      </c>
      <c r="AZ38" t="s">
        <v>186</v>
      </c>
      <c r="BA38" t="s">
        <v>186</v>
      </c>
      <c r="BB38" t="s">
        <v>186</v>
      </c>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c r="A39" t="s">
        <v>701</v>
      </c>
      <c r="B39">
        <v>2000</v>
      </c>
      <c r="C39" t="s">
        <v>704</v>
      </c>
      <c r="D39">
        <v>126</v>
      </c>
      <c r="E39" t="s">
        <v>50</v>
      </c>
      <c r="F39" t="s">
        <v>22</v>
      </c>
      <c r="G39" t="s">
        <v>726</v>
      </c>
      <c r="H39">
        <v>10.358583179369219</v>
      </c>
      <c r="I39">
        <v>7.9172766908615424</v>
      </c>
      <c r="J39">
        <v>4.1425351645234798</v>
      </c>
      <c r="K39">
        <v>1.1283559997183801</v>
      </c>
      <c r="L39">
        <v>0.091526286793765593</v>
      </c>
      <c r="M39">
        <v>10.16912854611655</v>
      </c>
      <c r="N39">
        <v>3.0982089127757182</v>
      </c>
      <c r="O39">
        <v>0.95048706353436785</v>
      </c>
      <c r="P39">
        <v>0.1036760409310062</v>
      </c>
      <c r="Q39">
        <v>0.1037741034484299</v>
      </c>
      <c r="R39">
        <v>9.4742249246556725</v>
      </c>
      <c r="S39">
        <v>9.994157779945354</v>
      </c>
      <c r="T39">
        <v>7.7788115887529869</v>
      </c>
      <c r="U39">
        <v>7.0649577293448971</v>
      </c>
      <c r="V39">
        <v>2.317748596509162</v>
      </c>
      <c r="W39" t="s">
        <v>147</v>
      </c>
      <c r="X39" t="s">
        <v>148</v>
      </c>
      <c r="Y39" t="s">
        <v>149</v>
      </c>
      <c r="Z39" t="s">
        <v>150</v>
      </c>
      <c r="AA39" t="s">
        <v>151</v>
      </c>
      <c r="AB39" t="s">
        <v>152</v>
      </c>
      <c r="AC39" t="s">
        <v>153</v>
      </c>
      <c r="AD39" t="s">
        <v>154</v>
      </c>
      <c r="AE39" t="s">
        <v>186</v>
      </c>
      <c r="AF39" t="s">
        <v>186</v>
      </c>
      <c r="AG39" t="s">
        <v>186</v>
      </c>
      <c r="AH39" t="s">
        <v>186</v>
      </c>
      <c r="AI39" t="s">
        <v>186</v>
      </c>
      <c r="AJ39" t="s">
        <v>186</v>
      </c>
      <c r="AK39" t="s">
        <v>186</v>
      </c>
      <c r="AL39" t="s">
        <v>186</v>
      </c>
      <c r="AM39" t="s">
        <v>186</v>
      </c>
      <c r="AN39" t="s">
        <v>186</v>
      </c>
      <c r="AO39" t="s">
        <v>186</v>
      </c>
      <c r="AP39" t="s">
        <v>186</v>
      </c>
      <c r="AQ39" t="s">
        <v>186</v>
      </c>
      <c r="AR39" t="s">
        <v>186</v>
      </c>
      <c r="AS39" t="s">
        <v>186</v>
      </c>
      <c r="AT39" t="s">
        <v>186</v>
      </c>
      <c r="AU39" t="s">
        <v>186</v>
      </c>
      <c r="AV39" t="s">
        <v>186</v>
      </c>
      <c r="AW39" t="s">
        <v>186</v>
      </c>
      <c r="AX39" t="s">
        <v>186</v>
      </c>
      <c r="AY39" t="s">
        <v>186</v>
      </c>
      <c r="AZ39" t="s">
        <v>186</v>
      </c>
      <c r="BA39" t="s">
        <v>186</v>
      </c>
      <c r="BB39" t="s">
        <v>186</v>
      </c>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c r="A40" t="s">
        <v>701</v>
      </c>
      <c r="B40">
        <v>2000</v>
      </c>
      <c r="C40" t="s">
        <v>704</v>
      </c>
      <c r="D40">
        <v>127</v>
      </c>
      <c r="E40" t="s">
        <v>50</v>
      </c>
      <c r="F40" t="s">
        <v>19</v>
      </c>
      <c r="G40" t="s">
        <v>727</v>
      </c>
      <c r="H40">
        <v>12.931620820341649</v>
      </c>
      <c r="I40">
        <v>0.79617894528918987</v>
      </c>
      <c r="J40">
        <v>1.012420173185866</v>
      </c>
      <c r="K40">
        <v>0.21322668679795581</v>
      </c>
      <c r="L40">
        <v>0</v>
      </c>
      <c r="M40">
        <v>1.500591904435864</v>
      </c>
      <c r="N40">
        <v>0.8322307941198368</v>
      </c>
      <c r="O40">
        <v>0.49996250147239241</v>
      </c>
      <c r="P40">
        <v>0</v>
      </c>
      <c r="Q40">
        <v>0</v>
      </c>
      <c r="R40">
        <v>24.65253550873128</v>
      </c>
      <c r="S40">
        <v>5.4352792658092266</v>
      </c>
      <c r="T40">
        <v>1.112305829807321</v>
      </c>
      <c r="U40">
        <v>0.64050524176458923</v>
      </c>
      <c r="V40">
        <v>0.42428464274235972</v>
      </c>
      <c r="W40" t="s">
        <v>147</v>
      </c>
      <c r="X40" t="s">
        <v>148</v>
      </c>
      <c r="Y40" t="s">
        <v>149</v>
      </c>
      <c r="Z40" t="s">
        <v>150</v>
      </c>
      <c r="AA40" t="s">
        <v>151</v>
      </c>
      <c r="AB40" t="s">
        <v>152</v>
      </c>
      <c r="AC40" t="s">
        <v>153</v>
      </c>
      <c r="AD40" t="s">
        <v>154</v>
      </c>
      <c r="AE40" t="s">
        <v>186</v>
      </c>
      <c r="AF40" t="s">
        <v>186</v>
      </c>
      <c r="AG40" t="s">
        <v>186</v>
      </c>
      <c r="AH40" t="s">
        <v>186</v>
      </c>
      <c r="AI40" t="s">
        <v>186</v>
      </c>
      <c r="AJ40" t="s">
        <v>186</v>
      </c>
      <c r="AK40" t="s">
        <v>186</v>
      </c>
      <c r="AL40" t="s">
        <v>186</v>
      </c>
      <c r="AM40" t="s">
        <v>186</v>
      </c>
      <c r="AN40" t="s">
        <v>186</v>
      </c>
      <c r="AO40" t="s">
        <v>186</v>
      </c>
      <c r="AP40" t="s">
        <v>186</v>
      </c>
      <c r="AQ40" t="s">
        <v>186</v>
      </c>
      <c r="AR40" t="s">
        <v>186</v>
      </c>
      <c r="AS40" t="s">
        <v>186</v>
      </c>
      <c r="AT40" t="s">
        <v>186</v>
      </c>
      <c r="AU40" t="s">
        <v>186</v>
      </c>
      <c r="AV40" t="s">
        <v>186</v>
      </c>
      <c r="AW40" t="s">
        <v>186</v>
      </c>
      <c r="AX40" t="s">
        <v>186</v>
      </c>
      <c r="AY40" t="s">
        <v>186</v>
      </c>
      <c r="AZ40" t="s">
        <v>186</v>
      </c>
      <c r="BA40" t="s">
        <v>186</v>
      </c>
      <c r="BB40" t="s">
        <v>186</v>
      </c>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c r="A41" t="s">
        <v>701</v>
      </c>
      <c r="B41">
        <v>2000</v>
      </c>
      <c r="C41" t="s">
        <v>704</v>
      </c>
      <c r="D41">
        <v>151</v>
      </c>
      <c r="E41" t="s">
        <v>109</v>
      </c>
      <c r="F41" t="s">
        <v>49</v>
      </c>
      <c r="G41" t="s">
        <v>186</v>
      </c>
      <c r="H41">
        <v>54.875602407313671</v>
      </c>
      <c r="I41">
        <v>58.95974577306076</v>
      </c>
      <c r="J41">
        <v>66.945715033740925</v>
      </c>
      <c r="K41">
        <v>89.507010018446849</v>
      </c>
      <c r="L41">
        <v>99.722322036915017</v>
      </c>
      <c r="M41">
        <v>44.687884989293913</v>
      </c>
      <c r="N41">
        <v>65.359588082360361</v>
      </c>
      <c r="O41">
        <v>83.392823552894839</v>
      </c>
      <c r="P41">
        <v>98.511099370122409</v>
      </c>
      <c r="Q41">
        <v>100</v>
      </c>
      <c r="R41">
        <v>61.589746843637784</v>
      </c>
      <c r="S41">
        <v>61.286264754253281</v>
      </c>
      <c r="T41">
        <v>63.12001419022004</v>
      </c>
      <c r="U41">
        <v>64.617455403736457</v>
      </c>
      <c r="V41">
        <v>89.898159552245616</v>
      </c>
      <c r="W41" t="s">
        <v>147</v>
      </c>
      <c r="X41" t="s">
        <v>148</v>
      </c>
      <c r="Y41" t="s">
        <v>149</v>
      </c>
      <c r="Z41" t="s">
        <v>150</v>
      </c>
      <c r="AA41" t="s">
        <v>151</v>
      </c>
      <c r="AB41" t="s">
        <v>152</v>
      </c>
      <c r="AC41" t="s">
        <v>153</v>
      </c>
      <c r="AD41" t="s">
        <v>154</v>
      </c>
      <c r="AE41" t="s">
        <v>186</v>
      </c>
      <c r="AF41" t="s">
        <v>186</v>
      </c>
      <c r="AG41" t="s">
        <v>186</v>
      </c>
      <c r="AH41" t="s">
        <v>186</v>
      </c>
      <c r="AI41" t="s">
        <v>186</v>
      </c>
      <c r="AJ41" t="s">
        <v>186</v>
      </c>
      <c r="AK41" t="s">
        <v>186</v>
      </c>
      <c r="AL41" t="s">
        <v>186</v>
      </c>
      <c r="AM41" t="s">
        <v>186</v>
      </c>
      <c r="AN41" t="s">
        <v>186</v>
      </c>
      <c r="AO41" t="s">
        <v>186</v>
      </c>
      <c r="AP41" t="s">
        <v>186</v>
      </c>
      <c r="AQ41" t="s">
        <v>186</v>
      </c>
      <c r="AR41" t="s">
        <v>186</v>
      </c>
      <c r="AS41" t="s">
        <v>186</v>
      </c>
      <c r="AT41" t="s">
        <v>186</v>
      </c>
      <c r="AU41" t="s">
        <v>186</v>
      </c>
      <c r="AV41" t="s">
        <v>186</v>
      </c>
      <c r="AW41" t="s">
        <v>186</v>
      </c>
      <c r="AX41" t="s">
        <v>186</v>
      </c>
      <c r="AY41" t="s">
        <v>186</v>
      </c>
      <c r="AZ41" t="s">
        <v>186</v>
      </c>
      <c r="BA41" t="s">
        <v>186</v>
      </c>
      <c r="BB41" t="s">
        <v>186</v>
      </c>
      <c r="BC41">
        <v>75.247888358428497</v>
      </c>
      <c r="BD41">
        <v>79.722222222222257</v>
      </c>
      <c r="BE41">
        <v>76.525821596244228</v>
      </c>
      <c r="BF41">
        <v>77.58135797509037</v>
      </c>
      <c r="BG41">
        <v>69.558189655172399</v>
      </c>
      <c r="BH41">
        <v>70.903954802260074</v>
      </c>
      <c r="BI41">
        <v>69.839015151515142</v>
      </c>
      <c r="BJ41">
        <v>67.052767052767109</v>
      </c>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c r="A42" t="s">
        <v>701</v>
      </c>
      <c r="B42">
        <v>2000</v>
      </c>
      <c r="C42" t="s">
        <v>704</v>
      </c>
      <c r="D42">
        <v>152</v>
      </c>
      <c r="E42" t="s">
        <v>109</v>
      </c>
      <c r="F42" t="s">
        <v>48</v>
      </c>
      <c r="G42" t="s">
        <v>186</v>
      </c>
      <c r="H42">
        <v>45.124397592686726</v>
      </c>
      <c r="I42">
        <v>41.04025422693919</v>
      </c>
      <c r="J42">
        <v>33.054284966258827</v>
      </c>
      <c r="K42">
        <v>10.492989981553251</v>
      </c>
      <c r="L42">
        <v>0.27767796308498233</v>
      </c>
      <c r="M42">
        <v>55.312115010706151</v>
      </c>
      <c r="N42">
        <v>34.640411917639717</v>
      </c>
      <c r="O42">
        <v>16.607176447105211</v>
      </c>
      <c r="P42">
        <v>1.48890062987762</v>
      </c>
      <c r="Q42">
        <v>0</v>
      </c>
      <c r="R42">
        <v>38.410253156362103</v>
      </c>
      <c r="S42">
        <v>38.713735245746641</v>
      </c>
      <c r="T42">
        <v>36.879985809779761</v>
      </c>
      <c r="U42">
        <v>35.382544596263472</v>
      </c>
      <c r="V42">
        <v>10.10184044775445</v>
      </c>
      <c r="W42" t="s">
        <v>147</v>
      </c>
      <c r="X42" t="s">
        <v>148</v>
      </c>
      <c r="Y42" t="s">
        <v>149</v>
      </c>
      <c r="Z42" t="s">
        <v>150</v>
      </c>
      <c r="AA42" t="s">
        <v>151</v>
      </c>
      <c r="AB42" t="s">
        <v>152</v>
      </c>
      <c r="AC42" t="s">
        <v>153</v>
      </c>
      <c r="AD42" t="s">
        <v>154</v>
      </c>
      <c r="AE42" t="s">
        <v>186</v>
      </c>
      <c r="AF42" t="s">
        <v>186</v>
      </c>
      <c r="AG42" t="s">
        <v>186</v>
      </c>
      <c r="AH42" t="s">
        <v>186</v>
      </c>
      <c r="AI42" t="s">
        <v>186</v>
      </c>
      <c r="AJ42" t="s">
        <v>186</v>
      </c>
      <c r="AK42" t="s">
        <v>186</v>
      </c>
      <c r="AL42" t="s">
        <v>186</v>
      </c>
      <c r="AM42" t="s">
        <v>186</v>
      </c>
      <c r="AN42" t="s">
        <v>186</v>
      </c>
      <c r="AO42" t="s">
        <v>186</v>
      </c>
      <c r="AP42" t="s">
        <v>186</v>
      </c>
      <c r="AQ42" t="s">
        <v>186</v>
      </c>
      <c r="AR42" t="s">
        <v>186</v>
      </c>
      <c r="AS42" t="s">
        <v>186</v>
      </c>
      <c r="AT42" t="s">
        <v>186</v>
      </c>
      <c r="AU42" t="s">
        <v>186</v>
      </c>
      <c r="AV42" t="s">
        <v>186</v>
      </c>
      <c r="AW42" t="s">
        <v>186</v>
      </c>
      <c r="AX42" t="s">
        <v>186</v>
      </c>
      <c r="AY42" t="s">
        <v>186</v>
      </c>
      <c r="AZ42" t="s">
        <v>186</v>
      </c>
      <c r="BA42" t="s">
        <v>186</v>
      </c>
      <c r="BB42" t="s">
        <v>186</v>
      </c>
      <c r="BC42">
        <v>24.752111641571979</v>
      </c>
      <c r="BD42">
        <v>20.277777777777668</v>
      </c>
      <c r="BE42">
        <v>23.4741784037559</v>
      </c>
      <c r="BF42">
        <v>22.418642024909609</v>
      </c>
      <c r="BG42">
        <v>30.441810344827601</v>
      </c>
      <c r="BH42">
        <v>29.096045197740171</v>
      </c>
      <c r="BI42">
        <v>30.16098484848483</v>
      </c>
      <c r="BJ42">
        <v>32.947232947232983</v>
      </c>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c r="A43" t="s">
        <v>701</v>
      </c>
      <c r="B43">
        <v>2000</v>
      </c>
      <c r="C43" t="s">
        <v>704</v>
      </c>
      <c r="D43">
        <v>153</v>
      </c>
      <c r="E43" t="s">
        <v>174</v>
      </c>
      <c r="F43" t="s">
        <v>175</v>
      </c>
      <c r="G43" t="s">
        <v>186</v>
      </c>
      <c r="H43">
        <v>6.8069019523012866</v>
      </c>
      <c r="I43">
        <v>26.012680596934999</v>
      </c>
      <c r="J43">
        <v>44.399795724380233</v>
      </c>
      <c r="K43">
        <v>83.010641224537594</v>
      </c>
      <c r="L43">
        <v>99.255025242407697</v>
      </c>
      <c r="M43">
        <v>27.954587539683668</v>
      </c>
      <c r="N43">
        <v>61.190642342261093</v>
      </c>
      <c r="O43">
        <v>85.493650332481096</v>
      </c>
      <c r="P43">
        <v>98.41368661965069</v>
      </c>
      <c r="Q43">
        <v>99.598901957009218</v>
      </c>
      <c r="R43">
        <v>0.51277733614451082</v>
      </c>
      <c r="S43">
        <v>3.0575611456376168</v>
      </c>
      <c r="T43">
        <v>14.675849490188799</v>
      </c>
      <c r="U43">
        <v>22.484721097612489</v>
      </c>
      <c r="V43">
        <v>57.40664529370931</v>
      </c>
      <c r="W43" t="s">
        <v>147</v>
      </c>
      <c r="X43" t="s">
        <v>148</v>
      </c>
      <c r="Y43" t="s">
        <v>149</v>
      </c>
      <c r="Z43" t="s">
        <v>150</v>
      </c>
      <c r="AA43" t="s">
        <v>151</v>
      </c>
      <c r="AB43" t="s">
        <v>152</v>
      </c>
      <c r="AC43" t="s">
        <v>153</v>
      </c>
      <c r="AD43" t="s">
        <v>154</v>
      </c>
      <c r="AE43" t="s">
        <v>186</v>
      </c>
      <c r="AF43" t="s">
        <v>186</v>
      </c>
      <c r="AG43" t="s">
        <v>186</v>
      </c>
      <c r="AH43" t="s">
        <v>186</v>
      </c>
      <c r="AI43" t="s">
        <v>186</v>
      </c>
      <c r="AJ43" t="s">
        <v>186</v>
      </c>
      <c r="AK43" t="s">
        <v>186</v>
      </c>
      <c r="AL43" t="s">
        <v>186</v>
      </c>
      <c r="AM43" t="s">
        <v>186</v>
      </c>
      <c r="AN43" t="s">
        <v>186</v>
      </c>
      <c r="AO43" t="s">
        <v>186</v>
      </c>
      <c r="AP43" t="s">
        <v>186</v>
      </c>
      <c r="AQ43" t="s">
        <v>186</v>
      </c>
      <c r="AR43" t="s">
        <v>186</v>
      </c>
      <c r="AS43" t="s">
        <v>186</v>
      </c>
      <c r="AT43" t="s">
        <v>186</v>
      </c>
      <c r="AU43" t="s">
        <v>186</v>
      </c>
      <c r="AV43" t="s">
        <v>186</v>
      </c>
      <c r="AW43" t="s">
        <v>186</v>
      </c>
      <c r="AX43" t="s">
        <v>186</v>
      </c>
      <c r="AY43" t="s">
        <v>186</v>
      </c>
      <c r="AZ43" t="s">
        <v>186</v>
      </c>
      <c r="BA43" t="s">
        <v>186</v>
      </c>
      <c r="BB43" t="s">
        <v>186</v>
      </c>
      <c r="BC43">
        <v>50.324441240087012</v>
      </c>
      <c r="BD43">
        <v>30.009149130832451</v>
      </c>
      <c r="BE43">
        <v>31.302876480541489</v>
      </c>
      <c r="BF43">
        <v>76.980982567353337</v>
      </c>
      <c r="BG43">
        <v>25.499524262607022</v>
      </c>
      <c r="BH43">
        <v>25.835073068893578</v>
      </c>
      <c r="BI43">
        <v>36.978221415607933</v>
      </c>
      <c r="BJ43">
        <v>49.200710479573772</v>
      </c>
      <c r="BK43"/>
      <c r="BL43"/>
      <c r="BM43"/>
      <c r="BN43"/>
      <c r="BO43"/>
      <c r="BP43"/>
      <c r="BQ43"/>
      <c r="BR43"/>
      <c r="BS43"/>
      <c r="BT43"/>
      <c r="BU43"/>
      <c r="BV43"/>
      <c r="BW43"/>
      <c r="BX43"/>
      <c r="BY43"/>
      <c r="BZ43"/>
      <c r="CA43"/>
      <c r="CB43"/>
      <c r="CC43"/>
      <c r="CD43"/>
      <c r="CE43"/>
      <c r="CF43"/>
      <c r="CG43"/>
      <c r="CH43"/>
      <c r="CI43">
        <v>242.60726399999999</v>
      </c>
      <c r="CJ43">
        <v>921.77789700000085</v>
      </c>
      <c r="CK43">
        <v>1577.5689150000021</v>
      </c>
      <c r="CL43">
        <v>2964.4295210000091</v>
      </c>
      <c r="CM43">
        <v>3539.039583999991</v>
      </c>
      <c r="CN43">
        <v>583.86300800000026</v>
      </c>
      <c r="CO43">
        <v>1277.4320210000019</v>
      </c>
      <c r="CP43">
        <v>1799.199021000004</v>
      </c>
      <c r="CQ43">
        <v>2065.2318550000041</v>
      </c>
      <c r="CR43">
        <v>2079.065087000004</v>
      </c>
      <c r="CS43">
        <v>7.5317400000000001</v>
      </c>
      <c r="CT43">
        <v>44.722375999999997</v>
      </c>
      <c r="CU43">
        <v>213.371444</v>
      </c>
      <c r="CV43">
        <v>332.163768</v>
      </c>
      <c r="CW43">
        <v>842.84286100000168</v>
      </c>
      <c r="CX43">
        <v>1970.726220000008</v>
      </c>
      <c r="CY43">
        <v>305.11478400000033</v>
      </c>
      <c r="CZ43">
        <v>520.50045999999998</v>
      </c>
      <c r="DA43">
        <v>4437.9713259999926</v>
      </c>
      <c r="DB43">
        <v>277.84203200000002</v>
      </c>
      <c r="DC43">
        <v>171.4303800000001</v>
      </c>
      <c r="DD43">
        <v>758.23688000000072</v>
      </c>
      <c r="DE43">
        <v>803.60109900000043</v>
      </c>
      <c r="DF43"/>
      <c r="DG43"/>
      <c r="DH43"/>
      <c r="DI43"/>
      <c r="DJ43"/>
      <c r="DK43"/>
      <c r="DL43"/>
      <c r="DM43"/>
      <c r="DN43"/>
      <c r="DO43"/>
      <c r="DP43"/>
      <c r="DQ43"/>
      <c r="DR43"/>
      <c r="DS43"/>
      <c r="DT43"/>
      <c r="DU43"/>
      <c r="DV43"/>
      <c r="DW43"/>
      <c r="DX43"/>
      <c r="DY43"/>
      <c r="DZ43"/>
      <c r="EA43"/>
      <c r="EB43"/>
      <c r="EC43"/>
    </row>
    <row r="44">
      <c r="A44" t="s">
        <v>701</v>
      </c>
      <c r="B44">
        <v>2000</v>
      </c>
      <c r="C44" t="s">
        <v>704</v>
      </c>
      <c r="D44">
        <v>154</v>
      </c>
      <c r="E44" t="s">
        <v>174</v>
      </c>
      <c r="F44" t="s">
        <v>176</v>
      </c>
      <c r="G44" t="s">
        <v>186</v>
      </c>
      <c r="H44">
        <v>13.144602713902559</v>
      </c>
      <c r="I44">
        <v>11.68169146643536</v>
      </c>
      <c r="J44">
        <v>13.072224643243</v>
      </c>
      <c r="K44">
        <v>3.0859445730245421</v>
      </c>
      <c r="L44">
        <v>0.039133415194881303</v>
      </c>
      <c r="M44">
        <v>14.47245709141105</v>
      </c>
      <c r="N44">
        <v>12.496658238319631</v>
      </c>
      <c r="O44">
        <v>5.1649715445738744</v>
      </c>
      <c r="P44">
        <v>0.21768493413209011</v>
      </c>
      <c r="Q44">
        <v>0.066844723584402604</v>
      </c>
      <c r="R44">
        <v>10.792676240577221</v>
      </c>
      <c r="S44">
        <v>13.235357022869319</v>
      </c>
      <c r="T44">
        <v>9.7854049728517509</v>
      </c>
      <c r="U44">
        <v>13.166219962887171</v>
      </c>
      <c r="V44">
        <v>6.2528705183397966</v>
      </c>
      <c r="W44" t="s">
        <v>147</v>
      </c>
      <c r="X44" t="s">
        <v>148</v>
      </c>
      <c r="Y44" t="s">
        <v>149</v>
      </c>
      <c r="Z44" t="s">
        <v>150</v>
      </c>
      <c r="AA44" t="s">
        <v>151</v>
      </c>
      <c r="AB44" t="s">
        <v>152</v>
      </c>
      <c r="AC44" t="s">
        <v>153</v>
      </c>
      <c r="AD44" t="s">
        <v>154</v>
      </c>
      <c r="AE44" t="s">
        <v>186</v>
      </c>
      <c r="AF44" t="s">
        <v>186</v>
      </c>
      <c r="AG44" t="s">
        <v>186</v>
      </c>
      <c r="AH44" t="s">
        <v>186</v>
      </c>
      <c r="AI44" t="s">
        <v>186</v>
      </c>
      <c r="AJ44" t="s">
        <v>186</v>
      </c>
      <c r="AK44" t="s">
        <v>186</v>
      </c>
      <c r="AL44" t="s">
        <v>186</v>
      </c>
      <c r="AM44" t="s">
        <v>186</v>
      </c>
      <c r="AN44" t="s">
        <v>186</v>
      </c>
      <c r="AO44" t="s">
        <v>186</v>
      </c>
      <c r="AP44" t="s">
        <v>186</v>
      </c>
      <c r="AQ44" t="s">
        <v>186</v>
      </c>
      <c r="AR44" t="s">
        <v>186</v>
      </c>
      <c r="AS44" t="s">
        <v>186</v>
      </c>
      <c r="AT44" t="s">
        <v>186</v>
      </c>
      <c r="AU44" t="s">
        <v>186</v>
      </c>
      <c r="AV44" t="s">
        <v>186</v>
      </c>
      <c r="AW44" t="s">
        <v>186</v>
      </c>
      <c r="AX44" t="s">
        <v>186</v>
      </c>
      <c r="AY44" t="s">
        <v>186</v>
      </c>
      <c r="AZ44" t="s">
        <v>186</v>
      </c>
      <c r="BA44" t="s">
        <v>186</v>
      </c>
      <c r="BB44" t="s">
        <v>186</v>
      </c>
      <c r="BC44">
        <v>4.938716654650352</v>
      </c>
      <c r="BD44">
        <v>3.659652333028343</v>
      </c>
      <c r="BE44">
        <v>7.0219966159052518</v>
      </c>
      <c r="BF44">
        <v>8.6370839936608643</v>
      </c>
      <c r="BG44">
        <v>17.459562321598469</v>
      </c>
      <c r="BH44">
        <v>11.586638830897719</v>
      </c>
      <c r="BI44">
        <v>9.709618874773108</v>
      </c>
      <c r="BJ44">
        <v>8.9994079336885751</v>
      </c>
      <c r="BK44"/>
      <c r="BL44"/>
      <c r="BM44"/>
      <c r="BN44"/>
      <c r="BO44"/>
      <c r="BP44"/>
      <c r="BQ44"/>
      <c r="BR44"/>
      <c r="BS44"/>
      <c r="BT44"/>
      <c r="BU44"/>
      <c r="BV44"/>
      <c r="BW44"/>
      <c r="BX44"/>
      <c r="BY44"/>
      <c r="BZ44"/>
      <c r="CA44"/>
      <c r="CB44"/>
      <c r="CC44"/>
      <c r="CD44"/>
      <c r="CE44"/>
      <c r="CF44"/>
      <c r="CG44"/>
      <c r="CH44"/>
      <c r="CI44">
        <v>468.49155800000062</v>
      </c>
      <c r="CJ44">
        <v>413.94907199999977</v>
      </c>
      <c r="CK44">
        <v>464.46914700000008</v>
      </c>
      <c r="CL44">
        <v>110.203524</v>
      </c>
      <c r="CM44">
        <v>1.3953420000000001</v>
      </c>
      <c r="CN44">
        <v>302.27354700000018</v>
      </c>
      <c r="CO44">
        <v>260.88353999999998</v>
      </c>
      <c r="CP44">
        <v>108.69592900000001</v>
      </c>
      <c r="CQ44">
        <v>4.5681640000000003</v>
      </c>
      <c r="CR44">
        <v>1.3953420000000001</v>
      </c>
      <c r="CS44">
        <v>158.52422799999999</v>
      </c>
      <c r="CT44">
        <v>193.59109600000011</v>
      </c>
      <c r="CU44">
        <v>142.26951500000001</v>
      </c>
      <c r="CV44">
        <v>194.50280099999989</v>
      </c>
      <c r="CW44">
        <v>91.804481000000024</v>
      </c>
      <c r="CX44">
        <v>193.40221500000001</v>
      </c>
      <c r="CY44">
        <v>37.209119999999992</v>
      </c>
      <c r="CZ44">
        <v>116.760914</v>
      </c>
      <c r="DA44">
        <v>497.92987600000021</v>
      </c>
      <c r="DB44">
        <v>190.238854</v>
      </c>
      <c r="DC44">
        <v>76.883928000000012</v>
      </c>
      <c r="DD44">
        <v>199.09532799999991</v>
      </c>
      <c r="DE44">
        <v>146.98840799999991</v>
      </c>
      <c r="DF44"/>
      <c r="DG44"/>
      <c r="DH44"/>
      <c r="DI44"/>
      <c r="DJ44"/>
      <c r="DK44"/>
      <c r="DL44"/>
      <c r="DM44"/>
      <c r="DN44"/>
      <c r="DO44"/>
      <c r="DP44"/>
      <c r="DQ44"/>
      <c r="DR44"/>
      <c r="DS44"/>
      <c r="DT44"/>
      <c r="DU44"/>
      <c r="DV44"/>
      <c r="DW44"/>
      <c r="DX44"/>
      <c r="DY44"/>
      <c r="DZ44"/>
      <c r="EA44"/>
      <c r="EB44"/>
      <c r="EC44"/>
    </row>
    <row r="45">
      <c r="A45" t="s">
        <v>701</v>
      </c>
      <c r="B45">
        <v>2000</v>
      </c>
      <c r="C45" t="s">
        <v>704</v>
      </c>
      <c r="D45">
        <v>155</v>
      </c>
      <c r="E45" t="s">
        <v>174</v>
      </c>
      <c r="F45" t="s">
        <v>177</v>
      </c>
      <c r="G45" t="s">
        <v>186</v>
      </c>
      <c r="H45">
        <v>61.53036502734944</v>
      </c>
      <c r="I45">
        <v>57.90793801851899</v>
      </c>
      <c r="J45">
        <v>40.378664499591189</v>
      </c>
      <c r="K45">
        <v>13.23593111858243</v>
      </c>
      <c r="L45">
        <v>0.70584134239742957</v>
      </c>
      <c r="M45">
        <v>51.667013871650269</v>
      </c>
      <c r="N45">
        <v>25.00766066178581</v>
      </c>
      <c r="O45">
        <v>8.4389333258597521</v>
      </c>
      <c r="P45">
        <v>1.368628446217282</v>
      </c>
      <c r="Q45">
        <v>0.33425331940639608</v>
      </c>
      <c r="R45">
        <v>57.151102177838389</v>
      </c>
      <c r="S45">
        <v>74.127544701843888</v>
      </c>
      <c r="T45">
        <v>69.77482577706941</v>
      </c>
      <c r="U45">
        <v>61.601068436698817</v>
      </c>
      <c r="V45">
        <v>35.071371718523778</v>
      </c>
      <c r="W45" t="s">
        <v>147</v>
      </c>
      <c r="X45" t="s">
        <v>148</v>
      </c>
      <c r="Y45" t="s">
        <v>149</v>
      </c>
      <c r="Z45" t="s">
        <v>150</v>
      </c>
      <c r="AA45" t="s">
        <v>151</v>
      </c>
      <c r="AB45" t="s">
        <v>152</v>
      </c>
      <c r="AC45" t="s">
        <v>153</v>
      </c>
      <c r="AD45" t="s">
        <v>154</v>
      </c>
      <c r="AE45" t="s">
        <v>186</v>
      </c>
      <c r="AF45" t="s">
        <v>186</v>
      </c>
      <c r="AG45" t="s">
        <v>186</v>
      </c>
      <c r="AH45" t="s">
        <v>186</v>
      </c>
      <c r="AI45" t="s">
        <v>186</v>
      </c>
      <c r="AJ45" t="s">
        <v>186</v>
      </c>
      <c r="AK45" t="s">
        <v>186</v>
      </c>
      <c r="AL45" t="s">
        <v>186</v>
      </c>
      <c r="AM45" t="s">
        <v>186</v>
      </c>
      <c r="AN45" t="s">
        <v>186</v>
      </c>
      <c r="AO45" t="s">
        <v>186</v>
      </c>
      <c r="AP45" t="s">
        <v>186</v>
      </c>
      <c r="AQ45" t="s">
        <v>186</v>
      </c>
      <c r="AR45" t="s">
        <v>186</v>
      </c>
      <c r="AS45" t="s">
        <v>186</v>
      </c>
      <c r="AT45" t="s">
        <v>186</v>
      </c>
      <c r="AU45" t="s">
        <v>186</v>
      </c>
      <c r="AV45" t="s">
        <v>186</v>
      </c>
      <c r="AW45" t="s">
        <v>186</v>
      </c>
      <c r="AX45" t="s">
        <v>186</v>
      </c>
      <c r="AY45" t="s">
        <v>186</v>
      </c>
      <c r="AZ45" t="s">
        <v>186</v>
      </c>
      <c r="BA45" t="s">
        <v>186</v>
      </c>
      <c r="BB45" t="s">
        <v>186</v>
      </c>
      <c r="BC45">
        <v>41.4203316510458</v>
      </c>
      <c r="BD45">
        <v>62.991765782250638</v>
      </c>
      <c r="BE45">
        <v>57.825719120135503</v>
      </c>
      <c r="BF45">
        <v>12.559429477020609</v>
      </c>
      <c r="BG45">
        <v>41.674595623215993</v>
      </c>
      <c r="BH45">
        <v>52.505219206680728</v>
      </c>
      <c r="BI45">
        <v>43.466424682395619</v>
      </c>
      <c r="BJ45">
        <v>32.800473653049188</v>
      </c>
      <c r="BK45"/>
      <c r="BL45"/>
      <c r="BM45"/>
      <c r="BN45"/>
      <c r="BO45"/>
      <c r="BP45"/>
      <c r="BQ45"/>
      <c r="BR45"/>
      <c r="BS45"/>
      <c r="BT45"/>
      <c r="BU45"/>
      <c r="BV45"/>
      <c r="BW45"/>
      <c r="BX45"/>
      <c r="BY45"/>
      <c r="BZ45"/>
      <c r="CA45"/>
      <c r="CB45"/>
      <c r="CC45"/>
      <c r="CD45"/>
      <c r="CE45"/>
      <c r="CF45"/>
      <c r="CG45"/>
      <c r="CH45"/>
      <c r="CI45">
        <v>2193.0260809999991</v>
      </c>
      <c r="CJ45">
        <v>2052.0091010000042</v>
      </c>
      <c r="CK45">
        <v>1434.6941220000019</v>
      </c>
      <c r="CL45">
        <v>472.67415800000032</v>
      </c>
      <c r="CM45">
        <v>25.167496</v>
      </c>
      <c r="CN45">
        <v>1079.1237070000011</v>
      </c>
      <c r="CO45">
        <v>522.06653300000085</v>
      </c>
      <c r="CP45">
        <v>177.59588600000001</v>
      </c>
      <c r="CQ45">
        <v>28.720955</v>
      </c>
      <c r="CR45">
        <v>6.9773300000000003</v>
      </c>
      <c r="CS45">
        <v>839.44279900000106</v>
      </c>
      <c r="CT45">
        <v>1084.2497560000011</v>
      </c>
      <c r="CU45">
        <v>1014.452713000001</v>
      </c>
      <c r="CV45">
        <v>910.02431900000067</v>
      </c>
      <c r="CW45">
        <v>514.91696000000024</v>
      </c>
      <c r="CX45">
        <v>1622.037555000006</v>
      </c>
      <c r="CY45">
        <v>640.46197800000277</v>
      </c>
      <c r="CZ45">
        <v>961.51909300000125</v>
      </c>
      <c r="DA45">
        <v>724.05399400000033</v>
      </c>
      <c r="DB45">
        <v>454.08511200000038</v>
      </c>
      <c r="DC45">
        <v>348.40194400000041</v>
      </c>
      <c r="DD45">
        <v>891.27721600000177</v>
      </c>
      <c r="DE45">
        <v>535.73406600000044</v>
      </c>
      <c r="DF45"/>
      <c r="DG45"/>
      <c r="DH45"/>
      <c r="DI45"/>
      <c r="DJ45"/>
      <c r="DK45"/>
      <c r="DL45"/>
      <c r="DM45"/>
      <c r="DN45"/>
      <c r="DO45"/>
      <c r="DP45"/>
      <c r="DQ45"/>
      <c r="DR45"/>
      <c r="DS45"/>
      <c r="DT45"/>
      <c r="DU45"/>
      <c r="DV45"/>
      <c r="DW45"/>
      <c r="DX45"/>
      <c r="DY45"/>
      <c r="DZ45"/>
      <c r="EA45"/>
      <c r="EB45"/>
      <c r="EC45"/>
    </row>
    <row r="46">
      <c r="A46" t="s">
        <v>701</v>
      </c>
      <c r="B46">
        <v>2000</v>
      </c>
      <c r="C46" t="s">
        <v>704</v>
      </c>
      <c r="D46">
        <v>156</v>
      </c>
      <c r="E46" t="s">
        <v>174</v>
      </c>
      <c r="F46" t="s">
        <v>178</v>
      </c>
      <c r="G46" t="s">
        <v>186</v>
      </c>
      <c r="H46">
        <v>3.1732508297846929</v>
      </c>
      <c r="I46">
        <v>1.39401891823061</v>
      </c>
      <c r="J46">
        <v>0.67659974268736101</v>
      </c>
      <c r="K46">
        <v>0.35577548968527462</v>
      </c>
      <c r="L46">
        <v>0</v>
      </c>
      <c r="M46">
        <v>1.3108544585772259</v>
      </c>
      <c r="N46">
        <v>0.14258920849415491</v>
      </c>
      <c r="O46">
        <v>0.40248229561295978</v>
      </c>
      <c r="P46">
        <v>0</v>
      </c>
      <c r="Q46">
        <v>0</v>
      </c>
      <c r="R46">
        <v>5.6883993356578078</v>
      </c>
      <c r="S46">
        <v>1.5007111641335491</v>
      </c>
      <c r="T46">
        <v>1.98935636490187</v>
      </c>
      <c r="U46">
        <v>1.157826801978068</v>
      </c>
      <c r="V46">
        <v>0.60528952940276859</v>
      </c>
      <c r="W46" t="s">
        <v>147</v>
      </c>
      <c r="X46" t="s">
        <v>148</v>
      </c>
      <c r="Y46" t="s">
        <v>149</v>
      </c>
      <c r="Z46" t="s">
        <v>150</v>
      </c>
      <c r="AA46" t="s">
        <v>151</v>
      </c>
      <c r="AB46" t="s">
        <v>152</v>
      </c>
      <c r="AC46" t="s">
        <v>153</v>
      </c>
      <c r="AD46" t="s">
        <v>154</v>
      </c>
      <c r="AE46" t="s">
        <v>186</v>
      </c>
      <c r="AF46" t="s">
        <v>186</v>
      </c>
      <c r="AG46" t="s">
        <v>186</v>
      </c>
      <c r="AH46" t="s">
        <v>186</v>
      </c>
      <c r="AI46" t="s">
        <v>186</v>
      </c>
      <c r="AJ46" t="s">
        <v>186</v>
      </c>
      <c r="AK46" t="s">
        <v>186</v>
      </c>
      <c r="AL46" t="s">
        <v>186</v>
      </c>
      <c r="AM46" t="s">
        <v>186</v>
      </c>
      <c r="AN46" t="s">
        <v>186</v>
      </c>
      <c r="AO46" t="s">
        <v>186</v>
      </c>
      <c r="AP46" t="s">
        <v>186</v>
      </c>
      <c r="AQ46" t="s">
        <v>186</v>
      </c>
      <c r="AR46" t="s">
        <v>186</v>
      </c>
      <c r="AS46" t="s">
        <v>186</v>
      </c>
      <c r="AT46" t="s">
        <v>186</v>
      </c>
      <c r="AU46" t="s">
        <v>186</v>
      </c>
      <c r="AV46" t="s">
        <v>186</v>
      </c>
      <c r="AW46" t="s">
        <v>186</v>
      </c>
      <c r="AX46" t="s">
        <v>186</v>
      </c>
      <c r="AY46" t="s">
        <v>186</v>
      </c>
      <c r="AZ46" t="s">
        <v>186</v>
      </c>
      <c r="BA46" t="s">
        <v>186</v>
      </c>
      <c r="BB46" t="s">
        <v>186</v>
      </c>
      <c r="BC46">
        <v>0.46863734679163932</v>
      </c>
      <c r="BD46">
        <v>0.45745654162854288</v>
      </c>
      <c r="BE46">
        <v>0.67681895093062672</v>
      </c>
      <c r="BF46">
        <v>0.55467511885895437</v>
      </c>
      <c r="BG46">
        <v>0.76117982873453793</v>
      </c>
      <c r="BH46">
        <v>1.7745302713987501</v>
      </c>
      <c r="BI46">
        <v>5.036297640653344</v>
      </c>
      <c r="BJ46">
        <v>0.59206631142688015</v>
      </c>
      <c r="BK46"/>
      <c r="BL46"/>
      <c r="BM46"/>
      <c r="BN46"/>
      <c r="BO46"/>
      <c r="BP46"/>
      <c r="BQ46"/>
      <c r="BR46"/>
      <c r="BS46"/>
      <c r="BT46"/>
      <c r="BU46"/>
      <c r="BV46"/>
      <c r="BW46"/>
      <c r="BX46"/>
      <c r="BY46"/>
      <c r="BZ46"/>
      <c r="CA46"/>
      <c r="CB46"/>
      <c r="CC46"/>
      <c r="CD46"/>
      <c r="CE46"/>
      <c r="CF46"/>
      <c r="CG46"/>
      <c r="CH46"/>
      <c r="CI46">
        <v>113.098985</v>
      </c>
      <c r="CJ46">
        <v>49.398054999999999</v>
      </c>
      <c r="CK46">
        <v>24.040261999999998</v>
      </c>
      <c r="CL46">
        <v>12.705254999999999</v>
      </c>
      <c r="CM46">
        <v>0</v>
      </c>
      <c r="CN46">
        <v>27.378669999999989</v>
      </c>
      <c r="CO46">
        <v>2.9767299999999999</v>
      </c>
      <c r="CP46">
        <v>8.4701699999999995</v>
      </c>
      <c r="CQ46">
        <v>0</v>
      </c>
      <c r="CR46">
        <v>0</v>
      </c>
      <c r="CS46">
        <v>83.551946999999984</v>
      </c>
      <c r="CT46">
        <v>21.950621999999999</v>
      </c>
      <c r="CU46">
        <v>28.923152999999999</v>
      </c>
      <c r="CV46">
        <v>17.104420000000001</v>
      </c>
      <c r="CW46">
        <v>8.8868449999999992</v>
      </c>
      <c r="CX46">
        <v>18.352035000000001</v>
      </c>
      <c r="CY46">
        <v>4.6511399999999998</v>
      </c>
      <c r="CZ46">
        <v>11.254064</v>
      </c>
      <c r="DA46">
        <v>31.977148</v>
      </c>
      <c r="DB46">
        <v>8.2937919999999998</v>
      </c>
      <c r="DC46">
        <v>11.775016000000001</v>
      </c>
      <c r="DD46">
        <v>103.26907199999999</v>
      </c>
      <c r="DE46">
        <v>9.6702899999999996</v>
      </c>
      <c r="DF46"/>
      <c r="DG46"/>
      <c r="DH46"/>
      <c r="DI46"/>
      <c r="DJ46"/>
      <c r="DK46"/>
      <c r="DL46"/>
      <c r="DM46"/>
      <c r="DN46"/>
      <c r="DO46"/>
      <c r="DP46"/>
      <c r="DQ46"/>
      <c r="DR46"/>
      <c r="DS46"/>
      <c r="DT46"/>
      <c r="DU46"/>
      <c r="DV46"/>
      <c r="DW46"/>
      <c r="DX46"/>
      <c r="DY46"/>
      <c r="DZ46"/>
      <c r="EA46"/>
      <c r="EB46"/>
      <c r="EC46"/>
    </row>
    <row r="47">
      <c r="A47" t="s">
        <v>701</v>
      </c>
      <c r="B47">
        <v>2000</v>
      </c>
      <c r="C47" t="s">
        <v>704</v>
      </c>
      <c r="D47">
        <v>157</v>
      </c>
      <c r="E47" t="s">
        <v>174</v>
      </c>
      <c r="F47" t="s">
        <v>179</v>
      </c>
      <c r="G47" t="s">
        <v>186</v>
      </c>
      <c r="H47">
        <v>2.4132586563203748</v>
      </c>
      <c r="I47">
        <v>2.2074920545906251</v>
      </c>
      <c r="J47">
        <v>0.46029521691223207</v>
      </c>
      <c r="K47">
        <v>0.098480907372319099</v>
      </c>
      <c r="L47">
        <v>0</v>
      </c>
      <c r="M47">
        <v>3.0944951342419769</v>
      </c>
      <c r="N47">
        <v>0.33021875501951597</v>
      </c>
      <c r="O47">
        <v>0</v>
      </c>
      <c r="P47">
        <v>0</v>
      </c>
      <c r="Q47">
        <v>0</v>
      </c>
      <c r="R47">
        <v>1.2025094010505859</v>
      </c>
      <c r="S47">
        <v>2.6435466997063131</v>
      </c>
      <c r="T47">
        <v>2.6622575651806928</v>
      </c>
      <c r="U47">
        <v>0.94965845905878532</v>
      </c>
      <c r="V47">
        <v>0.23953829728198819</v>
      </c>
      <c r="W47" t="s">
        <v>147</v>
      </c>
      <c r="X47" t="s">
        <v>148</v>
      </c>
      <c r="Y47" t="s">
        <v>149</v>
      </c>
      <c r="Z47" t="s">
        <v>150</v>
      </c>
      <c r="AA47" t="s">
        <v>151</v>
      </c>
      <c r="AB47" t="s">
        <v>152</v>
      </c>
      <c r="AC47" t="s">
        <v>153</v>
      </c>
      <c r="AD47" t="s">
        <v>154</v>
      </c>
      <c r="AE47" t="s">
        <v>186</v>
      </c>
      <c r="AF47" t="s">
        <v>186</v>
      </c>
      <c r="AG47" t="s">
        <v>186</v>
      </c>
      <c r="AH47" t="s">
        <v>186</v>
      </c>
      <c r="AI47" t="s">
        <v>186</v>
      </c>
      <c r="AJ47" t="s">
        <v>186</v>
      </c>
      <c r="AK47" t="s">
        <v>186</v>
      </c>
      <c r="AL47" t="s">
        <v>186</v>
      </c>
      <c r="AM47" t="s">
        <v>186</v>
      </c>
      <c r="AN47" t="s">
        <v>186</v>
      </c>
      <c r="AO47" t="s">
        <v>186</v>
      </c>
      <c r="AP47" t="s">
        <v>186</v>
      </c>
      <c r="AQ47" t="s">
        <v>186</v>
      </c>
      <c r="AR47" t="s">
        <v>186</v>
      </c>
      <c r="AS47" t="s">
        <v>186</v>
      </c>
      <c r="AT47" t="s">
        <v>186</v>
      </c>
      <c r="AU47" t="s">
        <v>186</v>
      </c>
      <c r="AV47" t="s">
        <v>186</v>
      </c>
      <c r="AW47" t="s">
        <v>186</v>
      </c>
      <c r="AX47" t="s">
        <v>186</v>
      </c>
      <c r="AY47" t="s">
        <v>186</v>
      </c>
      <c r="AZ47" t="s">
        <v>186</v>
      </c>
      <c r="BA47" t="s">
        <v>186</v>
      </c>
      <c r="BB47" t="s">
        <v>186</v>
      </c>
      <c r="BC47">
        <v>1.0093727469358389</v>
      </c>
      <c r="BD47">
        <v>2.0585544373284428</v>
      </c>
      <c r="BE47">
        <v>2.3265651438240291</v>
      </c>
      <c r="BF47">
        <v>0.39619651347068169</v>
      </c>
      <c r="BG47">
        <v>3.0447193149381508</v>
      </c>
      <c r="BH47">
        <v>0.67849686847599278</v>
      </c>
      <c r="BI47">
        <v>0.86206896551723911</v>
      </c>
      <c r="BJ47">
        <v>0.4144464179988161</v>
      </c>
      <c r="BK47"/>
      <c r="BL47"/>
      <c r="BM47"/>
      <c r="BN47"/>
      <c r="BO47"/>
      <c r="BP47"/>
      <c r="BQ47"/>
      <c r="BR47"/>
      <c r="BS47"/>
      <c r="BT47"/>
      <c r="BU47"/>
      <c r="BV47"/>
      <c r="BW47"/>
      <c r="BX47"/>
      <c r="BY47"/>
      <c r="BZ47"/>
      <c r="CA47"/>
      <c r="CB47"/>
      <c r="CC47"/>
      <c r="CD47"/>
      <c r="CE47"/>
      <c r="CF47"/>
      <c r="CG47"/>
      <c r="CH47"/>
      <c r="CI47">
        <v>86.011827999999994</v>
      </c>
      <c r="CJ47">
        <v>78.224056000000004</v>
      </c>
      <c r="CK47">
        <v>16.354747</v>
      </c>
      <c r="CL47">
        <v>3.5168949999999999</v>
      </c>
      <c r="CM47">
        <v>0</v>
      </c>
      <c r="CN47">
        <v>64.632012000000003</v>
      </c>
      <c r="CO47">
        <v>6.8937340000000003</v>
      </c>
      <c r="CP47">
        <v>0</v>
      </c>
      <c r="CQ47">
        <v>0</v>
      </c>
      <c r="CR47">
        <v>0</v>
      </c>
      <c r="CS47">
        <v>17.662614000000001</v>
      </c>
      <c r="CT47">
        <v>38.666663999999997</v>
      </c>
      <c r="CU47">
        <v>38.706429999999997</v>
      </c>
      <c r="CV47">
        <v>14.029177000000001</v>
      </c>
      <c r="CW47">
        <v>3.5168949999999999</v>
      </c>
      <c r="CX47">
        <v>39.527459999999998</v>
      </c>
      <c r="CY47">
        <v>20.930129999999991</v>
      </c>
      <c r="CZ47">
        <v>38.685845</v>
      </c>
      <c r="DA47">
        <v>22.840820000000001</v>
      </c>
      <c r="DB47">
        <v>33.175167999999992</v>
      </c>
      <c r="DC47">
        <v>4.5022120000000001</v>
      </c>
      <c r="DD47">
        <v>17.676687999999999</v>
      </c>
      <c r="DE47">
        <v>6.7692030000000001</v>
      </c>
      <c r="DF47"/>
      <c r="DG47"/>
      <c r="DH47"/>
      <c r="DI47"/>
      <c r="DJ47"/>
      <c r="DK47"/>
      <c r="DL47"/>
      <c r="DM47"/>
      <c r="DN47"/>
      <c r="DO47"/>
      <c r="DP47"/>
      <c r="DQ47"/>
      <c r="DR47"/>
      <c r="DS47"/>
      <c r="DT47"/>
      <c r="DU47"/>
      <c r="DV47"/>
      <c r="DW47"/>
      <c r="DX47"/>
      <c r="DY47"/>
      <c r="DZ47"/>
      <c r="EA47"/>
      <c r="EB47"/>
      <c r="EC47"/>
    </row>
    <row r="48">
      <c r="A48" t="s">
        <v>701</v>
      </c>
      <c r="B48">
        <v>2000</v>
      </c>
      <c r="C48" t="s">
        <v>704</v>
      </c>
      <c r="D48">
        <v>158</v>
      </c>
      <c r="E48" t="s">
        <v>174</v>
      </c>
      <c r="F48" t="s">
        <v>180</v>
      </c>
      <c r="G48" t="s">
        <v>186</v>
      </c>
      <c r="H48">
        <v>12.72427313890369</v>
      </c>
      <c r="I48">
        <v>0.76692247215510168</v>
      </c>
      <c r="J48">
        <v>0.48296795665661579</v>
      </c>
      <c r="K48">
        <v>0.15516551624002889</v>
      </c>
      <c r="L48">
        <v>0</v>
      </c>
      <c r="M48">
        <v>1.3268625022406859</v>
      </c>
      <c r="N48">
        <v>0.066357466135698803</v>
      </c>
      <c r="O48">
        <v>0.49996250147239241</v>
      </c>
      <c r="P48">
        <v>0</v>
      </c>
      <c r="Q48">
        <v>0</v>
      </c>
      <c r="R48">
        <v>24.32585375202898</v>
      </c>
      <c r="S48">
        <v>5.4352792658092266</v>
      </c>
      <c r="T48">
        <v>1.112305829807321</v>
      </c>
      <c r="U48">
        <v>0.4493852497135955</v>
      </c>
      <c r="V48">
        <v>0.28306057906609311</v>
      </c>
      <c r="W48" t="s">
        <v>147</v>
      </c>
      <c r="X48" t="s">
        <v>148</v>
      </c>
      <c r="Y48" t="s">
        <v>149</v>
      </c>
      <c r="Z48" t="s">
        <v>150</v>
      </c>
      <c r="AA48" t="s">
        <v>151</v>
      </c>
      <c r="AB48" t="s">
        <v>152</v>
      </c>
      <c r="AC48" t="s">
        <v>153</v>
      </c>
      <c r="AD48" t="s">
        <v>154</v>
      </c>
      <c r="AE48" t="s">
        <v>186</v>
      </c>
      <c r="AF48" t="s">
        <v>186</v>
      </c>
      <c r="AG48" t="s">
        <v>186</v>
      </c>
      <c r="AH48" t="s">
        <v>186</v>
      </c>
      <c r="AI48" t="s">
        <v>186</v>
      </c>
      <c r="AJ48" t="s">
        <v>186</v>
      </c>
      <c r="AK48" t="s">
        <v>186</v>
      </c>
      <c r="AL48" t="s">
        <v>186</v>
      </c>
      <c r="AM48" t="s">
        <v>186</v>
      </c>
      <c r="AN48" t="s">
        <v>186</v>
      </c>
      <c r="AO48" t="s">
        <v>186</v>
      </c>
      <c r="AP48" t="s">
        <v>186</v>
      </c>
      <c r="AQ48" t="s">
        <v>186</v>
      </c>
      <c r="AR48" t="s">
        <v>186</v>
      </c>
      <c r="AS48" t="s">
        <v>186</v>
      </c>
      <c r="AT48" t="s">
        <v>186</v>
      </c>
      <c r="AU48" t="s">
        <v>186</v>
      </c>
      <c r="AV48" t="s">
        <v>186</v>
      </c>
      <c r="AW48" t="s">
        <v>186</v>
      </c>
      <c r="AX48" t="s">
        <v>186</v>
      </c>
      <c r="AY48" t="s">
        <v>186</v>
      </c>
      <c r="AZ48" t="s">
        <v>186</v>
      </c>
      <c r="BA48" t="s">
        <v>186</v>
      </c>
      <c r="BB48" t="s">
        <v>186</v>
      </c>
      <c r="BC48">
        <v>1.7664023071377171</v>
      </c>
      <c r="BD48">
        <v>0.73193046660566863</v>
      </c>
      <c r="BE48">
        <v>0.84602368866328348</v>
      </c>
      <c r="BF48">
        <v>0.59429477020602262</v>
      </c>
      <c r="BG48">
        <v>11.037107516650799</v>
      </c>
      <c r="BH48">
        <v>7.6200417536534566</v>
      </c>
      <c r="BI48">
        <v>3.9473684210526212</v>
      </c>
      <c r="BJ48">
        <v>7.7560686796921274</v>
      </c>
      <c r="BK48"/>
      <c r="BL48"/>
      <c r="BM48"/>
      <c r="BN48"/>
      <c r="BO48"/>
      <c r="BP48"/>
      <c r="BQ48"/>
      <c r="BR48"/>
      <c r="BS48"/>
      <c r="BT48"/>
      <c r="BU48"/>
      <c r="BV48"/>
      <c r="BW48"/>
      <c r="BX48"/>
      <c r="BY48"/>
      <c r="BZ48"/>
      <c r="CA48"/>
      <c r="CB48"/>
      <c r="CC48"/>
      <c r="CD48"/>
      <c r="CE48"/>
      <c r="CF48"/>
      <c r="CG48"/>
      <c r="CH48"/>
      <c r="CI48">
        <v>453.51043900000042</v>
      </c>
      <c r="CJ48">
        <v>27.176445000000001</v>
      </c>
      <c r="CK48">
        <v>17.160332</v>
      </c>
      <c r="CL48">
        <v>5.5411840000000003</v>
      </c>
      <c r="CM48">
        <v>0</v>
      </c>
      <c r="CN48">
        <v>27.713016</v>
      </c>
      <c r="CO48">
        <v>1.3852960000000001</v>
      </c>
      <c r="CP48">
        <v>10.521623999999999</v>
      </c>
      <c r="CQ48">
        <v>0</v>
      </c>
      <c r="CR48">
        <v>0</v>
      </c>
      <c r="CS48">
        <v>357.30129400000021</v>
      </c>
      <c r="CT48">
        <v>79.500814999999974</v>
      </c>
      <c r="CU48">
        <v>16.171759000000002</v>
      </c>
      <c r="CV48">
        <v>6.6387080000000003</v>
      </c>
      <c r="CW48">
        <v>4.155888</v>
      </c>
      <c r="CX48">
        <v>69.173054999999991</v>
      </c>
      <c r="CY48">
        <v>7.4418239999999987</v>
      </c>
      <c r="CZ48">
        <v>14.06758</v>
      </c>
      <c r="DA48">
        <v>34.261229999999998</v>
      </c>
      <c r="DB48">
        <v>120.259984</v>
      </c>
      <c r="DC48">
        <v>50.563304000000002</v>
      </c>
      <c r="DD48">
        <v>80.940623999999985</v>
      </c>
      <c r="DE48">
        <v>126.68079899999989</v>
      </c>
      <c r="DF48"/>
      <c r="DG48"/>
      <c r="DH48"/>
      <c r="DI48"/>
      <c r="DJ48"/>
      <c r="DK48"/>
      <c r="DL48"/>
      <c r="DM48"/>
      <c r="DN48"/>
      <c r="DO48"/>
      <c r="DP48"/>
      <c r="DQ48"/>
      <c r="DR48"/>
      <c r="DS48"/>
      <c r="DT48"/>
      <c r="DU48"/>
      <c r="DV48"/>
      <c r="DW48"/>
      <c r="DX48"/>
      <c r="DY48"/>
      <c r="DZ48"/>
      <c r="EA48"/>
      <c r="EB48"/>
      <c r="EC48"/>
    </row>
    <row r="49">
      <c r="A49" t="s">
        <v>701</v>
      </c>
      <c r="B49">
        <v>2000</v>
      </c>
      <c r="C49" t="s">
        <v>704</v>
      </c>
      <c r="D49">
        <v>159</v>
      </c>
      <c r="E49" t="s">
        <v>174</v>
      </c>
      <c r="F49" t="s">
        <v>181</v>
      </c>
      <c r="G49" t="s">
        <v>186</v>
      </c>
      <c r="H49">
        <v>0.20734768143796051</v>
      </c>
      <c r="I49">
        <v>0.0292564731340882</v>
      </c>
      <c r="J49">
        <v>0.52945221652925001</v>
      </c>
      <c r="K49">
        <v>0.058061170557926901</v>
      </c>
      <c r="L49">
        <v>0</v>
      </c>
      <c r="M49">
        <v>0.1737294021951781</v>
      </c>
      <c r="N49">
        <v>0.76587332798413799</v>
      </c>
      <c r="O49">
        <v>0</v>
      </c>
      <c r="P49">
        <v>0</v>
      </c>
      <c r="Q49">
        <v>0</v>
      </c>
      <c r="R49">
        <v>0.32668175670230198</v>
      </c>
      <c r="S49">
        <v>0</v>
      </c>
      <c r="T49">
        <v>0</v>
      </c>
      <c r="U49">
        <v>0.1911199920509937</v>
      </c>
      <c r="V49">
        <v>0.14122406367626661</v>
      </c>
      <c r="W49" t="s">
        <v>147</v>
      </c>
      <c r="X49" t="s">
        <v>148</v>
      </c>
      <c r="Y49" t="s">
        <v>149</v>
      </c>
      <c r="Z49" t="s">
        <v>150</v>
      </c>
      <c r="AA49" t="s">
        <v>151</v>
      </c>
      <c r="AB49" t="s">
        <v>152</v>
      </c>
      <c r="AC49" t="s">
        <v>153</v>
      </c>
      <c r="AD49" t="s">
        <v>154</v>
      </c>
      <c r="AE49" t="s">
        <v>186</v>
      </c>
      <c r="AF49" t="s">
        <v>186</v>
      </c>
      <c r="AG49" t="s">
        <v>186</v>
      </c>
      <c r="AH49" t="s">
        <v>186</v>
      </c>
      <c r="AI49" t="s">
        <v>186</v>
      </c>
      <c r="AJ49" t="s">
        <v>186</v>
      </c>
      <c r="AK49" t="s">
        <v>186</v>
      </c>
      <c r="AL49" t="s">
        <v>186</v>
      </c>
      <c r="AM49" t="s">
        <v>186</v>
      </c>
      <c r="AN49" t="s">
        <v>186</v>
      </c>
      <c r="AO49" t="s">
        <v>186</v>
      </c>
      <c r="AP49" t="s">
        <v>186</v>
      </c>
      <c r="AQ49" t="s">
        <v>186</v>
      </c>
      <c r="AR49" t="s">
        <v>186</v>
      </c>
      <c r="AS49" t="s">
        <v>186</v>
      </c>
      <c r="AT49" t="s">
        <v>186</v>
      </c>
      <c r="AU49" t="s">
        <v>186</v>
      </c>
      <c r="AV49" t="s">
        <v>186</v>
      </c>
      <c r="AW49" t="s">
        <v>186</v>
      </c>
      <c r="AX49" t="s">
        <v>186</v>
      </c>
      <c r="AY49" t="s">
        <v>186</v>
      </c>
      <c r="AZ49" t="s">
        <v>186</v>
      </c>
      <c r="BA49" t="s">
        <v>186</v>
      </c>
      <c r="BB49" t="s">
        <v>186</v>
      </c>
      <c r="BC49">
        <v>0.072098053352559893</v>
      </c>
      <c r="BD49">
        <v>0.091491308325708606</v>
      </c>
      <c r="BE49">
        <v>0</v>
      </c>
      <c r="BF49">
        <v>0.27733755942947719</v>
      </c>
      <c r="BG49">
        <v>0.52331113225499482</v>
      </c>
      <c r="BH49">
        <v>0</v>
      </c>
      <c r="BI49">
        <v>0</v>
      </c>
      <c r="BJ49">
        <v>0.23682652457075209</v>
      </c>
      <c r="BK49"/>
      <c r="BL49"/>
      <c r="BM49"/>
      <c r="BN49"/>
      <c r="BO49"/>
      <c r="BP49"/>
      <c r="BQ49"/>
      <c r="BR49"/>
      <c r="BS49"/>
      <c r="BT49"/>
      <c r="BU49"/>
      <c r="BV49"/>
      <c r="BW49"/>
      <c r="BX49"/>
      <c r="BY49"/>
      <c r="BZ49"/>
      <c r="CA49"/>
      <c r="CB49"/>
      <c r="CC49"/>
      <c r="CD49"/>
      <c r="CE49"/>
      <c r="CF49"/>
      <c r="CG49"/>
      <c r="CH49"/>
      <c r="CI49">
        <v>7.3901540000000008</v>
      </c>
      <c r="CJ49">
        <v>1.036724</v>
      </c>
      <c r="CK49">
        <v>18.811964</v>
      </c>
      <c r="CL49">
        <v>2.073448</v>
      </c>
      <c r="CM49">
        <v>0</v>
      </c>
      <c r="CN49">
        <v>3.6285340000000001</v>
      </c>
      <c r="CO49">
        <v>15.988574</v>
      </c>
      <c r="CP49">
        <v>0</v>
      </c>
      <c r="CQ49">
        <v>0</v>
      </c>
      <c r="CR49">
        <v>0</v>
      </c>
      <c r="CS49">
        <v>4.7983440000000002</v>
      </c>
      <c r="CT49">
        <v>0</v>
      </c>
      <c r="CU49">
        <v>0</v>
      </c>
      <c r="CV49">
        <v>2.8233899999999998</v>
      </c>
      <c r="CW49">
        <v>2.073448</v>
      </c>
      <c r="CX49">
        <v>2.8233899999999998</v>
      </c>
      <c r="CY49">
        <v>0.93022800000000005</v>
      </c>
      <c r="CZ49">
        <v>0</v>
      </c>
      <c r="DA49">
        <v>15.988574</v>
      </c>
      <c r="DB49">
        <v>5.7019820000000001</v>
      </c>
      <c r="DC49">
        <v>0</v>
      </c>
      <c r="DD49">
        <v>0</v>
      </c>
      <c r="DE49">
        <v>3.8681160000000001</v>
      </c>
      <c r="DF49"/>
      <c r="DG49"/>
      <c r="DH49"/>
      <c r="DI49"/>
      <c r="DJ49"/>
      <c r="DK49"/>
      <c r="DL49"/>
      <c r="DM49"/>
      <c r="DN49"/>
      <c r="DO49"/>
      <c r="DP49"/>
      <c r="DQ49"/>
      <c r="DR49"/>
      <c r="DS49"/>
      <c r="DT49"/>
      <c r="DU49"/>
      <c r="DV49"/>
      <c r="DW49"/>
      <c r="DX49"/>
      <c r="DY49"/>
      <c r="DZ49"/>
      <c r="EA49"/>
      <c r="EB49"/>
      <c r="EC49"/>
    </row>
    <row r="50">
      <c r="A50" t="s">
        <v>701</v>
      </c>
      <c r="B50">
        <v>2002</v>
      </c>
      <c r="C50" t="s">
        <v>705</v>
      </c>
      <c r="D50">
        <v>16</v>
      </c>
      <c r="E50" t="s">
        <v>13</v>
      </c>
      <c r="F50" t="s">
        <v>14</v>
      </c>
      <c r="G50" t="s">
        <v>714</v>
      </c>
      <c r="H50">
        <v>84.87693789049294</v>
      </c>
      <c r="I50">
        <v>97.793008609027069</v>
      </c>
      <c r="J50">
        <v>98.131866678022192</v>
      </c>
      <c r="K50">
        <v>99.293628811046986</v>
      </c>
      <c r="L50">
        <v>99.573519657976078</v>
      </c>
      <c r="M50">
        <v>98.987522660163336</v>
      </c>
      <c r="N50">
        <v>98.883568647714782</v>
      </c>
      <c r="O50">
        <v>99.571471921265669</v>
      </c>
      <c r="P50">
        <v>99.332099792771643</v>
      </c>
      <c r="Q50">
        <v>99.578027561209197</v>
      </c>
      <c r="R50">
        <v>69.182568887999935</v>
      </c>
      <c r="S50">
        <v>89.629720286092976</v>
      </c>
      <c r="T50">
        <v>94.885076378011675</v>
      </c>
      <c r="U50">
        <v>95.309631679242429</v>
      </c>
      <c r="V50">
        <v>99.078274673329972</v>
      </c>
      <c r="W50" t="s">
        <v>246</v>
      </c>
      <c r="X50" t="s">
        <v>247</v>
      </c>
      <c r="Y50" t="s">
        <v>248</v>
      </c>
      <c r="Z50" t="s">
        <v>249</v>
      </c>
      <c r="AA50" t="s">
        <v>250</v>
      </c>
      <c r="AB50" t="s">
        <v>251</v>
      </c>
      <c r="AC50" t="s">
        <v>252</v>
      </c>
      <c r="AD50" t="s">
        <v>253</v>
      </c>
      <c r="AE50" t="s">
        <v>254</v>
      </c>
      <c r="AF50" t="s">
        <v>255</v>
      </c>
      <c r="AG50" t="s">
        <v>256</v>
      </c>
      <c r="AH50" t="s">
        <v>257</v>
      </c>
      <c r="AI50" t="s">
        <v>258</v>
      </c>
      <c r="AJ50" t="s">
        <v>259</v>
      </c>
      <c r="AK50" t="s">
        <v>260</v>
      </c>
      <c r="AL50" t="s">
        <v>261</v>
      </c>
      <c r="AM50" t="s">
        <v>262</v>
      </c>
      <c r="AN50" t="s">
        <v>263</v>
      </c>
      <c r="AO50" t="s">
        <v>264</v>
      </c>
      <c r="AP50" t="s">
        <v>265</v>
      </c>
      <c r="AQ50" t="s">
        <v>266</v>
      </c>
      <c r="AR50" t="s">
        <v>267</v>
      </c>
      <c r="AS50" t="s">
        <v>268</v>
      </c>
      <c r="AT50" t="s">
        <v>269</v>
      </c>
      <c r="AU50" t="s">
        <v>270</v>
      </c>
      <c r="AV50" t="s">
        <v>271</v>
      </c>
      <c r="AW50" t="s">
        <v>272</v>
      </c>
      <c r="AX50" t="s">
        <v>273</v>
      </c>
      <c r="AY50" t="s">
        <v>274</v>
      </c>
      <c r="AZ50" t="s">
        <v>275</v>
      </c>
      <c r="BA50" t="s">
        <v>276</v>
      </c>
      <c r="BB50" t="s">
        <v>277</v>
      </c>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c r="A51" t="s">
        <v>701</v>
      </c>
      <c r="B51">
        <v>2002</v>
      </c>
      <c r="C51" t="s">
        <v>705</v>
      </c>
      <c r="D51">
        <v>17</v>
      </c>
      <c r="E51" t="s">
        <v>13</v>
      </c>
      <c r="F51" t="s">
        <v>51</v>
      </c>
      <c r="G51" t="s">
        <v>186</v>
      </c>
      <c r="H51">
        <v>15.12306210950706</v>
      </c>
      <c r="I51">
        <v>2.2069913909729308</v>
      </c>
      <c r="J51">
        <v>1.868133321977808</v>
      </c>
      <c r="K51">
        <v>0.70637118895301398</v>
      </c>
      <c r="L51">
        <v>0.42648034202392182</v>
      </c>
      <c r="M51">
        <v>1.012477339836664</v>
      </c>
      <c r="N51">
        <v>1.1164313522852181</v>
      </c>
      <c r="O51">
        <v>0.42852807873433107</v>
      </c>
      <c r="P51">
        <v>0.66790020722835663</v>
      </c>
      <c r="Q51">
        <v>0.42197243879080298</v>
      </c>
      <c r="R51">
        <v>30.817431112000069</v>
      </c>
      <c r="S51">
        <v>10.370279713907021</v>
      </c>
      <c r="T51">
        <v>5.114923621988325</v>
      </c>
      <c r="U51">
        <v>4.690368320757571</v>
      </c>
      <c r="V51">
        <v>0.92172532667002827</v>
      </c>
      <c r="W51" t="s">
        <v>246</v>
      </c>
      <c r="X51" t="s">
        <v>247</v>
      </c>
      <c r="Y51" t="s">
        <v>248</v>
      </c>
      <c r="Z51" t="s">
        <v>249</v>
      </c>
      <c r="AA51" t="s">
        <v>250</v>
      </c>
      <c r="AB51" t="s">
        <v>251</v>
      </c>
      <c r="AC51" t="s">
        <v>252</v>
      </c>
      <c r="AD51" t="s">
        <v>253</v>
      </c>
      <c r="AE51" t="s">
        <v>254</v>
      </c>
      <c r="AF51" t="s">
        <v>255</v>
      </c>
      <c r="AG51" t="s">
        <v>256</v>
      </c>
      <c r="AH51" t="s">
        <v>257</v>
      </c>
      <c r="AI51" t="s">
        <v>258</v>
      </c>
      <c r="AJ51" t="s">
        <v>259</v>
      </c>
      <c r="AK51" t="s">
        <v>260</v>
      </c>
      <c r="AL51" t="s">
        <v>261</v>
      </c>
      <c r="AM51" t="s">
        <v>262</v>
      </c>
      <c r="AN51" t="s">
        <v>263</v>
      </c>
      <c r="AO51" t="s">
        <v>264</v>
      </c>
      <c r="AP51" t="s">
        <v>265</v>
      </c>
      <c r="AQ51" t="s">
        <v>266</v>
      </c>
      <c r="AR51" t="s">
        <v>267</v>
      </c>
      <c r="AS51" t="s">
        <v>268</v>
      </c>
      <c r="AT51" t="s">
        <v>269</v>
      </c>
      <c r="AU51" t="s">
        <v>270</v>
      </c>
      <c r="AV51" t="s">
        <v>271</v>
      </c>
      <c r="AW51" t="s">
        <v>272</v>
      </c>
      <c r="AX51" t="s">
        <v>273</v>
      </c>
      <c r="AY51" t="s">
        <v>274</v>
      </c>
      <c r="AZ51" t="s">
        <v>275</v>
      </c>
      <c r="BA51" t="s">
        <v>276</v>
      </c>
      <c r="BB51" t="s">
        <v>277</v>
      </c>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c r="A52" t="s">
        <v>701</v>
      </c>
      <c r="B52">
        <v>2002</v>
      </c>
      <c r="C52" t="s">
        <v>705</v>
      </c>
      <c r="D52">
        <v>18</v>
      </c>
      <c r="E52" t="s">
        <v>60</v>
      </c>
      <c r="F52" t="s">
        <v>15</v>
      </c>
      <c r="G52" t="s">
        <v>715</v>
      </c>
      <c r="H52">
        <v>81.582999380936741</v>
      </c>
      <c r="I52">
        <v>94.911702685859197</v>
      </c>
      <c r="J52">
        <v>97.271225697656988</v>
      </c>
      <c r="K52">
        <v>98.817907494415351</v>
      </c>
      <c r="L52">
        <v>98.715669772279313</v>
      </c>
      <c r="M52">
        <v>95.976683965072311</v>
      </c>
      <c r="N52">
        <v>98.548150578033358</v>
      </c>
      <c r="O52">
        <v>99.327902150803055</v>
      </c>
      <c r="P52">
        <v>98.574569474527834</v>
      </c>
      <c r="Q52">
        <v>98.753153884165457</v>
      </c>
      <c r="R52">
        <v>64.600994340326508</v>
      </c>
      <c r="S52">
        <v>87.043325901754656</v>
      </c>
      <c r="T52">
        <v>92.021827279090118</v>
      </c>
      <c r="U52">
        <v>94.201762881816634</v>
      </c>
      <c r="V52">
        <v>97.613539475949437</v>
      </c>
      <c r="W52" t="s">
        <v>246</v>
      </c>
      <c r="X52" t="s">
        <v>247</v>
      </c>
      <c r="Y52" t="s">
        <v>248</v>
      </c>
      <c r="Z52" t="s">
        <v>249</v>
      </c>
      <c r="AA52" t="s">
        <v>250</v>
      </c>
      <c r="AB52" t="s">
        <v>251</v>
      </c>
      <c r="AC52" t="s">
        <v>252</v>
      </c>
      <c r="AD52" t="s">
        <v>253</v>
      </c>
      <c r="AE52" t="s">
        <v>254</v>
      </c>
      <c r="AF52" t="s">
        <v>255</v>
      </c>
      <c r="AG52" t="s">
        <v>256</v>
      </c>
      <c r="AH52" t="s">
        <v>257</v>
      </c>
      <c r="AI52" t="s">
        <v>258</v>
      </c>
      <c r="AJ52" t="s">
        <v>259</v>
      </c>
      <c r="AK52" t="s">
        <v>260</v>
      </c>
      <c r="AL52" t="s">
        <v>261</v>
      </c>
      <c r="AM52" t="s">
        <v>262</v>
      </c>
      <c r="AN52" t="s">
        <v>263</v>
      </c>
      <c r="AO52" t="s">
        <v>264</v>
      </c>
      <c r="AP52" t="s">
        <v>265</v>
      </c>
      <c r="AQ52" t="s">
        <v>266</v>
      </c>
      <c r="AR52" t="s">
        <v>267</v>
      </c>
      <c r="AS52" t="s">
        <v>268</v>
      </c>
      <c r="AT52" t="s">
        <v>269</v>
      </c>
      <c r="AU52" t="s">
        <v>270</v>
      </c>
      <c r="AV52" t="s">
        <v>271</v>
      </c>
      <c r="AW52" t="s">
        <v>272</v>
      </c>
      <c r="AX52" t="s">
        <v>273</v>
      </c>
      <c r="AY52" t="s">
        <v>274</v>
      </c>
      <c r="AZ52" t="s">
        <v>275</v>
      </c>
      <c r="BA52" t="s">
        <v>276</v>
      </c>
      <c r="BB52" t="s">
        <v>277</v>
      </c>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c r="A53" t="s">
        <v>701</v>
      </c>
      <c r="B53">
        <v>2002</v>
      </c>
      <c r="C53" t="s">
        <v>705</v>
      </c>
      <c r="D53">
        <v>19</v>
      </c>
      <c r="E53" t="s">
        <v>60</v>
      </c>
      <c r="F53" t="s">
        <v>16</v>
      </c>
      <c r="G53" t="s">
        <v>716</v>
      </c>
      <c r="H53">
        <v>3.293938509556225</v>
      </c>
      <c r="I53">
        <v>2.8813059231677141</v>
      </c>
      <c r="J53">
        <v>0.86064098036521852</v>
      </c>
      <c r="K53">
        <v>0.47572131663164458</v>
      </c>
      <c r="L53">
        <v>0.85784988569676868</v>
      </c>
      <c r="M53">
        <v>3.0108386950910808</v>
      </c>
      <c r="N53">
        <v>0.33541806968142779</v>
      </c>
      <c r="O53">
        <v>0.24356977046259451</v>
      </c>
      <c r="P53">
        <v>0.75753031824381822</v>
      </c>
      <c r="Q53">
        <v>0.82487367704372461</v>
      </c>
      <c r="R53">
        <v>4.5815745476733643</v>
      </c>
      <c r="S53">
        <v>2.586394384338365</v>
      </c>
      <c r="T53">
        <v>2.8632490989215689</v>
      </c>
      <c r="U53">
        <v>1.107868797425795</v>
      </c>
      <c r="V53">
        <v>1.4647351973805449</v>
      </c>
      <c r="W53" t="s">
        <v>246</v>
      </c>
      <c r="X53" t="s">
        <v>247</v>
      </c>
      <c r="Y53" t="s">
        <v>248</v>
      </c>
      <c r="Z53" t="s">
        <v>249</v>
      </c>
      <c r="AA53" t="s">
        <v>250</v>
      </c>
      <c r="AB53" t="s">
        <v>251</v>
      </c>
      <c r="AC53" t="s">
        <v>252</v>
      </c>
      <c r="AD53" t="s">
        <v>253</v>
      </c>
      <c r="AE53" t="s">
        <v>254</v>
      </c>
      <c r="AF53" t="s">
        <v>255</v>
      </c>
      <c r="AG53" t="s">
        <v>256</v>
      </c>
      <c r="AH53" t="s">
        <v>257</v>
      </c>
      <c r="AI53" t="s">
        <v>258</v>
      </c>
      <c r="AJ53" t="s">
        <v>259</v>
      </c>
      <c r="AK53" t="s">
        <v>260</v>
      </c>
      <c r="AL53" t="s">
        <v>261</v>
      </c>
      <c r="AM53" t="s">
        <v>262</v>
      </c>
      <c r="AN53" t="s">
        <v>263</v>
      </c>
      <c r="AO53" t="s">
        <v>264</v>
      </c>
      <c r="AP53" t="s">
        <v>265</v>
      </c>
      <c r="AQ53" t="s">
        <v>266</v>
      </c>
      <c r="AR53" t="s">
        <v>267</v>
      </c>
      <c r="AS53" t="s">
        <v>268</v>
      </c>
      <c r="AT53" t="s">
        <v>269</v>
      </c>
      <c r="AU53" t="s">
        <v>270</v>
      </c>
      <c r="AV53" t="s">
        <v>271</v>
      </c>
      <c r="AW53" t="s">
        <v>272</v>
      </c>
      <c r="AX53" t="s">
        <v>273</v>
      </c>
      <c r="AY53" t="s">
        <v>274</v>
      </c>
      <c r="AZ53" t="s">
        <v>275</v>
      </c>
      <c r="BA53" t="s">
        <v>276</v>
      </c>
      <c r="BB53" t="s">
        <v>277</v>
      </c>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c r="A54" t="s">
        <v>701</v>
      </c>
      <c r="B54">
        <v>2002</v>
      </c>
      <c r="C54" t="s">
        <v>705</v>
      </c>
      <c r="D54">
        <v>20</v>
      </c>
      <c r="E54" t="s">
        <v>60</v>
      </c>
      <c r="F54" t="s">
        <v>22</v>
      </c>
      <c r="G54" t="s">
        <v>717</v>
      </c>
      <c r="H54">
        <v>3.6505330431241951</v>
      </c>
      <c r="I54">
        <v>0.64116071624715909</v>
      </c>
      <c r="J54">
        <v>0.89727827874429666</v>
      </c>
      <c r="K54">
        <v>0.1234819638791145</v>
      </c>
      <c r="L54">
        <v>0.1762858735267501</v>
      </c>
      <c r="M54">
        <v>0.55493293051938641</v>
      </c>
      <c r="N54">
        <v>0.72349597087028716</v>
      </c>
      <c r="O54">
        <v>0.038210328233165898</v>
      </c>
      <c r="P54">
        <v>0.071261384847809306</v>
      </c>
      <c r="Q54">
        <v>0.24315962343699629</v>
      </c>
      <c r="R54">
        <v>7.19214461137447</v>
      </c>
      <c r="S54">
        <v>1.9593441154820681</v>
      </c>
      <c r="T54">
        <v>1.5399993448593161</v>
      </c>
      <c r="U54">
        <v>2.3249409263598921</v>
      </c>
      <c r="V54">
        <v>0.42728413831371098</v>
      </c>
      <c r="W54" t="s">
        <v>246</v>
      </c>
      <c r="X54" t="s">
        <v>247</v>
      </c>
      <c r="Y54" t="s">
        <v>248</v>
      </c>
      <c r="Z54" t="s">
        <v>249</v>
      </c>
      <c r="AA54" t="s">
        <v>250</v>
      </c>
      <c r="AB54" t="s">
        <v>251</v>
      </c>
      <c r="AC54" t="s">
        <v>252</v>
      </c>
      <c r="AD54" t="s">
        <v>253</v>
      </c>
      <c r="AE54" t="s">
        <v>254</v>
      </c>
      <c r="AF54" t="s">
        <v>255</v>
      </c>
      <c r="AG54" t="s">
        <v>256</v>
      </c>
      <c r="AH54" t="s">
        <v>257</v>
      </c>
      <c r="AI54" t="s">
        <v>258</v>
      </c>
      <c r="AJ54" t="s">
        <v>259</v>
      </c>
      <c r="AK54" t="s">
        <v>260</v>
      </c>
      <c r="AL54" t="s">
        <v>261</v>
      </c>
      <c r="AM54" t="s">
        <v>262</v>
      </c>
      <c r="AN54" t="s">
        <v>263</v>
      </c>
      <c r="AO54" t="s">
        <v>264</v>
      </c>
      <c r="AP54" t="s">
        <v>265</v>
      </c>
      <c r="AQ54" t="s">
        <v>266</v>
      </c>
      <c r="AR54" t="s">
        <v>267</v>
      </c>
      <c r="AS54" t="s">
        <v>268</v>
      </c>
      <c r="AT54" t="s">
        <v>269</v>
      </c>
      <c r="AU54" t="s">
        <v>270</v>
      </c>
      <c r="AV54" t="s">
        <v>271</v>
      </c>
      <c r="AW54" t="s">
        <v>272</v>
      </c>
      <c r="AX54" t="s">
        <v>273</v>
      </c>
      <c r="AY54" t="s">
        <v>274</v>
      </c>
      <c r="AZ54" t="s">
        <v>275</v>
      </c>
      <c r="BA54" t="s">
        <v>276</v>
      </c>
      <c r="BB54" t="s">
        <v>277</v>
      </c>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c r="A55" t="s">
        <v>701</v>
      </c>
      <c r="B55">
        <v>2002</v>
      </c>
      <c r="C55" t="s">
        <v>705</v>
      </c>
      <c r="D55">
        <v>21</v>
      </c>
      <c r="E55" t="s">
        <v>60</v>
      </c>
      <c r="F55" t="s">
        <v>17</v>
      </c>
      <c r="G55" t="s">
        <v>718</v>
      </c>
      <c r="H55">
        <v>11.47252906638284</v>
      </c>
      <c r="I55">
        <v>1.5658306747259301</v>
      </c>
      <c r="J55">
        <v>0.97085504323349736</v>
      </c>
      <c r="K55">
        <v>0.58288922507388974</v>
      </c>
      <c r="L55">
        <v>0.25019446849716859</v>
      </c>
      <c r="M55">
        <v>0.45754440931722151</v>
      </c>
      <c r="N55">
        <v>0.39293538141492729</v>
      </c>
      <c r="O55">
        <v>0.39031775050118428</v>
      </c>
      <c r="P55">
        <v>0.59663882238053823</v>
      </c>
      <c r="Q55">
        <v>0.17881281535382251</v>
      </c>
      <c r="R55">
        <v>23.625286500625659</v>
      </c>
      <c r="S55">
        <v>8.4109355984249117</v>
      </c>
      <c r="T55">
        <v>3.5749242771289969</v>
      </c>
      <c r="U55">
        <v>2.365427394397678</v>
      </c>
      <c r="V55">
        <v>0.49444118835630613</v>
      </c>
      <c r="W55" t="s">
        <v>246</v>
      </c>
      <c r="X55" t="s">
        <v>247</v>
      </c>
      <c r="Y55" t="s">
        <v>248</v>
      </c>
      <c r="Z55" t="s">
        <v>249</v>
      </c>
      <c r="AA55" t="s">
        <v>250</v>
      </c>
      <c r="AB55" t="s">
        <v>251</v>
      </c>
      <c r="AC55" t="s">
        <v>252</v>
      </c>
      <c r="AD55" t="s">
        <v>253</v>
      </c>
      <c r="AE55" t="s">
        <v>254</v>
      </c>
      <c r="AF55" t="s">
        <v>255</v>
      </c>
      <c r="AG55" t="s">
        <v>256</v>
      </c>
      <c r="AH55" t="s">
        <v>257</v>
      </c>
      <c r="AI55" t="s">
        <v>258</v>
      </c>
      <c r="AJ55" t="s">
        <v>259</v>
      </c>
      <c r="AK55" t="s">
        <v>260</v>
      </c>
      <c r="AL55" t="s">
        <v>261</v>
      </c>
      <c r="AM55" t="s">
        <v>262</v>
      </c>
      <c r="AN55" t="s">
        <v>263</v>
      </c>
      <c r="AO55" t="s">
        <v>264</v>
      </c>
      <c r="AP55" t="s">
        <v>265</v>
      </c>
      <c r="AQ55" t="s">
        <v>266</v>
      </c>
      <c r="AR55" t="s">
        <v>267</v>
      </c>
      <c r="AS55" t="s">
        <v>268</v>
      </c>
      <c r="AT55" t="s">
        <v>269</v>
      </c>
      <c r="AU55" t="s">
        <v>270</v>
      </c>
      <c r="AV55" t="s">
        <v>271</v>
      </c>
      <c r="AW55" t="s">
        <v>272</v>
      </c>
      <c r="AX55" t="s">
        <v>273</v>
      </c>
      <c r="AY55" t="s">
        <v>274</v>
      </c>
      <c r="AZ55" t="s">
        <v>275</v>
      </c>
      <c r="BA55" t="s">
        <v>276</v>
      </c>
      <c r="BB55" t="s">
        <v>277</v>
      </c>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c r="A56" t="s">
        <v>701</v>
      </c>
      <c r="B56">
        <v>2002</v>
      </c>
      <c r="C56" t="s">
        <v>705</v>
      </c>
      <c r="D56">
        <v>29</v>
      </c>
      <c r="E56" t="s">
        <v>57</v>
      </c>
      <c r="F56" t="s">
        <v>49</v>
      </c>
      <c r="G56" t="s">
        <v>719</v>
      </c>
      <c r="H56">
        <v>46.082718864840487</v>
      </c>
      <c r="I56">
        <v>40.551194108433542</v>
      </c>
      <c r="J56">
        <v>32.824555105093353</v>
      </c>
      <c r="K56">
        <v>21.157116270148379</v>
      </c>
      <c r="L56">
        <v>9.6171295778584849</v>
      </c>
      <c r="M56">
        <v>51.834315272918289</v>
      </c>
      <c r="N56">
        <v>36.969469326837711</v>
      </c>
      <c r="O56">
        <v>29.408383111772832</v>
      </c>
      <c r="P56">
        <v>16.149363837060019</v>
      </c>
      <c r="Q56">
        <v>9.3445678103949561</v>
      </c>
      <c r="R56">
        <v>38.540893417033061</v>
      </c>
      <c r="S56">
        <v>43.461569544452367</v>
      </c>
      <c r="T56">
        <v>35.737560614179337</v>
      </c>
      <c r="U56">
        <v>31.01079751085279</v>
      </c>
      <c r="V56">
        <v>13.53342807173231</v>
      </c>
      <c r="W56" t="s">
        <v>246</v>
      </c>
      <c r="X56" t="s">
        <v>247</v>
      </c>
      <c r="Y56" t="s">
        <v>248</v>
      </c>
      <c r="Z56" t="s">
        <v>249</v>
      </c>
      <c r="AA56" t="s">
        <v>250</v>
      </c>
      <c r="AB56" t="s">
        <v>251</v>
      </c>
      <c r="AC56" t="s">
        <v>252</v>
      </c>
      <c r="AD56" t="s">
        <v>253</v>
      </c>
      <c r="AE56" t="s">
        <v>254</v>
      </c>
      <c r="AF56" t="s">
        <v>255</v>
      </c>
      <c r="AG56" t="s">
        <v>256</v>
      </c>
      <c r="AH56" t="s">
        <v>257</v>
      </c>
      <c r="AI56" t="s">
        <v>258</v>
      </c>
      <c r="AJ56" t="s">
        <v>259</v>
      </c>
      <c r="AK56" t="s">
        <v>260</v>
      </c>
      <c r="AL56" t="s">
        <v>261</v>
      </c>
      <c r="AM56" t="s">
        <v>262</v>
      </c>
      <c r="AN56" t="s">
        <v>263</v>
      </c>
      <c r="AO56" t="s">
        <v>264</v>
      </c>
      <c r="AP56" t="s">
        <v>265</v>
      </c>
      <c r="AQ56" t="s">
        <v>266</v>
      </c>
      <c r="AR56" t="s">
        <v>267</v>
      </c>
      <c r="AS56" t="s">
        <v>268</v>
      </c>
      <c r="AT56" t="s">
        <v>269</v>
      </c>
      <c r="AU56" t="s">
        <v>270</v>
      </c>
      <c r="AV56" t="s">
        <v>271</v>
      </c>
      <c r="AW56" t="s">
        <v>272</v>
      </c>
      <c r="AX56" t="s">
        <v>273</v>
      </c>
      <c r="AY56" t="s">
        <v>274</v>
      </c>
      <c r="AZ56" t="s">
        <v>275</v>
      </c>
      <c r="BA56" t="s">
        <v>276</v>
      </c>
      <c r="BB56" t="s">
        <v>277</v>
      </c>
      <c r="BC56">
        <v>65.291262135922437</v>
      </c>
      <c r="BD56">
        <v>60.953201263278707</v>
      </c>
      <c r="BE56">
        <v>62.217129762245861</v>
      </c>
      <c r="BF56">
        <v>66.37110016420344</v>
      </c>
      <c r="BG56">
        <v>22.32611174458394</v>
      </c>
      <c r="BH56">
        <v>18.47010409101911</v>
      </c>
      <c r="BI56">
        <v>35.322692574601113</v>
      </c>
      <c r="BJ56">
        <v>53.122058362095792</v>
      </c>
      <c r="BK56">
        <v>41.762452107279252</v>
      </c>
      <c r="BL56">
        <v>9.9326002128414199</v>
      </c>
      <c r="BM56">
        <v>68.393782383419477</v>
      </c>
      <c r="BN56">
        <v>13.080168776371311</v>
      </c>
      <c r="BO56">
        <v>10.39026862645704</v>
      </c>
      <c r="BP56">
        <v>35.751789976133892</v>
      </c>
      <c r="BQ56">
        <v>11.171662125340619</v>
      </c>
      <c r="BR56">
        <v>65.112781954887552</v>
      </c>
      <c r="BS56">
        <v>5.9496567505721032</v>
      </c>
      <c r="BT56">
        <v>27.672359266287369</v>
      </c>
      <c r="BU56">
        <v>58.65447419986954</v>
      </c>
      <c r="BV56">
        <v>43.143340857787607</v>
      </c>
      <c r="BW56">
        <v>34.714119019837057</v>
      </c>
      <c r="BX56">
        <v>37.729974525898292</v>
      </c>
      <c r="BY56">
        <v>10.32448377581119</v>
      </c>
      <c r="BZ56">
        <v>19.779116465863378</v>
      </c>
      <c r="CA56">
        <v>32.838250254323221</v>
      </c>
      <c r="CB56">
        <v>80.134680134679769</v>
      </c>
      <c r="CC56">
        <v>56.073446327683477</v>
      </c>
      <c r="CD56">
        <v>14.48055716773068</v>
      </c>
      <c r="CE56">
        <v>43.204337259300708</v>
      </c>
      <c r="CF56">
        <v>47.876738068395667</v>
      </c>
      <c r="CG56">
        <v>11.39612296847462</v>
      </c>
      <c r="CH56">
        <v>35.294117647058883</v>
      </c>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c r="A57" t="s">
        <v>701</v>
      </c>
      <c r="B57">
        <v>2002</v>
      </c>
      <c r="C57" t="s">
        <v>705</v>
      </c>
      <c r="D57">
        <v>30</v>
      </c>
      <c r="E57" t="s">
        <v>57</v>
      </c>
      <c r="F57" t="s">
        <v>48</v>
      </c>
      <c r="G57" t="s">
        <v>186</v>
      </c>
      <c r="H57">
        <v>53.917281135159513</v>
      </c>
      <c r="I57">
        <v>59.448805891566458</v>
      </c>
      <c r="J57">
        <v>67.175444894906647</v>
      </c>
      <c r="K57">
        <v>78.842883729851621</v>
      </c>
      <c r="L57">
        <v>90.382870422141508</v>
      </c>
      <c r="M57">
        <v>48.165684727081711</v>
      </c>
      <c r="N57">
        <v>63.030530673162289</v>
      </c>
      <c r="O57">
        <v>70.591616888227179</v>
      </c>
      <c r="P57">
        <v>83.850636162939978</v>
      </c>
      <c r="Q57">
        <v>90.655432189605051</v>
      </c>
      <c r="R57">
        <v>61.459106582966939</v>
      </c>
      <c r="S57">
        <v>56.538430455547633</v>
      </c>
      <c r="T57">
        <v>64.262439385820656</v>
      </c>
      <c r="U57">
        <v>68.989202489147203</v>
      </c>
      <c r="V57">
        <v>86.466571928267697</v>
      </c>
      <c r="W57" t="s">
        <v>246</v>
      </c>
      <c r="X57" t="s">
        <v>247</v>
      </c>
      <c r="Y57" t="s">
        <v>248</v>
      </c>
      <c r="Z57" t="s">
        <v>249</v>
      </c>
      <c r="AA57" t="s">
        <v>250</v>
      </c>
      <c r="AB57" t="s">
        <v>251</v>
      </c>
      <c r="AC57" t="s">
        <v>252</v>
      </c>
      <c r="AD57" t="s">
        <v>253</v>
      </c>
      <c r="AE57" t="s">
        <v>254</v>
      </c>
      <c r="AF57" t="s">
        <v>255</v>
      </c>
      <c r="AG57" t="s">
        <v>256</v>
      </c>
      <c r="AH57" t="s">
        <v>257</v>
      </c>
      <c r="AI57" t="s">
        <v>258</v>
      </c>
      <c r="AJ57" t="s">
        <v>259</v>
      </c>
      <c r="AK57" t="s">
        <v>260</v>
      </c>
      <c r="AL57" t="s">
        <v>261</v>
      </c>
      <c r="AM57" t="s">
        <v>262</v>
      </c>
      <c r="AN57" t="s">
        <v>263</v>
      </c>
      <c r="AO57" t="s">
        <v>264</v>
      </c>
      <c r="AP57" t="s">
        <v>265</v>
      </c>
      <c r="AQ57" t="s">
        <v>266</v>
      </c>
      <c r="AR57" t="s">
        <v>267</v>
      </c>
      <c r="AS57" t="s">
        <v>268</v>
      </c>
      <c r="AT57" t="s">
        <v>269</v>
      </c>
      <c r="AU57" t="s">
        <v>270</v>
      </c>
      <c r="AV57" t="s">
        <v>271</v>
      </c>
      <c r="AW57" t="s">
        <v>272</v>
      </c>
      <c r="AX57" t="s">
        <v>273</v>
      </c>
      <c r="AY57" t="s">
        <v>274</v>
      </c>
      <c r="AZ57" t="s">
        <v>275</v>
      </c>
      <c r="BA57" t="s">
        <v>276</v>
      </c>
      <c r="BB57" t="s">
        <v>277</v>
      </c>
      <c r="BC57">
        <v>34.708737864077563</v>
      </c>
      <c r="BD57">
        <v>39.046798736721293</v>
      </c>
      <c r="BE57">
        <v>37.782870237754139</v>
      </c>
      <c r="BF57">
        <v>33.62889983579656</v>
      </c>
      <c r="BG57">
        <v>77.67388825541606</v>
      </c>
      <c r="BH57">
        <v>81.52989590898089</v>
      </c>
      <c r="BI57">
        <v>64.677307425398894</v>
      </c>
      <c r="BJ57">
        <v>46.877941637904208</v>
      </c>
      <c r="BK57">
        <v>58.237547892720748</v>
      </c>
      <c r="BL57">
        <v>90.067399787158578</v>
      </c>
      <c r="BM57">
        <v>31.606217616580519</v>
      </c>
      <c r="BN57">
        <v>86.919831223628691</v>
      </c>
      <c r="BO57">
        <v>89.609731373542957</v>
      </c>
      <c r="BP57">
        <v>64.248210023866108</v>
      </c>
      <c r="BQ57">
        <v>88.828337874659383</v>
      </c>
      <c r="BR57">
        <v>34.887218045112448</v>
      </c>
      <c r="BS57">
        <v>94.050343249427897</v>
      </c>
      <c r="BT57">
        <v>72.327640733712627</v>
      </c>
      <c r="BU57">
        <v>41.34552580013046</v>
      </c>
      <c r="BV57">
        <v>56.856659142212393</v>
      </c>
      <c r="BW57">
        <v>65.285880980162943</v>
      </c>
      <c r="BX57">
        <v>62.270025474101708</v>
      </c>
      <c r="BY57">
        <v>89.675516224188812</v>
      </c>
      <c r="BZ57">
        <v>80.220883534136618</v>
      </c>
      <c r="CA57">
        <v>67.161749745676786</v>
      </c>
      <c r="CB57">
        <v>19.865319865320231</v>
      </c>
      <c r="CC57">
        <v>43.926553672316523</v>
      </c>
      <c r="CD57">
        <v>85.51944283226932</v>
      </c>
      <c r="CE57">
        <v>56.795662740699292</v>
      </c>
      <c r="CF57">
        <v>52.123261931604333</v>
      </c>
      <c r="CG57">
        <v>88.603877031525386</v>
      </c>
      <c r="CH57">
        <v>64.705882352941117</v>
      </c>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c r="A58" t="s">
        <v>701</v>
      </c>
      <c r="B58">
        <v>2002</v>
      </c>
      <c r="C58" t="s">
        <v>705</v>
      </c>
      <c r="D58">
        <v>31</v>
      </c>
      <c r="E58" t="s">
        <v>103</v>
      </c>
      <c r="F58" t="s">
        <v>49</v>
      </c>
      <c r="G58" t="s">
        <v>720</v>
      </c>
      <c r="H58">
        <v>45.984750458818318</v>
      </c>
      <c r="I58">
        <v>40.551194108433698</v>
      </c>
      <c r="J58">
        <v>32.824555105093459</v>
      </c>
      <c r="K58">
        <v>21.154603867587699</v>
      </c>
      <c r="L58">
        <v>9.6164883034894988</v>
      </c>
      <c r="M58">
        <v>51.713064402004669</v>
      </c>
      <c r="N58">
        <v>36.969469326837867</v>
      </c>
      <c r="O58">
        <v>29.402997940781329</v>
      </c>
      <c r="P58">
        <v>16.149363837060019</v>
      </c>
      <c r="Q58">
        <v>9.3436070920763985</v>
      </c>
      <c r="R58">
        <v>38.52340752069609</v>
      </c>
      <c r="S58">
        <v>43.405998532185187</v>
      </c>
      <c r="T58">
        <v>35.737560614179444</v>
      </c>
      <c r="U58">
        <v>31.010797510852822</v>
      </c>
      <c r="V58">
        <v>13.533428071732301</v>
      </c>
      <c r="W58" t="s">
        <v>246</v>
      </c>
      <c r="X58" t="s">
        <v>247</v>
      </c>
      <c r="Y58" t="s">
        <v>248</v>
      </c>
      <c r="Z58" t="s">
        <v>249</v>
      </c>
      <c r="AA58" t="s">
        <v>250</v>
      </c>
      <c r="AB58" t="s">
        <v>251</v>
      </c>
      <c r="AC58" t="s">
        <v>252</v>
      </c>
      <c r="AD58" t="s">
        <v>253</v>
      </c>
      <c r="AE58" t="s">
        <v>254</v>
      </c>
      <c r="AF58" t="s">
        <v>255</v>
      </c>
      <c r="AG58" t="s">
        <v>256</v>
      </c>
      <c r="AH58" t="s">
        <v>257</v>
      </c>
      <c r="AI58" t="s">
        <v>258</v>
      </c>
      <c r="AJ58" t="s">
        <v>259</v>
      </c>
      <c r="AK58" t="s">
        <v>260</v>
      </c>
      <c r="AL58" t="s">
        <v>261</v>
      </c>
      <c r="AM58" t="s">
        <v>262</v>
      </c>
      <c r="AN58" t="s">
        <v>263</v>
      </c>
      <c r="AO58" t="s">
        <v>264</v>
      </c>
      <c r="AP58" t="s">
        <v>265</v>
      </c>
      <c r="AQ58" t="s">
        <v>266</v>
      </c>
      <c r="AR58" t="s">
        <v>267</v>
      </c>
      <c r="AS58" t="s">
        <v>268</v>
      </c>
      <c r="AT58" t="s">
        <v>269</v>
      </c>
      <c r="AU58" t="s">
        <v>270</v>
      </c>
      <c r="AV58" t="s">
        <v>271</v>
      </c>
      <c r="AW58" t="s">
        <v>272</v>
      </c>
      <c r="AX58" t="s">
        <v>273</v>
      </c>
      <c r="AY58" t="s">
        <v>274</v>
      </c>
      <c r="AZ58" t="s">
        <v>275</v>
      </c>
      <c r="BA58" t="s">
        <v>276</v>
      </c>
      <c r="BB58" t="s">
        <v>277</v>
      </c>
      <c r="BC58">
        <v>65.291262135922537</v>
      </c>
      <c r="BD58">
        <v>60.865825688073294</v>
      </c>
      <c r="BE58">
        <v>62.14592274678111</v>
      </c>
      <c r="BF58">
        <v>66.218872870248845</v>
      </c>
      <c r="BG58">
        <v>22.32611174458394</v>
      </c>
      <c r="BH58">
        <v>18.47010409101912</v>
      </c>
      <c r="BI58">
        <v>35.322692574601113</v>
      </c>
      <c r="BJ58">
        <v>53.122058362095871</v>
      </c>
      <c r="BK58">
        <v>41.762452107279287</v>
      </c>
      <c r="BL58">
        <v>9.9326002128414235</v>
      </c>
      <c r="BM58">
        <v>68.39378238341952</v>
      </c>
      <c r="BN58">
        <v>13.0801687763713</v>
      </c>
      <c r="BO58">
        <v>10.39026862645704</v>
      </c>
      <c r="BP58">
        <v>35.751789976133871</v>
      </c>
      <c r="BQ58">
        <v>11.17166212534061</v>
      </c>
      <c r="BR58">
        <v>65.112781954887282</v>
      </c>
      <c r="BS58">
        <v>5.9496567505721032</v>
      </c>
      <c r="BT58">
        <v>27.67235926628738</v>
      </c>
      <c r="BU58">
        <v>58.654474199869512</v>
      </c>
      <c r="BV58">
        <v>43.143340857787592</v>
      </c>
      <c r="BW58">
        <v>34.714119019837099</v>
      </c>
      <c r="BX58">
        <v>37.729974525898349</v>
      </c>
      <c r="BY58">
        <v>10.29748283752858</v>
      </c>
      <c r="BZ58">
        <v>19.779116465863378</v>
      </c>
      <c r="CA58">
        <v>32.838250254323327</v>
      </c>
      <c r="CB58">
        <v>80.134680134680025</v>
      </c>
      <c r="CC58">
        <v>56.073446327683463</v>
      </c>
      <c r="CD58">
        <v>14.480557167730691</v>
      </c>
      <c r="CE58">
        <v>43.196261682242969</v>
      </c>
      <c r="CF58">
        <v>47.876738068395518</v>
      </c>
      <c r="CG58">
        <v>11.37607505863954</v>
      </c>
      <c r="CH58">
        <v>35.269419174247773</v>
      </c>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c r="A59" t="s">
        <v>701</v>
      </c>
      <c r="B59">
        <v>2002</v>
      </c>
      <c r="C59" t="s">
        <v>705</v>
      </c>
      <c r="D59">
        <v>32</v>
      </c>
      <c r="E59" t="s">
        <v>103</v>
      </c>
      <c r="F59" t="s">
        <v>48</v>
      </c>
      <c r="G59" t="s">
        <v>186</v>
      </c>
      <c r="H59">
        <v>54.015249541183863</v>
      </c>
      <c r="I59">
        <v>59.448805891568227</v>
      </c>
      <c r="J59">
        <v>67.175444894908551</v>
      </c>
      <c r="K59">
        <v>78.845396132412986</v>
      </c>
      <c r="L59">
        <v>90.383511696510553</v>
      </c>
      <c r="M59">
        <v>48.286935597995353</v>
      </c>
      <c r="N59">
        <v>63.030530673162211</v>
      </c>
      <c r="O59">
        <v>70.597002059218582</v>
      </c>
      <c r="P59">
        <v>83.850636162940006</v>
      </c>
      <c r="Q59">
        <v>90.656392907923603</v>
      </c>
      <c r="R59">
        <v>61.476592479303058</v>
      </c>
      <c r="S59">
        <v>56.594001467813953</v>
      </c>
      <c r="T59">
        <v>64.262439385820187</v>
      </c>
      <c r="U59">
        <v>68.989202489146734</v>
      </c>
      <c r="V59">
        <v>86.466571928267584</v>
      </c>
      <c r="W59" t="s">
        <v>246</v>
      </c>
      <c r="X59" t="s">
        <v>247</v>
      </c>
      <c r="Y59" t="s">
        <v>248</v>
      </c>
      <c r="Z59" t="s">
        <v>249</v>
      </c>
      <c r="AA59" t="s">
        <v>250</v>
      </c>
      <c r="AB59" t="s">
        <v>251</v>
      </c>
      <c r="AC59" t="s">
        <v>252</v>
      </c>
      <c r="AD59" t="s">
        <v>253</v>
      </c>
      <c r="AE59" t="s">
        <v>254</v>
      </c>
      <c r="AF59" t="s">
        <v>255</v>
      </c>
      <c r="AG59" t="s">
        <v>256</v>
      </c>
      <c r="AH59" t="s">
        <v>257</v>
      </c>
      <c r="AI59" t="s">
        <v>258</v>
      </c>
      <c r="AJ59" t="s">
        <v>259</v>
      </c>
      <c r="AK59" t="s">
        <v>260</v>
      </c>
      <c r="AL59" t="s">
        <v>261</v>
      </c>
      <c r="AM59" t="s">
        <v>262</v>
      </c>
      <c r="AN59" t="s">
        <v>263</v>
      </c>
      <c r="AO59" t="s">
        <v>264</v>
      </c>
      <c r="AP59" t="s">
        <v>265</v>
      </c>
      <c r="AQ59" t="s">
        <v>266</v>
      </c>
      <c r="AR59" t="s">
        <v>267</v>
      </c>
      <c r="AS59" t="s">
        <v>268</v>
      </c>
      <c r="AT59" t="s">
        <v>269</v>
      </c>
      <c r="AU59" t="s">
        <v>270</v>
      </c>
      <c r="AV59" t="s">
        <v>271</v>
      </c>
      <c r="AW59" t="s">
        <v>272</v>
      </c>
      <c r="AX59" t="s">
        <v>273</v>
      </c>
      <c r="AY59" t="s">
        <v>274</v>
      </c>
      <c r="AZ59" t="s">
        <v>275</v>
      </c>
      <c r="BA59" t="s">
        <v>276</v>
      </c>
      <c r="BB59" t="s">
        <v>277</v>
      </c>
      <c r="BC59">
        <v>34.70873786407769</v>
      </c>
      <c r="BD59">
        <v>39.134174311926571</v>
      </c>
      <c r="BE59">
        <v>37.854077253218897</v>
      </c>
      <c r="BF59">
        <v>33.781127129750907</v>
      </c>
      <c r="BG59">
        <v>77.673888255416514</v>
      </c>
      <c r="BH59">
        <v>81.529895908980819</v>
      </c>
      <c r="BI59">
        <v>64.677307425399206</v>
      </c>
      <c r="BJ59">
        <v>46.877941637903817</v>
      </c>
      <c r="BK59">
        <v>58.237547892720002</v>
      </c>
      <c r="BL59">
        <v>90.067399787158578</v>
      </c>
      <c r="BM59">
        <v>31.606217616580139</v>
      </c>
      <c r="BN59">
        <v>86.919831223628861</v>
      </c>
      <c r="BO59">
        <v>89.609731373542616</v>
      </c>
      <c r="BP59">
        <v>64.248210023866747</v>
      </c>
      <c r="BQ59">
        <v>88.828337874659397</v>
      </c>
      <c r="BR59">
        <v>34.887218045113002</v>
      </c>
      <c r="BS59">
        <v>94.05034324942801</v>
      </c>
      <c r="BT59">
        <v>72.327640733713181</v>
      </c>
      <c r="BU59">
        <v>41.345525800130709</v>
      </c>
      <c r="BV59">
        <v>56.856659142211882</v>
      </c>
      <c r="BW59">
        <v>65.285880980163881</v>
      </c>
      <c r="BX59">
        <v>62.270025474101089</v>
      </c>
      <c r="BY59">
        <v>89.702517162471281</v>
      </c>
      <c r="BZ59">
        <v>80.220883534136391</v>
      </c>
      <c r="CA59">
        <v>67.161749745676218</v>
      </c>
      <c r="CB59">
        <v>19.865319865319741</v>
      </c>
      <c r="CC59">
        <v>43.926553672316331</v>
      </c>
      <c r="CD59">
        <v>85.519442832269334</v>
      </c>
      <c r="CE59">
        <v>56.803738317757023</v>
      </c>
      <c r="CF59">
        <v>52.123261931604823</v>
      </c>
      <c r="CG59">
        <v>88.623924941360613</v>
      </c>
      <c r="CH59">
        <v>64.730580825752384</v>
      </c>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c r="A60" t="s">
        <v>701</v>
      </c>
      <c r="B60">
        <v>2002</v>
      </c>
      <c r="C60" t="s">
        <v>705</v>
      </c>
      <c r="D60">
        <v>35</v>
      </c>
      <c r="E60" t="s">
        <v>55</v>
      </c>
      <c r="F60" t="s">
        <v>49</v>
      </c>
      <c r="G60" t="s">
        <v>186</v>
      </c>
      <c r="H60">
        <v>66.004893845558428</v>
      </c>
      <c r="I60">
        <v>54.464794619104197</v>
      </c>
      <c r="J60">
        <v>42.954640509862912</v>
      </c>
      <c r="K60">
        <v>27.264657236133068</v>
      </c>
      <c r="L60">
        <v>11.02033771083676</v>
      </c>
      <c r="M60">
        <v>60.297559391874067</v>
      </c>
      <c r="N60">
        <v>42.9048481209146</v>
      </c>
      <c r="O60">
        <v>34.466927154886392</v>
      </c>
      <c r="P60">
        <v>18.788898310501121</v>
      </c>
      <c r="Q60">
        <v>10.18275135440329</v>
      </c>
      <c r="R60">
        <v>61.872903425736972</v>
      </c>
      <c r="S60">
        <v>69.008961255556841</v>
      </c>
      <c r="T60">
        <v>61.969240647571041</v>
      </c>
      <c r="U60">
        <v>51.523778904122217</v>
      </c>
      <c r="V60">
        <v>22.037777748048349</v>
      </c>
      <c r="W60" t="s">
        <v>246</v>
      </c>
      <c r="X60" t="s">
        <v>247</v>
      </c>
      <c r="Y60" t="s">
        <v>248</v>
      </c>
      <c r="Z60" t="s">
        <v>249</v>
      </c>
      <c r="AA60" t="s">
        <v>250</v>
      </c>
      <c r="AB60" t="s">
        <v>251</v>
      </c>
      <c r="AC60" t="s">
        <v>252</v>
      </c>
      <c r="AD60" t="s">
        <v>253</v>
      </c>
      <c r="AE60" t="s">
        <v>254</v>
      </c>
      <c r="AF60" t="s">
        <v>255</v>
      </c>
      <c r="AG60" t="s">
        <v>256</v>
      </c>
      <c r="AH60" t="s">
        <v>257</v>
      </c>
      <c r="AI60" t="s">
        <v>258</v>
      </c>
      <c r="AJ60" t="s">
        <v>259</v>
      </c>
      <c r="AK60" t="s">
        <v>260</v>
      </c>
      <c r="AL60" t="s">
        <v>261</v>
      </c>
      <c r="AM60" t="s">
        <v>262</v>
      </c>
      <c r="AN60" t="s">
        <v>263</v>
      </c>
      <c r="AO60" t="s">
        <v>264</v>
      </c>
      <c r="AP60" t="s">
        <v>265</v>
      </c>
      <c r="AQ60" t="s">
        <v>266</v>
      </c>
      <c r="AR60" t="s">
        <v>267</v>
      </c>
      <c r="AS60" t="s">
        <v>268</v>
      </c>
      <c r="AT60" t="s">
        <v>269</v>
      </c>
      <c r="AU60" t="s">
        <v>270</v>
      </c>
      <c r="AV60" t="s">
        <v>271</v>
      </c>
      <c r="AW60" t="s">
        <v>272</v>
      </c>
      <c r="AX60" t="s">
        <v>273</v>
      </c>
      <c r="AY60" t="s">
        <v>274</v>
      </c>
      <c r="AZ60" t="s">
        <v>275</v>
      </c>
      <c r="BA60" t="s">
        <v>276</v>
      </c>
      <c r="BB60" t="s">
        <v>277</v>
      </c>
      <c r="BC60">
        <v>67.556634304207336</v>
      </c>
      <c r="BD60">
        <v>69.753440366972427</v>
      </c>
      <c r="BE60">
        <v>70.958512160228906</v>
      </c>
      <c r="BF60">
        <v>73.558322411533325</v>
      </c>
      <c r="BG60">
        <v>22.7822120866592</v>
      </c>
      <c r="BH60">
        <v>50.617283950617207</v>
      </c>
      <c r="BI60">
        <v>56.210964607911308</v>
      </c>
      <c r="BJ60">
        <v>55.349858801380478</v>
      </c>
      <c r="BK60">
        <v>62.260536398467138</v>
      </c>
      <c r="BL60">
        <v>53.565094004966227</v>
      </c>
      <c r="BM60">
        <v>70.283450167631642</v>
      </c>
      <c r="BN60">
        <v>26.125175808720108</v>
      </c>
      <c r="BO60">
        <v>14.064875823618671</v>
      </c>
      <c r="BP60">
        <v>61.551312649165048</v>
      </c>
      <c r="BQ60">
        <v>51.464577656675758</v>
      </c>
      <c r="BR60">
        <v>70.285714285714349</v>
      </c>
      <c r="BS60">
        <v>43.325705568268738</v>
      </c>
      <c r="BT60">
        <v>52.941176470588573</v>
      </c>
      <c r="BU60">
        <v>70.705421293272494</v>
      </c>
      <c r="BV60">
        <v>51.354401805868811</v>
      </c>
      <c r="BW60">
        <v>42.882147024504661</v>
      </c>
      <c r="BX60">
        <v>49.900934050381707</v>
      </c>
      <c r="BY60">
        <v>63.288656423667788</v>
      </c>
      <c r="BZ60">
        <v>46.854082998661163</v>
      </c>
      <c r="CA60">
        <v>44.08952187182075</v>
      </c>
      <c r="CB60">
        <v>83.464272353161178</v>
      </c>
      <c r="CC60">
        <v>58.559322033898162</v>
      </c>
      <c r="CD60">
        <v>19.384793964016229</v>
      </c>
      <c r="CE60">
        <v>49.383177570093437</v>
      </c>
      <c r="CF60">
        <v>56.933483652762277</v>
      </c>
      <c r="CG60">
        <v>14.4057857701329</v>
      </c>
      <c r="CH60">
        <v>43.2820153953814</v>
      </c>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c r="A61" t="s">
        <v>701</v>
      </c>
      <c r="B61">
        <v>2002</v>
      </c>
      <c r="C61" t="s">
        <v>705</v>
      </c>
      <c r="D61">
        <v>36</v>
      </c>
      <c r="E61" t="s">
        <v>55</v>
      </c>
      <c r="F61" t="s">
        <v>48</v>
      </c>
      <c r="G61" t="s">
        <v>186</v>
      </c>
      <c r="H61">
        <v>33.995106154442851</v>
      </c>
      <c r="I61">
        <v>45.535205380897423</v>
      </c>
      <c r="J61">
        <v>57.045359490139411</v>
      </c>
      <c r="K61">
        <v>72.735342763867763</v>
      </c>
      <c r="L61">
        <v>88.979662289163272</v>
      </c>
      <c r="M61">
        <v>39.702440608125997</v>
      </c>
      <c r="N61">
        <v>57.095151879085471</v>
      </c>
      <c r="O61">
        <v>65.533072845113395</v>
      </c>
      <c r="P61">
        <v>81.21110168949879</v>
      </c>
      <c r="Q61">
        <v>89.817248645596734</v>
      </c>
      <c r="R61">
        <v>38.127096574262268</v>
      </c>
      <c r="S61">
        <v>30.991038744442928</v>
      </c>
      <c r="T61">
        <v>38.03075935242849</v>
      </c>
      <c r="U61">
        <v>48.476221095877413</v>
      </c>
      <c r="V61">
        <v>77.962222251951601</v>
      </c>
      <c r="W61" t="s">
        <v>246</v>
      </c>
      <c r="X61" t="s">
        <v>247</v>
      </c>
      <c r="Y61" t="s">
        <v>248</v>
      </c>
      <c r="Z61" t="s">
        <v>249</v>
      </c>
      <c r="AA61" t="s">
        <v>250</v>
      </c>
      <c r="AB61" t="s">
        <v>251</v>
      </c>
      <c r="AC61" t="s">
        <v>252</v>
      </c>
      <c r="AD61" t="s">
        <v>253</v>
      </c>
      <c r="AE61" t="s">
        <v>254</v>
      </c>
      <c r="AF61" t="s">
        <v>255</v>
      </c>
      <c r="AG61" t="s">
        <v>256</v>
      </c>
      <c r="AH61" t="s">
        <v>257</v>
      </c>
      <c r="AI61" t="s">
        <v>258</v>
      </c>
      <c r="AJ61" t="s">
        <v>259</v>
      </c>
      <c r="AK61" t="s">
        <v>260</v>
      </c>
      <c r="AL61" t="s">
        <v>261</v>
      </c>
      <c r="AM61" t="s">
        <v>262</v>
      </c>
      <c r="AN61" t="s">
        <v>263</v>
      </c>
      <c r="AO61" t="s">
        <v>264</v>
      </c>
      <c r="AP61" t="s">
        <v>265</v>
      </c>
      <c r="AQ61" t="s">
        <v>266</v>
      </c>
      <c r="AR61" t="s">
        <v>267</v>
      </c>
      <c r="AS61" t="s">
        <v>268</v>
      </c>
      <c r="AT61" t="s">
        <v>269</v>
      </c>
      <c r="AU61" t="s">
        <v>270</v>
      </c>
      <c r="AV61" t="s">
        <v>271</v>
      </c>
      <c r="AW61" t="s">
        <v>272</v>
      </c>
      <c r="AX61" t="s">
        <v>273</v>
      </c>
      <c r="AY61" t="s">
        <v>274</v>
      </c>
      <c r="AZ61" t="s">
        <v>275</v>
      </c>
      <c r="BA61" t="s">
        <v>276</v>
      </c>
      <c r="BB61" t="s">
        <v>277</v>
      </c>
      <c r="BC61">
        <v>32.443365695792899</v>
      </c>
      <c r="BD61">
        <v>30.246559633027498</v>
      </c>
      <c r="BE61">
        <v>29.04148783977114</v>
      </c>
      <c r="BF61">
        <v>26.441677588466511</v>
      </c>
      <c r="BG61">
        <v>77.217787913341255</v>
      </c>
      <c r="BH61">
        <v>49.38271604938268</v>
      </c>
      <c r="BI61">
        <v>43.789035392088977</v>
      </c>
      <c r="BJ61">
        <v>44.650141198619217</v>
      </c>
      <c r="BK61">
        <v>37.739463601532137</v>
      </c>
      <c r="BL61">
        <v>46.434905995033667</v>
      </c>
      <c r="BM61">
        <v>29.716549832368031</v>
      </c>
      <c r="BN61">
        <v>73.874824191280013</v>
      </c>
      <c r="BO61">
        <v>85.935124176380825</v>
      </c>
      <c r="BP61">
        <v>38.448687350835577</v>
      </c>
      <c r="BQ61">
        <v>48.535422343324257</v>
      </c>
      <c r="BR61">
        <v>29.7142857142859</v>
      </c>
      <c r="BS61">
        <v>56.674294431731752</v>
      </c>
      <c r="BT61">
        <v>47.058823529412123</v>
      </c>
      <c r="BU61">
        <v>29.294578706727702</v>
      </c>
      <c r="BV61">
        <v>48.64559819413067</v>
      </c>
      <c r="BW61">
        <v>57.117852975496518</v>
      </c>
      <c r="BX61">
        <v>50.099065949617518</v>
      </c>
      <c r="BY61">
        <v>36.711343576332041</v>
      </c>
      <c r="BZ61">
        <v>53.145917001338503</v>
      </c>
      <c r="CA61">
        <v>55.910478128178802</v>
      </c>
      <c r="CB61">
        <v>16.535727646838641</v>
      </c>
      <c r="CC61">
        <v>41.440677966101653</v>
      </c>
      <c r="CD61">
        <v>80.615206035983704</v>
      </c>
      <c r="CE61">
        <v>50.616822429906541</v>
      </c>
      <c r="CF61">
        <v>43.066516347238057</v>
      </c>
      <c r="CG61">
        <v>85.594214229867276</v>
      </c>
      <c r="CH61">
        <v>56.717984604618707</v>
      </c>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c r="A62" t="s">
        <v>701</v>
      </c>
      <c r="B62">
        <v>2002</v>
      </c>
      <c r="C62" t="s">
        <v>705</v>
      </c>
      <c r="D62">
        <v>41</v>
      </c>
      <c r="E62" t="s">
        <v>56</v>
      </c>
      <c r="F62" t="s">
        <v>49</v>
      </c>
      <c r="G62" t="s">
        <v>186</v>
      </c>
      <c r="H62">
        <v>4.2486554599779236</v>
      </c>
      <c r="I62">
        <v>0.81218835884580898</v>
      </c>
      <c r="J62">
        <v>0.62953382147708947</v>
      </c>
      <c r="K62">
        <v>1.0987495773754501</v>
      </c>
      <c r="L62">
        <v>0.35821729809756953</v>
      </c>
      <c r="M62">
        <v>0.36169936956217841</v>
      </c>
      <c r="N62">
        <v>0.55025982549156494</v>
      </c>
      <c r="O62">
        <v>0.33675599484105989</v>
      </c>
      <c r="P62">
        <v>0.58092843378710834</v>
      </c>
      <c r="Q62">
        <v>0.37109165391019178</v>
      </c>
      <c r="R62">
        <v>7.5705160899072501</v>
      </c>
      <c r="S62">
        <v>3.0649197769709571</v>
      </c>
      <c r="T62">
        <v>1.470931538615823</v>
      </c>
      <c r="U62">
        <v>1.103136708970625</v>
      </c>
      <c r="V62">
        <v>2.0655538341670581</v>
      </c>
      <c r="W62" t="s">
        <v>246</v>
      </c>
      <c r="X62" t="s">
        <v>247</v>
      </c>
      <c r="Y62" t="s">
        <v>248</v>
      </c>
      <c r="Z62" t="s">
        <v>249</v>
      </c>
      <c r="AA62" t="s">
        <v>250</v>
      </c>
      <c r="AB62" t="s">
        <v>251</v>
      </c>
      <c r="AC62" t="s">
        <v>252</v>
      </c>
      <c r="AD62" t="s">
        <v>253</v>
      </c>
      <c r="AE62" t="s">
        <v>254</v>
      </c>
      <c r="AF62" t="s">
        <v>255</v>
      </c>
      <c r="AG62" t="s">
        <v>256</v>
      </c>
      <c r="AH62" t="s">
        <v>257</v>
      </c>
      <c r="AI62" t="s">
        <v>258</v>
      </c>
      <c r="AJ62" t="s">
        <v>259</v>
      </c>
      <c r="AK62" t="s">
        <v>260</v>
      </c>
      <c r="AL62" t="s">
        <v>261</v>
      </c>
      <c r="AM62" t="s">
        <v>262</v>
      </c>
      <c r="AN62" t="s">
        <v>263</v>
      </c>
      <c r="AO62" t="s">
        <v>264</v>
      </c>
      <c r="AP62" t="s">
        <v>265</v>
      </c>
      <c r="AQ62" t="s">
        <v>266</v>
      </c>
      <c r="AR62" t="s">
        <v>267</v>
      </c>
      <c r="AS62" t="s">
        <v>268</v>
      </c>
      <c r="AT62" t="s">
        <v>269</v>
      </c>
      <c r="AU62" t="s">
        <v>270</v>
      </c>
      <c r="AV62" t="s">
        <v>271</v>
      </c>
      <c r="AW62" t="s">
        <v>272</v>
      </c>
      <c r="AX62" t="s">
        <v>273</v>
      </c>
      <c r="AY62" t="s">
        <v>274</v>
      </c>
      <c r="AZ62" t="s">
        <v>275</v>
      </c>
      <c r="BA62" t="s">
        <v>276</v>
      </c>
      <c r="BB62" t="s">
        <v>277</v>
      </c>
      <c r="BC62">
        <v>0.114372855508959</v>
      </c>
      <c r="BD62">
        <v>3.895685769478431</v>
      </c>
      <c r="BE62">
        <v>3.2686781609195519</v>
      </c>
      <c r="BF62">
        <v>0.8603031544448978</v>
      </c>
      <c r="BG62">
        <v>0</v>
      </c>
      <c r="BH62">
        <v>0.76370170709793472</v>
      </c>
      <c r="BI62">
        <v>3.8186157517899759</v>
      </c>
      <c r="BJ62">
        <v>10.60711793440332</v>
      </c>
      <c r="BK62">
        <v>0.66382171645329269</v>
      </c>
      <c r="BL62">
        <v>1.212121212121211</v>
      </c>
      <c r="BM62">
        <v>1.467820850583363</v>
      </c>
      <c r="BN62">
        <v>3.7585421412300688</v>
      </c>
      <c r="BO62">
        <v>0</v>
      </c>
      <c r="BP62">
        <v>1.472098596371106</v>
      </c>
      <c r="BQ62">
        <v>0.40768782760629091</v>
      </c>
      <c r="BR62">
        <v>1.42143680368806</v>
      </c>
      <c r="BS62">
        <v>0.40617384240454868</v>
      </c>
      <c r="BT62">
        <v>3.7021969080553392</v>
      </c>
      <c r="BU62">
        <v>6.370192307692327</v>
      </c>
      <c r="BV62">
        <v>2.3535302954431701</v>
      </c>
      <c r="BW62">
        <v>4.1595441595441436</v>
      </c>
      <c r="BX62">
        <v>4.1592128801430892</v>
      </c>
      <c r="BY62">
        <v>1.037906137184115</v>
      </c>
      <c r="BZ62">
        <v>3.1712473572938671</v>
      </c>
      <c r="CA62">
        <v>2.852551225391712</v>
      </c>
      <c r="CB62">
        <v>0.17301038062283619</v>
      </c>
      <c r="CC62">
        <v>8.1117927743694445</v>
      </c>
      <c r="CD62">
        <v>1.494565217391304</v>
      </c>
      <c r="CE62">
        <v>0.39215686274509742</v>
      </c>
      <c r="CF62">
        <v>2.8135990621336622</v>
      </c>
      <c r="CG62">
        <v>0</v>
      </c>
      <c r="CH62">
        <v>1.3600572655690779</v>
      </c>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c r="A63" t="s">
        <v>701</v>
      </c>
      <c r="B63">
        <v>2002</v>
      </c>
      <c r="C63" t="s">
        <v>705</v>
      </c>
      <c r="D63">
        <v>42</v>
      </c>
      <c r="E63" t="s">
        <v>56</v>
      </c>
      <c r="F63" t="s">
        <v>48</v>
      </c>
      <c r="G63" t="s">
        <v>722</v>
      </c>
      <c r="H63">
        <v>95.751344540021634</v>
      </c>
      <c r="I63">
        <v>99.18781164115417</v>
      </c>
      <c r="J63">
        <v>99.370466178522904</v>
      </c>
      <c r="K63">
        <v>98.901250422624557</v>
      </c>
      <c r="L63">
        <v>99.641782701902429</v>
      </c>
      <c r="M63">
        <v>99.63830063043784</v>
      </c>
      <c r="N63">
        <v>99.449740174508435</v>
      </c>
      <c r="O63">
        <v>99.66324400515893</v>
      </c>
      <c r="P63">
        <v>99.419071566212892</v>
      </c>
      <c r="Q63">
        <v>99.628908346089815</v>
      </c>
      <c r="R63">
        <v>92.429483910092657</v>
      </c>
      <c r="S63">
        <v>96.93508022302909</v>
      </c>
      <c r="T63">
        <v>98.529068461384171</v>
      </c>
      <c r="U63">
        <v>98.896863291029305</v>
      </c>
      <c r="V63">
        <v>97.934446165832938</v>
      </c>
      <c r="W63" t="s">
        <v>246</v>
      </c>
      <c r="X63" t="s">
        <v>247</v>
      </c>
      <c r="Y63" t="s">
        <v>248</v>
      </c>
      <c r="Z63" t="s">
        <v>249</v>
      </c>
      <c r="AA63" t="s">
        <v>250</v>
      </c>
      <c r="AB63" t="s">
        <v>251</v>
      </c>
      <c r="AC63" t="s">
        <v>252</v>
      </c>
      <c r="AD63" t="s">
        <v>253</v>
      </c>
      <c r="AE63" t="s">
        <v>254</v>
      </c>
      <c r="AF63" t="s">
        <v>255</v>
      </c>
      <c r="AG63" t="s">
        <v>256</v>
      </c>
      <c r="AH63" t="s">
        <v>257</v>
      </c>
      <c r="AI63" t="s">
        <v>258</v>
      </c>
      <c r="AJ63" t="s">
        <v>259</v>
      </c>
      <c r="AK63" t="s">
        <v>260</v>
      </c>
      <c r="AL63" t="s">
        <v>261</v>
      </c>
      <c r="AM63" t="s">
        <v>262</v>
      </c>
      <c r="AN63" t="s">
        <v>263</v>
      </c>
      <c r="AO63" t="s">
        <v>264</v>
      </c>
      <c r="AP63" t="s">
        <v>265</v>
      </c>
      <c r="AQ63" t="s">
        <v>266</v>
      </c>
      <c r="AR63" t="s">
        <v>267</v>
      </c>
      <c r="AS63" t="s">
        <v>268</v>
      </c>
      <c r="AT63" t="s">
        <v>269</v>
      </c>
      <c r="AU63" t="s">
        <v>270</v>
      </c>
      <c r="AV63" t="s">
        <v>271</v>
      </c>
      <c r="AW63" t="s">
        <v>272</v>
      </c>
      <c r="AX63" t="s">
        <v>273</v>
      </c>
      <c r="AY63" t="s">
        <v>274</v>
      </c>
      <c r="AZ63" t="s">
        <v>275</v>
      </c>
      <c r="BA63" t="s">
        <v>276</v>
      </c>
      <c r="BB63" t="s">
        <v>277</v>
      </c>
      <c r="BC63">
        <v>99.885627144491039</v>
      </c>
      <c r="BD63">
        <v>96.104314230521581</v>
      </c>
      <c r="BE63">
        <v>96.731321839080451</v>
      </c>
      <c r="BF63">
        <v>99.139696845555079</v>
      </c>
      <c r="BG63">
        <v>100</v>
      </c>
      <c r="BH63">
        <v>99.236298292902063</v>
      </c>
      <c r="BI63">
        <v>96.181384248210023</v>
      </c>
      <c r="BJ63">
        <v>89.392882065596638</v>
      </c>
      <c r="BK63">
        <v>99.336178283546701</v>
      </c>
      <c r="BL63">
        <v>98.787878787878796</v>
      </c>
      <c r="BM63">
        <v>98.532179149416621</v>
      </c>
      <c r="BN63">
        <v>96.241457858769934</v>
      </c>
      <c r="BO63">
        <v>100</v>
      </c>
      <c r="BP63">
        <v>98.527901403628888</v>
      </c>
      <c r="BQ63">
        <v>99.592312172393719</v>
      </c>
      <c r="BR63">
        <v>98.578563196311976</v>
      </c>
      <c r="BS63">
        <v>99.593826157595458</v>
      </c>
      <c r="BT63">
        <v>96.297803091944672</v>
      </c>
      <c r="BU63">
        <v>93.629807692307708</v>
      </c>
      <c r="BV63">
        <v>97.646469704556836</v>
      </c>
      <c r="BW63">
        <v>95.840455840455846</v>
      </c>
      <c r="BX63">
        <v>95.840787119856856</v>
      </c>
      <c r="BY63">
        <v>98.962093862815905</v>
      </c>
      <c r="BZ63">
        <v>96.828752642706121</v>
      </c>
      <c r="CA63">
        <v>97.147448774608335</v>
      </c>
      <c r="CB63">
        <v>99.826989619377159</v>
      </c>
      <c r="CC63">
        <v>91.888207225630495</v>
      </c>
      <c r="CD63">
        <v>98.505434782608702</v>
      </c>
      <c r="CE63">
        <v>99.607843137254918</v>
      </c>
      <c r="CF63">
        <v>97.186400937866367</v>
      </c>
      <c r="CG63">
        <v>100</v>
      </c>
      <c r="CH63">
        <v>98.639942734430932</v>
      </c>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c r="A64" t="s">
        <v>701</v>
      </c>
      <c r="B64">
        <v>2002</v>
      </c>
      <c r="C64" t="s">
        <v>705</v>
      </c>
      <c r="D64">
        <v>58</v>
      </c>
      <c r="E64" t="s">
        <v>278</v>
      </c>
      <c r="F64" t="s">
        <v>279</v>
      </c>
      <c r="G64" t="s">
        <v>186</v>
      </c>
      <c r="H64">
        <v>5.1167749853608946</v>
      </c>
      <c r="I64">
        <v>8.6881856272672806</v>
      </c>
      <c r="J64">
        <v>13.965781253062239</v>
      </c>
      <c r="K64">
        <v>13.071682479493321</v>
      </c>
      <c r="L64">
        <v>8.4384125837364223</v>
      </c>
      <c r="M64">
        <v>7.8871825840882241</v>
      </c>
      <c r="N64">
        <v>13.43710336358426</v>
      </c>
      <c r="O64">
        <v>15.74059163837496</v>
      </c>
      <c r="P64">
        <v>11.940683723047639</v>
      </c>
      <c r="Q64">
        <v>8.4390795654921451</v>
      </c>
      <c r="R64">
        <v>3.3925273806397969</v>
      </c>
      <c r="S64">
        <v>4.4731139307162788</v>
      </c>
      <c r="T64">
        <v>7.0096087710174508</v>
      </c>
      <c r="U64">
        <v>10.33776286483277</v>
      </c>
      <c r="V64">
        <v>9.0053193478515627</v>
      </c>
      <c r="W64" t="s">
        <v>246</v>
      </c>
      <c r="X64" t="s">
        <v>247</v>
      </c>
      <c r="Y64" t="s">
        <v>248</v>
      </c>
      <c r="Z64" t="s">
        <v>249</v>
      </c>
      <c r="AA64" t="s">
        <v>250</v>
      </c>
      <c r="AB64" t="s">
        <v>251</v>
      </c>
      <c r="AC64" t="s">
        <v>252</v>
      </c>
      <c r="AD64" t="s">
        <v>253</v>
      </c>
      <c r="AE64" t="s">
        <v>254</v>
      </c>
      <c r="AF64" t="s">
        <v>255</v>
      </c>
      <c r="AG64" t="s">
        <v>256</v>
      </c>
      <c r="AH64" t="s">
        <v>257</v>
      </c>
      <c r="AI64" t="s">
        <v>258</v>
      </c>
      <c r="AJ64" t="s">
        <v>259</v>
      </c>
      <c r="AK64" t="s">
        <v>260</v>
      </c>
      <c r="AL64" t="s">
        <v>261</v>
      </c>
      <c r="AM64" t="s">
        <v>262</v>
      </c>
      <c r="AN64" t="s">
        <v>263</v>
      </c>
      <c r="AO64" t="s">
        <v>264</v>
      </c>
      <c r="AP64" t="s">
        <v>265</v>
      </c>
      <c r="AQ64" t="s">
        <v>266</v>
      </c>
      <c r="AR64" t="s">
        <v>267</v>
      </c>
      <c r="AS64" t="s">
        <v>268</v>
      </c>
      <c r="AT64" t="s">
        <v>269</v>
      </c>
      <c r="AU64" t="s">
        <v>270</v>
      </c>
      <c r="AV64" t="s">
        <v>271</v>
      </c>
      <c r="AW64" t="s">
        <v>272</v>
      </c>
      <c r="AX64" t="s">
        <v>273</v>
      </c>
      <c r="AY64" t="s">
        <v>274</v>
      </c>
      <c r="AZ64" t="s">
        <v>275</v>
      </c>
      <c r="BA64" t="s">
        <v>276</v>
      </c>
      <c r="BB64" t="s">
        <v>277</v>
      </c>
      <c r="BC64">
        <v>12.43257820927724</v>
      </c>
      <c r="BD64">
        <v>11.94372667240884</v>
      </c>
      <c r="BE64">
        <v>18.733887138355819</v>
      </c>
      <c r="BF64">
        <v>26.535303776683008</v>
      </c>
      <c r="BG64">
        <v>7.7993158494869324</v>
      </c>
      <c r="BH64">
        <v>4.0668119099491618</v>
      </c>
      <c r="BI64">
        <v>7.0090215128383191</v>
      </c>
      <c r="BJ64">
        <v>11.20175713837461</v>
      </c>
      <c r="BK64">
        <v>16.634738186462151</v>
      </c>
      <c r="BL64">
        <v>2.8024122029088279</v>
      </c>
      <c r="BM64">
        <v>14.416336482779601</v>
      </c>
      <c r="BN64">
        <v>2.6019690576652579</v>
      </c>
      <c r="BO64">
        <v>3.015712113532655</v>
      </c>
      <c r="BP64">
        <v>10.381861575179069</v>
      </c>
      <c r="BQ64">
        <v>3.4059945504087268</v>
      </c>
      <c r="BR64">
        <v>29.293233082706941</v>
      </c>
      <c r="BS64">
        <v>1.296720061022125</v>
      </c>
      <c r="BT64">
        <v>2.624920936116403</v>
      </c>
      <c r="BU64">
        <v>16.688438928804761</v>
      </c>
      <c r="BV64">
        <v>14.475169300225669</v>
      </c>
      <c r="BW64">
        <v>11.406067677946449</v>
      </c>
      <c r="BX64">
        <v>10.07642230399084</v>
      </c>
      <c r="BY64">
        <v>1.6388069485414589</v>
      </c>
      <c r="BZ64">
        <v>5.9571619812583494</v>
      </c>
      <c r="CA64">
        <v>7.6297049847405134</v>
      </c>
      <c r="CB64">
        <v>23.718668163112479</v>
      </c>
      <c r="CC64">
        <v>9.3220338983050564</v>
      </c>
      <c r="CD64">
        <v>3.859547301218794</v>
      </c>
      <c r="CE64">
        <v>23.686670405683259</v>
      </c>
      <c r="CF64">
        <v>20.518602029312451</v>
      </c>
      <c r="CG64">
        <v>3.7987076561582072</v>
      </c>
      <c r="CH64">
        <v>9.5588235294117734</v>
      </c>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c r="A65" t="s">
        <v>701</v>
      </c>
      <c r="B65">
        <v>2002</v>
      </c>
      <c r="C65" t="s">
        <v>705</v>
      </c>
      <c r="D65">
        <v>59</v>
      </c>
      <c r="E65" t="s">
        <v>278</v>
      </c>
      <c r="F65" t="s">
        <v>280</v>
      </c>
      <c r="G65" t="s">
        <v>186</v>
      </c>
      <c r="H65">
        <v>40.965943879479589</v>
      </c>
      <c r="I65">
        <v>31.863008481166261</v>
      </c>
      <c r="J65">
        <v>18.858773852031121</v>
      </c>
      <c r="K65">
        <v>8.0854337906550615</v>
      </c>
      <c r="L65">
        <v>1.178716994122063</v>
      </c>
      <c r="M65">
        <v>43.947132688830067</v>
      </c>
      <c r="N65">
        <v>23.532365963253451</v>
      </c>
      <c r="O65">
        <v>13.66779147339787</v>
      </c>
      <c r="P65">
        <v>4.2086801140123873</v>
      </c>
      <c r="Q65">
        <v>0.90548824490281066</v>
      </c>
      <c r="R65">
        <v>35.148366036393263</v>
      </c>
      <c r="S65">
        <v>38.988455613736093</v>
      </c>
      <c r="T65">
        <v>28.72795184316189</v>
      </c>
      <c r="U65">
        <v>20.673034646020021</v>
      </c>
      <c r="V65">
        <v>4.5281087238807434</v>
      </c>
      <c r="W65" t="s">
        <v>246</v>
      </c>
      <c r="X65" t="s">
        <v>247</v>
      </c>
      <c r="Y65" t="s">
        <v>248</v>
      </c>
      <c r="Z65" t="s">
        <v>249</v>
      </c>
      <c r="AA65" t="s">
        <v>250</v>
      </c>
      <c r="AB65" t="s">
        <v>251</v>
      </c>
      <c r="AC65" t="s">
        <v>252</v>
      </c>
      <c r="AD65" t="s">
        <v>253</v>
      </c>
      <c r="AE65" t="s">
        <v>254</v>
      </c>
      <c r="AF65" t="s">
        <v>255</v>
      </c>
      <c r="AG65" t="s">
        <v>256</v>
      </c>
      <c r="AH65" t="s">
        <v>257</v>
      </c>
      <c r="AI65" t="s">
        <v>258</v>
      </c>
      <c r="AJ65" t="s">
        <v>259</v>
      </c>
      <c r="AK65" t="s">
        <v>260</v>
      </c>
      <c r="AL65" t="s">
        <v>261</v>
      </c>
      <c r="AM65" t="s">
        <v>262</v>
      </c>
      <c r="AN65" t="s">
        <v>263</v>
      </c>
      <c r="AO65" t="s">
        <v>264</v>
      </c>
      <c r="AP65" t="s">
        <v>265</v>
      </c>
      <c r="AQ65" t="s">
        <v>266</v>
      </c>
      <c r="AR65" t="s">
        <v>267</v>
      </c>
      <c r="AS65" t="s">
        <v>268</v>
      </c>
      <c r="AT65" t="s">
        <v>269</v>
      </c>
      <c r="AU65" t="s">
        <v>270</v>
      </c>
      <c r="AV65" t="s">
        <v>271</v>
      </c>
      <c r="AW65" t="s">
        <v>272</v>
      </c>
      <c r="AX65" t="s">
        <v>273</v>
      </c>
      <c r="AY65" t="s">
        <v>274</v>
      </c>
      <c r="AZ65" t="s">
        <v>275</v>
      </c>
      <c r="BA65" t="s">
        <v>276</v>
      </c>
      <c r="BB65" t="s">
        <v>277</v>
      </c>
      <c r="BC65">
        <v>52.858683926645192</v>
      </c>
      <c r="BD65">
        <v>49.009474590869871</v>
      </c>
      <c r="BE65">
        <v>43.483242623890042</v>
      </c>
      <c r="BF65">
        <v>39.835796387520418</v>
      </c>
      <c r="BG65">
        <v>14.52679589509701</v>
      </c>
      <c r="BH65">
        <v>14.403292181069951</v>
      </c>
      <c r="BI65">
        <v>28.31367106176279</v>
      </c>
      <c r="BJ65">
        <v>41.920301223721182</v>
      </c>
      <c r="BK65">
        <v>25.127713920817101</v>
      </c>
      <c r="BL65">
        <v>7.1301880099325921</v>
      </c>
      <c r="BM65">
        <v>53.977445900639879</v>
      </c>
      <c r="BN65">
        <v>10.478199718706049</v>
      </c>
      <c r="BO65">
        <v>7.3745565129243893</v>
      </c>
      <c r="BP65">
        <v>25.369928400954819</v>
      </c>
      <c r="BQ65">
        <v>7.7656675749318946</v>
      </c>
      <c r="BR65">
        <v>35.819548872180611</v>
      </c>
      <c r="BS65">
        <v>4.6529366895499784</v>
      </c>
      <c r="BT65">
        <v>25.047438330170959</v>
      </c>
      <c r="BU65">
        <v>41.966035271064783</v>
      </c>
      <c r="BV65">
        <v>28.668171557561941</v>
      </c>
      <c r="BW65">
        <v>23.308051341890611</v>
      </c>
      <c r="BX65">
        <v>27.65355222190745</v>
      </c>
      <c r="BY65">
        <v>8.6856768272697291</v>
      </c>
      <c r="BZ65">
        <v>13.82195448460503</v>
      </c>
      <c r="CA65">
        <v>25.208545269582711</v>
      </c>
      <c r="CB65">
        <v>56.416011971567293</v>
      </c>
      <c r="CC65">
        <v>46.751412429378419</v>
      </c>
      <c r="CD65">
        <v>10.621009866511891</v>
      </c>
      <c r="CE65">
        <v>19.517666853617449</v>
      </c>
      <c r="CF65">
        <v>27.35813603908322</v>
      </c>
      <c r="CG65">
        <v>7.597415312316409</v>
      </c>
      <c r="CH65">
        <v>25.735294117647111</v>
      </c>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c r="A66" t="s">
        <v>701</v>
      </c>
      <c r="B66">
        <v>2002</v>
      </c>
      <c r="C66" t="s">
        <v>705</v>
      </c>
      <c r="D66">
        <v>60</v>
      </c>
      <c r="E66" t="s">
        <v>278</v>
      </c>
      <c r="F66" t="s">
        <v>281</v>
      </c>
      <c r="G66" t="s">
        <v>186</v>
      </c>
      <c r="H66">
        <v>8.2239588564418558</v>
      </c>
      <c r="I66">
        <v>2.3886978053712702</v>
      </c>
      <c r="J66">
        <v>1.5525892059211299</v>
      </c>
      <c r="K66">
        <v>0.54977365031516567</v>
      </c>
      <c r="L66">
        <v>0.084416408781083405</v>
      </c>
      <c r="M66">
        <v>1.896299387135546</v>
      </c>
      <c r="N66">
        <v>0.60666916143808547</v>
      </c>
      <c r="O66">
        <v>0.20850168642499739</v>
      </c>
      <c r="P66">
        <v>0.1162619515245077</v>
      </c>
      <c r="Q66">
        <v>0.058048456040756001</v>
      </c>
      <c r="R66">
        <v>13.620273476693489</v>
      </c>
      <c r="S66">
        <v>7.6206155256978203</v>
      </c>
      <c r="T66">
        <v>4.6791818193760344</v>
      </c>
      <c r="U66">
        <v>4.144085970977021</v>
      </c>
      <c r="V66">
        <v>1.0061703224571901</v>
      </c>
      <c r="W66" t="s">
        <v>246</v>
      </c>
      <c r="X66" t="s">
        <v>247</v>
      </c>
      <c r="Y66" t="s">
        <v>248</v>
      </c>
      <c r="Z66" t="s">
        <v>249</v>
      </c>
      <c r="AA66" t="s">
        <v>250</v>
      </c>
      <c r="AB66" t="s">
        <v>251</v>
      </c>
      <c r="AC66" t="s">
        <v>252</v>
      </c>
      <c r="AD66" t="s">
        <v>253</v>
      </c>
      <c r="AE66" t="s">
        <v>254</v>
      </c>
      <c r="AF66" t="s">
        <v>255</v>
      </c>
      <c r="AG66" t="s">
        <v>256</v>
      </c>
      <c r="AH66" t="s">
        <v>257</v>
      </c>
      <c r="AI66" t="s">
        <v>258</v>
      </c>
      <c r="AJ66" t="s">
        <v>259</v>
      </c>
      <c r="AK66" t="s">
        <v>260</v>
      </c>
      <c r="AL66" t="s">
        <v>261</v>
      </c>
      <c r="AM66" t="s">
        <v>262</v>
      </c>
      <c r="AN66" t="s">
        <v>263</v>
      </c>
      <c r="AO66" t="s">
        <v>264</v>
      </c>
      <c r="AP66" t="s">
        <v>265</v>
      </c>
      <c r="AQ66" t="s">
        <v>266</v>
      </c>
      <c r="AR66" t="s">
        <v>267</v>
      </c>
      <c r="AS66" t="s">
        <v>268</v>
      </c>
      <c r="AT66" t="s">
        <v>269</v>
      </c>
      <c r="AU66" t="s">
        <v>270</v>
      </c>
      <c r="AV66" t="s">
        <v>271</v>
      </c>
      <c r="AW66" t="s">
        <v>272</v>
      </c>
      <c r="AX66" t="s">
        <v>273</v>
      </c>
      <c r="AY66" t="s">
        <v>274</v>
      </c>
      <c r="AZ66" t="s">
        <v>275</v>
      </c>
      <c r="BA66" t="s">
        <v>276</v>
      </c>
      <c r="BB66" t="s">
        <v>277</v>
      </c>
      <c r="BC66">
        <v>0.83603020496224467</v>
      </c>
      <c r="BD66">
        <v>9.2449038185472272</v>
      </c>
      <c r="BE66">
        <v>1.145803494700663</v>
      </c>
      <c r="BF66">
        <v>5.35303776683085</v>
      </c>
      <c r="BG66">
        <v>0</v>
      </c>
      <c r="BH66">
        <v>2.51755022996853</v>
      </c>
      <c r="BI66">
        <v>12.80360860513535</v>
      </c>
      <c r="BJ66">
        <v>4.5497332914966906</v>
      </c>
      <c r="BK66">
        <v>1.213282247764996</v>
      </c>
      <c r="BL66">
        <v>6.5626108549130784</v>
      </c>
      <c r="BM66">
        <v>5.1508686376104693</v>
      </c>
      <c r="BN66">
        <v>5.7313642756680743</v>
      </c>
      <c r="BO66">
        <v>3.0917384693359971</v>
      </c>
      <c r="BP66">
        <v>1.145584725537</v>
      </c>
      <c r="BQ66">
        <v>3.3378746594005522</v>
      </c>
      <c r="BR66">
        <v>3.5187969924812199</v>
      </c>
      <c r="BS66">
        <v>0.1525553012967206</v>
      </c>
      <c r="BT66">
        <v>24.44655281467444</v>
      </c>
      <c r="BU66">
        <v>1.992161985630315</v>
      </c>
      <c r="BV66">
        <v>1.8905191873589109</v>
      </c>
      <c r="BW66">
        <v>3.675612602100387</v>
      </c>
      <c r="BX66">
        <v>10.47268610246239</v>
      </c>
      <c r="BY66">
        <v>0.49164208456243758</v>
      </c>
      <c r="BZ66">
        <v>4.4176706827309102</v>
      </c>
      <c r="CA66">
        <v>1.2817904374364071</v>
      </c>
      <c r="CB66">
        <v>2.207257762813303</v>
      </c>
      <c r="CC66">
        <v>13.813559322033869</v>
      </c>
      <c r="CD66">
        <v>1.8862449216482831</v>
      </c>
      <c r="CE66">
        <v>0.037390166386240403</v>
      </c>
      <c r="CF66">
        <v>0.30063885757234349</v>
      </c>
      <c r="CG66">
        <v>0.11748580379870741</v>
      </c>
      <c r="CH66">
        <v>0.24509803921568671</v>
      </c>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c r="A67" t="s">
        <v>701</v>
      </c>
      <c r="B67">
        <v>2002</v>
      </c>
      <c r="C67" t="s">
        <v>705</v>
      </c>
      <c r="D67">
        <v>61</v>
      </c>
      <c r="E67" t="s">
        <v>278</v>
      </c>
      <c r="F67" t="s">
        <v>282</v>
      </c>
      <c r="G67" t="s">
        <v>186</v>
      </c>
      <c r="H67">
        <v>11.47252906638284</v>
      </c>
      <c r="I67">
        <v>1.5658306747259301</v>
      </c>
      <c r="J67">
        <v>0.97085504323349736</v>
      </c>
      <c r="K67">
        <v>0.58288922507388974</v>
      </c>
      <c r="L67">
        <v>0.25019446849716859</v>
      </c>
      <c r="M67">
        <v>0.45754440931722151</v>
      </c>
      <c r="N67">
        <v>0.39293538141492729</v>
      </c>
      <c r="O67">
        <v>0.39031775050118428</v>
      </c>
      <c r="P67">
        <v>0.59663882238053823</v>
      </c>
      <c r="Q67">
        <v>0.17881281535382251</v>
      </c>
      <c r="R67">
        <v>23.625286500625659</v>
      </c>
      <c r="S67">
        <v>8.4109355984249117</v>
      </c>
      <c r="T67">
        <v>3.5749242771289969</v>
      </c>
      <c r="U67">
        <v>2.365427394397678</v>
      </c>
      <c r="V67">
        <v>0.49444118835630613</v>
      </c>
      <c r="W67" t="s">
        <v>246</v>
      </c>
      <c r="X67" t="s">
        <v>247</v>
      </c>
      <c r="Y67" t="s">
        <v>248</v>
      </c>
      <c r="Z67" t="s">
        <v>249</v>
      </c>
      <c r="AA67" t="s">
        <v>250</v>
      </c>
      <c r="AB67" t="s">
        <v>251</v>
      </c>
      <c r="AC67" t="s">
        <v>252</v>
      </c>
      <c r="AD67" t="s">
        <v>253</v>
      </c>
      <c r="AE67" t="s">
        <v>254</v>
      </c>
      <c r="AF67" t="s">
        <v>255</v>
      </c>
      <c r="AG67" t="s">
        <v>256</v>
      </c>
      <c r="AH67" t="s">
        <v>257</v>
      </c>
      <c r="AI67" t="s">
        <v>258</v>
      </c>
      <c r="AJ67" t="s">
        <v>259</v>
      </c>
      <c r="AK67" t="s">
        <v>260</v>
      </c>
      <c r="AL67" t="s">
        <v>261</v>
      </c>
      <c r="AM67" t="s">
        <v>262</v>
      </c>
      <c r="AN67" t="s">
        <v>263</v>
      </c>
      <c r="AO67" t="s">
        <v>264</v>
      </c>
      <c r="AP67" t="s">
        <v>265</v>
      </c>
      <c r="AQ67" t="s">
        <v>266</v>
      </c>
      <c r="AR67" t="s">
        <v>267</v>
      </c>
      <c r="AS67" t="s">
        <v>268</v>
      </c>
      <c r="AT67" t="s">
        <v>269</v>
      </c>
      <c r="AU67" t="s">
        <v>270</v>
      </c>
      <c r="AV67" t="s">
        <v>271</v>
      </c>
      <c r="AW67" t="s">
        <v>272</v>
      </c>
      <c r="AX67" t="s">
        <v>273</v>
      </c>
      <c r="AY67" t="s">
        <v>274</v>
      </c>
      <c r="AZ67" t="s">
        <v>275</v>
      </c>
      <c r="BA67" t="s">
        <v>276</v>
      </c>
      <c r="BB67" t="s">
        <v>277</v>
      </c>
      <c r="BC67">
        <v>2.3732470334412108</v>
      </c>
      <c r="BD67">
        <v>11.312087281079529</v>
      </c>
      <c r="BE67">
        <v>3.3801203093669581</v>
      </c>
      <c r="BF67">
        <v>2.955665024630532</v>
      </c>
      <c r="BG67">
        <v>0</v>
      </c>
      <c r="BH67">
        <v>1.984991527475187</v>
      </c>
      <c r="BI67">
        <v>6.80083275503124</v>
      </c>
      <c r="BJ67">
        <v>31.816755569500909</v>
      </c>
      <c r="BK67">
        <v>3.1928480204341998</v>
      </c>
      <c r="BL67">
        <v>3.795672224192971</v>
      </c>
      <c r="BM67">
        <v>6.2480950929594439</v>
      </c>
      <c r="BN67">
        <v>1.195499296765119</v>
      </c>
      <c r="BO67">
        <v>0</v>
      </c>
      <c r="BP67">
        <v>6.157517899761376</v>
      </c>
      <c r="BQ67">
        <v>1.226158038147142</v>
      </c>
      <c r="BR67">
        <v>6.7969924812030387</v>
      </c>
      <c r="BS67">
        <v>0.26697177726926108</v>
      </c>
      <c r="BT67">
        <v>6.5148640101202231</v>
      </c>
      <c r="BU67">
        <v>5.8458523840627281</v>
      </c>
      <c r="BV67">
        <v>1.523702031602705</v>
      </c>
      <c r="BW67">
        <v>6.3010501750292338</v>
      </c>
      <c r="BX67">
        <v>4.6702519105575524</v>
      </c>
      <c r="BY67">
        <v>0.75385119632907105</v>
      </c>
      <c r="BZ67">
        <v>13.654618473895541</v>
      </c>
      <c r="CA67">
        <v>5.2085452695828582</v>
      </c>
      <c r="CB67">
        <v>4.1900486344930483</v>
      </c>
      <c r="CC67">
        <v>11.242937853107311</v>
      </c>
      <c r="CD67">
        <v>0.1741149158444569</v>
      </c>
      <c r="CE67">
        <v>1.8882034025051391</v>
      </c>
      <c r="CF67">
        <v>11.19879744456979</v>
      </c>
      <c r="CG67">
        <v>0</v>
      </c>
      <c r="CH67">
        <v>2.1708683473389399</v>
      </c>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c r="A68" t="s">
        <v>701</v>
      </c>
      <c r="B68">
        <v>2002</v>
      </c>
      <c r="C68" t="s">
        <v>705</v>
      </c>
      <c r="D68">
        <v>62</v>
      </c>
      <c r="E68" t="s">
        <v>278</v>
      </c>
      <c r="F68" t="s">
        <v>283</v>
      </c>
      <c r="G68" t="s">
        <v>186</v>
      </c>
      <c r="H68">
        <v>15.991753510359841</v>
      </c>
      <c r="I68">
        <v>11.82963820084411</v>
      </c>
      <c r="J68">
        <v>8.9212292609494348</v>
      </c>
      <c r="K68">
        <v>5.2941842089792939</v>
      </c>
      <c r="L68">
        <v>1.198988885907182</v>
      </c>
      <c r="M68">
        <v>5.8603904163709002</v>
      </c>
      <c r="N68">
        <v>4.7629542667211862</v>
      </c>
      <c r="O68">
        <v>3.9982528921582792</v>
      </c>
      <c r="P68">
        <v>1.926583182154332</v>
      </c>
      <c r="Q68">
        <v>0.59940237680237529</v>
      </c>
      <c r="R68">
        <v>18.181559225218749</v>
      </c>
      <c r="S68">
        <v>21.866882863062589</v>
      </c>
      <c r="T68">
        <v>23.728153376419979</v>
      </c>
      <c r="U68">
        <v>18.59092678265219</v>
      </c>
      <c r="V68">
        <v>8.9785837750255997</v>
      </c>
      <c r="W68" t="s">
        <v>246</v>
      </c>
      <c r="X68" t="s">
        <v>247</v>
      </c>
      <c r="Y68" t="s">
        <v>248</v>
      </c>
      <c r="Z68" t="s">
        <v>249</v>
      </c>
      <c r="AA68" t="s">
        <v>250</v>
      </c>
      <c r="AB68" t="s">
        <v>251</v>
      </c>
      <c r="AC68" t="s">
        <v>252</v>
      </c>
      <c r="AD68" t="s">
        <v>253</v>
      </c>
      <c r="AE68" t="s">
        <v>254</v>
      </c>
      <c r="AF68" t="s">
        <v>255</v>
      </c>
      <c r="AG68" t="s">
        <v>256</v>
      </c>
      <c r="AH68" t="s">
        <v>257</v>
      </c>
      <c r="AI68" t="s">
        <v>258</v>
      </c>
      <c r="AJ68" t="s">
        <v>259</v>
      </c>
      <c r="AK68" t="s">
        <v>260</v>
      </c>
      <c r="AL68" t="s">
        <v>261</v>
      </c>
      <c r="AM68" t="s">
        <v>262</v>
      </c>
      <c r="AN68" t="s">
        <v>263</v>
      </c>
      <c r="AO68" t="s">
        <v>264</v>
      </c>
      <c r="AP68" t="s">
        <v>265</v>
      </c>
      <c r="AQ68" t="s">
        <v>266</v>
      </c>
      <c r="AR68" t="s">
        <v>267</v>
      </c>
      <c r="AS68" t="s">
        <v>268</v>
      </c>
      <c r="AT68" t="s">
        <v>269</v>
      </c>
      <c r="AU68" t="s">
        <v>270</v>
      </c>
      <c r="AV68" t="s">
        <v>271</v>
      </c>
      <c r="AW68" t="s">
        <v>272</v>
      </c>
      <c r="AX68" t="s">
        <v>273</v>
      </c>
      <c r="AY68" t="s">
        <v>274</v>
      </c>
      <c r="AZ68" t="s">
        <v>275</v>
      </c>
      <c r="BA68" t="s">
        <v>276</v>
      </c>
      <c r="BB68" t="s">
        <v>277</v>
      </c>
      <c r="BC68">
        <v>0.64724919093851208</v>
      </c>
      <c r="BD68">
        <v>0.86132644272179149</v>
      </c>
      <c r="BE68">
        <v>2.4921226009739441</v>
      </c>
      <c r="BF68">
        <v>2.8243021346469521</v>
      </c>
      <c r="BG68">
        <v>0.1596351197263407</v>
      </c>
      <c r="BH68">
        <v>30.30743161462113</v>
      </c>
      <c r="BI68">
        <v>17.765440666204061</v>
      </c>
      <c r="BJ68">
        <v>0.18826482585503551</v>
      </c>
      <c r="BK68">
        <v>20.97701149425265</v>
      </c>
      <c r="BL68">
        <v>44.448385952465358</v>
      </c>
      <c r="BM68">
        <v>0.60957025297165313</v>
      </c>
      <c r="BN68">
        <v>12.30661040787623</v>
      </c>
      <c r="BO68">
        <v>1.951343132285835</v>
      </c>
      <c r="BP68">
        <v>25.465393794749581</v>
      </c>
      <c r="BQ68">
        <v>44.209809264305193</v>
      </c>
      <c r="BR68">
        <v>1.0526315789473739</v>
      </c>
      <c r="BS68">
        <v>15.86575133485894</v>
      </c>
      <c r="BT68">
        <v>20.74636306135374</v>
      </c>
      <c r="BU68">
        <v>1.7308948399738799</v>
      </c>
      <c r="BV68">
        <v>1.185101580135437</v>
      </c>
      <c r="BW68">
        <v>6.6802800466745182</v>
      </c>
      <c r="BX68">
        <v>10.41607698839503</v>
      </c>
      <c r="BY68">
        <v>61.750245821042213</v>
      </c>
      <c r="BZ68">
        <v>25.870147255689321</v>
      </c>
      <c r="CA68">
        <v>8.8911495422176046</v>
      </c>
      <c r="CB68">
        <v>0.14964459408903749</v>
      </c>
      <c r="CC68">
        <v>0.19774011299434971</v>
      </c>
      <c r="CD68">
        <v>5.281485780615192</v>
      </c>
      <c r="CE68">
        <v>5.3654888764254887</v>
      </c>
      <c r="CF68">
        <v>2.480270574971835</v>
      </c>
      <c r="CG68">
        <v>1.9972586645780259</v>
      </c>
      <c r="CH68">
        <v>6.7577030812325054</v>
      </c>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c r="A69" t="s">
        <v>701</v>
      </c>
      <c r="B69">
        <v>2002</v>
      </c>
      <c r="C69" t="s">
        <v>705</v>
      </c>
      <c r="D69">
        <v>63</v>
      </c>
      <c r="E69" t="s">
        <v>278</v>
      </c>
      <c r="F69" t="s">
        <v>284</v>
      </c>
      <c r="G69" t="s">
        <v>186</v>
      </c>
      <c r="H69">
        <v>3.763153177063808</v>
      </c>
      <c r="I69">
        <v>2.8853953086784601</v>
      </c>
      <c r="J69">
        <v>1.851503329699262</v>
      </c>
      <c r="K69">
        <v>1.169426134546792</v>
      </c>
      <c r="L69">
        <v>0.25690917721735851</v>
      </c>
      <c r="M69">
        <v>3.5958780850417891</v>
      </c>
      <c r="N69">
        <v>1.7083603870190549</v>
      </c>
      <c r="O69">
        <v>1.4082994174213621</v>
      </c>
      <c r="P69">
        <v>0.84565581224811337</v>
      </c>
      <c r="Q69">
        <v>0.2295289053905481</v>
      </c>
      <c r="R69">
        <v>3.0230461753539251</v>
      </c>
      <c r="S69">
        <v>4.042966917236245</v>
      </c>
      <c r="T69">
        <v>3.6811609826163401</v>
      </c>
      <c r="U69">
        <v>2.6511461873994628</v>
      </c>
      <c r="V69">
        <v>0.47295414757092469</v>
      </c>
      <c r="W69" t="s">
        <v>246</v>
      </c>
      <c r="X69" t="s">
        <v>247</v>
      </c>
      <c r="Y69" t="s">
        <v>248</v>
      </c>
      <c r="Z69" t="s">
        <v>249</v>
      </c>
      <c r="AA69" t="s">
        <v>250</v>
      </c>
      <c r="AB69" t="s">
        <v>251</v>
      </c>
      <c r="AC69" t="s">
        <v>252</v>
      </c>
      <c r="AD69" t="s">
        <v>253</v>
      </c>
      <c r="AE69" t="s">
        <v>254</v>
      </c>
      <c r="AF69" t="s">
        <v>255</v>
      </c>
      <c r="AG69" t="s">
        <v>256</v>
      </c>
      <c r="AH69" t="s">
        <v>257</v>
      </c>
      <c r="AI69" t="s">
        <v>258</v>
      </c>
      <c r="AJ69" t="s">
        <v>259</v>
      </c>
      <c r="AK69" t="s">
        <v>260</v>
      </c>
      <c r="AL69" t="s">
        <v>261</v>
      </c>
      <c r="AM69" t="s">
        <v>262</v>
      </c>
      <c r="AN69" t="s">
        <v>263</v>
      </c>
      <c r="AO69" t="s">
        <v>264</v>
      </c>
      <c r="AP69" t="s">
        <v>265</v>
      </c>
      <c r="AQ69" t="s">
        <v>266</v>
      </c>
      <c r="AR69" t="s">
        <v>267</v>
      </c>
      <c r="AS69" t="s">
        <v>268</v>
      </c>
      <c r="AT69" t="s">
        <v>269</v>
      </c>
      <c r="AU69" t="s">
        <v>270</v>
      </c>
      <c r="AV69" t="s">
        <v>271</v>
      </c>
      <c r="AW69" t="s">
        <v>272</v>
      </c>
      <c r="AX69" t="s">
        <v>273</v>
      </c>
      <c r="AY69" t="s">
        <v>274</v>
      </c>
      <c r="AZ69" t="s">
        <v>275</v>
      </c>
      <c r="BA69" t="s">
        <v>276</v>
      </c>
      <c r="BB69" t="s">
        <v>277</v>
      </c>
      <c r="BC69">
        <v>0.88996763754045416</v>
      </c>
      <c r="BD69">
        <v>6.6322136089577928</v>
      </c>
      <c r="BE69">
        <v>9.7966198796906792</v>
      </c>
      <c r="BF69">
        <v>2.3645320197044262</v>
      </c>
      <c r="BG69">
        <v>0.27366020524515561</v>
      </c>
      <c r="BH69">
        <v>0.58097312999273765</v>
      </c>
      <c r="BI69">
        <v>0.1387925052047192</v>
      </c>
      <c r="BJ69">
        <v>0</v>
      </c>
      <c r="BK69">
        <v>0.47892720306513009</v>
      </c>
      <c r="BL69">
        <v>0.070947144377438695</v>
      </c>
      <c r="BM69">
        <v>0.54861322767448784</v>
      </c>
      <c r="BN69">
        <v>0.42194092827004193</v>
      </c>
      <c r="BO69">
        <v>1.01368474404459</v>
      </c>
      <c r="BP69">
        <v>1.479713603818626</v>
      </c>
      <c r="BQ69">
        <v>0.54495912806539626</v>
      </c>
      <c r="BR69">
        <v>1.8646616541353469</v>
      </c>
      <c r="BS69">
        <v>25.934401220442549</v>
      </c>
      <c r="BT69">
        <v>0</v>
      </c>
      <c r="BU69">
        <v>13.74918354016989</v>
      </c>
      <c r="BV69">
        <v>9.2550790067719753</v>
      </c>
      <c r="BW69">
        <v>0.35005834305717959</v>
      </c>
      <c r="BX69">
        <v>0.56609114067364275</v>
      </c>
      <c r="BY69">
        <v>0.68829891838741264</v>
      </c>
      <c r="BZ69">
        <v>0</v>
      </c>
      <c r="CA69">
        <v>2.380467955239042</v>
      </c>
      <c r="CB69">
        <v>0</v>
      </c>
      <c r="CC69">
        <v>0.93220338983050577</v>
      </c>
      <c r="CD69">
        <v>0.029019152640742799</v>
      </c>
      <c r="CE69">
        <v>2.935128061319868</v>
      </c>
      <c r="CF69">
        <v>2.2923712889891199</v>
      </c>
      <c r="CG69">
        <v>1.233600939886428</v>
      </c>
      <c r="CH69">
        <v>4.5868347338935651</v>
      </c>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c r="A70" t="s">
        <v>701</v>
      </c>
      <c r="B70">
        <v>2002</v>
      </c>
      <c r="C70" t="s">
        <v>705</v>
      </c>
      <c r="D70">
        <v>64</v>
      </c>
      <c r="E70" t="s">
        <v>278</v>
      </c>
      <c r="F70" t="s">
        <v>285</v>
      </c>
      <c r="G70" t="s">
        <v>186</v>
      </c>
      <c r="H70">
        <v>14.070843528235519</v>
      </c>
      <c r="I70">
        <v>40.638881675383367</v>
      </c>
      <c r="J70">
        <v>53.834807478430598</v>
      </c>
      <c r="K70">
        <v>71.175598863105392</v>
      </c>
      <c r="L70">
        <v>88.416075608211969</v>
      </c>
      <c r="M70">
        <v>36.101000360582418</v>
      </c>
      <c r="N70">
        <v>55.442784667136827</v>
      </c>
      <c r="O70">
        <v>64.548034813488215</v>
      </c>
      <c r="P70">
        <v>80.294235009784671</v>
      </c>
      <c r="Q70">
        <v>89.346480012580571</v>
      </c>
      <c r="R70">
        <v>2.4222268980164121</v>
      </c>
      <c r="S70">
        <v>14.429422029081749</v>
      </c>
      <c r="T70">
        <v>28.45611625572176</v>
      </c>
      <c r="U70">
        <v>41.170954727708263</v>
      </c>
      <c r="V70">
        <v>75.4614717911752</v>
      </c>
      <c r="W70" t="s">
        <v>246</v>
      </c>
      <c r="X70" t="s">
        <v>247</v>
      </c>
      <c r="Y70" t="s">
        <v>248</v>
      </c>
      <c r="Z70" t="s">
        <v>249</v>
      </c>
      <c r="AA70" t="s">
        <v>250</v>
      </c>
      <c r="AB70" t="s">
        <v>251</v>
      </c>
      <c r="AC70" t="s">
        <v>252</v>
      </c>
      <c r="AD70" t="s">
        <v>253</v>
      </c>
      <c r="AE70" t="s">
        <v>254</v>
      </c>
      <c r="AF70" t="s">
        <v>255</v>
      </c>
      <c r="AG70" t="s">
        <v>256</v>
      </c>
      <c r="AH70" t="s">
        <v>257</v>
      </c>
      <c r="AI70" t="s">
        <v>258</v>
      </c>
      <c r="AJ70" t="s">
        <v>259</v>
      </c>
      <c r="AK70" t="s">
        <v>260</v>
      </c>
      <c r="AL70" t="s">
        <v>261</v>
      </c>
      <c r="AM70" t="s">
        <v>262</v>
      </c>
      <c r="AN70" t="s">
        <v>263</v>
      </c>
      <c r="AO70" t="s">
        <v>264</v>
      </c>
      <c r="AP70" t="s">
        <v>265</v>
      </c>
      <c r="AQ70" t="s">
        <v>266</v>
      </c>
      <c r="AR70" t="s">
        <v>267</v>
      </c>
      <c r="AS70" t="s">
        <v>268</v>
      </c>
      <c r="AT70" t="s">
        <v>269</v>
      </c>
      <c r="AU70" t="s">
        <v>270</v>
      </c>
      <c r="AV70" t="s">
        <v>271</v>
      </c>
      <c r="AW70" t="s">
        <v>272</v>
      </c>
      <c r="AX70" t="s">
        <v>273</v>
      </c>
      <c r="AY70" t="s">
        <v>274</v>
      </c>
      <c r="AZ70" t="s">
        <v>275</v>
      </c>
      <c r="BA70" t="s">
        <v>276</v>
      </c>
      <c r="BB70" t="s">
        <v>277</v>
      </c>
      <c r="BC70">
        <v>29.261057173678559</v>
      </c>
      <c r="BD70">
        <v>10.50818260120586</v>
      </c>
      <c r="BE70">
        <v>20.05156115726157</v>
      </c>
      <c r="BF70">
        <v>20.065681444991739</v>
      </c>
      <c r="BG70">
        <v>76.898517673888591</v>
      </c>
      <c r="BH70">
        <v>45.751633986928077</v>
      </c>
      <c r="BI70">
        <v>27.029840388619061</v>
      </c>
      <c r="BJ70">
        <v>10.07216818324439</v>
      </c>
      <c r="BK70">
        <v>32.3754789272027</v>
      </c>
      <c r="BL70">
        <v>35.189783611209599</v>
      </c>
      <c r="BM70">
        <v>18.835720816824079</v>
      </c>
      <c r="BN70">
        <v>67.264416315049303</v>
      </c>
      <c r="BO70">
        <v>83.426254434870415</v>
      </c>
      <c r="BP70">
        <v>29.976133651551521</v>
      </c>
      <c r="BQ70">
        <v>39.475476839237068</v>
      </c>
      <c r="BR70">
        <v>21.654135338345981</v>
      </c>
      <c r="BS70">
        <v>51.830663615560923</v>
      </c>
      <c r="BT70">
        <v>20.619860847564979</v>
      </c>
      <c r="BU70">
        <v>18.027433050293979</v>
      </c>
      <c r="BV70">
        <v>42.974040632053949</v>
      </c>
      <c r="BW70">
        <v>48.249708284714792</v>
      </c>
      <c r="BX70">
        <v>36.144919332012151</v>
      </c>
      <c r="BY70">
        <v>25.991478203867509</v>
      </c>
      <c r="BZ70">
        <v>36.244979919678521</v>
      </c>
      <c r="CA70">
        <v>48.870803662258183</v>
      </c>
      <c r="CB70">
        <v>13.31836887392433</v>
      </c>
      <c r="CC70">
        <v>16.977401129943459</v>
      </c>
      <c r="CD70">
        <v>78.148578061520595</v>
      </c>
      <c r="CE70">
        <v>46.56945223406241</v>
      </c>
      <c r="CF70">
        <v>35.550544907929549</v>
      </c>
      <c r="CG70">
        <v>85.255531623262399</v>
      </c>
      <c r="CH70">
        <v>50.630252100840437</v>
      </c>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c r="A71" t="s">
        <v>701</v>
      </c>
      <c r="B71">
        <v>2002</v>
      </c>
      <c r="C71" t="s">
        <v>705</v>
      </c>
      <c r="D71">
        <v>65</v>
      </c>
      <c r="E71" t="s">
        <v>278</v>
      </c>
      <c r="F71" t="s">
        <v>286</v>
      </c>
      <c r="G71" t="s">
        <v>186</v>
      </c>
      <c r="H71">
        <v>0.39504299667670317</v>
      </c>
      <c r="I71">
        <v>0.14036222656447209</v>
      </c>
      <c r="J71">
        <v>0.044460576674525402</v>
      </c>
      <c r="K71">
        <v>0.071011647831869501</v>
      </c>
      <c r="L71">
        <v>0.1762858735268005</v>
      </c>
      <c r="M71">
        <v>0.25457206863331061</v>
      </c>
      <c r="N71">
        <v>0.116826809432032</v>
      </c>
      <c r="O71">
        <v>0.038210328232865097</v>
      </c>
      <c r="P71">
        <v>0.071261384847671194</v>
      </c>
      <c r="Q71">
        <v>0.24315962343697689</v>
      </c>
      <c r="R71">
        <v>0.58671430705758398</v>
      </c>
      <c r="S71">
        <v>0.16760752204354881</v>
      </c>
      <c r="T71">
        <v>0.14290267455703959</v>
      </c>
      <c r="U71">
        <v>0.066661426012275302</v>
      </c>
      <c r="V71">
        <v>0.052950703682367803</v>
      </c>
      <c r="W71" t="s">
        <v>246</v>
      </c>
      <c r="X71" t="s">
        <v>247</v>
      </c>
      <c r="Y71" t="s">
        <v>248</v>
      </c>
      <c r="Z71" t="s">
        <v>249</v>
      </c>
      <c r="AA71" t="s">
        <v>250</v>
      </c>
      <c r="AB71" t="s">
        <v>251</v>
      </c>
      <c r="AC71" t="s">
        <v>252</v>
      </c>
      <c r="AD71" t="s">
        <v>253</v>
      </c>
      <c r="AE71" t="s">
        <v>254</v>
      </c>
      <c r="AF71" t="s">
        <v>255</v>
      </c>
      <c r="AG71" t="s">
        <v>256</v>
      </c>
      <c r="AH71" t="s">
        <v>257</v>
      </c>
      <c r="AI71" t="s">
        <v>258</v>
      </c>
      <c r="AJ71" t="s">
        <v>259</v>
      </c>
      <c r="AK71" t="s">
        <v>260</v>
      </c>
      <c r="AL71" t="s">
        <v>261</v>
      </c>
      <c r="AM71" t="s">
        <v>262</v>
      </c>
      <c r="AN71" t="s">
        <v>263</v>
      </c>
      <c r="AO71" t="s">
        <v>264</v>
      </c>
      <c r="AP71" t="s">
        <v>265</v>
      </c>
      <c r="AQ71" t="s">
        <v>266</v>
      </c>
      <c r="AR71" t="s">
        <v>267</v>
      </c>
      <c r="AS71" t="s">
        <v>268</v>
      </c>
      <c r="AT71" t="s">
        <v>269</v>
      </c>
      <c r="AU71" t="s">
        <v>270</v>
      </c>
      <c r="AV71" t="s">
        <v>271</v>
      </c>
      <c r="AW71" t="s">
        <v>272</v>
      </c>
      <c r="AX71" t="s">
        <v>273</v>
      </c>
      <c r="AY71" t="s">
        <v>274</v>
      </c>
      <c r="AZ71" t="s">
        <v>275</v>
      </c>
      <c r="BA71" t="s">
        <v>276</v>
      </c>
      <c r="BB71" t="s">
        <v>277</v>
      </c>
      <c r="BC71">
        <v>0.70118662351672134</v>
      </c>
      <c r="BD71">
        <v>0.48808498420901508</v>
      </c>
      <c r="BE71">
        <v>0.91664279576053076</v>
      </c>
      <c r="BF71">
        <v>0.0656814449917896</v>
      </c>
      <c r="BG71">
        <v>0.34207525655644438</v>
      </c>
      <c r="BH71">
        <v>0.38731541999515839</v>
      </c>
      <c r="BI71">
        <v>0.1387925052047192</v>
      </c>
      <c r="BJ71">
        <v>0.25101976780671392</v>
      </c>
      <c r="BK71">
        <v>0</v>
      </c>
      <c r="BL71">
        <v>0</v>
      </c>
      <c r="BM71">
        <v>0.2133495885400786</v>
      </c>
      <c r="BN71">
        <v>0</v>
      </c>
      <c r="BO71">
        <v>0.12671059300557369</v>
      </c>
      <c r="BP71">
        <v>0.023866348448687499</v>
      </c>
      <c r="BQ71">
        <v>0.034059945504087301</v>
      </c>
      <c r="BR71">
        <v>0</v>
      </c>
      <c r="BS71">
        <v>0</v>
      </c>
      <c r="BT71">
        <v>0</v>
      </c>
      <c r="BU71">
        <v>0</v>
      </c>
      <c r="BV71">
        <v>0.028216704288939</v>
      </c>
      <c r="BW71">
        <v>0.029171528588098301</v>
      </c>
      <c r="BX71">
        <v>0</v>
      </c>
      <c r="BY71">
        <v>0</v>
      </c>
      <c r="BZ71">
        <v>0.033467202141900798</v>
      </c>
      <c r="CA71">
        <v>0.52899287894200941</v>
      </c>
      <c r="CB71">
        <v>0</v>
      </c>
      <c r="CC71">
        <v>0.76271186440677763</v>
      </c>
      <c r="CD71">
        <v>0</v>
      </c>
      <c r="CE71">
        <v>0</v>
      </c>
      <c r="CF71">
        <v>0.30063885757234349</v>
      </c>
      <c r="CG71">
        <v>0</v>
      </c>
      <c r="CH71">
        <v>0.31512605042016861</v>
      </c>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c r="A72" t="s">
        <v>701</v>
      </c>
      <c r="B72">
        <v>2002</v>
      </c>
      <c r="C72" t="s">
        <v>705</v>
      </c>
      <c r="D72">
        <v>122</v>
      </c>
      <c r="E72" t="s">
        <v>18</v>
      </c>
      <c r="F72" t="s">
        <v>14</v>
      </c>
      <c r="G72" t="s">
        <v>723</v>
      </c>
      <c r="H72">
        <v>75.72079157296065</v>
      </c>
      <c r="I72">
        <v>89.059989463928787</v>
      </c>
      <c r="J72">
        <v>95.409319256666919</v>
      </c>
      <c r="K72">
        <v>98.266973423861359</v>
      </c>
      <c r="L72">
        <v>99.736096013094354</v>
      </c>
      <c r="M72">
        <v>82.38645235952005</v>
      </c>
      <c r="N72">
        <v>93.69606713156</v>
      </c>
      <c r="O72">
        <v>97.488217028443344</v>
      </c>
      <c r="P72">
        <v>99.362153477960391</v>
      </c>
      <c r="Q72">
        <v>99.853651638131865</v>
      </c>
      <c r="R72">
        <v>67.232064791524692</v>
      </c>
      <c r="S72">
        <v>83.272566114597879</v>
      </c>
      <c r="T72">
        <v>89.787985781653205</v>
      </c>
      <c r="U72">
        <v>92.637093595185746</v>
      </c>
      <c r="V72">
        <v>98.365661685389654</v>
      </c>
      <c r="W72" t="s">
        <v>246</v>
      </c>
      <c r="X72" t="s">
        <v>247</v>
      </c>
      <c r="Y72" t="s">
        <v>248</v>
      </c>
      <c r="Z72" t="s">
        <v>249</v>
      </c>
      <c r="AA72" t="s">
        <v>250</v>
      </c>
      <c r="AB72" t="s">
        <v>251</v>
      </c>
      <c r="AC72" t="s">
        <v>252</v>
      </c>
      <c r="AD72" t="s">
        <v>253</v>
      </c>
      <c r="AE72" t="s">
        <v>254</v>
      </c>
      <c r="AF72" t="s">
        <v>255</v>
      </c>
      <c r="AG72" t="s">
        <v>256</v>
      </c>
      <c r="AH72" t="s">
        <v>257</v>
      </c>
      <c r="AI72" t="s">
        <v>258</v>
      </c>
      <c r="AJ72" t="s">
        <v>259</v>
      </c>
      <c r="AK72" t="s">
        <v>260</v>
      </c>
      <c r="AL72" t="s">
        <v>261</v>
      </c>
      <c r="AM72" t="s">
        <v>262</v>
      </c>
      <c r="AN72" t="s">
        <v>263</v>
      </c>
      <c r="AO72" t="s">
        <v>264</v>
      </c>
      <c r="AP72" t="s">
        <v>265</v>
      </c>
      <c r="AQ72" t="s">
        <v>266</v>
      </c>
      <c r="AR72" t="s">
        <v>267</v>
      </c>
      <c r="AS72" t="s">
        <v>268</v>
      </c>
      <c r="AT72" t="s">
        <v>269</v>
      </c>
      <c r="AU72" t="s">
        <v>270</v>
      </c>
      <c r="AV72" t="s">
        <v>271</v>
      </c>
      <c r="AW72" t="s">
        <v>272</v>
      </c>
      <c r="AX72" t="s">
        <v>273</v>
      </c>
      <c r="AY72" t="s">
        <v>274</v>
      </c>
      <c r="AZ72" t="s">
        <v>275</v>
      </c>
      <c r="BA72" t="s">
        <v>276</v>
      </c>
      <c r="BB72" t="s">
        <v>277</v>
      </c>
      <c r="BC72">
        <v>85.086299892125183</v>
      </c>
      <c r="BD72">
        <v>66.293103448275843</v>
      </c>
      <c r="BE72">
        <v>79.169054441260883</v>
      </c>
      <c r="BF72">
        <v>95.314547837483389</v>
      </c>
      <c r="BG72">
        <v>96.803652968037056</v>
      </c>
      <c r="BH72">
        <v>93.721212121212048</v>
      </c>
      <c r="BI72">
        <v>72.866065232477609</v>
      </c>
      <c r="BJ72">
        <v>72.201257861634971</v>
      </c>
      <c r="BK72">
        <v>95.877277085329894</v>
      </c>
      <c r="BL72">
        <v>83.540262504434139</v>
      </c>
      <c r="BM72">
        <v>76.196281621456549</v>
      </c>
      <c r="BN72">
        <v>89.444053483462341</v>
      </c>
      <c r="BO72">
        <v>90.420679168777468</v>
      </c>
      <c r="BP72">
        <v>90.334128878282229</v>
      </c>
      <c r="BQ72">
        <v>89.611716621253436</v>
      </c>
      <c r="BR72">
        <v>92.842105263158345</v>
      </c>
      <c r="BS72">
        <v>89.067278287462159</v>
      </c>
      <c r="BT72">
        <v>80.538827258320666</v>
      </c>
      <c r="BU72">
        <v>77.629000653168092</v>
      </c>
      <c r="BV72">
        <v>90.095936794581945</v>
      </c>
      <c r="BW72">
        <v>96.820303383898576</v>
      </c>
      <c r="BX72">
        <v>89.131050099065149</v>
      </c>
      <c r="BY72">
        <v>95.220949263502277</v>
      </c>
      <c r="BZ72">
        <v>87.068676716917594</v>
      </c>
      <c r="CA72">
        <v>90.700040700040049</v>
      </c>
      <c r="CB72">
        <v>87.874251497005559</v>
      </c>
      <c r="CC72">
        <v>79.745762711864174</v>
      </c>
      <c r="CD72">
        <v>86.054619407321269</v>
      </c>
      <c r="CE72">
        <v>95.756216115161649</v>
      </c>
      <c r="CF72">
        <v>92.17456734386802</v>
      </c>
      <c r="CG72">
        <v>96.746373970991883</v>
      </c>
      <c r="CH72">
        <v>91.847445766270283</v>
      </c>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c r="A73" t="s">
        <v>701</v>
      </c>
      <c r="B73">
        <v>2002</v>
      </c>
      <c r="C73" t="s">
        <v>705</v>
      </c>
      <c r="D73">
        <v>123</v>
      </c>
      <c r="E73" t="s">
        <v>18</v>
      </c>
      <c r="F73" t="s">
        <v>51</v>
      </c>
      <c r="G73" t="s">
        <v>186</v>
      </c>
      <c r="H73">
        <v>24.27920842703935</v>
      </c>
      <c r="I73">
        <v>10.94001053607121</v>
      </c>
      <c r="J73">
        <v>4.5906807433330812</v>
      </c>
      <c r="K73">
        <v>1.733026576138641</v>
      </c>
      <c r="L73">
        <v>0.26390398690564609</v>
      </c>
      <c r="M73">
        <v>17.61354764047995</v>
      </c>
      <c r="N73">
        <v>6.3039328684399996</v>
      </c>
      <c r="O73">
        <v>2.5117829715566562</v>
      </c>
      <c r="P73">
        <v>0.63784652203960945</v>
      </c>
      <c r="Q73">
        <v>0.14634836186813521</v>
      </c>
      <c r="R73">
        <v>32.767935208475308</v>
      </c>
      <c r="S73">
        <v>16.727433885402121</v>
      </c>
      <c r="T73">
        <v>10.212014218346789</v>
      </c>
      <c r="U73">
        <v>7.3629064048142538</v>
      </c>
      <c r="V73">
        <v>1.6343383146103461</v>
      </c>
      <c r="W73" t="s">
        <v>246</v>
      </c>
      <c r="X73" t="s">
        <v>247</v>
      </c>
      <c r="Y73" t="s">
        <v>248</v>
      </c>
      <c r="Z73" t="s">
        <v>249</v>
      </c>
      <c r="AA73" t="s">
        <v>250</v>
      </c>
      <c r="AB73" t="s">
        <v>251</v>
      </c>
      <c r="AC73" t="s">
        <v>252</v>
      </c>
      <c r="AD73" t="s">
        <v>253</v>
      </c>
      <c r="AE73" t="s">
        <v>254</v>
      </c>
      <c r="AF73" t="s">
        <v>255</v>
      </c>
      <c r="AG73" t="s">
        <v>256</v>
      </c>
      <c r="AH73" t="s">
        <v>257</v>
      </c>
      <c r="AI73" t="s">
        <v>258</v>
      </c>
      <c r="AJ73" t="s">
        <v>259</v>
      </c>
      <c r="AK73" t="s">
        <v>260</v>
      </c>
      <c r="AL73" t="s">
        <v>261</v>
      </c>
      <c r="AM73" t="s">
        <v>262</v>
      </c>
      <c r="AN73" t="s">
        <v>263</v>
      </c>
      <c r="AO73" t="s">
        <v>264</v>
      </c>
      <c r="AP73" t="s">
        <v>265</v>
      </c>
      <c r="AQ73" t="s">
        <v>266</v>
      </c>
      <c r="AR73" t="s">
        <v>267</v>
      </c>
      <c r="AS73" t="s">
        <v>268</v>
      </c>
      <c r="AT73" t="s">
        <v>269</v>
      </c>
      <c r="AU73" t="s">
        <v>270</v>
      </c>
      <c r="AV73" t="s">
        <v>271</v>
      </c>
      <c r="AW73" t="s">
        <v>272</v>
      </c>
      <c r="AX73" t="s">
        <v>273</v>
      </c>
      <c r="AY73" t="s">
        <v>274</v>
      </c>
      <c r="AZ73" t="s">
        <v>275</v>
      </c>
      <c r="BA73" t="s">
        <v>276</v>
      </c>
      <c r="BB73" t="s">
        <v>277</v>
      </c>
      <c r="BC73">
        <v>14.913700107874821</v>
      </c>
      <c r="BD73">
        <v>33.706896551724157</v>
      </c>
      <c r="BE73">
        <v>20.830945558739121</v>
      </c>
      <c r="BF73">
        <v>4.6854521625166106</v>
      </c>
      <c r="BG73">
        <v>3.1963470319629441</v>
      </c>
      <c r="BH73">
        <v>6.2787878787879521</v>
      </c>
      <c r="BI73">
        <v>27.133934767522391</v>
      </c>
      <c r="BJ73">
        <v>27.798742138365029</v>
      </c>
      <c r="BK73">
        <v>4.1227229146701063</v>
      </c>
      <c r="BL73">
        <v>16.459737495565861</v>
      </c>
      <c r="BM73">
        <v>23.803718378543451</v>
      </c>
      <c r="BN73">
        <v>10.555946516537659</v>
      </c>
      <c r="BO73">
        <v>9.5793208312225318</v>
      </c>
      <c r="BP73">
        <v>9.6658711217177711</v>
      </c>
      <c r="BQ73">
        <v>10.388283378746561</v>
      </c>
      <c r="BR73">
        <v>7.157894736841655</v>
      </c>
      <c r="BS73">
        <v>10.932721712537839</v>
      </c>
      <c r="BT73">
        <v>19.461172741679331</v>
      </c>
      <c r="BU73">
        <v>22.370999346831908</v>
      </c>
      <c r="BV73">
        <v>9.9040632054180548</v>
      </c>
      <c r="BW73">
        <v>3.179696616101424</v>
      </c>
      <c r="BX73">
        <v>10.868949900934849</v>
      </c>
      <c r="BY73">
        <v>4.7790507364977231</v>
      </c>
      <c r="BZ73">
        <v>12.93132328308241</v>
      </c>
      <c r="CA73">
        <v>9.2999592999599514</v>
      </c>
      <c r="CB73">
        <v>12.125748502994441</v>
      </c>
      <c r="CC73">
        <v>20.25423728813583</v>
      </c>
      <c r="CD73">
        <v>13.945380592678729</v>
      </c>
      <c r="CE73">
        <v>4.2437838848383507</v>
      </c>
      <c r="CF73">
        <v>7.82543265613198</v>
      </c>
      <c r="CG73">
        <v>3.2536260290081169</v>
      </c>
      <c r="CH73">
        <v>8.1525542337297168</v>
      </c>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c r="A74" t="s">
        <v>701</v>
      </c>
      <c r="B74">
        <v>2002</v>
      </c>
      <c r="C74" t="s">
        <v>705</v>
      </c>
      <c r="D74">
        <v>124</v>
      </c>
      <c r="E74" t="s">
        <v>50</v>
      </c>
      <c r="F74" t="s">
        <v>15</v>
      </c>
      <c r="G74" t="s">
        <v>724</v>
      </c>
      <c r="H74">
        <v>55.625955623299433</v>
      </c>
      <c r="I74">
        <v>64.78696421734675</v>
      </c>
      <c r="J74">
        <v>79.572256616591091</v>
      </c>
      <c r="K74">
        <v>92.31651113203516</v>
      </c>
      <c r="L74">
        <v>98.769613334474599</v>
      </c>
      <c r="M74">
        <v>52.036389542645743</v>
      </c>
      <c r="N74">
        <v>72.154392601141268</v>
      </c>
      <c r="O74">
        <v>86.821407046419935</v>
      </c>
      <c r="P74">
        <v>95.576018591702734</v>
      </c>
      <c r="Q74">
        <v>99.43572513592477</v>
      </c>
      <c r="R74">
        <v>54.605781648558683</v>
      </c>
      <c r="S74">
        <v>64.875923178010865</v>
      </c>
      <c r="T74">
        <v>70.795202611083027</v>
      </c>
      <c r="U74">
        <v>78.843973490462957</v>
      </c>
      <c r="V74">
        <v>94.372768557365916</v>
      </c>
      <c r="W74" t="s">
        <v>246</v>
      </c>
      <c r="X74" t="s">
        <v>247</v>
      </c>
      <c r="Y74" t="s">
        <v>248</v>
      </c>
      <c r="Z74" t="s">
        <v>249</v>
      </c>
      <c r="AA74" t="s">
        <v>250</v>
      </c>
      <c r="AB74" t="s">
        <v>251</v>
      </c>
      <c r="AC74" t="s">
        <v>252</v>
      </c>
      <c r="AD74" t="s">
        <v>253</v>
      </c>
      <c r="AE74" t="s">
        <v>254</v>
      </c>
      <c r="AF74" t="s">
        <v>255</v>
      </c>
      <c r="AG74" t="s">
        <v>256</v>
      </c>
      <c r="AH74" t="s">
        <v>257</v>
      </c>
      <c r="AI74" t="s">
        <v>258</v>
      </c>
      <c r="AJ74" t="s">
        <v>259</v>
      </c>
      <c r="AK74" t="s">
        <v>260</v>
      </c>
      <c r="AL74" t="s">
        <v>261</v>
      </c>
      <c r="AM74" t="s">
        <v>262</v>
      </c>
      <c r="AN74" t="s">
        <v>263</v>
      </c>
      <c r="AO74" t="s">
        <v>264</v>
      </c>
      <c r="AP74" t="s">
        <v>265</v>
      </c>
      <c r="AQ74" t="s">
        <v>266</v>
      </c>
      <c r="AR74" t="s">
        <v>267</v>
      </c>
      <c r="AS74" t="s">
        <v>268</v>
      </c>
      <c r="AT74" t="s">
        <v>269</v>
      </c>
      <c r="AU74" t="s">
        <v>270</v>
      </c>
      <c r="AV74" t="s">
        <v>271</v>
      </c>
      <c r="AW74" t="s">
        <v>272</v>
      </c>
      <c r="AX74" t="s">
        <v>273</v>
      </c>
      <c r="AY74" t="s">
        <v>274</v>
      </c>
      <c r="AZ74" t="s">
        <v>275</v>
      </c>
      <c r="BA74" t="s">
        <v>276</v>
      </c>
      <c r="BB74" t="s">
        <v>277</v>
      </c>
      <c r="BC74">
        <v>70.280474649406727</v>
      </c>
      <c r="BD74">
        <v>56.350574712643663</v>
      </c>
      <c r="BE74">
        <v>64.641833810888329</v>
      </c>
      <c r="BF74">
        <v>88.302752293577782</v>
      </c>
      <c r="BG74">
        <v>82.831050228310943</v>
      </c>
      <c r="BH74">
        <v>86.93333333333328</v>
      </c>
      <c r="BI74">
        <v>58.605135322692703</v>
      </c>
      <c r="BJ74">
        <v>63.270440251572111</v>
      </c>
      <c r="BK74">
        <v>82.774049217001476</v>
      </c>
      <c r="BL74">
        <v>74.139765874423503</v>
      </c>
      <c r="BM74">
        <v>65.58975921974978</v>
      </c>
      <c r="BN74">
        <v>70.689655172413779</v>
      </c>
      <c r="BO74">
        <v>66.244298023314002</v>
      </c>
      <c r="BP74">
        <v>77.94749403341342</v>
      </c>
      <c r="BQ74">
        <v>79.155313351498663</v>
      </c>
      <c r="BR74">
        <v>83.007518796992883</v>
      </c>
      <c r="BS74">
        <v>78.402140672783219</v>
      </c>
      <c r="BT74">
        <v>71.061806656101894</v>
      </c>
      <c r="BU74">
        <v>67.341606792945953</v>
      </c>
      <c r="BV74">
        <v>74.83069977426598</v>
      </c>
      <c r="BW74">
        <v>84.130688448075801</v>
      </c>
      <c r="BX74">
        <v>77.809227285592286</v>
      </c>
      <c r="BY74">
        <v>86.48117839607184</v>
      </c>
      <c r="BZ74">
        <v>68.1742043551086</v>
      </c>
      <c r="CA74">
        <v>69.922669922669485</v>
      </c>
      <c r="CB74">
        <v>73.241017964071546</v>
      </c>
      <c r="CC74">
        <v>70.310734463276631</v>
      </c>
      <c r="CD74">
        <v>66.676350958744905</v>
      </c>
      <c r="CE74">
        <v>84.744812114413861</v>
      </c>
      <c r="CF74">
        <v>83.634311512415749</v>
      </c>
      <c r="CG74">
        <v>83.67306938455522</v>
      </c>
      <c r="CH74">
        <v>77.396780965710434</v>
      </c>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c r="A75" t="s">
        <v>701</v>
      </c>
      <c r="B75">
        <v>2002</v>
      </c>
      <c r="C75" t="s">
        <v>705</v>
      </c>
      <c r="D75">
        <v>125</v>
      </c>
      <c r="E75" t="s">
        <v>50</v>
      </c>
      <c r="F75" t="s">
        <v>16</v>
      </c>
      <c r="G75" t="s">
        <v>725</v>
      </c>
      <c r="H75">
        <v>20.094835949661221</v>
      </c>
      <c r="I75">
        <v>24.273025246582041</v>
      </c>
      <c r="J75">
        <v>15.837062640075819</v>
      </c>
      <c r="K75">
        <v>5.9504622918261987</v>
      </c>
      <c r="L75">
        <v>0.9664826786197549</v>
      </c>
      <c r="M75">
        <v>30.35006281687431</v>
      </c>
      <c r="N75">
        <v>21.541674530418739</v>
      </c>
      <c r="O75">
        <v>10.666809982023411</v>
      </c>
      <c r="P75">
        <v>3.7861348862576598</v>
      </c>
      <c r="Q75">
        <v>0.41792650220708982</v>
      </c>
      <c r="R75">
        <v>12.62628314296601</v>
      </c>
      <c r="S75">
        <v>18.396642936587021</v>
      </c>
      <c r="T75">
        <v>18.992783170570181</v>
      </c>
      <c r="U75">
        <v>13.79312010472279</v>
      </c>
      <c r="V75">
        <v>3.992893128023729</v>
      </c>
      <c r="W75" t="s">
        <v>246</v>
      </c>
      <c r="X75" t="s">
        <v>247</v>
      </c>
      <c r="Y75" t="s">
        <v>248</v>
      </c>
      <c r="Z75" t="s">
        <v>249</v>
      </c>
      <c r="AA75" t="s">
        <v>250</v>
      </c>
      <c r="AB75" t="s">
        <v>251</v>
      </c>
      <c r="AC75" t="s">
        <v>252</v>
      </c>
      <c r="AD75" t="s">
        <v>253</v>
      </c>
      <c r="AE75" t="s">
        <v>254</v>
      </c>
      <c r="AF75" t="s">
        <v>255</v>
      </c>
      <c r="AG75" t="s">
        <v>256</v>
      </c>
      <c r="AH75" t="s">
        <v>257</v>
      </c>
      <c r="AI75" t="s">
        <v>258</v>
      </c>
      <c r="AJ75" t="s">
        <v>259</v>
      </c>
      <c r="AK75" t="s">
        <v>260</v>
      </c>
      <c r="AL75" t="s">
        <v>261</v>
      </c>
      <c r="AM75" t="s">
        <v>262</v>
      </c>
      <c r="AN75" t="s">
        <v>263</v>
      </c>
      <c r="AO75" t="s">
        <v>264</v>
      </c>
      <c r="AP75" t="s">
        <v>265</v>
      </c>
      <c r="AQ75" t="s">
        <v>266</v>
      </c>
      <c r="AR75" t="s">
        <v>267</v>
      </c>
      <c r="AS75" t="s">
        <v>268</v>
      </c>
      <c r="AT75" t="s">
        <v>269</v>
      </c>
      <c r="AU75" t="s">
        <v>270</v>
      </c>
      <c r="AV75" t="s">
        <v>271</v>
      </c>
      <c r="AW75" t="s">
        <v>272</v>
      </c>
      <c r="AX75" t="s">
        <v>273</v>
      </c>
      <c r="AY75" t="s">
        <v>274</v>
      </c>
      <c r="AZ75" t="s">
        <v>275</v>
      </c>
      <c r="BA75" t="s">
        <v>276</v>
      </c>
      <c r="BB75" t="s">
        <v>277</v>
      </c>
      <c r="BC75">
        <v>14.805825242718459</v>
      </c>
      <c r="BD75">
        <v>9.9425287356321839</v>
      </c>
      <c r="BE75">
        <v>14.52722063037255</v>
      </c>
      <c r="BF75">
        <v>7.0117955439056079</v>
      </c>
      <c r="BG75">
        <v>13.97260273972611</v>
      </c>
      <c r="BH75">
        <v>6.7878787878787774</v>
      </c>
      <c r="BI75">
        <v>14.260929909784901</v>
      </c>
      <c r="BJ75">
        <v>8.93081761006286</v>
      </c>
      <c r="BK75">
        <v>13.103227868328419</v>
      </c>
      <c r="BL75">
        <v>9.400496630010629</v>
      </c>
      <c r="BM75">
        <v>10.60652240170676</v>
      </c>
      <c r="BN75">
        <v>18.754398311048561</v>
      </c>
      <c r="BO75">
        <v>24.176381145463459</v>
      </c>
      <c r="BP75">
        <v>12.386634844868819</v>
      </c>
      <c r="BQ75">
        <v>10.45640326975478</v>
      </c>
      <c r="BR75">
        <v>9.8345864661654598</v>
      </c>
      <c r="BS75">
        <v>10.66513761467894</v>
      </c>
      <c r="BT75">
        <v>9.4770206022187633</v>
      </c>
      <c r="BU75">
        <v>10.287393860222121</v>
      </c>
      <c r="BV75">
        <v>15.26523702031597</v>
      </c>
      <c r="BW75">
        <v>12.689614935822769</v>
      </c>
      <c r="BX75">
        <v>11.32182281347286</v>
      </c>
      <c r="BY75">
        <v>8.7397708674304226</v>
      </c>
      <c r="BZ75">
        <v>18.89447236180899</v>
      </c>
      <c r="CA75">
        <v>20.77737077737055</v>
      </c>
      <c r="CB75">
        <v>14.63323353293403</v>
      </c>
      <c r="CC75">
        <v>9.4350282485875443</v>
      </c>
      <c r="CD75">
        <v>19.378268448576382</v>
      </c>
      <c r="CE75">
        <v>11.011404000747779</v>
      </c>
      <c r="CF75">
        <v>8.5402558314522832</v>
      </c>
      <c r="CG75">
        <v>13.073304586436659</v>
      </c>
      <c r="CH75">
        <v>14.450664800559849</v>
      </c>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c r="A76" t="s">
        <v>701</v>
      </c>
      <c r="B76">
        <v>2002</v>
      </c>
      <c r="C76" t="s">
        <v>705</v>
      </c>
      <c r="D76">
        <v>126</v>
      </c>
      <c r="E76" t="s">
        <v>50</v>
      </c>
      <c r="F76" t="s">
        <v>22</v>
      </c>
      <c r="G76" t="s">
        <v>726</v>
      </c>
      <c r="H76">
        <v>7.6923993921371157</v>
      </c>
      <c r="I76">
        <v>5.1289982667225518</v>
      </c>
      <c r="J76">
        <v>3.0607449953085881</v>
      </c>
      <c r="K76">
        <v>0.9642450220669655</v>
      </c>
      <c r="L76">
        <v>0.26390398690564632</v>
      </c>
      <c r="M76">
        <v>6.7083195404823162</v>
      </c>
      <c r="N76">
        <v>3.3353138361084249</v>
      </c>
      <c r="O76">
        <v>1.605786659059633</v>
      </c>
      <c r="P76">
        <v>0.38578193734366628</v>
      </c>
      <c r="Q76">
        <v>0.1463483618681404</v>
      </c>
      <c r="R76">
        <v>8.6542192502515114</v>
      </c>
      <c r="S76">
        <v>6.7758301701704404</v>
      </c>
      <c r="T76">
        <v>4.7897401614792532</v>
      </c>
      <c r="U76">
        <v>5.032541511895932</v>
      </c>
      <c r="V76">
        <v>0.94399149772111712</v>
      </c>
      <c r="W76" t="s">
        <v>246</v>
      </c>
      <c r="X76" t="s">
        <v>247</v>
      </c>
      <c r="Y76" t="s">
        <v>248</v>
      </c>
      <c r="Z76" t="s">
        <v>249</v>
      </c>
      <c r="AA76" t="s">
        <v>250</v>
      </c>
      <c r="AB76" t="s">
        <v>251</v>
      </c>
      <c r="AC76" t="s">
        <v>252</v>
      </c>
      <c r="AD76" t="s">
        <v>253</v>
      </c>
      <c r="AE76" t="s">
        <v>254</v>
      </c>
      <c r="AF76" t="s">
        <v>255</v>
      </c>
      <c r="AG76" t="s">
        <v>256</v>
      </c>
      <c r="AH76" t="s">
        <v>257</v>
      </c>
      <c r="AI76" t="s">
        <v>258</v>
      </c>
      <c r="AJ76" t="s">
        <v>259</v>
      </c>
      <c r="AK76" t="s">
        <v>260</v>
      </c>
      <c r="AL76" t="s">
        <v>261</v>
      </c>
      <c r="AM76" t="s">
        <v>262</v>
      </c>
      <c r="AN76" t="s">
        <v>263</v>
      </c>
      <c r="AO76" t="s">
        <v>264</v>
      </c>
      <c r="AP76" t="s">
        <v>265</v>
      </c>
      <c r="AQ76" t="s">
        <v>266</v>
      </c>
      <c r="AR76" t="s">
        <v>267</v>
      </c>
      <c r="AS76" t="s">
        <v>268</v>
      </c>
      <c r="AT76" t="s">
        <v>269</v>
      </c>
      <c r="AU76" t="s">
        <v>270</v>
      </c>
      <c r="AV76" t="s">
        <v>271</v>
      </c>
      <c r="AW76" t="s">
        <v>272</v>
      </c>
      <c r="AX76" t="s">
        <v>273</v>
      </c>
      <c r="AY76" t="s">
        <v>274</v>
      </c>
      <c r="AZ76" t="s">
        <v>275</v>
      </c>
      <c r="BA76" t="s">
        <v>276</v>
      </c>
      <c r="BB76" t="s">
        <v>277</v>
      </c>
      <c r="BC76">
        <v>6.4724919093850612</v>
      </c>
      <c r="BD76">
        <v>10.459770114942559</v>
      </c>
      <c r="BE76">
        <v>10.20057306590239</v>
      </c>
      <c r="BF76">
        <v>2.522935779816748</v>
      </c>
      <c r="BG76">
        <v>0.73059360730539957</v>
      </c>
      <c r="BH76">
        <v>2.1090909090909782</v>
      </c>
      <c r="BI76">
        <v>6.453851492019222</v>
      </c>
      <c r="BJ76">
        <v>9.779874213836802</v>
      </c>
      <c r="BK76">
        <v>1.1824864173866469</v>
      </c>
      <c r="BL76">
        <v>5.356509400496698</v>
      </c>
      <c r="BM76">
        <v>7.2538860103630789</v>
      </c>
      <c r="BN76">
        <v>3.3427163969035951</v>
      </c>
      <c r="BO76">
        <v>3.1170805879382808</v>
      </c>
      <c r="BP76">
        <v>6.181384248209385</v>
      </c>
      <c r="BQ76">
        <v>3.6784741144413702</v>
      </c>
      <c r="BR76">
        <v>4.0601503759393864</v>
      </c>
      <c r="BS76">
        <v>3.325688073394081</v>
      </c>
      <c r="BT76">
        <v>4.5958795562592627</v>
      </c>
      <c r="BU76">
        <v>9.2096668843890104</v>
      </c>
      <c r="BV76">
        <v>7.0541760722352134</v>
      </c>
      <c r="BW76">
        <v>1.0210035005821529</v>
      </c>
      <c r="BX76">
        <v>6.3119162185120361</v>
      </c>
      <c r="BY76">
        <v>1.9967266775779391</v>
      </c>
      <c r="BZ76">
        <v>6.2311557788948262</v>
      </c>
      <c r="CA76">
        <v>5.2096052096059138</v>
      </c>
      <c r="CB76">
        <v>3.255988023952574</v>
      </c>
      <c r="CC76">
        <v>7.8248587570624082</v>
      </c>
      <c r="CD76">
        <v>4.1545613015689042</v>
      </c>
      <c r="CE76">
        <v>2.0003739016639361</v>
      </c>
      <c r="CF76">
        <v>5.1542513167790496</v>
      </c>
      <c r="CG76">
        <v>1.3132105056839369</v>
      </c>
      <c r="CH76">
        <v>5.5283414975505618</v>
      </c>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c r="A77" t="s">
        <v>701</v>
      </c>
      <c r="B77">
        <v>2002</v>
      </c>
      <c r="C77" t="s">
        <v>705</v>
      </c>
      <c r="D77">
        <v>127</v>
      </c>
      <c r="E77" t="s">
        <v>50</v>
      </c>
      <c r="F77" t="s">
        <v>19</v>
      </c>
      <c r="G77" t="s">
        <v>727</v>
      </c>
      <c r="H77">
        <v>16.586809034902231</v>
      </c>
      <c r="I77">
        <v>5.8110122693486579</v>
      </c>
      <c r="J77">
        <v>1.5299357480244959</v>
      </c>
      <c r="K77">
        <v>0.76878155407167592</v>
      </c>
      <c r="L77">
        <v>0</v>
      </c>
      <c r="M77">
        <v>10.905228099997631</v>
      </c>
      <c r="N77">
        <v>2.9686190323315649</v>
      </c>
      <c r="O77">
        <v>0.90599631249702228</v>
      </c>
      <c r="P77">
        <v>0.25206458469593962</v>
      </c>
      <c r="Q77">
        <v>0</v>
      </c>
      <c r="R77">
        <v>24.1137159582238</v>
      </c>
      <c r="S77">
        <v>9.9516037152316699</v>
      </c>
      <c r="T77">
        <v>5.4222740568675336</v>
      </c>
      <c r="U77">
        <v>2.3303648929183209</v>
      </c>
      <c r="V77">
        <v>0.6903468168892376</v>
      </c>
      <c r="W77" t="s">
        <v>246</v>
      </c>
      <c r="X77" t="s">
        <v>247</v>
      </c>
      <c r="Y77" t="s">
        <v>248</v>
      </c>
      <c r="Z77" t="s">
        <v>249</v>
      </c>
      <c r="AA77" t="s">
        <v>250</v>
      </c>
      <c r="AB77" t="s">
        <v>251</v>
      </c>
      <c r="AC77" t="s">
        <v>252</v>
      </c>
      <c r="AD77" t="s">
        <v>253</v>
      </c>
      <c r="AE77" t="s">
        <v>254</v>
      </c>
      <c r="AF77" t="s">
        <v>255</v>
      </c>
      <c r="AG77" t="s">
        <v>256</v>
      </c>
      <c r="AH77" t="s">
        <v>257</v>
      </c>
      <c r="AI77" t="s">
        <v>258</v>
      </c>
      <c r="AJ77" t="s">
        <v>259</v>
      </c>
      <c r="AK77" t="s">
        <v>260</v>
      </c>
      <c r="AL77" t="s">
        <v>261</v>
      </c>
      <c r="AM77" t="s">
        <v>262</v>
      </c>
      <c r="AN77" t="s">
        <v>263</v>
      </c>
      <c r="AO77" t="s">
        <v>264</v>
      </c>
      <c r="AP77" t="s">
        <v>265</v>
      </c>
      <c r="AQ77" t="s">
        <v>266</v>
      </c>
      <c r="AR77" t="s">
        <v>267</v>
      </c>
      <c r="AS77" t="s">
        <v>268</v>
      </c>
      <c r="AT77" t="s">
        <v>269</v>
      </c>
      <c r="AU77" t="s">
        <v>270</v>
      </c>
      <c r="AV77" t="s">
        <v>271</v>
      </c>
      <c r="AW77" t="s">
        <v>272</v>
      </c>
      <c r="AX77" t="s">
        <v>273</v>
      </c>
      <c r="AY77" t="s">
        <v>274</v>
      </c>
      <c r="AZ77" t="s">
        <v>275</v>
      </c>
      <c r="BA77" t="s">
        <v>276</v>
      </c>
      <c r="BB77" t="s">
        <v>277</v>
      </c>
      <c r="BC77">
        <v>8.4412081984897558</v>
      </c>
      <c r="BD77">
        <v>23.247126436781599</v>
      </c>
      <c r="BE77">
        <v>10.63037249283672</v>
      </c>
      <c r="BF77">
        <v>2.1625163826998621</v>
      </c>
      <c r="BG77">
        <v>2.4657534246575481</v>
      </c>
      <c r="BH77">
        <v>4.1696969696969646</v>
      </c>
      <c r="BI77">
        <v>20.680083275503179</v>
      </c>
      <c r="BJ77">
        <v>18.01886792452823</v>
      </c>
      <c r="BK77">
        <v>2.9402364972834518</v>
      </c>
      <c r="BL77">
        <v>11.10322809506917</v>
      </c>
      <c r="BM77">
        <v>16.549832368180379</v>
      </c>
      <c r="BN77">
        <v>7.2132301196340647</v>
      </c>
      <c r="BO77">
        <v>6.4622402432842581</v>
      </c>
      <c r="BP77">
        <v>3.4844868735083772</v>
      </c>
      <c r="BQ77">
        <v>6.7098092643051874</v>
      </c>
      <c r="BR77">
        <v>3.0977443609022699</v>
      </c>
      <c r="BS77">
        <v>7.6070336391437614</v>
      </c>
      <c r="BT77">
        <v>14.86529318542008</v>
      </c>
      <c r="BU77">
        <v>13.16133246244291</v>
      </c>
      <c r="BV77">
        <v>2.8498871331828379</v>
      </c>
      <c r="BW77">
        <v>2.158693115519275</v>
      </c>
      <c r="BX77">
        <v>4.5570336824228219</v>
      </c>
      <c r="BY77">
        <v>2.7823240589197979</v>
      </c>
      <c r="BZ77">
        <v>6.7001675041875801</v>
      </c>
      <c r="CA77">
        <v>4.0903540903540518</v>
      </c>
      <c r="CB77">
        <v>8.8697604790418527</v>
      </c>
      <c r="CC77">
        <v>12.42937853107342</v>
      </c>
      <c r="CD77">
        <v>9.7908192911098126</v>
      </c>
      <c r="CE77">
        <v>2.2434099831744221</v>
      </c>
      <c r="CF77">
        <v>2.671181339352918</v>
      </c>
      <c r="CG77">
        <v>1.940415523324184</v>
      </c>
      <c r="CH77">
        <v>2.624212736179151</v>
      </c>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c r="A78" t="s">
        <v>701</v>
      </c>
      <c r="B78">
        <v>2002</v>
      </c>
      <c r="C78" t="s">
        <v>705</v>
      </c>
      <c r="D78">
        <v>130</v>
      </c>
      <c r="E78" t="s">
        <v>47</v>
      </c>
      <c r="F78" t="s">
        <v>42</v>
      </c>
      <c r="G78" t="s">
        <v>186</v>
      </c>
      <c r="H78">
        <v>89.793826154417872</v>
      </c>
      <c r="I78">
        <v>91.956197286677494</v>
      </c>
      <c r="J78">
        <v>93.197098141022295</v>
      </c>
      <c r="K78">
        <v>93.824819327667825</v>
      </c>
      <c r="L78">
        <v>87.714176103150592</v>
      </c>
      <c r="M78">
        <v>89.511342802795227</v>
      </c>
      <c r="N78">
        <v>92.647496708702988</v>
      </c>
      <c r="O78">
        <v>93.213902684065545</v>
      </c>
      <c r="P78">
        <v>93.46434051333344</v>
      </c>
      <c r="Q78">
        <v>74.127496939489745</v>
      </c>
      <c r="R78">
        <v>88.76616748830682</v>
      </c>
      <c r="S78">
        <v>91.728210409998454</v>
      </c>
      <c r="T78">
        <v>93.725836997349845</v>
      </c>
      <c r="U78">
        <v>91.945617396758124</v>
      </c>
      <c r="V78">
        <v>95.043564257258879</v>
      </c>
      <c r="W78" t="s">
        <v>246</v>
      </c>
      <c r="X78" t="s">
        <v>247</v>
      </c>
      <c r="Y78" t="s">
        <v>248</v>
      </c>
      <c r="Z78" t="s">
        <v>249</v>
      </c>
      <c r="AA78" t="s">
        <v>250</v>
      </c>
      <c r="AB78" t="s">
        <v>251</v>
      </c>
      <c r="AC78" t="s">
        <v>252</v>
      </c>
      <c r="AD78" t="s">
        <v>253</v>
      </c>
      <c r="AE78" t="s">
        <v>254</v>
      </c>
      <c r="AF78" t="s">
        <v>255</v>
      </c>
      <c r="AG78" t="s">
        <v>256</v>
      </c>
      <c r="AH78" t="s">
        <v>257</v>
      </c>
      <c r="AI78" t="s">
        <v>258</v>
      </c>
      <c r="AJ78" t="s">
        <v>259</v>
      </c>
      <c r="AK78" t="s">
        <v>260</v>
      </c>
      <c r="AL78" t="s">
        <v>261</v>
      </c>
      <c r="AM78" t="s">
        <v>262</v>
      </c>
      <c r="AN78" t="s">
        <v>263</v>
      </c>
      <c r="AO78" t="s">
        <v>264</v>
      </c>
      <c r="AP78" t="s">
        <v>265</v>
      </c>
      <c r="AQ78" t="s">
        <v>266</v>
      </c>
      <c r="AR78" t="s">
        <v>267</v>
      </c>
      <c r="AS78" t="s">
        <v>268</v>
      </c>
      <c r="AT78" t="s">
        <v>269</v>
      </c>
      <c r="AU78" t="s">
        <v>270</v>
      </c>
      <c r="AV78" t="s">
        <v>271</v>
      </c>
      <c r="AW78" t="s">
        <v>272</v>
      </c>
      <c r="AX78" t="s">
        <v>273</v>
      </c>
      <c r="AY78" t="s">
        <v>274</v>
      </c>
      <c r="AZ78" t="s">
        <v>275</v>
      </c>
      <c r="BA78" t="s">
        <v>276</v>
      </c>
      <c r="BB78" t="s">
        <v>277</v>
      </c>
      <c r="BC78">
        <v>89.10576486609169</v>
      </c>
      <c r="BD78">
        <v>82.710053423992235</v>
      </c>
      <c r="BE78">
        <v>81.878850102669375</v>
      </c>
      <c r="BF78">
        <v>96.256684491978632</v>
      </c>
      <c r="BG78">
        <v>91.83673469387756</v>
      </c>
      <c r="BH78">
        <v>96.148678907299583</v>
      </c>
      <c r="BI78">
        <v>88.956680902989632</v>
      </c>
      <c r="BJ78">
        <v>85.870080606922699</v>
      </c>
      <c r="BK78">
        <v>97.907239819004516</v>
      </c>
      <c r="BL78">
        <v>90.781440781440793</v>
      </c>
      <c r="BM78">
        <v>87.860082304526742</v>
      </c>
      <c r="BN78">
        <v>92.868589743589752</v>
      </c>
      <c r="BO78">
        <v>93.395597064709804</v>
      </c>
      <c r="BP78">
        <v>89.025423728813564</v>
      </c>
      <c r="BQ78">
        <v>94.398682042833599</v>
      </c>
      <c r="BR78">
        <v>91.176470588235304</v>
      </c>
      <c r="BS78">
        <v>94.845971563981053</v>
      </c>
      <c r="BT78">
        <v>92.944038929440396</v>
      </c>
      <c r="BU78">
        <v>82.386363636363598</v>
      </c>
      <c r="BV78">
        <v>84.605597964376557</v>
      </c>
      <c r="BW78">
        <v>97.91044776119405</v>
      </c>
      <c r="BX78">
        <v>90.219298245614056</v>
      </c>
      <c r="BY78">
        <v>97.014194811551633</v>
      </c>
      <c r="BZ78">
        <v>90.854572713643179</v>
      </c>
      <c r="CA78">
        <v>88.421528720036193</v>
      </c>
      <c r="CB78">
        <v>94.582814445828163</v>
      </c>
      <c r="CC78">
        <v>87.746858168761221</v>
      </c>
      <c r="CD78">
        <v>90.501519756838917</v>
      </c>
      <c r="CE78">
        <v>93.354838709677409</v>
      </c>
      <c r="CF78">
        <v>91.945914168136369</v>
      </c>
      <c r="CG78">
        <v>92.692307692307679</v>
      </c>
      <c r="CH78">
        <v>92.257415786827551</v>
      </c>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c r="A79" t="s">
        <v>701</v>
      </c>
      <c r="B79">
        <v>2002</v>
      </c>
      <c r="C79" t="s">
        <v>705</v>
      </c>
      <c r="D79">
        <v>139</v>
      </c>
      <c r="E79" t="s">
        <v>47</v>
      </c>
      <c r="F79" t="s">
        <v>19</v>
      </c>
      <c r="G79" t="s">
        <v>186</v>
      </c>
      <c r="H79">
        <v>16.54933992715571</v>
      </c>
      <c r="I79">
        <v>5.806916631165647</v>
      </c>
      <c r="J79">
        <v>1.528821127709014</v>
      </c>
      <c r="K79">
        <v>0.76831248193084545</v>
      </c>
      <c r="L79">
        <v>0</v>
      </c>
      <c r="M79">
        <v>10.875909787632599</v>
      </c>
      <c r="N79">
        <v>2.9676716427612582</v>
      </c>
      <c r="O79">
        <v>0.90482307379195592</v>
      </c>
      <c r="P79">
        <v>0.2520117346751618</v>
      </c>
      <c r="Q79">
        <v>0</v>
      </c>
      <c r="R79">
        <v>24.09789553097578</v>
      </c>
      <c r="S79">
        <v>9.9388793544243335</v>
      </c>
      <c r="T79">
        <v>5.4171299812348392</v>
      </c>
      <c r="U79">
        <v>2.3301072966014091</v>
      </c>
      <c r="V79">
        <v>0.68944490268309422</v>
      </c>
      <c r="W79" t="s">
        <v>246</v>
      </c>
      <c r="X79" t="s">
        <v>247</v>
      </c>
      <c r="Y79" t="s">
        <v>248</v>
      </c>
      <c r="Z79" t="s">
        <v>249</v>
      </c>
      <c r="AA79" t="s">
        <v>250</v>
      </c>
      <c r="AB79" t="s">
        <v>251</v>
      </c>
      <c r="AC79" t="s">
        <v>252</v>
      </c>
      <c r="AD79" t="s">
        <v>253</v>
      </c>
      <c r="AE79" t="s">
        <v>254</v>
      </c>
      <c r="AF79" t="s">
        <v>255</v>
      </c>
      <c r="AG79" t="s">
        <v>256</v>
      </c>
      <c r="AH79" t="s">
        <v>257</v>
      </c>
      <c r="AI79" t="s">
        <v>258</v>
      </c>
      <c r="AJ79" t="s">
        <v>259</v>
      </c>
      <c r="AK79" t="s">
        <v>260</v>
      </c>
      <c r="AL79" t="s">
        <v>261</v>
      </c>
      <c r="AM79" t="s">
        <v>262</v>
      </c>
      <c r="AN79" t="s">
        <v>263</v>
      </c>
      <c r="AO79" t="s">
        <v>264</v>
      </c>
      <c r="AP79" t="s">
        <v>265</v>
      </c>
      <c r="AQ79" t="s">
        <v>266</v>
      </c>
      <c r="AR79" t="s">
        <v>267</v>
      </c>
      <c r="AS79" t="s">
        <v>268</v>
      </c>
      <c r="AT79" t="s">
        <v>269</v>
      </c>
      <c r="AU79" t="s">
        <v>270</v>
      </c>
      <c r="AV79" t="s">
        <v>271</v>
      </c>
      <c r="AW79" t="s">
        <v>272</v>
      </c>
      <c r="AX79" t="s">
        <v>273</v>
      </c>
      <c r="AY79" t="s">
        <v>274</v>
      </c>
      <c r="AZ79" t="s">
        <v>275</v>
      </c>
      <c r="BA79" t="s">
        <v>276</v>
      </c>
      <c r="BB79" t="s">
        <v>277</v>
      </c>
      <c r="BC79">
        <v>8.4412081984897558</v>
      </c>
      <c r="BD79">
        <v>23.193807339449531</v>
      </c>
      <c r="BE79">
        <v>10.615164520743971</v>
      </c>
      <c r="BF79">
        <v>2.1625163826998621</v>
      </c>
      <c r="BG79">
        <v>2.4629418472063991</v>
      </c>
      <c r="BH79">
        <v>4.1636407649479494</v>
      </c>
      <c r="BI79">
        <v>20.680083275503179</v>
      </c>
      <c r="BJ79">
        <v>17.979290869155871</v>
      </c>
      <c r="BK79">
        <v>2.937420178799464</v>
      </c>
      <c r="BL79">
        <v>11.10322809506917</v>
      </c>
      <c r="BM79">
        <v>16.549832368180379</v>
      </c>
      <c r="BN79">
        <v>7.2081575246132248</v>
      </c>
      <c r="BO79">
        <v>6.4622402432842581</v>
      </c>
      <c r="BP79">
        <v>3.4844868735083772</v>
      </c>
      <c r="BQ79">
        <v>6.7098092643051874</v>
      </c>
      <c r="BR79">
        <v>3.0977443609022699</v>
      </c>
      <c r="BS79">
        <v>7.589626239511853</v>
      </c>
      <c r="BT79">
        <v>14.832384566730029</v>
      </c>
      <c r="BU79">
        <v>13.16133246244291</v>
      </c>
      <c r="BV79">
        <v>2.8498871331828379</v>
      </c>
      <c r="BW79">
        <v>2.158693115519275</v>
      </c>
      <c r="BX79">
        <v>4.5570336824228219</v>
      </c>
      <c r="BY79">
        <v>2.7786858450473959</v>
      </c>
      <c r="BZ79">
        <v>6.6934404283801623</v>
      </c>
      <c r="CA79">
        <v>4.0895218718209181</v>
      </c>
      <c r="CB79">
        <v>8.8664421997754683</v>
      </c>
      <c r="CC79">
        <v>12.42937853107342</v>
      </c>
      <c r="CD79">
        <v>9.7794544399303458</v>
      </c>
      <c r="CE79">
        <v>2.2429906542056028</v>
      </c>
      <c r="CF79">
        <v>2.6681698609545492</v>
      </c>
      <c r="CG79">
        <v>1.935105551211882</v>
      </c>
      <c r="CH79">
        <v>2.624212736179151</v>
      </c>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c r="A80" t="s">
        <v>701</v>
      </c>
      <c r="B80">
        <v>2002</v>
      </c>
      <c r="C80" t="s">
        <v>705</v>
      </c>
      <c r="D80">
        <v>151</v>
      </c>
      <c r="E80" t="s">
        <v>109</v>
      </c>
      <c r="F80" t="s">
        <v>49</v>
      </c>
      <c r="G80" t="s">
        <v>186</v>
      </c>
      <c r="H80">
        <v>21.83622702414014</v>
      </c>
      <c r="I80">
        <v>25.542743930733</v>
      </c>
      <c r="J80">
        <v>16.347575949819621</v>
      </c>
      <c r="K80">
        <v>6.0187184450828557</v>
      </c>
      <c r="L80">
        <v>1.0828815229044659</v>
      </c>
      <c r="M80">
        <v>32.69590521285982</v>
      </c>
      <c r="N80">
        <v>22.060817672852369</v>
      </c>
      <c r="O80">
        <v>10.91152848302065</v>
      </c>
      <c r="P80">
        <v>3.785341052773882</v>
      </c>
      <c r="Q80">
        <v>0.56375703383182407</v>
      </c>
      <c r="R80">
        <v>14.050557288023869</v>
      </c>
      <c r="S80">
        <v>19.732083912085599</v>
      </c>
      <c r="T80">
        <v>19.92837720831319</v>
      </c>
      <c r="U80">
        <v>14.48408765121445</v>
      </c>
      <c r="V80">
        <v>4.1215072067183156</v>
      </c>
      <c r="W80" t="s">
        <v>246</v>
      </c>
      <c r="X80" t="s">
        <v>247</v>
      </c>
      <c r="Y80" t="s">
        <v>248</v>
      </c>
      <c r="Z80" t="s">
        <v>249</v>
      </c>
      <c r="AA80" t="s">
        <v>250</v>
      </c>
      <c r="AB80" t="s">
        <v>251</v>
      </c>
      <c r="AC80" t="s">
        <v>252</v>
      </c>
      <c r="AD80" t="s">
        <v>253</v>
      </c>
      <c r="AE80" t="s">
        <v>254</v>
      </c>
      <c r="AF80" t="s">
        <v>255</v>
      </c>
      <c r="AG80" t="s">
        <v>256</v>
      </c>
      <c r="AH80" t="s">
        <v>257</v>
      </c>
      <c r="AI80" t="s">
        <v>258</v>
      </c>
      <c r="AJ80" t="s">
        <v>259</v>
      </c>
      <c r="AK80" t="s">
        <v>260</v>
      </c>
      <c r="AL80" t="s">
        <v>261</v>
      </c>
      <c r="AM80" t="s">
        <v>262</v>
      </c>
      <c r="AN80" t="s">
        <v>263</v>
      </c>
      <c r="AO80" t="s">
        <v>264</v>
      </c>
      <c r="AP80" t="s">
        <v>265</v>
      </c>
      <c r="AQ80" t="s">
        <v>266</v>
      </c>
      <c r="AR80" t="s">
        <v>267</v>
      </c>
      <c r="AS80" t="s">
        <v>268</v>
      </c>
      <c r="AT80" t="s">
        <v>269</v>
      </c>
      <c r="AU80" t="s">
        <v>270</v>
      </c>
      <c r="AV80" t="s">
        <v>271</v>
      </c>
      <c r="AW80" t="s">
        <v>272</v>
      </c>
      <c r="AX80" t="s">
        <v>273</v>
      </c>
      <c r="AY80" t="s">
        <v>274</v>
      </c>
      <c r="AZ80" t="s">
        <v>275</v>
      </c>
      <c r="BA80" t="s">
        <v>276</v>
      </c>
      <c r="BB80" t="s">
        <v>277</v>
      </c>
      <c r="BC80">
        <v>15.372168284789661</v>
      </c>
      <c r="BD80">
        <v>11.81192660550458</v>
      </c>
      <c r="BE80">
        <v>17.567954220314778</v>
      </c>
      <c r="BF80">
        <v>7.1428571428571148</v>
      </c>
      <c r="BG80">
        <v>14.093500570125521</v>
      </c>
      <c r="BH80">
        <v>6.9474703461631453</v>
      </c>
      <c r="BI80">
        <v>16.62040249826514</v>
      </c>
      <c r="BJ80">
        <v>10.26043300909943</v>
      </c>
      <c r="BK80">
        <v>13.37803320561928</v>
      </c>
      <c r="BL80">
        <v>9.4359702021993481</v>
      </c>
      <c r="BM80">
        <v>13.441024078024959</v>
      </c>
      <c r="BN80">
        <v>19.971870604781991</v>
      </c>
      <c r="BO80">
        <v>25.84896097313705</v>
      </c>
      <c r="BP80">
        <v>14.606205250596769</v>
      </c>
      <c r="BQ80">
        <v>11.00136239782017</v>
      </c>
      <c r="BR80">
        <v>10.04511278195494</v>
      </c>
      <c r="BS80">
        <v>10.983981693363891</v>
      </c>
      <c r="BT80">
        <v>10.62618595825435</v>
      </c>
      <c r="BU80">
        <v>12.344872632266551</v>
      </c>
      <c r="BV80">
        <v>17.579006772008949</v>
      </c>
      <c r="BW80">
        <v>12.864644107351371</v>
      </c>
      <c r="BX80">
        <v>11.85960939711282</v>
      </c>
      <c r="BY80">
        <v>8.9244851258581051</v>
      </c>
      <c r="BZ80">
        <v>19.645247657295791</v>
      </c>
      <c r="CA80">
        <v>21.83112919633756</v>
      </c>
      <c r="CB80">
        <v>15.22633744855956</v>
      </c>
      <c r="CC80">
        <v>11.158192090395451</v>
      </c>
      <c r="CD80">
        <v>20.719674985490411</v>
      </c>
      <c r="CE80">
        <v>11.214953271028</v>
      </c>
      <c r="CF80">
        <v>9.1694851559564796</v>
      </c>
      <c r="CG80">
        <v>13.38936669272867</v>
      </c>
      <c r="CH80">
        <v>15.15045486354097</v>
      </c>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c r="A81" t="s">
        <v>701</v>
      </c>
      <c r="B81">
        <v>2002</v>
      </c>
      <c r="C81" t="s">
        <v>705</v>
      </c>
      <c r="D81">
        <v>152</v>
      </c>
      <c r="E81" t="s">
        <v>109</v>
      </c>
      <c r="F81" t="s">
        <v>48</v>
      </c>
      <c r="G81" t="s">
        <v>186</v>
      </c>
      <c r="H81">
        <v>78.163772975861264</v>
      </c>
      <c r="I81">
        <v>74.457256069268198</v>
      </c>
      <c r="J81">
        <v>83.652424050181921</v>
      </c>
      <c r="K81">
        <v>93.981281554917715</v>
      </c>
      <c r="L81">
        <v>98.917118477095499</v>
      </c>
      <c r="M81">
        <v>67.304094787140343</v>
      </c>
      <c r="N81">
        <v>77.939182327147904</v>
      </c>
      <c r="O81">
        <v>89.088471516979482</v>
      </c>
      <c r="P81">
        <v>96.214658947226226</v>
      </c>
      <c r="Q81">
        <v>99.436242966168152</v>
      </c>
      <c r="R81">
        <v>85.94944271197582</v>
      </c>
      <c r="S81">
        <v>80.26791608791406</v>
      </c>
      <c r="T81">
        <v>80.071622791686522</v>
      </c>
      <c r="U81">
        <v>85.515912348785307</v>
      </c>
      <c r="V81">
        <v>95.878492793281609</v>
      </c>
      <c r="W81" t="s">
        <v>246</v>
      </c>
      <c r="X81" t="s">
        <v>247</v>
      </c>
      <c r="Y81" t="s">
        <v>248</v>
      </c>
      <c r="Z81" t="s">
        <v>249</v>
      </c>
      <c r="AA81" t="s">
        <v>250</v>
      </c>
      <c r="AB81" t="s">
        <v>251</v>
      </c>
      <c r="AC81" t="s">
        <v>252</v>
      </c>
      <c r="AD81" t="s">
        <v>253</v>
      </c>
      <c r="AE81" t="s">
        <v>254</v>
      </c>
      <c r="AF81" t="s">
        <v>255</v>
      </c>
      <c r="AG81" t="s">
        <v>256</v>
      </c>
      <c r="AH81" t="s">
        <v>257</v>
      </c>
      <c r="AI81" t="s">
        <v>258</v>
      </c>
      <c r="AJ81" t="s">
        <v>259</v>
      </c>
      <c r="AK81" t="s">
        <v>260</v>
      </c>
      <c r="AL81" t="s">
        <v>261</v>
      </c>
      <c r="AM81" t="s">
        <v>262</v>
      </c>
      <c r="AN81" t="s">
        <v>263</v>
      </c>
      <c r="AO81" t="s">
        <v>264</v>
      </c>
      <c r="AP81" t="s">
        <v>265</v>
      </c>
      <c r="AQ81" t="s">
        <v>266</v>
      </c>
      <c r="AR81" t="s">
        <v>267</v>
      </c>
      <c r="AS81" t="s">
        <v>268</v>
      </c>
      <c r="AT81" t="s">
        <v>269</v>
      </c>
      <c r="AU81" t="s">
        <v>270</v>
      </c>
      <c r="AV81" t="s">
        <v>271</v>
      </c>
      <c r="AW81" t="s">
        <v>272</v>
      </c>
      <c r="AX81" t="s">
        <v>273</v>
      </c>
      <c r="AY81" t="s">
        <v>274</v>
      </c>
      <c r="AZ81" t="s">
        <v>275</v>
      </c>
      <c r="BA81" t="s">
        <v>276</v>
      </c>
      <c r="BB81" t="s">
        <v>277</v>
      </c>
      <c r="BC81">
        <v>84.627831715210476</v>
      </c>
      <c r="BD81">
        <v>88.188073394495333</v>
      </c>
      <c r="BE81">
        <v>82.432045779685282</v>
      </c>
      <c r="BF81">
        <v>92.857142857142833</v>
      </c>
      <c r="BG81">
        <v>85.906499429874941</v>
      </c>
      <c r="BH81">
        <v>93.052529653836785</v>
      </c>
      <c r="BI81">
        <v>83.379597501735063</v>
      </c>
      <c r="BJ81">
        <v>89.739566990900471</v>
      </c>
      <c r="BK81">
        <v>86.621966794380398</v>
      </c>
      <c r="BL81">
        <v>90.564029797800671</v>
      </c>
      <c r="BM81">
        <v>86.558975921974877</v>
      </c>
      <c r="BN81">
        <v>80.028129395218173</v>
      </c>
      <c r="BO81">
        <v>74.151039026862037</v>
      </c>
      <c r="BP81">
        <v>85.393794749403753</v>
      </c>
      <c r="BQ81">
        <v>88.998637602179841</v>
      </c>
      <c r="BR81">
        <v>89.954887218045016</v>
      </c>
      <c r="BS81">
        <v>89.016018306636269</v>
      </c>
      <c r="BT81">
        <v>89.373814041745945</v>
      </c>
      <c r="BU81">
        <v>87.65512736773357</v>
      </c>
      <c r="BV81">
        <v>82.420993227990536</v>
      </c>
      <c r="BW81">
        <v>87.135355892648974</v>
      </c>
      <c r="BX81">
        <v>88.140390602886967</v>
      </c>
      <c r="BY81">
        <v>91.075514874141788</v>
      </c>
      <c r="BZ81">
        <v>80.354752342703989</v>
      </c>
      <c r="CA81">
        <v>78.168870803662031</v>
      </c>
      <c r="CB81">
        <v>84.773662551440253</v>
      </c>
      <c r="CC81">
        <v>88.841807909604526</v>
      </c>
      <c r="CD81">
        <v>79.280325014509458</v>
      </c>
      <c r="CE81">
        <v>88.785046728972034</v>
      </c>
      <c r="CF81">
        <v>90.830514844043648</v>
      </c>
      <c r="CG81">
        <v>86.610633307271428</v>
      </c>
      <c r="CH81">
        <v>84.849545136459199</v>
      </c>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c r="A82" t="s">
        <v>701</v>
      </c>
      <c r="B82">
        <v>2002</v>
      </c>
      <c r="C82" t="s">
        <v>705</v>
      </c>
      <c r="D82">
        <v>153</v>
      </c>
      <c r="E82" t="s">
        <v>287</v>
      </c>
      <c r="F82" t="s">
        <v>288</v>
      </c>
      <c r="G82" t="s">
        <v>186</v>
      </c>
      <c r="H82">
        <v>6.4422132959555736</v>
      </c>
      <c r="I82">
        <v>22.959460226905321</v>
      </c>
      <c r="J82">
        <v>48.383905496291113</v>
      </c>
      <c r="K82">
        <v>80.023503221660292</v>
      </c>
      <c r="L82">
        <v>97.36850020614294</v>
      </c>
      <c r="M82">
        <v>17.319673569068559</v>
      </c>
      <c r="N82">
        <v>43.043150648610847</v>
      </c>
      <c r="O82">
        <v>69.411371240186398</v>
      </c>
      <c r="P82">
        <v>90.792460083132838</v>
      </c>
      <c r="Q82">
        <v>99.025980590277427</v>
      </c>
      <c r="R82">
        <v>1.0293081584299919</v>
      </c>
      <c r="S82">
        <v>6.6871709295691319</v>
      </c>
      <c r="T82">
        <v>15.472456303955269</v>
      </c>
      <c r="U82">
        <v>32.413164277221213</v>
      </c>
      <c r="V82">
        <v>80.799779951481995</v>
      </c>
      <c r="W82" t="s">
        <v>246</v>
      </c>
      <c r="X82" t="s">
        <v>247</v>
      </c>
      <c r="Y82" t="s">
        <v>248</v>
      </c>
      <c r="Z82" t="s">
        <v>249</v>
      </c>
      <c r="AA82" t="s">
        <v>250</v>
      </c>
      <c r="AB82" t="s">
        <v>251</v>
      </c>
      <c r="AC82" t="s">
        <v>252</v>
      </c>
      <c r="AD82" t="s">
        <v>253</v>
      </c>
      <c r="AE82" t="s">
        <v>254</v>
      </c>
      <c r="AF82" t="s">
        <v>255</v>
      </c>
      <c r="AG82" t="s">
        <v>256</v>
      </c>
      <c r="AH82" t="s">
        <v>257</v>
      </c>
      <c r="AI82" t="s">
        <v>258</v>
      </c>
      <c r="AJ82" t="s">
        <v>259</v>
      </c>
      <c r="AK82" t="s">
        <v>260</v>
      </c>
      <c r="AL82" t="s">
        <v>261</v>
      </c>
      <c r="AM82" t="s">
        <v>262</v>
      </c>
      <c r="AN82" t="s">
        <v>263</v>
      </c>
      <c r="AO82" t="s">
        <v>264</v>
      </c>
      <c r="AP82" t="s">
        <v>265</v>
      </c>
      <c r="AQ82" t="s">
        <v>266</v>
      </c>
      <c r="AR82" t="s">
        <v>267</v>
      </c>
      <c r="AS82" t="s">
        <v>268</v>
      </c>
      <c r="AT82" t="s">
        <v>269</v>
      </c>
      <c r="AU82" t="s">
        <v>270</v>
      </c>
      <c r="AV82" t="s">
        <v>271</v>
      </c>
      <c r="AW82" t="s">
        <v>272</v>
      </c>
      <c r="AX82" t="s">
        <v>273</v>
      </c>
      <c r="AY82" t="s">
        <v>274</v>
      </c>
      <c r="AZ82" t="s">
        <v>275</v>
      </c>
      <c r="BA82" t="s">
        <v>276</v>
      </c>
      <c r="BB82" t="s">
        <v>277</v>
      </c>
      <c r="BC82">
        <v>29.557713052858698</v>
      </c>
      <c r="BD82">
        <v>16.06321839080459</v>
      </c>
      <c r="BE82">
        <v>31.146131805157619</v>
      </c>
      <c r="BF82">
        <v>29.619921363040561</v>
      </c>
      <c r="BG82">
        <v>77.648401826484431</v>
      </c>
      <c r="BH82">
        <v>40.630303030303047</v>
      </c>
      <c r="BI82">
        <v>20.99236641221378</v>
      </c>
      <c r="BJ82">
        <v>14.622641509433899</v>
      </c>
      <c r="BK82">
        <v>37.871524448705259</v>
      </c>
      <c r="BL82">
        <v>28.343384178786771</v>
      </c>
      <c r="BM82">
        <v>22.310271258762491</v>
      </c>
      <c r="BN82">
        <v>43.560872624912022</v>
      </c>
      <c r="BO82">
        <v>46.021287379624439</v>
      </c>
      <c r="BP82">
        <v>39.236276849642259</v>
      </c>
      <c r="BQ82">
        <v>30.858310626703009</v>
      </c>
      <c r="BR82">
        <v>48.812030075188183</v>
      </c>
      <c r="BS82">
        <v>26.873088685015439</v>
      </c>
      <c r="BT82">
        <v>19.683042789223592</v>
      </c>
      <c r="BU82">
        <v>32.65839320705431</v>
      </c>
      <c r="BV82">
        <v>48.899548532731117</v>
      </c>
      <c r="BW82">
        <v>45.449241540257333</v>
      </c>
      <c r="BX82">
        <v>28.78573450325473</v>
      </c>
      <c r="BY82">
        <v>29.68903436988537</v>
      </c>
      <c r="BZ82">
        <v>25.293132328308101</v>
      </c>
      <c r="CA82">
        <v>45.746845746845509</v>
      </c>
      <c r="CB82">
        <v>28.96706586826333</v>
      </c>
      <c r="CC82">
        <v>23.079096045197691</v>
      </c>
      <c r="CD82">
        <v>45.496804183614202</v>
      </c>
      <c r="CE82">
        <v>63.806318938119269</v>
      </c>
      <c r="CF82">
        <v>31.941309255079219</v>
      </c>
      <c r="CG82">
        <v>74.558996471971938</v>
      </c>
      <c r="CH82">
        <v>25.682295311406619</v>
      </c>
      <c r="CI82">
        <v>1400.5584559999991</v>
      </c>
      <c r="CJ82">
        <v>4999.4042160000135</v>
      </c>
      <c r="CK82">
        <v>10530.584532000081</v>
      </c>
      <c r="CL82">
        <v>17426.634604000061</v>
      </c>
      <c r="CM82">
        <v>21199.377561999969</v>
      </c>
      <c r="CN82">
        <v>2441.155750999998</v>
      </c>
      <c r="CO82">
        <v>6079.6215310000234</v>
      </c>
      <c r="CP82">
        <v>9795.6508370000665</v>
      </c>
      <c r="CQ82">
        <v>12831.48487600012</v>
      </c>
      <c r="CR82">
        <v>13980.855542000019</v>
      </c>
      <c r="CS82">
        <v>78.751067000000006</v>
      </c>
      <c r="CT82">
        <v>511.3748149999999</v>
      </c>
      <c r="CU82">
        <v>1183.325793999999</v>
      </c>
      <c r="CV82">
        <v>2484.148075999999</v>
      </c>
      <c r="CW82">
        <v>6170.191081000019</v>
      </c>
      <c r="CX82">
        <v>816.4893119999997</v>
      </c>
      <c r="CY82">
        <v>193.02717200000001</v>
      </c>
      <c r="CZ82">
        <v>703.17486499999791</v>
      </c>
      <c r="DA82">
        <v>238.03133600000021</v>
      </c>
      <c r="DB82">
        <v>8820.9764419999956</v>
      </c>
      <c r="DC82">
        <v>1571.273464000001</v>
      </c>
      <c r="DD82">
        <v>236.55681499999989</v>
      </c>
      <c r="DE82">
        <v>116.4020549999999</v>
      </c>
      <c r="DF82">
        <v>1036.289609999998</v>
      </c>
      <c r="DG82">
        <v>322.56349100000011</v>
      </c>
      <c r="DH82">
        <v>135.3965759999999</v>
      </c>
      <c r="DI82">
        <v>1067.7353840000001</v>
      </c>
      <c r="DJ82">
        <v>1392.7194560000021</v>
      </c>
      <c r="DK82">
        <v>1994.5616279999999</v>
      </c>
      <c r="DL82">
        <v>523.00661999999909</v>
      </c>
      <c r="DM82">
        <v>1114.7299589999991</v>
      </c>
      <c r="DN82">
        <v>379.7507580000007</v>
      </c>
      <c r="DO82">
        <v>508.40214299999968</v>
      </c>
      <c r="DP82">
        <v>88.527999999999892</v>
      </c>
      <c r="DQ82">
        <v>1140.716055999997</v>
      </c>
      <c r="DR82">
        <v>1831.8808200000069</v>
      </c>
      <c r="DS82">
        <v>587.994822</v>
      </c>
      <c r="DT82">
        <v>369.6696179999999</v>
      </c>
      <c r="DU82">
        <v>304.90146499999958</v>
      </c>
      <c r="DV82">
        <v>3033.9120400000129</v>
      </c>
      <c r="DW82">
        <v>218.68518600000041</v>
      </c>
      <c r="DX82">
        <v>697.77845800000034</v>
      </c>
      <c r="DY82">
        <v>1765.293858000005</v>
      </c>
      <c r="DZ82">
        <v>7853.4870630000123</v>
      </c>
      <c r="EA82">
        <v>239.77627799999971</v>
      </c>
      <c r="EB82">
        <v>15719.653404000061</v>
      </c>
      <c r="EC82">
        <v>533.19521599999996</v>
      </c>
    </row>
    <row r="83">
      <c r="A83" t="s">
        <v>701</v>
      </c>
      <c r="B83">
        <v>2002</v>
      </c>
      <c r="C83" t="s">
        <v>705</v>
      </c>
      <c r="D83">
        <v>154</v>
      </c>
      <c r="E83" t="s">
        <v>287</v>
      </c>
      <c r="F83" t="s">
        <v>289</v>
      </c>
      <c r="G83" t="s">
        <v>186</v>
      </c>
      <c r="H83">
        <v>3.4318977543878</v>
      </c>
      <c r="I83">
        <v>8.3164964088841487</v>
      </c>
      <c r="J83">
        <v>8.58411948667354</v>
      </c>
      <c r="K83">
        <v>3.5928680929471328</v>
      </c>
      <c r="L83">
        <v>0.65613840491154984</v>
      </c>
      <c r="M83">
        <v>9.408842975435542</v>
      </c>
      <c r="N83">
        <v>12.40438116642015</v>
      </c>
      <c r="O83">
        <v>7.4607896935902289</v>
      </c>
      <c r="P83">
        <v>3.0527513893027969</v>
      </c>
      <c r="Q83">
        <v>0.40836729045977899</v>
      </c>
      <c r="R83">
        <v>0.40651923287105229</v>
      </c>
      <c r="S83">
        <v>2.225240685753338</v>
      </c>
      <c r="T83">
        <v>3.3530406105535402</v>
      </c>
      <c r="U83">
        <v>2.7744438415979791</v>
      </c>
      <c r="V83">
        <v>0.78641179438578035</v>
      </c>
      <c r="W83" t="s">
        <v>246</v>
      </c>
      <c r="X83" t="s">
        <v>247</v>
      </c>
      <c r="Y83" t="s">
        <v>248</v>
      </c>
      <c r="Z83" t="s">
        <v>249</v>
      </c>
      <c r="AA83" t="s">
        <v>250</v>
      </c>
      <c r="AB83" t="s">
        <v>251</v>
      </c>
      <c r="AC83" t="s">
        <v>252</v>
      </c>
      <c r="AD83" t="s">
        <v>253</v>
      </c>
      <c r="AE83" t="s">
        <v>254</v>
      </c>
      <c r="AF83" t="s">
        <v>255</v>
      </c>
      <c r="AG83" t="s">
        <v>256</v>
      </c>
      <c r="AH83" t="s">
        <v>257</v>
      </c>
      <c r="AI83" t="s">
        <v>258</v>
      </c>
      <c r="AJ83" t="s">
        <v>259</v>
      </c>
      <c r="AK83" t="s">
        <v>260</v>
      </c>
      <c r="AL83" t="s">
        <v>261</v>
      </c>
      <c r="AM83" t="s">
        <v>262</v>
      </c>
      <c r="AN83" t="s">
        <v>263</v>
      </c>
      <c r="AO83" t="s">
        <v>264</v>
      </c>
      <c r="AP83" t="s">
        <v>265</v>
      </c>
      <c r="AQ83" t="s">
        <v>266</v>
      </c>
      <c r="AR83" t="s">
        <v>267</v>
      </c>
      <c r="AS83" t="s">
        <v>268</v>
      </c>
      <c r="AT83" t="s">
        <v>269</v>
      </c>
      <c r="AU83" t="s">
        <v>270</v>
      </c>
      <c r="AV83" t="s">
        <v>271</v>
      </c>
      <c r="AW83" t="s">
        <v>272</v>
      </c>
      <c r="AX83" t="s">
        <v>273</v>
      </c>
      <c r="AY83" t="s">
        <v>274</v>
      </c>
      <c r="AZ83" t="s">
        <v>275</v>
      </c>
      <c r="BA83" t="s">
        <v>276</v>
      </c>
      <c r="BB83" t="s">
        <v>277</v>
      </c>
      <c r="BC83">
        <v>2.5889967637540492</v>
      </c>
      <c r="BD83">
        <v>1.293103448275861</v>
      </c>
      <c r="BE83">
        <v>2.3209169054441352</v>
      </c>
      <c r="BF83">
        <v>0.81913499344691709</v>
      </c>
      <c r="BG83">
        <v>10.936073059360799</v>
      </c>
      <c r="BH83">
        <v>1.042424242424242</v>
      </c>
      <c r="BI83">
        <v>1.2838306731436531</v>
      </c>
      <c r="BJ83">
        <v>0.62893081761006076</v>
      </c>
      <c r="BK83">
        <v>2.6845637583892401</v>
      </c>
      <c r="BL83">
        <v>2.4476764810216349</v>
      </c>
      <c r="BM83">
        <v>1.8287107589149589</v>
      </c>
      <c r="BN83">
        <v>5.1020408163265314</v>
      </c>
      <c r="BO83">
        <v>8.9204257475923878</v>
      </c>
      <c r="BP83">
        <v>0.9546539379475002</v>
      </c>
      <c r="BQ83">
        <v>0.2043596730245236</v>
      </c>
      <c r="BR83">
        <v>2.0751879699248219</v>
      </c>
      <c r="BS83">
        <v>0.99388379204893329</v>
      </c>
      <c r="BT83">
        <v>0.31695721077654748</v>
      </c>
      <c r="BU83">
        <v>2.3514043109079119</v>
      </c>
      <c r="BV83">
        <v>3.6681715575620668</v>
      </c>
      <c r="BW83">
        <v>3.529754959159896</v>
      </c>
      <c r="BX83">
        <v>2.122841777526161</v>
      </c>
      <c r="BY83">
        <v>0.65466448445171743</v>
      </c>
      <c r="BZ83">
        <v>0.87102177554438609</v>
      </c>
      <c r="CA83">
        <v>5.1689051689051144</v>
      </c>
      <c r="CB83">
        <v>2.0583832335329189</v>
      </c>
      <c r="CC83">
        <v>1.4406779661016911</v>
      </c>
      <c r="CD83">
        <v>5.9558396281231669</v>
      </c>
      <c r="CE83">
        <v>4.898111796597485</v>
      </c>
      <c r="CF83">
        <v>1.3920240782543369</v>
      </c>
      <c r="CG83">
        <v>8.0164641317130325</v>
      </c>
      <c r="CH83">
        <v>1.9594121763471</v>
      </c>
      <c r="CI83">
        <v>746.1059109999992</v>
      </c>
      <c r="CJ83">
        <v>1810.910482999999</v>
      </c>
      <c r="CK83">
        <v>1868.3030019999969</v>
      </c>
      <c r="CL83">
        <v>782.41512699999964</v>
      </c>
      <c r="CM83">
        <v>142.856527</v>
      </c>
      <c r="CN83">
        <v>1326.1480389999999</v>
      </c>
      <c r="CO83">
        <v>1752.054430999998</v>
      </c>
      <c r="CP83">
        <v>1052.900836</v>
      </c>
      <c r="CQ83">
        <v>431.438175</v>
      </c>
      <c r="CR83">
        <v>57.654809999999998</v>
      </c>
      <c r="CS83">
        <v>31.102273</v>
      </c>
      <c r="CT83">
        <v>170.16643599999989</v>
      </c>
      <c r="CU83">
        <v>256.43888500000003</v>
      </c>
      <c r="CV83">
        <v>212.633647</v>
      </c>
      <c r="CW83">
        <v>60.053517999999997</v>
      </c>
      <c r="CX83">
        <v>71.517312000000018</v>
      </c>
      <c r="CY83">
        <v>15.53886</v>
      </c>
      <c r="CZ83">
        <v>52.398494999999997</v>
      </c>
      <c r="DA83">
        <v>6.582724999999999</v>
      </c>
      <c r="DB83">
        <v>1242.3545180000001</v>
      </c>
      <c r="DC83">
        <v>40.313102000000001</v>
      </c>
      <c r="DD83">
        <v>14.467110999999999</v>
      </c>
      <c r="DE83">
        <v>5.0065400000000002</v>
      </c>
      <c r="DF83">
        <v>73.458503999999991</v>
      </c>
      <c r="DG83">
        <v>27.855920999999999</v>
      </c>
      <c r="DH83">
        <v>11.09808</v>
      </c>
      <c r="DI83">
        <v>125.0578600000001</v>
      </c>
      <c r="DJ83">
        <v>269.95443199999988</v>
      </c>
      <c r="DK83">
        <v>48.529479999999992</v>
      </c>
      <c r="DL83">
        <v>3.4636200000000001</v>
      </c>
      <c r="DM83">
        <v>47.391477000000002</v>
      </c>
      <c r="DN83">
        <v>14.044836</v>
      </c>
      <c r="DO83">
        <v>8.1868300000000005</v>
      </c>
      <c r="DP83">
        <v>6.3740159999999983</v>
      </c>
      <c r="DQ83">
        <v>85.570160000000001</v>
      </c>
      <c r="DR83">
        <v>142.27059000000011</v>
      </c>
      <c r="DS83">
        <v>43.362450000000003</v>
      </c>
      <c r="DT83">
        <v>8.1514800000000012</v>
      </c>
      <c r="DU83">
        <v>10.499917999999999</v>
      </c>
      <c r="DV83">
        <v>342.79966999999959</v>
      </c>
      <c r="DW83">
        <v>15.539644999999989</v>
      </c>
      <c r="DX83">
        <v>43.557773999999988</v>
      </c>
      <c r="DY83">
        <v>231.0889149999999</v>
      </c>
      <c r="DZ83">
        <v>602.87536199999977</v>
      </c>
      <c r="EA83">
        <v>10.449614</v>
      </c>
      <c r="EB83">
        <v>1690.152008999999</v>
      </c>
      <c r="EC83">
        <v>40.679744000000007</v>
      </c>
    </row>
    <row r="84">
      <c r="A84" t="s">
        <v>701</v>
      </c>
      <c r="B84">
        <v>2002</v>
      </c>
      <c r="C84" t="s">
        <v>705</v>
      </c>
      <c r="D84">
        <v>155</v>
      </c>
      <c r="E84" t="s">
        <v>287</v>
      </c>
      <c r="F84" t="s">
        <v>290</v>
      </c>
      <c r="G84" t="s">
        <v>186</v>
      </c>
      <c r="H84">
        <v>49.183742327343857</v>
      </c>
      <c r="I84">
        <v>41.827503990441429</v>
      </c>
      <c r="J84">
        <v>31.188351120299981</v>
      </c>
      <c r="K84">
        <v>12.29300791037487</v>
      </c>
      <c r="L84">
        <v>1.4011131283316649</v>
      </c>
      <c r="M84">
        <v>34.716715973577173</v>
      </c>
      <c r="N84">
        <v>29.11124195253041</v>
      </c>
      <c r="O84">
        <v>17.410035806233541</v>
      </c>
      <c r="P84">
        <v>4.7835585085698984</v>
      </c>
      <c r="Q84">
        <v>0.40974454564734691</v>
      </c>
      <c r="R84">
        <v>53.576473490128677</v>
      </c>
      <c r="S84">
        <v>58.18875224844173</v>
      </c>
      <c r="T84">
        <v>55.322746307127758</v>
      </c>
      <c r="U84">
        <v>46.430809213241737</v>
      </c>
      <c r="V84">
        <v>13.57298860588392</v>
      </c>
      <c r="W84" t="s">
        <v>246</v>
      </c>
      <c r="X84" t="s">
        <v>247</v>
      </c>
      <c r="Y84" t="s">
        <v>248</v>
      </c>
      <c r="Z84" t="s">
        <v>249</v>
      </c>
      <c r="AA84" t="s">
        <v>250</v>
      </c>
      <c r="AB84" t="s">
        <v>251</v>
      </c>
      <c r="AC84" t="s">
        <v>252</v>
      </c>
      <c r="AD84" t="s">
        <v>253</v>
      </c>
      <c r="AE84" t="s">
        <v>254</v>
      </c>
      <c r="AF84" t="s">
        <v>255</v>
      </c>
      <c r="AG84" t="s">
        <v>256</v>
      </c>
      <c r="AH84" t="s">
        <v>257</v>
      </c>
      <c r="AI84" t="s">
        <v>258</v>
      </c>
      <c r="AJ84" t="s">
        <v>259</v>
      </c>
      <c r="AK84" t="s">
        <v>260</v>
      </c>
      <c r="AL84" t="s">
        <v>261</v>
      </c>
      <c r="AM84" t="s">
        <v>262</v>
      </c>
      <c r="AN84" t="s">
        <v>263</v>
      </c>
      <c r="AO84" t="s">
        <v>264</v>
      </c>
      <c r="AP84" t="s">
        <v>265</v>
      </c>
      <c r="AQ84" t="s">
        <v>266</v>
      </c>
      <c r="AR84" t="s">
        <v>267</v>
      </c>
      <c r="AS84" t="s">
        <v>268</v>
      </c>
      <c r="AT84" t="s">
        <v>269</v>
      </c>
      <c r="AU84" t="s">
        <v>270</v>
      </c>
      <c r="AV84" t="s">
        <v>271</v>
      </c>
      <c r="AW84" t="s">
        <v>272</v>
      </c>
      <c r="AX84" t="s">
        <v>273</v>
      </c>
      <c r="AY84" t="s">
        <v>274</v>
      </c>
      <c r="AZ84" t="s">
        <v>275</v>
      </c>
      <c r="BA84" t="s">
        <v>276</v>
      </c>
      <c r="BB84" t="s">
        <v>277</v>
      </c>
      <c r="BC84">
        <v>40.722761596548033</v>
      </c>
      <c r="BD84">
        <v>40.28735632183907</v>
      </c>
      <c r="BE84">
        <v>33.495702005730713</v>
      </c>
      <c r="BF84">
        <v>58.682830930537222</v>
      </c>
      <c r="BG84">
        <v>5.1826484018265138</v>
      </c>
      <c r="BH84">
        <v>46.303030303030233</v>
      </c>
      <c r="BI84">
        <v>37.612768910478927</v>
      </c>
      <c r="BJ84">
        <v>48.647798742138207</v>
      </c>
      <c r="BK84">
        <v>44.90252476829621</v>
      </c>
      <c r="BL84">
        <v>45.796381695636732</v>
      </c>
      <c r="BM84">
        <v>43.279487960987289</v>
      </c>
      <c r="BN84">
        <v>27.128782547501761</v>
      </c>
      <c r="BO84">
        <v>20.223010643689559</v>
      </c>
      <c r="BP84">
        <v>38.711217183771161</v>
      </c>
      <c r="BQ84">
        <v>48.297002724795647</v>
      </c>
      <c r="BR84">
        <v>34.195488721804708</v>
      </c>
      <c r="BS84">
        <v>51.529051987767772</v>
      </c>
      <c r="BT84">
        <v>51.378763866878309</v>
      </c>
      <c r="BU84">
        <v>34.68321358589165</v>
      </c>
      <c r="BV84">
        <v>25.93115124153486</v>
      </c>
      <c r="BW84">
        <v>38.681446907818483</v>
      </c>
      <c r="BX84">
        <v>49.023492782337549</v>
      </c>
      <c r="BY84">
        <v>56.792144026186477</v>
      </c>
      <c r="BZ84">
        <v>42.881072026800503</v>
      </c>
      <c r="CA84">
        <v>24.17582417582398</v>
      </c>
      <c r="CB84">
        <v>44.273952095808212</v>
      </c>
      <c r="CC84">
        <v>47.231638418078937</v>
      </c>
      <c r="CD84">
        <v>21.179546775130699</v>
      </c>
      <c r="CE84">
        <v>20.9384931762946</v>
      </c>
      <c r="CF84">
        <v>51.693002257336531</v>
      </c>
      <c r="CG84">
        <v>9.1140729125832785</v>
      </c>
      <c r="CH84">
        <v>51.714485654303807</v>
      </c>
      <c r="CI84">
        <v>10692.70808800019</v>
      </c>
      <c r="CJ84">
        <v>9107.9057490001051</v>
      </c>
      <c r="CK84">
        <v>6788.0334280000279</v>
      </c>
      <c r="CL84">
        <v>2677.035476000005</v>
      </c>
      <c r="CM84">
        <v>305.05477799999989</v>
      </c>
      <c r="CN84">
        <v>4893.2164060000296</v>
      </c>
      <c r="CO84">
        <v>4111.8117680000023</v>
      </c>
      <c r="CP84">
        <v>2456.9840470000022</v>
      </c>
      <c r="CQ84">
        <v>676.04907499999922</v>
      </c>
      <c r="CR84">
        <v>57.849255999999997</v>
      </c>
      <c r="CS84">
        <v>4099.0683100000097</v>
      </c>
      <c r="CT84">
        <v>4449.7535249999919</v>
      </c>
      <c r="CU84">
        <v>4231.0562339999969</v>
      </c>
      <c r="CV84">
        <v>3558.4617529999982</v>
      </c>
      <c r="CW84">
        <v>1036.487145000001</v>
      </c>
      <c r="CX84">
        <v>1124.9077199999999</v>
      </c>
      <c r="CY84">
        <v>484.12181600000002</v>
      </c>
      <c r="CZ84">
        <v>756.22025499999813</v>
      </c>
      <c r="DA84">
        <v>471.58641900000049</v>
      </c>
      <c r="DB84">
        <v>588.75673399999994</v>
      </c>
      <c r="DC84">
        <v>1790.651739999998</v>
      </c>
      <c r="DD84">
        <v>423.8472520000002</v>
      </c>
      <c r="DE84">
        <v>387.25586900000002</v>
      </c>
      <c r="DF84">
        <v>1228.68093</v>
      </c>
      <c r="DG84">
        <v>521.18831900000055</v>
      </c>
      <c r="DH84">
        <v>262.65455999999949</v>
      </c>
      <c r="DI84">
        <v>664.96282800000029</v>
      </c>
      <c r="DJ84">
        <v>611.99896799999988</v>
      </c>
      <c r="DK84">
        <v>1967.8704140000009</v>
      </c>
      <c r="DL84">
        <v>818.56885999999838</v>
      </c>
      <c r="DM84">
        <v>780.92912100000069</v>
      </c>
      <c r="DN84">
        <v>728.17072799999994</v>
      </c>
      <c r="DO84">
        <v>1327.0851429999991</v>
      </c>
      <c r="DP84">
        <v>94.016735999999824</v>
      </c>
      <c r="DQ84">
        <v>604.91520799999876</v>
      </c>
      <c r="DR84">
        <v>1559.097540000005</v>
      </c>
      <c r="DS84">
        <v>1001.383512000002</v>
      </c>
      <c r="DT84">
        <v>707.14089000000001</v>
      </c>
      <c r="DU84">
        <v>516.91903999999954</v>
      </c>
      <c r="DV84">
        <v>1603.3307400000019</v>
      </c>
      <c r="DW84">
        <v>334.243637000001</v>
      </c>
      <c r="DX84">
        <v>1428.011727999999</v>
      </c>
      <c r="DY84">
        <v>821.77472700000067</v>
      </c>
      <c r="DZ84">
        <v>2577.1771199999998</v>
      </c>
      <c r="EA84">
        <v>388.04782799999839</v>
      </c>
      <c r="EB84">
        <v>1921.566464999999</v>
      </c>
      <c r="EC84">
        <v>1073.6546719999999</v>
      </c>
    </row>
    <row r="85">
      <c r="A85" t="s">
        <v>701</v>
      </c>
      <c r="B85">
        <v>2002</v>
      </c>
      <c r="C85" t="s">
        <v>705</v>
      </c>
      <c r="D85">
        <v>156</v>
      </c>
      <c r="E85" t="s">
        <v>287</v>
      </c>
      <c r="F85" t="s">
        <v>291</v>
      </c>
      <c r="G85" t="s">
        <v>186</v>
      </c>
      <c r="H85">
        <v>5.6934557749793724</v>
      </c>
      <c r="I85">
        <v>3.766882952726732</v>
      </c>
      <c r="J85">
        <v>2.2835820283589481</v>
      </c>
      <c r="K85">
        <v>0.89231430512428989</v>
      </c>
      <c r="L85">
        <v>0.1225280810000708</v>
      </c>
      <c r="M85">
        <v>4.0878404859822481</v>
      </c>
      <c r="N85">
        <v>2.5092171533403849</v>
      </c>
      <c r="O85">
        <v>1.2420096414156041</v>
      </c>
      <c r="P85">
        <v>0.38578193734383021</v>
      </c>
      <c r="Q85">
        <v>0</v>
      </c>
      <c r="R85">
        <v>6.8933667698736114</v>
      </c>
      <c r="S85">
        <v>5.3448844221355847</v>
      </c>
      <c r="T85">
        <v>3.795828807869249</v>
      </c>
      <c r="U85">
        <v>4.3399727311438134</v>
      </c>
      <c r="V85">
        <v>0.74102842182698614</v>
      </c>
      <c r="W85" t="s">
        <v>246</v>
      </c>
      <c r="X85" t="s">
        <v>247</v>
      </c>
      <c r="Y85" t="s">
        <v>248</v>
      </c>
      <c r="Z85" t="s">
        <v>249</v>
      </c>
      <c r="AA85" t="s">
        <v>250</v>
      </c>
      <c r="AB85" t="s">
        <v>251</v>
      </c>
      <c r="AC85" t="s">
        <v>252</v>
      </c>
      <c r="AD85" t="s">
        <v>253</v>
      </c>
      <c r="AE85" t="s">
        <v>254</v>
      </c>
      <c r="AF85" t="s">
        <v>255</v>
      </c>
      <c r="AG85" t="s">
        <v>256</v>
      </c>
      <c r="AH85" t="s">
        <v>257</v>
      </c>
      <c r="AI85" t="s">
        <v>258</v>
      </c>
      <c r="AJ85" t="s">
        <v>259</v>
      </c>
      <c r="AK85" t="s">
        <v>260</v>
      </c>
      <c r="AL85" t="s">
        <v>261</v>
      </c>
      <c r="AM85" t="s">
        <v>262</v>
      </c>
      <c r="AN85" t="s">
        <v>263</v>
      </c>
      <c r="AO85" t="s">
        <v>264</v>
      </c>
      <c r="AP85" t="s">
        <v>265</v>
      </c>
      <c r="AQ85" t="s">
        <v>266</v>
      </c>
      <c r="AR85" t="s">
        <v>267</v>
      </c>
      <c r="AS85" t="s">
        <v>268</v>
      </c>
      <c r="AT85" t="s">
        <v>269</v>
      </c>
      <c r="AU85" t="s">
        <v>270</v>
      </c>
      <c r="AV85" t="s">
        <v>271</v>
      </c>
      <c r="AW85" t="s">
        <v>272</v>
      </c>
      <c r="AX85" t="s">
        <v>273</v>
      </c>
      <c r="AY85" t="s">
        <v>274</v>
      </c>
      <c r="AZ85" t="s">
        <v>275</v>
      </c>
      <c r="BA85" t="s">
        <v>276</v>
      </c>
      <c r="BB85" t="s">
        <v>277</v>
      </c>
      <c r="BC85">
        <v>5.906148867313922</v>
      </c>
      <c r="BD85">
        <v>8.3333333333333304</v>
      </c>
      <c r="BE85">
        <v>7.048710601719228</v>
      </c>
      <c r="BF85">
        <v>2.3918741808649981</v>
      </c>
      <c r="BG85">
        <v>0.59360730593607658</v>
      </c>
      <c r="BH85">
        <v>1.915151515151515</v>
      </c>
      <c r="BI85">
        <v>3.9208882720333178</v>
      </c>
      <c r="BJ85">
        <v>8.0188679245282746</v>
      </c>
      <c r="BK85">
        <v>0.89485458612974655</v>
      </c>
      <c r="BL85">
        <v>5.3210358283079016</v>
      </c>
      <c r="BM85">
        <v>4.3584273087473182</v>
      </c>
      <c r="BN85">
        <v>1.9000703729767761</v>
      </c>
      <c r="BO85">
        <v>0.83628991383678641</v>
      </c>
      <c r="BP85">
        <v>3.961813842482127</v>
      </c>
      <c r="BQ85">
        <v>2.929155313351504</v>
      </c>
      <c r="BR85">
        <v>3.8496240601503939</v>
      </c>
      <c r="BS85">
        <v>2.9816513761468002</v>
      </c>
      <c r="BT85">
        <v>3.423137876386714</v>
      </c>
      <c r="BU85">
        <v>7.0542129327237424</v>
      </c>
      <c r="BV85">
        <v>4.5146726862302362</v>
      </c>
      <c r="BW85">
        <v>0.84597432905485059</v>
      </c>
      <c r="BX85">
        <v>5.7741296348711568</v>
      </c>
      <c r="BY85">
        <v>1.800327332242222</v>
      </c>
      <c r="BZ85">
        <v>5.3601340033500664</v>
      </c>
      <c r="CA85">
        <v>4.15140415140411</v>
      </c>
      <c r="CB85">
        <v>2.657185628742496</v>
      </c>
      <c r="CC85">
        <v>5.9887005649717358</v>
      </c>
      <c r="CD85">
        <v>2.2661243463102778</v>
      </c>
      <c r="CE85">
        <v>1.719947653767057</v>
      </c>
      <c r="CF85">
        <v>4.5146726862302842</v>
      </c>
      <c r="CG85">
        <v>0.76440611524892088</v>
      </c>
      <c r="CH85">
        <v>4.6885934219734162</v>
      </c>
      <c r="CI85">
        <v>1237.776096999999</v>
      </c>
      <c r="CJ85">
        <v>820.23576899999989</v>
      </c>
      <c r="CK85">
        <v>497.01348699999983</v>
      </c>
      <c r="CL85">
        <v>194.31835299999989</v>
      </c>
      <c r="CM85">
        <v>26.677201</v>
      </c>
      <c r="CN85">
        <v>576.16878699999972</v>
      </c>
      <c r="CO85">
        <v>354.41389399999991</v>
      </c>
      <c r="CP85">
        <v>175.27809300000001</v>
      </c>
      <c r="CQ85">
        <v>54.521654000000012</v>
      </c>
      <c r="CR85">
        <v>0</v>
      </c>
      <c r="CS85">
        <v>527.40278399999966</v>
      </c>
      <c r="CT85">
        <v>408.72878999999989</v>
      </c>
      <c r="CU85">
        <v>290.30310700000001</v>
      </c>
      <c r="CV85">
        <v>332.61593399999992</v>
      </c>
      <c r="CW85">
        <v>56.587864000000003</v>
      </c>
      <c r="CX85">
        <v>163.14886799999999</v>
      </c>
      <c r="CY85">
        <v>100.13932</v>
      </c>
      <c r="CZ85">
        <v>159.13617000000011</v>
      </c>
      <c r="DA85">
        <v>19.221557000000001</v>
      </c>
      <c r="DB85">
        <v>67.434691999999998</v>
      </c>
      <c r="DC85">
        <v>74.063606000000007</v>
      </c>
      <c r="DD85">
        <v>44.183338999999997</v>
      </c>
      <c r="DE85">
        <v>63.833385000000007</v>
      </c>
      <c r="DF85">
        <v>24.486167999999999</v>
      </c>
      <c r="DG85">
        <v>60.556349999999988</v>
      </c>
      <c r="DH85">
        <v>26.450423999999991</v>
      </c>
      <c r="DI85">
        <v>46.573272000000003</v>
      </c>
      <c r="DJ85">
        <v>25.308228</v>
      </c>
      <c r="DK85">
        <v>201.39734200000001</v>
      </c>
      <c r="DL85">
        <v>49.645219999999988</v>
      </c>
      <c r="DM85">
        <v>87.914624000000003</v>
      </c>
      <c r="DN85">
        <v>42.134507999999997</v>
      </c>
      <c r="DO85">
        <v>88.417764000000005</v>
      </c>
      <c r="DP85">
        <v>19.12204800000001</v>
      </c>
      <c r="DQ85">
        <v>105.31712</v>
      </c>
      <c r="DR85">
        <v>34.097909999999992</v>
      </c>
      <c r="DS85">
        <v>117.945864</v>
      </c>
      <c r="DT85">
        <v>22.41657</v>
      </c>
      <c r="DU85">
        <v>64.614879999999985</v>
      </c>
      <c r="DV85">
        <v>275.31941999999992</v>
      </c>
      <c r="DW85">
        <v>20.060268999999991</v>
      </c>
      <c r="DX85">
        <v>181.06368800000001</v>
      </c>
      <c r="DY85">
        <v>87.926513999999969</v>
      </c>
      <c r="DZ85">
        <v>211.6966920000001</v>
      </c>
      <c r="EA85">
        <v>33.890639999999998</v>
      </c>
      <c r="EB85">
        <v>161.16363899999999</v>
      </c>
      <c r="EC85">
        <v>97.340816000000004</v>
      </c>
    </row>
    <row r="86">
      <c r="A86" t="s">
        <v>701</v>
      </c>
      <c r="B86">
        <v>2002</v>
      </c>
      <c r="C86" t="s">
        <v>705</v>
      </c>
      <c r="D86">
        <v>157</v>
      </c>
      <c r="E86" t="s">
        <v>287</v>
      </c>
      <c r="F86" t="s">
        <v>292</v>
      </c>
      <c r="G86" t="s">
        <v>186</v>
      </c>
      <c r="H86">
        <v>16.662938195273419</v>
      </c>
      <c r="I86">
        <v>15.95652883769789</v>
      </c>
      <c r="J86">
        <v>7.2529431534022848</v>
      </c>
      <c r="K86">
        <v>2.3575941988790658</v>
      </c>
      <c r="L86">
        <v>0.31034427370820511</v>
      </c>
      <c r="M86">
        <v>20.94121984143877</v>
      </c>
      <c r="N86">
        <v>9.1372933639985963</v>
      </c>
      <c r="O86">
        <v>3.206020288433181</v>
      </c>
      <c r="P86">
        <v>0.73338349695486293</v>
      </c>
      <c r="Q86">
        <v>0.0095592117473107998</v>
      </c>
      <c r="R86">
        <v>12.21976391009496</v>
      </c>
      <c r="S86">
        <v>16.17140225083369</v>
      </c>
      <c r="T86">
        <v>15.639742560016639</v>
      </c>
      <c r="U86">
        <v>11.01867626312481</v>
      </c>
      <c r="V86">
        <v>3.206481333637949</v>
      </c>
      <c r="W86" t="s">
        <v>246</v>
      </c>
      <c r="X86" t="s">
        <v>247</v>
      </c>
      <c r="Y86" t="s">
        <v>248</v>
      </c>
      <c r="Z86" t="s">
        <v>249</v>
      </c>
      <c r="AA86" t="s">
        <v>250</v>
      </c>
      <c r="AB86" t="s">
        <v>251</v>
      </c>
      <c r="AC86" t="s">
        <v>252</v>
      </c>
      <c r="AD86" t="s">
        <v>253</v>
      </c>
      <c r="AE86" t="s">
        <v>254</v>
      </c>
      <c r="AF86" t="s">
        <v>255</v>
      </c>
      <c r="AG86" t="s">
        <v>256</v>
      </c>
      <c r="AH86" t="s">
        <v>257</v>
      </c>
      <c r="AI86" t="s">
        <v>258</v>
      </c>
      <c r="AJ86" t="s">
        <v>259</v>
      </c>
      <c r="AK86" t="s">
        <v>260</v>
      </c>
      <c r="AL86" t="s">
        <v>261</v>
      </c>
      <c r="AM86" t="s">
        <v>262</v>
      </c>
      <c r="AN86" t="s">
        <v>263</v>
      </c>
      <c r="AO86" t="s">
        <v>264</v>
      </c>
      <c r="AP86" t="s">
        <v>265</v>
      </c>
      <c r="AQ86" t="s">
        <v>266</v>
      </c>
      <c r="AR86" t="s">
        <v>267</v>
      </c>
      <c r="AS86" t="s">
        <v>268</v>
      </c>
      <c r="AT86" t="s">
        <v>269</v>
      </c>
      <c r="AU86" t="s">
        <v>270</v>
      </c>
      <c r="AV86" t="s">
        <v>271</v>
      </c>
      <c r="AW86" t="s">
        <v>272</v>
      </c>
      <c r="AX86" t="s">
        <v>273</v>
      </c>
      <c r="AY86" t="s">
        <v>274</v>
      </c>
      <c r="AZ86" t="s">
        <v>275</v>
      </c>
      <c r="BA86" t="s">
        <v>276</v>
      </c>
      <c r="BB86" t="s">
        <v>277</v>
      </c>
      <c r="BC86">
        <v>12.216828478964411</v>
      </c>
      <c r="BD86">
        <v>8.6494252873563227</v>
      </c>
      <c r="BE86">
        <v>12.20630372492842</v>
      </c>
      <c r="BF86">
        <v>6.1926605504586911</v>
      </c>
      <c r="BG86">
        <v>3.0365296803653128</v>
      </c>
      <c r="BH86">
        <v>5.7454545454545354</v>
      </c>
      <c r="BI86">
        <v>12.97709923664125</v>
      </c>
      <c r="BJ86">
        <v>8.3018867924527999</v>
      </c>
      <c r="BK86">
        <v>10.418664109939179</v>
      </c>
      <c r="BL86">
        <v>6.9528201489889936</v>
      </c>
      <c r="BM86">
        <v>8.7778116427918054</v>
      </c>
      <c r="BN86">
        <v>13.652357494722031</v>
      </c>
      <c r="BO86">
        <v>15.25595539787107</v>
      </c>
      <c r="BP86">
        <v>11.43198090692132</v>
      </c>
      <c r="BQ86">
        <v>10.25204359673026</v>
      </c>
      <c r="BR86">
        <v>7.759398496240637</v>
      </c>
      <c r="BS86">
        <v>9.6712538226300069</v>
      </c>
      <c r="BT86">
        <v>9.1600633914422165</v>
      </c>
      <c r="BU86">
        <v>7.9359895493142121</v>
      </c>
      <c r="BV86">
        <v>11.5970654627539</v>
      </c>
      <c r="BW86">
        <v>9.1598599766628759</v>
      </c>
      <c r="BX86">
        <v>9.1989810359466961</v>
      </c>
      <c r="BY86">
        <v>8.0851063829787044</v>
      </c>
      <c r="BZ86">
        <v>18.023450586264609</v>
      </c>
      <c r="CA86">
        <v>15.60846560846543</v>
      </c>
      <c r="CB86">
        <v>12.57485029940111</v>
      </c>
      <c r="CC86">
        <v>7.9943502824858541</v>
      </c>
      <c r="CD86">
        <v>13.422428820453209</v>
      </c>
      <c r="CE86">
        <v>6.1132922041502971</v>
      </c>
      <c r="CF86">
        <v>7.1482317531979467</v>
      </c>
      <c r="CG86">
        <v>5.0568404547236279</v>
      </c>
      <c r="CH86">
        <v>12.49125262421275</v>
      </c>
      <c r="CI86">
        <v>3622.5778190000001</v>
      </c>
      <c r="CJ86">
        <v>3474.521472000004</v>
      </c>
      <c r="CK86">
        <v>1578.5772189999991</v>
      </c>
      <c r="CL86">
        <v>513.4108229999996</v>
      </c>
      <c r="CM86">
        <v>67.569136</v>
      </c>
      <c r="CN86">
        <v>2951.6017750000092</v>
      </c>
      <c r="CO86">
        <v>1290.5952429999991</v>
      </c>
      <c r="CP86">
        <v>452.44827699999979</v>
      </c>
      <c r="CQ86">
        <v>103.64736499999999</v>
      </c>
      <c r="CR86">
        <v>1.3496049999999999</v>
      </c>
      <c r="CS86">
        <v>934.91870100000028</v>
      </c>
      <c r="CT86">
        <v>1236.643704999999</v>
      </c>
      <c r="CU86">
        <v>1196.119764</v>
      </c>
      <c r="CV86">
        <v>844.4724249999997</v>
      </c>
      <c r="CW86">
        <v>244.85960900000001</v>
      </c>
      <c r="CX86">
        <v>337.47231599999981</v>
      </c>
      <c r="CY86">
        <v>103.9377080000001</v>
      </c>
      <c r="CZ86">
        <v>275.57727000000011</v>
      </c>
      <c r="DA86">
        <v>49.765400999999969</v>
      </c>
      <c r="DB86">
        <v>344.95438599999977</v>
      </c>
      <c r="DC86">
        <v>222.19081799999969</v>
      </c>
      <c r="DD86">
        <v>146.23512199999999</v>
      </c>
      <c r="DE86">
        <v>66.08632799999998</v>
      </c>
      <c r="DF86">
        <v>285.08895599999983</v>
      </c>
      <c r="DG86">
        <v>79.126964000000015</v>
      </c>
      <c r="DH86">
        <v>53.270783999999999</v>
      </c>
      <c r="DI86">
        <v>334.63758400000017</v>
      </c>
      <c r="DJ86">
        <v>461.68343199999993</v>
      </c>
      <c r="DK86">
        <v>581.14052300000003</v>
      </c>
      <c r="DL86">
        <v>173.75826999999981</v>
      </c>
      <c r="DM86">
        <v>177.20291399999999</v>
      </c>
      <c r="DN86">
        <v>136.667058</v>
      </c>
      <c r="DO86">
        <v>236.59938699999981</v>
      </c>
      <c r="DP86">
        <v>21.512304000000011</v>
      </c>
      <c r="DQ86">
        <v>270.53335199999958</v>
      </c>
      <c r="DR86">
        <v>369.19806000000028</v>
      </c>
      <c r="DS86">
        <v>187.90395000000001</v>
      </c>
      <c r="DT86">
        <v>100.670778</v>
      </c>
      <c r="DU86">
        <v>217.26753400000001</v>
      </c>
      <c r="DV86">
        <v>1035.1470349999979</v>
      </c>
      <c r="DW86">
        <v>94.933103999999972</v>
      </c>
      <c r="DX86">
        <v>241.70294200000001</v>
      </c>
      <c r="DY86">
        <v>520.79550600000084</v>
      </c>
      <c r="DZ86">
        <v>752.44367699999987</v>
      </c>
      <c r="EA86">
        <v>53.66017999999999</v>
      </c>
      <c r="EB86">
        <v>1066.1594580000001</v>
      </c>
      <c r="EC86">
        <v>259.33336799999989</v>
      </c>
    </row>
    <row r="87">
      <c r="A87" t="s">
        <v>701</v>
      </c>
      <c r="B87">
        <v>2002</v>
      </c>
      <c r="C87" t="s">
        <v>705</v>
      </c>
      <c r="D87">
        <v>158</v>
      </c>
      <c r="E87" t="s">
        <v>287</v>
      </c>
      <c r="F87" t="s">
        <v>293</v>
      </c>
      <c r="G87" t="s">
        <v>186</v>
      </c>
      <c r="H87">
        <v>1.790830142547198</v>
      </c>
      <c r="I87">
        <v>1.287734068904328</v>
      </c>
      <c r="J87">
        <v>0.52243186576860945</v>
      </c>
      <c r="K87">
        <v>0.071930716943290507</v>
      </c>
      <c r="L87">
        <v>0.1171898891453043</v>
      </c>
      <c r="M87">
        <v>2.433981115486334</v>
      </c>
      <c r="N87">
        <v>0.5261857640883878</v>
      </c>
      <c r="O87">
        <v>0.25886693279404788</v>
      </c>
      <c r="P87">
        <v>0</v>
      </c>
      <c r="Q87">
        <v>0.14634836186809749</v>
      </c>
      <c r="R87">
        <v>1.4334984285262531</v>
      </c>
      <c r="S87">
        <v>1.3607031953348909</v>
      </c>
      <c r="T87">
        <v>0.95451791070739422</v>
      </c>
      <c r="U87">
        <v>0.6925687807516564</v>
      </c>
      <c r="V87">
        <v>0.13400572911653441</v>
      </c>
      <c r="W87" t="s">
        <v>246</v>
      </c>
      <c r="X87" t="s">
        <v>247</v>
      </c>
      <c r="Y87" t="s">
        <v>248</v>
      </c>
      <c r="Z87" t="s">
        <v>249</v>
      </c>
      <c r="AA87" t="s">
        <v>250</v>
      </c>
      <c r="AB87" t="s">
        <v>251</v>
      </c>
      <c r="AC87" t="s">
        <v>252</v>
      </c>
      <c r="AD87" t="s">
        <v>253</v>
      </c>
      <c r="AE87" t="s">
        <v>254</v>
      </c>
      <c r="AF87" t="s">
        <v>255</v>
      </c>
      <c r="AG87" t="s">
        <v>256</v>
      </c>
      <c r="AH87" t="s">
        <v>257</v>
      </c>
      <c r="AI87" t="s">
        <v>258</v>
      </c>
      <c r="AJ87" t="s">
        <v>259</v>
      </c>
      <c r="AK87" t="s">
        <v>260</v>
      </c>
      <c r="AL87" t="s">
        <v>261</v>
      </c>
      <c r="AM87" t="s">
        <v>262</v>
      </c>
      <c r="AN87" t="s">
        <v>263</v>
      </c>
      <c r="AO87" t="s">
        <v>264</v>
      </c>
      <c r="AP87" t="s">
        <v>265</v>
      </c>
      <c r="AQ87" t="s">
        <v>266</v>
      </c>
      <c r="AR87" t="s">
        <v>267</v>
      </c>
      <c r="AS87" t="s">
        <v>268</v>
      </c>
      <c r="AT87" t="s">
        <v>269</v>
      </c>
      <c r="AU87" t="s">
        <v>270</v>
      </c>
      <c r="AV87" t="s">
        <v>271</v>
      </c>
      <c r="AW87" t="s">
        <v>272</v>
      </c>
      <c r="AX87" t="s">
        <v>273</v>
      </c>
      <c r="AY87" t="s">
        <v>274</v>
      </c>
      <c r="AZ87" t="s">
        <v>275</v>
      </c>
      <c r="BA87" t="s">
        <v>276</v>
      </c>
      <c r="BB87" t="s">
        <v>277</v>
      </c>
      <c r="BC87">
        <v>0.56634304207119801</v>
      </c>
      <c r="BD87">
        <v>1.896551724137931</v>
      </c>
      <c r="BE87">
        <v>3.065902578796575</v>
      </c>
      <c r="BF87">
        <v>0.13106159895150679</v>
      </c>
      <c r="BG87">
        <v>0.13698630136986381</v>
      </c>
      <c r="BH87">
        <v>0.1696969696969696</v>
      </c>
      <c r="BI87">
        <v>2.3594725884802261</v>
      </c>
      <c r="BJ87">
        <v>1.3522012578616309</v>
      </c>
      <c r="BK87">
        <v>0.28763183125599001</v>
      </c>
      <c r="BL87">
        <v>0.035473572188719403</v>
      </c>
      <c r="BM87">
        <v>2.8345016763181858</v>
      </c>
      <c r="BN87">
        <v>1.2315270935960581</v>
      </c>
      <c r="BO87">
        <v>1.672579827673573</v>
      </c>
      <c r="BP87">
        <v>2.2195704057279388</v>
      </c>
      <c r="BQ87">
        <v>0.54495912806539626</v>
      </c>
      <c r="BR87">
        <v>0.2105263157894747</v>
      </c>
      <c r="BS87">
        <v>0.34403669724770769</v>
      </c>
      <c r="BT87">
        <v>1.172741679873226</v>
      </c>
      <c r="BU87">
        <v>2.0574787720444241</v>
      </c>
      <c r="BV87">
        <v>2.313769751692996</v>
      </c>
      <c r="BW87">
        <v>0.17502917152858979</v>
      </c>
      <c r="BX87">
        <v>0.53778658363996057</v>
      </c>
      <c r="BY87">
        <v>0.1963993453355152</v>
      </c>
      <c r="BZ87">
        <v>0.77051926298157236</v>
      </c>
      <c r="CA87">
        <v>1.0582010582010479</v>
      </c>
      <c r="CB87">
        <v>0.59880239520957668</v>
      </c>
      <c r="CC87">
        <v>1.7231638418079049</v>
      </c>
      <c r="CD87">
        <v>1.3654851830331169</v>
      </c>
      <c r="CE87">
        <v>0.20564591512432201</v>
      </c>
      <c r="CF87">
        <v>0.63957863054929009</v>
      </c>
      <c r="CG87">
        <v>0.35280282242257882</v>
      </c>
      <c r="CH87">
        <v>0.6997900629811068</v>
      </c>
      <c r="CI87">
        <v>389.33239000000009</v>
      </c>
      <c r="CJ87">
        <v>280.40307000000001</v>
      </c>
      <c r="CK87">
        <v>113.705433</v>
      </c>
      <c r="CL87">
        <v>15.664277</v>
      </c>
      <c r="CM87">
        <v>25.514952999999998</v>
      </c>
      <c r="CN87">
        <v>343.06229700000011</v>
      </c>
      <c r="CO87">
        <v>74.321006999999994</v>
      </c>
      <c r="CP87">
        <v>36.532488000000001</v>
      </c>
      <c r="CQ87">
        <v>0</v>
      </c>
      <c r="CR87">
        <v>20.662005000000001</v>
      </c>
      <c r="CS87">
        <v>109.67515399999991</v>
      </c>
      <c r="CT87">
        <v>104.054368</v>
      </c>
      <c r="CU87">
        <v>73.001057000000003</v>
      </c>
      <c r="CV87">
        <v>53.078538999999992</v>
      </c>
      <c r="CW87">
        <v>10.233207999999999</v>
      </c>
      <c r="CX87">
        <v>15.644412000000001</v>
      </c>
      <c r="CY87">
        <v>22.790327999999999</v>
      </c>
      <c r="CZ87">
        <v>69.217765000000014</v>
      </c>
      <c r="DA87">
        <v>1.0532360000000001</v>
      </c>
      <c r="DB87">
        <v>15.561852</v>
      </c>
      <c r="DC87">
        <v>6.5625979999999986</v>
      </c>
      <c r="DD87">
        <v>26.588204000000001</v>
      </c>
      <c r="DE87">
        <v>10.764061</v>
      </c>
      <c r="DF87">
        <v>7.8705540000000003</v>
      </c>
      <c r="DG87">
        <v>0.40370899999999998</v>
      </c>
      <c r="DH87">
        <v>17.202023999999991</v>
      </c>
      <c r="DI87">
        <v>30.18638</v>
      </c>
      <c r="DJ87">
        <v>50.616455999999992</v>
      </c>
      <c r="DK87">
        <v>112.831041</v>
      </c>
      <c r="DL87">
        <v>9.236320000000001</v>
      </c>
      <c r="DM87">
        <v>4.8078310000000002</v>
      </c>
      <c r="DN87">
        <v>4.8616740000000007</v>
      </c>
      <c r="DO87">
        <v>30.291270999999998</v>
      </c>
      <c r="DP87">
        <v>5.5772640000000004</v>
      </c>
      <c r="DQ87">
        <v>53.975023999999998</v>
      </c>
      <c r="DR87">
        <v>7.0547399999999998</v>
      </c>
      <c r="DS87">
        <v>10.985154</v>
      </c>
      <c r="DT87">
        <v>2.4454440000000002</v>
      </c>
      <c r="DU87">
        <v>9.2883890000000005</v>
      </c>
      <c r="DV87">
        <v>70.179459999999978</v>
      </c>
      <c r="DW87">
        <v>4.5206239999999998</v>
      </c>
      <c r="DX87">
        <v>52.098513999999987</v>
      </c>
      <c r="DY87">
        <v>52.981360999999993</v>
      </c>
      <c r="DZ87">
        <v>25.311561000000001</v>
      </c>
      <c r="EA87">
        <v>4.8011739999999996</v>
      </c>
      <c r="EB87">
        <v>74.383217999999999</v>
      </c>
      <c r="EC87">
        <v>14.52848</v>
      </c>
    </row>
    <row r="88">
      <c r="A88" t="s">
        <v>701</v>
      </c>
      <c r="B88">
        <v>2002</v>
      </c>
      <c r="C88" t="s">
        <v>705</v>
      </c>
      <c r="D88">
        <v>159</v>
      </c>
      <c r="E88" t="s">
        <v>287</v>
      </c>
      <c r="F88" t="s">
        <v>294</v>
      </c>
      <c r="G88" t="s">
        <v>186</v>
      </c>
      <c r="H88">
        <v>16.586809034902231</v>
      </c>
      <c r="I88">
        <v>5.8110122693486579</v>
      </c>
      <c r="J88">
        <v>1.5299357480244959</v>
      </c>
      <c r="K88">
        <v>0.76878155407167592</v>
      </c>
      <c r="L88">
        <v>0</v>
      </c>
      <c r="M88">
        <v>10.905228099997631</v>
      </c>
      <c r="N88">
        <v>2.9686190323315649</v>
      </c>
      <c r="O88">
        <v>0.90599631249702228</v>
      </c>
      <c r="P88">
        <v>0.25206458469593962</v>
      </c>
      <c r="Q88">
        <v>0</v>
      </c>
      <c r="R88">
        <v>24.1137159582238</v>
      </c>
      <c r="S88">
        <v>9.9516037152316699</v>
      </c>
      <c r="T88">
        <v>5.4222740568675336</v>
      </c>
      <c r="U88">
        <v>2.3303648929183209</v>
      </c>
      <c r="V88">
        <v>0.6903468168892376</v>
      </c>
      <c r="W88" t="s">
        <v>246</v>
      </c>
      <c r="X88" t="s">
        <v>247</v>
      </c>
      <c r="Y88" t="s">
        <v>248</v>
      </c>
      <c r="Z88" t="s">
        <v>249</v>
      </c>
      <c r="AA88" t="s">
        <v>250</v>
      </c>
      <c r="AB88" t="s">
        <v>251</v>
      </c>
      <c r="AC88" t="s">
        <v>252</v>
      </c>
      <c r="AD88" t="s">
        <v>253</v>
      </c>
      <c r="AE88" t="s">
        <v>254</v>
      </c>
      <c r="AF88" t="s">
        <v>255</v>
      </c>
      <c r="AG88" t="s">
        <v>256</v>
      </c>
      <c r="AH88" t="s">
        <v>257</v>
      </c>
      <c r="AI88" t="s">
        <v>258</v>
      </c>
      <c r="AJ88" t="s">
        <v>259</v>
      </c>
      <c r="AK88" t="s">
        <v>260</v>
      </c>
      <c r="AL88" t="s">
        <v>261</v>
      </c>
      <c r="AM88" t="s">
        <v>262</v>
      </c>
      <c r="AN88" t="s">
        <v>263</v>
      </c>
      <c r="AO88" t="s">
        <v>264</v>
      </c>
      <c r="AP88" t="s">
        <v>265</v>
      </c>
      <c r="AQ88" t="s">
        <v>266</v>
      </c>
      <c r="AR88" t="s">
        <v>267</v>
      </c>
      <c r="AS88" t="s">
        <v>268</v>
      </c>
      <c r="AT88" t="s">
        <v>269</v>
      </c>
      <c r="AU88" t="s">
        <v>270</v>
      </c>
      <c r="AV88" t="s">
        <v>271</v>
      </c>
      <c r="AW88" t="s">
        <v>272</v>
      </c>
      <c r="AX88" t="s">
        <v>273</v>
      </c>
      <c r="AY88" t="s">
        <v>274</v>
      </c>
      <c r="AZ88" t="s">
        <v>275</v>
      </c>
      <c r="BA88" t="s">
        <v>276</v>
      </c>
      <c r="BB88" t="s">
        <v>277</v>
      </c>
      <c r="BC88">
        <v>8.4412081984897558</v>
      </c>
      <c r="BD88">
        <v>23.247126436781599</v>
      </c>
      <c r="BE88">
        <v>10.63037249283672</v>
      </c>
      <c r="BF88">
        <v>2.1625163826998621</v>
      </c>
      <c r="BG88">
        <v>2.4657534246575481</v>
      </c>
      <c r="BH88">
        <v>4.1696969696969646</v>
      </c>
      <c r="BI88">
        <v>20.680083275503179</v>
      </c>
      <c r="BJ88">
        <v>18.01886792452823</v>
      </c>
      <c r="BK88">
        <v>2.9402364972834518</v>
      </c>
      <c r="BL88">
        <v>11.10322809506917</v>
      </c>
      <c r="BM88">
        <v>16.549832368180379</v>
      </c>
      <c r="BN88">
        <v>7.2132301196340647</v>
      </c>
      <c r="BO88">
        <v>6.4622402432842581</v>
      </c>
      <c r="BP88">
        <v>3.4844868735083772</v>
      </c>
      <c r="BQ88">
        <v>6.7098092643051874</v>
      </c>
      <c r="BR88">
        <v>3.0977443609022699</v>
      </c>
      <c r="BS88">
        <v>7.6070336391437614</v>
      </c>
      <c r="BT88">
        <v>14.86529318542008</v>
      </c>
      <c r="BU88">
        <v>13.16133246244291</v>
      </c>
      <c r="BV88">
        <v>2.8498871331828379</v>
      </c>
      <c r="BW88">
        <v>2.158693115519275</v>
      </c>
      <c r="BX88">
        <v>4.5570336824228219</v>
      </c>
      <c r="BY88">
        <v>2.7823240589197979</v>
      </c>
      <c r="BZ88">
        <v>6.7001675041875801</v>
      </c>
      <c r="CA88">
        <v>4.0903540903540518</v>
      </c>
      <c r="CB88">
        <v>8.8697604790418527</v>
      </c>
      <c r="CC88">
        <v>12.42937853107342</v>
      </c>
      <c r="CD88">
        <v>9.7908192911098126</v>
      </c>
      <c r="CE88">
        <v>2.2434099831744221</v>
      </c>
      <c r="CF88">
        <v>2.671181339352918</v>
      </c>
      <c r="CG88">
        <v>1.940415523324184</v>
      </c>
      <c r="CH88">
        <v>2.624212736179151</v>
      </c>
      <c r="CI88">
        <v>3606.0270879999921</v>
      </c>
      <c r="CJ88">
        <v>1265.343302999999</v>
      </c>
      <c r="CK88">
        <v>332.98506099999997</v>
      </c>
      <c r="CL88">
        <v>167.41675499999999</v>
      </c>
      <c r="CM88">
        <v>0</v>
      </c>
      <c r="CN88">
        <v>1537.0590089999989</v>
      </c>
      <c r="CO88">
        <v>419.30202399999979</v>
      </c>
      <c r="CP88">
        <v>127.858352</v>
      </c>
      <c r="CQ88">
        <v>35.623694999999998</v>
      </c>
      <c r="CR88">
        <v>0</v>
      </c>
      <c r="CS88">
        <v>1844.909948</v>
      </c>
      <c r="CT88">
        <v>761.00933599999985</v>
      </c>
      <c r="CU88">
        <v>414.69283399999989</v>
      </c>
      <c r="CV88">
        <v>178.59939299999999</v>
      </c>
      <c r="CW88">
        <v>52.717616000000007</v>
      </c>
      <c r="CX88">
        <v>233.1762359999999</v>
      </c>
      <c r="CY88">
        <v>279.35417199999989</v>
      </c>
      <c r="CZ88">
        <v>239.99804500000019</v>
      </c>
      <c r="DA88">
        <v>17.378394</v>
      </c>
      <c r="DB88">
        <v>280.11333599999989</v>
      </c>
      <c r="DC88">
        <v>161.25240799999989</v>
      </c>
      <c r="DD88">
        <v>233.03778800000009</v>
      </c>
      <c r="DE88">
        <v>143.4373709999999</v>
      </c>
      <c r="DF88">
        <v>80.454551999999978</v>
      </c>
      <c r="DG88">
        <v>126.3609170000001</v>
      </c>
      <c r="DH88">
        <v>100.437624</v>
      </c>
      <c r="DI88">
        <v>176.80594000000019</v>
      </c>
      <c r="DJ88">
        <v>195.56357999999989</v>
      </c>
      <c r="DK88">
        <v>177.13260199999999</v>
      </c>
      <c r="DL88">
        <v>113.7221899999999</v>
      </c>
      <c r="DM88">
        <v>70.743798999999996</v>
      </c>
      <c r="DN88">
        <v>107.49701399999999</v>
      </c>
      <c r="DO88">
        <v>383.96232700000002</v>
      </c>
      <c r="DP88">
        <v>35.676784000000033</v>
      </c>
      <c r="DQ88">
        <v>66.481432000000041</v>
      </c>
      <c r="DR88">
        <v>87.008459999999999</v>
      </c>
      <c r="DS88">
        <v>93.084725999999975</v>
      </c>
      <c r="DT88">
        <v>34.643790000000003</v>
      </c>
      <c r="DU88">
        <v>80.76859999999995</v>
      </c>
      <c r="DV88">
        <v>271.27060499999999</v>
      </c>
      <c r="DW88">
        <v>66.961742999999984</v>
      </c>
      <c r="DX88">
        <v>375.79256000000021</v>
      </c>
      <c r="DY88">
        <v>379.88763100000062</v>
      </c>
      <c r="DZ88">
        <v>276.12612000000001</v>
      </c>
      <c r="EA88">
        <v>20.051962</v>
      </c>
      <c r="EB88">
        <v>409.10769900000003</v>
      </c>
      <c r="EC88">
        <v>54.481800000000007</v>
      </c>
    </row>
    <row r="89">
      <c r="A89" t="s">
        <v>701</v>
      </c>
      <c r="B89">
        <v>2002</v>
      </c>
      <c r="C89" t="s">
        <v>705</v>
      </c>
      <c r="D89">
        <v>160</v>
      </c>
      <c r="E89" t="s">
        <v>287</v>
      </c>
      <c r="F89" t="s">
        <v>286</v>
      </c>
      <c r="G89" t="s">
        <v>186</v>
      </c>
      <c r="H89">
        <v>0.2081134746117444</v>
      </c>
      <c r="I89">
        <v>0.074381245092801501</v>
      </c>
      <c r="J89">
        <v>0.25473110118271181</v>
      </c>
      <c r="K89">
        <v>0</v>
      </c>
      <c r="L89">
        <v>0.0241860167602557</v>
      </c>
      <c r="M89">
        <v>0.1864979390130794</v>
      </c>
      <c r="N89">
        <v>0.2999109186793073</v>
      </c>
      <c r="O89">
        <v>0.104910084849779</v>
      </c>
      <c r="P89">
        <v>0</v>
      </c>
      <c r="Q89">
        <v>0</v>
      </c>
      <c r="R89">
        <v>0.32735405185061989</v>
      </c>
      <c r="S89">
        <v>0.070242552699039701</v>
      </c>
      <c r="T89">
        <v>0.039393442902039597</v>
      </c>
      <c r="U89">
        <v>0</v>
      </c>
      <c r="V89">
        <v>0.068957346777538106</v>
      </c>
      <c r="W89" t="s">
        <v>246</v>
      </c>
      <c r="X89" t="s">
        <v>247</v>
      </c>
      <c r="Y89" t="s">
        <v>248</v>
      </c>
      <c r="Z89" t="s">
        <v>249</v>
      </c>
      <c r="AA89" t="s">
        <v>250</v>
      </c>
      <c r="AB89" t="s">
        <v>251</v>
      </c>
      <c r="AC89" t="s">
        <v>252</v>
      </c>
      <c r="AD89" t="s">
        <v>253</v>
      </c>
      <c r="AE89" t="s">
        <v>254</v>
      </c>
      <c r="AF89" t="s">
        <v>255</v>
      </c>
      <c r="AG89" t="s">
        <v>256</v>
      </c>
      <c r="AH89" t="s">
        <v>257</v>
      </c>
      <c r="AI89" t="s">
        <v>258</v>
      </c>
      <c r="AJ89" t="s">
        <v>259</v>
      </c>
      <c r="AK89" t="s">
        <v>260</v>
      </c>
      <c r="AL89" t="s">
        <v>261</v>
      </c>
      <c r="AM89" t="s">
        <v>262</v>
      </c>
      <c r="AN89" t="s">
        <v>263</v>
      </c>
      <c r="AO89" t="s">
        <v>264</v>
      </c>
      <c r="AP89" t="s">
        <v>265</v>
      </c>
      <c r="AQ89" t="s">
        <v>266</v>
      </c>
      <c r="AR89" t="s">
        <v>267</v>
      </c>
      <c r="AS89" t="s">
        <v>268</v>
      </c>
      <c r="AT89" t="s">
        <v>269</v>
      </c>
      <c r="AU89" t="s">
        <v>270</v>
      </c>
      <c r="AV89" t="s">
        <v>271</v>
      </c>
      <c r="AW89" t="s">
        <v>272</v>
      </c>
      <c r="AX89" t="s">
        <v>273</v>
      </c>
      <c r="AY89" t="s">
        <v>274</v>
      </c>
      <c r="AZ89" t="s">
        <v>275</v>
      </c>
      <c r="BA89" t="s">
        <v>276</v>
      </c>
      <c r="BB89" t="s">
        <v>277</v>
      </c>
      <c r="BC89">
        <v>0</v>
      </c>
      <c r="BD89">
        <v>0.22988505747126431</v>
      </c>
      <c r="BE89">
        <v>0.085959885386819798</v>
      </c>
      <c r="BF89">
        <v>0</v>
      </c>
      <c r="BG89">
        <v>0</v>
      </c>
      <c r="BH89">
        <v>0.024242424242424201</v>
      </c>
      <c r="BI89">
        <v>0.173490631505899</v>
      </c>
      <c r="BJ89">
        <v>0.40880503144653951</v>
      </c>
      <c r="BK89">
        <v>0</v>
      </c>
      <c r="BL89">
        <v>0</v>
      </c>
      <c r="BM89">
        <v>0.060957025297165297</v>
      </c>
      <c r="BN89">
        <v>0.21111893033075291</v>
      </c>
      <c r="BO89">
        <v>0.60821084642675383</v>
      </c>
      <c r="BP89">
        <v>0</v>
      </c>
      <c r="BQ89">
        <v>0.2043596730245236</v>
      </c>
      <c r="BR89">
        <v>0</v>
      </c>
      <c r="BS89">
        <v>0</v>
      </c>
      <c r="BT89">
        <v>0</v>
      </c>
      <c r="BU89">
        <v>0.097975179621163005</v>
      </c>
      <c r="BV89">
        <v>0.2257336343115118</v>
      </c>
      <c r="BW89">
        <v>0</v>
      </c>
      <c r="BX89">
        <v>0</v>
      </c>
      <c r="BY89">
        <v>0</v>
      </c>
      <c r="BZ89">
        <v>0.1005025125628138</v>
      </c>
      <c r="CA89">
        <v>0</v>
      </c>
      <c r="CB89">
        <v>0</v>
      </c>
      <c r="CC89">
        <v>0.1129943502824856</v>
      </c>
      <c r="CD89">
        <v>0.52295177222544897</v>
      </c>
      <c r="CE89">
        <v>0.074780332772480695</v>
      </c>
      <c r="CF89">
        <v>0</v>
      </c>
      <c r="CG89">
        <v>0.19600156801254379</v>
      </c>
      <c r="CH89">
        <v>0.1399580125962214</v>
      </c>
      <c r="CI89">
        <v>45.244556999999993</v>
      </c>
      <c r="CJ89">
        <v>16.196456999999999</v>
      </c>
      <c r="CK89">
        <v>55.441316</v>
      </c>
      <c r="CL89">
        <v>0</v>
      </c>
      <c r="CM89">
        <v>5.2658560000000003</v>
      </c>
      <c r="CN89">
        <v>26.286321999999998</v>
      </c>
      <c r="CO89">
        <v>42.360860000000002</v>
      </c>
      <c r="CP89">
        <v>14.805391999999999</v>
      </c>
      <c r="CQ89">
        <v>0</v>
      </c>
      <c r="CR89">
        <v>0</v>
      </c>
      <c r="CS89">
        <v>25.045445000000001</v>
      </c>
      <c r="CT89">
        <v>5.3715199999999994</v>
      </c>
      <c r="CU89">
        <v>3.012791</v>
      </c>
      <c r="CV89">
        <v>0</v>
      </c>
      <c r="CW89">
        <v>5.2658560000000003</v>
      </c>
      <c r="CX89">
        <v>0</v>
      </c>
      <c r="CY89">
        <v>2.762464</v>
      </c>
      <c r="CZ89">
        <v>1.940685</v>
      </c>
      <c r="DA89">
        <v>0</v>
      </c>
      <c r="DB89">
        <v>0</v>
      </c>
      <c r="DC89">
        <v>0.93751399999999996</v>
      </c>
      <c r="DD89">
        <v>1.9550149999999999</v>
      </c>
      <c r="DE89">
        <v>3.254251</v>
      </c>
      <c r="DF89">
        <v>0</v>
      </c>
      <c r="DG89">
        <v>0</v>
      </c>
      <c r="DH89">
        <v>0.36993599999999999</v>
      </c>
      <c r="DI89">
        <v>5.1748079999999996</v>
      </c>
      <c r="DJ89">
        <v>18.405984</v>
      </c>
      <c r="DK89">
        <v>0</v>
      </c>
      <c r="DL89">
        <v>3.4636200000000001</v>
      </c>
      <c r="DM89">
        <v>0</v>
      </c>
      <c r="DN89">
        <v>0</v>
      </c>
      <c r="DO89">
        <v>0</v>
      </c>
      <c r="DP89">
        <v>0.26558399999999999</v>
      </c>
      <c r="DQ89">
        <v>5.2658560000000003</v>
      </c>
      <c r="DR89">
        <v>0</v>
      </c>
      <c r="DS89">
        <v>0</v>
      </c>
      <c r="DT89">
        <v>0</v>
      </c>
      <c r="DU89">
        <v>1.2115290000000001</v>
      </c>
      <c r="DV89">
        <v>0</v>
      </c>
      <c r="DW89">
        <v>0</v>
      </c>
      <c r="DX89">
        <v>3.416296</v>
      </c>
      <c r="DY89">
        <v>20.290734</v>
      </c>
      <c r="DZ89">
        <v>9.2042040000000007</v>
      </c>
      <c r="EA89">
        <v>0</v>
      </c>
      <c r="EB89">
        <v>41.324010000000001</v>
      </c>
      <c r="EC89">
        <v>2.9056959999999998</v>
      </c>
    </row>
    <row r="90">
      <c r="A90" t="s">
        <v>701</v>
      </c>
      <c r="B90">
        <v>2003</v>
      </c>
      <c r="C90" t="s">
        <v>706</v>
      </c>
      <c r="D90">
        <v>16</v>
      </c>
      <c r="E90" t="s">
        <v>13</v>
      </c>
      <c r="F90" t="s">
        <v>14</v>
      </c>
      <c r="G90" t="s">
        <v>714</v>
      </c>
      <c r="H90">
        <v>65.579828957798455</v>
      </c>
      <c r="I90">
        <v>73.507078573284772</v>
      </c>
      <c r="J90">
        <v>86.123921799826675</v>
      </c>
      <c r="K90">
        <v>96.173003784578356</v>
      </c>
      <c r="L90">
        <v>97.148053283497958</v>
      </c>
      <c r="M90">
        <v>74.647542089136437</v>
      </c>
      <c r="N90">
        <v>78.845867019286842</v>
      </c>
      <c r="O90">
        <v>95.294222221114083</v>
      </c>
      <c r="P90">
        <v>97.296083429785654</v>
      </c>
      <c r="Q90">
        <v>98.124683951062536</v>
      </c>
      <c r="R90">
        <v>57.081783695437487</v>
      </c>
      <c r="S90">
        <v>68.260017508343665</v>
      </c>
      <c r="T90">
        <v>68.197644892015248</v>
      </c>
      <c r="U90">
        <v>89.132663903893643</v>
      </c>
      <c r="V90">
        <v>94.344078974099318</v>
      </c>
      <c r="W90" t="s">
        <v>186</v>
      </c>
      <c r="X90" t="s">
        <v>186</v>
      </c>
      <c r="Y90" t="s">
        <v>186</v>
      </c>
      <c r="Z90" t="s">
        <v>186</v>
      </c>
      <c r="AA90" t="s">
        <v>186</v>
      </c>
      <c r="AB90" t="s">
        <v>186</v>
      </c>
      <c r="AC90" t="s">
        <v>186</v>
      </c>
      <c r="AD90" t="s">
        <v>186</v>
      </c>
      <c r="AE90" t="s">
        <v>186</v>
      </c>
      <c r="AF90" t="s">
        <v>186</v>
      </c>
      <c r="AG90" t="s">
        <v>186</v>
      </c>
      <c r="AH90" t="s">
        <v>186</v>
      </c>
      <c r="AI90" t="s">
        <v>186</v>
      </c>
      <c r="AJ90" t="s">
        <v>186</v>
      </c>
      <c r="AK90" t="s">
        <v>186</v>
      </c>
      <c r="AL90" t="s">
        <v>186</v>
      </c>
      <c r="AM90" t="s">
        <v>186</v>
      </c>
      <c r="AN90" t="s">
        <v>186</v>
      </c>
      <c r="AO90" t="s">
        <v>186</v>
      </c>
      <c r="AP90" t="s">
        <v>186</v>
      </c>
      <c r="AQ90" t="s">
        <v>186</v>
      </c>
      <c r="AR90" t="s">
        <v>186</v>
      </c>
      <c r="AS90" t="s">
        <v>186</v>
      </c>
      <c r="AT90" t="s">
        <v>186</v>
      </c>
      <c r="AU90" t="s">
        <v>186</v>
      </c>
      <c r="AV90" t="s">
        <v>186</v>
      </c>
      <c r="AW90" t="s">
        <v>186</v>
      </c>
      <c r="AX90" t="s">
        <v>186</v>
      </c>
      <c r="AY90" t="s">
        <v>186</v>
      </c>
      <c r="AZ90" t="s">
        <v>186</v>
      </c>
      <c r="BA90" t="s">
        <v>186</v>
      </c>
      <c r="BB90" t="s">
        <v>186</v>
      </c>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c r="A91" t="s">
        <v>701</v>
      </c>
      <c r="B91">
        <v>2003</v>
      </c>
      <c r="C91" t="s">
        <v>706</v>
      </c>
      <c r="D91">
        <v>17</v>
      </c>
      <c r="E91" t="s">
        <v>13</v>
      </c>
      <c r="F91" t="s">
        <v>51</v>
      </c>
      <c r="G91" t="s">
        <v>186</v>
      </c>
      <c r="H91">
        <v>34.420171042201538</v>
      </c>
      <c r="I91">
        <v>26.492921426715231</v>
      </c>
      <c r="J91">
        <v>13.87607820017333</v>
      </c>
      <c r="K91">
        <v>3.826996215421643</v>
      </c>
      <c r="L91">
        <v>2.8519467165020411</v>
      </c>
      <c r="M91">
        <v>25.35245791086356</v>
      </c>
      <c r="N91">
        <v>21.15413298071315</v>
      </c>
      <c r="O91">
        <v>4.7057777788859196</v>
      </c>
      <c r="P91">
        <v>2.7039165702143531</v>
      </c>
      <c r="Q91">
        <v>1.8753160489374749</v>
      </c>
      <c r="R91">
        <v>42.918216304562499</v>
      </c>
      <c r="S91">
        <v>31.739982491656338</v>
      </c>
      <c r="T91">
        <v>31.802355107984759</v>
      </c>
      <c r="U91">
        <v>10.867336096106371</v>
      </c>
      <c r="V91">
        <v>5.65592102590068</v>
      </c>
      <c r="W91" t="s">
        <v>186</v>
      </c>
      <c r="X91" t="s">
        <v>186</v>
      </c>
      <c r="Y91" t="s">
        <v>186</v>
      </c>
      <c r="Z91" t="s">
        <v>186</v>
      </c>
      <c r="AA91" t="s">
        <v>186</v>
      </c>
      <c r="AB91" t="s">
        <v>186</v>
      </c>
      <c r="AC91" t="s">
        <v>186</v>
      </c>
      <c r="AD91" t="s">
        <v>186</v>
      </c>
      <c r="AE91" t="s">
        <v>186</v>
      </c>
      <c r="AF91" t="s">
        <v>186</v>
      </c>
      <c r="AG91" t="s">
        <v>186</v>
      </c>
      <c r="AH91" t="s">
        <v>186</v>
      </c>
      <c r="AI91" t="s">
        <v>186</v>
      </c>
      <c r="AJ91" t="s">
        <v>186</v>
      </c>
      <c r="AK91" t="s">
        <v>186</v>
      </c>
      <c r="AL91" t="s">
        <v>186</v>
      </c>
      <c r="AM91" t="s">
        <v>186</v>
      </c>
      <c r="AN91" t="s">
        <v>186</v>
      </c>
      <c r="AO91" t="s">
        <v>186</v>
      </c>
      <c r="AP91" t="s">
        <v>186</v>
      </c>
      <c r="AQ91" t="s">
        <v>186</v>
      </c>
      <c r="AR91" t="s">
        <v>186</v>
      </c>
      <c r="AS91" t="s">
        <v>186</v>
      </c>
      <c r="AT91" t="s">
        <v>186</v>
      </c>
      <c r="AU91" t="s">
        <v>186</v>
      </c>
      <c r="AV91" t="s">
        <v>186</v>
      </c>
      <c r="AW91" t="s">
        <v>186</v>
      </c>
      <c r="AX91" t="s">
        <v>186</v>
      </c>
      <c r="AY91" t="s">
        <v>186</v>
      </c>
      <c r="AZ91" t="s">
        <v>186</v>
      </c>
      <c r="BA91" t="s">
        <v>186</v>
      </c>
      <c r="BB91" t="s">
        <v>186</v>
      </c>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row>
    <row r="92">
      <c r="A92" t="s">
        <v>701</v>
      </c>
      <c r="B92">
        <v>2003</v>
      </c>
      <c r="C92" t="s">
        <v>706</v>
      </c>
      <c r="D92">
        <v>18</v>
      </c>
      <c r="E92" t="s">
        <v>60</v>
      </c>
      <c r="F92" t="s">
        <v>15</v>
      </c>
      <c r="G92" t="s">
        <v>715</v>
      </c>
      <c r="H92">
        <v>64.657618537616131</v>
      </c>
      <c r="I92">
        <v>72.883311908047133</v>
      </c>
      <c r="J92">
        <v>85.807990991340091</v>
      </c>
      <c r="K92">
        <v>95.85094213014186</v>
      </c>
      <c r="L92">
        <v>97.078608303482895</v>
      </c>
      <c r="M92">
        <v>74.397275610590768</v>
      </c>
      <c r="N92">
        <v>78.59777862766623</v>
      </c>
      <c r="O92">
        <v>95.100654545077191</v>
      </c>
      <c r="P92">
        <v>97.187355828282648</v>
      </c>
      <c r="Q92">
        <v>98.065028573115796</v>
      </c>
      <c r="R92">
        <v>55.759037302271061</v>
      </c>
      <c r="S92">
        <v>67.032809025082813</v>
      </c>
      <c r="T92">
        <v>67.015641592647157</v>
      </c>
      <c r="U92">
        <v>88.327516251351014</v>
      </c>
      <c r="V92">
        <v>93.641785569801982</v>
      </c>
      <c r="W92" t="s">
        <v>186</v>
      </c>
      <c r="X92" t="s">
        <v>186</v>
      </c>
      <c r="Y92" t="s">
        <v>186</v>
      </c>
      <c r="Z92" t="s">
        <v>186</v>
      </c>
      <c r="AA92" t="s">
        <v>186</v>
      </c>
      <c r="AB92" t="s">
        <v>186</v>
      </c>
      <c r="AC92" t="s">
        <v>186</v>
      </c>
      <c r="AD92" t="s">
        <v>186</v>
      </c>
      <c r="AE92" t="s">
        <v>186</v>
      </c>
      <c r="AF92" t="s">
        <v>186</v>
      </c>
      <c r="AG92" t="s">
        <v>186</v>
      </c>
      <c r="AH92" t="s">
        <v>186</v>
      </c>
      <c r="AI92" t="s">
        <v>186</v>
      </c>
      <c r="AJ92" t="s">
        <v>186</v>
      </c>
      <c r="AK92" t="s">
        <v>186</v>
      </c>
      <c r="AL92" t="s">
        <v>186</v>
      </c>
      <c r="AM92" t="s">
        <v>186</v>
      </c>
      <c r="AN92" t="s">
        <v>186</v>
      </c>
      <c r="AO92" t="s">
        <v>186</v>
      </c>
      <c r="AP92" t="s">
        <v>186</v>
      </c>
      <c r="AQ92" t="s">
        <v>186</v>
      </c>
      <c r="AR92" t="s">
        <v>186</v>
      </c>
      <c r="AS92" t="s">
        <v>186</v>
      </c>
      <c r="AT92" t="s">
        <v>186</v>
      </c>
      <c r="AU92" t="s">
        <v>186</v>
      </c>
      <c r="AV92" t="s">
        <v>186</v>
      </c>
      <c r="AW92" t="s">
        <v>186</v>
      </c>
      <c r="AX92" t="s">
        <v>186</v>
      </c>
      <c r="AY92" t="s">
        <v>186</v>
      </c>
      <c r="AZ92" t="s">
        <v>186</v>
      </c>
      <c r="BA92" t="s">
        <v>186</v>
      </c>
      <c r="BB92" t="s">
        <v>186</v>
      </c>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row>
    <row r="93">
      <c r="A93" t="s">
        <v>701</v>
      </c>
      <c r="B93">
        <v>2003</v>
      </c>
      <c r="C93" t="s">
        <v>706</v>
      </c>
      <c r="D93">
        <v>19</v>
      </c>
      <c r="E93" t="s">
        <v>60</v>
      </c>
      <c r="F93" t="s">
        <v>16</v>
      </c>
      <c r="G93" t="s">
        <v>716</v>
      </c>
      <c r="H93">
        <v>0.92221042018239785</v>
      </c>
      <c r="I93">
        <v>0.62376666523761026</v>
      </c>
      <c r="J93">
        <v>0.31593080848661947</v>
      </c>
      <c r="K93">
        <v>0.32206165443651019</v>
      </c>
      <c r="L93">
        <v>0.069444980015079594</v>
      </c>
      <c r="M93">
        <v>0.250266478545704</v>
      </c>
      <c r="N93">
        <v>0.2480883916205959</v>
      </c>
      <c r="O93">
        <v>0.19356767603691469</v>
      </c>
      <c r="P93">
        <v>0.1087276015030063</v>
      </c>
      <c r="Q93">
        <v>0.059655377946732403</v>
      </c>
      <c r="R93">
        <v>1.322746393166448</v>
      </c>
      <c r="S93">
        <v>1.227208483260823</v>
      </c>
      <c r="T93">
        <v>1.1820032993681</v>
      </c>
      <c r="U93">
        <v>0.80514765254267207</v>
      </c>
      <c r="V93">
        <v>0.70229340429728426</v>
      </c>
      <c r="W93" t="s">
        <v>186</v>
      </c>
      <c r="X93" t="s">
        <v>186</v>
      </c>
      <c r="Y93" t="s">
        <v>186</v>
      </c>
      <c r="Z93" t="s">
        <v>186</v>
      </c>
      <c r="AA93" t="s">
        <v>186</v>
      </c>
      <c r="AB93" t="s">
        <v>186</v>
      </c>
      <c r="AC93" t="s">
        <v>186</v>
      </c>
      <c r="AD93" t="s">
        <v>186</v>
      </c>
      <c r="AE93" t="s">
        <v>186</v>
      </c>
      <c r="AF93" t="s">
        <v>186</v>
      </c>
      <c r="AG93" t="s">
        <v>186</v>
      </c>
      <c r="AH93" t="s">
        <v>186</v>
      </c>
      <c r="AI93" t="s">
        <v>186</v>
      </c>
      <c r="AJ93" t="s">
        <v>186</v>
      </c>
      <c r="AK93" t="s">
        <v>186</v>
      </c>
      <c r="AL93" t="s">
        <v>186</v>
      </c>
      <c r="AM93" t="s">
        <v>186</v>
      </c>
      <c r="AN93" t="s">
        <v>186</v>
      </c>
      <c r="AO93" t="s">
        <v>186</v>
      </c>
      <c r="AP93" t="s">
        <v>186</v>
      </c>
      <c r="AQ93" t="s">
        <v>186</v>
      </c>
      <c r="AR93" t="s">
        <v>186</v>
      </c>
      <c r="AS93" t="s">
        <v>186</v>
      </c>
      <c r="AT93" t="s">
        <v>186</v>
      </c>
      <c r="AU93" t="s">
        <v>186</v>
      </c>
      <c r="AV93" t="s">
        <v>186</v>
      </c>
      <c r="AW93" t="s">
        <v>186</v>
      </c>
      <c r="AX93" t="s">
        <v>186</v>
      </c>
      <c r="AY93" t="s">
        <v>186</v>
      </c>
      <c r="AZ93" t="s">
        <v>186</v>
      </c>
      <c r="BA93" t="s">
        <v>186</v>
      </c>
      <c r="BB93" t="s">
        <v>186</v>
      </c>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row>
    <row r="94">
      <c r="A94" t="s">
        <v>701</v>
      </c>
      <c r="B94">
        <v>2003</v>
      </c>
      <c r="C94" t="s">
        <v>706</v>
      </c>
      <c r="D94">
        <v>20</v>
      </c>
      <c r="E94" t="s">
        <v>60</v>
      </c>
      <c r="F94" t="s">
        <v>22</v>
      </c>
      <c r="G94" t="s">
        <v>717</v>
      </c>
      <c r="H94">
        <v>13.638875254891371</v>
      </c>
      <c r="I94">
        <v>18.067283632921619</v>
      </c>
      <c r="J94">
        <v>10.76619008534875</v>
      </c>
      <c r="K94">
        <v>2.2671881230222368</v>
      </c>
      <c r="L94">
        <v>2.3092521432019311</v>
      </c>
      <c r="M94">
        <v>24.648186885312128</v>
      </c>
      <c r="N94">
        <v>20.874527264747361</v>
      </c>
      <c r="O94">
        <v>4.4487303884977649</v>
      </c>
      <c r="P94">
        <v>2.7039165702143459</v>
      </c>
      <c r="Q94">
        <v>1.8753160489374781</v>
      </c>
      <c r="R94">
        <v>10.92411982670694</v>
      </c>
      <c r="S94">
        <v>10.903452166038621</v>
      </c>
      <c r="T94">
        <v>12.22068011999716</v>
      </c>
      <c r="U94">
        <v>2.9757828169448999</v>
      </c>
      <c r="V94">
        <v>1.2809333282155391</v>
      </c>
      <c r="W94" t="s">
        <v>186</v>
      </c>
      <c r="X94" t="s">
        <v>186</v>
      </c>
      <c r="Y94" t="s">
        <v>186</v>
      </c>
      <c r="Z94" t="s">
        <v>186</v>
      </c>
      <c r="AA94" t="s">
        <v>186</v>
      </c>
      <c r="AB94" t="s">
        <v>186</v>
      </c>
      <c r="AC94" t="s">
        <v>186</v>
      </c>
      <c r="AD94" t="s">
        <v>186</v>
      </c>
      <c r="AE94" t="s">
        <v>186</v>
      </c>
      <c r="AF94" t="s">
        <v>186</v>
      </c>
      <c r="AG94" t="s">
        <v>186</v>
      </c>
      <c r="AH94" t="s">
        <v>186</v>
      </c>
      <c r="AI94" t="s">
        <v>186</v>
      </c>
      <c r="AJ94" t="s">
        <v>186</v>
      </c>
      <c r="AK94" t="s">
        <v>186</v>
      </c>
      <c r="AL94" t="s">
        <v>186</v>
      </c>
      <c r="AM94" t="s">
        <v>186</v>
      </c>
      <c r="AN94" t="s">
        <v>186</v>
      </c>
      <c r="AO94" t="s">
        <v>186</v>
      </c>
      <c r="AP94" t="s">
        <v>186</v>
      </c>
      <c r="AQ94" t="s">
        <v>186</v>
      </c>
      <c r="AR94" t="s">
        <v>186</v>
      </c>
      <c r="AS94" t="s">
        <v>186</v>
      </c>
      <c r="AT94" t="s">
        <v>186</v>
      </c>
      <c r="AU94" t="s">
        <v>186</v>
      </c>
      <c r="AV94" t="s">
        <v>186</v>
      </c>
      <c r="AW94" t="s">
        <v>186</v>
      </c>
      <c r="AX94" t="s">
        <v>186</v>
      </c>
      <c r="AY94" t="s">
        <v>186</v>
      </c>
      <c r="AZ94" t="s">
        <v>186</v>
      </c>
      <c r="BA94" t="s">
        <v>186</v>
      </c>
      <c r="BB94" t="s">
        <v>186</v>
      </c>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row>
    <row r="95">
      <c r="A95" t="s">
        <v>701</v>
      </c>
      <c r="B95">
        <v>2003</v>
      </c>
      <c r="C95" t="s">
        <v>706</v>
      </c>
      <c r="D95">
        <v>21</v>
      </c>
      <c r="E95" t="s">
        <v>60</v>
      </c>
      <c r="F95" t="s">
        <v>17</v>
      </c>
      <c r="G95" t="s">
        <v>718</v>
      </c>
      <c r="H95">
        <v>20.7812957873101</v>
      </c>
      <c r="I95">
        <v>8.425637793793646</v>
      </c>
      <c r="J95">
        <v>3.109888114824547</v>
      </c>
      <c r="K95">
        <v>1.55980809239939</v>
      </c>
      <c r="L95">
        <v>0.54269457330009918</v>
      </c>
      <c r="M95">
        <v>0.70427102555140686</v>
      </c>
      <c r="N95">
        <v>0.27960571596581568</v>
      </c>
      <c r="O95">
        <v>0.25704739038812308</v>
      </c>
      <c r="P95">
        <v>0</v>
      </c>
      <c r="Q95">
        <v>0</v>
      </c>
      <c r="R95">
        <v>31.99409647785555</v>
      </c>
      <c r="S95">
        <v>20.836530325617751</v>
      </c>
      <c r="T95">
        <v>19.58167498798759</v>
      </c>
      <c r="U95">
        <v>7.8915532791614211</v>
      </c>
      <c r="V95">
        <v>4.3749876976852047</v>
      </c>
      <c r="W95" t="s">
        <v>186</v>
      </c>
      <c r="X95" t="s">
        <v>186</v>
      </c>
      <c r="Y95" t="s">
        <v>186</v>
      </c>
      <c r="Z95" t="s">
        <v>186</v>
      </c>
      <c r="AA95" t="s">
        <v>186</v>
      </c>
      <c r="AB95" t="s">
        <v>186</v>
      </c>
      <c r="AC95" t="s">
        <v>186</v>
      </c>
      <c r="AD95" t="s">
        <v>186</v>
      </c>
      <c r="AE95" t="s">
        <v>186</v>
      </c>
      <c r="AF95" t="s">
        <v>186</v>
      </c>
      <c r="AG95" t="s">
        <v>186</v>
      </c>
      <c r="AH95" t="s">
        <v>186</v>
      </c>
      <c r="AI95" t="s">
        <v>186</v>
      </c>
      <c r="AJ95" t="s">
        <v>186</v>
      </c>
      <c r="AK95" t="s">
        <v>186</v>
      </c>
      <c r="AL95" t="s">
        <v>186</v>
      </c>
      <c r="AM95" t="s">
        <v>186</v>
      </c>
      <c r="AN95" t="s">
        <v>186</v>
      </c>
      <c r="AO95" t="s">
        <v>186</v>
      </c>
      <c r="AP95" t="s">
        <v>186</v>
      </c>
      <c r="AQ95" t="s">
        <v>186</v>
      </c>
      <c r="AR95" t="s">
        <v>186</v>
      </c>
      <c r="AS95" t="s">
        <v>186</v>
      </c>
      <c r="AT95" t="s">
        <v>186</v>
      </c>
      <c r="AU95" t="s">
        <v>186</v>
      </c>
      <c r="AV95" t="s">
        <v>186</v>
      </c>
      <c r="AW95" t="s">
        <v>186</v>
      </c>
      <c r="AX95" t="s">
        <v>186</v>
      </c>
      <c r="AY95" t="s">
        <v>186</v>
      </c>
      <c r="AZ95" t="s">
        <v>186</v>
      </c>
      <c r="BA95" t="s">
        <v>186</v>
      </c>
      <c r="BB95" t="s">
        <v>186</v>
      </c>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row>
    <row r="96">
      <c r="A96" t="s">
        <v>701</v>
      </c>
      <c r="B96">
        <v>2003</v>
      </c>
      <c r="C96" t="s">
        <v>706</v>
      </c>
      <c r="D96">
        <v>22</v>
      </c>
      <c r="E96" t="s">
        <v>54</v>
      </c>
      <c r="F96" t="s">
        <v>49</v>
      </c>
      <c r="G96" t="s">
        <v>186</v>
      </c>
      <c r="H96">
        <v>7.3691246381025506</v>
      </c>
      <c r="I96">
        <v>4.1516001892619441</v>
      </c>
      <c r="J96">
        <v>3.341044361054482</v>
      </c>
      <c r="K96">
        <v>2.998631921418752</v>
      </c>
      <c r="L96">
        <v>0.81553671432338015</v>
      </c>
      <c r="M96">
        <v>5.4440196694522287</v>
      </c>
      <c r="N96">
        <v>8.4245490471010687</v>
      </c>
      <c r="O96">
        <v>5.9363207096587516</v>
      </c>
      <c r="P96">
        <v>1.615411934307478</v>
      </c>
      <c r="Q96">
        <v>1.8718931377922541</v>
      </c>
      <c r="R96">
        <v>10.52289266779067</v>
      </c>
      <c r="S96">
        <v>3.8592174062727929</v>
      </c>
      <c r="T96">
        <v>2.1322271258571961</v>
      </c>
      <c r="U96">
        <v>1.540994640462843</v>
      </c>
      <c r="V96">
        <v>0</v>
      </c>
      <c r="W96" t="s">
        <v>186</v>
      </c>
      <c r="X96" t="s">
        <v>186</v>
      </c>
      <c r="Y96" t="s">
        <v>186</v>
      </c>
      <c r="Z96" t="s">
        <v>186</v>
      </c>
      <c r="AA96" t="s">
        <v>186</v>
      </c>
      <c r="AB96" t="s">
        <v>186</v>
      </c>
      <c r="AC96" t="s">
        <v>186</v>
      </c>
      <c r="AD96" t="s">
        <v>186</v>
      </c>
      <c r="AE96" t="s">
        <v>186</v>
      </c>
      <c r="AF96" t="s">
        <v>186</v>
      </c>
      <c r="AG96" t="s">
        <v>186</v>
      </c>
      <c r="AH96" t="s">
        <v>186</v>
      </c>
      <c r="AI96" t="s">
        <v>186</v>
      </c>
      <c r="AJ96" t="s">
        <v>186</v>
      </c>
      <c r="AK96" t="s">
        <v>186</v>
      </c>
      <c r="AL96" t="s">
        <v>186</v>
      </c>
      <c r="AM96" t="s">
        <v>186</v>
      </c>
      <c r="AN96" t="s">
        <v>186</v>
      </c>
      <c r="AO96" t="s">
        <v>186</v>
      </c>
      <c r="AP96" t="s">
        <v>186</v>
      </c>
      <c r="AQ96" t="s">
        <v>186</v>
      </c>
      <c r="AR96" t="s">
        <v>186</v>
      </c>
      <c r="AS96" t="s">
        <v>186</v>
      </c>
      <c r="AT96" t="s">
        <v>186</v>
      </c>
      <c r="AU96" t="s">
        <v>186</v>
      </c>
      <c r="AV96" t="s">
        <v>186</v>
      </c>
      <c r="AW96" t="s">
        <v>186</v>
      </c>
      <c r="AX96" t="s">
        <v>186</v>
      </c>
      <c r="AY96" t="s">
        <v>186</v>
      </c>
      <c r="AZ96" t="s">
        <v>186</v>
      </c>
      <c r="BA96" t="s">
        <v>186</v>
      </c>
      <c r="BB96" t="s">
        <v>186</v>
      </c>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row>
    <row r="97">
      <c r="A97" t="s">
        <v>701</v>
      </c>
      <c r="B97">
        <v>2003</v>
      </c>
      <c r="C97" t="s">
        <v>706</v>
      </c>
      <c r="D97">
        <v>23</v>
      </c>
      <c r="E97" t="s">
        <v>54</v>
      </c>
      <c r="F97" t="s">
        <v>48</v>
      </c>
      <c r="G97" t="s">
        <v>186</v>
      </c>
      <c r="H97">
        <v>92.630875361897452</v>
      </c>
      <c r="I97">
        <v>95.848399810738059</v>
      </c>
      <c r="J97">
        <v>96.658955638945514</v>
      </c>
      <c r="K97">
        <v>97.001368078581251</v>
      </c>
      <c r="L97">
        <v>99.184463285676614</v>
      </c>
      <c r="M97">
        <v>94.555980330547769</v>
      </c>
      <c r="N97">
        <v>91.575450952898933</v>
      </c>
      <c r="O97">
        <v>94.063679290341256</v>
      </c>
      <c r="P97">
        <v>98.384588065692526</v>
      </c>
      <c r="Q97">
        <v>98.128106862207744</v>
      </c>
      <c r="R97">
        <v>89.477107332209329</v>
      </c>
      <c r="S97">
        <v>96.140782593727209</v>
      </c>
      <c r="T97">
        <v>97.867772874142801</v>
      </c>
      <c r="U97">
        <v>98.459005359537159</v>
      </c>
      <c r="V97">
        <v>100</v>
      </c>
      <c r="W97" t="s">
        <v>186</v>
      </c>
      <c r="X97" t="s">
        <v>186</v>
      </c>
      <c r="Y97" t="s">
        <v>186</v>
      </c>
      <c r="Z97" t="s">
        <v>186</v>
      </c>
      <c r="AA97" t="s">
        <v>186</v>
      </c>
      <c r="AB97" t="s">
        <v>186</v>
      </c>
      <c r="AC97" t="s">
        <v>186</v>
      </c>
      <c r="AD97" t="s">
        <v>186</v>
      </c>
      <c r="AE97" t="s">
        <v>186</v>
      </c>
      <c r="AF97" t="s">
        <v>186</v>
      </c>
      <c r="AG97" t="s">
        <v>186</v>
      </c>
      <c r="AH97" t="s">
        <v>186</v>
      </c>
      <c r="AI97" t="s">
        <v>186</v>
      </c>
      <c r="AJ97" t="s">
        <v>186</v>
      </c>
      <c r="AK97" t="s">
        <v>186</v>
      </c>
      <c r="AL97" t="s">
        <v>186</v>
      </c>
      <c r="AM97" t="s">
        <v>186</v>
      </c>
      <c r="AN97" t="s">
        <v>186</v>
      </c>
      <c r="AO97" t="s">
        <v>186</v>
      </c>
      <c r="AP97" t="s">
        <v>186</v>
      </c>
      <c r="AQ97" t="s">
        <v>186</v>
      </c>
      <c r="AR97" t="s">
        <v>186</v>
      </c>
      <c r="AS97" t="s">
        <v>186</v>
      </c>
      <c r="AT97" t="s">
        <v>186</v>
      </c>
      <c r="AU97" t="s">
        <v>186</v>
      </c>
      <c r="AV97" t="s">
        <v>186</v>
      </c>
      <c r="AW97" t="s">
        <v>186</v>
      </c>
      <c r="AX97" t="s">
        <v>186</v>
      </c>
      <c r="AY97" t="s">
        <v>186</v>
      </c>
      <c r="AZ97" t="s">
        <v>186</v>
      </c>
      <c r="BA97" t="s">
        <v>186</v>
      </c>
      <c r="BB97" t="s">
        <v>186</v>
      </c>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row>
    <row r="98">
      <c r="A98" t="s">
        <v>701</v>
      </c>
      <c r="B98">
        <v>2003</v>
      </c>
      <c r="C98" t="s">
        <v>706</v>
      </c>
      <c r="D98">
        <v>29</v>
      </c>
      <c r="E98" t="s">
        <v>57</v>
      </c>
      <c r="F98" t="s">
        <v>49</v>
      </c>
      <c r="G98" t="s">
        <v>719</v>
      </c>
      <c r="H98">
        <v>49.812960281884102</v>
      </c>
      <c r="I98">
        <v>61.37135291074145</v>
      </c>
      <c r="J98">
        <v>72.526434301253445</v>
      </c>
      <c r="K98">
        <v>84.241521792583711</v>
      </c>
      <c r="L98">
        <v>83.898088334921553</v>
      </c>
      <c r="M98">
        <v>66.107519287744708</v>
      </c>
      <c r="N98">
        <v>72.190702085604798</v>
      </c>
      <c r="O98">
        <v>87.547691704600851</v>
      </c>
      <c r="P98">
        <v>87.780541491344664</v>
      </c>
      <c r="Q98">
        <v>88.811085232479059</v>
      </c>
      <c r="R98">
        <v>38.842861545316573</v>
      </c>
      <c r="S98">
        <v>49.323274716597531</v>
      </c>
      <c r="T98">
        <v>49.956381748256533</v>
      </c>
      <c r="U98">
        <v>63.705762754218078</v>
      </c>
      <c r="V98">
        <v>68.196043336281932</v>
      </c>
      <c r="W98" t="s">
        <v>186</v>
      </c>
      <c r="X98" t="s">
        <v>186</v>
      </c>
      <c r="Y98" t="s">
        <v>186</v>
      </c>
      <c r="Z98" t="s">
        <v>186</v>
      </c>
      <c r="AA98" t="s">
        <v>186</v>
      </c>
      <c r="AB98" t="s">
        <v>186</v>
      </c>
      <c r="AC98" t="s">
        <v>186</v>
      </c>
      <c r="AD98" t="s">
        <v>186</v>
      </c>
      <c r="AE98" t="s">
        <v>186</v>
      </c>
      <c r="AF98" t="s">
        <v>186</v>
      </c>
      <c r="AG98" t="s">
        <v>186</v>
      </c>
      <c r="AH98" t="s">
        <v>186</v>
      </c>
      <c r="AI98" t="s">
        <v>186</v>
      </c>
      <c r="AJ98" t="s">
        <v>186</v>
      </c>
      <c r="AK98" t="s">
        <v>186</v>
      </c>
      <c r="AL98" t="s">
        <v>186</v>
      </c>
      <c r="AM98" t="s">
        <v>186</v>
      </c>
      <c r="AN98" t="s">
        <v>186</v>
      </c>
      <c r="AO98" t="s">
        <v>186</v>
      </c>
      <c r="AP98" t="s">
        <v>186</v>
      </c>
      <c r="AQ98" t="s">
        <v>186</v>
      </c>
      <c r="AR98" t="s">
        <v>186</v>
      </c>
      <c r="AS98" t="s">
        <v>186</v>
      </c>
      <c r="AT98" t="s">
        <v>186</v>
      </c>
      <c r="AU98" t="s">
        <v>186</v>
      </c>
      <c r="AV98" t="s">
        <v>186</v>
      </c>
      <c r="AW98" t="s">
        <v>186</v>
      </c>
      <c r="AX98" t="s">
        <v>186</v>
      </c>
      <c r="AY98" t="s">
        <v>186</v>
      </c>
      <c r="AZ98" t="s">
        <v>186</v>
      </c>
      <c r="BA98" t="s">
        <v>186</v>
      </c>
      <c r="BB98" t="s">
        <v>186</v>
      </c>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row>
    <row r="99">
      <c r="A99" t="s">
        <v>701</v>
      </c>
      <c r="B99">
        <v>2003</v>
      </c>
      <c r="C99" t="s">
        <v>706</v>
      </c>
      <c r="D99">
        <v>30</v>
      </c>
      <c r="E99" t="s">
        <v>57</v>
      </c>
      <c r="F99" t="s">
        <v>48</v>
      </c>
      <c r="G99" t="s">
        <v>186</v>
      </c>
      <c r="H99">
        <v>50.187039718115898</v>
      </c>
      <c r="I99">
        <v>38.62864708925855</v>
      </c>
      <c r="J99">
        <v>27.473565698746551</v>
      </c>
      <c r="K99">
        <v>15.758478207416291</v>
      </c>
      <c r="L99">
        <v>16.10191166507845</v>
      </c>
      <c r="M99">
        <v>33.892480712255292</v>
      </c>
      <c r="N99">
        <v>27.809297914395199</v>
      </c>
      <c r="O99">
        <v>12.452308295399151</v>
      </c>
      <c r="P99">
        <v>12.21945850865534</v>
      </c>
      <c r="Q99">
        <v>11.18891476752094</v>
      </c>
      <c r="R99">
        <v>61.157138454683427</v>
      </c>
      <c r="S99">
        <v>50.676725283402469</v>
      </c>
      <c r="T99">
        <v>50.043618251743467</v>
      </c>
      <c r="U99">
        <v>36.294237245781922</v>
      </c>
      <c r="V99">
        <v>31.803956663718079</v>
      </c>
      <c r="W99" t="s">
        <v>186</v>
      </c>
      <c r="X99" t="s">
        <v>186</v>
      </c>
      <c r="Y99" t="s">
        <v>186</v>
      </c>
      <c r="Z99" t="s">
        <v>186</v>
      </c>
      <c r="AA99" t="s">
        <v>186</v>
      </c>
      <c r="AB99" t="s">
        <v>186</v>
      </c>
      <c r="AC99" t="s">
        <v>186</v>
      </c>
      <c r="AD99" t="s">
        <v>186</v>
      </c>
      <c r="AE99" t="s">
        <v>186</v>
      </c>
      <c r="AF99" t="s">
        <v>186</v>
      </c>
      <c r="AG99" t="s">
        <v>186</v>
      </c>
      <c r="AH99" t="s">
        <v>186</v>
      </c>
      <c r="AI99" t="s">
        <v>186</v>
      </c>
      <c r="AJ99" t="s">
        <v>186</v>
      </c>
      <c r="AK99" t="s">
        <v>186</v>
      </c>
      <c r="AL99" t="s">
        <v>186</v>
      </c>
      <c r="AM99" t="s">
        <v>186</v>
      </c>
      <c r="AN99" t="s">
        <v>186</v>
      </c>
      <c r="AO99" t="s">
        <v>186</v>
      </c>
      <c r="AP99" t="s">
        <v>186</v>
      </c>
      <c r="AQ99" t="s">
        <v>186</v>
      </c>
      <c r="AR99" t="s">
        <v>186</v>
      </c>
      <c r="AS99" t="s">
        <v>186</v>
      </c>
      <c r="AT99" t="s">
        <v>186</v>
      </c>
      <c r="AU99" t="s">
        <v>186</v>
      </c>
      <c r="AV99" t="s">
        <v>186</v>
      </c>
      <c r="AW99" t="s">
        <v>186</v>
      </c>
      <c r="AX99" t="s">
        <v>186</v>
      </c>
      <c r="AY99" t="s">
        <v>186</v>
      </c>
      <c r="AZ99" t="s">
        <v>186</v>
      </c>
      <c r="BA99" t="s">
        <v>186</v>
      </c>
      <c r="BB99" t="s">
        <v>186</v>
      </c>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row>
    <row r="100">
      <c r="A100" t="s">
        <v>701</v>
      </c>
      <c r="B100">
        <v>2003</v>
      </c>
      <c r="C100" t="s">
        <v>706</v>
      </c>
      <c r="D100">
        <v>31</v>
      </c>
      <c r="E100" t="s">
        <v>103</v>
      </c>
      <c r="F100" t="s">
        <v>49</v>
      </c>
      <c r="G100" t="s">
        <v>720</v>
      </c>
      <c r="H100">
        <v>41.614412749752027</v>
      </c>
      <c r="I100">
        <v>55.51976012068215</v>
      </c>
      <c r="J100">
        <v>68.71508552234711</v>
      </c>
      <c r="K100">
        <v>81.231204380272345</v>
      </c>
      <c r="L100">
        <v>83.121415555450014</v>
      </c>
      <c r="M100">
        <v>58.017663747373312</v>
      </c>
      <c r="N100">
        <v>68.305091993564588</v>
      </c>
      <c r="O100">
        <v>82.372400951799946</v>
      </c>
      <c r="P100">
        <v>86.305822820201286</v>
      </c>
      <c r="Q100">
        <v>87.964289198457095</v>
      </c>
      <c r="R100">
        <v>30.79024612658532</v>
      </c>
      <c r="S100">
        <v>41.95670484900171</v>
      </c>
      <c r="T100">
        <v>45.499315881299047</v>
      </c>
      <c r="U100">
        <v>60.083243589574721</v>
      </c>
      <c r="V100">
        <v>66.444188370847741</v>
      </c>
      <c r="W100" t="s">
        <v>186</v>
      </c>
      <c r="X100" t="s">
        <v>186</v>
      </c>
      <c r="Y100" t="s">
        <v>186</v>
      </c>
      <c r="Z100" t="s">
        <v>186</v>
      </c>
      <c r="AA100" t="s">
        <v>186</v>
      </c>
      <c r="AB100" t="s">
        <v>186</v>
      </c>
      <c r="AC100" t="s">
        <v>186</v>
      </c>
      <c r="AD100" t="s">
        <v>186</v>
      </c>
      <c r="AE100" t="s">
        <v>186</v>
      </c>
      <c r="AF100" t="s">
        <v>186</v>
      </c>
      <c r="AG100" t="s">
        <v>186</v>
      </c>
      <c r="AH100" t="s">
        <v>186</v>
      </c>
      <c r="AI100" t="s">
        <v>186</v>
      </c>
      <c r="AJ100" t="s">
        <v>186</v>
      </c>
      <c r="AK100" t="s">
        <v>186</v>
      </c>
      <c r="AL100" t="s">
        <v>186</v>
      </c>
      <c r="AM100" t="s">
        <v>186</v>
      </c>
      <c r="AN100" t="s">
        <v>186</v>
      </c>
      <c r="AO100" t="s">
        <v>186</v>
      </c>
      <c r="AP100" t="s">
        <v>186</v>
      </c>
      <c r="AQ100" t="s">
        <v>186</v>
      </c>
      <c r="AR100" t="s">
        <v>186</v>
      </c>
      <c r="AS100" t="s">
        <v>186</v>
      </c>
      <c r="AT100" t="s">
        <v>186</v>
      </c>
      <c r="AU100" t="s">
        <v>186</v>
      </c>
      <c r="AV100" t="s">
        <v>186</v>
      </c>
      <c r="AW100" t="s">
        <v>186</v>
      </c>
      <c r="AX100" t="s">
        <v>186</v>
      </c>
      <c r="AY100" t="s">
        <v>186</v>
      </c>
      <c r="AZ100" t="s">
        <v>186</v>
      </c>
      <c r="BA100" t="s">
        <v>186</v>
      </c>
      <c r="BB100" t="s">
        <v>186</v>
      </c>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row>
    <row r="101">
      <c r="A101" t="s">
        <v>701</v>
      </c>
      <c r="B101">
        <v>2003</v>
      </c>
      <c r="C101" t="s">
        <v>706</v>
      </c>
      <c r="D101">
        <v>32</v>
      </c>
      <c r="E101" t="s">
        <v>103</v>
      </c>
      <c r="F101" t="s">
        <v>48</v>
      </c>
      <c r="G101" t="s">
        <v>186</v>
      </c>
      <c r="H101">
        <v>58.385587250247958</v>
      </c>
      <c r="I101">
        <v>44.480239879317843</v>
      </c>
      <c r="J101">
        <v>31.28491447765289</v>
      </c>
      <c r="K101">
        <v>18.768795619727651</v>
      </c>
      <c r="L101">
        <v>16.878584444549979</v>
      </c>
      <c r="M101">
        <v>41.982336252626702</v>
      </c>
      <c r="N101">
        <v>31.694908006435409</v>
      </c>
      <c r="O101">
        <v>17.627599048200061</v>
      </c>
      <c r="P101">
        <v>13.69417717979872</v>
      </c>
      <c r="Q101">
        <v>12.03571080154291</v>
      </c>
      <c r="R101">
        <v>69.20975387341467</v>
      </c>
      <c r="S101">
        <v>58.04329515099829</v>
      </c>
      <c r="T101">
        <v>54.500684118700953</v>
      </c>
      <c r="U101">
        <v>39.916756410425279</v>
      </c>
      <c r="V101">
        <v>33.555811629152267</v>
      </c>
      <c r="W101" t="s">
        <v>186</v>
      </c>
      <c r="X101" t="s">
        <v>186</v>
      </c>
      <c r="Y101" t="s">
        <v>186</v>
      </c>
      <c r="Z101" t="s">
        <v>186</v>
      </c>
      <c r="AA101" t="s">
        <v>186</v>
      </c>
      <c r="AB101" t="s">
        <v>186</v>
      </c>
      <c r="AC101" t="s">
        <v>186</v>
      </c>
      <c r="AD101" t="s">
        <v>186</v>
      </c>
      <c r="AE101" t="s">
        <v>186</v>
      </c>
      <c r="AF101" t="s">
        <v>186</v>
      </c>
      <c r="AG101" t="s">
        <v>186</v>
      </c>
      <c r="AH101" t="s">
        <v>186</v>
      </c>
      <c r="AI101" t="s">
        <v>186</v>
      </c>
      <c r="AJ101" t="s">
        <v>186</v>
      </c>
      <c r="AK101" t="s">
        <v>186</v>
      </c>
      <c r="AL101" t="s">
        <v>186</v>
      </c>
      <c r="AM101" t="s">
        <v>186</v>
      </c>
      <c r="AN101" t="s">
        <v>186</v>
      </c>
      <c r="AO101" t="s">
        <v>186</v>
      </c>
      <c r="AP101" t="s">
        <v>186</v>
      </c>
      <c r="AQ101" t="s">
        <v>186</v>
      </c>
      <c r="AR101" t="s">
        <v>186</v>
      </c>
      <c r="AS101" t="s">
        <v>186</v>
      </c>
      <c r="AT101" t="s">
        <v>186</v>
      </c>
      <c r="AU101" t="s">
        <v>186</v>
      </c>
      <c r="AV101" t="s">
        <v>186</v>
      </c>
      <c r="AW101" t="s">
        <v>186</v>
      </c>
      <c r="AX101" t="s">
        <v>186</v>
      </c>
      <c r="AY101" t="s">
        <v>186</v>
      </c>
      <c r="AZ101" t="s">
        <v>186</v>
      </c>
      <c r="BA101" t="s">
        <v>186</v>
      </c>
      <c r="BB101" t="s">
        <v>186</v>
      </c>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row>
    <row r="102">
      <c r="A102" t="s">
        <v>701</v>
      </c>
      <c r="B102">
        <v>2003</v>
      </c>
      <c r="C102" t="s">
        <v>706</v>
      </c>
      <c r="D102">
        <v>41</v>
      </c>
      <c r="E102" t="s">
        <v>56</v>
      </c>
      <c r="F102" t="s">
        <v>49</v>
      </c>
      <c r="G102" t="s">
        <v>186</v>
      </c>
      <c r="H102">
        <v>17.76190400449665</v>
      </c>
      <c r="I102">
        <v>10.74715690057147</v>
      </c>
      <c r="J102">
        <v>6.1820468812925267</v>
      </c>
      <c r="K102">
        <v>5.0487248747344404</v>
      </c>
      <c r="L102">
        <v>1.5503791668067279</v>
      </c>
      <c r="M102">
        <v>6.3265206644667868</v>
      </c>
      <c r="N102">
        <v>8.1488435008253486</v>
      </c>
      <c r="O102">
        <v>5.5168081932260176</v>
      </c>
      <c r="P102">
        <v>1.615411934307478</v>
      </c>
      <c r="Q102">
        <v>1.8531725535903809</v>
      </c>
      <c r="R102">
        <v>19.5319989287526</v>
      </c>
      <c r="S102">
        <v>18.20431600191402</v>
      </c>
      <c r="T102">
        <v>13.000003868086379</v>
      </c>
      <c r="U102">
        <v>6.2186894994055253</v>
      </c>
      <c r="V102">
        <v>4.19197192245307</v>
      </c>
      <c r="W102" t="s">
        <v>186</v>
      </c>
      <c r="X102" t="s">
        <v>186</v>
      </c>
      <c r="Y102" t="s">
        <v>186</v>
      </c>
      <c r="Z102" t="s">
        <v>186</v>
      </c>
      <c r="AA102" t="s">
        <v>186</v>
      </c>
      <c r="AB102" t="s">
        <v>186</v>
      </c>
      <c r="AC102" t="s">
        <v>186</v>
      </c>
      <c r="AD102" t="s">
        <v>186</v>
      </c>
      <c r="AE102" t="s">
        <v>186</v>
      </c>
      <c r="AF102" t="s">
        <v>186</v>
      </c>
      <c r="AG102" t="s">
        <v>186</v>
      </c>
      <c r="AH102" t="s">
        <v>186</v>
      </c>
      <c r="AI102" t="s">
        <v>186</v>
      </c>
      <c r="AJ102" t="s">
        <v>186</v>
      </c>
      <c r="AK102" t="s">
        <v>186</v>
      </c>
      <c r="AL102" t="s">
        <v>186</v>
      </c>
      <c r="AM102" t="s">
        <v>186</v>
      </c>
      <c r="AN102" t="s">
        <v>186</v>
      </c>
      <c r="AO102" t="s">
        <v>186</v>
      </c>
      <c r="AP102" t="s">
        <v>186</v>
      </c>
      <c r="AQ102" t="s">
        <v>186</v>
      </c>
      <c r="AR102" t="s">
        <v>186</v>
      </c>
      <c r="AS102" t="s">
        <v>186</v>
      </c>
      <c r="AT102" t="s">
        <v>186</v>
      </c>
      <c r="AU102" t="s">
        <v>186</v>
      </c>
      <c r="AV102" t="s">
        <v>186</v>
      </c>
      <c r="AW102" t="s">
        <v>186</v>
      </c>
      <c r="AX102" t="s">
        <v>186</v>
      </c>
      <c r="AY102" t="s">
        <v>186</v>
      </c>
      <c r="AZ102" t="s">
        <v>186</v>
      </c>
      <c r="BA102" t="s">
        <v>186</v>
      </c>
      <c r="BB102" t="s">
        <v>186</v>
      </c>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row>
    <row r="103">
      <c r="A103" t="s">
        <v>701</v>
      </c>
      <c r="B103">
        <v>2003</v>
      </c>
      <c r="C103" t="s">
        <v>706</v>
      </c>
      <c r="D103">
        <v>42</v>
      </c>
      <c r="E103" t="s">
        <v>56</v>
      </c>
      <c r="F103" t="s">
        <v>48</v>
      </c>
      <c r="G103" t="s">
        <v>722</v>
      </c>
      <c r="H103">
        <v>82.238095995503343</v>
      </c>
      <c r="I103">
        <v>89.252843099428532</v>
      </c>
      <c r="J103">
        <v>93.817953118707479</v>
      </c>
      <c r="K103">
        <v>94.951275125265553</v>
      </c>
      <c r="L103">
        <v>98.449620833193279</v>
      </c>
      <c r="M103">
        <v>93.673479335533216</v>
      </c>
      <c r="N103">
        <v>91.85115649917465</v>
      </c>
      <c r="O103">
        <v>94.483191806773988</v>
      </c>
      <c r="P103">
        <v>98.384588065692526</v>
      </c>
      <c r="Q103">
        <v>98.146827446409617</v>
      </c>
      <c r="R103">
        <v>80.4680010712474</v>
      </c>
      <c r="S103">
        <v>81.795683998085991</v>
      </c>
      <c r="T103">
        <v>86.999996131913633</v>
      </c>
      <c r="U103">
        <v>93.781310500594472</v>
      </c>
      <c r="V103">
        <v>95.808028077546922</v>
      </c>
      <c r="W103" t="s">
        <v>186</v>
      </c>
      <c r="X103" t="s">
        <v>186</v>
      </c>
      <c r="Y103" t="s">
        <v>186</v>
      </c>
      <c r="Z103" t="s">
        <v>186</v>
      </c>
      <c r="AA103" t="s">
        <v>186</v>
      </c>
      <c r="AB103" t="s">
        <v>186</v>
      </c>
      <c r="AC103" t="s">
        <v>186</v>
      </c>
      <c r="AD103" t="s">
        <v>186</v>
      </c>
      <c r="AE103" t="s">
        <v>186</v>
      </c>
      <c r="AF103" t="s">
        <v>186</v>
      </c>
      <c r="AG103" t="s">
        <v>186</v>
      </c>
      <c r="AH103" t="s">
        <v>186</v>
      </c>
      <c r="AI103" t="s">
        <v>186</v>
      </c>
      <c r="AJ103" t="s">
        <v>186</v>
      </c>
      <c r="AK103" t="s">
        <v>186</v>
      </c>
      <c r="AL103" t="s">
        <v>186</v>
      </c>
      <c r="AM103" t="s">
        <v>186</v>
      </c>
      <c r="AN103" t="s">
        <v>186</v>
      </c>
      <c r="AO103" t="s">
        <v>186</v>
      </c>
      <c r="AP103" t="s">
        <v>186</v>
      </c>
      <c r="AQ103" t="s">
        <v>186</v>
      </c>
      <c r="AR103" t="s">
        <v>186</v>
      </c>
      <c r="AS103" t="s">
        <v>186</v>
      </c>
      <c r="AT103" t="s">
        <v>186</v>
      </c>
      <c r="AU103" t="s">
        <v>186</v>
      </c>
      <c r="AV103" t="s">
        <v>186</v>
      </c>
      <c r="AW103" t="s">
        <v>186</v>
      </c>
      <c r="AX103" t="s">
        <v>186</v>
      </c>
      <c r="AY103" t="s">
        <v>186</v>
      </c>
      <c r="AZ103" t="s">
        <v>186</v>
      </c>
      <c r="BA103" t="s">
        <v>186</v>
      </c>
      <c r="BB103" t="s">
        <v>186</v>
      </c>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row>
    <row r="104">
      <c r="A104" t="s">
        <v>701</v>
      </c>
      <c r="B104">
        <v>2003</v>
      </c>
      <c r="C104" t="s">
        <v>706</v>
      </c>
      <c r="D104">
        <v>58</v>
      </c>
      <c r="E104" t="s">
        <v>347</v>
      </c>
      <c r="F104" t="s">
        <v>348</v>
      </c>
      <c r="G104" t="s">
        <v>186</v>
      </c>
      <c r="H104">
        <v>49.831103716131032</v>
      </c>
      <c r="I104">
        <v>68.659703031421657</v>
      </c>
      <c r="J104">
        <v>77.092014988827913</v>
      </c>
      <c r="K104">
        <v>83.114083755719264</v>
      </c>
      <c r="L104">
        <v>84.959100578909883</v>
      </c>
      <c r="M104">
        <v>77.143890652974719</v>
      </c>
      <c r="N104">
        <v>86.24194982152855</v>
      </c>
      <c r="O104">
        <v>86.217887013247676</v>
      </c>
      <c r="P104">
        <v>88.704313450072675</v>
      </c>
      <c r="Q104">
        <v>89.558219164735377</v>
      </c>
      <c r="R104">
        <v>36.253698631132814</v>
      </c>
      <c r="S104">
        <v>48.071704841098693</v>
      </c>
      <c r="T104">
        <v>52.599432112905319</v>
      </c>
      <c r="U104">
        <v>61.805376828164768</v>
      </c>
      <c r="V104">
        <v>67.093210935562894</v>
      </c>
      <c r="W104" t="s">
        <v>186</v>
      </c>
      <c r="X104" t="s">
        <v>186</v>
      </c>
      <c r="Y104" t="s">
        <v>186</v>
      </c>
      <c r="Z104" t="s">
        <v>186</v>
      </c>
      <c r="AA104" t="s">
        <v>186</v>
      </c>
      <c r="AB104" t="s">
        <v>186</v>
      </c>
      <c r="AC104" t="s">
        <v>186</v>
      </c>
      <c r="AD104" t="s">
        <v>186</v>
      </c>
      <c r="AE104" t="s">
        <v>186</v>
      </c>
      <c r="AF104" t="s">
        <v>186</v>
      </c>
      <c r="AG104" t="s">
        <v>186</v>
      </c>
      <c r="AH104" t="s">
        <v>186</v>
      </c>
      <c r="AI104" t="s">
        <v>186</v>
      </c>
      <c r="AJ104" t="s">
        <v>186</v>
      </c>
      <c r="AK104" t="s">
        <v>186</v>
      </c>
      <c r="AL104" t="s">
        <v>186</v>
      </c>
      <c r="AM104" t="s">
        <v>186</v>
      </c>
      <c r="AN104" t="s">
        <v>186</v>
      </c>
      <c r="AO104" t="s">
        <v>186</v>
      </c>
      <c r="AP104" t="s">
        <v>186</v>
      </c>
      <c r="AQ104" t="s">
        <v>186</v>
      </c>
      <c r="AR104" t="s">
        <v>186</v>
      </c>
      <c r="AS104" t="s">
        <v>186</v>
      </c>
      <c r="AT104" t="s">
        <v>186</v>
      </c>
      <c r="AU104" t="s">
        <v>186</v>
      </c>
      <c r="AV104" t="s">
        <v>186</v>
      </c>
      <c r="AW104" t="s">
        <v>186</v>
      </c>
      <c r="AX104" t="s">
        <v>186</v>
      </c>
      <c r="AY104" t="s">
        <v>186</v>
      </c>
      <c r="AZ104" t="s">
        <v>186</v>
      </c>
      <c r="BA104" t="s">
        <v>186</v>
      </c>
      <c r="BB104" t="s">
        <v>186</v>
      </c>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row>
    <row r="105">
      <c r="A105" t="s">
        <v>701</v>
      </c>
      <c r="B105">
        <v>2003</v>
      </c>
      <c r="C105" t="s">
        <v>706</v>
      </c>
      <c r="D105">
        <v>59</v>
      </c>
      <c r="E105" t="s">
        <v>347</v>
      </c>
      <c r="F105" t="s">
        <v>349</v>
      </c>
      <c r="G105" t="s">
        <v>186</v>
      </c>
      <c r="H105">
        <v>9.8173359997189245</v>
      </c>
      <c r="I105">
        <v>7.2364978226304197</v>
      </c>
      <c r="J105">
        <v>4.2759832860215612</v>
      </c>
      <c r="K105">
        <v>3.0800943485568899</v>
      </c>
      <c r="L105">
        <v>0.79384380483757655</v>
      </c>
      <c r="M105">
        <v>10.756774590618161</v>
      </c>
      <c r="N105">
        <v>4.9059679271836378</v>
      </c>
      <c r="O105">
        <v>5.4168948364973479</v>
      </c>
      <c r="P105">
        <v>1.5157019883617651</v>
      </c>
      <c r="Q105">
        <v>0.8621401422533006</v>
      </c>
      <c r="R105">
        <v>9.4814796667386094</v>
      </c>
      <c r="S105">
        <v>8.4402141121628915</v>
      </c>
      <c r="T105">
        <v>5.152585900486824</v>
      </c>
      <c r="U105">
        <v>3.7263494555556869</v>
      </c>
      <c r="V105">
        <v>1.7689669722259549</v>
      </c>
      <c r="W105" t="s">
        <v>186</v>
      </c>
      <c r="X105" t="s">
        <v>186</v>
      </c>
      <c r="Y105" t="s">
        <v>186</v>
      </c>
      <c r="Z105" t="s">
        <v>186</v>
      </c>
      <c r="AA105" t="s">
        <v>186</v>
      </c>
      <c r="AB105" t="s">
        <v>186</v>
      </c>
      <c r="AC105" t="s">
        <v>186</v>
      </c>
      <c r="AD105" t="s">
        <v>186</v>
      </c>
      <c r="AE105" t="s">
        <v>186</v>
      </c>
      <c r="AF105" t="s">
        <v>186</v>
      </c>
      <c r="AG105" t="s">
        <v>186</v>
      </c>
      <c r="AH105" t="s">
        <v>186</v>
      </c>
      <c r="AI105" t="s">
        <v>186</v>
      </c>
      <c r="AJ105" t="s">
        <v>186</v>
      </c>
      <c r="AK105" t="s">
        <v>186</v>
      </c>
      <c r="AL105" t="s">
        <v>186</v>
      </c>
      <c r="AM105" t="s">
        <v>186</v>
      </c>
      <c r="AN105" t="s">
        <v>186</v>
      </c>
      <c r="AO105" t="s">
        <v>186</v>
      </c>
      <c r="AP105" t="s">
        <v>186</v>
      </c>
      <c r="AQ105" t="s">
        <v>186</v>
      </c>
      <c r="AR105" t="s">
        <v>186</v>
      </c>
      <c r="AS105" t="s">
        <v>186</v>
      </c>
      <c r="AT105" t="s">
        <v>186</v>
      </c>
      <c r="AU105" t="s">
        <v>186</v>
      </c>
      <c r="AV105" t="s">
        <v>186</v>
      </c>
      <c r="AW105" t="s">
        <v>186</v>
      </c>
      <c r="AX105" t="s">
        <v>186</v>
      </c>
      <c r="AY105" t="s">
        <v>186</v>
      </c>
      <c r="AZ105" t="s">
        <v>186</v>
      </c>
      <c r="BA105" t="s">
        <v>186</v>
      </c>
      <c r="BB105" t="s">
        <v>186</v>
      </c>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row>
    <row r="106">
      <c r="A106" t="s">
        <v>701</v>
      </c>
      <c r="B106">
        <v>2003</v>
      </c>
      <c r="C106" t="s">
        <v>706</v>
      </c>
      <c r="D106">
        <v>60</v>
      </c>
      <c r="E106" t="s">
        <v>347</v>
      </c>
      <c r="F106" t="s">
        <v>350</v>
      </c>
      <c r="G106" t="s">
        <v>186</v>
      </c>
      <c r="H106">
        <v>5.5831679716257989</v>
      </c>
      <c r="I106">
        <v>1.7483111902140129</v>
      </c>
      <c r="J106">
        <v>1.8259270963810179</v>
      </c>
      <c r="K106">
        <v>0.98216328131040476</v>
      </c>
      <c r="L106">
        <v>1.5389495769666439</v>
      </c>
      <c r="M106">
        <v>1.055478506703126</v>
      </c>
      <c r="N106">
        <v>0.37969390487346982</v>
      </c>
      <c r="O106">
        <v>0.80420767838539597</v>
      </c>
      <c r="P106">
        <v>0.060268508058461102</v>
      </c>
      <c r="Q106">
        <v>0.40586999750969788</v>
      </c>
      <c r="R106">
        <v>9.096868208370589</v>
      </c>
      <c r="S106">
        <v>5.3789403758789058</v>
      </c>
      <c r="T106">
        <v>2.5365230941260788</v>
      </c>
      <c r="U106">
        <v>3.56915364845903</v>
      </c>
      <c r="V106">
        <v>4.8507398268282378</v>
      </c>
      <c r="W106" t="s">
        <v>186</v>
      </c>
      <c r="X106" t="s">
        <v>186</v>
      </c>
      <c r="Y106" t="s">
        <v>186</v>
      </c>
      <c r="Z106" t="s">
        <v>186</v>
      </c>
      <c r="AA106" t="s">
        <v>186</v>
      </c>
      <c r="AB106" t="s">
        <v>186</v>
      </c>
      <c r="AC106" t="s">
        <v>186</v>
      </c>
      <c r="AD106" t="s">
        <v>186</v>
      </c>
      <c r="AE106" t="s">
        <v>186</v>
      </c>
      <c r="AF106" t="s">
        <v>186</v>
      </c>
      <c r="AG106" t="s">
        <v>186</v>
      </c>
      <c r="AH106" t="s">
        <v>186</v>
      </c>
      <c r="AI106" t="s">
        <v>186</v>
      </c>
      <c r="AJ106" t="s">
        <v>186</v>
      </c>
      <c r="AK106" t="s">
        <v>186</v>
      </c>
      <c r="AL106" t="s">
        <v>186</v>
      </c>
      <c r="AM106" t="s">
        <v>186</v>
      </c>
      <c r="AN106" t="s">
        <v>186</v>
      </c>
      <c r="AO106" t="s">
        <v>186</v>
      </c>
      <c r="AP106" t="s">
        <v>186</v>
      </c>
      <c r="AQ106" t="s">
        <v>186</v>
      </c>
      <c r="AR106" t="s">
        <v>186</v>
      </c>
      <c r="AS106" t="s">
        <v>186</v>
      </c>
      <c r="AT106" t="s">
        <v>186</v>
      </c>
      <c r="AU106" t="s">
        <v>186</v>
      </c>
      <c r="AV106" t="s">
        <v>186</v>
      </c>
      <c r="AW106" t="s">
        <v>186</v>
      </c>
      <c r="AX106" t="s">
        <v>186</v>
      </c>
      <c r="AY106" t="s">
        <v>186</v>
      </c>
      <c r="AZ106" t="s">
        <v>186</v>
      </c>
      <c r="BA106" t="s">
        <v>186</v>
      </c>
      <c r="BB106" t="s">
        <v>186</v>
      </c>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row>
    <row r="107">
      <c r="A107" t="s">
        <v>701</v>
      </c>
      <c r="B107">
        <v>2003</v>
      </c>
      <c r="C107" t="s">
        <v>706</v>
      </c>
      <c r="D107">
        <v>61</v>
      </c>
      <c r="E107" t="s">
        <v>347</v>
      </c>
      <c r="F107" t="s">
        <v>351</v>
      </c>
      <c r="G107" t="s">
        <v>186</v>
      </c>
      <c r="H107">
        <v>2.7825712999224672</v>
      </c>
      <c r="I107">
        <v>0.84578431363861106</v>
      </c>
      <c r="J107">
        <v>1.221777952523831</v>
      </c>
      <c r="K107">
        <v>0.81475839304364306</v>
      </c>
      <c r="L107">
        <v>0.15531385821711721</v>
      </c>
      <c r="M107">
        <v>0.33839701636847619</v>
      </c>
      <c r="N107">
        <v>0.1512643129473798</v>
      </c>
      <c r="O107">
        <v>0.25876701951501302</v>
      </c>
      <c r="P107">
        <v>0.16040508035834461</v>
      </c>
      <c r="Q107">
        <v>0</v>
      </c>
      <c r="R107">
        <v>3.715553462532259</v>
      </c>
      <c r="S107">
        <v>3.3363601804171492</v>
      </c>
      <c r="T107">
        <v>1.8191433063575</v>
      </c>
      <c r="U107">
        <v>2.1558500549415598</v>
      </c>
      <c r="V107">
        <v>2.2430826367607191</v>
      </c>
      <c r="W107" t="s">
        <v>186</v>
      </c>
      <c r="X107" t="s">
        <v>186</v>
      </c>
      <c r="Y107" t="s">
        <v>186</v>
      </c>
      <c r="Z107" t="s">
        <v>186</v>
      </c>
      <c r="AA107" t="s">
        <v>186</v>
      </c>
      <c r="AB107" t="s">
        <v>186</v>
      </c>
      <c r="AC107" t="s">
        <v>186</v>
      </c>
      <c r="AD107" t="s">
        <v>186</v>
      </c>
      <c r="AE107" t="s">
        <v>186</v>
      </c>
      <c r="AF107" t="s">
        <v>186</v>
      </c>
      <c r="AG107" t="s">
        <v>186</v>
      </c>
      <c r="AH107" t="s">
        <v>186</v>
      </c>
      <c r="AI107" t="s">
        <v>186</v>
      </c>
      <c r="AJ107" t="s">
        <v>186</v>
      </c>
      <c r="AK107" t="s">
        <v>186</v>
      </c>
      <c r="AL107" t="s">
        <v>186</v>
      </c>
      <c r="AM107" t="s">
        <v>186</v>
      </c>
      <c r="AN107" t="s">
        <v>186</v>
      </c>
      <c r="AO107" t="s">
        <v>186</v>
      </c>
      <c r="AP107" t="s">
        <v>186</v>
      </c>
      <c r="AQ107" t="s">
        <v>186</v>
      </c>
      <c r="AR107" t="s">
        <v>186</v>
      </c>
      <c r="AS107" t="s">
        <v>186</v>
      </c>
      <c r="AT107" t="s">
        <v>186</v>
      </c>
      <c r="AU107" t="s">
        <v>186</v>
      </c>
      <c r="AV107" t="s">
        <v>186</v>
      </c>
      <c r="AW107" t="s">
        <v>186</v>
      </c>
      <c r="AX107" t="s">
        <v>186</v>
      </c>
      <c r="AY107" t="s">
        <v>186</v>
      </c>
      <c r="AZ107" t="s">
        <v>186</v>
      </c>
      <c r="BA107" t="s">
        <v>186</v>
      </c>
      <c r="BB107" t="s">
        <v>186</v>
      </c>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row>
    <row r="108">
      <c r="A108" t="s">
        <v>701</v>
      </c>
      <c r="B108">
        <v>2003</v>
      </c>
      <c r="C108" t="s">
        <v>706</v>
      </c>
      <c r="D108">
        <v>62</v>
      </c>
      <c r="E108" t="s">
        <v>347</v>
      </c>
      <c r="F108" t="s">
        <v>352</v>
      </c>
      <c r="G108" t="s">
        <v>186</v>
      </c>
      <c r="H108">
        <v>0.69025595285808605</v>
      </c>
      <c r="I108">
        <v>0.67025572990660931</v>
      </c>
      <c r="J108">
        <v>0.26698146456886668</v>
      </c>
      <c r="K108">
        <v>0.037968863228332803</v>
      </c>
      <c r="L108">
        <v>0.16146000823438711</v>
      </c>
      <c r="M108">
        <v>0.039718778788386901</v>
      </c>
      <c r="N108">
        <v>0.16967107070628409</v>
      </c>
      <c r="O108">
        <v>0</v>
      </c>
      <c r="P108">
        <v>0</v>
      </c>
      <c r="Q108">
        <v>0.097277760828075002</v>
      </c>
      <c r="R108">
        <v>0.79547022732611528</v>
      </c>
      <c r="S108">
        <v>0.95486330458532265</v>
      </c>
      <c r="T108">
        <v>1.578515593428182</v>
      </c>
      <c r="U108">
        <v>0.42102188889801623</v>
      </c>
      <c r="V108">
        <v>0.35938642392181419</v>
      </c>
      <c r="W108" t="s">
        <v>186</v>
      </c>
      <c r="X108" t="s">
        <v>186</v>
      </c>
      <c r="Y108" t="s">
        <v>186</v>
      </c>
      <c r="Z108" t="s">
        <v>186</v>
      </c>
      <c r="AA108" t="s">
        <v>186</v>
      </c>
      <c r="AB108" t="s">
        <v>186</v>
      </c>
      <c r="AC108" t="s">
        <v>186</v>
      </c>
      <c r="AD108" t="s">
        <v>186</v>
      </c>
      <c r="AE108" t="s">
        <v>186</v>
      </c>
      <c r="AF108" t="s">
        <v>186</v>
      </c>
      <c r="AG108" t="s">
        <v>186</v>
      </c>
      <c r="AH108" t="s">
        <v>186</v>
      </c>
      <c r="AI108" t="s">
        <v>186</v>
      </c>
      <c r="AJ108" t="s">
        <v>186</v>
      </c>
      <c r="AK108" t="s">
        <v>186</v>
      </c>
      <c r="AL108" t="s">
        <v>186</v>
      </c>
      <c r="AM108" t="s">
        <v>186</v>
      </c>
      <c r="AN108" t="s">
        <v>186</v>
      </c>
      <c r="AO108" t="s">
        <v>186</v>
      </c>
      <c r="AP108" t="s">
        <v>186</v>
      </c>
      <c r="AQ108" t="s">
        <v>186</v>
      </c>
      <c r="AR108" t="s">
        <v>186</v>
      </c>
      <c r="AS108" t="s">
        <v>186</v>
      </c>
      <c r="AT108" t="s">
        <v>186</v>
      </c>
      <c r="AU108" t="s">
        <v>186</v>
      </c>
      <c r="AV108" t="s">
        <v>186</v>
      </c>
      <c r="AW108" t="s">
        <v>186</v>
      </c>
      <c r="AX108" t="s">
        <v>186</v>
      </c>
      <c r="AY108" t="s">
        <v>186</v>
      </c>
      <c r="AZ108" t="s">
        <v>186</v>
      </c>
      <c r="BA108" t="s">
        <v>186</v>
      </c>
      <c r="BB108" t="s">
        <v>186</v>
      </c>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row>
    <row r="109">
      <c r="A109" t="s">
        <v>701</v>
      </c>
      <c r="B109">
        <v>2003</v>
      </c>
      <c r="C109" t="s">
        <v>706</v>
      </c>
      <c r="D109">
        <v>63</v>
      </c>
      <c r="E109" t="s">
        <v>347</v>
      </c>
      <c r="F109" t="s">
        <v>353</v>
      </c>
      <c r="G109" t="s">
        <v>186</v>
      </c>
      <c r="H109">
        <v>4.3668359661347207</v>
      </c>
      <c r="I109">
        <v>4.1246083744039357</v>
      </c>
      <c r="J109">
        <v>2.0960133915095982</v>
      </c>
      <c r="K109">
        <v>0.89201044469490387</v>
      </c>
      <c r="L109">
        <v>1.60378557160228</v>
      </c>
      <c r="M109">
        <v>0.90759143599062009</v>
      </c>
      <c r="N109">
        <v>0.48495679422500948</v>
      </c>
      <c r="O109">
        <v>0.063799656659661905</v>
      </c>
      <c r="P109">
        <v>0.28443733544079308</v>
      </c>
      <c r="Q109">
        <v>0.43964237511918719</v>
      </c>
      <c r="R109">
        <v>4.5475450407667806</v>
      </c>
      <c r="S109">
        <v>6.9989971933786004</v>
      </c>
      <c r="T109">
        <v>7.8244240615641596</v>
      </c>
      <c r="U109">
        <v>5.2496934864050857</v>
      </c>
      <c r="V109">
        <v>4.7900555304788819</v>
      </c>
      <c r="W109" t="s">
        <v>186</v>
      </c>
      <c r="X109" t="s">
        <v>186</v>
      </c>
      <c r="Y109" t="s">
        <v>186</v>
      </c>
      <c r="Z109" t="s">
        <v>186</v>
      </c>
      <c r="AA109" t="s">
        <v>186</v>
      </c>
      <c r="AB109" t="s">
        <v>186</v>
      </c>
      <c r="AC109" t="s">
        <v>186</v>
      </c>
      <c r="AD109" t="s">
        <v>186</v>
      </c>
      <c r="AE109" t="s">
        <v>186</v>
      </c>
      <c r="AF109" t="s">
        <v>186</v>
      </c>
      <c r="AG109" t="s">
        <v>186</v>
      </c>
      <c r="AH109" t="s">
        <v>186</v>
      </c>
      <c r="AI109" t="s">
        <v>186</v>
      </c>
      <c r="AJ109" t="s">
        <v>186</v>
      </c>
      <c r="AK109" t="s">
        <v>186</v>
      </c>
      <c r="AL109" t="s">
        <v>186</v>
      </c>
      <c r="AM109" t="s">
        <v>186</v>
      </c>
      <c r="AN109" t="s">
        <v>186</v>
      </c>
      <c r="AO109" t="s">
        <v>186</v>
      </c>
      <c r="AP109" t="s">
        <v>186</v>
      </c>
      <c r="AQ109" t="s">
        <v>186</v>
      </c>
      <c r="AR109" t="s">
        <v>186</v>
      </c>
      <c r="AS109" t="s">
        <v>186</v>
      </c>
      <c r="AT109" t="s">
        <v>186</v>
      </c>
      <c r="AU109" t="s">
        <v>186</v>
      </c>
      <c r="AV109" t="s">
        <v>186</v>
      </c>
      <c r="AW109" t="s">
        <v>186</v>
      </c>
      <c r="AX109" t="s">
        <v>186</v>
      </c>
      <c r="AY109" t="s">
        <v>186</v>
      </c>
      <c r="AZ109" t="s">
        <v>186</v>
      </c>
      <c r="BA109" t="s">
        <v>186</v>
      </c>
      <c r="BB109" t="s">
        <v>186</v>
      </c>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row>
    <row r="110">
      <c r="A110" t="s">
        <v>701</v>
      </c>
      <c r="B110">
        <v>2003</v>
      </c>
      <c r="C110" t="s">
        <v>706</v>
      </c>
      <c r="D110">
        <v>64</v>
      </c>
      <c r="E110" t="s">
        <v>347</v>
      </c>
      <c r="F110" t="s">
        <v>354</v>
      </c>
      <c r="G110" t="s">
        <v>186</v>
      </c>
      <c r="H110">
        <v>20.7812957873101</v>
      </c>
      <c r="I110">
        <v>8.425637793793646</v>
      </c>
      <c r="J110">
        <v>3.109888114824547</v>
      </c>
      <c r="K110">
        <v>1.55980809239939</v>
      </c>
      <c r="L110">
        <v>0.54269457330009918</v>
      </c>
      <c r="M110">
        <v>0.70427102555140686</v>
      </c>
      <c r="N110">
        <v>0.27960571596581568</v>
      </c>
      <c r="O110">
        <v>0.25704739038812308</v>
      </c>
      <c r="P110">
        <v>0</v>
      </c>
      <c r="Q110">
        <v>0</v>
      </c>
      <c r="R110">
        <v>31.99409647785555</v>
      </c>
      <c r="S110">
        <v>20.836530325617751</v>
      </c>
      <c r="T110">
        <v>19.58167498798759</v>
      </c>
      <c r="U110">
        <v>7.8915532791614211</v>
      </c>
      <c r="V110">
        <v>4.3749876976852047</v>
      </c>
      <c r="W110" t="s">
        <v>186</v>
      </c>
      <c r="X110" t="s">
        <v>186</v>
      </c>
      <c r="Y110" t="s">
        <v>186</v>
      </c>
      <c r="Z110" t="s">
        <v>186</v>
      </c>
      <c r="AA110" t="s">
        <v>186</v>
      </c>
      <c r="AB110" t="s">
        <v>186</v>
      </c>
      <c r="AC110" t="s">
        <v>186</v>
      </c>
      <c r="AD110" t="s">
        <v>186</v>
      </c>
      <c r="AE110" t="s">
        <v>186</v>
      </c>
      <c r="AF110" t="s">
        <v>186</v>
      </c>
      <c r="AG110" t="s">
        <v>186</v>
      </c>
      <c r="AH110" t="s">
        <v>186</v>
      </c>
      <c r="AI110" t="s">
        <v>186</v>
      </c>
      <c r="AJ110" t="s">
        <v>186</v>
      </c>
      <c r="AK110" t="s">
        <v>186</v>
      </c>
      <c r="AL110" t="s">
        <v>186</v>
      </c>
      <c r="AM110" t="s">
        <v>186</v>
      </c>
      <c r="AN110" t="s">
        <v>186</v>
      </c>
      <c r="AO110" t="s">
        <v>186</v>
      </c>
      <c r="AP110" t="s">
        <v>186</v>
      </c>
      <c r="AQ110" t="s">
        <v>186</v>
      </c>
      <c r="AR110" t="s">
        <v>186</v>
      </c>
      <c r="AS110" t="s">
        <v>186</v>
      </c>
      <c r="AT110" t="s">
        <v>186</v>
      </c>
      <c r="AU110" t="s">
        <v>186</v>
      </c>
      <c r="AV110" t="s">
        <v>186</v>
      </c>
      <c r="AW110" t="s">
        <v>186</v>
      </c>
      <c r="AX110" t="s">
        <v>186</v>
      </c>
      <c r="AY110" t="s">
        <v>186</v>
      </c>
      <c r="AZ110" t="s">
        <v>186</v>
      </c>
      <c r="BA110" t="s">
        <v>186</v>
      </c>
      <c r="BB110" t="s">
        <v>186</v>
      </c>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row>
    <row r="111">
      <c r="A111" t="s">
        <v>701</v>
      </c>
      <c r="B111">
        <v>2003</v>
      </c>
      <c r="C111" t="s">
        <v>706</v>
      </c>
      <c r="D111">
        <v>65</v>
      </c>
      <c r="E111" t="s">
        <v>347</v>
      </c>
      <c r="F111" t="s">
        <v>355</v>
      </c>
      <c r="G111" t="s">
        <v>186</v>
      </c>
      <c r="H111">
        <v>6.1474333062988729</v>
      </c>
      <c r="I111">
        <v>8.2892017439911001</v>
      </c>
      <c r="J111">
        <v>10.11141370534267</v>
      </c>
      <c r="K111">
        <v>9.5191128210471803</v>
      </c>
      <c r="L111">
        <v>10.24485202793201</v>
      </c>
      <c r="M111">
        <v>9.053877993005095</v>
      </c>
      <c r="N111">
        <v>7.3868904525698564</v>
      </c>
      <c r="O111">
        <v>6.9813964053067794</v>
      </c>
      <c r="P111">
        <v>9.2748736377079624</v>
      </c>
      <c r="Q111">
        <v>8.636850559554361</v>
      </c>
      <c r="R111">
        <v>4.1152882852772876</v>
      </c>
      <c r="S111">
        <v>5.982389666860696</v>
      </c>
      <c r="T111">
        <v>8.9077009431443503</v>
      </c>
      <c r="U111">
        <v>15.181001358414431</v>
      </c>
      <c r="V111">
        <v>14.519569976536291</v>
      </c>
      <c r="W111" t="s">
        <v>186</v>
      </c>
      <c r="X111" t="s">
        <v>186</v>
      </c>
      <c r="Y111" t="s">
        <v>186</v>
      </c>
      <c r="Z111" t="s">
        <v>186</v>
      </c>
      <c r="AA111" t="s">
        <v>186</v>
      </c>
      <c r="AB111" t="s">
        <v>186</v>
      </c>
      <c r="AC111" t="s">
        <v>186</v>
      </c>
      <c r="AD111" t="s">
        <v>186</v>
      </c>
      <c r="AE111" t="s">
        <v>186</v>
      </c>
      <c r="AF111" t="s">
        <v>186</v>
      </c>
      <c r="AG111" t="s">
        <v>186</v>
      </c>
      <c r="AH111" t="s">
        <v>186</v>
      </c>
      <c r="AI111" t="s">
        <v>186</v>
      </c>
      <c r="AJ111" t="s">
        <v>186</v>
      </c>
      <c r="AK111" t="s">
        <v>186</v>
      </c>
      <c r="AL111" t="s">
        <v>186</v>
      </c>
      <c r="AM111" t="s">
        <v>186</v>
      </c>
      <c r="AN111" t="s">
        <v>186</v>
      </c>
      <c r="AO111" t="s">
        <v>186</v>
      </c>
      <c r="AP111" t="s">
        <v>186</v>
      </c>
      <c r="AQ111" t="s">
        <v>186</v>
      </c>
      <c r="AR111" t="s">
        <v>186</v>
      </c>
      <c r="AS111" t="s">
        <v>186</v>
      </c>
      <c r="AT111" t="s">
        <v>186</v>
      </c>
      <c r="AU111" t="s">
        <v>186</v>
      </c>
      <c r="AV111" t="s">
        <v>186</v>
      </c>
      <c r="AW111" t="s">
        <v>186</v>
      </c>
      <c r="AX111" t="s">
        <v>186</v>
      </c>
      <c r="AY111" t="s">
        <v>186</v>
      </c>
      <c r="AZ111" t="s">
        <v>186</v>
      </c>
      <c r="BA111" t="s">
        <v>186</v>
      </c>
      <c r="BB111" t="s">
        <v>186</v>
      </c>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row>
    <row r="112">
      <c r="A112" t="s">
        <v>701</v>
      </c>
      <c r="B112">
        <v>2003</v>
      </c>
      <c r="C112" t="s">
        <v>706</v>
      </c>
      <c r="D112">
        <v>122</v>
      </c>
      <c r="E112" t="s">
        <v>18</v>
      </c>
      <c r="F112" t="s">
        <v>14</v>
      </c>
      <c r="G112" t="s">
        <v>723</v>
      </c>
      <c r="H112">
        <v>65.033630923980027</v>
      </c>
      <c r="I112">
        <v>75.069594313816069</v>
      </c>
      <c r="J112">
        <v>85.111628843483047</v>
      </c>
      <c r="K112">
        <v>95.908878280413944</v>
      </c>
      <c r="L112">
        <v>98.055165902073398</v>
      </c>
      <c r="M112">
        <v>67.079168025619722</v>
      </c>
      <c r="N112">
        <v>76.55363436678968</v>
      </c>
      <c r="O112">
        <v>94.754804226091352</v>
      </c>
      <c r="P112">
        <v>96.649913363091258</v>
      </c>
      <c r="Q112">
        <v>98.505978015648751</v>
      </c>
      <c r="R112">
        <v>57.363957966484882</v>
      </c>
      <c r="S112">
        <v>72.969643151749963</v>
      </c>
      <c r="T112">
        <v>78.967856772432413</v>
      </c>
      <c r="U112">
        <v>89.634451511947134</v>
      </c>
      <c r="V112">
        <v>96.995032241618702</v>
      </c>
      <c r="W112" t="s">
        <v>186</v>
      </c>
      <c r="X112" t="s">
        <v>186</v>
      </c>
      <c r="Y112" t="s">
        <v>186</v>
      </c>
      <c r="Z112" t="s">
        <v>186</v>
      </c>
      <c r="AA112" t="s">
        <v>186</v>
      </c>
      <c r="AB112" t="s">
        <v>186</v>
      </c>
      <c r="AC112" t="s">
        <v>186</v>
      </c>
      <c r="AD112" t="s">
        <v>186</v>
      </c>
      <c r="AE112" t="s">
        <v>186</v>
      </c>
      <c r="AF112" t="s">
        <v>186</v>
      </c>
      <c r="AG112" t="s">
        <v>186</v>
      </c>
      <c r="AH112" t="s">
        <v>186</v>
      </c>
      <c r="AI112" t="s">
        <v>186</v>
      </c>
      <c r="AJ112" t="s">
        <v>186</v>
      </c>
      <c r="AK112" t="s">
        <v>186</v>
      </c>
      <c r="AL112" t="s">
        <v>186</v>
      </c>
      <c r="AM112" t="s">
        <v>186</v>
      </c>
      <c r="AN112" t="s">
        <v>186</v>
      </c>
      <c r="AO112" t="s">
        <v>186</v>
      </c>
      <c r="AP112" t="s">
        <v>186</v>
      </c>
      <c r="AQ112" t="s">
        <v>186</v>
      </c>
      <c r="AR112" t="s">
        <v>186</v>
      </c>
      <c r="AS112" t="s">
        <v>186</v>
      </c>
      <c r="AT112" t="s">
        <v>186</v>
      </c>
      <c r="AU112" t="s">
        <v>186</v>
      </c>
      <c r="AV112" t="s">
        <v>186</v>
      </c>
      <c r="AW112" t="s">
        <v>186</v>
      </c>
      <c r="AX112" t="s">
        <v>186</v>
      </c>
      <c r="AY112" t="s">
        <v>186</v>
      </c>
      <c r="AZ112" t="s">
        <v>186</v>
      </c>
      <c r="BA112" t="s">
        <v>186</v>
      </c>
      <c r="BB112" t="s">
        <v>186</v>
      </c>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v>232979.90187072751</v>
      </c>
      <c r="CJ112">
        <v>269035.65620231628</v>
      </c>
      <c r="CK112">
        <v>304683.50528717041</v>
      </c>
      <c r="CL112">
        <v>345412.74091911322</v>
      </c>
      <c r="CM112">
        <v>349786.68388748169</v>
      </c>
      <c r="CN112">
        <v>148423.69904136661</v>
      </c>
      <c r="CO112">
        <v>169595.57066345209</v>
      </c>
      <c r="CP112">
        <v>207756.20512771609</v>
      </c>
      <c r="CQ112">
        <v>220278.00082588199</v>
      </c>
      <c r="CR112">
        <v>214246.39455795291</v>
      </c>
      <c r="CS112">
        <v>78513.704706192017</v>
      </c>
      <c r="CT112">
        <v>99848.424507141113</v>
      </c>
      <c r="CU112">
        <v>108511.0854930878</v>
      </c>
      <c r="CV112">
        <v>121365.661359787</v>
      </c>
      <c r="CW112">
        <v>133359.7418842316</v>
      </c>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row>
    <row r="113">
      <c r="A113" t="s">
        <v>701</v>
      </c>
      <c r="B113">
        <v>2003</v>
      </c>
      <c r="C113" t="s">
        <v>706</v>
      </c>
      <c r="D113">
        <v>123</v>
      </c>
      <c r="E113" t="s">
        <v>18</v>
      </c>
      <c r="F113" t="s">
        <v>51</v>
      </c>
      <c r="G113" t="s">
        <v>186</v>
      </c>
      <c r="H113">
        <v>34.96636907601998</v>
      </c>
      <c r="I113">
        <v>24.930405686183931</v>
      </c>
      <c r="J113">
        <v>14.888371156516961</v>
      </c>
      <c r="K113">
        <v>4.0911217195860514</v>
      </c>
      <c r="L113">
        <v>1.944834097926603</v>
      </c>
      <c r="M113">
        <v>32.92083197438027</v>
      </c>
      <c r="N113">
        <v>23.44636563321032</v>
      </c>
      <c r="O113">
        <v>5.245195773908649</v>
      </c>
      <c r="P113">
        <v>3.3500866369087419</v>
      </c>
      <c r="Q113">
        <v>1.494021984351245</v>
      </c>
      <c r="R113">
        <v>42.636042033515118</v>
      </c>
      <c r="S113">
        <v>27.03035684825004</v>
      </c>
      <c r="T113">
        <v>21.032143227567591</v>
      </c>
      <c r="U113">
        <v>10.36554848805287</v>
      </c>
      <c r="V113">
        <v>3.004967758381305</v>
      </c>
      <c r="W113" t="s">
        <v>186</v>
      </c>
      <c r="X113" t="s">
        <v>186</v>
      </c>
      <c r="Y113" t="s">
        <v>186</v>
      </c>
      <c r="Z113" t="s">
        <v>186</v>
      </c>
      <c r="AA113" t="s">
        <v>186</v>
      </c>
      <c r="AB113" t="s">
        <v>186</v>
      </c>
      <c r="AC113" t="s">
        <v>186</v>
      </c>
      <c r="AD113" t="s">
        <v>186</v>
      </c>
      <c r="AE113" t="s">
        <v>186</v>
      </c>
      <c r="AF113" t="s">
        <v>186</v>
      </c>
      <c r="AG113" t="s">
        <v>186</v>
      </c>
      <c r="AH113" t="s">
        <v>186</v>
      </c>
      <c r="AI113" t="s">
        <v>186</v>
      </c>
      <c r="AJ113" t="s">
        <v>186</v>
      </c>
      <c r="AK113" t="s">
        <v>186</v>
      </c>
      <c r="AL113" t="s">
        <v>186</v>
      </c>
      <c r="AM113" t="s">
        <v>186</v>
      </c>
      <c r="AN113" t="s">
        <v>186</v>
      </c>
      <c r="AO113" t="s">
        <v>186</v>
      </c>
      <c r="AP113" t="s">
        <v>186</v>
      </c>
      <c r="AQ113" t="s">
        <v>186</v>
      </c>
      <c r="AR113" t="s">
        <v>186</v>
      </c>
      <c r="AS113" t="s">
        <v>186</v>
      </c>
      <c r="AT113" t="s">
        <v>186</v>
      </c>
      <c r="AU113" t="s">
        <v>186</v>
      </c>
      <c r="AV113" t="s">
        <v>186</v>
      </c>
      <c r="AW113" t="s">
        <v>186</v>
      </c>
      <c r="AX113" t="s">
        <v>186</v>
      </c>
      <c r="AY113" t="s">
        <v>186</v>
      </c>
      <c r="AZ113" t="s">
        <v>186</v>
      </c>
      <c r="BA113" t="s">
        <v>186</v>
      </c>
      <c r="BB113" t="s">
        <v>186</v>
      </c>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v>125265.36071205141</v>
      </c>
      <c r="CJ113">
        <v>89346.00106048584</v>
      </c>
      <c r="CK113">
        <v>53297.547863006592</v>
      </c>
      <c r="CL113">
        <v>14734.04331207275</v>
      </c>
      <c r="CM113">
        <v>6937.6974029541016</v>
      </c>
      <c r="CN113">
        <v>72842.75880241394</v>
      </c>
      <c r="CO113">
        <v>51942.664674758911</v>
      </c>
      <c r="CP113">
        <v>11500.440299987789</v>
      </c>
      <c r="CQ113">
        <v>7635.2927932739258</v>
      </c>
      <c r="CR113">
        <v>3249.4355163574219</v>
      </c>
      <c r="CS113">
        <v>58355.694633483887</v>
      </c>
      <c r="CT113">
        <v>36987.141893386841</v>
      </c>
      <c r="CU113">
        <v>28900.628498077389</v>
      </c>
      <c r="CV113">
        <v>14035.02365875244</v>
      </c>
      <c r="CW113">
        <v>4131.569580078125</v>
      </c>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row>
    <row r="114">
      <c r="A114" t="s">
        <v>701</v>
      </c>
      <c r="B114">
        <v>2003</v>
      </c>
      <c r="C114" t="s">
        <v>706</v>
      </c>
      <c r="D114">
        <v>124</v>
      </c>
      <c r="E114" t="s">
        <v>50</v>
      </c>
      <c r="F114" t="s">
        <v>15</v>
      </c>
      <c r="G114" t="s">
        <v>724</v>
      </c>
      <c r="H114">
        <v>50.651992446296269</v>
      </c>
      <c r="I114">
        <v>58.710257412326897</v>
      </c>
      <c r="J114">
        <v>71.045189471941299</v>
      </c>
      <c r="K114">
        <v>85.871224312837782</v>
      </c>
      <c r="L114">
        <v>95.056305371757517</v>
      </c>
      <c r="M114">
        <v>47.726073939324422</v>
      </c>
      <c r="N114">
        <v>59.264732538449557</v>
      </c>
      <c r="O114">
        <v>82.119444156950209</v>
      </c>
      <c r="P114">
        <v>89.551531531879476</v>
      </c>
      <c r="Q114">
        <v>97.625130363787022</v>
      </c>
      <c r="R114">
        <v>47.385569915628047</v>
      </c>
      <c r="S114">
        <v>57.81671473404613</v>
      </c>
      <c r="T114">
        <v>68.65229627870788</v>
      </c>
      <c r="U114">
        <v>74.816182627077637</v>
      </c>
      <c r="V114">
        <v>88.358481277110471</v>
      </c>
      <c r="W114" t="s">
        <v>186</v>
      </c>
      <c r="X114" t="s">
        <v>186</v>
      </c>
      <c r="Y114" t="s">
        <v>186</v>
      </c>
      <c r="Z114" t="s">
        <v>186</v>
      </c>
      <c r="AA114" t="s">
        <v>186</v>
      </c>
      <c r="AB114" t="s">
        <v>186</v>
      </c>
      <c r="AC114" t="s">
        <v>186</v>
      </c>
      <c r="AD114" t="s">
        <v>186</v>
      </c>
      <c r="AE114" t="s">
        <v>186</v>
      </c>
      <c r="AF114" t="s">
        <v>186</v>
      </c>
      <c r="AG114" t="s">
        <v>186</v>
      </c>
      <c r="AH114" t="s">
        <v>186</v>
      </c>
      <c r="AI114" t="s">
        <v>186</v>
      </c>
      <c r="AJ114" t="s">
        <v>186</v>
      </c>
      <c r="AK114" t="s">
        <v>186</v>
      </c>
      <c r="AL114" t="s">
        <v>186</v>
      </c>
      <c r="AM114" t="s">
        <v>186</v>
      </c>
      <c r="AN114" t="s">
        <v>186</v>
      </c>
      <c r="AO114" t="s">
        <v>186</v>
      </c>
      <c r="AP114" t="s">
        <v>186</v>
      </c>
      <c r="AQ114" t="s">
        <v>186</v>
      </c>
      <c r="AR114" t="s">
        <v>186</v>
      </c>
      <c r="AS114" t="s">
        <v>186</v>
      </c>
      <c r="AT114" t="s">
        <v>186</v>
      </c>
      <c r="AU114" t="s">
        <v>186</v>
      </c>
      <c r="AV114" t="s">
        <v>186</v>
      </c>
      <c r="AW114" t="s">
        <v>186</v>
      </c>
      <c r="AX114" t="s">
        <v>186</v>
      </c>
      <c r="AY114" t="s">
        <v>186</v>
      </c>
      <c r="AZ114" t="s">
        <v>186</v>
      </c>
      <c r="BA114" t="s">
        <v>186</v>
      </c>
      <c r="BB114" t="s">
        <v>186</v>
      </c>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v>181311.83398246771</v>
      </c>
      <c r="CJ114">
        <v>209482.42757606509</v>
      </c>
      <c r="CK114">
        <v>253205.3497123718</v>
      </c>
      <c r="CL114">
        <v>307605.39484214783</v>
      </c>
      <c r="CM114">
        <v>333297.30243682861</v>
      </c>
      <c r="CN114">
        <v>105270.3651618958</v>
      </c>
      <c r="CO114">
        <v>130322.19167327879</v>
      </c>
      <c r="CP114">
        <v>179238.93260192871</v>
      </c>
      <c r="CQ114">
        <v>203258.78985023501</v>
      </c>
      <c r="CR114">
        <v>206592.98236083979</v>
      </c>
      <c r="CS114">
        <v>64719.264875411987</v>
      </c>
      <c r="CT114">
        <v>78946.573165893555</v>
      </c>
      <c r="CU114">
        <v>94131.913396835327</v>
      </c>
      <c r="CV114">
        <v>101126.6941890717</v>
      </c>
      <c r="CW114">
        <v>121294.6012744904</v>
      </c>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row>
    <row r="115">
      <c r="A115" t="s">
        <v>701</v>
      </c>
      <c r="B115">
        <v>2003</v>
      </c>
      <c r="C115" t="s">
        <v>706</v>
      </c>
      <c r="D115">
        <v>125</v>
      </c>
      <c r="E115" t="s">
        <v>50</v>
      </c>
      <c r="F115" t="s">
        <v>16</v>
      </c>
      <c r="G115" t="s">
        <v>725</v>
      </c>
      <c r="H115">
        <v>14.353379981942799</v>
      </c>
      <c r="I115">
        <v>16.249328545695992</v>
      </c>
      <c r="J115">
        <v>14.000409325167579</v>
      </c>
      <c r="K115">
        <v>10.01561525661991</v>
      </c>
      <c r="L115">
        <v>2.9650651041194962</v>
      </c>
      <c r="M115">
        <v>19.249447735727639</v>
      </c>
      <c r="N115">
        <v>17.11405537357766</v>
      </c>
      <c r="O115">
        <v>12.61155679643851</v>
      </c>
      <c r="P115">
        <v>7.0845196625815152</v>
      </c>
      <c r="Q115">
        <v>0.83935491413476615</v>
      </c>
      <c r="R115">
        <v>9.8880818578711978</v>
      </c>
      <c r="S115">
        <v>15.09566200479</v>
      </c>
      <c r="T115">
        <v>10.26989452042675</v>
      </c>
      <c r="U115">
        <v>14.80033849379123</v>
      </c>
      <c r="V115">
        <v>8.6318281880216077</v>
      </c>
      <c r="W115" t="s">
        <v>186</v>
      </c>
      <c r="X115" t="s">
        <v>186</v>
      </c>
      <c r="Y115" t="s">
        <v>186</v>
      </c>
      <c r="Z115" t="s">
        <v>186</v>
      </c>
      <c r="AA115" t="s">
        <v>186</v>
      </c>
      <c r="AB115" t="s">
        <v>186</v>
      </c>
      <c r="AC115" t="s">
        <v>186</v>
      </c>
      <c r="AD115" t="s">
        <v>186</v>
      </c>
      <c r="AE115" t="s">
        <v>186</v>
      </c>
      <c r="AF115" t="s">
        <v>186</v>
      </c>
      <c r="AG115" t="s">
        <v>186</v>
      </c>
      <c r="AH115" t="s">
        <v>186</v>
      </c>
      <c r="AI115" t="s">
        <v>186</v>
      </c>
      <c r="AJ115" t="s">
        <v>186</v>
      </c>
      <c r="AK115" t="s">
        <v>186</v>
      </c>
      <c r="AL115" t="s">
        <v>186</v>
      </c>
      <c r="AM115" t="s">
        <v>186</v>
      </c>
      <c r="AN115" t="s">
        <v>186</v>
      </c>
      <c r="AO115" t="s">
        <v>186</v>
      </c>
      <c r="AP115" t="s">
        <v>186</v>
      </c>
      <c r="AQ115" t="s">
        <v>186</v>
      </c>
      <c r="AR115" t="s">
        <v>186</v>
      </c>
      <c r="AS115" t="s">
        <v>186</v>
      </c>
      <c r="AT115" t="s">
        <v>186</v>
      </c>
      <c r="AU115" t="s">
        <v>186</v>
      </c>
      <c r="AV115" t="s">
        <v>186</v>
      </c>
      <c r="AW115" t="s">
        <v>186</v>
      </c>
      <c r="AX115" t="s">
        <v>186</v>
      </c>
      <c r="AY115" t="s">
        <v>186</v>
      </c>
      <c r="AZ115" t="s">
        <v>186</v>
      </c>
      <c r="BA115" t="s">
        <v>186</v>
      </c>
      <c r="BB115" t="s">
        <v>186</v>
      </c>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v>51378.781419754028</v>
      </c>
      <c r="CJ115">
        <v>57978.774753570557</v>
      </c>
      <c r="CK115">
        <v>49897.516857147217</v>
      </c>
      <c r="CL115">
        <v>35877.644813537598</v>
      </c>
      <c r="CM115">
        <v>10396.45078659058</v>
      </c>
      <c r="CN115">
        <v>42458.895631790161</v>
      </c>
      <c r="CO115">
        <v>37633.531936645508</v>
      </c>
      <c r="CP115">
        <v>27526.756931304932</v>
      </c>
      <c r="CQ115">
        <v>16080.02530670166</v>
      </c>
      <c r="CR115">
        <v>1776.2315330505371</v>
      </c>
      <c r="CS115">
        <v>13505.15336227417</v>
      </c>
      <c r="CT115">
        <v>20612.564903259281</v>
      </c>
      <c r="CU115">
        <v>14081.46375274658</v>
      </c>
      <c r="CV115">
        <v>20005.154663085941</v>
      </c>
      <c r="CW115">
        <v>11849.390609741209</v>
      </c>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row>
    <row r="116">
      <c r="A116" t="s">
        <v>701</v>
      </c>
      <c r="B116">
        <v>2003</v>
      </c>
      <c r="C116" t="s">
        <v>706</v>
      </c>
      <c r="D116">
        <v>126</v>
      </c>
      <c r="E116" t="s">
        <v>50</v>
      </c>
      <c r="F116" t="s">
        <v>22</v>
      </c>
      <c r="G116" t="s">
        <v>726</v>
      </c>
      <c r="H116">
        <v>19.09474939012874</v>
      </c>
      <c r="I116">
        <v>21.425110269746831</v>
      </c>
      <c r="J116">
        <v>12.954981938305471</v>
      </c>
      <c r="K116">
        <v>3.4749629281042709</v>
      </c>
      <c r="L116">
        <v>1.720570877011995</v>
      </c>
      <c r="M116">
        <v>26.961477121502401</v>
      </c>
      <c r="N116">
        <v>22.899701141594772</v>
      </c>
      <c r="O116">
        <v>4.7023810516882874</v>
      </c>
      <c r="P116">
        <v>3.1747316556769221</v>
      </c>
      <c r="Q116">
        <v>1.5355147220782071</v>
      </c>
      <c r="R116">
        <v>19.0058470392526</v>
      </c>
      <c r="S116">
        <v>14.96537208246637</v>
      </c>
      <c r="T116">
        <v>15.93815771417975</v>
      </c>
      <c r="U116">
        <v>5.9713046237393268</v>
      </c>
      <c r="V116">
        <v>1.884872938830183</v>
      </c>
      <c r="W116" t="s">
        <v>186</v>
      </c>
      <c r="X116" t="s">
        <v>186</v>
      </c>
      <c r="Y116" t="s">
        <v>186</v>
      </c>
      <c r="Z116" t="s">
        <v>186</v>
      </c>
      <c r="AA116" t="s">
        <v>186</v>
      </c>
      <c r="AB116" t="s">
        <v>186</v>
      </c>
      <c r="AC116" t="s">
        <v>186</v>
      </c>
      <c r="AD116" t="s">
        <v>186</v>
      </c>
      <c r="AE116" t="s">
        <v>186</v>
      </c>
      <c r="AF116" t="s">
        <v>186</v>
      </c>
      <c r="AG116" t="s">
        <v>186</v>
      </c>
      <c r="AH116" t="s">
        <v>186</v>
      </c>
      <c r="AI116" t="s">
        <v>186</v>
      </c>
      <c r="AJ116" t="s">
        <v>186</v>
      </c>
      <c r="AK116" t="s">
        <v>186</v>
      </c>
      <c r="AL116" t="s">
        <v>186</v>
      </c>
      <c r="AM116" t="s">
        <v>186</v>
      </c>
      <c r="AN116" t="s">
        <v>186</v>
      </c>
      <c r="AO116" t="s">
        <v>186</v>
      </c>
      <c r="AP116" t="s">
        <v>186</v>
      </c>
      <c r="AQ116" t="s">
        <v>186</v>
      </c>
      <c r="AR116" t="s">
        <v>186</v>
      </c>
      <c r="AS116" t="s">
        <v>186</v>
      </c>
      <c r="AT116" t="s">
        <v>186</v>
      </c>
      <c r="AU116" t="s">
        <v>186</v>
      </c>
      <c r="AV116" t="s">
        <v>186</v>
      </c>
      <c r="AW116" t="s">
        <v>186</v>
      </c>
      <c r="AX116" t="s">
        <v>186</v>
      </c>
      <c r="AY116" t="s">
        <v>186</v>
      </c>
      <c r="AZ116" t="s">
        <v>186</v>
      </c>
      <c r="BA116" t="s">
        <v>186</v>
      </c>
      <c r="BB116" t="s">
        <v>186</v>
      </c>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v>68350.796566009521</v>
      </c>
      <c r="CJ116">
        <v>76446.336776733398</v>
      </c>
      <c r="CK116">
        <v>46171.609317779541</v>
      </c>
      <c r="CL116">
        <v>12447.91083526611</v>
      </c>
      <c r="CM116">
        <v>6032.8626251220703</v>
      </c>
      <c r="CN116">
        <v>59469.474599838257</v>
      </c>
      <c r="CO116">
        <v>50356.073732376099</v>
      </c>
      <c r="CP116">
        <v>10263.70513153076</v>
      </c>
      <c r="CQ116">
        <v>7205.8188552856454</v>
      </c>
      <c r="CR116">
        <v>3249.4355163574219</v>
      </c>
      <c r="CS116">
        <v>25958.20733833313</v>
      </c>
      <c r="CT116">
        <v>20434.658861160278</v>
      </c>
      <c r="CU116">
        <v>21853.446468353271</v>
      </c>
      <c r="CV116">
        <v>8071.2257080078134</v>
      </c>
      <c r="CW116">
        <v>2587.4699096679692</v>
      </c>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row>
    <row r="117">
      <c r="A117" t="s">
        <v>701</v>
      </c>
      <c r="B117">
        <v>2003</v>
      </c>
      <c r="C117" t="s">
        <v>706</v>
      </c>
      <c r="D117">
        <v>127</v>
      </c>
      <c r="E117" t="s">
        <v>50</v>
      </c>
      <c r="F117" t="s">
        <v>19</v>
      </c>
      <c r="G117" t="s">
        <v>727</v>
      </c>
      <c r="H117">
        <v>15.8998781816322</v>
      </c>
      <c r="I117">
        <v>3.6153037722302841</v>
      </c>
      <c r="J117">
        <v>1.999419264585661</v>
      </c>
      <c r="K117">
        <v>0.63819750243804174</v>
      </c>
      <c r="L117">
        <v>0.25805864711098248</v>
      </c>
      <c r="M117">
        <v>6.0630012034455474</v>
      </c>
      <c r="N117">
        <v>0.72151094637801161</v>
      </c>
      <c r="O117">
        <v>0.56661799492300002</v>
      </c>
      <c r="P117">
        <v>0.18921714986208529</v>
      </c>
      <c r="Q117">
        <v>0</v>
      </c>
      <c r="R117">
        <v>23.72050118724815</v>
      </c>
      <c r="S117">
        <v>12.12225117869751</v>
      </c>
      <c r="T117">
        <v>5.139651486685616</v>
      </c>
      <c r="U117">
        <v>4.4121742553918004</v>
      </c>
      <c r="V117">
        <v>1.124817596037738</v>
      </c>
      <c r="W117" t="s">
        <v>186</v>
      </c>
      <c r="X117" t="s">
        <v>186</v>
      </c>
      <c r="Y117" t="s">
        <v>186</v>
      </c>
      <c r="Z117" t="s">
        <v>186</v>
      </c>
      <c r="AA117" t="s">
        <v>186</v>
      </c>
      <c r="AB117" t="s">
        <v>186</v>
      </c>
      <c r="AC117" t="s">
        <v>186</v>
      </c>
      <c r="AD117" t="s">
        <v>186</v>
      </c>
      <c r="AE117" t="s">
        <v>186</v>
      </c>
      <c r="AF117" t="s">
        <v>186</v>
      </c>
      <c r="AG117" t="s">
        <v>186</v>
      </c>
      <c r="AH117" t="s">
        <v>186</v>
      </c>
      <c r="AI117" t="s">
        <v>186</v>
      </c>
      <c r="AJ117" t="s">
        <v>186</v>
      </c>
      <c r="AK117" t="s">
        <v>186</v>
      </c>
      <c r="AL117" t="s">
        <v>186</v>
      </c>
      <c r="AM117" t="s">
        <v>186</v>
      </c>
      <c r="AN117" t="s">
        <v>186</v>
      </c>
      <c r="AO117" t="s">
        <v>186</v>
      </c>
      <c r="AP117" t="s">
        <v>186</v>
      </c>
      <c r="AQ117" t="s">
        <v>186</v>
      </c>
      <c r="AR117" t="s">
        <v>186</v>
      </c>
      <c r="AS117" t="s">
        <v>186</v>
      </c>
      <c r="AT117" t="s">
        <v>186</v>
      </c>
      <c r="AU117" t="s">
        <v>186</v>
      </c>
      <c r="AV117" t="s">
        <v>186</v>
      </c>
      <c r="AW117" t="s">
        <v>186</v>
      </c>
      <c r="AX117" t="s">
        <v>186</v>
      </c>
      <c r="AY117" t="s">
        <v>186</v>
      </c>
      <c r="AZ117" t="s">
        <v>186</v>
      </c>
      <c r="BA117" t="s">
        <v>186</v>
      </c>
      <c r="BB117" t="s">
        <v>186</v>
      </c>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v>56914.56414604187</v>
      </c>
      <c r="CJ117">
        <v>12899.66428375244</v>
      </c>
      <c r="CK117">
        <v>7125.9385452270508</v>
      </c>
      <c r="CL117">
        <v>2286.1324768066411</v>
      </c>
      <c r="CM117">
        <v>904.83477783203125</v>
      </c>
      <c r="CN117">
        <v>13373.28420257568</v>
      </c>
      <c r="CO117">
        <v>1586.590942382813</v>
      </c>
      <c r="CP117">
        <v>1236.735168457031</v>
      </c>
      <c r="CQ117">
        <v>429.47393798828131</v>
      </c>
      <c r="CR117">
        <v>0</v>
      </c>
      <c r="CS117">
        <v>32397.48729515076</v>
      </c>
      <c r="CT117">
        <v>16552.483032226559</v>
      </c>
      <c r="CU117">
        <v>7047.1820297241211</v>
      </c>
      <c r="CV117">
        <v>5963.7979507446289</v>
      </c>
      <c r="CW117">
        <v>1544.099670410156</v>
      </c>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row>
    <row r="118">
      <c r="A118" t="s">
        <v>701</v>
      </c>
      <c r="B118">
        <v>2003</v>
      </c>
      <c r="C118" t="s">
        <v>706</v>
      </c>
      <c r="D118">
        <v>128</v>
      </c>
      <c r="E118" t="s">
        <v>173</v>
      </c>
      <c r="F118" t="s">
        <v>49</v>
      </c>
      <c r="G118" t="s">
        <v>728</v>
      </c>
      <c r="H118">
        <v>23.70283637100999</v>
      </c>
      <c r="I118">
        <v>22.748751137987039</v>
      </c>
      <c r="J118">
        <v>16.87540850239446</v>
      </c>
      <c r="K118">
        <v>10.589256369533659</v>
      </c>
      <c r="L118">
        <v>3.0716824116916071</v>
      </c>
      <c r="M118">
        <v>28.709151522343301</v>
      </c>
      <c r="N118">
        <v>22.37422195389744</v>
      </c>
      <c r="O118">
        <v>13.231572911322541</v>
      </c>
      <c r="P118">
        <v>7.3780621149847567</v>
      </c>
      <c r="Q118">
        <v>0.85114659572782658</v>
      </c>
      <c r="R118">
        <v>20.325570724799839</v>
      </c>
      <c r="S118">
        <v>22.880039506151579</v>
      </c>
      <c r="T118">
        <v>15.30316587789329</v>
      </c>
      <c r="U118">
        <v>17.380464557057799</v>
      </c>
      <c r="V118">
        <v>9.3898098991340522</v>
      </c>
      <c r="W118" t="s">
        <v>186</v>
      </c>
      <c r="X118" t="s">
        <v>186</v>
      </c>
      <c r="Y118" t="s">
        <v>186</v>
      </c>
      <c r="Z118" t="s">
        <v>186</v>
      </c>
      <c r="AA118" t="s">
        <v>186</v>
      </c>
      <c r="AB118" t="s">
        <v>186</v>
      </c>
      <c r="AC118" t="s">
        <v>186</v>
      </c>
      <c r="AD118" t="s">
        <v>186</v>
      </c>
      <c r="AE118" t="s">
        <v>186</v>
      </c>
      <c r="AF118" t="s">
        <v>186</v>
      </c>
      <c r="AG118" t="s">
        <v>186</v>
      </c>
      <c r="AH118" t="s">
        <v>186</v>
      </c>
      <c r="AI118" t="s">
        <v>186</v>
      </c>
      <c r="AJ118" t="s">
        <v>186</v>
      </c>
      <c r="AK118" t="s">
        <v>186</v>
      </c>
      <c r="AL118" t="s">
        <v>186</v>
      </c>
      <c r="AM118" t="s">
        <v>186</v>
      </c>
      <c r="AN118" t="s">
        <v>186</v>
      </c>
      <c r="AO118" t="s">
        <v>186</v>
      </c>
      <c r="AP118" t="s">
        <v>186</v>
      </c>
      <c r="AQ118" t="s">
        <v>186</v>
      </c>
      <c r="AR118" t="s">
        <v>186</v>
      </c>
      <c r="AS118" t="s">
        <v>186</v>
      </c>
      <c r="AT118" t="s">
        <v>186</v>
      </c>
      <c r="AU118" t="s">
        <v>186</v>
      </c>
      <c r="AV118" t="s">
        <v>186</v>
      </c>
      <c r="AW118" t="s">
        <v>186</v>
      </c>
      <c r="AX118" t="s">
        <v>186</v>
      </c>
      <c r="AY118" t="s">
        <v>186</v>
      </c>
      <c r="AZ118" t="s">
        <v>186</v>
      </c>
      <c r="BA118" t="s">
        <v>186</v>
      </c>
      <c r="BB118" t="s">
        <v>186</v>
      </c>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row>
    <row r="119">
      <c r="A119" t="s">
        <v>701</v>
      </c>
      <c r="B119">
        <v>2003</v>
      </c>
      <c r="C119" t="s">
        <v>706</v>
      </c>
      <c r="D119">
        <v>129</v>
      </c>
      <c r="E119" t="s">
        <v>173</v>
      </c>
      <c r="F119" t="s">
        <v>48</v>
      </c>
      <c r="G119" t="s">
        <v>186</v>
      </c>
      <c r="H119">
        <v>76.29716362899002</v>
      </c>
      <c r="I119">
        <v>77.251248862012957</v>
      </c>
      <c r="J119">
        <v>83.124591497605536</v>
      </c>
      <c r="K119">
        <v>89.410743630466342</v>
      </c>
      <c r="L119">
        <v>96.928317588308389</v>
      </c>
      <c r="M119">
        <v>71.290848477656695</v>
      </c>
      <c r="N119">
        <v>77.625778046102553</v>
      </c>
      <c r="O119">
        <v>86.768427088677456</v>
      </c>
      <c r="P119">
        <v>92.621937885015242</v>
      </c>
      <c r="Q119">
        <v>99.148853404272174</v>
      </c>
      <c r="R119">
        <v>79.674429275200168</v>
      </c>
      <c r="S119">
        <v>77.11996049384841</v>
      </c>
      <c r="T119">
        <v>84.696834122106708</v>
      </c>
      <c r="U119">
        <v>82.619535442942208</v>
      </c>
      <c r="V119">
        <v>90.61019010086595</v>
      </c>
      <c r="W119" t="s">
        <v>186</v>
      </c>
      <c r="X119" t="s">
        <v>186</v>
      </c>
      <c r="Y119" t="s">
        <v>186</v>
      </c>
      <c r="Z119" t="s">
        <v>186</v>
      </c>
      <c r="AA119" t="s">
        <v>186</v>
      </c>
      <c r="AB119" t="s">
        <v>186</v>
      </c>
      <c r="AC119" t="s">
        <v>186</v>
      </c>
      <c r="AD119" t="s">
        <v>186</v>
      </c>
      <c r="AE119" t="s">
        <v>186</v>
      </c>
      <c r="AF119" t="s">
        <v>186</v>
      </c>
      <c r="AG119" t="s">
        <v>186</v>
      </c>
      <c r="AH119" t="s">
        <v>186</v>
      </c>
      <c r="AI119" t="s">
        <v>186</v>
      </c>
      <c r="AJ119" t="s">
        <v>186</v>
      </c>
      <c r="AK119" t="s">
        <v>186</v>
      </c>
      <c r="AL119" t="s">
        <v>186</v>
      </c>
      <c r="AM119" t="s">
        <v>186</v>
      </c>
      <c r="AN119" t="s">
        <v>186</v>
      </c>
      <c r="AO119" t="s">
        <v>186</v>
      </c>
      <c r="AP119" t="s">
        <v>186</v>
      </c>
      <c r="AQ119" t="s">
        <v>186</v>
      </c>
      <c r="AR119" t="s">
        <v>186</v>
      </c>
      <c r="AS119" t="s">
        <v>186</v>
      </c>
      <c r="AT119" t="s">
        <v>186</v>
      </c>
      <c r="AU119" t="s">
        <v>186</v>
      </c>
      <c r="AV119" t="s">
        <v>186</v>
      </c>
      <c r="AW119" t="s">
        <v>186</v>
      </c>
      <c r="AX119" t="s">
        <v>186</v>
      </c>
      <c r="AY119" t="s">
        <v>186</v>
      </c>
      <c r="AZ119" t="s">
        <v>186</v>
      </c>
      <c r="BA119" t="s">
        <v>186</v>
      </c>
      <c r="BB119" t="s">
        <v>186</v>
      </c>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row>
    <row r="120">
      <c r="A120" t="s">
        <v>701</v>
      </c>
      <c r="B120">
        <v>2003</v>
      </c>
      <c r="C120" t="s">
        <v>706</v>
      </c>
      <c r="D120">
        <v>135</v>
      </c>
      <c r="E120" t="s">
        <v>45</v>
      </c>
      <c r="F120" t="s">
        <v>44</v>
      </c>
      <c r="G120" t="s">
        <v>729</v>
      </c>
      <c r="H120">
        <v>1.93065802719861</v>
      </c>
      <c r="I120">
        <v>9.3999983329207133</v>
      </c>
      <c r="J120">
        <v>21.587757079019209</v>
      </c>
      <c r="K120">
        <v>37.277512512758051</v>
      </c>
      <c r="L120">
        <v>49.23586205570588</v>
      </c>
      <c r="M120">
        <v>7.7306749747874699</v>
      </c>
      <c r="N120">
        <v>19.491497778819951</v>
      </c>
      <c r="O120">
        <v>36.630715721974219</v>
      </c>
      <c r="P120">
        <v>47.302073167364682</v>
      </c>
      <c r="Q120">
        <v>56.415116823550129</v>
      </c>
      <c r="R120">
        <v>0.54276581444983851</v>
      </c>
      <c r="S120">
        <v>1.0894016841209191</v>
      </c>
      <c r="T120">
        <v>2.6439288637372771</v>
      </c>
      <c r="U120">
        <v>13.51903013965943</v>
      </c>
      <c r="V120">
        <v>23.632767620130728</v>
      </c>
      <c r="W120" t="s">
        <v>186</v>
      </c>
      <c r="X120" t="s">
        <v>186</v>
      </c>
      <c r="Y120" t="s">
        <v>186</v>
      </c>
      <c r="Z120" t="s">
        <v>186</v>
      </c>
      <c r="AA120" t="s">
        <v>186</v>
      </c>
      <c r="AB120" t="s">
        <v>186</v>
      </c>
      <c r="AC120" t="s">
        <v>186</v>
      </c>
      <c r="AD120" t="s">
        <v>186</v>
      </c>
      <c r="AE120" t="s">
        <v>186</v>
      </c>
      <c r="AF120" t="s">
        <v>186</v>
      </c>
      <c r="AG120" t="s">
        <v>186</v>
      </c>
      <c r="AH120" t="s">
        <v>186</v>
      </c>
      <c r="AI120" t="s">
        <v>186</v>
      </c>
      <c r="AJ120" t="s">
        <v>186</v>
      </c>
      <c r="AK120" t="s">
        <v>186</v>
      </c>
      <c r="AL120" t="s">
        <v>186</v>
      </c>
      <c r="AM120" t="s">
        <v>186</v>
      </c>
      <c r="AN120" t="s">
        <v>186</v>
      </c>
      <c r="AO120" t="s">
        <v>186</v>
      </c>
      <c r="AP120" t="s">
        <v>186</v>
      </c>
      <c r="AQ120" t="s">
        <v>186</v>
      </c>
      <c r="AR120" t="s">
        <v>186</v>
      </c>
      <c r="AS120" t="s">
        <v>186</v>
      </c>
      <c r="AT120" t="s">
        <v>186</v>
      </c>
      <c r="AU120" t="s">
        <v>186</v>
      </c>
      <c r="AV120" t="s">
        <v>186</v>
      </c>
      <c r="AW120" t="s">
        <v>186</v>
      </c>
      <c r="AX120" t="s">
        <v>186</v>
      </c>
      <c r="AY120" t="s">
        <v>186</v>
      </c>
      <c r="AZ120" t="s">
        <v>186</v>
      </c>
      <c r="BA120" t="s">
        <v>186</v>
      </c>
      <c r="BB120" t="s">
        <v>186</v>
      </c>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row>
    <row r="121">
      <c r="A121" t="s">
        <v>701</v>
      </c>
      <c r="B121">
        <v>2003</v>
      </c>
      <c r="C121" t="s">
        <v>706</v>
      </c>
      <c r="D121">
        <v>136</v>
      </c>
      <c r="E121" t="s">
        <v>45</v>
      </c>
      <c r="F121" t="s">
        <v>43</v>
      </c>
      <c r="G121" t="s">
        <v>730</v>
      </c>
      <c r="H121">
        <v>6.0687819969498253</v>
      </c>
      <c r="I121">
        <v>15.940956775208511</v>
      </c>
      <c r="J121">
        <v>27.547288627792849</v>
      </c>
      <c r="K121">
        <v>31.854831590143561</v>
      </c>
      <c r="L121">
        <v>38.460653831015208</v>
      </c>
      <c r="M121">
        <v>14.63376336374877</v>
      </c>
      <c r="N121">
        <v>23.103170606222079</v>
      </c>
      <c r="O121">
        <v>30.724440429792409</v>
      </c>
      <c r="P121">
        <v>37.097171672965402</v>
      </c>
      <c r="Q121">
        <v>37.150108063152373</v>
      </c>
      <c r="R121">
        <v>1.593036098057073</v>
      </c>
      <c r="S121">
        <v>7.5765787698420208</v>
      </c>
      <c r="T121">
        <v>11.568246529870621</v>
      </c>
      <c r="U121">
        <v>24.927005545825189</v>
      </c>
      <c r="V121">
        <v>37.04625590410113</v>
      </c>
      <c r="W121" t="s">
        <v>186</v>
      </c>
      <c r="X121" t="s">
        <v>186</v>
      </c>
      <c r="Y121" t="s">
        <v>186</v>
      </c>
      <c r="Z121" t="s">
        <v>186</v>
      </c>
      <c r="AA121" t="s">
        <v>186</v>
      </c>
      <c r="AB121" t="s">
        <v>186</v>
      </c>
      <c r="AC121" t="s">
        <v>186</v>
      </c>
      <c r="AD121" t="s">
        <v>186</v>
      </c>
      <c r="AE121" t="s">
        <v>186</v>
      </c>
      <c r="AF121" t="s">
        <v>186</v>
      </c>
      <c r="AG121" t="s">
        <v>186</v>
      </c>
      <c r="AH121" t="s">
        <v>186</v>
      </c>
      <c r="AI121" t="s">
        <v>186</v>
      </c>
      <c r="AJ121" t="s">
        <v>186</v>
      </c>
      <c r="AK121" t="s">
        <v>186</v>
      </c>
      <c r="AL121" t="s">
        <v>186</v>
      </c>
      <c r="AM121" t="s">
        <v>186</v>
      </c>
      <c r="AN121" t="s">
        <v>186</v>
      </c>
      <c r="AO121" t="s">
        <v>186</v>
      </c>
      <c r="AP121" t="s">
        <v>186</v>
      </c>
      <c r="AQ121" t="s">
        <v>186</v>
      </c>
      <c r="AR121" t="s">
        <v>186</v>
      </c>
      <c r="AS121" t="s">
        <v>186</v>
      </c>
      <c r="AT121" t="s">
        <v>186</v>
      </c>
      <c r="AU121" t="s">
        <v>186</v>
      </c>
      <c r="AV121" t="s">
        <v>186</v>
      </c>
      <c r="AW121" t="s">
        <v>186</v>
      </c>
      <c r="AX121" t="s">
        <v>186</v>
      </c>
      <c r="AY121" t="s">
        <v>186</v>
      </c>
      <c r="AZ121" t="s">
        <v>186</v>
      </c>
      <c r="BA121" t="s">
        <v>186</v>
      </c>
      <c r="BB121" t="s">
        <v>186</v>
      </c>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row>
    <row r="122">
      <c r="A122" t="s">
        <v>701</v>
      </c>
      <c r="B122">
        <v>2003</v>
      </c>
      <c r="C122" t="s">
        <v>706</v>
      </c>
      <c r="D122">
        <v>137</v>
      </c>
      <c r="E122" t="s">
        <v>45</v>
      </c>
      <c r="F122" t="s">
        <v>42</v>
      </c>
      <c r="G122" t="s">
        <v>731</v>
      </c>
      <c r="H122">
        <v>57.034190899831593</v>
      </c>
      <c r="I122">
        <v>49.728639205686846</v>
      </c>
      <c r="J122">
        <v>35.976583136670982</v>
      </c>
      <c r="K122">
        <v>26.776534177512339</v>
      </c>
      <c r="L122">
        <v>10.3586500153523</v>
      </c>
      <c r="M122">
        <v>44.714729687083491</v>
      </c>
      <c r="N122">
        <v>33.958965981747653</v>
      </c>
      <c r="O122">
        <v>27.39964807432473</v>
      </c>
      <c r="P122">
        <v>12.25066852276119</v>
      </c>
      <c r="Q122">
        <v>4.9407531289462572</v>
      </c>
      <c r="R122">
        <v>55.228156053977962</v>
      </c>
      <c r="S122">
        <v>64.303662697787018</v>
      </c>
      <c r="T122">
        <v>64.755681378824519</v>
      </c>
      <c r="U122">
        <v>51.188415826462517</v>
      </c>
      <c r="V122">
        <v>36.316008717386843</v>
      </c>
      <c r="W122" t="s">
        <v>186</v>
      </c>
      <c r="X122" t="s">
        <v>186</v>
      </c>
      <c r="Y122" t="s">
        <v>186</v>
      </c>
      <c r="Z122" t="s">
        <v>186</v>
      </c>
      <c r="AA122" t="s">
        <v>186</v>
      </c>
      <c r="AB122" t="s">
        <v>186</v>
      </c>
      <c r="AC122" t="s">
        <v>186</v>
      </c>
      <c r="AD122" t="s">
        <v>186</v>
      </c>
      <c r="AE122" t="s">
        <v>186</v>
      </c>
      <c r="AF122" t="s">
        <v>186</v>
      </c>
      <c r="AG122" t="s">
        <v>186</v>
      </c>
      <c r="AH122" t="s">
        <v>186</v>
      </c>
      <c r="AI122" t="s">
        <v>186</v>
      </c>
      <c r="AJ122" t="s">
        <v>186</v>
      </c>
      <c r="AK122" t="s">
        <v>186</v>
      </c>
      <c r="AL122" t="s">
        <v>186</v>
      </c>
      <c r="AM122" t="s">
        <v>186</v>
      </c>
      <c r="AN122" t="s">
        <v>186</v>
      </c>
      <c r="AO122" t="s">
        <v>186</v>
      </c>
      <c r="AP122" t="s">
        <v>186</v>
      </c>
      <c r="AQ122" t="s">
        <v>186</v>
      </c>
      <c r="AR122" t="s">
        <v>186</v>
      </c>
      <c r="AS122" t="s">
        <v>186</v>
      </c>
      <c r="AT122" t="s">
        <v>186</v>
      </c>
      <c r="AU122" t="s">
        <v>186</v>
      </c>
      <c r="AV122" t="s">
        <v>186</v>
      </c>
      <c r="AW122" t="s">
        <v>186</v>
      </c>
      <c r="AX122" t="s">
        <v>186</v>
      </c>
      <c r="AY122" t="s">
        <v>186</v>
      </c>
      <c r="AZ122" t="s">
        <v>186</v>
      </c>
      <c r="BA122" t="s">
        <v>186</v>
      </c>
      <c r="BB122" t="s">
        <v>186</v>
      </c>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row>
    <row r="123">
      <c r="A123" t="s">
        <v>701</v>
      </c>
      <c r="B123">
        <v>2003</v>
      </c>
      <c r="C123" t="s">
        <v>706</v>
      </c>
      <c r="D123">
        <v>138</v>
      </c>
      <c r="E123" t="s">
        <v>45</v>
      </c>
      <c r="F123" t="s">
        <v>41</v>
      </c>
      <c r="G123" t="s">
        <v>186</v>
      </c>
      <c r="H123">
        <v>19.079330197762449</v>
      </c>
      <c r="I123">
        <v>21.33098478326281</v>
      </c>
      <c r="J123">
        <v>12.89778017900016</v>
      </c>
      <c r="K123">
        <v>3.4563437410218651</v>
      </c>
      <c r="L123">
        <v>1.6911831491019591</v>
      </c>
      <c r="M123">
        <v>26.876859321273699</v>
      </c>
      <c r="N123">
        <v>22.730195379366489</v>
      </c>
      <c r="O123">
        <v>4.6811375370216739</v>
      </c>
      <c r="P123">
        <v>3.1616492135498691</v>
      </c>
      <c r="Q123">
        <v>1.494021984351245</v>
      </c>
      <c r="R123">
        <v>18.96567637731156</v>
      </c>
      <c r="S123">
        <v>14.933733530467141</v>
      </c>
      <c r="T123">
        <v>15.90362701520362</v>
      </c>
      <c r="U123">
        <v>5.9609932600434616</v>
      </c>
      <c r="V123">
        <v>1.8819152149404219</v>
      </c>
      <c r="W123" t="s">
        <v>186</v>
      </c>
      <c r="X123" t="s">
        <v>186</v>
      </c>
      <c r="Y123" t="s">
        <v>186</v>
      </c>
      <c r="Z123" t="s">
        <v>186</v>
      </c>
      <c r="AA123" t="s">
        <v>186</v>
      </c>
      <c r="AB123" t="s">
        <v>186</v>
      </c>
      <c r="AC123" t="s">
        <v>186</v>
      </c>
      <c r="AD123" t="s">
        <v>186</v>
      </c>
      <c r="AE123" t="s">
        <v>186</v>
      </c>
      <c r="AF123" t="s">
        <v>186</v>
      </c>
      <c r="AG123" t="s">
        <v>186</v>
      </c>
      <c r="AH123" t="s">
        <v>186</v>
      </c>
      <c r="AI123" t="s">
        <v>186</v>
      </c>
      <c r="AJ123" t="s">
        <v>186</v>
      </c>
      <c r="AK123" t="s">
        <v>186</v>
      </c>
      <c r="AL123" t="s">
        <v>186</v>
      </c>
      <c r="AM123" t="s">
        <v>186</v>
      </c>
      <c r="AN123" t="s">
        <v>186</v>
      </c>
      <c r="AO123" t="s">
        <v>186</v>
      </c>
      <c r="AP123" t="s">
        <v>186</v>
      </c>
      <c r="AQ123" t="s">
        <v>186</v>
      </c>
      <c r="AR123" t="s">
        <v>186</v>
      </c>
      <c r="AS123" t="s">
        <v>186</v>
      </c>
      <c r="AT123" t="s">
        <v>186</v>
      </c>
      <c r="AU123" t="s">
        <v>186</v>
      </c>
      <c r="AV123" t="s">
        <v>186</v>
      </c>
      <c r="AW123" t="s">
        <v>186</v>
      </c>
      <c r="AX123" t="s">
        <v>186</v>
      </c>
      <c r="AY123" t="s">
        <v>186</v>
      </c>
      <c r="AZ123" t="s">
        <v>186</v>
      </c>
      <c r="BA123" t="s">
        <v>186</v>
      </c>
      <c r="BB123" t="s">
        <v>186</v>
      </c>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row>
    <row r="124">
      <c r="A124" t="s">
        <v>701</v>
      </c>
      <c r="B124">
        <v>2003</v>
      </c>
      <c r="C124" t="s">
        <v>706</v>
      </c>
      <c r="D124">
        <v>139</v>
      </c>
      <c r="E124" t="s">
        <v>45</v>
      </c>
      <c r="F124" t="s">
        <v>19</v>
      </c>
      <c r="G124" t="s">
        <v>186</v>
      </c>
      <c r="H124">
        <v>15.887038878257529</v>
      </c>
      <c r="I124">
        <v>3.5994209029211239</v>
      </c>
      <c r="J124">
        <v>1.990590977516802</v>
      </c>
      <c r="K124">
        <v>0.6347779785641855</v>
      </c>
      <c r="L124">
        <v>0.25365094882464401</v>
      </c>
      <c r="M124">
        <v>6.0439726531065752</v>
      </c>
      <c r="N124">
        <v>0.71617025384383215</v>
      </c>
      <c r="O124">
        <v>0.56405823688697432</v>
      </c>
      <c r="P124">
        <v>0.18843742335887351</v>
      </c>
      <c r="Q124">
        <v>0</v>
      </c>
      <c r="R124">
        <v>23.670365656203568</v>
      </c>
      <c r="S124">
        <v>12.0966233177829</v>
      </c>
      <c r="T124">
        <v>5.1285162123639747</v>
      </c>
      <c r="U124">
        <v>4.4045552280094071</v>
      </c>
      <c r="V124">
        <v>1.1230525434408829</v>
      </c>
      <c r="W124" t="s">
        <v>186</v>
      </c>
      <c r="X124" t="s">
        <v>186</v>
      </c>
      <c r="Y124" t="s">
        <v>186</v>
      </c>
      <c r="Z124" t="s">
        <v>186</v>
      </c>
      <c r="AA124" t="s">
        <v>186</v>
      </c>
      <c r="AB124" t="s">
        <v>186</v>
      </c>
      <c r="AC124" t="s">
        <v>186</v>
      </c>
      <c r="AD124" t="s">
        <v>186</v>
      </c>
      <c r="AE124" t="s">
        <v>186</v>
      </c>
      <c r="AF124" t="s">
        <v>186</v>
      </c>
      <c r="AG124" t="s">
        <v>186</v>
      </c>
      <c r="AH124" t="s">
        <v>186</v>
      </c>
      <c r="AI124" t="s">
        <v>186</v>
      </c>
      <c r="AJ124" t="s">
        <v>186</v>
      </c>
      <c r="AK124" t="s">
        <v>186</v>
      </c>
      <c r="AL124" t="s">
        <v>186</v>
      </c>
      <c r="AM124" t="s">
        <v>186</v>
      </c>
      <c r="AN124" t="s">
        <v>186</v>
      </c>
      <c r="AO124" t="s">
        <v>186</v>
      </c>
      <c r="AP124" t="s">
        <v>186</v>
      </c>
      <c r="AQ124" t="s">
        <v>186</v>
      </c>
      <c r="AR124" t="s">
        <v>186</v>
      </c>
      <c r="AS124" t="s">
        <v>186</v>
      </c>
      <c r="AT124" t="s">
        <v>186</v>
      </c>
      <c r="AU124" t="s">
        <v>186</v>
      </c>
      <c r="AV124" t="s">
        <v>186</v>
      </c>
      <c r="AW124" t="s">
        <v>186</v>
      </c>
      <c r="AX124" t="s">
        <v>186</v>
      </c>
      <c r="AY124" t="s">
        <v>186</v>
      </c>
      <c r="AZ124" t="s">
        <v>186</v>
      </c>
      <c r="BA124" t="s">
        <v>186</v>
      </c>
      <c r="BB124" t="s">
        <v>186</v>
      </c>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row>
    <row r="125">
      <c r="A125" t="s">
        <v>701</v>
      </c>
      <c r="B125">
        <v>2003</v>
      </c>
      <c r="C125" t="s">
        <v>706</v>
      </c>
      <c r="D125">
        <v>148</v>
      </c>
      <c r="E125" t="s">
        <v>108</v>
      </c>
      <c r="F125" t="s">
        <v>49</v>
      </c>
      <c r="G125" t="s">
        <v>186</v>
      </c>
      <c r="H125">
        <v>16.58574356371328</v>
      </c>
      <c r="I125">
        <v>17.59884488437109</v>
      </c>
      <c r="J125">
        <v>14.823159351160641</v>
      </c>
      <c r="K125">
        <v>10.237308337435209</v>
      </c>
      <c r="L125">
        <v>2.9766690761444958</v>
      </c>
      <c r="M125">
        <v>20.12239229380922</v>
      </c>
      <c r="N125">
        <v>17.42898183866485</v>
      </c>
      <c r="O125">
        <v>12.584727872312151</v>
      </c>
      <c r="P125">
        <v>7.185949266116431</v>
      </c>
      <c r="Q125">
        <v>0.81667383344483624</v>
      </c>
      <c r="R125">
        <v>13.212716319163119</v>
      </c>
      <c r="S125">
        <v>17.505729753505062</v>
      </c>
      <c r="T125">
        <v>12.424234805319809</v>
      </c>
      <c r="U125">
        <v>16.456211492983751</v>
      </c>
      <c r="V125">
        <v>9.2845341601567632</v>
      </c>
      <c r="W125" t="s">
        <v>186</v>
      </c>
      <c r="X125" t="s">
        <v>186</v>
      </c>
      <c r="Y125" t="s">
        <v>186</v>
      </c>
      <c r="Z125" t="s">
        <v>186</v>
      </c>
      <c r="AA125" t="s">
        <v>186</v>
      </c>
      <c r="AB125" t="s">
        <v>186</v>
      </c>
      <c r="AC125" t="s">
        <v>186</v>
      </c>
      <c r="AD125" t="s">
        <v>186</v>
      </c>
      <c r="AE125" t="s">
        <v>186</v>
      </c>
      <c r="AF125" t="s">
        <v>186</v>
      </c>
      <c r="AG125" t="s">
        <v>186</v>
      </c>
      <c r="AH125" t="s">
        <v>186</v>
      </c>
      <c r="AI125" t="s">
        <v>186</v>
      </c>
      <c r="AJ125" t="s">
        <v>186</v>
      </c>
      <c r="AK125" t="s">
        <v>186</v>
      </c>
      <c r="AL125" t="s">
        <v>186</v>
      </c>
      <c r="AM125" t="s">
        <v>186</v>
      </c>
      <c r="AN125" t="s">
        <v>186</v>
      </c>
      <c r="AO125" t="s">
        <v>186</v>
      </c>
      <c r="AP125" t="s">
        <v>186</v>
      </c>
      <c r="AQ125" t="s">
        <v>186</v>
      </c>
      <c r="AR125" t="s">
        <v>186</v>
      </c>
      <c r="AS125" t="s">
        <v>186</v>
      </c>
      <c r="AT125" t="s">
        <v>186</v>
      </c>
      <c r="AU125" t="s">
        <v>186</v>
      </c>
      <c r="AV125" t="s">
        <v>186</v>
      </c>
      <c r="AW125" t="s">
        <v>186</v>
      </c>
      <c r="AX125" t="s">
        <v>186</v>
      </c>
      <c r="AY125" t="s">
        <v>186</v>
      </c>
      <c r="AZ125" t="s">
        <v>186</v>
      </c>
      <c r="BA125" t="s">
        <v>186</v>
      </c>
      <c r="BB125" t="s">
        <v>186</v>
      </c>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row>
    <row r="126">
      <c r="A126" t="s">
        <v>701</v>
      </c>
      <c r="B126">
        <v>2003</v>
      </c>
      <c r="C126" t="s">
        <v>706</v>
      </c>
      <c r="D126">
        <v>149</v>
      </c>
      <c r="E126" t="s">
        <v>108</v>
      </c>
      <c r="F126" t="s">
        <v>48</v>
      </c>
      <c r="G126" t="s">
        <v>186</v>
      </c>
      <c r="H126">
        <v>53.387922473987807</v>
      </c>
      <c r="I126">
        <v>59.762961825904227</v>
      </c>
      <c r="J126">
        <v>73.015658589497662</v>
      </c>
      <c r="K126">
        <v>86.439058540308594</v>
      </c>
      <c r="L126">
        <v>93.930129127163696</v>
      </c>
      <c r="M126">
        <v>49.96812319268534</v>
      </c>
      <c r="N126">
        <v>60.468617794420211</v>
      </c>
      <c r="O126">
        <v>82.526624018007141</v>
      </c>
      <c r="P126">
        <v>90.210211868415797</v>
      </c>
      <c r="Q126">
        <v>95.133170475864517</v>
      </c>
      <c r="R126">
        <v>51.792672695777988</v>
      </c>
      <c r="S126">
        <v>59.005194752540604</v>
      </c>
      <c r="T126">
        <v>68.763114952599679</v>
      </c>
      <c r="U126">
        <v>78.226018886763299</v>
      </c>
      <c r="V126">
        <v>89.594295761767469</v>
      </c>
      <c r="W126" t="s">
        <v>186</v>
      </c>
      <c r="X126" t="s">
        <v>186</v>
      </c>
      <c r="Y126" t="s">
        <v>186</v>
      </c>
      <c r="Z126" t="s">
        <v>186</v>
      </c>
      <c r="AA126" t="s">
        <v>186</v>
      </c>
      <c r="AB126" t="s">
        <v>186</v>
      </c>
      <c r="AC126" t="s">
        <v>186</v>
      </c>
      <c r="AD126" t="s">
        <v>186</v>
      </c>
      <c r="AE126" t="s">
        <v>186</v>
      </c>
      <c r="AF126" t="s">
        <v>186</v>
      </c>
      <c r="AG126" t="s">
        <v>186</v>
      </c>
      <c r="AH126" t="s">
        <v>186</v>
      </c>
      <c r="AI126" t="s">
        <v>186</v>
      </c>
      <c r="AJ126" t="s">
        <v>186</v>
      </c>
      <c r="AK126" t="s">
        <v>186</v>
      </c>
      <c r="AL126" t="s">
        <v>186</v>
      </c>
      <c r="AM126" t="s">
        <v>186</v>
      </c>
      <c r="AN126" t="s">
        <v>186</v>
      </c>
      <c r="AO126" t="s">
        <v>186</v>
      </c>
      <c r="AP126" t="s">
        <v>186</v>
      </c>
      <c r="AQ126" t="s">
        <v>186</v>
      </c>
      <c r="AR126" t="s">
        <v>186</v>
      </c>
      <c r="AS126" t="s">
        <v>186</v>
      </c>
      <c r="AT126" t="s">
        <v>186</v>
      </c>
      <c r="AU126" t="s">
        <v>186</v>
      </c>
      <c r="AV126" t="s">
        <v>186</v>
      </c>
      <c r="AW126" t="s">
        <v>186</v>
      </c>
      <c r="AX126" t="s">
        <v>186</v>
      </c>
      <c r="AY126" t="s">
        <v>186</v>
      </c>
      <c r="AZ126" t="s">
        <v>186</v>
      </c>
      <c r="BA126" t="s">
        <v>186</v>
      </c>
      <c r="BB126" t="s">
        <v>186</v>
      </c>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row>
    <row r="127">
      <c r="A127" t="s">
        <v>701</v>
      </c>
      <c r="B127">
        <v>2003</v>
      </c>
      <c r="C127" t="s">
        <v>706</v>
      </c>
      <c r="D127">
        <v>150</v>
      </c>
      <c r="E127" t="s">
        <v>108</v>
      </c>
      <c r="F127" t="s">
        <v>110</v>
      </c>
      <c r="G127" t="s">
        <v>186</v>
      </c>
      <c r="H127">
        <v>30.02633396229891</v>
      </c>
      <c r="I127">
        <v>22.638193289724679</v>
      </c>
      <c r="J127">
        <v>12.161182059341691</v>
      </c>
      <c r="K127">
        <v>3.3236331222561941</v>
      </c>
      <c r="L127">
        <v>3.0932017966918028</v>
      </c>
      <c r="M127">
        <v>29.909484513505429</v>
      </c>
      <c r="N127">
        <v>22.102400366914939</v>
      </c>
      <c r="O127">
        <v>4.8886481096807097</v>
      </c>
      <c r="P127">
        <v>2.6038388654677642</v>
      </c>
      <c r="Q127">
        <v>4.0501556906906444</v>
      </c>
      <c r="R127">
        <v>34.994610985058891</v>
      </c>
      <c r="S127">
        <v>23.489075493954338</v>
      </c>
      <c r="T127">
        <v>18.812650242080512</v>
      </c>
      <c r="U127">
        <v>5.3177696202529479</v>
      </c>
      <c r="V127">
        <v>1.121170078075767</v>
      </c>
      <c r="W127" t="s">
        <v>186</v>
      </c>
      <c r="X127" t="s">
        <v>186</v>
      </c>
      <c r="Y127" t="s">
        <v>186</v>
      </c>
      <c r="Z127" t="s">
        <v>186</v>
      </c>
      <c r="AA127" t="s">
        <v>186</v>
      </c>
      <c r="AB127" t="s">
        <v>186</v>
      </c>
      <c r="AC127" t="s">
        <v>186</v>
      </c>
      <c r="AD127" t="s">
        <v>186</v>
      </c>
      <c r="AE127" t="s">
        <v>186</v>
      </c>
      <c r="AF127" t="s">
        <v>186</v>
      </c>
      <c r="AG127" t="s">
        <v>186</v>
      </c>
      <c r="AH127" t="s">
        <v>186</v>
      </c>
      <c r="AI127" t="s">
        <v>186</v>
      </c>
      <c r="AJ127" t="s">
        <v>186</v>
      </c>
      <c r="AK127" t="s">
        <v>186</v>
      </c>
      <c r="AL127" t="s">
        <v>186</v>
      </c>
      <c r="AM127" t="s">
        <v>186</v>
      </c>
      <c r="AN127" t="s">
        <v>186</v>
      </c>
      <c r="AO127" t="s">
        <v>186</v>
      </c>
      <c r="AP127" t="s">
        <v>186</v>
      </c>
      <c r="AQ127" t="s">
        <v>186</v>
      </c>
      <c r="AR127" t="s">
        <v>186</v>
      </c>
      <c r="AS127" t="s">
        <v>186</v>
      </c>
      <c r="AT127" t="s">
        <v>186</v>
      </c>
      <c r="AU127" t="s">
        <v>186</v>
      </c>
      <c r="AV127" t="s">
        <v>186</v>
      </c>
      <c r="AW127" t="s">
        <v>186</v>
      </c>
      <c r="AX127" t="s">
        <v>186</v>
      </c>
      <c r="AY127" t="s">
        <v>186</v>
      </c>
      <c r="AZ127" t="s">
        <v>186</v>
      </c>
      <c r="BA127" t="s">
        <v>186</v>
      </c>
      <c r="BB127" t="s">
        <v>186</v>
      </c>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row>
    <row r="128">
      <c r="A128" t="s">
        <v>701</v>
      </c>
      <c r="B128">
        <v>2003</v>
      </c>
      <c r="C128" t="s">
        <v>706</v>
      </c>
      <c r="D128">
        <v>151</v>
      </c>
      <c r="E128" t="s">
        <v>109</v>
      </c>
      <c r="F128" t="s">
        <v>49</v>
      </c>
      <c r="G128" t="s">
        <v>186</v>
      </c>
      <c r="H128">
        <v>76.992102221413106</v>
      </c>
      <c r="I128">
        <v>77.848711774926372</v>
      </c>
      <c r="J128">
        <v>83.353119838353479</v>
      </c>
      <c r="K128">
        <v>89.330749169146046</v>
      </c>
      <c r="L128">
        <v>96.928317588308389</v>
      </c>
      <c r="M128">
        <v>72.5260749944796</v>
      </c>
      <c r="N128">
        <v>77.72677827450859</v>
      </c>
      <c r="O128">
        <v>86.746294037014991</v>
      </c>
      <c r="P128">
        <v>92.621937885015242</v>
      </c>
      <c r="Q128">
        <v>99.148853404272174</v>
      </c>
      <c r="R128">
        <v>79.814162231227925</v>
      </c>
      <c r="S128">
        <v>78.425141834566418</v>
      </c>
      <c r="T128">
        <v>84.986289605821824</v>
      </c>
      <c r="U128">
        <v>82.913796070348994</v>
      </c>
      <c r="V128">
        <v>90.558947336958582</v>
      </c>
      <c r="W128" t="s">
        <v>186</v>
      </c>
      <c r="X128" t="s">
        <v>186</v>
      </c>
      <c r="Y128" t="s">
        <v>186</v>
      </c>
      <c r="Z128" t="s">
        <v>186</v>
      </c>
      <c r="AA128" t="s">
        <v>186</v>
      </c>
      <c r="AB128" t="s">
        <v>186</v>
      </c>
      <c r="AC128" t="s">
        <v>186</v>
      </c>
      <c r="AD128" t="s">
        <v>186</v>
      </c>
      <c r="AE128" t="s">
        <v>186</v>
      </c>
      <c r="AF128" t="s">
        <v>186</v>
      </c>
      <c r="AG128" t="s">
        <v>186</v>
      </c>
      <c r="AH128" t="s">
        <v>186</v>
      </c>
      <c r="AI128" t="s">
        <v>186</v>
      </c>
      <c r="AJ128" t="s">
        <v>186</v>
      </c>
      <c r="AK128" t="s">
        <v>186</v>
      </c>
      <c r="AL128" t="s">
        <v>186</v>
      </c>
      <c r="AM128" t="s">
        <v>186</v>
      </c>
      <c r="AN128" t="s">
        <v>186</v>
      </c>
      <c r="AO128" t="s">
        <v>186</v>
      </c>
      <c r="AP128" t="s">
        <v>186</v>
      </c>
      <c r="AQ128" t="s">
        <v>186</v>
      </c>
      <c r="AR128" t="s">
        <v>186</v>
      </c>
      <c r="AS128" t="s">
        <v>186</v>
      </c>
      <c r="AT128" t="s">
        <v>186</v>
      </c>
      <c r="AU128" t="s">
        <v>186</v>
      </c>
      <c r="AV128" t="s">
        <v>186</v>
      </c>
      <c r="AW128" t="s">
        <v>186</v>
      </c>
      <c r="AX128" t="s">
        <v>186</v>
      </c>
      <c r="AY128" t="s">
        <v>186</v>
      </c>
      <c r="AZ128" t="s">
        <v>186</v>
      </c>
      <c r="BA128" t="s">
        <v>186</v>
      </c>
      <c r="BB128" t="s">
        <v>186</v>
      </c>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row>
    <row r="129">
      <c r="A129" t="s">
        <v>701</v>
      </c>
      <c r="B129">
        <v>2003</v>
      </c>
      <c r="C129" t="s">
        <v>706</v>
      </c>
      <c r="D129">
        <v>152</v>
      </c>
      <c r="E129" t="s">
        <v>109</v>
      </c>
      <c r="F129" t="s">
        <v>48</v>
      </c>
      <c r="G129" t="s">
        <v>186</v>
      </c>
      <c r="H129">
        <v>23.007897778586901</v>
      </c>
      <c r="I129">
        <v>22.151288225073628</v>
      </c>
      <c r="J129">
        <v>16.646880161646529</v>
      </c>
      <c r="K129">
        <v>10.669250830853951</v>
      </c>
      <c r="L129">
        <v>3.0716824116916071</v>
      </c>
      <c r="M129">
        <v>27.47392500552041</v>
      </c>
      <c r="N129">
        <v>22.27322172549141</v>
      </c>
      <c r="O129">
        <v>13.253705962985009</v>
      </c>
      <c r="P129">
        <v>7.3780621149847567</v>
      </c>
      <c r="Q129">
        <v>0.85114659572782658</v>
      </c>
      <c r="R129">
        <v>20.185837768772071</v>
      </c>
      <c r="S129">
        <v>21.574858165433579</v>
      </c>
      <c r="T129">
        <v>15.01371039417818</v>
      </c>
      <c r="U129">
        <v>17.08620392965101</v>
      </c>
      <c r="V129">
        <v>9.4410526630414129</v>
      </c>
      <c r="W129" t="s">
        <v>186</v>
      </c>
      <c r="X129" t="s">
        <v>186</v>
      </c>
      <c r="Y129" t="s">
        <v>186</v>
      </c>
      <c r="Z129" t="s">
        <v>186</v>
      </c>
      <c r="AA129" t="s">
        <v>186</v>
      </c>
      <c r="AB129" t="s">
        <v>186</v>
      </c>
      <c r="AC129" t="s">
        <v>186</v>
      </c>
      <c r="AD129" t="s">
        <v>186</v>
      </c>
      <c r="AE129" t="s">
        <v>186</v>
      </c>
      <c r="AF129" t="s">
        <v>186</v>
      </c>
      <c r="AG129" t="s">
        <v>186</v>
      </c>
      <c r="AH129" t="s">
        <v>186</v>
      </c>
      <c r="AI129" t="s">
        <v>186</v>
      </c>
      <c r="AJ129" t="s">
        <v>186</v>
      </c>
      <c r="AK129" t="s">
        <v>186</v>
      </c>
      <c r="AL129" t="s">
        <v>186</v>
      </c>
      <c r="AM129" t="s">
        <v>186</v>
      </c>
      <c r="AN129" t="s">
        <v>186</v>
      </c>
      <c r="AO129" t="s">
        <v>186</v>
      </c>
      <c r="AP129" t="s">
        <v>186</v>
      </c>
      <c r="AQ129" t="s">
        <v>186</v>
      </c>
      <c r="AR129" t="s">
        <v>186</v>
      </c>
      <c r="AS129" t="s">
        <v>186</v>
      </c>
      <c r="AT129" t="s">
        <v>186</v>
      </c>
      <c r="AU129" t="s">
        <v>186</v>
      </c>
      <c r="AV129" t="s">
        <v>186</v>
      </c>
      <c r="AW129" t="s">
        <v>186</v>
      </c>
      <c r="AX129" t="s">
        <v>186</v>
      </c>
      <c r="AY129" t="s">
        <v>186</v>
      </c>
      <c r="AZ129" t="s">
        <v>186</v>
      </c>
      <c r="BA129" t="s">
        <v>186</v>
      </c>
      <c r="BB129" t="s">
        <v>186</v>
      </c>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row>
    <row r="130">
      <c r="A130" t="s">
        <v>701</v>
      </c>
      <c r="B130">
        <v>2003</v>
      </c>
      <c r="C130" t="s">
        <v>706</v>
      </c>
      <c r="D130">
        <v>153</v>
      </c>
      <c r="E130" t="s">
        <v>356</v>
      </c>
      <c r="F130" t="s">
        <v>357</v>
      </c>
      <c r="G130" t="s">
        <v>186</v>
      </c>
      <c r="H130">
        <v>2.296863034059784</v>
      </c>
      <c r="I130">
        <v>11.616859172887009</v>
      </c>
      <c r="J130">
        <v>24.18351742695765</v>
      </c>
      <c r="K130">
        <v>38.141577745001257</v>
      </c>
      <c r="L130">
        <v>49.830729772703187</v>
      </c>
      <c r="M130">
        <v>10.239626918313</v>
      </c>
      <c r="N130">
        <v>24.574855414504089</v>
      </c>
      <c r="O130">
        <v>38.050746387500709</v>
      </c>
      <c r="P130">
        <v>48.269057424226112</v>
      </c>
      <c r="Q130">
        <v>57.185955977600692</v>
      </c>
      <c r="R130">
        <v>0.63532427392634905</v>
      </c>
      <c r="S130">
        <v>1.242248392595295</v>
      </c>
      <c r="T130">
        <v>3.054812278149611</v>
      </c>
      <c r="U130">
        <v>14.03321063292146</v>
      </c>
      <c r="V130">
        <v>23.703176970408929</v>
      </c>
      <c r="W130" t="s">
        <v>186</v>
      </c>
      <c r="X130" t="s">
        <v>186</v>
      </c>
      <c r="Y130" t="s">
        <v>186</v>
      </c>
      <c r="Z130" t="s">
        <v>186</v>
      </c>
      <c r="AA130" t="s">
        <v>186</v>
      </c>
      <c r="AB130" t="s">
        <v>186</v>
      </c>
      <c r="AC130" t="s">
        <v>186</v>
      </c>
      <c r="AD130" t="s">
        <v>186</v>
      </c>
      <c r="AE130" t="s">
        <v>186</v>
      </c>
      <c r="AF130" t="s">
        <v>186</v>
      </c>
      <c r="AG130" t="s">
        <v>186</v>
      </c>
      <c r="AH130" t="s">
        <v>186</v>
      </c>
      <c r="AI130" t="s">
        <v>186</v>
      </c>
      <c r="AJ130" t="s">
        <v>186</v>
      </c>
      <c r="AK130" t="s">
        <v>186</v>
      </c>
      <c r="AL130" t="s">
        <v>186</v>
      </c>
      <c r="AM130" t="s">
        <v>186</v>
      </c>
      <c r="AN130" t="s">
        <v>186</v>
      </c>
      <c r="AO130" t="s">
        <v>186</v>
      </c>
      <c r="AP130" t="s">
        <v>186</v>
      </c>
      <c r="AQ130" t="s">
        <v>186</v>
      </c>
      <c r="AR130" t="s">
        <v>186</v>
      </c>
      <c r="AS130" t="s">
        <v>186</v>
      </c>
      <c r="AT130" t="s">
        <v>186</v>
      </c>
      <c r="AU130" t="s">
        <v>186</v>
      </c>
      <c r="AV130" t="s">
        <v>186</v>
      </c>
      <c r="AW130" t="s">
        <v>186</v>
      </c>
      <c r="AX130" t="s">
        <v>186</v>
      </c>
      <c r="AY130" t="s">
        <v>186</v>
      </c>
      <c r="AZ130" t="s">
        <v>186</v>
      </c>
      <c r="BA130" t="s">
        <v>186</v>
      </c>
      <c r="BB130" t="s">
        <v>186</v>
      </c>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v>6916.4909191131592</v>
      </c>
      <c r="CJ130">
        <v>33687.869808197021</v>
      </c>
      <c r="CK130">
        <v>77280.080142974854</v>
      </c>
      <c r="CL130">
        <v>134253.76255607599</v>
      </c>
      <c r="CM130">
        <v>175636.32429122919</v>
      </c>
      <c r="CN130">
        <v>17105.390684127811</v>
      </c>
      <c r="CO130">
        <v>43181.120220184333</v>
      </c>
      <c r="CP130">
        <v>80315.27848815918</v>
      </c>
      <c r="CQ130">
        <v>107807.7129058838</v>
      </c>
      <c r="CR130">
        <v>122700.5266227722</v>
      </c>
      <c r="CS130">
        <v>742.88031005859375</v>
      </c>
      <c r="CT130">
        <v>1490.68896484375</v>
      </c>
      <c r="CU130">
        <v>3633.0679683685298</v>
      </c>
      <c r="CV130">
        <v>18304.85941696167</v>
      </c>
      <c r="CW130">
        <v>32493.002136230469</v>
      </c>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row>
    <row r="131">
      <c r="A131" t="s">
        <v>701</v>
      </c>
      <c r="B131">
        <v>2003</v>
      </c>
      <c r="C131" t="s">
        <v>706</v>
      </c>
      <c r="D131">
        <v>154</v>
      </c>
      <c r="E131" t="s">
        <v>356</v>
      </c>
      <c r="F131" t="s">
        <v>358</v>
      </c>
      <c r="G131" t="s">
        <v>186</v>
      </c>
      <c r="H131">
        <v>7.219901626383483</v>
      </c>
      <c r="I131">
        <v>19.700413061790091</v>
      </c>
      <c r="J131">
        <v>30.859636420641412</v>
      </c>
      <c r="K131">
        <v>32.593203080102441</v>
      </c>
      <c r="L131">
        <v>38.925335475317382</v>
      </c>
      <c r="M131">
        <v>19.383078158680959</v>
      </c>
      <c r="N131">
        <v>29.12844788569662</v>
      </c>
      <c r="O131">
        <v>31.915507727592271</v>
      </c>
      <c r="P131">
        <v>37.855539722816403</v>
      </c>
      <c r="Q131">
        <v>37.657715943534058</v>
      </c>
      <c r="R131">
        <v>1.864698319960441</v>
      </c>
      <c r="S131">
        <v>8.6395981715438541</v>
      </c>
      <c r="T131">
        <v>13.366025849181829</v>
      </c>
      <c r="U131">
        <v>25.875075035625201</v>
      </c>
      <c r="V131">
        <v>37.156628199482469</v>
      </c>
      <c r="W131" t="s">
        <v>186</v>
      </c>
      <c r="X131" t="s">
        <v>186</v>
      </c>
      <c r="Y131" t="s">
        <v>186</v>
      </c>
      <c r="Z131" t="s">
        <v>186</v>
      </c>
      <c r="AA131" t="s">
        <v>186</v>
      </c>
      <c r="AB131" t="s">
        <v>186</v>
      </c>
      <c r="AC131" t="s">
        <v>186</v>
      </c>
      <c r="AD131" t="s">
        <v>186</v>
      </c>
      <c r="AE131" t="s">
        <v>186</v>
      </c>
      <c r="AF131" t="s">
        <v>186</v>
      </c>
      <c r="AG131" t="s">
        <v>186</v>
      </c>
      <c r="AH131" t="s">
        <v>186</v>
      </c>
      <c r="AI131" t="s">
        <v>186</v>
      </c>
      <c r="AJ131" t="s">
        <v>186</v>
      </c>
      <c r="AK131" t="s">
        <v>186</v>
      </c>
      <c r="AL131" t="s">
        <v>186</v>
      </c>
      <c r="AM131" t="s">
        <v>186</v>
      </c>
      <c r="AN131" t="s">
        <v>186</v>
      </c>
      <c r="AO131" t="s">
        <v>186</v>
      </c>
      <c r="AP131" t="s">
        <v>186</v>
      </c>
      <c r="AQ131" t="s">
        <v>186</v>
      </c>
      <c r="AR131" t="s">
        <v>186</v>
      </c>
      <c r="AS131" t="s">
        <v>186</v>
      </c>
      <c r="AT131" t="s">
        <v>186</v>
      </c>
      <c r="AU131" t="s">
        <v>186</v>
      </c>
      <c r="AV131" t="s">
        <v>186</v>
      </c>
      <c r="AW131" t="s">
        <v>186</v>
      </c>
      <c r="AX131" t="s">
        <v>186</v>
      </c>
      <c r="AY131" t="s">
        <v>186</v>
      </c>
      <c r="AZ131" t="s">
        <v>186</v>
      </c>
      <c r="BA131" t="s">
        <v>186</v>
      </c>
      <c r="BB131" t="s">
        <v>186</v>
      </c>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v>21741.12400054932</v>
      </c>
      <c r="CJ131">
        <v>57129.465074539177</v>
      </c>
      <c r="CK131">
        <v>98614.073944091797</v>
      </c>
      <c r="CL131">
        <v>114724.151594162</v>
      </c>
      <c r="CM131">
        <v>137198.52941894531</v>
      </c>
      <c r="CN131">
        <v>32379.60984420776</v>
      </c>
      <c r="CO131">
        <v>51182.356468200684</v>
      </c>
      <c r="CP131">
        <v>67365.377412796021</v>
      </c>
      <c r="CQ131">
        <v>84549.385799407959</v>
      </c>
      <c r="CR131">
        <v>80799.935905456543</v>
      </c>
      <c r="CS131">
        <v>2180.3789386749272</v>
      </c>
      <c r="CT131">
        <v>10367.45447349548</v>
      </c>
      <c r="CU131">
        <v>15896.125835418699</v>
      </c>
      <c r="CV131">
        <v>33751.336263656623</v>
      </c>
      <c r="CW131">
        <v>50935.3830909729</v>
      </c>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row>
    <row r="132">
      <c r="A132" t="s">
        <v>701</v>
      </c>
      <c r="B132">
        <v>2003</v>
      </c>
      <c r="C132" t="s">
        <v>706</v>
      </c>
      <c r="D132">
        <v>155</v>
      </c>
      <c r="E132" t="s">
        <v>356</v>
      </c>
      <c r="F132" t="s">
        <v>359</v>
      </c>
      <c r="G132" t="s">
        <v>186</v>
      </c>
      <c r="H132">
        <v>1.8293927608124601</v>
      </c>
      <c r="I132">
        <v>4.8455495147267289</v>
      </c>
      <c r="J132">
        <v>3.1606597805609189</v>
      </c>
      <c r="K132">
        <v>3.059630947251859</v>
      </c>
      <c r="L132">
        <v>0.71455834058111556</v>
      </c>
      <c r="M132">
        <v>5.9125232808107384</v>
      </c>
      <c r="N132">
        <v>1.859808121688814</v>
      </c>
      <c r="O132">
        <v>1.981201169968422</v>
      </c>
      <c r="P132">
        <v>3.0815724174843711</v>
      </c>
      <c r="Q132">
        <v>0</v>
      </c>
      <c r="R132">
        <v>1.1752497003124029</v>
      </c>
      <c r="S132">
        <v>1.3872554772873411</v>
      </c>
      <c r="T132">
        <v>4.4407497857619633</v>
      </c>
      <c r="U132">
        <v>6.8730454598398731</v>
      </c>
      <c r="V132">
        <v>1.0606687981171841</v>
      </c>
      <c r="W132" t="s">
        <v>186</v>
      </c>
      <c r="X132" t="s">
        <v>186</v>
      </c>
      <c r="Y132" t="s">
        <v>186</v>
      </c>
      <c r="Z132" t="s">
        <v>186</v>
      </c>
      <c r="AA132" t="s">
        <v>186</v>
      </c>
      <c r="AB132" t="s">
        <v>186</v>
      </c>
      <c r="AC132" t="s">
        <v>186</v>
      </c>
      <c r="AD132" t="s">
        <v>186</v>
      </c>
      <c r="AE132" t="s">
        <v>186</v>
      </c>
      <c r="AF132" t="s">
        <v>186</v>
      </c>
      <c r="AG132" t="s">
        <v>186</v>
      </c>
      <c r="AH132" t="s">
        <v>186</v>
      </c>
      <c r="AI132" t="s">
        <v>186</v>
      </c>
      <c r="AJ132" t="s">
        <v>186</v>
      </c>
      <c r="AK132" t="s">
        <v>186</v>
      </c>
      <c r="AL132" t="s">
        <v>186</v>
      </c>
      <c r="AM132" t="s">
        <v>186</v>
      </c>
      <c r="AN132" t="s">
        <v>186</v>
      </c>
      <c r="AO132" t="s">
        <v>186</v>
      </c>
      <c r="AP132" t="s">
        <v>186</v>
      </c>
      <c r="AQ132" t="s">
        <v>186</v>
      </c>
      <c r="AR132" t="s">
        <v>186</v>
      </c>
      <c r="AS132" t="s">
        <v>186</v>
      </c>
      <c r="AT132" t="s">
        <v>186</v>
      </c>
      <c r="AU132" t="s">
        <v>186</v>
      </c>
      <c r="AV132" t="s">
        <v>186</v>
      </c>
      <c r="AW132" t="s">
        <v>186</v>
      </c>
      <c r="AX132" t="s">
        <v>186</v>
      </c>
      <c r="AY132" t="s">
        <v>186</v>
      </c>
      <c r="AZ132" t="s">
        <v>186</v>
      </c>
      <c r="BA132" t="s">
        <v>186</v>
      </c>
      <c r="BB132" t="s">
        <v>186</v>
      </c>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v>5508.8084182739258</v>
      </c>
      <c r="CJ132">
        <v>14051.667388916019</v>
      </c>
      <c r="CK132">
        <v>10100.1040019989</v>
      </c>
      <c r="CL132">
        <v>10769.532646179199</v>
      </c>
      <c r="CM132">
        <v>2518.5744018554692</v>
      </c>
      <c r="CN132">
        <v>9876.9243698120117</v>
      </c>
      <c r="CO132">
        <v>3267.9174194335942</v>
      </c>
      <c r="CP132">
        <v>4181.8029556274414</v>
      </c>
      <c r="CQ132">
        <v>6882.6136703491211</v>
      </c>
      <c r="CR132">
        <v>0</v>
      </c>
      <c r="CS132">
        <v>1374.211402893066</v>
      </c>
      <c r="CT132">
        <v>1664.696403503418</v>
      </c>
      <c r="CU132">
        <v>5281.354248046875</v>
      </c>
      <c r="CV132">
        <v>8965.1708507537842</v>
      </c>
      <c r="CW132">
        <v>1453.995536804199</v>
      </c>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row>
    <row r="133">
      <c r="A133" t="s">
        <v>701</v>
      </c>
      <c r="B133">
        <v>2003</v>
      </c>
      <c r="C133" t="s">
        <v>706</v>
      </c>
      <c r="D133">
        <v>156</v>
      </c>
      <c r="E133" t="s">
        <v>356</v>
      </c>
      <c r="F133" t="s">
        <v>360</v>
      </c>
      <c r="G133" t="s">
        <v>186</v>
      </c>
      <c r="H133">
        <v>66.022978249403721</v>
      </c>
      <c r="I133">
        <v>56.610908034694482</v>
      </c>
      <c r="J133">
        <v>37.14182843363394</v>
      </c>
      <c r="K133">
        <v>24.337563533569131</v>
      </c>
      <c r="L133">
        <v>9.7692448909134164</v>
      </c>
      <c r="M133">
        <v>53.31414854826032</v>
      </c>
      <c r="N133">
        <v>40.955612658049517</v>
      </c>
      <c r="O133">
        <v>26.480624907797139</v>
      </c>
      <c r="P133">
        <v>9.4195334075832839</v>
      </c>
      <c r="Q133">
        <v>5.0082620906701436</v>
      </c>
      <c r="R133">
        <v>63.471025380314302</v>
      </c>
      <c r="S133">
        <v>71.938426673438499</v>
      </c>
      <c r="T133">
        <v>70.378377638248026</v>
      </c>
      <c r="U133">
        <v>46.262261868975322</v>
      </c>
      <c r="V133">
        <v>35.363536581615307</v>
      </c>
      <c r="W133" t="s">
        <v>186</v>
      </c>
      <c r="X133" t="s">
        <v>186</v>
      </c>
      <c r="Y133" t="s">
        <v>186</v>
      </c>
      <c r="Z133" t="s">
        <v>186</v>
      </c>
      <c r="AA133" t="s">
        <v>186</v>
      </c>
      <c r="AB133" t="s">
        <v>186</v>
      </c>
      <c r="AC133" t="s">
        <v>186</v>
      </c>
      <c r="AD133" t="s">
        <v>186</v>
      </c>
      <c r="AE133" t="s">
        <v>186</v>
      </c>
      <c r="AF133" t="s">
        <v>186</v>
      </c>
      <c r="AG133" t="s">
        <v>186</v>
      </c>
      <c r="AH133" t="s">
        <v>186</v>
      </c>
      <c r="AI133" t="s">
        <v>186</v>
      </c>
      <c r="AJ133" t="s">
        <v>186</v>
      </c>
      <c r="AK133" t="s">
        <v>186</v>
      </c>
      <c r="AL133" t="s">
        <v>186</v>
      </c>
      <c r="AM133" t="s">
        <v>186</v>
      </c>
      <c r="AN133" t="s">
        <v>186</v>
      </c>
      <c r="AO133" t="s">
        <v>186</v>
      </c>
      <c r="AP133" t="s">
        <v>186</v>
      </c>
      <c r="AQ133" t="s">
        <v>186</v>
      </c>
      <c r="AR133" t="s">
        <v>186</v>
      </c>
      <c r="AS133" t="s">
        <v>186</v>
      </c>
      <c r="AT133" t="s">
        <v>186</v>
      </c>
      <c r="AU133" t="s">
        <v>186</v>
      </c>
      <c r="AV133" t="s">
        <v>186</v>
      </c>
      <c r="AW133" t="s">
        <v>186</v>
      </c>
      <c r="AX133" t="s">
        <v>186</v>
      </c>
      <c r="AY133" t="s">
        <v>186</v>
      </c>
      <c r="AZ133" t="s">
        <v>186</v>
      </c>
      <c r="BA133" t="s">
        <v>186</v>
      </c>
      <c r="BB133" t="s">
        <v>186</v>
      </c>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v>198813.47853279111</v>
      </c>
      <c r="CJ133">
        <v>164166.65393066409</v>
      </c>
      <c r="CK133">
        <v>118689.2471981049</v>
      </c>
      <c r="CL133">
        <v>85665.294122695923</v>
      </c>
      <c r="CM133">
        <v>34433.25577545166</v>
      </c>
      <c r="CN133">
        <v>89061.774143218994</v>
      </c>
      <c r="CO133">
        <v>71964.176555633545</v>
      </c>
      <c r="CP133">
        <v>55893.746271133423</v>
      </c>
      <c r="CQ133">
        <v>21038.288450241089</v>
      </c>
      <c r="CR133">
        <v>10745.932029724119</v>
      </c>
      <c r="CS133">
        <v>74216.23405456543</v>
      </c>
      <c r="CT133">
        <v>86325.584665298462</v>
      </c>
      <c r="CU133">
        <v>83700.537441253662</v>
      </c>
      <c r="CV133">
        <v>60344.294828414917</v>
      </c>
      <c r="CW133">
        <v>48477.361120223999</v>
      </c>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row>
    <row r="134">
      <c r="A134" t="s">
        <v>701</v>
      </c>
      <c r="B134">
        <v>2003</v>
      </c>
      <c r="C134" t="s">
        <v>706</v>
      </c>
      <c r="D134">
        <v>157</v>
      </c>
      <c r="E134" t="s">
        <v>356</v>
      </c>
      <c r="F134" t="s">
        <v>361</v>
      </c>
      <c r="G134" t="s">
        <v>186</v>
      </c>
      <c r="H134">
        <v>2.643502708395717</v>
      </c>
      <c r="I134">
        <v>1.5824989669222229</v>
      </c>
      <c r="J134">
        <v>1.449473219168218</v>
      </c>
      <c r="K134">
        <v>0.64527416573636565</v>
      </c>
      <c r="L134">
        <v>0.5034159607335551</v>
      </c>
      <c r="M134">
        <v>2.5950492019779499</v>
      </c>
      <c r="N134">
        <v>1.7516135217746269</v>
      </c>
      <c r="O134">
        <v>0.92356898045270663</v>
      </c>
      <c r="P134">
        <v>1.182007426188878</v>
      </c>
      <c r="Q134">
        <v>0.14806598819509739</v>
      </c>
      <c r="R134">
        <v>4.4083243798337071</v>
      </c>
      <c r="S134">
        <v>1.1997573836701041</v>
      </c>
      <c r="T134">
        <v>0.48130383212121552</v>
      </c>
      <c r="U134">
        <v>1.109528430773534</v>
      </c>
      <c r="V134">
        <v>0.2137544841353228</v>
      </c>
      <c r="W134" t="s">
        <v>186</v>
      </c>
      <c r="X134" t="s">
        <v>186</v>
      </c>
      <c r="Y134" t="s">
        <v>186</v>
      </c>
      <c r="Z134" t="s">
        <v>186</v>
      </c>
      <c r="AA134" t="s">
        <v>186</v>
      </c>
      <c r="AB134" t="s">
        <v>186</v>
      </c>
      <c r="AC134" t="s">
        <v>186</v>
      </c>
      <c r="AD134" t="s">
        <v>186</v>
      </c>
      <c r="AE134" t="s">
        <v>186</v>
      </c>
      <c r="AF134" t="s">
        <v>186</v>
      </c>
      <c r="AG134" t="s">
        <v>186</v>
      </c>
      <c r="AH134" t="s">
        <v>186</v>
      </c>
      <c r="AI134" t="s">
        <v>186</v>
      </c>
      <c r="AJ134" t="s">
        <v>186</v>
      </c>
      <c r="AK134" t="s">
        <v>186</v>
      </c>
      <c r="AL134" t="s">
        <v>186</v>
      </c>
      <c r="AM134" t="s">
        <v>186</v>
      </c>
      <c r="AN134" t="s">
        <v>186</v>
      </c>
      <c r="AO134" t="s">
        <v>186</v>
      </c>
      <c r="AP134" t="s">
        <v>186</v>
      </c>
      <c r="AQ134" t="s">
        <v>186</v>
      </c>
      <c r="AR134" t="s">
        <v>186</v>
      </c>
      <c r="AS134" t="s">
        <v>186</v>
      </c>
      <c r="AT134" t="s">
        <v>186</v>
      </c>
      <c r="AU134" t="s">
        <v>186</v>
      </c>
      <c r="AV134" t="s">
        <v>186</v>
      </c>
      <c r="AW134" t="s">
        <v>186</v>
      </c>
      <c r="AX134" t="s">
        <v>186</v>
      </c>
      <c r="AY134" t="s">
        <v>186</v>
      </c>
      <c r="AZ134" t="s">
        <v>186</v>
      </c>
      <c r="BA134" t="s">
        <v>186</v>
      </c>
      <c r="BB134" t="s">
        <v>186</v>
      </c>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v>7960.3190116882324</v>
      </c>
      <c r="CJ134">
        <v>4589.1078109741211</v>
      </c>
      <c r="CK134">
        <v>4631.8905792236328</v>
      </c>
      <c r="CL134">
        <v>2271.2873916625981</v>
      </c>
      <c r="CM134">
        <v>1774.3695373535161</v>
      </c>
      <c r="CN134">
        <v>4335.0534934997559</v>
      </c>
      <c r="CO134">
        <v>3077.8058624267578</v>
      </c>
      <c r="CP134">
        <v>1949.415107727051</v>
      </c>
      <c r="CQ134">
        <v>2639.9835433959961</v>
      </c>
      <c r="CR134">
        <v>317.69644165039063</v>
      </c>
      <c r="CS134">
        <v>5154.623420715332</v>
      </c>
      <c r="CT134">
        <v>1439.700065612793</v>
      </c>
      <c r="CU134">
        <v>572.41145324707031</v>
      </c>
      <c r="CV134">
        <v>1447.264099121094</v>
      </c>
      <c r="CW134">
        <v>293.02084350585938</v>
      </c>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row>
    <row r="135">
      <c r="A135" t="s">
        <v>701</v>
      </c>
      <c r="B135">
        <v>2003</v>
      </c>
      <c r="C135" t="s">
        <v>706</v>
      </c>
      <c r="D135">
        <v>158</v>
      </c>
      <c r="E135" t="s">
        <v>356</v>
      </c>
      <c r="F135" t="s">
        <v>362</v>
      </c>
      <c r="G135" t="s">
        <v>186</v>
      </c>
      <c r="H135">
        <v>0.70146565413078454</v>
      </c>
      <c r="I135">
        <v>0.75968630369346157</v>
      </c>
      <c r="J135">
        <v>0.29390255483776889</v>
      </c>
      <c r="K135">
        <v>0.45363770639088691</v>
      </c>
      <c r="L135">
        <v>0</v>
      </c>
      <c r="M135">
        <v>0.28404975039507951</v>
      </c>
      <c r="N135">
        <v>0.53450100191974204</v>
      </c>
      <c r="O135">
        <v>0</v>
      </c>
      <c r="P135">
        <v>0</v>
      </c>
      <c r="Q135">
        <v>0</v>
      </c>
      <c r="R135">
        <v>0.44091364489274398</v>
      </c>
      <c r="S135">
        <v>1.330633230203121</v>
      </c>
      <c r="T135">
        <v>1.453397286562881</v>
      </c>
      <c r="U135">
        <v>0</v>
      </c>
      <c r="V135">
        <v>1.1648062115735749</v>
      </c>
      <c r="W135" t="s">
        <v>186</v>
      </c>
      <c r="X135" t="s">
        <v>186</v>
      </c>
      <c r="Y135" t="s">
        <v>186</v>
      </c>
      <c r="Z135" t="s">
        <v>186</v>
      </c>
      <c r="AA135" t="s">
        <v>186</v>
      </c>
      <c r="AB135" t="s">
        <v>186</v>
      </c>
      <c r="AC135" t="s">
        <v>186</v>
      </c>
      <c r="AD135" t="s">
        <v>186</v>
      </c>
      <c r="AE135" t="s">
        <v>186</v>
      </c>
      <c r="AF135" t="s">
        <v>186</v>
      </c>
      <c r="AG135" t="s">
        <v>186</v>
      </c>
      <c r="AH135" t="s">
        <v>186</v>
      </c>
      <c r="AI135" t="s">
        <v>186</v>
      </c>
      <c r="AJ135" t="s">
        <v>186</v>
      </c>
      <c r="AK135" t="s">
        <v>186</v>
      </c>
      <c r="AL135" t="s">
        <v>186</v>
      </c>
      <c r="AM135" t="s">
        <v>186</v>
      </c>
      <c r="AN135" t="s">
        <v>186</v>
      </c>
      <c r="AO135" t="s">
        <v>186</v>
      </c>
      <c r="AP135" t="s">
        <v>186</v>
      </c>
      <c r="AQ135" t="s">
        <v>186</v>
      </c>
      <c r="AR135" t="s">
        <v>186</v>
      </c>
      <c r="AS135" t="s">
        <v>186</v>
      </c>
      <c r="AT135" t="s">
        <v>186</v>
      </c>
      <c r="AU135" t="s">
        <v>186</v>
      </c>
      <c r="AV135" t="s">
        <v>186</v>
      </c>
      <c r="AW135" t="s">
        <v>186</v>
      </c>
      <c r="AX135" t="s">
        <v>186</v>
      </c>
      <c r="AY135" t="s">
        <v>186</v>
      </c>
      <c r="AZ135" t="s">
        <v>186</v>
      </c>
      <c r="BA135" t="s">
        <v>186</v>
      </c>
      <c r="BB135" t="s">
        <v>186</v>
      </c>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v>2112.3074188232422</v>
      </c>
      <c r="CJ135">
        <v>2203.023460388184</v>
      </c>
      <c r="CK135">
        <v>939.1856689453125</v>
      </c>
      <c r="CL135">
        <v>1596.750122070313</v>
      </c>
      <c r="CM135">
        <v>0</v>
      </c>
      <c r="CN135">
        <v>474.50771331787109</v>
      </c>
      <c r="CO135">
        <v>939.1856689453125</v>
      </c>
      <c r="CP135">
        <v>0</v>
      </c>
      <c r="CQ135">
        <v>0</v>
      </c>
      <c r="CR135">
        <v>0</v>
      </c>
      <c r="CS135">
        <v>515.55729675292969</v>
      </c>
      <c r="CT135">
        <v>1596.750122070313</v>
      </c>
      <c r="CU135">
        <v>1728.515747070313</v>
      </c>
      <c r="CV135">
        <v>0</v>
      </c>
      <c r="CW135">
        <v>1596.750122070313</v>
      </c>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row>
    <row r="136">
      <c r="A136" t="s">
        <v>701</v>
      </c>
      <c r="B136">
        <v>2003</v>
      </c>
      <c r="C136" t="s">
        <v>706</v>
      </c>
      <c r="D136">
        <v>159</v>
      </c>
      <c r="E136" t="s">
        <v>356</v>
      </c>
      <c r="F136" t="s">
        <v>363</v>
      </c>
      <c r="G136" t="s">
        <v>186</v>
      </c>
      <c r="H136">
        <v>18.900474245606279</v>
      </c>
      <c r="I136">
        <v>4.448295015834149</v>
      </c>
      <c r="J136">
        <v>2.2299441029706708</v>
      </c>
      <c r="K136">
        <v>0.64949166369226963</v>
      </c>
      <c r="L136">
        <v>0.25671555975134619</v>
      </c>
      <c r="M136">
        <v>8.0055137842603674</v>
      </c>
      <c r="N136">
        <v>0.90294653802876645</v>
      </c>
      <c r="O136">
        <v>0.58592458532531011</v>
      </c>
      <c r="P136">
        <v>0.19228960170096951</v>
      </c>
      <c r="Q136">
        <v>0</v>
      </c>
      <c r="R136">
        <v>27.706899502029241</v>
      </c>
      <c r="S136">
        <v>13.793820122898421</v>
      </c>
      <c r="T136">
        <v>5.9255203530981158</v>
      </c>
      <c r="U136">
        <v>4.5720773325051969</v>
      </c>
      <c r="V136">
        <v>1.126398465559822</v>
      </c>
      <c r="W136" t="s">
        <v>186</v>
      </c>
      <c r="X136" t="s">
        <v>186</v>
      </c>
      <c r="Y136" t="s">
        <v>186</v>
      </c>
      <c r="Z136" t="s">
        <v>186</v>
      </c>
      <c r="AA136" t="s">
        <v>186</v>
      </c>
      <c r="AB136" t="s">
        <v>186</v>
      </c>
      <c r="AC136" t="s">
        <v>186</v>
      </c>
      <c r="AD136" t="s">
        <v>186</v>
      </c>
      <c r="AE136" t="s">
        <v>186</v>
      </c>
      <c r="AF136" t="s">
        <v>186</v>
      </c>
      <c r="AG136" t="s">
        <v>186</v>
      </c>
      <c r="AH136" t="s">
        <v>186</v>
      </c>
      <c r="AI136" t="s">
        <v>186</v>
      </c>
      <c r="AJ136" t="s">
        <v>186</v>
      </c>
      <c r="AK136" t="s">
        <v>186</v>
      </c>
      <c r="AL136" t="s">
        <v>186</v>
      </c>
      <c r="AM136" t="s">
        <v>186</v>
      </c>
      <c r="AN136" t="s">
        <v>186</v>
      </c>
      <c r="AO136" t="s">
        <v>186</v>
      </c>
      <c r="AP136" t="s">
        <v>186</v>
      </c>
      <c r="AQ136" t="s">
        <v>186</v>
      </c>
      <c r="AR136" t="s">
        <v>186</v>
      </c>
      <c r="AS136" t="s">
        <v>186</v>
      </c>
      <c r="AT136" t="s">
        <v>186</v>
      </c>
      <c r="AU136" t="s">
        <v>186</v>
      </c>
      <c r="AV136" t="s">
        <v>186</v>
      </c>
      <c r="AW136" t="s">
        <v>186</v>
      </c>
      <c r="AX136" t="s">
        <v>186</v>
      </c>
      <c r="AY136" t="s">
        <v>186</v>
      </c>
      <c r="AZ136" t="s">
        <v>186</v>
      </c>
      <c r="BA136" t="s">
        <v>186</v>
      </c>
      <c r="BB136" t="s">
        <v>186</v>
      </c>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v>56914.56414604187</v>
      </c>
      <c r="CJ136">
        <v>12899.66428375244</v>
      </c>
      <c r="CK136">
        <v>7125.9385452270508</v>
      </c>
      <c r="CL136">
        <v>2286.1324768066411</v>
      </c>
      <c r="CM136">
        <v>904.83477783203125</v>
      </c>
      <c r="CN136">
        <v>13373.28420257568</v>
      </c>
      <c r="CO136">
        <v>1586.590942382813</v>
      </c>
      <c r="CP136">
        <v>1236.735168457031</v>
      </c>
      <c r="CQ136">
        <v>429.47393798828131</v>
      </c>
      <c r="CR136">
        <v>0</v>
      </c>
      <c r="CS136">
        <v>32397.48729515076</v>
      </c>
      <c r="CT136">
        <v>16552.483032226559</v>
      </c>
      <c r="CU136">
        <v>7047.1820297241211</v>
      </c>
      <c r="CV136">
        <v>5963.7979507446289</v>
      </c>
      <c r="CW136">
        <v>1544.099670410156</v>
      </c>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row>
    <row r="137">
      <c r="A137" t="s">
        <v>701</v>
      </c>
      <c r="B137">
        <v>2003</v>
      </c>
      <c r="C137" t="s">
        <v>706</v>
      </c>
      <c r="D137">
        <v>160</v>
      </c>
      <c r="E137" t="s">
        <v>356</v>
      </c>
      <c r="F137" t="s">
        <v>46</v>
      </c>
      <c r="G137" t="s">
        <v>186</v>
      </c>
      <c r="H137">
        <v>0.3854217212077829</v>
      </c>
      <c r="I137">
        <v>0.43578992945185208</v>
      </c>
      <c r="J137">
        <v>0.68103806122941879</v>
      </c>
      <c r="K137">
        <v>0.1196211582557852</v>
      </c>
      <c r="L137">
        <v>0</v>
      </c>
      <c r="M137">
        <v>0.26601035730157507</v>
      </c>
      <c r="N137">
        <v>0.29221485833782612</v>
      </c>
      <c r="O137">
        <v>0.062426241363441402</v>
      </c>
      <c r="P137">
        <v>0</v>
      </c>
      <c r="Q137">
        <v>0</v>
      </c>
      <c r="R137">
        <v>0.29756479873081387</v>
      </c>
      <c r="S137">
        <v>0.46826054836336822</v>
      </c>
      <c r="T137">
        <v>0.89981297687635398</v>
      </c>
      <c r="U137">
        <v>1.2748012393594139</v>
      </c>
      <c r="V137">
        <v>0.21103028910738089</v>
      </c>
      <c r="W137" t="s">
        <v>186</v>
      </c>
      <c r="X137" t="s">
        <v>186</v>
      </c>
      <c r="Y137" t="s">
        <v>186</v>
      </c>
      <c r="Z137" t="s">
        <v>186</v>
      </c>
      <c r="AA137" t="s">
        <v>186</v>
      </c>
      <c r="AB137" t="s">
        <v>186</v>
      </c>
      <c r="AC137" t="s">
        <v>186</v>
      </c>
      <c r="AD137" t="s">
        <v>186</v>
      </c>
      <c r="AE137" t="s">
        <v>186</v>
      </c>
      <c r="AF137" t="s">
        <v>186</v>
      </c>
      <c r="AG137" t="s">
        <v>186</v>
      </c>
      <c r="AH137" t="s">
        <v>186</v>
      </c>
      <c r="AI137" t="s">
        <v>186</v>
      </c>
      <c r="AJ137" t="s">
        <v>186</v>
      </c>
      <c r="AK137" t="s">
        <v>186</v>
      </c>
      <c r="AL137" t="s">
        <v>186</v>
      </c>
      <c r="AM137" t="s">
        <v>186</v>
      </c>
      <c r="AN137" t="s">
        <v>186</v>
      </c>
      <c r="AO137" t="s">
        <v>186</v>
      </c>
      <c r="AP137" t="s">
        <v>186</v>
      </c>
      <c r="AQ137" t="s">
        <v>186</v>
      </c>
      <c r="AR137" t="s">
        <v>186</v>
      </c>
      <c r="AS137" t="s">
        <v>186</v>
      </c>
      <c r="AT137" t="s">
        <v>186</v>
      </c>
      <c r="AU137" t="s">
        <v>186</v>
      </c>
      <c r="AV137" t="s">
        <v>186</v>
      </c>
      <c r="AW137" t="s">
        <v>186</v>
      </c>
      <c r="AX137" t="s">
        <v>186</v>
      </c>
      <c r="AY137" t="s">
        <v>186</v>
      </c>
      <c r="AZ137" t="s">
        <v>186</v>
      </c>
      <c r="BA137" t="s">
        <v>186</v>
      </c>
      <c r="BB137" t="s">
        <v>186</v>
      </c>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v>1160.61157989502</v>
      </c>
      <c r="CJ137">
        <v>1263.752464294434</v>
      </c>
      <c r="CK137">
        <v>2176.303596496582</v>
      </c>
      <c r="CL137">
        <v>421.05207824707031</v>
      </c>
      <c r="CM137">
        <v>0</v>
      </c>
      <c r="CN137">
        <v>444.37274169921881</v>
      </c>
      <c r="CO137">
        <v>513.45835876464844</v>
      </c>
      <c r="CP137">
        <v>131.76564025878909</v>
      </c>
      <c r="CQ137">
        <v>0</v>
      </c>
      <c r="CR137">
        <v>0</v>
      </c>
      <c r="CS137">
        <v>347.94047546386719</v>
      </c>
      <c r="CT137">
        <v>561.90922546386719</v>
      </c>
      <c r="CU137">
        <v>1070.1416015625</v>
      </c>
      <c r="CV137">
        <v>1662.845237731934</v>
      </c>
      <c r="CW137">
        <v>289.28643798828131</v>
      </c>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row>
    <row r="138">
      <c r="A138" t="s">
        <v>701</v>
      </c>
      <c r="B138">
        <v>2007</v>
      </c>
      <c r="C138" t="s">
        <v>707</v>
      </c>
      <c r="D138">
        <v>16</v>
      </c>
      <c r="E138" t="s">
        <v>13</v>
      </c>
      <c r="F138" t="s">
        <v>14</v>
      </c>
      <c r="G138" t="s">
        <v>714</v>
      </c>
      <c r="H138">
        <v>85.658596128716496</v>
      </c>
      <c r="I138">
        <v>84.373286988925827</v>
      </c>
      <c r="J138">
        <v>85.662018148712477</v>
      </c>
      <c r="K138">
        <v>87.992369323668143</v>
      </c>
      <c r="L138">
        <v>92.767323558014198</v>
      </c>
      <c r="M138">
        <v>84.66727602085551</v>
      </c>
      <c r="N138">
        <v>83.56637746523748</v>
      </c>
      <c r="O138">
        <v>85.616231397517112</v>
      </c>
      <c r="P138">
        <v>87.576565411186863</v>
      </c>
      <c r="Q138">
        <v>93.772423317560609</v>
      </c>
      <c r="R138">
        <v>83.209288215993197</v>
      </c>
      <c r="S138">
        <v>85.411950920900253</v>
      </c>
      <c r="T138">
        <v>87.631589844669506</v>
      </c>
      <c r="U138">
        <v>89.998576987295849</v>
      </c>
      <c r="V138">
        <v>93.03980837698559</v>
      </c>
      <c r="W138" t="s">
        <v>407</v>
      </c>
      <c r="X138" t="s">
        <v>408</v>
      </c>
      <c r="Y138" t="s">
        <v>409</v>
      </c>
      <c r="Z138" t="s">
        <v>410</v>
      </c>
      <c r="AA138" t="s">
        <v>150</v>
      </c>
      <c r="AB138" t="s">
        <v>411</v>
      </c>
      <c r="AC138" t="s">
        <v>412</v>
      </c>
      <c r="AD138" t="s">
        <v>413</v>
      </c>
      <c r="AE138" t="s">
        <v>414</v>
      </c>
      <c r="AF138" t="s">
        <v>415</v>
      </c>
      <c r="AG138" t="s">
        <v>416</v>
      </c>
      <c r="AH138" t="s">
        <v>417</v>
      </c>
      <c r="AI138" t="s">
        <v>418</v>
      </c>
      <c r="AJ138" t="s">
        <v>419</v>
      </c>
      <c r="AK138" t="s">
        <v>420</v>
      </c>
      <c r="AL138" t="s">
        <v>421</v>
      </c>
      <c r="AM138" t="s">
        <v>422</v>
      </c>
      <c r="AN138" t="s">
        <v>423</v>
      </c>
      <c r="AO138" t="s">
        <v>424</v>
      </c>
      <c r="AP138" t="s">
        <v>425</v>
      </c>
      <c r="AQ138" t="s">
        <v>426</v>
      </c>
      <c r="AR138" t="s">
        <v>427</v>
      </c>
      <c r="AS138" t="s">
        <v>428</v>
      </c>
      <c r="AT138" t="s">
        <v>429</v>
      </c>
      <c r="AU138" t="s">
        <v>430</v>
      </c>
      <c r="AV138" t="s">
        <v>431</v>
      </c>
      <c r="AW138" t="s">
        <v>432</v>
      </c>
      <c r="AX138" t="s">
        <v>433</v>
      </c>
      <c r="AY138" t="s">
        <v>434</v>
      </c>
      <c r="AZ138" t="s">
        <v>435</v>
      </c>
      <c r="BA138" t="s">
        <v>436</v>
      </c>
      <c r="BB138" t="s">
        <v>437</v>
      </c>
      <c r="BC138">
        <v>91.031185300469105</v>
      </c>
      <c r="BD138">
        <v>85.00123536344411</v>
      </c>
      <c r="BE138">
        <v>95.147023148023209</v>
      </c>
      <c r="BF138">
        <v>82.058054954991206</v>
      </c>
      <c r="BG138">
        <v>87.785391952962883</v>
      </c>
      <c r="BH138">
        <v>92.327320770472596</v>
      </c>
      <c r="BI138">
        <v>93.204610530553722</v>
      </c>
      <c r="BJ138">
        <v>75.604068815761153</v>
      </c>
      <c r="BK138">
        <v>97.815524976443186</v>
      </c>
      <c r="BL138">
        <v>89.195327808647463</v>
      </c>
      <c r="BM138">
        <v>79.326532544108645</v>
      </c>
      <c r="BN138">
        <v>96.173440911435691</v>
      </c>
      <c r="BO138">
        <v>89.206211734227409</v>
      </c>
      <c r="BP138">
        <v>91.78847955163792</v>
      </c>
      <c r="BQ138">
        <v>89.880601029922431</v>
      </c>
      <c r="BR138">
        <v>93.689123016797325</v>
      </c>
      <c r="BS138">
        <v>92.899133269538439</v>
      </c>
      <c r="BT138">
        <v>85.440151492381631</v>
      </c>
      <c r="BU138">
        <v>94.634528918151503</v>
      </c>
      <c r="BV138">
        <v>83.667745771338431</v>
      </c>
      <c r="BW138">
        <v>95.255241656027067</v>
      </c>
      <c r="BX138">
        <v>97.376557663520174</v>
      </c>
      <c r="BY138">
        <v>87.191699616345304</v>
      </c>
      <c r="BZ138">
        <v>74.408141702155788</v>
      </c>
      <c r="CA138">
        <v>94.884416598719085</v>
      </c>
      <c r="CB138">
        <v>88.027181864602454</v>
      </c>
      <c r="CC138">
        <v>79.704916510762772</v>
      </c>
      <c r="CD138">
        <v>92.032024937549949</v>
      </c>
      <c r="CE138">
        <v>97.928962630822554</v>
      </c>
      <c r="CF138">
        <v>89.633249288626175</v>
      </c>
      <c r="CG138">
        <v>78.561454956357963</v>
      </c>
      <c r="CH138">
        <v>94.989149976496975</v>
      </c>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row>
    <row r="139">
      <c r="A139" t="s">
        <v>701</v>
      </c>
      <c r="B139">
        <v>2007</v>
      </c>
      <c r="C139" t="s">
        <v>707</v>
      </c>
      <c r="D139">
        <v>17</v>
      </c>
      <c r="E139" t="s">
        <v>13</v>
      </c>
      <c r="F139" t="s">
        <v>51</v>
      </c>
      <c r="G139" t="s">
        <v>186</v>
      </c>
      <c r="H139">
        <v>14.34140387128355</v>
      </c>
      <c r="I139">
        <v>15.62671301107439</v>
      </c>
      <c r="J139">
        <v>14.337981851287809</v>
      </c>
      <c r="K139">
        <v>12.007630676332271</v>
      </c>
      <c r="L139">
        <v>7.232676441986027</v>
      </c>
      <c r="M139">
        <v>15.332723979144269</v>
      </c>
      <c r="N139">
        <v>16.433622534762279</v>
      </c>
      <c r="O139">
        <v>14.38376860248297</v>
      </c>
      <c r="P139">
        <v>12.423434588813119</v>
      </c>
      <c r="Q139">
        <v>6.2275766824392429</v>
      </c>
      <c r="R139">
        <v>16.79071178400682</v>
      </c>
      <c r="S139">
        <v>14.588049079099539</v>
      </c>
      <c r="T139">
        <v>12.36841015533046</v>
      </c>
      <c r="U139">
        <v>10.00142301270408</v>
      </c>
      <c r="V139">
        <v>6.9601916230143539</v>
      </c>
      <c r="W139" t="s">
        <v>407</v>
      </c>
      <c r="X139" t="s">
        <v>408</v>
      </c>
      <c r="Y139" t="s">
        <v>409</v>
      </c>
      <c r="Z139" t="s">
        <v>410</v>
      </c>
      <c r="AA139" t="s">
        <v>150</v>
      </c>
      <c r="AB139" t="s">
        <v>411</v>
      </c>
      <c r="AC139" t="s">
        <v>412</v>
      </c>
      <c r="AD139" t="s">
        <v>413</v>
      </c>
      <c r="AE139" t="s">
        <v>414</v>
      </c>
      <c r="AF139" t="s">
        <v>415</v>
      </c>
      <c r="AG139" t="s">
        <v>416</v>
      </c>
      <c r="AH139" t="s">
        <v>417</v>
      </c>
      <c r="AI139" t="s">
        <v>418</v>
      </c>
      <c r="AJ139" t="s">
        <v>419</v>
      </c>
      <c r="AK139" t="s">
        <v>420</v>
      </c>
      <c r="AL139" t="s">
        <v>421</v>
      </c>
      <c r="AM139" t="s">
        <v>422</v>
      </c>
      <c r="AN139" t="s">
        <v>423</v>
      </c>
      <c r="AO139" t="s">
        <v>424</v>
      </c>
      <c r="AP139" t="s">
        <v>425</v>
      </c>
      <c r="AQ139" t="s">
        <v>426</v>
      </c>
      <c r="AR139" t="s">
        <v>427</v>
      </c>
      <c r="AS139" t="s">
        <v>428</v>
      </c>
      <c r="AT139" t="s">
        <v>429</v>
      </c>
      <c r="AU139" t="s">
        <v>430</v>
      </c>
      <c r="AV139" t="s">
        <v>431</v>
      </c>
      <c r="AW139" t="s">
        <v>432</v>
      </c>
      <c r="AX139" t="s">
        <v>433</v>
      </c>
      <c r="AY139" t="s">
        <v>434</v>
      </c>
      <c r="AZ139" t="s">
        <v>435</v>
      </c>
      <c r="BA139" t="s">
        <v>436</v>
      </c>
      <c r="BB139" t="s">
        <v>437</v>
      </c>
      <c r="BC139">
        <v>8.9688146995309932</v>
      </c>
      <c r="BD139">
        <v>14.998764636555871</v>
      </c>
      <c r="BE139">
        <v>4.8529768519768899</v>
      </c>
      <c r="BF139">
        <v>17.941945045008602</v>
      </c>
      <c r="BG139">
        <v>12.21460804703713</v>
      </c>
      <c r="BH139">
        <v>7.6726792295274331</v>
      </c>
      <c r="BI139">
        <v>6.7953894694462003</v>
      </c>
      <c r="BJ139">
        <v>24.395931184238918</v>
      </c>
      <c r="BK139">
        <v>2.1844750235568728</v>
      </c>
      <c r="BL139">
        <v>10.80467219135263</v>
      </c>
      <c r="BM139">
        <v>20.673467455891519</v>
      </c>
      <c r="BN139">
        <v>3.8265590885642369</v>
      </c>
      <c r="BO139">
        <v>10.793788265772699</v>
      </c>
      <c r="BP139">
        <v>8.2115204483620623</v>
      </c>
      <c r="BQ139">
        <v>10.119398970077411</v>
      </c>
      <c r="BR139">
        <v>6.3108769832026628</v>
      </c>
      <c r="BS139">
        <v>7.1008667304616511</v>
      </c>
      <c r="BT139">
        <v>14.55984850761844</v>
      </c>
      <c r="BU139">
        <v>5.3654710818484173</v>
      </c>
      <c r="BV139">
        <v>16.332254228661458</v>
      </c>
      <c r="BW139">
        <v>4.7447583439728147</v>
      </c>
      <c r="BX139">
        <v>2.6234423364798372</v>
      </c>
      <c r="BY139">
        <v>12.80830038365464</v>
      </c>
      <c r="BZ139">
        <v>25.59185829784419</v>
      </c>
      <c r="CA139">
        <v>5.1155834012808334</v>
      </c>
      <c r="CB139">
        <v>11.97281813539754</v>
      </c>
      <c r="CC139">
        <v>20.295083489237381</v>
      </c>
      <c r="CD139">
        <v>7.9679750624499901</v>
      </c>
      <c r="CE139">
        <v>2.0710373691773838</v>
      </c>
      <c r="CF139">
        <v>10.36675071137385</v>
      </c>
      <c r="CG139">
        <v>21.438545043642169</v>
      </c>
      <c r="CH139">
        <v>5.0108500235030533</v>
      </c>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row>
    <row r="140">
      <c r="A140" t="s">
        <v>701</v>
      </c>
      <c r="B140">
        <v>2007</v>
      </c>
      <c r="C140" t="s">
        <v>707</v>
      </c>
      <c r="D140">
        <v>18</v>
      </c>
      <c r="E140" t="s">
        <v>60</v>
      </c>
      <c r="F140" t="s">
        <v>15</v>
      </c>
      <c r="G140" t="s">
        <v>715</v>
      </c>
      <c r="H140">
        <v>84.454029859125782</v>
      </c>
      <c r="I140">
        <v>83.657311808280468</v>
      </c>
      <c r="J140">
        <v>85.347781754401296</v>
      </c>
      <c r="K140">
        <v>87.697702765206017</v>
      </c>
      <c r="L140">
        <v>92.701010083757154</v>
      </c>
      <c r="M140">
        <v>84.38341696234167</v>
      </c>
      <c r="N140">
        <v>83.30343599521926</v>
      </c>
      <c r="O140">
        <v>85.442322271062423</v>
      </c>
      <c r="P140">
        <v>87.478699293976717</v>
      </c>
      <c r="Q140">
        <v>93.715413917593722</v>
      </c>
      <c r="R140">
        <v>81.281093637265471</v>
      </c>
      <c r="S140">
        <v>83.876377468561529</v>
      </c>
      <c r="T140">
        <v>86.112756921783657</v>
      </c>
      <c r="U140">
        <v>89.185607422382688</v>
      </c>
      <c r="V140">
        <v>92.347223908826393</v>
      </c>
      <c r="W140" t="s">
        <v>407</v>
      </c>
      <c r="X140" t="s">
        <v>408</v>
      </c>
      <c r="Y140" t="s">
        <v>409</v>
      </c>
      <c r="Z140" t="s">
        <v>410</v>
      </c>
      <c r="AA140" t="s">
        <v>150</v>
      </c>
      <c r="AB140" t="s">
        <v>411</v>
      </c>
      <c r="AC140" t="s">
        <v>412</v>
      </c>
      <c r="AD140" t="s">
        <v>413</v>
      </c>
      <c r="AE140" t="s">
        <v>414</v>
      </c>
      <c r="AF140" t="s">
        <v>415</v>
      </c>
      <c r="AG140" t="s">
        <v>416</v>
      </c>
      <c r="AH140" t="s">
        <v>417</v>
      </c>
      <c r="AI140" t="s">
        <v>418</v>
      </c>
      <c r="AJ140" t="s">
        <v>419</v>
      </c>
      <c r="AK140" t="s">
        <v>420</v>
      </c>
      <c r="AL140" t="s">
        <v>421</v>
      </c>
      <c r="AM140" t="s">
        <v>422</v>
      </c>
      <c r="AN140" t="s">
        <v>423</v>
      </c>
      <c r="AO140" t="s">
        <v>424</v>
      </c>
      <c r="AP140" t="s">
        <v>425</v>
      </c>
      <c r="AQ140" t="s">
        <v>426</v>
      </c>
      <c r="AR140" t="s">
        <v>427</v>
      </c>
      <c r="AS140" t="s">
        <v>428</v>
      </c>
      <c r="AT140" t="s">
        <v>429</v>
      </c>
      <c r="AU140" t="s">
        <v>430</v>
      </c>
      <c r="AV140" t="s">
        <v>431</v>
      </c>
      <c r="AW140" t="s">
        <v>432</v>
      </c>
      <c r="AX140" t="s">
        <v>433</v>
      </c>
      <c r="AY140" t="s">
        <v>434</v>
      </c>
      <c r="AZ140" t="s">
        <v>435</v>
      </c>
      <c r="BA140" t="s">
        <v>436</v>
      </c>
      <c r="BB140" t="s">
        <v>437</v>
      </c>
      <c r="BC140">
        <v>90.851086931131618</v>
      </c>
      <c r="BD140">
        <v>84.150543949949054</v>
      </c>
      <c r="BE140">
        <v>94.402147255847979</v>
      </c>
      <c r="BF140">
        <v>81.781728697443199</v>
      </c>
      <c r="BG140">
        <v>87.785391952962897</v>
      </c>
      <c r="BH140">
        <v>90.025112285321768</v>
      </c>
      <c r="BI140">
        <v>91.118876597190464</v>
      </c>
      <c r="BJ140">
        <v>74.582847358692149</v>
      </c>
      <c r="BK140">
        <v>97.651937443511883</v>
      </c>
      <c r="BL140">
        <v>86.904757688014925</v>
      </c>
      <c r="BM140">
        <v>79.003626039710397</v>
      </c>
      <c r="BN140">
        <v>94.780409787891514</v>
      </c>
      <c r="BO140">
        <v>88.73303871286889</v>
      </c>
      <c r="BP140">
        <v>91.27389194916104</v>
      </c>
      <c r="BQ140">
        <v>89.547752539762271</v>
      </c>
      <c r="BR140">
        <v>93.229838388076914</v>
      </c>
      <c r="BS140">
        <v>92.120617241725682</v>
      </c>
      <c r="BT140">
        <v>82.804945510175827</v>
      </c>
      <c r="BU140">
        <v>93.474736040014591</v>
      </c>
      <c r="BV140">
        <v>83.502970391028242</v>
      </c>
      <c r="BW140">
        <v>94.850236660794678</v>
      </c>
      <c r="BX140">
        <v>94.304093350463589</v>
      </c>
      <c r="BY140">
        <v>85.417543539034583</v>
      </c>
      <c r="BZ140">
        <v>73.700992306251393</v>
      </c>
      <c r="CA140">
        <v>94.867977463735755</v>
      </c>
      <c r="CB140">
        <v>86.867049417078618</v>
      </c>
      <c r="CC140">
        <v>78.972987704572546</v>
      </c>
      <c r="CD140">
        <v>90.485842941769334</v>
      </c>
      <c r="CE140">
        <v>97.836021320341445</v>
      </c>
      <c r="CF140">
        <v>89.194583419146383</v>
      </c>
      <c r="CG140">
        <v>78.472369810728111</v>
      </c>
      <c r="CH140">
        <v>94.933955814115038</v>
      </c>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row>
    <row r="141">
      <c r="A141" t="s">
        <v>701</v>
      </c>
      <c r="B141">
        <v>2007</v>
      </c>
      <c r="C141" t="s">
        <v>707</v>
      </c>
      <c r="D141">
        <v>19</v>
      </c>
      <c r="E141" t="s">
        <v>60</v>
      </c>
      <c r="F141" t="s">
        <v>16</v>
      </c>
      <c r="G141" t="s">
        <v>716</v>
      </c>
      <c r="H141">
        <v>1.204566269590799</v>
      </c>
      <c r="I141">
        <v>0.71597518064533106</v>
      </c>
      <c r="J141">
        <v>0.31423639431121059</v>
      </c>
      <c r="K141">
        <v>0.29466655846214951</v>
      </c>
      <c r="L141">
        <v>0.066313474257059801</v>
      </c>
      <c r="M141">
        <v>0.28385905851386839</v>
      </c>
      <c r="N141">
        <v>0.26294147001819468</v>
      </c>
      <c r="O141">
        <v>0.17390912645472209</v>
      </c>
      <c r="P141">
        <v>0.097866117210165998</v>
      </c>
      <c r="Q141">
        <v>0.0570093999668825</v>
      </c>
      <c r="R141">
        <v>1.9281945787277459</v>
      </c>
      <c r="S141">
        <v>1.535573452338677</v>
      </c>
      <c r="T141">
        <v>1.5188329228858599</v>
      </c>
      <c r="U141">
        <v>0.81296956491319206</v>
      </c>
      <c r="V141">
        <v>0.69258446815913699</v>
      </c>
      <c r="W141" t="s">
        <v>407</v>
      </c>
      <c r="X141" t="s">
        <v>408</v>
      </c>
      <c r="Y141" t="s">
        <v>409</v>
      </c>
      <c r="Z141" t="s">
        <v>410</v>
      </c>
      <c r="AA141" t="s">
        <v>150</v>
      </c>
      <c r="AB141" t="s">
        <v>411</v>
      </c>
      <c r="AC141" t="s">
        <v>412</v>
      </c>
      <c r="AD141" t="s">
        <v>413</v>
      </c>
      <c r="AE141" t="s">
        <v>414</v>
      </c>
      <c r="AF141" t="s">
        <v>415</v>
      </c>
      <c r="AG141" t="s">
        <v>416</v>
      </c>
      <c r="AH141" t="s">
        <v>417</v>
      </c>
      <c r="AI141" t="s">
        <v>418</v>
      </c>
      <c r="AJ141" t="s">
        <v>419</v>
      </c>
      <c r="AK141" t="s">
        <v>420</v>
      </c>
      <c r="AL141" t="s">
        <v>421</v>
      </c>
      <c r="AM141" t="s">
        <v>422</v>
      </c>
      <c r="AN141" t="s">
        <v>423</v>
      </c>
      <c r="AO141" t="s">
        <v>424</v>
      </c>
      <c r="AP141" t="s">
        <v>425</v>
      </c>
      <c r="AQ141" t="s">
        <v>426</v>
      </c>
      <c r="AR141" t="s">
        <v>427</v>
      </c>
      <c r="AS141" t="s">
        <v>428</v>
      </c>
      <c r="AT141" t="s">
        <v>429</v>
      </c>
      <c r="AU141" t="s">
        <v>430</v>
      </c>
      <c r="AV141" t="s">
        <v>431</v>
      </c>
      <c r="AW141" t="s">
        <v>432</v>
      </c>
      <c r="AX141" t="s">
        <v>433</v>
      </c>
      <c r="AY141" t="s">
        <v>434</v>
      </c>
      <c r="AZ141" t="s">
        <v>435</v>
      </c>
      <c r="BA141" t="s">
        <v>436</v>
      </c>
      <c r="BB141" t="s">
        <v>437</v>
      </c>
      <c r="BC141">
        <v>0.18009836933751219</v>
      </c>
      <c r="BD141">
        <v>0.85069141349504751</v>
      </c>
      <c r="BE141">
        <v>0.7448758921751748</v>
      </c>
      <c r="BF141">
        <v>0.27632625754798551</v>
      </c>
      <c r="BG141">
        <v>0</v>
      </c>
      <c r="BH141">
        <v>2.3022084851507398</v>
      </c>
      <c r="BI141">
        <v>2.0857339333632541</v>
      </c>
      <c r="BJ141">
        <v>1.0212214570689919</v>
      </c>
      <c r="BK141">
        <v>0.16358753293128581</v>
      </c>
      <c r="BL141">
        <v>2.290570120632542</v>
      </c>
      <c r="BM141">
        <v>0.32290650439825092</v>
      </c>
      <c r="BN141">
        <v>1.393031123544201</v>
      </c>
      <c r="BO141">
        <v>0.47317302135850658</v>
      </c>
      <c r="BP141">
        <v>0.51458760247687718</v>
      </c>
      <c r="BQ141">
        <v>0.33284849016013812</v>
      </c>
      <c r="BR141">
        <v>0.45928462872041098</v>
      </c>
      <c r="BS141">
        <v>0.77851602781276341</v>
      </c>
      <c r="BT141">
        <v>2.6352059822058091</v>
      </c>
      <c r="BU141">
        <v>1.159792878136888</v>
      </c>
      <c r="BV141">
        <v>0.1647753803101816</v>
      </c>
      <c r="BW141">
        <v>0.40500499523236788</v>
      </c>
      <c r="BX141">
        <v>3.07246431305673</v>
      </c>
      <c r="BY141">
        <v>1.7741560773107281</v>
      </c>
      <c r="BZ141">
        <v>0.70714939590439807</v>
      </c>
      <c r="CA141">
        <v>0.0164391349833506</v>
      </c>
      <c r="CB141">
        <v>1.160132447523839</v>
      </c>
      <c r="CC141">
        <v>0.73192880619022871</v>
      </c>
      <c r="CD141">
        <v>1.5461819957806271</v>
      </c>
      <c r="CE141">
        <v>0.0929413104811075</v>
      </c>
      <c r="CF141">
        <v>0.43866586947978697</v>
      </c>
      <c r="CG141">
        <v>0.0890851456298654</v>
      </c>
      <c r="CH141">
        <v>0.055194162381952697</v>
      </c>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row>
    <row r="142">
      <c r="A142" t="s">
        <v>701</v>
      </c>
      <c r="B142">
        <v>2007</v>
      </c>
      <c r="C142" t="s">
        <v>707</v>
      </c>
      <c r="D142">
        <v>20</v>
      </c>
      <c r="E142" t="s">
        <v>60</v>
      </c>
      <c r="F142" t="s">
        <v>22</v>
      </c>
      <c r="G142" t="s">
        <v>717</v>
      </c>
      <c r="H142">
        <v>7.7696148802228411</v>
      </c>
      <c r="I142">
        <v>13.92324266501929</v>
      </c>
      <c r="J142">
        <v>13.733242441579261</v>
      </c>
      <c r="K142">
        <v>11.776325350271771</v>
      </c>
      <c r="L142">
        <v>7.2154266488629766</v>
      </c>
      <c r="M142">
        <v>14.682143634217971</v>
      </c>
      <c r="N142">
        <v>16.22074138155487</v>
      </c>
      <c r="O142">
        <v>14.13324892842788</v>
      </c>
      <c r="P142">
        <v>12.385150053334</v>
      </c>
      <c r="Q142">
        <v>6.2123150929179651</v>
      </c>
      <c r="R142">
        <v>3.2044237236795561</v>
      </c>
      <c r="S142">
        <v>7.9264153710655822</v>
      </c>
      <c r="T142">
        <v>8.3219062515681408</v>
      </c>
      <c r="U142">
        <v>7.7728511026322487</v>
      </c>
      <c r="V142">
        <v>6.3653851496795548</v>
      </c>
      <c r="W142" t="s">
        <v>407</v>
      </c>
      <c r="X142" t="s">
        <v>408</v>
      </c>
      <c r="Y142" t="s">
        <v>409</v>
      </c>
      <c r="Z142" t="s">
        <v>410</v>
      </c>
      <c r="AA142" t="s">
        <v>150</v>
      </c>
      <c r="AB142" t="s">
        <v>411</v>
      </c>
      <c r="AC142" t="s">
        <v>412</v>
      </c>
      <c r="AD142" t="s">
        <v>413</v>
      </c>
      <c r="AE142" t="s">
        <v>414</v>
      </c>
      <c r="AF142" t="s">
        <v>415</v>
      </c>
      <c r="AG142" t="s">
        <v>416</v>
      </c>
      <c r="AH142" t="s">
        <v>417</v>
      </c>
      <c r="AI142" t="s">
        <v>418</v>
      </c>
      <c r="AJ142" t="s">
        <v>419</v>
      </c>
      <c r="AK142" t="s">
        <v>420</v>
      </c>
      <c r="AL142" t="s">
        <v>421</v>
      </c>
      <c r="AM142" t="s">
        <v>422</v>
      </c>
      <c r="AN142" t="s">
        <v>423</v>
      </c>
      <c r="AO142" t="s">
        <v>424</v>
      </c>
      <c r="AP142" t="s">
        <v>425</v>
      </c>
      <c r="AQ142" t="s">
        <v>426</v>
      </c>
      <c r="AR142" t="s">
        <v>427</v>
      </c>
      <c r="AS142" t="s">
        <v>428</v>
      </c>
      <c r="AT142" t="s">
        <v>429</v>
      </c>
      <c r="AU142" t="s">
        <v>430</v>
      </c>
      <c r="AV142" t="s">
        <v>431</v>
      </c>
      <c r="AW142" t="s">
        <v>432</v>
      </c>
      <c r="AX142" t="s">
        <v>433</v>
      </c>
      <c r="AY142" t="s">
        <v>434</v>
      </c>
      <c r="AZ142" t="s">
        <v>435</v>
      </c>
      <c r="BA142" t="s">
        <v>436</v>
      </c>
      <c r="BB142" t="s">
        <v>437</v>
      </c>
      <c r="BC142">
        <v>3.3907019565681371</v>
      </c>
      <c r="BD142">
        <v>10.06488963124807</v>
      </c>
      <c r="BE142">
        <v>4.2475976169540841</v>
      </c>
      <c r="BF142">
        <v>15.159557418689859</v>
      </c>
      <c r="BG142">
        <v>12.2146080470371</v>
      </c>
      <c r="BH142">
        <v>6.6921353461177286</v>
      </c>
      <c r="BI142">
        <v>0.65685036424585075</v>
      </c>
      <c r="BJ142">
        <v>4.6101206366183547</v>
      </c>
      <c r="BK142">
        <v>1.6119145303929829</v>
      </c>
      <c r="BL142">
        <v>9.2604909224188319</v>
      </c>
      <c r="BM142">
        <v>13.549558173250711</v>
      </c>
      <c r="BN142">
        <v>3.7168556999418612</v>
      </c>
      <c r="BO142">
        <v>10.7937882657726</v>
      </c>
      <c r="BP142">
        <v>3.3533942226365698</v>
      </c>
      <c r="BQ142">
        <v>7.3304008679195274</v>
      </c>
      <c r="BR142">
        <v>1.572206710025668</v>
      </c>
      <c r="BS142">
        <v>6.6808924882414011</v>
      </c>
      <c r="BT142">
        <v>9.0865628697872083</v>
      </c>
      <c r="BU142">
        <v>3.801915414358763</v>
      </c>
      <c r="BV142">
        <v>15.868103771391249</v>
      </c>
      <c r="BW142">
        <v>3.6422703242961272</v>
      </c>
      <c r="BX142">
        <v>1.8236123451179731</v>
      </c>
      <c r="BY142">
        <v>4.7012914735307181</v>
      </c>
      <c r="BZ142">
        <v>22.575986864710661</v>
      </c>
      <c r="CA142">
        <v>2.827563664974083</v>
      </c>
      <c r="CB142">
        <v>3.3552896914641082</v>
      </c>
      <c r="CC142">
        <v>20.26429417856728</v>
      </c>
      <c r="CD142">
        <v>4.3643958541219501</v>
      </c>
      <c r="CE142">
        <v>1.63561673794684</v>
      </c>
      <c r="CF142">
        <v>8.200239218722599</v>
      </c>
      <c r="CG142">
        <v>21.07708415888505</v>
      </c>
      <c r="CH142">
        <v>3.1437254407757629</v>
      </c>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row>
    <row r="143">
      <c r="A143" t="s">
        <v>701</v>
      </c>
      <c r="B143">
        <v>2007</v>
      </c>
      <c r="C143" t="s">
        <v>707</v>
      </c>
      <c r="D143">
        <v>21</v>
      </c>
      <c r="E143" t="s">
        <v>60</v>
      </c>
      <c r="F143" t="s">
        <v>17</v>
      </c>
      <c r="G143" t="s">
        <v>718</v>
      </c>
      <c r="H143">
        <v>6.5717889910605773</v>
      </c>
      <c r="I143">
        <v>1.7034703460549121</v>
      </c>
      <c r="J143">
        <v>0.60473940970823203</v>
      </c>
      <c r="K143">
        <v>0.23130532606006629</v>
      </c>
      <c r="L143">
        <v>0.017249793122808998</v>
      </c>
      <c r="M143">
        <v>0.65058034492648842</v>
      </c>
      <c r="N143">
        <v>0.21288115320767181</v>
      </c>
      <c r="O143">
        <v>0.25051967405497838</v>
      </c>
      <c r="P143">
        <v>0.038284535479112397</v>
      </c>
      <c r="Q143">
        <v>0.0152615895214301</v>
      </c>
      <c r="R143">
        <v>13.586288060327229</v>
      </c>
      <c r="S143">
        <v>6.661633708034211</v>
      </c>
      <c r="T143">
        <v>4.0465039037623418</v>
      </c>
      <c r="U143">
        <v>2.2285719100718699</v>
      </c>
      <c r="V143">
        <v>0.59480647333491476</v>
      </c>
      <c r="W143" t="s">
        <v>407</v>
      </c>
      <c r="X143" t="s">
        <v>408</v>
      </c>
      <c r="Y143" t="s">
        <v>409</v>
      </c>
      <c r="Z143" t="s">
        <v>410</v>
      </c>
      <c r="AA143" t="s">
        <v>150</v>
      </c>
      <c r="AB143" t="s">
        <v>411</v>
      </c>
      <c r="AC143" t="s">
        <v>412</v>
      </c>
      <c r="AD143" t="s">
        <v>413</v>
      </c>
      <c r="AE143" t="s">
        <v>414</v>
      </c>
      <c r="AF143" t="s">
        <v>415</v>
      </c>
      <c r="AG143" t="s">
        <v>416</v>
      </c>
      <c r="AH143" t="s">
        <v>417</v>
      </c>
      <c r="AI143" t="s">
        <v>418</v>
      </c>
      <c r="AJ143" t="s">
        <v>419</v>
      </c>
      <c r="AK143" t="s">
        <v>420</v>
      </c>
      <c r="AL143" t="s">
        <v>421</v>
      </c>
      <c r="AM143" t="s">
        <v>422</v>
      </c>
      <c r="AN143" t="s">
        <v>423</v>
      </c>
      <c r="AO143" t="s">
        <v>424</v>
      </c>
      <c r="AP143" t="s">
        <v>425</v>
      </c>
      <c r="AQ143" t="s">
        <v>426</v>
      </c>
      <c r="AR143" t="s">
        <v>427</v>
      </c>
      <c r="AS143" t="s">
        <v>428</v>
      </c>
      <c r="AT143" t="s">
        <v>429</v>
      </c>
      <c r="AU143" t="s">
        <v>430</v>
      </c>
      <c r="AV143" t="s">
        <v>431</v>
      </c>
      <c r="AW143" t="s">
        <v>432</v>
      </c>
      <c r="AX143" t="s">
        <v>433</v>
      </c>
      <c r="AY143" t="s">
        <v>434</v>
      </c>
      <c r="AZ143" t="s">
        <v>435</v>
      </c>
      <c r="BA143" t="s">
        <v>436</v>
      </c>
      <c r="BB143" t="s">
        <v>437</v>
      </c>
      <c r="BC143">
        <v>5.5781127429627322</v>
      </c>
      <c r="BD143">
        <v>4.9338750053078284</v>
      </c>
      <c r="BE143">
        <v>0.60537923502276203</v>
      </c>
      <c r="BF143">
        <v>2.7823876263189589</v>
      </c>
      <c r="BG143">
        <v>0</v>
      </c>
      <c r="BH143">
        <v>0.98054388340976295</v>
      </c>
      <c r="BI143">
        <v>6.1385391052004312</v>
      </c>
      <c r="BJ143">
        <v>19.7858105476205</v>
      </c>
      <c r="BK143">
        <v>0.57256049316384772</v>
      </c>
      <c r="BL143">
        <v>1.544181268933702</v>
      </c>
      <c r="BM143">
        <v>7.1239092826406463</v>
      </c>
      <c r="BN143">
        <v>0.1097033886224239</v>
      </c>
      <c r="BO143">
        <v>0</v>
      </c>
      <c r="BP143">
        <v>4.8581262257255116</v>
      </c>
      <c r="BQ143">
        <v>2.7889981021580619</v>
      </c>
      <c r="BR143">
        <v>4.7386702731770072</v>
      </c>
      <c r="BS143">
        <v>0.41997424222015273</v>
      </c>
      <c r="BT143">
        <v>5.4732856378311556</v>
      </c>
      <c r="BU143">
        <v>1.563555667489759</v>
      </c>
      <c r="BV143">
        <v>0.46415045727032722</v>
      </c>
      <c r="BW143">
        <v>1.102488019676827</v>
      </c>
      <c r="BX143">
        <v>0.79982999136170796</v>
      </c>
      <c r="BY143">
        <v>8.1070089101239713</v>
      </c>
      <c r="BZ143">
        <v>3.0158714331335492</v>
      </c>
      <c r="CA143">
        <v>2.28801973630681</v>
      </c>
      <c r="CB143">
        <v>8.6175284439334341</v>
      </c>
      <c r="CC143">
        <v>0.0307893106699434</v>
      </c>
      <c r="CD143">
        <v>3.603579208328088</v>
      </c>
      <c r="CE143">
        <v>0.43542063123060809</v>
      </c>
      <c r="CF143">
        <v>2.1665114926512312</v>
      </c>
      <c r="CG143">
        <v>0.36146088475696803</v>
      </c>
      <c r="CH143">
        <v>1.8671245827272469</v>
      </c>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row>
    <row r="144">
      <c r="A144" t="s">
        <v>701</v>
      </c>
      <c r="B144">
        <v>2007</v>
      </c>
      <c r="C144" t="s">
        <v>707</v>
      </c>
      <c r="D144">
        <v>22</v>
      </c>
      <c r="E144" t="s">
        <v>54</v>
      </c>
      <c r="F144" t="s">
        <v>49</v>
      </c>
      <c r="G144" t="s">
        <v>186</v>
      </c>
      <c r="H144">
        <v>1.4062409659162931</v>
      </c>
      <c r="I144">
        <v>0.84858040524046952</v>
      </c>
      <c r="J144">
        <v>0.36683281704347009</v>
      </c>
      <c r="K144">
        <v>0.33487739985527393</v>
      </c>
      <c r="L144">
        <v>0.071483655789195202</v>
      </c>
      <c r="M144">
        <v>0.33526419161512572</v>
      </c>
      <c r="N144">
        <v>0.31464983644597361</v>
      </c>
      <c r="O144">
        <v>0.2031263507117711</v>
      </c>
      <c r="P144">
        <v>0.111749206823387</v>
      </c>
      <c r="Q144">
        <v>0.060795485442260599</v>
      </c>
      <c r="R144">
        <v>2.3172828659735352</v>
      </c>
      <c r="S144">
        <v>1.7978437862410701</v>
      </c>
      <c r="T144">
        <v>1.733202519294756</v>
      </c>
      <c r="U144">
        <v>0.90331379909256837</v>
      </c>
      <c r="V144">
        <v>0.744395845435184</v>
      </c>
      <c r="W144" t="s">
        <v>407</v>
      </c>
      <c r="X144" t="s">
        <v>408</v>
      </c>
      <c r="Y144" t="s">
        <v>409</v>
      </c>
      <c r="Z144" t="s">
        <v>410</v>
      </c>
      <c r="AA144" t="s">
        <v>150</v>
      </c>
      <c r="AB144" t="s">
        <v>411</v>
      </c>
      <c r="AC144" t="s">
        <v>412</v>
      </c>
      <c r="AD144" t="s">
        <v>413</v>
      </c>
      <c r="AE144" t="s">
        <v>414</v>
      </c>
      <c r="AF144" t="s">
        <v>415</v>
      </c>
      <c r="AG144" t="s">
        <v>416</v>
      </c>
      <c r="AH144" t="s">
        <v>417</v>
      </c>
      <c r="AI144" t="s">
        <v>418</v>
      </c>
      <c r="AJ144" t="s">
        <v>419</v>
      </c>
      <c r="AK144" t="s">
        <v>420</v>
      </c>
      <c r="AL144" t="s">
        <v>421</v>
      </c>
      <c r="AM144" t="s">
        <v>422</v>
      </c>
      <c r="AN144" t="s">
        <v>423</v>
      </c>
      <c r="AO144" t="s">
        <v>424</v>
      </c>
      <c r="AP144" t="s">
        <v>425</v>
      </c>
      <c r="AQ144" t="s">
        <v>426</v>
      </c>
      <c r="AR144" t="s">
        <v>427</v>
      </c>
      <c r="AS144" t="s">
        <v>428</v>
      </c>
      <c r="AT144" t="s">
        <v>429</v>
      </c>
      <c r="AU144" t="s">
        <v>430</v>
      </c>
      <c r="AV144" t="s">
        <v>431</v>
      </c>
      <c r="AW144" t="s">
        <v>432</v>
      </c>
      <c r="AX144" t="s">
        <v>433</v>
      </c>
      <c r="AY144" t="s">
        <v>434</v>
      </c>
      <c r="AZ144" t="s">
        <v>435</v>
      </c>
      <c r="BA144" t="s">
        <v>436</v>
      </c>
      <c r="BB144" t="s">
        <v>437</v>
      </c>
      <c r="BC144">
        <v>0.19784249622045089</v>
      </c>
      <c r="BD144">
        <v>1.0007988823429479</v>
      </c>
      <c r="BE144">
        <v>0.78286831004302471</v>
      </c>
      <c r="BF144">
        <v>0.33674482986411303</v>
      </c>
      <c r="BG144">
        <v>0</v>
      </c>
      <c r="BH144">
        <v>2.4935289640582901</v>
      </c>
      <c r="BI144">
        <v>2.2378012434047161</v>
      </c>
      <c r="BJ144">
        <v>1.350749335406269</v>
      </c>
      <c r="BK144">
        <v>0.16724086792018181</v>
      </c>
      <c r="BL144">
        <v>2.568038233512127</v>
      </c>
      <c r="BM144">
        <v>0.40705990044214052</v>
      </c>
      <c r="BN144">
        <v>1.44845719394299</v>
      </c>
      <c r="BO144">
        <v>0.53042609047028444</v>
      </c>
      <c r="BP144">
        <v>0.56062329934050492</v>
      </c>
      <c r="BQ144">
        <v>0.37032294660482801</v>
      </c>
      <c r="BR144">
        <v>0.49022193177970808</v>
      </c>
      <c r="BS144">
        <v>0.83802291842052978</v>
      </c>
      <c r="BT144">
        <v>3.0842711958917581</v>
      </c>
      <c r="BU144">
        <v>1.2255493754715909</v>
      </c>
      <c r="BV144">
        <v>0.19694014556159789</v>
      </c>
      <c r="BW144">
        <v>0.42517869693183657</v>
      </c>
      <c r="BX144">
        <v>3.1552402208275598</v>
      </c>
      <c r="BY144">
        <v>2.0347763435249488</v>
      </c>
      <c r="BZ144">
        <v>0.95036561823436894</v>
      </c>
      <c r="CA144">
        <v>0.0173254319019258</v>
      </c>
      <c r="CB144">
        <v>1.3179252396245951</v>
      </c>
      <c r="CC144">
        <v>0.91829819066606055</v>
      </c>
      <c r="CD144">
        <v>1.6800477842683761</v>
      </c>
      <c r="CE144">
        <v>0.094906867166031597</v>
      </c>
      <c r="CF144">
        <v>0.48940083391069322</v>
      </c>
      <c r="CG144">
        <v>0.11339548851195989</v>
      </c>
      <c r="CH144">
        <v>0.058105754599982497</v>
      </c>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row>
    <row r="145">
      <c r="A145" t="s">
        <v>701</v>
      </c>
      <c r="B145">
        <v>2007</v>
      </c>
      <c r="C145" t="s">
        <v>707</v>
      </c>
      <c r="D145">
        <v>23</v>
      </c>
      <c r="E145" t="s">
        <v>54</v>
      </c>
      <c r="F145" t="s">
        <v>48</v>
      </c>
      <c r="G145" t="s">
        <v>186</v>
      </c>
      <c r="H145">
        <v>98.593759034083817</v>
      </c>
      <c r="I145">
        <v>99.151419594759489</v>
      </c>
      <c r="J145">
        <v>99.633167182956555</v>
      </c>
      <c r="K145">
        <v>99.665122600144741</v>
      </c>
      <c r="L145">
        <v>99.92851634421082</v>
      </c>
      <c r="M145">
        <v>99.664735808384918</v>
      </c>
      <c r="N145">
        <v>99.685350163554006</v>
      </c>
      <c r="O145">
        <v>99.796873649288258</v>
      </c>
      <c r="P145">
        <v>99.888250793176624</v>
      </c>
      <c r="Q145">
        <v>99.93920451455773</v>
      </c>
      <c r="R145">
        <v>97.68271713402649</v>
      </c>
      <c r="S145">
        <v>98.202156213758883</v>
      </c>
      <c r="T145">
        <v>98.26679748070525</v>
      </c>
      <c r="U145">
        <v>99.09668620090747</v>
      </c>
      <c r="V145">
        <v>99.255604154564764</v>
      </c>
      <c r="W145" t="s">
        <v>407</v>
      </c>
      <c r="X145" t="s">
        <v>408</v>
      </c>
      <c r="Y145" t="s">
        <v>409</v>
      </c>
      <c r="Z145" t="s">
        <v>410</v>
      </c>
      <c r="AA145" t="s">
        <v>150</v>
      </c>
      <c r="AB145" t="s">
        <v>411</v>
      </c>
      <c r="AC145" t="s">
        <v>412</v>
      </c>
      <c r="AD145" t="s">
        <v>413</v>
      </c>
      <c r="AE145" t="s">
        <v>414</v>
      </c>
      <c r="AF145" t="s">
        <v>415</v>
      </c>
      <c r="AG145" t="s">
        <v>416</v>
      </c>
      <c r="AH145" t="s">
        <v>417</v>
      </c>
      <c r="AI145" t="s">
        <v>418</v>
      </c>
      <c r="AJ145" t="s">
        <v>419</v>
      </c>
      <c r="AK145" t="s">
        <v>420</v>
      </c>
      <c r="AL145" t="s">
        <v>421</v>
      </c>
      <c r="AM145" t="s">
        <v>422</v>
      </c>
      <c r="AN145" t="s">
        <v>423</v>
      </c>
      <c r="AO145" t="s">
        <v>424</v>
      </c>
      <c r="AP145" t="s">
        <v>425</v>
      </c>
      <c r="AQ145" t="s">
        <v>426</v>
      </c>
      <c r="AR145" t="s">
        <v>427</v>
      </c>
      <c r="AS145" t="s">
        <v>428</v>
      </c>
      <c r="AT145" t="s">
        <v>429</v>
      </c>
      <c r="AU145" t="s">
        <v>430</v>
      </c>
      <c r="AV145" t="s">
        <v>431</v>
      </c>
      <c r="AW145" t="s">
        <v>432</v>
      </c>
      <c r="AX145" t="s">
        <v>433</v>
      </c>
      <c r="AY145" t="s">
        <v>434</v>
      </c>
      <c r="AZ145" t="s">
        <v>435</v>
      </c>
      <c r="BA145" t="s">
        <v>436</v>
      </c>
      <c r="BB145" t="s">
        <v>437</v>
      </c>
      <c r="BC145">
        <v>99.802157503779569</v>
      </c>
      <c r="BD145">
        <v>98.999201117657051</v>
      </c>
      <c r="BE145">
        <v>99.217131689956915</v>
      </c>
      <c r="BF145">
        <v>99.663255170135869</v>
      </c>
      <c r="BG145">
        <v>100</v>
      </c>
      <c r="BH145">
        <v>97.506471035941615</v>
      </c>
      <c r="BI145">
        <v>97.762198756595282</v>
      </c>
      <c r="BJ145">
        <v>98.649250664593708</v>
      </c>
      <c r="BK145">
        <v>99.832759132079815</v>
      </c>
      <c r="BL145">
        <v>97.431961766487873</v>
      </c>
      <c r="BM145">
        <v>99.592940099557865</v>
      </c>
      <c r="BN145">
        <v>98.551542806057029</v>
      </c>
      <c r="BO145">
        <v>99.469573909529714</v>
      </c>
      <c r="BP145">
        <v>99.439376700659494</v>
      </c>
      <c r="BQ145">
        <v>99.629677053395156</v>
      </c>
      <c r="BR145">
        <v>99.509778068220299</v>
      </c>
      <c r="BS145">
        <v>99.161977081579479</v>
      </c>
      <c r="BT145">
        <v>96.915728804108241</v>
      </c>
      <c r="BU145">
        <v>98.774450624528384</v>
      </c>
      <c r="BV145">
        <v>99.803059854438402</v>
      </c>
      <c r="BW145">
        <v>99.574821303068134</v>
      </c>
      <c r="BX145">
        <v>96.844759779172591</v>
      </c>
      <c r="BY145">
        <v>97.965223656475047</v>
      </c>
      <c r="BZ145">
        <v>99.049634381765628</v>
      </c>
      <c r="CA145">
        <v>99.982674568098091</v>
      </c>
      <c r="CB145">
        <v>98.682074760375414</v>
      </c>
      <c r="CC145">
        <v>99.081701809333936</v>
      </c>
      <c r="CD145">
        <v>98.319952215731632</v>
      </c>
      <c r="CE145">
        <v>99.905093132833969</v>
      </c>
      <c r="CF145">
        <v>99.510599166089293</v>
      </c>
      <c r="CG145">
        <v>99.886604511488045</v>
      </c>
      <c r="CH145">
        <v>99.941894245400022</v>
      </c>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row>
    <row r="146">
      <c r="A146" t="s">
        <v>701</v>
      </c>
      <c r="B146">
        <v>2007</v>
      </c>
      <c r="C146" t="s">
        <v>707</v>
      </c>
      <c r="D146">
        <v>29</v>
      </c>
      <c r="E146" t="s">
        <v>57</v>
      </c>
      <c r="F146" t="s">
        <v>49</v>
      </c>
      <c r="G146" t="s">
        <v>719</v>
      </c>
      <c r="H146">
        <v>60.57136226820753</v>
      </c>
      <c r="I146">
        <v>65.407681620165633</v>
      </c>
      <c r="J146">
        <v>70.540013780928291</v>
      </c>
      <c r="K146">
        <v>78.345002812925401</v>
      </c>
      <c r="L146">
        <v>87.171435426871795</v>
      </c>
      <c r="M146">
        <v>71.016091665325547</v>
      </c>
      <c r="N146">
        <v>73.030648789822678</v>
      </c>
      <c r="O146">
        <v>77.931924256930245</v>
      </c>
      <c r="P146">
        <v>81.35016532005443</v>
      </c>
      <c r="Q146">
        <v>89.715182654126096</v>
      </c>
      <c r="R146">
        <v>54.833617150456668</v>
      </c>
      <c r="S146">
        <v>52.528862856947732</v>
      </c>
      <c r="T146">
        <v>54.556294910444251</v>
      </c>
      <c r="U146">
        <v>60.977038757034947</v>
      </c>
      <c r="V146">
        <v>69.258941691951819</v>
      </c>
      <c r="W146" t="s">
        <v>407</v>
      </c>
      <c r="X146" t="s">
        <v>408</v>
      </c>
      <c r="Y146" t="s">
        <v>409</v>
      </c>
      <c r="Z146" t="s">
        <v>410</v>
      </c>
      <c r="AA146" t="s">
        <v>150</v>
      </c>
      <c r="AB146" t="s">
        <v>411</v>
      </c>
      <c r="AC146" t="s">
        <v>412</v>
      </c>
      <c r="AD146" t="s">
        <v>413</v>
      </c>
      <c r="AE146" t="s">
        <v>414</v>
      </c>
      <c r="AF146" t="s">
        <v>415</v>
      </c>
      <c r="AG146" t="s">
        <v>416</v>
      </c>
      <c r="AH146" t="s">
        <v>417</v>
      </c>
      <c r="AI146" t="s">
        <v>418</v>
      </c>
      <c r="AJ146" t="s">
        <v>419</v>
      </c>
      <c r="AK146" t="s">
        <v>420</v>
      </c>
      <c r="AL146" t="s">
        <v>421</v>
      </c>
      <c r="AM146" t="s">
        <v>422</v>
      </c>
      <c r="AN146" t="s">
        <v>423</v>
      </c>
      <c r="AO146" t="s">
        <v>424</v>
      </c>
      <c r="AP146" t="s">
        <v>425</v>
      </c>
      <c r="AQ146" t="s">
        <v>426</v>
      </c>
      <c r="AR146" t="s">
        <v>427</v>
      </c>
      <c r="AS146" t="s">
        <v>428</v>
      </c>
      <c r="AT146" t="s">
        <v>429</v>
      </c>
      <c r="AU146" t="s">
        <v>430</v>
      </c>
      <c r="AV146" t="s">
        <v>431</v>
      </c>
      <c r="AW146" t="s">
        <v>432</v>
      </c>
      <c r="AX146" t="s">
        <v>433</v>
      </c>
      <c r="AY146" t="s">
        <v>434</v>
      </c>
      <c r="AZ146" t="s">
        <v>435</v>
      </c>
      <c r="BA146" t="s">
        <v>436</v>
      </c>
      <c r="BB146" t="s">
        <v>437</v>
      </c>
      <c r="BC146">
        <v>86.105559959922388</v>
      </c>
      <c r="BD146">
        <v>77.697163901808636</v>
      </c>
      <c r="BE146">
        <v>84.75752904590972</v>
      </c>
      <c r="BF146">
        <v>76.876612806858688</v>
      </c>
      <c r="BG146">
        <v>87.002245929384543</v>
      </c>
      <c r="BH146">
        <v>51.362279055870118</v>
      </c>
      <c r="BI146">
        <v>69.690313976329875</v>
      </c>
      <c r="BJ146">
        <v>69.930712198046891</v>
      </c>
      <c r="BK146">
        <v>70.204283121731649</v>
      </c>
      <c r="BL146">
        <v>44.009820557439532</v>
      </c>
      <c r="BM146">
        <v>75.809973902934303</v>
      </c>
      <c r="BN146">
        <v>32.491156339262588</v>
      </c>
      <c r="BO146">
        <v>79.016067827894503</v>
      </c>
      <c r="BP146">
        <v>63.014456329251281</v>
      </c>
      <c r="BQ146">
        <v>36.870230221657067</v>
      </c>
      <c r="BR146">
        <v>85.87629628901972</v>
      </c>
      <c r="BS146">
        <v>63.603717040284558</v>
      </c>
      <c r="BT146">
        <v>32.996847333716609</v>
      </c>
      <c r="BU146">
        <v>79.68417016891155</v>
      </c>
      <c r="BV146">
        <v>73.866987571783767</v>
      </c>
      <c r="BW146">
        <v>82.016151157779447</v>
      </c>
      <c r="BX146">
        <v>28.805827662007399</v>
      </c>
      <c r="BY146">
        <v>58.935834410820533</v>
      </c>
      <c r="BZ146">
        <v>58.324654723369761</v>
      </c>
      <c r="CA146">
        <v>93.745177637285067</v>
      </c>
      <c r="CB146">
        <v>79.995290600401177</v>
      </c>
      <c r="CC146">
        <v>64.548121934711006</v>
      </c>
      <c r="CD146">
        <v>59.738131348327506</v>
      </c>
      <c r="CE146">
        <v>90.944167356078253</v>
      </c>
      <c r="CF146">
        <v>78.546848138660252</v>
      </c>
      <c r="CG146">
        <v>72.667079697006685</v>
      </c>
      <c r="CH146">
        <v>88.626747960521385</v>
      </c>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row>
    <row r="147">
      <c r="A147" t="s">
        <v>701</v>
      </c>
      <c r="B147">
        <v>2007</v>
      </c>
      <c r="C147" t="s">
        <v>707</v>
      </c>
      <c r="D147">
        <v>30</v>
      </c>
      <c r="E147" t="s">
        <v>57</v>
      </c>
      <c r="F147" t="s">
        <v>48</v>
      </c>
      <c r="G147" t="s">
        <v>186</v>
      </c>
      <c r="H147">
        <v>39.428637731791937</v>
      </c>
      <c r="I147">
        <v>34.592318379834289</v>
      </c>
      <c r="J147">
        <v>29.459986219071968</v>
      </c>
      <c r="K147">
        <v>21.654997187074969</v>
      </c>
      <c r="L147">
        <v>12.82856457312837</v>
      </c>
      <c r="M147">
        <v>28.98390833467424</v>
      </c>
      <c r="N147">
        <v>26.969351210177201</v>
      </c>
      <c r="O147">
        <v>22.06807574306999</v>
      </c>
      <c r="P147">
        <v>18.64983467994557</v>
      </c>
      <c r="Q147">
        <v>10.28481734587379</v>
      </c>
      <c r="R147">
        <v>45.166382849543503</v>
      </c>
      <c r="S147">
        <v>47.47113714305187</v>
      </c>
      <c r="T147">
        <v>45.443705089555507</v>
      </c>
      <c r="U147">
        <v>39.022961242964968</v>
      </c>
      <c r="V147">
        <v>30.741058308048231</v>
      </c>
      <c r="W147" t="s">
        <v>407</v>
      </c>
      <c r="X147" t="s">
        <v>408</v>
      </c>
      <c r="Y147" t="s">
        <v>409</v>
      </c>
      <c r="Z147" t="s">
        <v>410</v>
      </c>
      <c r="AA147" t="s">
        <v>150</v>
      </c>
      <c r="AB147" t="s">
        <v>411</v>
      </c>
      <c r="AC147" t="s">
        <v>412</v>
      </c>
      <c r="AD147" t="s">
        <v>413</v>
      </c>
      <c r="AE147" t="s">
        <v>414</v>
      </c>
      <c r="AF147" t="s">
        <v>415</v>
      </c>
      <c r="AG147" t="s">
        <v>416</v>
      </c>
      <c r="AH147" t="s">
        <v>417</v>
      </c>
      <c r="AI147" t="s">
        <v>418</v>
      </c>
      <c r="AJ147" t="s">
        <v>419</v>
      </c>
      <c r="AK147" t="s">
        <v>420</v>
      </c>
      <c r="AL147" t="s">
        <v>421</v>
      </c>
      <c r="AM147" t="s">
        <v>422</v>
      </c>
      <c r="AN147" t="s">
        <v>423</v>
      </c>
      <c r="AO147" t="s">
        <v>424</v>
      </c>
      <c r="AP147" t="s">
        <v>425</v>
      </c>
      <c r="AQ147" t="s">
        <v>426</v>
      </c>
      <c r="AR147" t="s">
        <v>427</v>
      </c>
      <c r="AS147" t="s">
        <v>428</v>
      </c>
      <c r="AT147" t="s">
        <v>429</v>
      </c>
      <c r="AU147" t="s">
        <v>430</v>
      </c>
      <c r="AV147" t="s">
        <v>431</v>
      </c>
      <c r="AW147" t="s">
        <v>432</v>
      </c>
      <c r="AX147" t="s">
        <v>433</v>
      </c>
      <c r="AY147" t="s">
        <v>434</v>
      </c>
      <c r="AZ147" t="s">
        <v>435</v>
      </c>
      <c r="BA147" t="s">
        <v>436</v>
      </c>
      <c r="BB147" t="s">
        <v>437</v>
      </c>
      <c r="BC147">
        <v>13.89444004007772</v>
      </c>
      <c r="BD147">
        <v>22.302836098191399</v>
      </c>
      <c r="BE147">
        <v>15.242470954090351</v>
      </c>
      <c r="BF147">
        <v>23.12338719314106</v>
      </c>
      <c r="BG147">
        <v>12.997754070615439</v>
      </c>
      <c r="BH147">
        <v>48.637720944129761</v>
      </c>
      <c r="BI147">
        <v>30.309686023670078</v>
      </c>
      <c r="BJ147">
        <v>30.069287801953109</v>
      </c>
      <c r="BK147">
        <v>29.7957168782685</v>
      </c>
      <c r="BL147">
        <v>55.990179442560631</v>
      </c>
      <c r="BM147">
        <v>24.190026097065889</v>
      </c>
      <c r="BN147">
        <v>67.50884366073744</v>
      </c>
      <c r="BO147">
        <v>20.983932172105661</v>
      </c>
      <c r="BP147">
        <v>36.985543670748633</v>
      </c>
      <c r="BQ147">
        <v>63.129769778342791</v>
      </c>
      <c r="BR147">
        <v>14.123703710980109</v>
      </c>
      <c r="BS147">
        <v>36.396282959715421</v>
      </c>
      <c r="BT147">
        <v>67.00315266628337</v>
      </c>
      <c r="BU147">
        <v>20.315829831088461</v>
      </c>
      <c r="BV147">
        <v>26.133012428216041</v>
      </c>
      <c r="BW147">
        <v>17.983848842220301</v>
      </c>
      <c r="BX147">
        <v>71.194172337992839</v>
      </c>
      <c r="BY147">
        <v>41.064165589179559</v>
      </c>
      <c r="BZ147">
        <v>41.675345276630118</v>
      </c>
      <c r="CA147">
        <v>6.2548223627148616</v>
      </c>
      <c r="CB147">
        <v>20.004709399598848</v>
      </c>
      <c r="CC147">
        <v>35.45187806528908</v>
      </c>
      <c r="CD147">
        <v>40.26186865167233</v>
      </c>
      <c r="CE147">
        <v>9.0558326439216703</v>
      </c>
      <c r="CF147">
        <v>21.45315186133983</v>
      </c>
      <c r="CG147">
        <v>27.3329203029935</v>
      </c>
      <c r="CH147">
        <v>11.37325203947856</v>
      </c>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row>
    <row r="148">
      <c r="A148" t="s">
        <v>701</v>
      </c>
      <c r="B148">
        <v>2007</v>
      </c>
      <c r="C148" t="s">
        <v>707</v>
      </c>
      <c r="D148">
        <v>31</v>
      </c>
      <c r="E148" t="s">
        <v>103</v>
      </c>
      <c r="F148" t="s">
        <v>49</v>
      </c>
      <c r="G148" t="s">
        <v>720</v>
      </c>
      <c r="H148">
        <v>60.57136226820753</v>
      </c>
      <c r="I148">
        <v>65.407681620165633</v>
      </c>
      <c r="J148">
        <v>70.540013780928291</v>
      </c>
      <c r="K148">
        <v>78.345002812925401</v>
      </c>
      <c r="L148">
        <v>87.171435426871795</v>
      </c>
      <c r="M148">
        <v>71.016091665325547</v>
      </c>
      <c r="N148">
        <v>73.030648789822678</v>
      </c>
      <c r="O148">
        <v>77.931924256930245</v>
      </c>
      <c r="P148">
        <v>81.35016532005443</v>
      </c>
      <c r="Q148">
        <v>89.715182654126096</v>
      </c>
      <c r="R148">
        <v>54.833617150456668</v>
      </c>
      <c r="S148">
        <v>52.528862856947732</v>
      </c>
      <c r="T148">
        <v>54.556294910444251</v>
      </c>
      <c r="U148">
        <v>60.977038757034947</v>
      </c>
      <c r="V148">
        <v>69.258941691951819</v>
      </c>
      <c r="W148" t="s">
        <v>407</v>
      </c>
      <c r="X148" t="s">
        <v>408</v>
      </c>
      <c r="Y148" t="s">
        <v>409</v>
      </c>
      <c r="Z148" t="s">
        <v>410</v>
      </c>
      <c r="AA148" t="s">
        <v>150</v>
      </c>
      <c r="AB148" t="s">
        <v>411</v>
      </c>
      <c r="AC148" t="s">
        <v>412</v>
      </c>
      <c r="AD148" t="s">
        <v>413</v>
      </c>
      <c r="AE148" t="s">
        <v>414</v>
      </c>
      <c r="AF148" t="s">
        <v>415</v>
      </c>
      <c r="AG148" t="s">
        <v>416</v>
      </c>
      <c r="AH148" t="s">
        <v>417</v>
      </c>
      <c r="AI148" t="s">
        <v>418</v>
      </c>
      <c r="AJ148" t="s">
        <v>419</v>
      </c>
      <c r="AK148" t="s">
        <v>420</v>
      </c>
      <c r="AL148" t="s">
        <v>421</v>
      </c>
      <c r="AM148" t="s">
        <v>422</v>
      </c>
      <c r="AN148" t="s">
        <v>423</v>
      </c>
      <c r="AO148" t="s">
        <v>424</v>
      </c>
      <c r="AP148" t="s">
        <v>425</v>
      </c>
      <c r="AQ148" t="s">
        <v>426</v>
      </c>
      <c r="AR148" t="s">
        <v>427</v>
      </c>
      <c r="AS148" t="s">
        <v>428</v>
      </c>
      <c r="AT148" t="s">
        <v>429</v>
      </c>
      <c r="AU148" t="s">
        <v>430</v>
      </c>
      <c r="AV148" t="s">
        <v>431</v>
      </c>
      <c r="AW148" t="s">
        <v>432</v>
      </c>
      <c r="AX148" t="s">
        <v>433</v>
      </c>
      <c r="AY148" t="s">
        <v>434</v>
      </c>
      <c r="AZ148" t="s">
        <v>435</v>
      </c>
      <c r="BA148" t="s">
        <v>436</v>
      </c>
      <c r="BB148" t="s">
        <v>437</v>
      </c>
      <c r="BC148">
        <v>86.105559959922388</v>
      </c>
      <c r="BD148">
        <v>77.697163901808636</v>
      </c>
      <c r="BE148">
        <v>84.75752904590972</v>
      </c>
      <c r="BF148">
        <v>76.876612806858688</v>
      </c>
      <c r="BG148">
        <v>87.002245929384543</v>
      </c>
      <c r="BH148">
        <v>51.362279055870118</v>
      </c>
      <c r="BI148">
        <v>69.690313976329875</v>
      </c>
      <c r="BJ148">
        <v>69.930712198046891</v>
      </c>
      <c r="BK148">
        <v>70.204283121731649</v>
      </c>
      <c r="BL148">
        <v>44.009820557439532</v>
      </c>
      <c r="BM148">
        <v>75.809973902934303</v>
      </c>
      <c r="BN148">
        <v>32.491156339262588</v>
      </c>
      <c r="BO148">
        <v>79.016067827894503</v>
      </c>
      <c r="BP148">
        <v>63.014456329251281</v>
      </c>
      <c r="BQ148">
        <v>36.870230221657067</v>
      </c>
      <c r="BR148">
        <v>85.87629628901972</v>
      </c>
      <c r="BS148">
        <v>63.603717040284558</v>
      </c>
      <c r="BT148">
        <v>32.996847333716609</v>
      </c>
      <c r="BU148">
        <v>79.68417016891155</v>
      </c>
      <c r="BV148">
        <v>73.866987571783767</v>
      </c>
      <c r="BW148">
        <v>82.016151157779447</v>
      </c>
      <c r="BX148">
        <v>28.805827662007399</v>
      </c>
      <c r="BY148">
        <v>58.935834410820533</v>
      </c>
      <c r="BZ148">
        <v>58.324654723369761</v>
      </c>
      <c r="CA148">
        <v>93.745177637285067</v>
      </c>
      <c r="CB148">
        <v>79.995290600401177</v>
      </c>
      <c r="CC148">
        <v>64.548121934711006</v>
      </c>
      <c r="CD148">
        <v>59.738131348327506</v>
      </c>
      <c r="CE148">
        <v>90.944167356078253</v>
      </c>
      <c r="CF148">
        <v>78.546848138660252</v>
      </c>
      <c r="CG148">
        <v>72.667079697006685</v>
      </c>
      <c r="CH148">
        <v>88.626747960521385</v>
      </c>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row>
    <row r="149">
      <c r="A149" t="s">
        <v>701</v>
      </c>
      <c r="B149">
        <v>2007</v>
      </c>
      <c r="C149" t="s">
        <v>707</v>
      </c>
      <c r="D149">
        <v>32</v>
      </c>
      <c r="E149" t="s">
        <v>103</v>
      </c>
      <c r="F149" t="s">
        <v>48</v>
      </c>
      <c r="G149" t="s">
        <v>186</v>
      </c>
      <c r="H149">
        <v>39.428637731791937</v>
      </c>
      <c r="I149">
        <v>34.592318379834289</v>
      </c>
      <c r="J149">
        <v>29.459986219071968</v>
      </c>
      <c r="K149">
        <v>21.654997187074969</v>
      </c>
      <c r="L149">
        <v>12.82856457312837</v>
      </c>
      <c r="M149">
        <v>28.98390833467424</v>
      </c>
      <c r="N149">
        <v>26.969351210177201</v>
      </c>
      <c r="O149">
        <v>22.06807574306999</v>
      </c>
      <c r="P149">
        <v>18.64983467994557</v>
      </c>
      <c r="Q149">
        <v>10.28481734587379</v>
      </c>
      <c r="R149">
        <v>45.166382849543503</v>
      </c>
      <c r="S149">
        <v>47.47113714305187</v>
      </c>
      <c r="T149">
        <v>45.443705089555507</v>
      </c>
      <c r="U149">
        <v>39.022961242964968</v>
      </c>
      <c r="V149">
        <v>30.741058308048231</v>
      </c>
      <c r="W149" t="s">
        <v>407</v>
      </c>
      <c r="X149" t="s">
        <v>408</v>
      </c>
      <c r="Y149" t="s">
        <v>409</v>
      </c>
      <c r="Z149" t="s">
        <v>410</v>
      </c>
      <c r="AA149" t="s">
        <v>150</v>
      </c>
      <c r="AB149" t="s">
        <v>411</v>
      </c>
      <c r="AC149" t="s">
        <v>412</v>
      </c>
      <c r="AD149" t="s">
        <v>413</v>
      </c>
      <c r="AE149" t="s">
        <v>414</v>
      </c>
      <c r="AF149" t="s">
        <v>415</v>
      </c>
      <c r="AG149" t="s">
        <v>416</v>
      </c>
      <c r="AH149" t="s">
        <v>417</v>
      </c>
      <c r="AI149" t="s">
        <v>418</v>
      </c>
      <c r="AJ149" t="s">
        <v>419</v>
      </c>
      <c r="AK149" t="s">
        <v>420</v>
      </c>
      <c r="AL149" t="s">
        <v>421</v>
      </c>
      <c r="AM149" t="s">
        <v>422</v>
      </c>
      <c r="AN149" t="s">
        <v>423</v>
      </c>
      <c r="AO149" t="s">
        <v>424</v>
      </c>
      <c r="AP149" t="s">
        <v>425</v>
      </c>
      <c r="AQ149" t="s">
        <v>426</v>
      </c>
      <c r="AR149" t="s">
        <v>427</v>
      </c>
      <c r="AS149" t="s">
        <v>428</v>
      </c>
      <c r="AT149" t="s">
        <v>429</v>
      </c>
      <c r="AU149" t="s">
        <v>430</v>
      </c>
      <c r="AV149" t="s">
        <v>431</v>
      </c>
      <c r="AW149" t="s">
        <v>432</v>
      </c>
      <c r="AX149" t="s">
        <v>433</v>
      </c>
      <c r="AY149" t="s">
        <v>434</v>
      </c>
      <c r="AZ149" t="s">
        <v>435</v>
      </c>
      <c r="BA149" t="s">
        <v>436</v>
      </c>
      <c r="BB149" t="s">
        <v>437</v>
      </c>
      <c r="BC149">
        <v>13.89444004007772</v>
      </c>
      <c r="BD149">
        <v>22.302836098191399</v>
      </c>
      <c r="BE149">
        <v>15.242470954090351</v>
      </c>
      <c r="BF149">
        <v>23.12338719314106</v>
      </c>
      <c r="BG149">
        <v>12.997754070615439</v>
      </c>
      <c r="BH149">
        <v>48.637720944129761</v>
      </c>
      <c r="BI149">
        <v>30.309686023670078</v>
      </c>
      <c r="BJ149">
        <v>30.069287801953109</v>
      </c>
      <c r="BK149">
        <v>29.7957168782685</v>
      </c>
      <c r="BL149">
        <v>55.990179442560631</v>
      </c>
      <c r="BM149">
        <v>24.190026097065889</v>
      </c>
      <c r="BN149">
        <v>67.50884366073744</v>
      </c>
      <c r="BO149">
        <v>20.983932172105661</v>
      </c>
      <c r="BP149">
        <v>36.985543670748633</v>
      </c>
      <c r="BQ149">
        <v>63.129769778342791</v>
      </c>
      <c r="BR149">
        <v>14.123703710980109</v>
      </c>
      <c r="BS149">
        <v>36.396282959715421</v>
      </c>
      <c r="BT149">
        <v>67.00315266628337</v>
      </c>
      <c r="BU149">
        <v>20.315829831088461</v>
      </c>
      <c r="BV149">
        <v>26.133012428216041</v>
      </c>
      <c r="BW149">
        <v>17.983848842220301</v>
      </c>
      <c r="BX149">
        <v>71.194172337992839</v>
      </c>
      <c r="BY149">
        <v>41.064165589179559</v>
      </c>
      <c r="BZ149">
        <v>41.675345276630118</v>
      </c>
      <c r="CA149">
        <v>6.2548223627148616</v>
      </c>
      <c r="CB149">
        <v>20.004709399598848</v>
      </c>
      <c r="CC149">
        <v>35.45187806528908</v>
      </c>
      <c r="CD149">
        <v>40.26186865167233</v>
      </c>
      <c r="CE149">
        <v>9.0558326439216703</v>
      </c>
      <c r="CF149">
        <v>21.45315186133983</v>
      </c>
      <c r="CG149">
        <v>27.3329203029935</v>
      </c>
      <c r="CH149">
        <v>11.37325203947856</v>
      </c>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row>
    <row r="150">
      <c r="A150" t="s">
        <v>701</v>
      </c>
      <c r="B150">
        <v>2007</v>
      </c>
      <c r="C150" t="s">
        <v>707</v>
      </c>
      <c r="D150">
        <v>35</v>
      </c>
      <c r="E150" t="s">
        <v>55</v>
      </c>
      <c r="F150" t="s">
        <v>49</v>
      </c>
      <c r="G150" t="s">
        <v>186</v>
      </c>
      <c r="H150">
        <v>77.296137290972695</v>
      </c>
      <c r="I150">
        <v>87.81192788837113</v>
      </c>
      <c r="J150">
        <v>92.155679441838515</v>
      </c>
      <c r="K150">
        <v>96.485572119891472</v>
      </c>
      <c r="L150">
        <v>98.162310842956202</v>
      </c>
      <c r="M150">
        <v>88.921678310688861</v>
      </c>
      <c r="N150">
        <v>93.396371501546284</v>
      </c>
      <c r="O150">
        <v>95.719194602551667</v>
      </c>
      <c r="P150">
        <v>97.898169111179755</v>
      </c>
      <c r="Q150">
        <v>98.855514526211948</v>
      </c>
      <c r="R150">
        <v>67.605622055405192</v>
      </c>
      <c r="S150">
        <v>74.761290793674732</v>
      </c>
      <c r="T150">
        <v>79.805123901878005</v>
      </c>
      <c r="U150">
        <v>86.52609623040108</v>
      </c>
      <c r="V150">
        <v>91.645667159840073</v>
      </c>
      <c r="W150" t="s">
        <v>407</v>
      </c>
      <c r="X150" t="s">
        <v>408</v>
      </c>
      <c r="Y150" t="s">
        <v>409</v>
      </c>
      <c r="Z150" t="s">
        <v>410</v>
      </c>
      <c r="AA150" t="s">
        <v>150</v>
      </c>
      <c r="AB150" t="s">
        <v>411</v>
      </c>
      <c r="AC150" t="s">
        <v>412</v>
      </c>
      <c r="AD150" t="s">
        <v>413</v>
      </c>
      <c r="AE150" t="s">
        <v>414</v>
      </c>
      <c r="AF150" t="s">
        <v>415</v>
      </c>
      <c r="AG150" t="s">
        <v>416</v>
      </c>
      <c r="AH150" t="s">
        <v>417</v>
      </c>
      <c r="AI150" t="s">
        <v>418</v>
      </c>
      <c r="AJ150" t="s">
        <v>419</v>
      </c>
      <c r="AK150" t="s">
        <v>420</v>
      </c>
      <c r="AL150" t="s">
        <v>421</v>
      </c>
      <c r="AM150" t="s">
        <v>422</v>
      </c>
      <c r="AN150" t="s">
        <v>423</v>
      </c>
      <c r="AO150" t="s">
        <v>424</v>
      </c>
      <c r="AP150" t="s">
        <v>425</v>
      </c>
      <c r="AQ150" t="s">
        <v>426</v>
      </c>
      <c r="AR150" t="s">
        <v>427</v>
      </c>
      <c r="AS150" t="s">
        <v>428</v>
      </c>
      <c r="AT150" t="s">
        <v>429</v>
      </c>
      <c r="AU150" t="s">
        <v>430</v>
      </c>
      <c r="AV150" t="s">
        <v>431</v>
      </c>
      <c r="AW150" t="s">
        <v>432</v>
      </c>
      <c r="AX150" t="s">
        <v>433</v>
      </c>
      <c r="AY150" t="s">
        <v>434</v>
      </c>
      <c r="AZ150" t="s">
        <v>435</v>
      </c>
      <c r="BA150" t="s">
        <v>436</v>
      </c>
      <c r="BB150" t="s">
        <v>437</v>
      </c>
      <c r="BC150">
        <v>90.270648430488379</v>
      </c>
      <c r="BD150">
        <v>87.770832984228605</v>
      </c>
      <c r="BE150">
        <v>90.677005284366246</v>
      </c>
      <c r="BF150">
        <v>92.345378507265792</v>
      </c>
      <c r="BG150">
        <v>98.718692161286398</v>
      </c>
      <c r="BH150">
        <v>81.619980962427121</v>
      </c>
      <c r="BI150">
        <v>80.871201202599977</v>
      </c>
      <c r="BJ150">
        <v>77.891673391319145</v>
      </c>
      <c r="BK150">
        <v>92.864620329817356</v>
      </c>
      <c r="BL150">
        <v>78.555407452643806</v>
      </c>
      <c r="BM150">
        <v>87.835921092781291</v>
      </c>
      <c r="BN150">
        <v>80.984736921417735</v>
      </c>
      <c r="BO150">
        <v>93.575580023634757</v>
      </c>
      <c r="BP150">
        <v>89.182851279364343</v>
      </c>
      <c r="BQ150">
        <v>75.283414544610096</v>
      </c>
      <c r="BR150">
        <v>96.612706675743439</v>
      </c>
      <c r="BS150">
        <v>83.883748753397995</v>
      </c>
      <c r="BT150">
        <v>55.566558861942141</v>
      </c>
      <c r="BU150">
        <v>91.554143861601347</v>
      </c>
      <c r="BV150">
        <v>90.675169109584715</v>
      </c>
      <c r="BW150">
        <v>93.396786121168816</v>
      </c>
      <c r="BX150">
        <v>75.9457258934317</v>
      </c>
      <c r="BY150">
        <v>81.781040100726386</v>
      </c>
      <c r="BZ150">
        <v>87.02399489798708</v>
      </c>
      <c r="CA150">
        <v>97.378362480097309</v>
      </c>
      <c r="CB150">
        <v>83.789146093816697</v>
      </c>
      <c r="CC150">
        <v>89.257013423528093</v>
      </c>
      <c r="CD150">
        <v>80.684131352217605</v>
      </c>
      <c r="CE150">
        <v>97.105724106497675</v>
      </c>
      <c r="CF150">
        <v>91.062116164935404</v>
      </c>
      <c r="CG150">
        <v>93.167227287396514</v>
      </c>
      <c r="CH150">
        <v>94.160470797012024</v>
      </c>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row>
    <row r="151">
      <c r="A151" t="s">
        <v>701</v>
      </c>
      <c r="B151">
        <v>2007</v>
      </c>
      <c r="C151" t="s">
        <v>707</v>
      </c>
      <c r="D151">
        <v>36</v>
      </c>
      <c r="E151" t="s">
        <v>55</v>
      </c>
      <c r="F151" t="s">
        <v>48</v>
      </c>
      <c r="G151" t="s">
        <v>186</v>
      </c>
      <c r="H151">
        <v>22.70386270902744</v>
      </c>
      <c r="I151">
        <v>12.188072111629021</v>
      </c>
      <c r="J151">
        <v>7.8443205581618312</v>
      </c>
      <c r="K151">
        <v>3.5144278801087179</v>
      </c>
      <c r="L151">
        <v>1.837689157043926</v>
      </c>
      <c r="M151">
        <v>11.078321689310849</v>
      </c>
      <c r="N151">
        <v>6.6036284984534772</v>
      </c>
      <c r="O151">
        <v>4.2808053974483897</v>
      </c>
      <c r="P151">
        <v>2.101830888820142</v>
      </c>
      <c r="Q151">
        <v>1.1444854737880299</v>
      </c>
      <c r="R151">
        <v>32.394377944594801</v>
      </c>
      <c r="S151">
        <v>25.238709206324948</v>
      </c>
      <c r="T151">
        <v>20.194876098121949</v>
      </c>
      <c r="U151">
        <v>13.4739037695989</v>
      </c>
      <c r="V151">
        <v>8.3543328401598416</v>
      </c>
      <c r="W151" t="s">
        <v>407</v>
      </c>
      <c r="X151" t="s">
        <v>408</v>
      </c>
      <c r="Y151" t="s">
        <v>409</v>
      </c>
      <c r="Z151" t="s">
        <v>410</v>
      </c>
      <c r="AA151" t="s">
        <v>150</v>
      </c>
      <c r="AB151" t="s">
        <v>411</v>
      </c>
      <c r="AC151" t="s">
        <v>412</v>
      </c>
      <c r="AD151" t="s">
        <v>413</v>
      </c>
      <c r="AE151" t="s">
        <v>414</v>
      </c>
      <c r="AF151" t="s">
        <v>415</v>
      </c>
      <c r="AG151" t="s">
        <v>416</v>
      </c>
      <c r="AH151" t="s">
        <v>417</v>
      </c>
      <c r="AI151" t="s">
        <v>418</v>
      </c>
      <c r="AJ151" t="s">
        <v>419</v>
      </c>
      <c r="AK151" t="s">
        <v>420</v>
      </c>
      <c r="AL151" t="s">
        <v>421</v>
      </c>
      <c r="AM151" t="s">
        <v>422</v>
      </c>
      <c r="AN151" t="s">
        <v>423</v>
      </c>
      <c r="AO151" t="s">
        <v>424</v>
      </c>
      <c r="AP151" t="s">
        <v>425</v>
      </c>
      <c r="AQ151" t="s">
        <v>426</v>
      </c>
      <c r="AR151" t="s">
        <v>427</v>
      </c>
      <c r="AS151" t="s">
        <v>428</v>
      </c>
      <c r="AT151" t="s">
        <v>429</v>
      </c>
      <c r="AU151" t="s">
        <v>430</v>
      </c>
      <c r="AV151" t="s">
        <v>431</v>
      </c>
      <c r="AW151" t="s">
        <v>432</v>
      </c>
      <c r="AX151" t="s">
        <v>433</v>
      </c>
      <c r="AY151" t="s">
        <v>434</v>
      </c>
      <c r="AZ151" t="s">
        <v>435</v>
      </c>
      <c r="BA151" t="s">
        <v>436</v>
      </c>
      <c r="BB151" t="s">
        <v>437</v>
      </c>
      <c r="BC151">
        <v>9.7293515695116994</v>
      </c>
      <c r="BD151">
        <v>12.22916701577142</v>
      </c>
      <c r="BE151">
        <v>9.3229947156337971</v>
      </c>
      <c r="BF151">
        <v>7.6546214927341376</v>
      </c>
      <c r="BG151">
        <v>1.2813078387135961</v>
      </c>
      <c r="BH151">
        <v>18.380019037572769</v>
      </c>
      <c r="BI151">
        <v>19.128798797399941</v>
      </c>
      <c r="BJ151">
        <v>22.108326608680951</v>
      </c>
      <c r="BK151">
        <v>7.1353796701826662</v>
      </c>
      <c r="BL151">
        <v>21.444592547356251</v>
      </c>
      <c r="BM151">
        <v>12.164078907218791</v>
      </c>
      <c r="BN151">
        <v>19.015263078582141</v>
      </c>
      <c r="BO151">
        <v>6.4244199763652947</v>
      </c>
      <c r="BP151">
        <v>10.81714872063562</v>
      </c>
      <c r="BQ151">
        <v>24.71658545538974</v>
      </c>
      <c r="BR151">
        <v>3.38729332425654</v>
      </c>
      <c r="BS151">
        <v>16.116251246602111</v>
      </c>
      <c r="BT151">
        <v>44.433441138057731</v>
      </c>
      <c r="BU151">
        <v>8.4458561383985415</v>
      </c>
      <c r="BV151">
        <v>9.3248308904151997</v>
      </c>
      <c r="BW151">
        <v>6.6032138788310091</v>
      </c>
      <c r="BX151">
        <v>24.054274106568499</v>
      </c>
      <c r="BY151">
        <v>18.218959899273571</v>
      </c>
      <c r="BZ151">
        <v>12.976005102012911</v>
      </c>
      <c r="CA151">
        <v>2.6216375199026118</v>
      </c>
      <c r="CB151">
        <v>16.210853906183271</v>
      </c>
      <c r="CC151">
        <v>10.74298657647202</v>
      </c>
      <c r="CD151">
        <v>19.315868647782349</v>
      </c>
      <c r="CE151">
        <v>2.8942758935022188</v>
      </c>
      <c r="CF151">
        <v>8.9378838350645857</v>
      </c>
      <c r="CG151">
        <v>6.8327727126035187</v>
      </c>
      <c r="CH151">
        <v>5.8395292029879471</v>
      </c>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row>
    <row r="152">
      <c r="A152" t="s">
        <v>701</v>
      </c>
      <c r="B152">
        <v>2007</v>
      </c>
      <c r="C152" t="s">
        <v>707</v>
      </c>
      <c r="D152">
        <v>37</v>
      </c>
      <c r="E152" t="s">
        <v>155</v>
      </c>
      <c r="F152" t="s">
        <v>49</v>
      </c>
      <c r="G152" t="s">
        <v>721</v>
      </c>
      <c r="H152">
        <v>71.420726658760202</v>
      </c>
      <c r="I152">
        <v>76.71179976867208</v>
      </c>
      <c r="J152">
        <v>80.583042664473965</v>
      </c>
      <c r="K152">
        <v>85.544598833863191</v>
      </c>
      <c r="L152">
        <v>91.283273013830893</v>
      </c>
      <c r="M152">
        <v>78.316814456996468</v>
      </c>
      <c r="N152">
        <v>80.191929092457187</v>
      </c>
      <c r="O152">
        <v>83.512657017400514</v>
      </c>
      <c r="P152">
        <v>85.971859782556649</v>
      </c>
      <c r="Q152">
        <v>92.855039632820308</v>
      </c>
      <c r="R152">
        <v>64.677370917174471</v>
      </c>
      <c r="S152">
        <v>68.155329129031543</v>
      </c>
      <c r="T152">
        <v>72.84018619285429</v>
      </c>
      <c r="U152">
        <v>79.387797930138987</v>
      </c>
      <c r="V152">
        <v>85.994789998926294</v>
      </c>
      <c r="W152" t="s">
        <v>407</v>
      </c>
      <c r="X152" t="s">
        <v>408</v>
      </c>
      <c r="Y152" t="s">
        <v>409</v>
      </c>
      <c r="Z152" t="s">
        <v>410</v>
      </c>
      <c r="AA152" t="s">
        <v>150</v>
      </c>
      <c r="AB152" t="s">
        <v>411</v>
      </c>
      <c r="AC152" t="s">
        <v>412</v>
      </c>
      <c r="AD152" t="s">
        <v>413</v>
      </c>
      <c r="AE152" t="s">
        <v>414</v>
      </c>
      <c r="AF152" t="s">
        <v>415</v>
      </c>
      <c r="AG152" t="s">
        <v>416</v>
      </c>
      <c r="AH152" t="s">
        <v>417</v>
      </c>
      <c r="AI152" t="s">
        <v>418</v>
      </c>
      <c r="AJ152" t="s">
        <v>419</v>
      </c>
      <c r="AK152" t="s">
        <v>420</v>
      </c>
      <c r="AL152" t="s">
        <v>421</v>
      </c>
      <c r="AM152" t="s">
        <v>422</v>
      </c>
      <c r="AN152" t="s">
        <v>423</v>
      </c>
      <c r="AO152" t="s">
        <v>424</v>
      </c>
      <c r="AP152" t="s">
        <v>425</v>
      </c>
      <c r="AQ152" t="s">
        <v>426</v>
      </c>
      <c r="AR152" t="s">
        <v>427</v>
      </c>
      <c r="AS152" t="s">
        <v>428</v>
      </c>
      <c r="AT152" t="s">
        <v>429</v>
      </c>
      <c r="AU152" t="s">
        <v>430</v>
      </c>
      <c r="AV152" t="s">
        <v>431</v>
      </c>
      <c r="AW152" t="s">
        <v>432</v>
      </c>
      <c r="AX152" t="s">
        <v>433</v>
      </c>
      <c r="AY152" t="s">
        <v>434</v>
      </c>
      <c r="AZ152" t="s">
        <v>435</v>
      </c>
      <c r="BA152" t="s">
        <v>436</v>
      </c>
      <c r="BB152" t="s">
        <v>437</v>
      </c>
      <c r="BC152">
        <v>86.945593503108512</v>
      </c>
      <c r="BD152">
        <v>80.264491561081385</v>
      </c>
      <c r="BE152">
        <v>87.856113582836741</v>
      </c>
      <c r="BF152">
        <v>79.82951260332392</v>
      </c>
      <c r="BG152">
        <v>87.350008830069214</v>
      </c>
      <c r="BH152">
        <v>75.583145681620081</v>
      </c>
      <c r="BI152">
        <v>79.915061927188574</v>
      </c>
      <c r="BJ152">
        <v>71.681774036819746</v>
      </c>
      <c r="BK152">
        <v>91.760331685380748</v>
      </c>
      <c r="BL152">
        <v>72.331271567578</v>
      </c>
      <c r="BM152">
        <v>76.565828070923587</v>
      </c>
      <c r="BN152">
        <v>77.795022736058286</v>
      </c>
      <c r="BO152">
        <v>84.398300996388457</v>
      </c>
      <c r="BP152">
        <v>84.983987226382467</v>
      </c>
      <c r="BQ152">
        <v>68.182585128702684</v>
      </c>
      <c r="BR152">
        <v>91.389154419042598</v>
      </c>
      <c r="BS152">
        <v>80.575642618103572</v>
      </c>
      <c r="BT152">
        <v>47.413236705691212</v>
      </c>
      <c r="BU152">
        <v>87.977335720693702</v>
      </c>
      <c r="BV152">
        <v>78.424835656742445</v>
      </c>
      <c r="BW152">
        <v>90.239736016810525</v>
      </c>
      <c r="BX152">
        <v>74.208862983256623</v>
      </c>
      <c r="BY152">
        <v>73.578217034917799</v>
      </c>
      <c r="BZ152">
        <v>68.273442647255649</v>
      </c>
      <c r="CA152">
        <v>94.336426862485439</v>
      </c>
      <c r="CB152">
        <v>81.317407132947949</v>
      </c>
      <c r="CC152">
        <v>74.1476186631199</v>
      </c>
      <c r="CD152">
        <v>76.261042764073181</v>
      </c>
      <c r="CE152">
        <v>95.651648213317415</v>
      </c>
      <c r="CF152">
        <v>83.778760810384284</v>
      </c>
      <c r="CG152">
        <v>75.830669585211552</v>
      </c>
      <c r="CH152">
        <v>92.049226938731749</v>
      </c>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row>
    <row r="153">
      <c r="A153" t="s">
        <v>701</v>
      </c>
      <c r="B153">
        <v>2007</v>
      </c>
      <c r="C153" t="s">
        <v>707</v>
      </c>
      <c r="D153">
        <v>38</v>
      </c>
      <c r="E153" t="s">
        <v>155</v>
      </c>
      <c r="F153" t="s">
        <v>48</v>
      </c>
      <c r="G153" t="s">
        <v>186</v>
      </c>
      <c r="H153">
        <v>28.579273341239571</v>
      </c>
      <c r="I153">
        <v>23.288200231328059</v>
      </c>
      <c r="J153">
        <v>19.41695733552648</v>
      </c>
      <c r="K153">
        <v>14.45540116613728</v>
      </c>
      <c r="L153">
        <v>8.7167269861693484</v>
      </c>
      <c r="M153">
        <v>21.68318554300323</v>
      </c>
      <c r="N153">
        <v>19.80807090754255</v>
      </c>
      <c r="O153">
        <v>16.487342982599579</v>
      </c>
      <c r="P153">
        <v>14.02814021744334</v>
      </c>
      <c r="Q153">
        <v>7.1449603671795714</v>
      </c>
      <c r="R153">
        <v>35.322629082825621</v>
      </c>
      <c r="S153">
        <v>31.844670870968109</v>
      </c>
      <c r="T153">
        <v>27.15981380714566</v>
      </c>
      <c r="U153">
        <v>20.612202069860938</v>
      </c>
      <c r="V153">
        <v>14.005210001073721</v>
      </c>
      <c r="W153" t="s">
        <v>407</v>
      </c>
      <c r="X153" t="s">
        <v>408</v>
      </c>
      <c r="Y153" t="s">
        <v>409</v>
      </c>
      <c r="Z153" t="s">
        <v>410</v>
      </c>
      <c r="AA153" t="s">
        <v>150</v>
      </c>
      <c r="AB153" t="s">
        <v>411</v>
      </c>
      <c r="AC153" t="s">
        <v>412</v>
      </c>
      <c r="AD153" t="s">
        <v>413</v>
      </c>
      <c r="AE153" t="s">
        <v>414</v>
      </c>
      <c r="AF153" t="s">
        <v>415</v>
      </c>
      <c r="AG153" t="s">
        <v>416</v>
      </c>
      <c r="AH153" t="s">
        <v>417</v>
      </c>
      <c r="AI153" t="s">
        <v>418</v>
      </c>
      <c r="AJ153" t="s">
        <v>419</v>
      </c>
      <c r="AK153" t="s">
        <v>420</v>
      </c>
      <c r="AL153" t="s">
        <v>421</v>
      </c>
      <c r="AM153" t="s">
        <v>422</v>
      </c>
      <c r="AN153" t="s">
        <v>423</v>
      </c>
      <c r="AO153" t="s">
        <v>424</v>
      </c>
      <c r="AP153" t="s">
        <v>425</v>
      </c>
      <c r="AQ153" t="s">
        <v>426</v>
      </c>
      <c r="AR153" t="s">
        <v>427</v>
      </c>
      <c r="AS153" t="s">
        <v>428</v>
      </c>
      <c r="AT153" t="s">
        <v>429</v>
      </c>
      <c r="AU153" t="s">
        <v>430</v>
      </c>
      <c r="AV153" t="s">
        <v>431</v>
      </c>
      <c r="AW153" t="s">
        <v>432</v>
      </c>
      <c r="AX153" t="s">
        <v>433</v>
      </c>
      <c r="AY153" t="s">
        <v>434</v>
      </c>
      <c r="AZ153" t="s">
        <v>435</v>
      </c>
      <c r="BA153" t="s">
        <v>436</v>
      </c>
      <c r="BB153" t="s">
        <v>437</v>
      </c>
      <c r="BC153">
        <v>13.05440649689165</v>
      </c>
      <c r="BD153">
        <v>19.735508438918622</v>
      </c>
      <c r="BE153">
        <v>12.14388641716333</v>
      </c>
      <c r="BF153">
        <v>20.170487396675831</v>
      </c>
      <c r="BG153">
        <v>12.649991169930789</v>
      </c>
      <c r="BH153">
        <v>24.416854318379752</v>
      </c>
      <c r="BI153">
        <v>20.08493807281133</v>
      </c>
      <c r="BJ153">
        <v>28.31822596318024</v>
      </c>
      <c r="BK153">
        <v>8.2396683146193048</v>
      </c>
      <c r="BL153">
        <v>27.668728432422089</v>
      </c>
      <c r="BM153">
        <v>23.43417192907663</v>
      </c>
      <c r="BN153">
        <v>22.204977263941629</v>
      </c>
      <c r="BO153">
        <v>15.601699003611669</v>
      </c>
      <c r="BP153">
        <v>15.016012773617531</v>
      </c>
      <c r="BQ153">
        <v>31.81741487129716</v>
      </c>
      <c r="BR153">
        <v>8.6108455809573883</v>
      </c>
      <c r="BS153">
        <v>19.424357381896591</v>
      </c>
      <c r="BT153">
        <v>52.586763294308703</v>
      </c>
      <c r="BU153">
        <v>12.022664279306291</v>
      </c>
      <c r="BV153">
        <v>21.57516434325743</v>
      </c>
      <c r="BW153">
        <v>9.7602639831892564</v>
      </c>
      <c r="BX153">
        <v>25.79113701674359</v>
      </c>
      <c r="BY153">
        <v>26.421782965082208</v>
      </c>
      <c r="BZ153">
        <v>31.72655735274428</v>
      </c>
      <c r="CA153">
        <v>5.6635731375144598</v>
      </c>
      <c r="CB153">
        <v>18.682592867052051</v>
      </c>
      <c r="CC153">
        <v>25.852381336880171</v>
      </c>
      <c r="CD153">
        <v>23.73895723592674</v>
      </c>
      <c r="CE153">
        <v>4.3483517866824899</v>
      </c>
      <c r="CF153">
        <v>16.22123918961584</v>
      </c>
      <c r="CG153">
        <v>24.16933041478854</v>
      </c>
      <c r="CH153">
        <v>7.9507730612682224</v>
      </c>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row>
    <row r="154">
      <c r="A154" t="s">
        <v>701</v>
      </c>
      <c r="B154">
        <v>2007</v>
      </c>
      <c r="C154" t="s">
        <v>707</v>
      </c>
      <c r="D154">
        <v>41</v>
      </c>
      <c r="E154" t="s">
        <v>56</v>
      </c>
      <c r="F154" t="s">
        <v>49</v>
      </c>
      <c r="G154" t="s">
        <v>186</v>
      </c>
      <c r="H154">
        <v>2.3129354993441482</v>
      </c>
      <c r="I154">
        <v>1.313228710207798</v>
      </c>
      <c r="J154">
        <v>0.6707730041354778</v>
      </c>
      <c r="K154">
        <v>0.46763724613462909</v>
      </c>
      <c r="L154">
        <v>0.081135927136134101</v>
      </c>
      <c r="M154">
        <v>0.67508462508378997</v>
      </c>
      <c r="N154">
        <v>0.85159834777015198</v>
      </c>
      <c r="O154">
        <v>0.51493175020057835</v>
      </c>
      <c r="P154">
        <v>0.098030640557286594</v>
      </c>
      <c r="Q154">
        <v>0.071719175041977806</v>
      </c>
      <c r="R154">
        <v>4.130093097569346</v>
      </c>
      <c r="S154">
        <v>2.480390667182975</v>
      </c>
      <c r="T154">
        <v>2.2885110141444072</v>
      </c>
      <c r="U154">
        <v>1.141455919892409</v>
      </c>
      <c r="V154">
        <v>0.76277046733067144</v>
      </c>
      <c r="W154" t="s">
        <v>407</v>
      </c>
      <c r="X154" t="s">
        <v>408</v>
      </c>
      <c r="Y154" t="s">
        <v>409</v>
      </c>
      <c r="Z154" t="s">
        <v>410</v>
      </c>
      <c r="AA154" t="s">
        <v>150</v>
      </c>
      <c r="AB154" t="s">
        <v>411</v>
      </c>
      <c r="AC154" t="s">
        <v>412</v>
      </c>
      <c r="AD154" t="s">
        <v>413</v>
      </c>
      <c r="AE154" t="s">
        <v>414</v>
      </c>
      <c r="AF154" t="s">
        <v>415</v>
      </c>
      <c r="AG154" t="s">
        <v>416</v>
      </c>
      <c r="AH154" t="s">
        <v>417</v>
      </c>
      <c r="AI154" t="s">
        <v>418</v>
      </c>
      <c r="AJ154" t="s">
        <v>419</v>
      </c>
      <c r="AK154" t="s">
        <v>420</v>
      </c>
      <c r="AL154" t="s">
        <v>421</v>
      </c>
      <c r="AM154" t="s">
        <v>422</v>
      </c>
      <c r="AN154" t="s">
        <v>423</v>
      </c>
      <c r="AO154" t="s">
        <v>424</v>
      </c>
      <c r="AP154" t="s">
        <v>425</v>
      </c>
      <c r="AQ154" t="s">
        <v>426</v>
      </c>
      <c r="AR154" t="s">
        <v>427</v>
      </c>
      <c r="AS154" t="s">
        <v>428</v>
      </c>
      <c r="AT154" t="s">
        <v>429</v>
      </c>
      <c r="AU154" t="s">
        <v>430</v>
      </c>
      <c r="AV154" t="s">
        <v>431</v>
      </c>
      <c r="AW154" t="s">
        <v>432</v>
      </c>
      <c r="AX154" t="s">
        <v>433</v>
      </c>
      <c r="AY154" t="s">
        <v>434</v>
      </c>
      <c r="AZ154" t="s">
        <v>435</v>
      </c>
      <c r="BA154" t="s">
        <v>436</v>
      </c>
      <c r="BB154" t="s">
        <v>437</v>
      </c>
      <c r="BC154">
        <v>0.70547851077572055</v>
      </c>
      <c r="BD154">
        <v>1.4771435402602719</v>
      </c>
      <c r="BE154">
        <v>1.3589456870459999</v>
      </c>
      <c r="BF154">
        <v>1.1276186318960111</v>
      </c>
      <c r="BG154">
        <v>0</v>
      </c>
      <c r="BH154">
        <v>2.566390511982191</v>
      </c>
      <c r="BI154">
        <v>2.3240784083198118</v>
      </c>
      <c r="BJ154">
        <v>5.1871249687446106</v>
      </c>
      <c r="BK154">
        <v>0.2601477315452671</v>
      </c>
      <c r="BL154">
        <v>3.3118405455669562</v>
      </c>
      <c r="BM154">
        <v>1.004570810551626</v>
      </c>
      <c r="BN154">
        <v>1.3911667361686271</v>
      </c>
      <c r="BO154">
        <v>0.71077620964919475</v>
      </c>
      <c r="BP154">
        <v>0.62714414189883394</v>
      </c>
      <c r="BQ154">
        <v>0.7025805332511913</v>
      </c>
      <c r="BR154">
        <v>0.51916714238762274</v>
      </c>
      <c r="BS154">
        <v>0.93546941246804971</v>
      </c>
      <c r="BT154">
        <v>2.6455601806159499</v>
      </c>
      <c r="BU154">
        <v>1.9487476170738931</v>
      </c>
      <c r="BV154">
        <v>0.16559897742044291</v>
      </c>
      <c r="BW154">
        <v>0.65141265759595768</v>
      </c>
      <c r="BX154">
        <v>3.0704662794753599</v>
      </c>
      <c r="BY154">
        <v>2.6162522663723768</v>
      </c>
      <c r="BZ154">
        <v>1.9461550241901631</v>
      </c>
      <c r="CA154">
        <v>0.39486161820254062</v>
      </c>
      <c r="CB154">
        <v>3.4665099289924579</v>
      </c>
      <c r="CC154">
        <v>1.628598400495781</v>
      </c>
      <c r="CD154">
        <v>2.0412857143060941</v>
      </c>
      <c r="CE154">
        <v>0.22995908634999929</v>
      </c>
      <c r="CF154">
        <v>0.75741203292467862</v>
      </c>
      <c r="CG154">
        <v>0.62201551156938029</v>
      </c>
      <c r="CH154">
        <v>0.16364647544705621</v>
      </c>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row>
    <row r="155">
      <c r="A155" t="s">
        <v>701</v>
      </c>
      <c r="B155">
        <v>2007</v>
      </c>
      <c r="C155" t="s">
        <v>707</v>
      </c>
      <c r="D155">
        <v>42</v>
      </c>
      <c r="E155" t="s">
        <v>56</v>
      </c>
      <c r="F155" t="s">
        <v>48</v>
      </c>
      <c r="G155" t="s">
        <v>722</v>
      </c>
      <c r="H155">
        <v>97.687064500655808</v>
      </c>
      <c r="I155">
        <v>98.68677128979219</v>
      </c>
      <c r="J155">
        <v>99.329226995864573</v>
      </c>
      <c r="K155">
        <v>99.532362753865371</v>
      </c>
      <c r="L155">
        <v>99.918864072863869</v>
      </c>
      <c r="M155">
        <v>99.324915374916188</v>
      </c>
      <c r="N155">
        <v>99.148401652229907</v>
      </c>
      <c r="O155">
        <v>99.485068249799426</v>
      </c>
      <c r="P155">
        <v>99.901969359442703</v>
      </c>
      <c r="Q155">
        <v>99.928280824958023</v>
      </c>
      <c r="R155">
        <v>95.869906902430571</v>
      </c>
      <c r="S155">
        <v>97.519609332816998</v>
      </c>
      <c r="T155">
        <v>97.711488985855596</v>
      </c>
      <c r="U155">
        <v>98.858544080107563</v>
      </c>
      <c r="V155">
        <v>99.237229532669318</v>
      </c>
      <c r="W155" t="s">
        <v>407</v>
      </c>
      <c r="X155" t="s">
        <v>408</v>
      </c>
      <c r="Y155" t="s">
        <v>409</v>
      </c>
      <c r="Z155" t="s">
        <v>410</v>
      </c>
      <c r="AA155" t="s">
        <v>150</v>
      </c>
      <c r="AB155" t="s">
        <v>411</v>
      </c>
      <c r="AC155" t="s">
        <v>412</v>
      </c>
      <c r="AD155" t="s">
        <v>413</v>
      </c>
      <c r="AE155" t="s">
        <v>414</v>
      </c>
      <c r="AF155" t="s">
        <v>415</v>
      </c>
      <c r="AG155" t="s">
        <v>416</v>
      </c>
      <c r="AH155" t="s">
        <v>417</v>
      </c>
      <c r="AI155" t="s">
        <v>418</v>
      </c>
      <c r="AJ155" t="s">
        <v>419</v>
      </c>
      <c r="AK155" t="s">
        <v>420</v>
      </c>
      <c r="AL155" t="s">
        <v>421</v>
      </c>
      <c r="AM155" t="s">
        <v>422</v>
      </c>
      <c r="AN155" t="s">
        <v>423</v>
      </c>
      <c r="AO155" t="s">
        <v>424</v>
      </c>
      <c r="AP155" t="s">
        <v>425</v>
      </c>
      <c r="AQ155" t="s">
        <v>426</v>
      </c>
      <c r="AR155" t="s">
        <v>427</v>
      </c>
      <c r="AS155" t="s">
        <v>428</v>
      </c>
      <c r="AT155" t="s">
        <v>429</v>
      </c>
      <c r="AU155" t="s">
        <v>430</v>
      </c>
      <c r="AV155" t="s">
        <v>431</v>
      </c>
      <c r="AW155" t="s">
        <v>432</v>
      </c>
      <c r="AX155" t="s">
        <v>433</v>
      </c>
      <c r="AY155" t="s">
        <v>434</v>
      </c>
      <c r="AZ155" t="s">
        <v>435</v>
      </c>
      <c r="BA155" t="s">
        <v>436</v>
      </c>
      <c r="BB155" t="s">
        <v>437</v>
      </c>
      <c r="BC155">
        <v>99.29452148922428</v>
      </c>
      <c r="BD155">
        <v>98.522856459739728</v>
      </c>
      <c r="BE155">
        <v>98.64105431295404</v>
      </c>
      <c r="BF155">
        <v>98.872381368103973</v>
      </c>
      <c r="BG155">
        <v>100</v>
      </c>
      <c r="BH155">
        <v>97.433609488017808</v>
      </c>
      <c r="BI155">
        <v>97.675921591680122</v>
      </c>
      <c r="BJ155">
        <v>94.812875031255459</v>
      </c>
      <c r="BK155">
        <v>99.739852268454726</v>
      </c>
      <c r="BL155">
        <v>96.68815945443302</v>
      </c>
      <c r="BM155">
        <v>98.995429189448387</v>
      </c>
      <c r="BN155">
        <v>98.608833263831386</v>
      </c>
      <c r="BO155">
        <v>99.289223790350817</v>
      </c>
      <c r="BP155">
        <v>99.372855858101161</v>
      </c>
      <c r="BQ155">
        <v>99.297419466748806</v>
      </c>
      <c r="BR155">
        <v>99.480832857612398</v>
      </c>
      <c r="BS155">
        <v>99.064530587531976</v>
      </c>
      <c r="BT155">
        <v>97.354439819384069</v>
      </c>
      <c r="BU155">
        <v>98.051252382926009</v>
      </c>
      <c r="BV155">
        <v>99.834401022579556</v>
      </c>
      <c r="BW155">
        <v>99.348587342403988</v>
      </c>
      <c r="BX155">
        <v>96.929533720524745</v>
      </c>
      <c r="BY155">
        <v>97.383747733627558</v>
      </c>
      <c r="BZ155">
        <v>98.053844975809881</v>
      </c>
      <c r="CA155">
        <v>99.60513838179746</v>
      </c>
      <c r="CB155">
        <v>96.53349007100752</v>
      </c>
      <c r="CC155">
        <v>98.371401599504267</v>
      </c>
      <c r="CD155">
        <v>97.958714285693887</v>
      </c>
      <c r="CE155">
        <v>99.770040913649993</v>
      </c>
      <c r="CF155">
        <v>99.242587967075337</v>
      </c>
      <c r="CG155">
        <v>99.377984488430641</v>
      </c>
      <c r="CH155">
        <v>99.836353524552933</v>
      </c>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row>
    <row r="156">
      <c r="A156" t="s">
        <v>701</v>
      </c>
      <c r="B156">
        <v>2007</v>
      </c>
      <c r="C156" t="s">
        <v>707</v>
      </c>
      <c r="D156">
        <v>58</v>
      </c>
      <c r="E156" t="s">
        <v>438</v>
      </c>
      <c r="F156" t="s">
        <v>439</v>
      </c>
      <c r="G156" t="s">
        <v>186</v>
      </c>
      <c r="H156">
        <v>9.1354247054647075</v>
      </c>
      <c r="I156">
        <v>11.42008488146279</v>
      </c>
      <c r="J156">
        <v>11.752461837306051</v>
      </c>
      <c r="K156">
        <v>8.1902640381346039</v>
      </c>
      <c r="L156">
        <v>6.4723878933969958</v>
      </c>
      <c r="M156">
        <v>11.16983268118954</v>
      </c>
      <c r="N156">
        <v>11.964795452958009</v>
      </c>
      <c r="O156">
        <v>10.58068028680305</v>
      </c>
      <c r="P156">
        <v>7.3743169689388264</v>
      </c>
      <c r="Q156">
        <v>6.0524281759751037</v>
      </c>
      <c r="R156">
        <v>7.4332309093582172</v>
      </c>
      <c r="S156">
        <v>8.2845489156722607</v>
      </c>
      <c r="T156">
        <v>11.36672721754603</v>
      </c>
      <c r="U156">
        <v>11.574230222327721</v>
      </c>
      <c r="V156">
        <v>7.9104958657178122</v>
      </c>
      <c r="W156" t="s">
        <v>407</v>
      </c>
      <c r="X156" t="s">
        <v>408</v>
      </c>
      <c r="Y156" t="s">
        <v>409</v>
      </c>
      <c r="Z156" t="s">
        <v>410</v>
      </c>
      <c r="AA156" t="s">
        <v>150</v>
      </c>
      <c r="AB156" t="s">
        <v>411</v>
      </c>
      <c r="AC156" t="s">
        <v>412</v>
      </c>
      <c r="AD156" t="s">
        <v>413</v>
      </c>
      <c r="AE156" t="s">
        <v>414</v>
      </c>
      <c r="AF156" t="s">
        <v>415</v>
      </c>
      <c r="AG156" t="s">
        <v>416</v>
      </c>
      <c r="AH156" t="s">
        <v>417</v>
      </c>
      <c r="AI156" t="s">
        <v>418</v>
      </c>
      <c r="AJ156" t="s">
        <v>419</v>
      </c>
      <c r="AK156" t="s">
        <v>420</v>
      </c>
      <c r="AL156" t="s">
        <v>421</v>
      </c>
      <c r="AM156" t="s">
        <v>422</v>
      </c>
      <c r="AN156" t="s">
        <v>423</v>
      </c>
      <c r="AO156" t="s">
        <v>424</v>
      </c>
      <c r="AP156" t="s">
        <v>425</v>
      </c>
      <c r="AQ156" t="s">
        <v>426</v>
      </c>
      <c r="AR156" t="s">
        <v>427</v>
      </c>
      <c r="AS156" t="s">
        <v>428</v>
      </c>
      <c r="AT156" t="s">
        <v>429</v>
      </c>
      <c r="AU156" t="s">
        <v>430</v>
      </c>
      <c r="AV156" t="s">
        <v>431</v>
      </c>
      <c r="AW156" t="s">
        <v>432</v>
      </c>
      <c r="AX156" t="s">
        <v>433</v>
      </c>
      <c r="AY156" t="s">
        <v>434</v>
      </c>
      <c r="AZ156" t="s">
        <v>435</v>
      </c>
      <c r="BA156" t="s">
        <v>436</v>
      </c>
      <c r="BB156" t="s">
        <v>437</v>
      </c>
      <c r="BC156">
        <v>18.59136744791163</v>
      </c>
      <c r="BD156">
        <v>13.613120975318759</v>
      </c>
      <c r="BE156">
        <v>23.008127917703138</v>
      </c>
      <c r="BF156">
        <v>21.85616319080151</v>
      </c>
      <c r="BG156">
        <v>6.0348999822204741</v>
      </c>
      <c r="BH156">
        <v>4.4245020333942087</v>
      </c>
      <c r="BI156">
        <v>3.2660689363748792</v>
      </c>
      <c r="BJ156">
        <v>8.1356235783006969</v>
      </c>
      <c r="BK156">
        <v>18.576869831125979</v>
      </c>
      <c r="BL156">
        <v>1.767026258343354</v>
      </c>
      <c r="BM156">
        <v>8.4425778795209716</v>
      </c>
      <c r="BN156">
        <v>1.0637331762654481</v>
      </c>
      <c r="BO156">
        <v>2.3367201895720542</v>
      </c>
      <c r="BP156">
        <v>12.18603401985631</v>
      </c>
      <c r="BQ156">
        <v>1.1764280270902101</v>
      </c>
      <c r="BR156">
        <v>27.928715422309178</v>
      </c>
      <c r="BS156">
        <v>9.0126829451239558</v>
      </c>
      <c r="BT156">
        <v>2.0648298087758521</v>
      </c>
      <c r="BU156">
        <v>17.942222757249549</v>
      </c>
      <c r="BV156">
        <v>10.00798051863638</v>
      </c>
      <c r="BW156">
        <v>8.1715698116127236</v>
      </c>
      <c r="BX156">
        <v>1.3866037900371571</v>
      </c>
      <c r="BY156">
        <v>3.5476474692257569</v>
      </c>
      <c r="BZ156">
        <v>5.3813503517567183</v>
      </c>
      <c r="CA156">
        <v>11.34416066229149</v>
      </c>
      <c r="CB156">
        <v>15.009214988196771</v>
      </c>
      <c r="CC156">
        <v>1.712913217132608</v>
      </c>
      <c r="CD156">
        <v>5.2465086021471103</v>
      </c>
      <c r="CE156">
        <v>20.968289259665848</v>
      </c>
      <c r="CF156">
        <v>19.4085156024341</v>
      </c>
      <c r="CG156">
        <v>5.139723260402647</v>
      </c>
      <c r="CH156">
        <v>13.579781416798561</v>
      </c>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row>
    <row r="157">
      <c r="A157" t="s">
        <v>701</v>
      </c>
      <c r="B157">
        <v>2007</v>
      </c>
      <c r="C157" t="s">
        <v>707</v>
      </c>
      <c r="D157">
        <v>59</v>
      </c>
      <c r="E157" t="s">
        <v>438</v>
      </c>
      <c r="F157" t="s">
        <v>440</v>
      </c>
      <c r="G157" t="s">
        <v>186</v>
      </c>
      <c r="H157">
        <v>34.667891729858887</v>
      </c>
      <c r="I157">
        <v>17.789332073480729</v>
      </c>
      <c r="J157">
        <v>9.1812668455204118</v>
      </c>
      <c r="K157">
        <v>2.374399926788473</v>
      </c>
      <c r="L157">
        <v>0.83404764683004151</v>
      </c>
      <c r="M157">
        <v>26.911551930290631</v>
      </c>
      <c r="N157">
        <v>12.206843902211039</v>
      </c>
      <c r="O157">
        <v>4.0430910328769203</v>
      </c>
      <c r="P157">
        <v>1.7427739522817061</v>
      </c>
      <c r="Q157">
        <v>0.60705613241188838</v>
      </c>
      <c r="R157">
        <v>42.372409608029947</v>
      </c>
      <c r="S157">
        <v>29.250674652641379</v>
      </c>
      <c r="T157">
        <v>20.228869733791441</v>
      </c>
      <c r="U157">
        <v>12.56816207925022</v>
      </c>
      <c r="V157">
        <v>4.034045190915835</v>
      </c>
      <c r="W157" t="s">
        <v>407</v>
      </c>
      <c r="X157" t="s">
        <v>408</v>
      </c>
      <c r="Y157" t="s">
        <v>409</v>
      </c>
      <c r="Z157" t="s">
        <v>410</v>
      </c>
      <c r="AA157" t="s">
        <v>150</v>
      </c>
      <c r="AB157" t="s">
        <v>411</v>
      </c>
      <c r="AC157" t="s">
        <v>412</v>
      </c>
      <c r="AD157" t="s">
        <v>413</v>
      </c>
      <c r="AE157" t="s">
        <v>414</v>
      </c>
      <c r="AF157" t="s">
        <v>415</v>
      </c>
      <c r="AG157" t="s">
        <v>416</v>
      </c>
      <c r="AH157" t="s">
        <v>417</v>
      </c>
      <c r="AI157" t="s">
        <v>418</v>
      </c>
      <c r="AJ157" t="s">
        <v>419</v>
      </c>
      <c r="AK157" t="s">
        <v>420</v>
      </c>
      <c r="AL157" t="s">
        <v>421</v>
      </c>
      <c r="AM157" t="s">
        <v>422</v>
      </c>
      <c r="AN157" t="s">
        <v>423</v>
      </c>
      <c r="AO157" t="s">
        <v>424</v>
      </c>
      <c r="AP157" t="s">
        <v>425</v>
      </c>
      <c r="AQ157" t="s">
        <v>426</v>
      </c>
      <c r="AR157" t="s">
        <v>427</v>
      </c>
      <c r="AS157" t="s">
        <v>428</v>
      </c>
      <c r="AT157" t="s">
        <v>429</v>
      </c>
      <c r="AU157" t="s">
        <v>430</v>
      </c>
      <c r="AV157" t="s">
        <v>431</v>
      </c>
      <c r="AW157" t="s">
        <v>432</v>
      </c>
      <c r="AX157" t="s">
        <v>433</v>
      </c>
      <c r="AY157" t="s">
        <v>434</v>
      </c>
      <c r="AZ157" t="s">
        <v>435</v>
      </c>
      <c r="BA157" t="s">
        <v>436</v>
      </c>
      <c r="BB157" t="s">
        <v>437</v>
      </c>
      <c r="BC157">
        <v>33.891631491231593</v>
      </c>
      <c r="BD157">
        <v>44.205774510460053</v>
      </c>
      <c r="BE157">
        <v>37.927864225074657</v>
      </c>
      <c r="BF157">
        <v>27.81441944472364</v>
      </c>
      <c r="BG157">
        <v>8.8059840489673409</v>
      </c>
      <c r="BH157">
        <v>5.4571871027267127</v>
      </c>
      <c r="BI157">
        <v>24.930480843201249</v>
      </c>
      <c r="BJ157">
        <v>39.816875380961648</v>
      </c>
      <c r="BK157">
        <v>13.93368248541821</v>
      </c>
      <c r="BL157">
        <v>6.7762225800687146</v>
      </c>
      <c r="BM157">
        <v>43.229888426086767</v>
      </c>
      <c r="BN157">
        <v>2.1714710517190099</v>
      </c>
      <c r="BO157">
        <v>7.5136040868994263</v>
      </c>
      <c r="BP157">
        <v>13.395199127564959</v>
      </c>
      <c r="BQ157">
        <v>3.721493628733163</v>
      </c>
      <c r="BR157">
        <v>23.302019095757501</v>
      </c>
      <c r="BS157">
        <v>9.5504918654279631</v>
      </c>
      <c r="BT157">
        <v>12.220212794793181</v>
      </c>
      <c r="BU157">
        <v>35.786732170266433</v>
      </c>
      <c r="BV157">
        <v>18.09482305189513</v>
      </c>
      <c r="BW157">
        <v>13.667413835447549</v>
      </c>
      <c r="BX157">
        <v>4.2443761017643684</v>
      </c>
      <c r="BY157">
        <v>9.3228729126054475</v>
      </c>
      <c r="BZ157">
        <v>13.835025389148599</v>
      </c>
      <c r="CA157">
        <v>36.904566202002357</v>
      </c>
      <c r="CB157">
        <v>41.250338259378857</v>
      </c>
      <c r="CC157">
        <v>9.5164303049643859</v>
      </c>
      <c r="CD157">
        <v>9.991579699697553</v>
      </c>
      <c r="CE157">
        <v>9.9145730710278777</v>
      </c>
      <c r="CF157">
        <v>24.199869138335089</v>
      </c>
      <c r="CG157">
        <v>5.107217475165414</v>
      </c>
      <c r="CH157">
        <v>23.838123698565749</v>
      </c>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row>
    <row r="158">
      <c r="A158" t="s">
        <v>701</v>
      </c>
      <c r="B158">
        <v>2007</v>
      </c>
      <c r="C158" t="s">
        <v>707</v>
      </c>
      <c r="D158">
        <v>60</v>
      </c>
      <c r="E158" t="s">
        <v>438</v>
      </c>
      <c r="F158" t="s">
        <v>441</v>
      </c>
      <c r="G158" t="s">
        <v>186</v>
      </c>
      <c r="H158">
        <v>5.4971795819039766</v>
      </c>
      <c r="I158">
        <v>2.6572881919426661</v>
      </c>
      <c r="J158">
        <v>1.413967937583942</v>
      </c>
      <c r="K158">
        <v>0.52403483277171681</v>
      </c>
      <c r="L158">
        <v>0.1080004064785262</v>
      </c>
      <c r="M158">
        <v>1.48735321720488</v>
      </c>
      <c r="N158">
        <v>0.78121152127468096</v>
      </c>
      <c r="O158">
        <v>0.36458111445920333</v>
      </c>
      <c r="P158">
        <v>0.28077847562503883</v>
      </c>
      <c r="Q158">
        <v>0.044645539905607101</v>
      </c>
      <c r="R158">
        <v>8.4159588374084251</v>
      </c>
      <c r="S158">
        <v>7.4598398121534526</v>
      </c>
      <c r="T158">
        <v>5.0719481727864117</v>
      </c>
      <c r="U158">
        <v>3.764322479862245</v>
      </c>
      <c r="V158">
        <v>1.826814724530081</v>
      </c>
      <c r="W158" t="s">
        <v>407</v>
      </c>
      <c r="X158" t="s">
        <v>408</v>
      </c>
      <c r="Y158" t="s">
        <v>409</v>
      </c>
      <c r="Z158" t="s">
        <v>410</v>
      </c>
      <c r="AA158" t="s">
        <v>150</v>
      </c>
      <c r="AB158" t="s">
        <v>411</v>
      </c>
      <c r="AC158" t="s">
        <v>412</v>
      </c>
      <c r="AD158" t="s">
        <v>413</v>
      </c>
      <c r="AE158" t="s">
        <v>414</v>
      </c>
      <c r="AF158" t="s">
        <v>415</v>
      </c>
      <c r="AG158" t="s">
        <v>416</v>
      </c>
      <c r="AH158" t="s">
        <v>417</v>
      </c>
      <c r="AI158" t="s">
        <v>418</v>
      </c>
      <c r="AJ158" t="s">
        <v>419</v>
      </c>
      <c r="AK158" t="s">
        <v>420</v>
      </c>
      <c r="AL158" t="s">
        <v>421</v>
      </c>
      <c r="AM158" t="s">
        <v>422</v>
      </c>
      <c r="AN158" t="s">
        <v>423</v>
      </c>
      <c r="AO158" t="s">
        <v>424</v>
      </c>
      <c r="AP158" t="s">
        <v>425</v>
      </c>
      <c r="AQ158" t="s">
        <v>426</v>
      </c>
      <c r="AR158" t="s">
        <v>427</v>
      </c>
      <c r="AS158" t="s">
        <v>428</v>
      </c>
      <c r="AT158" t="s">
        <v>429</v>
      </c>
      <c r="AU158" t="s">
        <v>430</v>
      </c>
      <c r="AV158" t="s">
        <v>431</v>
      </c>
      <c r="AW158" t="s">
        <v>432</v>
      </c>
      <c r="AX158" t="s">
        <v>433</v>
      </c>
      <c r="AY158" t="s">
        <v>434</v>
      </c>
      <c r="AZ158" t="s">
        <v>435</v>
      </c>
      <c r="BA158" t="s">
        <v>436</v>
      </c>
      <c r="BB158" t="s">
        <v>437</v>
      </c>
      <c r="BC158">
        <v>1.3625097936032231</v>
      </c>
      <c r="BD158">
        <v>4.6096126390197751</v>
      </c>
      <c r="BE158">
        <v>0.61554054135820246</v>
      </c>
      <c r="BF158">
        <v>1.8913041053110129</v>
      </c>
      <c r="BG158">
        <v>0</v>
      </c>
      <c r="BH158">
        <v>1.267486615884563</v>
      </c>
      <c r="BI158">
        <v>3.5852368037679589</v>
      </c>
      <c r="BJ158">
        <v>3.8204165387951452</v>
      </c>
      <c r="BK158">
        <v>0.64088056526322768</v>
      </c>
      <c r="BL158">
        <v>4.6001548754092996</v>
      </c>
      <c r="BM158">
        <v>2.29419458704729</v>
      </c>
      <c r="BN158">
        <v>2.3908623113024698</v>
      </c>
      <c r="BO158">
        <v>0.691591086979644</v>
      </c>
      <c r="BP158">
        <v>1.8601375899109049</v>
      </c>
      <c r="BQ158">
        <v>3.0836205476366829</v>
      </c>
      <c r="BR158">
        <v>4.9002833207702929</v>
      </c>
      <c r="BS158">
        <v>0.36646782557981311</v>
      </c>
      <c r="BT158">
        <v>29.364992451828559</v>
      </c>
      <c r="BU158">
        <v>0.88976962723004127</v>
      </c>
      <c r="BV158">
        <v>0.85728858973353783</v>
      </c>
      <c r="BW158">
        <v>0.21605038558707429</v>
      </c>
      <c r="BX158">
        <v>0.60723978013754298</v>
      </c>
      <c r="BY158">
        <v>2.9881501096681768</v>
      </c>
      <c r="BZ158">
        <v>2.6524675365267578</v>
      </c>
      <c r="CA158">
        <v>0.65378884645132762</v>
      </c>
      <c r="CB158">
        <v>5.0750589310004566</v>
      </c>
      <c r="CC158">
        <v>6.159952163167703</v>
      </c>
      <c r="CD158">
        <v>5.8335088998603499</v>
      </c>
      <c r="CE158">
        <v>0.081413407346600603</v>
      </c>
      <c r="CF158">
        <v>3.1715049281545169</v>
      </c>
      <c r="CG158">
        <v>0.54121578172207696</v>
      </c>
      <c r="CH158">
        <v>0.1749970799524852</v>
      </c>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row>
    <row r="159">
      <c r="A159" t="s">
        <v>701</v>
      </c>
      <c r="B159">
        <v>2007</v>
      </c>
      <c r="C159" t="s">
        <v>707</v>
      </c>
      <c r="D159">
        <v>61</v>
      </c>
      <c r="E159" t="s">
        <v>438</v>
      </c>
      <c r="F159" t="s">
        <v>442</v>
      </c>
      <c r="G159" t="s">
        <v>186</v>
      </c>
      <c r="H159">
        <v>6.5276906472666969</v>
      </c>
      <c r="I159">
        <v>1.694997968689032</v>
      </c>
      <c r="J159">
        <v>0.60020249409949611</v>
      </c>
      <c r="K159">
        <v>0.23025484038523969</v>
      </c>
      <c r="L159">
        <v>0.017171392086732001</v>
      </c>
      <c r="M159">
        <v>0.64768919170276107</v>
      </c>
      <c r="N159">
        <v>0.2112258740654861</v>
      </c>
      <c r="O159">
        <v>0.249563111415853</v>
      </c>
      <c r="P159">
        <v>0.038155082322078003</v>
      </c>
      <c r="Q159">
        <v>0.0152259754649345</v>
      </c>
      <c r="R159">
        <v>13.502460721595799</v>
      </c>
      <c r="S159">
        <v>6.5959923430127132</v>
      </c>
      <c r="T159">
        <v>4.0275535675832304</v>
      </c>
      <c r="U159">
        <v>2.213510988329944</v>
      </c>
      <c r="V159">
        <v>0.58559058901217231</v>
      </c>
      <c r="W159" t="s">
        <v>407</v>
      </c>
      <c r="X159" t="s">
        <v>408</v>
      </c>
      <c r="Y159" t="s">
        <v>409</v>
      </c>
      <c r="Z159" t="s">
        <v>410</v>
      </c>
      <c r="AA159" t="s">
        <v>150</v>
      </c>
      <c r="AB159" t="s">
        <v>411</v>
      </c>
      <c r="AC159" t="s">
        <v>412</v>
      </c>
      <c r="AD159" t="s">
        <v>413</v>
      </c>
      <c r="AE159" t="s">
        <v>414</v>
      </c>
      <c r="AF159" t="s">
        <v>415</v>
      </c>
      <c r="AG159" t="s">
        <v>416</v>
      </c>
      <c r="AH159" t="s">
        <v>417</v>
      </c>
      <c r="AI159" t="s">
        <v>418</v>
      </c>
      <c r="AJ159" t="s">
        <v>419</v>
      </c>
      <c r="AK159" t="s">
        <v>420</v>
      </c>
      <c r="AL159" t="s">
        <v>421</v>
      </c>
      <c r="AM159" t="s">
        <v>422</v>
      </c>
      <c r="AN159" t="s">
        <v>423</v>
      </c>
      <c r="AO159" t="s">
        <v>424</v>
      </c>
      <c r="AP159" t="s">
        <v>425</v>
      </c>
      <c r="AQ159" t="s">
        <v>426</v>
      </c>
      <c r="AR159" t="s">
        <v>427</v>
      </c>
      <c r="AS159" t="s">
        <v>428</v>
      </c>
      <c r="AT159" t="s">
        <v>429</v>
      </c>
      <c r="AU159" t="s">
        <v>430</v>
      </c>
      <c r="AV159" t="s">
        <v>431</v>
      </c>
      <c r="AW159" t="s">
        <v>432</v>
      </c>
      <c r="AX159" t="s">
        <v>433</v>
      </c>
      <c r="AY159" t="s">
        <v>434</v>
      </c>
      <c r="AZ159" t="s">
        <v>435</v>
      </c>
      <c r="BA159" t="s">
        <v>436</v>
      </c>
      <c r="BB159" t="s">
        <v>437</v>
      </c>
      <c r="BC159">
        <v>5.5439625979832936</v>
      </c>
      <c r="BD159">
        <v>4.9206279506517214</v>
      </c>
      <c r="BE159">
        <v>0.60344871321875881</v>
      </c>
      <c r="BF159">
        <v>2.7816886912954901</v>
      </c>
      <c r="BG159">
        <v>0</v>
      </c>
      <c r="BH159">
        <v>0.96506390807085896</v>
      </c>
      <c r="BI159">
        <v>6.1222175382366952</v>
      </c>
      <c r="BJ159">
        <v>19.75433517759225</v>
      </c>
      <c r="BK159">
        <v>0.56729505049865248</v>
      </c>
      <c r="BL159">
        <v>1.5195284970152649</v>
      </c>
      <c r="BM159">
        <v>7.1130784286980679</v>
      </c>
      <c r="BN159">
        <v>0.10152667161884529</v>
      </c>
      <c r="BO159">
        <v>0</v>
      </c>
      <c r="BP159">
        <v>4.8181972832619424</v>
      </c>
      <c r="BQ159">
        <v>2.7645843327266308</v>
      </c>
      <c r="BR159">
        <v>4.7292499486910131</v>
      </c>
      <c r="BS159">
        <v>0.4181286887492997</v>
      </c>
      <c r="BT159">
        <v>5.459439692069803</v>
      </c>
      <c r="BU159">
        <v>1.547081025912318</v>
      </c>
      <c r="BV159">
        <v>0.46131250750913788</v>
      </c>
      <c r="BW159">
        <v>1.0897151304459309</v>
      </c>
      <c r="BX159">
        <v>0.78097883077347252</v>
      </c>
      <c r="BY159">
        <v>7.9544115023094539</v>
      </c>
      <c r="BZ159">
        <v>3.0048304917035131</v>
      </c>
      <c r="CA159">
        <v>2.287267735575766</v>
      </c>
      <c r="CB159">
        <v>8.622845750824558</v>
      </c>
      <c r="CC159">
        <v>0.030732580592647999</v>
      </c>
      <c r="CD159">
        <v>3.5631927713199598</v>
      </c>
      <c r="CE159">
        <v>0.43522473069368312</v>
      </c>
      <c r="CF159">
        <v>2.1576116850521512</v>
      </c>
      <c r="CG159">
        <v>0.36081052114805129</v>
      </c>
      <c r="CH159">
        <v>1.867349323003167</v>
      </c>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row>
    <row r="160">
      <c r="A160" t="s">
        <v>701</v>
      </c>
      <c r="B160">
        <v>2007</v>
      </c>
      <c r="C160" t="s">
        <v>707</v>
      </c>
      <c r="D160">
        <v>62</v>
      </c>
      <c r="E160" t="s">
        <v>438</v>
      </c>
      <c r="F160" t="s">
        <v>443</v>
      </c>
      <c r="G160" t="s">
        <v>186</v>
      </c>
      <c r="H160">
        <v>13.55173096259443</v>
      </c>
      <c r="I160">
        <v>9.458452369322238</v>
      </c>
      <c r="J160">
        <v>6.5556178489871328</v>
      </c>
      <c r="K160">
        <v>2.9509682481093402</v>
      </c>
      <c r="L160">
        <v>0.9810827119767922</v>
      </c>
      <c r="M160">
        <v>4.5673517105261876</v>
      </c>
      <c r="N160">
        <v>3.2055643025432281</v>
      </c>
      <c r="O160">
        <v>1.858618936462306</v>
      </c>
      <c r="P160">
        <v>0.8490458784630398</v>
      </c>
      <c r="Q160">
        <v>0.52454473687341052</v>
      </c>
      <c r="R160">
        <v>16.662689719617781</v>
      </c>
      <c r="S160">
        <v>20.364654631961251</v>
      </c>
      <c r="T160">
        <v>19.681209111868881</v>
      </c>
      <c r="U160">
        <v>16.636369875885229</v>
      </c>
      <c r="V160">
        <v>10.882028469042851</v>
      </c>
      <c r="W160" t="s">
        <v>407</v>
      </c>
      <c r="X160" t="s">
        <v>408</v>
      </c>
      <c r="Y160" t="s">
        <v>409</v>
      </c>
      <c r="Z160" t="s">
        <v>410</v>
      </c>
      <c r="AA160" t="s">
        <v>150</v>
      </c>
      <c r="AB160" t="s">
        <v>411</v>
      </c>
      <c r="AC160" t="s">
        <v>412</v>
      </c>
      <c r="AD160" t="s">
        <v>413</v>
      </c>
      <c r="AE160" t="s">
        <v>414</v>
      </c>
      <c r="AF160" t="s">
        <v>415</v>
      </c>
      <c r="AG160" t="s">
        <v>416</v>
      </c>
      <c r="AH160" t="s">
        <v>417</v>
      </c>
      <c r="AI160" t="s">
        <v>418</v>
      </c>
      <c r="AJ160" t="s">
        <v>419</v>
      </c>
      <c r="AK160" t="s">
        <v>420</v>
      </c>
      <c r="AL160" t="s">
        <v>421</v>
      </c>
      <c r="AM160" t="s">
        <v>422</v>
      </c>
      <c r="AN160" t="s">
        <v>423</v>
      </c>
      <c r="AO160" t="s">
        <v>424</v>
      </c>
      <c r="AP160" t="s">
        <v>425</v>
      </c>
      <c r="AQ160" t="s">
        <v>426</v>
      </c>
      <c r="AR160" t="s">
        <v>427</v>
      </c>
      <c r="AS160" t="s">
        <v>428</v>
      </c>
      <c r="AT160" t="s">
        <v>429</v>
      </c>
      <c r="AU160" t="s">
        <v>430</v>
      </c>
      <c r="AV160" t="s">
        <v>431</v>
      </c>
      <c r="AW160" t="s">
        <v>432</v>
      </c>
      <c r="AX160" t="s">
        <v>433</v>
      </c>
      <c r="AY160" t="s">
        <v>434</v>
      </c>
      <c r="AZ160" t="s">
        <v>435</v>
      </c>
      <c r="BA160" t="s">
        <v>436</v>
      </c>
      <c r="BB160" t="s">
        <v>437</v>
      </c>
      <c r="BC160">
        <v>0.044779884029139599</v>
      </c>
      <c r="BD160">
        <v>0.033154754586698101</v>
      </c>
      <c r="BE160">
        <v>0.81871509800535125</v>
      </c>
      <c r="BF160">
        <v>1.2878389196598321</v>
      </c>
      <c r="BG160">
        <v>0.0142090442446565</v>
      </c>
      <c r="BH160">
        <v>31.53638507646696</v>
      </c>
      <c r="BI160">
        <v>18.68679587991393</v>
      </c>
      <c r="BJ160">
        <v>0.46485470888348462</v>
      </c>
      <c r="BK160">
        <v>21.264273840714509</v>
      </c>
      <c r="BL160">
        <v>20.164887030459571</v>
      </c>
      <c r="BM160">
        <v>0</v>
      </c>
      <c r="BN160">
        <v>8.4065637948597747</v>
      </c>
      <c r="BO160">
        <v>1.6978470794596789</v>
      </c>
      <c r="BP160">
        <v>19.68359730479121</v>
      </c>
      <c r="BQ160">
        <v>39.032489589875681</v>
      </c>
      <c r="BR160">
        <v>0.56817525307208849</v>
      </c>
      <c r="BS160">
        <v>9.5166034877601646</v>
      </c>
      <c r="BT160">
        <v>17.79830304617624</v>
      </c>
      <c r="BU160">
        <v>2.1727137420778502</v>
      </c>
      <c r="BV160">
        <v>0.38267648763200712</v>
      </c>
      <c r="BW160">
        <v>5.1346357522651083</v>
      </c>
      <c r="BX160">
        <v>57.440667048962887</v>
      </c>
      <c r="BY160">
        <v>17.994991635062171</v>
      </c>
      <c r="BZ160">
        <v>5.6204909317479084</v>
      </c>
      <c r="CA160">
        <v>0.076906734394852905</v>
      </c>
      <c r="CB160">
        <v>1.123329728926276</v>
      </c>
      <c r="CC160">
        <v>1.6711631192920231</v>
      </c>
      <c r="CD160">
        <v>18.99611690373187</v>
      </c>
      <c r="CE160">
        <v>3.8957526049969369</v>
      </c>
      <c r="CF160">
        <v>1.0933018698073349</v>
      </c>
      <c r="CG160">
        <v>1.511412747508081</v>
      </c>
      <c r="CH160">
        <v>2.544088602993051</v>
      </c>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row>
    <row r="161">
      <c r="A161" t="s">
        <v>701</v>
      </c>
      <c r="B161">
        <v>2007</v>
      </c>
      <c r="C161" t="s">
        <v>707</v>
      </c>
      <c r="D161">
        <v>63</v>
      </c>
      <c r="E161" t="s">
        <v>438</v>
      </c>
      <c r="F161" t="s">
        <v>444</v>
      </c>
      <c r="G161" t="s">
        <v>186</v>
      </c>
      <c r="H161">
        <v>1.263268770772886</v>
      </c>
      <c r="I161">
        <v>0.70832997582878698</v>
      </c>
      <c r="J161">
        <v>0.28767038468354561</v>
      </c>
      <c r="K161">
        <v>0.18684437210891161</v>
      </c>
      <c r="L161">
        <v>0.020239551272426999</v>
      </c>
      <c r="M161">
        <v>1.4663620387793239</v>
      </c>
      <c r="N161">
        <v>0.51285038107365655</v>
      </c>
      <c r="O161">
        <v>0.21357724646873899</v>
      </c>
      <c r="P161">
        <v>0.015366037540798501</v>
      </c>
      <c r="Q161">
        <v>0</v>
      </c>
      <c r="R161">
        <v>0.79844689835125005</v>
      </c>
      <c r="S161">
        <v>0.49657879523762682</v>
      </c>
      <c r="T161">
        <v>0.80590497985418785</v>
      </c>
      <c r="U161">
        <v>0.4983444335113858</v>
      </c>
      <c r="V161">
        <v>0.44762643891859522</v>
      </c>
      <c r="W161" t="s">
        <v>407</v>
      </c>
      <c r="X161" t="s">
        <v>408</v>
      </c>
      <c r="Y161" t="s">
        <v>409</v>
      </c>
      <c r="Z161" t="s">
        <v>410</v>
      </c>
      <c r="AA161" t="s">
        <v>150</v>
      </c>
      <c r="AB161" t="s">
        <v>411</v>
      </c>
      <c r="AC161" t="s">
        <v>412</v>
      </c>
      <c r="AD161" t="s">
        <v>413</v>
      </c>
      <c r="AE161" t="s">
        <v>414</v>
      </c>
      <c r="AF161" t="s">
        <v>415</v>
      </c>
      <c r="AG161" t="s">
        <v>416</v>
      </c>
      <c r="AH161" t="s">
        <v>417</v>
      </c>
      <c r="AI161" t="s">
        <v>418</v>
      </c>
      <c r="AJ161" t="s">
        <v>419</v>
      </c>
      <c r="AK161" t="s">
        <v>420</v>
      </c>
      <c r="AL161" t="s">
        <v>421</v>
      </c>
      <c r="AM161" t="s">
        <v>422</v>
      </c>
      <c r="AN161" t="s">
        <v>423</v>
      </c>
      <c r="AO161" t="s">
        <v>424</v>
      </c>
      <c r="AP161" t="s">
        <v>425</v>
      </c>
      <c r="AQ161" t="s">
        <v>426</v>
      </c>
      <c r="AR161" t="s">
        <v>427</v>
      </c>
      <c r="AS161" t="s">
        <v>428</v>
      </c>
      <c r="AT161" t="s">
        <v>429</v>
      </c>
      <c r="AU161" t="s">
        <v>430</v>
      </c>
      <c r="AV161" t="s">
        <v>431</v>
      </c>
      <c r="AW161" t="s">
        <v>432</v>
      </c>
      <c r="AX161" t="s">
        <v>433</v>
      </c>
      <c r="AY161" t="s">
        <v>434</v>
      </c>
      <c r="AZ161" t="s">
        <v>435</v>
      </c>
      <c r="BA161" t="s">
        <v>436</v>
      </c>
      <c r="BB161" t="s">
        <v>437</v>
      </c>
      <c r="BC161">
        <v>1.3561916622650789</v>
      </c>
      <c r="BD161">
        <v>0.352744819686652</v>
      </c>
      <c r="BE161">
        <v>6.6968319961850016</v>
      </c>
      <c r="BF161">
        <v>0.4047224854136961</v>
      </c>
      <c r="BG161">
        <v>0.0506041365849818</v>
      </c>
      <c r="BH161">
        <v>0.48137779505179662</v>
      </c>
      <c r="BI161">
        <v>0</v>
      </c>
      <c r="BJ161">
        <v>0</v>
      </c>
      <c r="BK161">
        <v>0.4683936497985392</v>
      </c>
      <c r="BL161">
        <v>0.53849650133580229</v>
      </c>
      <c r="BM161">
        <v>0</v>
      </c>
      <c r="BN161">
        <v>0.59608228808483132</v>
      </c>
      <c r="BO161">
        <v>0</v>
      </c>
      <c r="BP161">
        <v>0.5932220975857202</v>
      </c>
      <c r="BQ161">
        <v>0.39945550897285181</v>
      </c>
      <c r="BR161">
        <v>0.33998498592375898</v>
      </c>
      <c r="BS161">
        <v>1.9996105249955649</v>
      </c>
      <c r="BT161">
        <v>0.0644067550718493</v>
      </c>
      <c r="BU161">
        <v>7.9635676022550346</v>
      </c>
      <c r="BV161">
        <v>1.447499246355368</v>
      </c>
      <c r="BW161">
        <v>0.69698463431681534</v>
      </c>
      <c r="BX161">
        <v>0.37620359647265372</v>
      </c>
      <c r="BY161">
        <v>0.023769233552972099</v>
      </c>
      <c r="BZ161">
        <v>0.61945726666536172</v>
      </c>
      <c r="CA161">
        <v>0</v>
      </c>
      <c r="CB161">
        <v>0</v>
      </c>
      <c r="CC161">
        <v>0</v>
      </c>
      <c r="CD161">
        <v>0</v>
      </c>
      <c r="CE161">
        <v>0.207390875919928</v>
      </c>
      <c r="CF161">
        <v>0.14795645135945079</v>
      </c>
      <c r="CG161">
        <v>0.15474063846641101</v>
      </c>
      <c r="CH161">
        <v>0.63033343491506588</v>
      </c>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row>
    <row r="162">
      <c r="A162" t="s">
        <v>701</v>
      </c>
      <c r="B162">
        <v>2007</v>
      </c>
      <c r="C162" t="s">
        <v>707</v>
      </c>
      <c r="D162">
        <v>64</v>
      </c>
      <c r="E162" t="s">
        <v>438</v>
      </c>
      <c r="F162" t="s">
        <v>445</v>
      </c>
      <c r="G162" t="s">
        <v>186</v>
      </c>
      <c r="H162">
        <v>7.1729844163764866</v>
      </c>
      <c r="I162">
        <v>13.68197035938935</v>
      </c>
      <c r="J162">
        <v>13.48538458740228</v>
      </c>
      <c r="K162">
        <v>11.45292446340474</v>
      </c>
      <c r="L162">
        <v>6.8501750155745178</v>
      </c>
      <c r="M162">
        <v>14.156496725079579</v>
      </c>
      <c r="N162">
        <v>15.97270545415031</v>
      </c>
      <c r="O162">
        <v>13.98243050594002</v>
      </c>
      <c r="P162">
        <v>12.037745794146041</v>
      </c>
      <c r="Q162">
        <v>5.720409166311673</v>
      </c>
      <c r="R162">
        <v>2.3313140514741861</v>
      </c>
      <c r="S162">
        <v>7.8372030334325578</v>
      </c>
      <c r="T162">
        <v>7.9436125424810839</v>
      </c>
      <c r="U162">
        <v>7.5788971326034318</v>
      </c>
      <c r="V162">
        <v>6.1168971030498076</v>
      </c>
      <c r="W162" t="s">
        <v>407</v>
      </c>
      <c r="X162" t="s">
        <v>408</v>
      </c>
      <c r="Y162" t="s">
        <v>409</v>
      </c>
      <c r="Z162" t="s">
        <v>410</v>
      </c>
      <c r="AA162" t="s">
        <v>150</v>
      </c>
      <c r="AB162" t="s">
        <v>411</v>
      </c>
      <c r="AC162" t="s">
        <v>412</v>
      </c>
      <c r="AD162" t="s">
        <v>413</v>
      </c>
      <c r="AE162" t="s">
        <v>414</v>
      </c>
      <c r="AF162" t="s">
        <v>415</v>
      </c>
      <c r="AG162" t="s">
        <v>416</v>
      </c>
      <c r="AH162" t="s">
        <v>417</v>
      </c>
      <c r="AI162" t="s">
        <v>418</v>
      </c>
      <c r="AJ162" t="s">
        <v>419</v>
      </c>
      <c r="AK162" t="s">
        <v>420</v>
      </c>
      <c r="AL162" t="s">
        <v>421</v>
      </c>
      <c r="AM162" t="s">
        <v>422</v>
      </c>
      <c r="AN162" t="s">
        <v>423</v>
      </c>
      <c r="AO162" t="s">
        <v>424</v>
      </c>
      <c r="AP162" t="s">
        <v>425</v>
      </c>
      <c r="AQ162" t="s">
        <v>426</v>
      </c>
      <c r="AR162" t="s">
        <v>427</v>
      </c>
      <c r="AS162" t="s">
        <v>428</v>
      </c>
      <c r="AT162" t="s">
        <v>429</v>
      </c>
      <c r="AU162" t="s">
        <v>430</v>
      </c>
      <c r="AV162" t="s">
        <v>431</v>
      </c>
      <c r="AW162" t="s">
        <v>432</v>
      </c>
      <c r="AX162" t="s">
        <v>433</v>
      </c>
      <c r="AY162" t="s">
        <v>434</v>
      </c>
      <c r="AZ162" t="s">
        <v>435</v>
      </c>
      <c r="BA162" t="s">
        <v>436</v>
      </c>
      <c r="BB162" t="s">
        <v>437</v>
      </c>
      <c r="BC162">
        <v>3.0989828903421941</v>
      </c>
      <c r="BD162">
        <v>9.9354048981872047</v>
      </c>
      <c r="BE162">
        <v>4.2035486491502647</v>
      </c>
      <c r="BF162">
        <v>14.14258763784211</v>
      </c>
      <c r="BG162">
        <v>11.84402916438223</v>
      </c>
      <c r="BH162">
        <v>6.6165151382254939</v>
      </c>
      <c r="BI162">
        <v>0.26897704456609872</v>
      </c>
      <c r="BJ162">
        <v>4.3074800409555234</v>
      </c>
      <c r="BK162">
        <v>1.1547956299023261</v>
      </c>
      <c r="BL162">
        <v>9.1203097886346658</v>
      </c>
      <c r="BM162">
        <v>12.92381761599858</v>
      </c>
      <c r="BN162">
        <v>3.0195714787068768</v>
      </c>
      <c r="BO162">
        <v>9.8531694421020841</v>
      </c>
      <c r="BP162">
        <v>3.1672623232545671</v>
      </c>
      <c r="BQ162">
        <v>6.5286400962231426</v>
      </c>
      <c r="BR162">
        <v>0.82291145822713729</v>
      </c>
      <c r="BS162">
        <v>6.2781535294088346</v>
      </c>
      <c r="BT162">
        <v>8.8877337863887291</v>
      </c>
      <c r="BU162">
        <v>3.406542377148956</v>
      </c>
      <c r="BV162">
        <v>15.78228909185316</v>
      </c>
      <c r="BW162">
        <v>3.5877777667309192</v>
      </c>
      <c r="BX162">
        <v>1.387179093933816</v>
      </c>
      <c r="BY162">
        <v>4.7481076676957699</v>
      </c>
      <c r="BZ162">
        <v>22.27242065421504</v>
      </c>
      <c r="CA162">
        <v>2.67577990671073</v>
      </c>
      <c r="CB162">
        <v>2.2534280180543629</v>
      </c>
      <c r="CC162">
        <v>20.097523632624039</v>
      </c>
      <c r="CD162">
        <v>3.6032787398913682</v>
      </c>
      <c r="CE162">
        <v>1.209511756631547</v>
      </c>
      <c r="CF162">
        <v>7.7870045298123509</v>
      </c>
      <c r="CG162">
        <v>20.838468326863179</v>
      </c>
      <c r="CH162">
        <v>2.3186711841972949</v>
      </c>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row>
    <row r="163">
      <c r="A163" t="s">
        <v>701</v>
      </c>
      <c r="B163">
        <v>2007</v>
      </c>
      <c r="C163" t="s">
        <v>707</v>
      </c>
      <c r="D163">
        <v>65</v>
      </c>
      <c r="E163" t="s">
        <v>438</v>
      </c>
      <c r="F163" t="s">
        <v>446</v>
      </c>
      <c r="G163" t="s">
        <v>186</v>
      </c>
      <c r="H163">
        <v>21.629042200501679</v>
      </c>
      <c r="I163">
        <v>42.397304178003409</v>
      </c>
      <c r="J163">
        <v>56.48976652128853</v>
      </c>
      <c r="K163">
        <v>73.789891450034091</v>
      </c>
      <c r="L163">
        <v>84.362380296767952</v>
      </c>
      <c r="M163">
        <v>39.066778788055188</v>
      </c>
      <c r="N163">
        <v>54.895111905176897</v>
      </c>
      <c r="O163">
        <v>68.605302969594533</v>
      </c>
      <c r="P163">
        <v>77.314284098337509</v>
      </c>
      <c r="Q163">
        <v>86.559534672707045</v>
      </c>
      <c r="R163">
        <v>7.794491625813027</v>
      </c>
      <c r="S163">
        <v>19.555654113234031</v>
      </c>
      <c r="T163">
        <v>30.660779080237528</v>
      </c>
      <c r="U163">
        <v>44.994641353510431</v>
      </c>
      <c r="V163">
        <v>67.938797687860529</v>
      </c>
      <c r="W163" t="s">
        <v>407</v>
      </c>
      <c r="X163" t="s">
        <v>408</v>
      </c>
      <c r="Y163" t="s">
        <v>409</v>
      </c>
      <c r="Z163" t="s">
        <v>410</v>
      </c>
      <c r="AA163" t="s">
        <v>150</v>
      </c>
      <c r="AB163" t="s">
        <v>411</v>
      </c>
      <c r="AC163" t="s">
        <v>412</v>
      </c>
      <c r="AD163" t="s">
        <v>413</v>
      </c>
      <c r="AE163" t="s">
        <v>414</v>
      </c>
      <c r="AF163" t="s">
        <v>415</v>
      </c>
      <c r="AG163" t="s">
        <v>416</v>
      </c>
      <c r="AH163" t="s">
        <v>417</v>
      </c>
      <c r="AI163" t="s">
        <v>418</v>
      </c>
      <c r="AJ163" t="s">
        <v>419</v>
      </c>
      <c r="AK163" t="s">
        <v>420</v>
      </c>
      <c r="AL163" t="s">
        <v>421</v>
      </c>
      <c r="AM163" t="s">
        <v>422</v>
      </c>
      <c r="AN163" t="s">
        <v>423</v>
      </c>
      <c r="AO163" t="s">
        <v>424</v>
      </c>
      <c r="AP163" t="s">
        <v>425</v>
      </c>
      <c r="AQ163" t="s">
        <v>426</v>
      </c>
      <c r="AR163" t="s">
        <v>427</v>
      </c>
      <c r="AS163" t="s">
        <v>428</v>
      </c>
      <c r="AT163" t="s">
        <v>429</v>
      </c>
      <c r="AU163" t="s">
        <v>430</v>
      </c>
      <c r="AV163" t="s">
        <v>431</v>
      </c>
      <c r="AW163" t="s">
        <v>432</v>
      </c>
      <c r="AX163" t="s">
        <v>433</v>
      </c>
      <c r="AY163" t="s">
        <v>434</v>
      </c>
      <c r="AZ163" t="s">
        <v>435</v>
      </c>
      <c r="BA163" t="s">
        <v>436</v>
      </c>
      <c r="BB163" t="s">
        <v>437</v>
      </c>
      <c r="BC163">
        <v>35.78470502142865</v>
      </c>
      <c r="BD163">
        <v>22.186827664372121</v>
      </c>
      <c r="BE163">
        <v>26.079943369696601</v>
      </c>
      <c r="BF163">
        <v>28.803606809081518</v>
      </c>
      <c r="BG163">
        <v>72.896897546979218</v>
      </c>
      <c r="BH163">
        <v>49.160382146948223</v>
      </c>
      <c r="BI163">
        <v>42.736028067295678</v>
      </c>
      <c r="BJ163">
        <v>23.366298608820241</v>
      </c>
      <c r="BK163">
        <v>42.931424604122967</v>
      </c>
      <c r="BL163">
        <v>55.375273916217083</v>
      </c>
      <c r="BM163">
        <v>25.44178911026512</v>
      </c>
      <c r="BN163">
        <v>81.544728289204144</v>
      </c>
      <c r="BO163">
        <v>77.262516628804661</v>
      </c>
      <c r="BP163">
        <v>44.070289411928762</v>
      </c>
      <c r="BQ163">
        <v>42.557517048423009</v>
      </c>
      <c r="BR163">
        <v>36.649944938964367</v>
      </c>
      <c r="BS163">
        <v>62.574641440956391</v>
      </c>
      <c r="BT163">
        <v>23.927406635735888</v>
      </c>
      <c r="BU163">
        <v>29.983465957186802</v>
      </c>
      <c r="BV163">
        <v>52.877477877085923</v>
      </c>
      <c r="BW163">
        <v>67.368587236797623</v>
      </c>
      <c r="BX163">
        <v>33.321467346145781</v>
      </c>
      <c r="BY163">
        <v>53.314268256230882</v>
      </c>
      <c r="BZ163">
        <v>46.299350226310352</v>
      </c>
      <c r="CA163">
        <v>45.904994153579047</v>
      </c>
      <c r="CB163">
        <v>25.62355570943912</v>
      </c>
      <c r="CC163">
        <v>60.644457706205927</v>
      </c>
      <c r="CD163">
        <v>51.964310832113</v>
      </c>
      <c r="CE163">
        <v>62.888743021662293</v>
      </c>
      <c r="CF163">
        <v>41.707345466764153</v>
      </c>
      <c r="CG163">
        <v>66.150198073749195</v>
      </c>
      <c r="CH163">
        <v>54.717983723339259</v>
      </c>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row>
    <row r="164">
      <c r="A164" t="s">
        <v>701</v>
      </c>
      <c r="B164">
        <v>2007</v>
      </c>
      <c r="C164" t="s">
        <v>707</v>
      </c>
      <c r="D164">
        <v>66</v>
      </c>
      <c r="E164" t="s">
        <v>438</v>
      </c>
      <c r="F164" t="s">
        <v>46</v>
      </c>
      <c r="G164" t="s">
        <v>186</v>
      </c>
      <c r="H164">
        <v>0.55478698525941628</v>
      </c>
      <c r="I164">
        <v>0.1922400018810036</v>
      </c>
      <c r="J164">
        <v>0.23366154312875961</v>
      </c>
      <c r="K164">
        <v>0.30041782826313929</v>
      </c>
      <c r="L164">
        <v>0.3545150856161905</v>
      </c>
      <c r="M164">
        <v>0.52658371717177921</v>
      </c>
      <c r="N164">
        <v>0.24969120654647359</v>
      </c>
      <c r="O164">
        <v>0.1021547959794759</v>
      </c>
      <c r="P164">
        <v>0.3475337123450073</v>
      </c>
      <c r="Q164">
        <v>0.47615560035014459</v>
      </c>
      <c r="R164">
        <v>0.68899762835144451</v>
      </c>
      <c r="S164">
        <v>0.15485370265426091</v>
      </c>
      <c r="T164">
        <v>0.21339559385090839</v>
      </c>
      <c r="U164">
        <v>0.17152143471922371</v>
      </c>
      <c r="V164">
        <v>0.2577039309523772</v>
      </c>
      <c r="W164" t="s">
        <v>407</v>
      </c>
      <c r="X164" t="s">
        <v>408</v>
      </c>
      <c r="Y164" t="s">
        <v>409</v>
      </c>
      <c r="Z164" t="s">
        <v>410</v>
      </c>
      <c r="AA164" t="s">
        <v>150</v>
      </c>
      <c r="AB164" t="s">
        <v>411</v>
      </c>
      <c r="AC164" t="s">
        <v>412</v>
      </c>
      <c r="AD164" t="s">
        <v>413</v>
      </c>
      <c r="AE164" t="s">
        <v>414</v>
      </c>
      <c r="AF164" t="s">
        <v>415</v>
      </c>
      <c r="AG164" t="s">
        <v>416</v>
      </c>
      <c r="AH164" t="s">
        <v>417</v>
      </c>
      <c r="AI164" t="s">
        <v>418</v>
      </c>
      <c r="AJ164" t="s">
        <v>419</v>
      </c>
      <c r="AK164" t="s">
        <v>420</v>
      </c>
      <c r="AL164" t="s">
        <v>421</v>
      </c>
      <c r="AM164" t="s">
        <v>422</v>
      </c>
      <c r="AN164" t="s">
        <v>423</v>
      </c>
      <c r="AO164" t="s">
        <v>424</v>
      </c>
      <c r="AP164" t="s">
        <v>425</v>
      </c>
      <c r="AQ164" t="s">
        <v>426</v>
      </c>
      <c r="AR164" t="s">
        <v>427</v>
      </c>
      <c r="AS164" t="s">
        <v>428</v>
      </c>
      <c r="AT164" t="s">
        <v>429</v>
      </c>
      <c r="AU164" t="s">
        <v>430</v>
      </c>
      <c r="AV164" t="s">
        <v>431</v>
      </c>
      <c r="AW164" t="s">
        <v>432</v>
      </c>
      <c r="AX164" t="s">
        <v>433</v>
      </c>
      <c r="AY164" t="s">
        <v>434</v>
      </c>
      <c r="AZ164" t="s">
        <v>435</v>
      </c>
      <c r="BA164" t="s">
        <v>436</v>
      </c>
      <c r="BB164" t="s">
        <v>437</v>
      </c>
      <c r="BC164">
        <v>0.32586921120550338</v>
      </c>
      <c r="BD164">
        <v>0.14273178771694831</v>
      </c>
      <c r="BE164">
        <v>0.045979489607865</v>
      </c>
      <c r="BF164">
        <v>1.017668715870985</v>
      </c>
      <c r="BG164">
        <v>0.35337607662112908</v>
      </c>
      <c r="BH164">
        <v>0.0911001832310806</v>
      </c>
      <c r="BI164">
        <v>0.40419488664340592</v>
      </c>
      <c r="BJ164">
        <v>0.33411596569113561</v>
      </c>
      <c r="BK164">
        <v>0.46238434315589599</v>
      </c>
      <c r="BL164">
        <v>0.13810055251627881</v>
      </c>
      <c r="BM164">
        <v>0.55465395238319792</v>
      </c>
      <c r="BN164">
        <v>0.70546093823851519</v>
      </c>
      <c r="BO164">
        <v>0.64455148618259817</v>
      </c>
      <c r="BP164">
        <v>0.22606084184555039</v>
      </c>
      <c r="BQ164">
        <v>0.73577122031842579</v>
      </c>
      <c r="BR164">
        <v>0.75871557628451103</v>
      </c>
      <c r="BS164">
        <v>0.28321969199803942</v>
      </c>
      <c r="BT164">
        <v>0.21267502915991079</v>
      </c>
      <c r="BU164">
        <v>0.30790474067312779</v>
      </c>
      <c r="BV164">
        <v>0.088652629299162997</v>
      </c>
      <c r="BW164">
        <v>0.067265446795964995</v>
      </c>
      <c r="BX164">
        <v>0.45528441177254919</v>
      </c>
      <c r="BY164">
        <v>0.1057812136494138</v>
      </c>
      <c r="BZ164">
        <v>0.3146071519256522</v>
      </c>
      <c r="CA164">
        <v>0.15253575899433669</v>
      </c>
      <c r="CB164">
        <v>1.042228614179628</v>
      </c>
      <c r="CC164">
        <v>0.1668272760206897</v>
      </c>
      <c r="CD164">
        <v>0.80150355123866213</v>
      </c>
      <c r="CE164">
        <v>0.39910127205546031</v>
      </c>
      <c r="CF164">
        <v>0.3268903282808821</v>
      </c>
      <c r="CG164">
        <v>0.19621317497517551</v>
      </c>
      <c r="CH164">
        <v>0.32867153623529899</v>
      </c>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row>
    <row r="165">
      <c r="A165" t="s">
        <v>701</v>
      </c>
      <c r="B165">
        <v>2007</v>
      </c>
      <c r="C165" t="s">
        <v>707</v>
      </c>
      <c r="D165">
        <v>122</v>
      </c>
      <c r="E165" t="s">
        <v>18</v>
      </c>
      <c r="F165" t="s">
        <v>14</v>
      </c>
      <c r="G165" t="s">
        <v>723</v>
      </c>
      <c r="H165">
        <v>78.729372795609521</v>
      </c>
      <c r="I165">
        <v>91.618445182397338</v>
      </c>
      <c r="J165">
        <v>96.748558072038946</v>
      </c>
      <c r="K165">
        <v>99.51866653012118</v>
      </c>
      <c r="L165">
        <v>99.864563502324529</v>
      </c>
      <c r="M165">
        <v>86.786788471464874</v>
      </c>
      <c r="N165">
        <v>95.20824615611113</v>
      </c>
      <c r="O165">
        <v>99.022641165663146</v>
      </c>
      <c r="P165">
        <v>99.830850483470059</v>
      </c>
      <c r="Q165">
        <v>99.857534035268685</v>
      </c>
      <c r="R165">
        <v>70.017759614048799</v>
      </c>
      <c r="S165">
        <v>82.024183262768148</v>
      </c>
      <c r="T165">
        <v>89.314123559174419</v>
      </c>
      <c r="U165">
        <v>94.521819587054821</v>
      </c>
      <c r="V165">
        <v>98.517840160509209</v>
      </c>
      <c r="W165" t="s">
        <v>407</v>
      </c>
      <c r="X165" t="s">
        <v>408</v>
      </c>
      <c r="Y165" t="s">
        <v>409</v>
      </c>
      <c r="Z165" t="s">
        <v>410</v>
      </c>
      <c r="AA165" t="s">
        <v>150</v>
      </c>
      <c r="AB165" t="s">
        <v>411</v>
      </c>
      <c r="AC165" t="s">
        <v>412</v>
      </c>
      <c r="AD165" t="s">
        <v>413</v>
      </c>
      <c r="AE165" t="s">
        <v>414</v>
      </c>
      <c r="AF165" t="s">
        <v>415</v>
      </c>
      <c r="AG165" t="s">
        <v>416</v>
      </c>
      <c r="AH165" t="s">
        <v>417</v>
      </c>
      <c r="AI165" t="s">
        <v>418</v>
      </c>
      <c r="AJ165" t="s">
        <v>419</v>
      </c>
      <c r="AK165" t="s">
        <v>420</v>
      </c>
      <c r="AL165" t="s">
        <v>421</v>
      </c>
      <c r="AM165" t="s">
        <v>422</v>
      </c>
      <c r="AN165" t="s">
        <v>423</v>
      </c>
      <c r="AO165" t="s">
        <v>424</v>
      </c>
      <c r="AP165" t="s">
        <v>425</v>
      </c>
      <c r="AQ165" t="s">
        <v>426</v>
      </c>
      <c r="AR165" t="s">
        <v>427</v>
      </c>
      <c r="AS165" t="s">
        <v>428</v>
      </c>
      <c r="AT165" t="s">
        <v>429</v>
      </c>
      <c r="AU165" t="s">
        <v>430</v>
      </c>
      <c r="AV165" t="s">
        <v>431</v>
      </c>
      <c r="AW165" t="s">
        <v>432</v>
      </c>
      <c r="AX165" t="s">
        <v>433</v>
      </c>
      <c r="AY165" t="s">
        <v>434</v>
      </c>
      <c r="AZ165" t="s">
        <v>435</v>
      </c>
      <c r="BA165" t="s">
        <v>436</v>
      </c>
      <c r="BB165" t="s">
        <v>437</v>
      </c>
      <c r="BC165">
        <v>89.951165268087422</v>
      </c>
      <c r="BD165">
        <v>66.675000548526626</v>
      </c>
      <c r="BE165">
        <v>87.123588210204446</v>
      </c>
      <c r="BF165">
        <v>92.408335137596083</v>
      </c>
      <c r="BG165">
        <v>98.538530050697361</v>
      </c>
      <c r="BH165">
        <v>93.194471272507002</v>
      </c>
      <c r="BI165">
        <v>84.863111049579999</v>
      </c>
      <c r="BJ165">
        <v>75.039879385089662</v>
      </c>
      <c r="BK165">
        <v>93.505199344956409</v>
      </c>
      <c r="BL165">
        <v>90.29362241700494</v>
      </c>
      <c r="BM165">
        <v>81.89327707254742</v>
      </c>
      <c r="BN165">
        <v>93.667327193353529</v>
      </c>
      <c r="BO165">
        <v>93.912937164797412</v>
      </c>
      <c r="BP165">
        <v>95.560789173308223</v>
      </c>
      <c r="BQ165">
        <v>90.609933001548114</v>
      </c>
      <c r="BR165">
        <v>95.852955068260897</v>
      </c>
      <c r="BS165">
        <v>91.058572922824794</v>
      </c>
      <c r="BT165">
        <v>88.712218261561503</v>
      </c>
      <c r="BU165">
        <v>82.261084885733766</v>
      </c>
      <c r="BV165">
        <v>92.622706342492592</v>
      </c>
      <c r="BW165">
        <v>93.677659256979211</v>
      </c>
      <c r="BX165">
        <v>94.002454339335088</v>
      </c>
      <c r="BY165">
        <v>91.56916512267442</v>
      </c>
      <c r="BZ165">
        <v>91.569796779727412</v>
      </c>
      <c r="CA165">
        <v>93.320323844303118</v>
      </c>
      <c r="CB165">
        <v>82.104087617713631</v>
      </c>
      <c r="CC165">
        <v>91.34023442312278</v>
      </c>
      <c r="CD165">
        <v>91.04457148049093</v>
      </c>
      <c r="CE165">
        <v>97.949756277212856</v>
      </c>
      <c r="CF165">
        <v>90.962125484867244</v>
      </c>
      <c r="CG165">
        <v>94.799986011233287</v>
      </c>
      <c r="CH165">
        <v>94.368972702889693</v>
      </c>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row>
    <row r="166">
      <c r="A166" t="s">
        <v>701</v>
      </c>
      <c r="B166">
        <v>2007</v>
      </c>
      <c r="C166" t="s">
        <v>707</v>
      </c>
      <c r="D166">
        <v>123</v>
      </c>
      <c r="E166" t="s">
        <v>18</v>
      </c>
      <c r="F166" t="s">
        <v>51</v>
      </c>
      <c r="G166" t="s">
        <v>186</v>
      </c>
      <c r="H166">
        <v>21.270627204390479</v>
      </c>
      <c r="I166">
        <v>8.3815548176026624</v>
      </c>
      <c r="J166">
        <v>3.251441927961054</v>
      </c>
      <c r="K166">
        <v>0.48133346987881959</v>
      </c>
      <c r="L166">
        <v>0.13543649767547089</v>
      </c>
      <c r="M166">
        <v>13.21321152853513</v>
      </c>
      <c r="N166">
        <v>4.7917538438888698</v>
      </c>
      <c r="O166">
        <v>0.97735883433685444</v>
      </c>
      <c r="P166">
        <v>0.16914951652994151</v>
      </c>
      <c r="Q166">
        <v>0.1424659647313149</v>
      </c>
      <c r="R166">
        <v>29.982240385951201</v>
      </c>
      <c r="S166">
        <v>17.975816737231849</v>
      </c>
      <c r="T166">
        <v>10.685876440825581</v>
      </c>
      <c r="U166">
        <v>5.4781804129451794</v>
      </c>
      <c r="V166">
        <v>1.4821598394907911</v>
      </c>
      <c r="W166" t="s">
        <v>407</v>
      </c>
      <c r="X166" t="s">
        <v>408</v>
      </c>
      <c r="Y166" t="s">
        <v>409</v>
      </c>
      <c r="Z166" t="s">
        <v>410</v>
      </c>
      <c r="AA166" t="s">
        <v>150</v>
      </c>
      <c r="AB166" t="s">
        <v>411</v>
      </c>
      <c r="AC166" t="s">
        <v>412</v>
      </c>
      <c r="AD166" t="s">
        <v>413</v>
      </c>
      <c r="AE166" t="s">
        <v>414</v>
      </c>
      <c r="AF166" t="s">
        <v>415</v>
      </c>
      <c r="AG166" t="s">
        <v>416</v>
      </c>
      <c r="AH166" t="s">
        <v>417</v>
      </c>
      <c r="AI166" t="s">
        <v>418</v>
      </c>
      <c r="AJ166" t="s">
        <v>419</v>
      </c>
      <c r="AK166" t="s">
        <v>420</v>
      </c>
      <c r="AL166" t="s">
        <v>421</v>
      </c>
      <c r="AM166" t="s">
        <v>422</v>
      </c>
      <c r="AN166" t="s">
        <v>423</v>
      </c>
      <c r="AO166" t="s">
        <v>424</v>
      </c>
      <c r="AP166" t="s">
        <v>425</v>
      </c>
      <c r="AQ166" t="s">
        <v>426</v>
      </c>
      <c r="AR166" t="s">
        <v>427</v>
      </c>
      <c r="AS166" t="s">
        <v>428</v>
      </c>
      <c r="AT166" t="s">
        <v>429</v>
      </c>
      <c r="AU166" t="s">
        <v>430</v>
      </c>
      <c r="AV166" t="s">
        <v>431</v>
      </c>
      <c r="AW166" t="s">
        <v>432</v>
      </c>
      <c r="AX166" t="s">
        <v>433</v>
      </c>
      <c r="AY166" t="s">
        <v>434</v>
      </c>
      <c r="AZ166" t="s">
        <v>435</v>
      </c>
      <c r="BA166" t="s">
        <v>436</v>
      </c>
      <c r="BB166" t="s">
        <v>437</v>
      </c>
      <c r="BC166">
        <v>10.04883473191258</v>
      </c>
      <c r="BD166">
        <v>33.324999451473367</v>
      </c>
      <c r="BE166">
        <v>12.876411789795551</v>
      </c>
      <c r="BF166">
        <v>7.5916648624039169</v>
      </c>
      <c r="BG166">
        <v>1.4614699493026391</v>
      </c>
      <c r="BH166">
        <v>6.8055287274929981</v>
      </c>
      <c r="BI166">
        <v>15.136888950419999</v>
      </c>
      <c r="BJ166">
        <v>24.960120614910341</v>
      </c>
      <c r="BK166">
        <v>6.4948006550435906</v>
      </c>
      <c r="BL166">
        <v>9.70637758299506</v>
      </c>
      <c r="BM166">
        <v>18.10672292745258</v>
      </c>
      <c r="BN166">
        <v>6.332672806646471</v>
      </c>
      <c r="BO166">
        <v>6.0870628352025884</v>
      </c>
      <c r="BP166">
        <v>4.4392108266917774</v>
      </c>
      <c r="BQ166">
        <v>9.3900669984518856</v>
      </c>
      <c r="BR166">
        <v>4.1470449317391029</v>
      </c>
      <c r="BS166">
        <v>8.9414270771752058</v>
      </c>
      <c r="BT166">
        <v>11.2877817384385</v>
      </c>
      <c r="BU166">
        <v>17.738915114266231</v>
      </c>
      <c r="BV166">
        <v>7.3772936575074084</v>
      </c>
      <c r="BW166">
        <v>6.3223407430207894</v>
      </c>
      <c r="BX166">
        <v>5.9975456606649118</v>
      </c>
      <c r="BY166">
        <v>8.4308348773255801</v>
      </c>
      <c r="BZ166">
        <v>8.4302032202725883</v>
      </c>
      <c r="CA166">
        <v>6.6796761556968818</v>
      </c>
      <c r="CB166">
        <v>17.895912382286369</v>
      </c>
      <c r="CC166">
        <v>8.6597655768772199</v>
      </c>
      <c r="CD166">
        <v>8.9554285195090699</v>
      </c>
      <c r="CE166">
        <v>2.050243722787144</v>
      </c>
      <c r="CF166">
        <v>9.0378745151327564</v>
      </c>
      <c r="CG166">
        <v>5.2000139887667132</v>
      </c>
      <c r="CH166">
        <v>5.6310272971103066</v>
      </c>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row>
    <row r="167">
      <c r="A167" t="s">
        <v>701</v>
      </c>
      <c r="B167">
        <v>2007</v>
      </c>
      <c r="C167" t="s">
        <v>707</v>
      </c>
      <c r="D167">
        <v>124</v>
      </c>
      <c r="E167" t="s">
        <v>50</v>
      </c>
      <c r="F167" t="s">
        <v>15</v>
      </c>
      <c r="G167" t="s">
        <v>724</v>
      </c>
      <c r="H167">
        <v>54.879401613520777</v>
      </c>
      <c r="I167">
        <v>74.789692679374696</v>
      </c>
      <c r="J167">
        <v>88.11524800671846</v>
      </c>
      <c r="K167">
        <v>97.123354372969857</v>
      </c>
      <c r="L167">
        <v>99.434787395695395</v>
      </c>
      <c r="M167">
        <v>60.819186343814941</v>
      </c>
      <c r="N167">
        <v>81.51984473789679</v>
      </c>
      <c r="O167">
        <v>93.921976844553839</v>
      </c>
      <c r="P167">
        <v>98.735062583784241</v>
      </c>
      <c r="Q167">
        <v>99.583370542533373</v>
      </c>
      <c r="R167">
        <v>50.213178488944742</v>
      </c>
      <c r="S167">
        <v>61.664217958366201</v>
      </c>
      <c r="T167">
        <v>74.638549476154708</v>
      </c>
      <c r="U167">
        <v>86.101514558961838</v>
      </c>
      <c r="V167">
        <v>96.110735398257091</v>
      </c>
      <c r="W167" t="s">
        <v>407</v>
      </c>
      <c r="X167" t="s">
        <v>408</v>
      </c>
      <c r="Y167" t="s">
        <v>409</v>
      </c>
      <c r="Z167" t="s">
        <v>410</v>
      </c>
      <c r="AA167" t="s">
        <v>150</v>
      </c>
      <c r="AB167" t="s">
        <v>411</v>
      </c>
      <c r="AC167" t="s">
        <v>412</v>
      </c>
      <c r="AD167" t="s">
        <v>413</v>
      </c>
      <c r="AE167" t="s">
        <v>414</v>
      </c>
      <c r="AF167" t="s">
        <v>415</v>
      </c>
      <c r="AG167" t="s">
        <v>416</v>
      </c>
      <c r="AH167" t="s">
        <v>417</v>
      </c>
      <c r="AI167" t="s">
        <v>418</v>
      </c>
      <c r="AJ167" t="s">
        <v>419</v>
      </c>
      <c r="AK167" t="s">
        <v>420</v>
      </c>
      <c r="AL167" t="s">
        <v>421</v>
      </c>
      <c r="AM167" t="s">
        <v>422</v>
      </c>
      <c r="AN167" t="s">
        <v>423</v>
      </c>
      <c r="AO167" t="s">
        <v>424</v>
      </c>
      <c r="AP167" t="s">
        <v>425</v>
      </c>
      <c r="AQ167" t="s">
        <v>426</v>
      </c>
      <c r="AR167" t="s">
        <v>427</v>
      </c>
      <c r="AS167" t="s">
        <v>428</v>
      </c>
      <c r="AT167" t="s">
        <v>429</v>
      </c>
      <c r="AU167" t="s">
        <v>430</v>
      </c>
      <c r="AV167" t="s">
        <v>431</v>
      </c>
      <c r="AW167" t="s">
        <v>432</v>
      </c>
      <c r="AX167" t="s">
        <v>433</v>
      </c>
      <c r="AY167" t="s">
        <v>434</v>
      </c>
      <c r="AZ167" t="s">
        <v>435</v>
      </c>
      <c r="BA167" t="s">
        <v>436</v>
      </c>
      <c r="BB167" t="s">
        <v>437</v>
      </c>
      <c r="BC167">
        <v>74.562254950290907</v>
      </c>
      <c r="BD167">
        <v>56.902863687859558</v>
      </c>
      <c r="BE167">
        <v>74.223467481986205</v>
      </c>
      <c r="BF167">
        <v>85.249785900933063</v>
      </c>
      <c r="BG167">
        <v>88.091701841029732</v>
      </c>
      <c r="BH167">
        <v>85.51670357628285</v>
      </c>
      <c r="BI167">
        <v>64.467630632661979</v>
      </c>
      <c r="BJ167">
        <v>68.448988001275055</v>
      </c>
      <c r="BK167">
        <v>84.558119995065042</v>
      </c>
      <c r="BL167">
        <v>81.751119546684635</v>
      </c>
      <c r="BM167">
        <v>66.472623496762708</v>
      </c>
      <c r="BN167">
        <v>72.643884994372883</v>
      </c>
      <c r="BO167">
        <v>69.747276739610967</v>
      </c>
      <c r="BP167">
        <v>85.943634240333623</v>
      </c>
      <c r="BQ167">
        <v>80.64818984854918</v>
      </c>
      <c r="BR167">
        <v>89.601517234465319</v>
      </c>
      <c r="BS167">
        <v>83.701624081031412</v>
      </c>
      <c r="BT167">
        <v>76.962644278417869</v>
      </c>
      <c r="BU167">
        <v>70.7972730996254</v>
      </c>
      <c r="BV167">
        <v>75.448096681015357</v>
      </c>
      <c r="BW167">
        <v>85.722144573764638</v>
      </c>
      <c r="BX167">
        <v>86.557699601788457</v>
      </c>
      <c r="BY167">
        <v>75.630598690691755</v>
      </c>
      <c r="BZ167">
        <v>76.831359412997841</v>
      </c>
      <c r="CA167">
        <v>78.838361274652158</v>
      </c>
      <c r="CB167">
        <v>74.108300429546745</v>
      </c>
      <c r="CC167">
        <v>73.526396171698465</v>
      </c>
      <c r="CD167">
        <v>85.937608344246428</v>
      </c>
      <c r="CE167">
        <v>91.070853432435271</v>
      </c>
      <c r="CF167">
        <v>83.087457654626959</v>
      </c>
      <c r="CG167">
        <v>87.077108492456716</v>
      </c>
      <c r="CH167">
        <v>83.45467573039241</v>
      </c>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row>
    <row r="168">
      <c r="A168" t="s">
        <v>701</v>
      </c>
      <c r="B168">
        <v>2007</v>
      </c>
      <c r="C168" t="s">
        <v>707</v>
      </c>
      <c r="D168">
        <v>125</v>
      </c>
      <c r="E168" t="s">
        <v>50</v>
      </c>
      <c r="F168" t="s">
        <v>16</v>
      </c>
      <c r="G168" t="s">
        <v>725</v>
      </c>
      <c r="H168">
        <v>23.84997118208873</v>
      </c>
      <c r="I168">
        <v>16.828752503022631</v>
      </c>
      <c r="J168">
        <v>8.633310065320476</v>
      </c>
      <c r="K168">
        <v>2.3953121571513152</v>
      </c>
      <c r="L168">
        <v>0.42977610662914523</v>
      </c>
      <c r="M168">
        <v>25.967602127649929</v>
      </c>
      <c r="N168">
        <v>13.68840141821434</v>
      </c>
      <c r="O168">
        <v>5.1006643211093046</v>
      </c>
      <c r="P168">
        <v>1.0957878996858079</v>
      </c>
      <c r="Q168">
        <v>0.27416349273530549</v>
      </c>
      <c r="R168">
        <v>19.80458112510405</v>
      </c>
      <c r="S168">
        <v>20.35996530440195</v>
      </c>
      <c r="T168">
        <v>14.675574083019701</v>
      </c>
      <c r="U168">
        <v>8.4203050280929617</v>
      </c>
      <c r="V168">
        <v>2.407104762252128</v>
      </c>
      <c r="W168" t="s">
        <v>407</v>
      </c>
      <c r="X168" t="s">
        <v>408</v>
      </c>
      <c r="Y168" t="s">
        <v>409</v>
      </c>
      <c r="Z168" t="s">
        <v>410</v>
      </c>
      <c r="AA168" t="s">
        <v>150</v>
      </c>
      <c r="AB168" t="s">
        <v>411</v>
      </c>
      <c r="AC168" t="s">
        <v>412</v>
      </c>
      <c r="AD168" t="s">
        <v>413</v>
      </c>
      <c r="AE168" t="s">
        <v>414</v>
      </c>
      <c r="AF168" t="s">
        <v>415</v>
      </c>
      <c r="AG168" t="s">
        <v>416</v>
      </c>
      <c r="AH168" t="s">
        <v>417</v>
      </c>
      <c r="AI168" t="s">
        <v>418</v>
      </c>
      <c r="AJ168" t="s">
        <v>419</v>
      </c>
      <c r="AK168" t="s">
        <v>420</v>
      </c>
      <c r="AL168" t="s">
        <v>421</v>
      </c>
      <c r="AM168" t="s">
        <v>422</v>
      </c>
      <c r="AN168" t="s">
        <v>423</v>
      </c>
      <c r="AO168" t="s">
        <v>424</v>
      </c>
      <c r="AP168" t="s">
        <v>425</v>
      </c>
      <c r="AQ168" t="s">
        <v>426</v>
      </c>
      <c r="AR168" t="s">
        <v>427</v>
      </c>
      <c r="AS168" t="s">
        <v>428</v>
      </c>
      <c r="AT168" t="s">
        <v>429</v>
      </c>
      <c r="AU168" t="s">
        <v>430</v>
      </c>
      <c r="AV168" t="s">
        <v>431</v>
      </c>
      <c r="AW168" t="s">
        <v>432</v>
      </c>
      <c r="AX168" t="s">
        <v>433</v>
      </c>
      <c r="AY168" t="s">
        <v>434</v>
      </c>
      <c r="AZ168" t="s">
        <v>435</v>
      </c>
      <c r="BA168" t="s">
        <v>436</v>
      </c>
      <c r="BB168" t="s">
        <v>437</v>
      </c>
      <c r="BC168">
        <v>15.38891031779653</v>
      </c>
      <c r="BD168">
        <v>9.7721368606670556</v>
      </c>
      <c r="BE168">
        <v>12.900120728218241</v>
      </c>
      <c r="BF168">
        <v>7.1585492366630179</v>
      </c>
      <c r="BG168">
        <v>10.446828209667631</v>
      </c>
      <c r="BH168">
        <v>7.6777676962241648</v>
      </c>
      <c r="BI168">
        <v>20.395480416918009</v>
      </c>
      <c r="BJ168">
        <v>6.590891383814613</v>
      </c>
      <c r="BK168">
        <v>8.9470793498913714</v>
      </c>
      <c r="BL168">
        <v>8.5425028703202948</v>
      </c>
      <c r="BM168">
        <v>15.42065357578471</v>
      </c>
      <c r="BN168">
        <v>21.023442198980661</v>
      </c>
      <c r="BO168">
        <v>24.165660425186442</v>
      </c>
      <c r="BP168">
        <v>9.6171549329746036</v>
      </c>
      <c r="BQ168">
        <v>9.9617431529989418</v>
      </c>
      <c r="BR168">
        <v>6.2514378337955794</v>
      </c>
      <c r="BS168">
        <v>7.3569488417933799</v>
      </c>
      <c r="BT168">
        <v>11.74957398314362</v>
      </c>
      <c r="BU168">
        <v>11.463811786108369</v>
      </c>
      <c r="BV168">
        <v>17.174609661477231</v>
      </c>
      <c r="BW168">
        <v>7.955514683214588</v>
      </c>
      <c r="BX168">
        <v>7.4447547375466394</v>
      </c>
      <c r="BY168">
        <v>15.93856643198267</v>
      </c>
      <c r="BZ168">
        <v>14.738437366729579</v>
      </c>
      <c r="CA168">
        <v>14.48196256965095</v>
      </c>
      <c r="CB168">
        <v>7.9957871881668998</v>
      </c>
      <c r="CC168">
        <v>17.813838251424311</v>
      </c>
      <c r="CD168">
        <v>5.1069631362444898</v>
      </c>
      <c r="CE168">
        <v>6.8789028447775848</v>
      </c>
      <c r="CF168">
        <v>7.8746678302402779</v>
      </c>
      <c r="CG168">
        <v>7.722877518776567</v>
      </c>
      <c r="CH168">
        <v>10.914296972497279</v>
      </c>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row>
    <row r="169">
      <c r="A169" t="s">
        <v>701</v>
      </c>
      <c r="B169">
        <v>2007</v>
      </c>
      <c r="C169" t="s">
        <v>707</v>
      </c>
      <c r="D169">
        <v>126</v>
      </c>
      <c r="E169" t="s">
        <v>50</v>
      </c>
      <c r="F169" t="s">
        <v>22</v>
      </c>
      <c r="G169" t="s">
        <v>726</v>
      </c>
      <c r="H169">
        <v>8.5264191869254997</v>
      </c>
      <c r="I169">
        <v>4.4995639060159842</v>
      </c>
      <c r="J169">
        <v>2.1281778106150639</v>
      </c>
      <c r="K169">
        <v>0.41315201712325428</v>
      </c>
      <c r="L169">
        <v>0.111785364576112</v>
      </c>
      <c r="M169">
        <v>6.0361238323542104</v>
      </c>
      <c r="N169">
        <v>2.251994443974247</v>
      </c>
      <c r="O169">
        <v>0.64407050533100219</v>
      </c>
      <c r="P169">
        <v>0.1381140790431962</v>
      </c>
      <c r="Q169">
        <v>0.1424659647313212</v>
      </c>
      <c r="R169">
        <v>9.6814572820827145</v>
      </c>
      <c r="S169">
        <v>8.4649694600686214</v>
      </c>
      <c r="T169">
        <v>6.468633449724174</v>
      </c>
      <c r="U169">
        <v>4.3058180140803701</v>
      </c>
      <c r="V169">
        <v>1.3343375256631289</v>
      </c>
      <c r="W169" t="s">
        <v>407</v>
      </c>
      <c r="X169" t="s">
        <v>408</v>
      </c>
      <c r="Y169" t="s">
        <v>409</v>
      </c>
      <c r="Z169" t="s">
        <v>410</v>
      </c>
      <c r="AA169" t="s">
        <v>150</v>
      </c>
      <c r="AB169" t="s">
        <v>411</v>
      </c>
      <c r="AC169" t="s">
        <v>412</v>
      </c>
      <c r="AD169" t="s">
        <v>413</v>
      </c>
      <c r="AE169" t="s">
        <v>414</v>
      </c>
      <c r="AF169" t="s">
        <v>415</v>
      </c>
      <c r="AG169" t="s">
        <v>416</v>
      </c>
      <c r="AH169" t="s">
        <v>417</v>
      </c>
      <c r="AI169" t="s">
        <v>418</v>
      </c>
      <c r="AJ169" t="s">
        <v>419</v>
      </c>
      <c r="AK169" t="s">
        <v>420</v>
      </c>
      <c r="AL169" t="s">
        <v>421</v>
      </c>
      <c r="AM169" t="s">
        <v>422</v>
      </c>
      <c r="AN169" t="s">
        <v>423</v>
      </c>
      <c r="AO169" t="s">
        <v>424</v>
      </c>
      <c r="AP169" t="s">
        <v>425</v>
      </c>
      <c r="AQ169" t="s">
        <v>426</v>
      </c>
      <c r="AR169" t="s">
        <v>427</v>
      </c>
      <c r="AS169" t="s">
        <v>428</v>
      </c>
      <c r="AT169" t="s">
        <v>429</v>
      </c>
      <c r="AU169" t="s">
        <v>430</v>
      </c>
      <c r="AV169" t="s">
        <v>431</v>
      </c>
      <c r="AW169" t="s">
        <v>432</v>
      </c>
      <c r="AX169" t="s">
        <v>433</v>
      </c>
      <c r="AY169" t="s">
        <v>434</v>
      </c>
      <c r="AZ169" t="s">
        <v>435</v>
      </c>
      <c r="BA169" t="s">
        <v>436</v>
      </c>
      <c r="BB169" t="s">
        <v>437</v>
      </c>
      <c r="BC169">
        <v>3.5368510340440529</v>
      </c>
      <c r="BD169">
        <v>15.95130633739071</v>
      </c>
      <c r="BE169">
        <v>8.8468707747754145</v>
      </c>
      <c r="BF169">
        <v>5.455346150867344</v>
      </c>
      <c r="BG169">
        <v>0.84843837914171127</v>
      </c>
      <c r="BH169">
        <v>4.1246551882197036</v>
      </c>
      <c r="BI169">
        <v>4.7355068460354719</v>
      </c>
      <c r="BJ169">
        <v>9.9271808174815561</v>
      </c>
      <c r="BK169">
        <v>4.1836038359362506</v>
      </c>
      <c r="BL169">
        <v>5.8730395228157084</v>
      </c>
      <c r="BM169">
        <v>5.5017004519445054</v>
      </c>
      <c r="BN169">
        <v>2.9174395007036402</v>
      </c>
      <c r="BO169">
        <v>1.3578103973245621</v>
      </c>
      <c r="BP169">
        <v>2.1418299004768091</v>
      </c>
      <c r="BQ169">
        <v>4.7667870736289624</v>
      </c>
      <c r="BR169">
        <v>2.0043324187580258</v>
      </c>
      <c r="BS169">
        <v>5.8410856785041716</v>
      </c>
      <c r="BT169">
        <v>2.5359034903241469</v>
      </c>
      <c r="BU169">
        <v>6.8940289137842674</v>
      </c>
      <c r="BV169">
        <v>5.1197869568581007</v>
      </c>
      <c r="BW169">
        <v>2.5327465948979269</v>
      </c>
      <c r="BX169">
        <v>5.3100313324382524</v>
      </c>
      <c r="BY169">
        <v>2.8872206836096068</v>
      </c>
      <c r="BZ169">
        <v>5.6232797113049671</v>
      </c>
      <c r="CA169">
        <v>3.9539560382742578</v>
      </c>
      <c r="CB169">
        <v>9.3876391238286825</v>
      </c>
      <c r="CC169">
        <v>2.587422278395811</v>
      </c>
      <c r="CD169">
        <v>4.7803288174210987</v>
      </c>
      <c r="CE169">
        <v>0.91083199051755415</v>
      </c>
      <c r="CF169">
        <v>6.332854711328034</v>
      </c>
      <c r="CG169">
        <v>1.760727765924627</v>
      </c>
      <c r="CH169">
        <v>2.858608857993258</v>
      </c>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row>
    <row r="170">
      <c r="A170" t="s">
        <v>701</v>
      </c>
      <c r="B170">
        <v>2007</v>
      </c>
      <c r="C170" t="s">
        <v>707</v>
      </c>
      <c r="D170">
        <v>127</v>
      </c>
      <c r="E170" t="s">
        <v>50</v>
      </c>
      <c r="F170" t="s">
        <v>19</v>
      </c>
      <c r="G170" t="s">
        <v>727</v>
      </c>
      <c r="H170">
        <v>12.74420801746499</v>
      </c>
      <c r="I170">
        <v>3.881990911586692</v>
      </c>
      <c r="J170">
        <v>1.123264117346001</v>
      </c>
      <c r="K170">
        <v>0.068181452755574204</v>
      </c>
      <c r="L170">
        <v>0.0236511330993481</v>
      </c>
      <c r="M170">
        <v>7.1770876961809158</v>
      </c>
      <c r="N170">
        <v>2.5397593999146229</v>
      </c>
      <c r="O170">
        <v>0.33328832900585398</v>
      </c>
      <c r="P170">
        <v>0.0310354374867539</v>
      </c>
      <c r="Q170">
        <v>0</v>
      </c>
      <c r="R170">
        <v>20.3007831038685</v>
      </c>
      <c r="S170">
        <v>9.5108472771632311</v>
      </c>
      <c r="T170">
        <v>4.217242991101414</v>
      </c>
      <c r="U170">
        <v>1.17236239886483</v>
      </c>
      <c r="V170">
        <v>0.14782231382765179</v>
      </c>
      <c r="W170" t="s">
        <v>407</v>
      </c>
      <c r="X170" t="s">
        <v>408</v>
      </c>
      <c r="Y170" t="s">
        <v>409</v>
      </c>
      <c r="Z170" t="s">
        <v>410</v>
      </c>
      <c r="AA170" t="s">
        <v>150</v>
      </c>
      <c r="AB170" t="s">
        <v>411</v>
      </c>
      <c r="AC170" t="s">
        <v>412</v>
      </c>
      <c r="AD170" t="s">
        <v>413</v>
      </c>
      <c r="AE170" t="s">
        <v>414</v>
      </c>
      <c r="AF170" t="s">
        <v>415</v>
      </c>
      <c r="AG170" t="s">
        <v>416</v>
      </c>
      <c r="AH170" t="s">
        <v>417</v>
      </c>
      <c r="AI170" t="s">
        <v>418</v>
      </c>
      <c r="AJ170" t="s">
        <v>419</v>
      </c>
      <c r="AK170" t="s">
        <v>420</v>
      </c>
      <c r="AL170" t="s">
        <v>421</v>
      </c>
      <c r="AM170" t="s">
        <v>422</v>
      </c>
      <c r="AN170" t="s">
        <v>423</v>
      </c>
      <c r="AO170" t="s">
        <v>424</v>
      </c>
      <c r="AP170" t="s">
        <v>425</v>
      </c>
      <c r="AQ170" t="s">
        <v>426</v>
      </c>
      <c r="AR170" t="s">
        <v>427</v>
      </c>
      <c r="AS170" t="s">
        <v>428</v>
      </c>
      <c r="AT170" t="s">
        <v>429</v>
      </c>
      <c r="AU170" t="s">
        <v>430</v>
      </c>
      <c r="AV170" t="s">
        <v>431</v>
      </c>
      <c r="AW170" t="s">
        <v>432</v>
      </c>
      <c r="AX170" t="s">
        <v>433</v>
      </c>
      <c r="AY170" t="s">
        <v>434</v>
      </c>
      <c r="AZ170" t="s">
        <v>435</v>
      </c>
      <c r="BA170" t="s">
        <v>436</v>
      </c>
      <c r="BB170" t="s">
        <v>437</v>
      </c>
      <c r="BC170">
        <v>6.5119836978685104</v>
      </c>
      <c r="BD170">
        <v>17.37369311408267</v>
      </c>
      <c r="BE170">
        <v>4.0295410150201389</v>
      </c>
      <c r="BF170">
        <v>2.136318711536576</v>
      </c>
      <c r="BG170">
        <v>0.61303157016093157</v>
      </c>
      <c r="BH170">
        <v>2.6808735392732812</v>
      </c>
      <c r="BI170">
        <v>10.40138210438454</v>
      </c>
      <c r="BJ170">
        <v>15.032939797428771</v>
      </c>
      <c r="BK170">
        <v>2.311196819107336</v>
      </c>
      <c r="BL170">
        <v>3.8333380601793641</v>
      </c>
      <c r="BM170">
        <v>12.605022475508081</v>
      </c>
      <c r="BN170">
        <v>3.415233305942821</v>
      </c>
      <c r="BO170">
        <v>4.7292524378780323</v>
      </c>
      <c r="BP170">
        <v>2.2973809262149651</v>
      </c>
      <c r="BQ170">
        <v>4.6232799248229162</v>
      </c>
      <c r="BR170">
        <v>2.1427125129810749</v>
      </c>
      <c r="BS170">
        <v>3.1003413986710369</v>
      </c>
      <c r="BT170">
        <v>8.7518782481143607</v>
      </c>
      <c r="BU170">
        <v>10.844886200481969</v>
      </c>
      <c r="BV170">
        <v>2.2575067006493081</v>
      </c>
      <c r="BW170">
        <v>3.789594148122847</v>
      </c>
      <c r="BX170">
        <v>0.68751432822665259</v>
      </c>
      <c r="BY170">
        <v>5.5436141937159711</v>
      </c>
      <c r="BZ170">
        <v>2.8069235089676079</v>
      </c>
      <c r="CA170">
        <v>2.7257201174226342</v>
      </c>
      <c r="CB170">
        <v>8.5082732584576721</v>
      </c>
      <c r="CC170">
        <v>6.0723432984814121</v>
      </c>
      <c r="CD170">
        <v>4.1750997020879836</v>
      </c>
      <c r="CE170">
        <v>1.13941173226959</v>
      </c>
      <c r="CF170">
        <v>2.7050198038047291</v>
      </c>
      <c r="CG170">
        <v>3.4392862228420902</v>
      </c>
      <c r="CH170">
        <v>2.772418439117057</v>
      </c>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row>
    <row r="171">
      <c r="A171" t="s">
        <v>701</v>
      </c>
      <c r="B171">
        <v>2007</v>
      </c>
      <c r="C171" t="s">
        <v>707</v>
      </c>
      <c r="D171">
        <v>139</v>
      </c>
      <c r="E171" t="s">
        <v>50</v>
      </c>
      <c r="F171" t="s">
        <v>19</v>
      </c>
      <c r="G171" t="s">
        <v>186</v>
      </c>
      <c r="H171">
        <v>12.719519392298711</v>
      </c>
      <c r="I171">
        <v>3.8786948818290661</v>
      </c>
      <c r="J171">
        <v>1.1220611905705069</v>
      </c>
      <c r="K171">
        <v>0.068148780517671204</v>
      </c>
      <c r="L171">
        <v>0.0236217486400449</v>
      </c>
      <c r="M171">
        <v>7.1678634503243428</v>
      </c>
      <c r="N171">
        <v>2.5370682113108152</v>
      </c>
      <c r="O171">
        <v>0.33310697452121851</v>
      </c>
      <c r="P171">
        <v>0.0310094875078053</v>
      </c>
      <c r="Q171">
        <v>0</v>
      </c>
      <c r="R171">
        <v>20.228832059672001</v>
      </c>
      <c r="S171">
        <v>9.5066384304408675</v>
      </c>
      <c r="T171">
        <v>4.2122356857685537</v>
      </c>
      <c r="U171">
        <v>1.1715265931218779</v>
      </c>
      <c r="V171">
        <v>0.1474641276561314</v>
      </c>
      <c r="W171" t="s">
        <v>407</v>
      </c>
      <c r="X171" t="s">
        <v>408</v>
      </c>
      <c r="Y171" t="s">
        <v>409</v>
      </c>
      <c r="Z171" t="s">
        <v>410</v>
      </c>
      <c r="AA171" t="s">
        <v>150</v>
      </c>
      <c r="AB171" t="s">
        <v>411</v>
      </c>
      <c r="AC171" t="s">
        <v>412</v>
      </c>
      <c r="AD171" t="s">
        <v>413</v>
      </c>
      <c r="AE171" t="s">
        <v>414</v>
      </c>
      <c r="AF171" t="s">
        <v>415</v>
      </c>
      <c r="AG171" t="s">
        <v>416</v>
      </c>
      <c r="AH171" t="s">
        <v>417</v>
      </c>
      <c r="AI171" t="s">
        <v>418</v>
      </c>
      <c r="AJ171" t="s">
        <v>419</v>
      </c>
      <c r="AK171" t="s">
        <v>420</v>
      </c>
      <c r="AL171" t="s">
        <v>421</v>
      </c>
      <c r="AM171" t="s">
        <v>422</v>
      </c>
      <c r="AN171" t="s">
        <v>423</v>
      </c>
      <c r="AO171" t="s">
        <v>424</v>
      </c>
      <c r="AP171" t="s">
        <v>425</v>
      </c>
      <c r="AQ171" t="s">
        <v>426</v>
      </c>
      <c r="AR171" t="s">
        <v>427</v>
      </c>
      <c r="AS171" t="s">
        <v>428</v>
      </c>
      <c r="AT171" t="s">
        <v>429</v>
      </c>
      <c r="AU171" t="s">
        <v>430</v>
      </c>
      <c r="AV171" t="s">
        <v>431</v>
      </c>
      <c r="AW171" t="s">
        <v>432</v>
      </c>
      <c r="AX171" t="s">
        <v>433</v>
      </c>
      <c r="AY171" t="s">
        <v>434</v>
      </c>
      <c r="AZ171" t="s">
        <v>435</v>
      </c>
      <c r="BA171" t="s">
        <v>436</v>
      </c>
      <c r="BB171" t="s">
        <v>437</v>
      </c>
      <c r="BC171">
        <v>6.5023200124398937</v>
      </c>
      <c r="BD171">
        <v>17.33876707663239</v>
      </c>
      <c r="BE171">
        <v>4.0152743289190562</v>
      </c>
      <c r="BF171">
        <v>2.134524600120141</v>
      </c>
      <c r="BG171">
        <v>0.61236105443111233</v>
      </c>
      <c r="BH171">
        <v>2.6754774923690481</v>
      </c>
      <c r="BI171">
        <v>10.376519119244749</v>
      </c>
      <c r="BJ171">
        <v>14.992388426588709</v>
      </c>
      <c r="BK171">
        <v>2.305592030890705</v>
      </c>
      <c r="BL171">
        <v>3.8325676884470319</v>
      </c>
      <c r="BM171">
        <v>12.59201918165938</v>
      </c>
      <c r="BN171">
        <v>3.415233305942821</v>
      </c>
      <c r="BO171">
        <v>4.7130070000532696</v>
      </c>
      <c r="BP171">
        <v>2.2934231663622531</v>
      </c>
      <c r="BQ171">
        <v>4.6232799248229162</v>
      </c>
      <c r="BR171">
        <v>2.1427125129810749</v>
      </c>
      <c r="BS171">
        <v>3.0930456762773191</v>
      </c>
      <c r="BT171">
        <v>8.7360593359625884</v>
      </c>
      <c r="BU171">
        <v>10.762976562837119</v>
      </c>
      <c r="BV171">
        <v>2.2508918554498312</v>
      </c>
      <c r="BW171">
        <v>3.778007438943737</v>
      </c>
      <c r="BX171">
        <v>0.68614526959420985</v>
      </c>
      <c r="BY171">
        <v>5.5202549288470699</v>
      </c>
      <c r="BZ171">
        <v>2.8034852916438391</v>
      </c>
      <c r="CA171">
        <v>2.7209276052771632</v>
      </c>
      <c r="CB171">
        <v>8.503026603080075</v>
      </c>
      <c r="CC171">
        <v>6.06611846461319</v>
      </c>
      <c r="CD171">
        <v>4.1750997020879836</v>
      </c>
      <c r="CE171">
        <v>1.1392701833509591</v>
      </c>
      <c r="CF171">
        <v>2.6954201504885948</v>
      </c>
      <c r="CG171">
        <v>3.4392862228420902</v>
      </c>
      <c r="CH171">
        <v>2.7678452129406481</v>
      </c>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row>
    <row r="172">
      <c r="A172" t="s">
        <v>701</v>
      </c>
      <c r="B172">
        <v>2007</v>
      </c>
      <c r="C172" t="s">
        <v>707</v>
      </c>
      <c r="D172">
        <v>151</v>
      </c>
      <c r="E172" t="s">
        <v>109</v>
      </c>
      <c r="F172" t="s">
        <v>49</v>
      </c>
      <c r="G172" t="s">
        <v>186</v>
      </c>
      <c r="H172">
        <v>25.38315742911546</v>
      </c>
      <c r="I172">
        <v>17.5754060502497</v>
      </c>
      <c r="J172">
        <v>8.8442109694111082</v>
      </c>
      <c r="K172">
        <v>2.4739024482660321</v>
      </c>
      <c r="L172">
        <v>0.42924214749654621</v>
      </c>
      <c r="M172">
        <v>27.21065203934274</v>
      </c>
      <c r="N172">
        <v>13.88794846303967</v>
      </c>
      <c r="O172">
        <v>5.2384084787884353</v>
      </c>
      <c r="P172">
        <v>1.094871667300132</v>
      </c>
      <c r="Q172">
        <v>0.27398752466456949</v>
      </c>
      <c r="R172">
        <v>21.650573949469891</v>
      </c>
      <c r="S172">
        <v>21.46092204128772</v>
      </c>
      <c r="T172">
        <v>15.644902439408829</v>
      </c>
      <c r="U172">
        <v>9.1725627008679833</v>
      </c>
      <c r="V172">
        <v>2.5452644063799812</v>
      </c>
      <c r="W172" t="s">
        <v>407</v>
      </c>
      <c r="X172" t="s">
        <v>408</v>
      </c>
      <c r="Y172" t="s">
        <v>409</v>
      </c>
      <c r="Z172" t="s">
        <v>410</v>
      </c>
      <c r="AA172" t="s">
        <v>150</v>
      </c>
      <c r="AB172" t="s">
        <v>411</v>
      </c>
      <c r="AC172" t="s">
        <v>412</v>
      </c>
      <c r="AD172" t="s">
        <v>413</v>
      </c>
      <c r="AE172" t="s">
        <v>414</v>
      </c>
      <c r="AF172" t="s">
        <v>415</v>
      </c>
      <c r="AG172" t="s">
        <v>416</v>
      </c>
      <c r="AH172" t="s">
        <v>417</v>
      </c>
      <c r="AI172" t="s">
        <v>418</v>
      </c>
      <c r="AJ172" t="s">
        <v>419</v>
      </c>
      <c r="AK172" t="s">
        <v>420</v>
      </c>
      <c r="AL172" t="s">
        <v>421</v>
      </c>
      <c r="AM172" t="s">
        <v>422</v>
      </c>
      <c r="AN172" t="s">
        <v>423</v>
      </c>
      <c r="AO172" t="s">
        <v>424</v>
      </c>
      <c r="AP172" t="s">
        <v>425</v>
      </c>
      <c r="AQ172" t="s">
        <v>426</v>
      </c>
      <c r="AR172" t="s">
        <v>427</v>
      </c>
      <c r="AS172" t="s">
        <v>428</v>
      </c>
      <c r="AT172" t="s">
        <v>429</v>
      </c>
      <c r="AU172" t="s">
        <v>430</v>
      </c>
      <c r="AV172" t="s">
        <v>431</v>
      </c>
      <c r="AW172" t="s">
        <v>432</v>
      </c>
      <c r="AX172" t="s">
        <v>433</v>
      </c>
      <c r="AY172" t="s">
        <v>434</v>
      </c>
      <c r="AZ172" t="s">
        <v>435</v>
      </c>
      <c r="BA172" t="s">
        <v>436</v>
      </c>
      <c r="BB172" t="s">
        <v>437</v>
      </c>
      <c r="BC172">
        <v>15.823610251152919</v>
      </c>
      <c r="BD172">
        <v>11.889240380235799</v>
      </c>
      <c r="BE172">
        <v>14.89827640735516</v>
      </c>
      <c r="BF172">
        <v>7.3436800594419189</v>
      </c>
      <c r="BG172">
        <v>10.5422142041166</v>
      </c>
      <c r="BH172">
        <v>8.4212138149192235</v>
      </c>
      <c r="BI172">
        <v>21.022763278214629</v>
      </c>
      <c r="BJ172">
        <v>7.5706050010490928</v>
      </c>
      <c r="BK172">
        <v>9.0038401075202277</v>
      </c>
      <c r="BL172">
        <v>9.7565498431629418</v>
      </c>
      <c r="BM172">
        <v>16.56938115214605</v>
      </c>
      <c r="BN172">
        <v>21.731800637490839</v>
      </c>
      <c r="BO172">
        <v>24.155381365577622</v>
      </c>
      <c r="BP172">
        <v>9.9115447817283311</v>
      </c>
      <c r="BQ172">
        <v>10.64527771178612</v>
      </c>
      <c r="BR172">
        <v>6.5872554556945087</v>
      </c>
      <c r="BS172">
        <v>8.3807000149649653</v>
      </c>
      <c r="BT172">
        <v>12.003233359149251</v>
      </c>
      <c r="BU172">
        <v>12.942281483754931</v>
      </c>
      <c r="BV172">
        <v>18.04519404574015</v>
      </c>
      <c r="BW172">
        <v>8.027336636180527</v>
      </c>
      <c r="BX172">
        <v>7.7408999044289368</v>
      </c>
      <c r="BY172">
        <v>16.306453514829379</v>
      </c>
      <c r="BZ172">
        <v>16.30577829089555</v>
      </c>
      <c r="CA172">
        <v>14.83251234732526</v>
      </c>
      <c r="CB172">
        <v>9.1529400936563636</v>
      </c>
      <c r="CC172">
        <v>17.943170493788649</v>
      </c>
      <c r="CD172">
        <v>5.1069631362444898</v>
      </c>
      <c r="CE172">
        <v>7.044592086793446</v>
      </c>
      <c r="CF172">
        <v>8.826994056654998</v>
      </c>
      <c r="CG172">
        <v>8.1536345599021463</v>
      </c>
      <c r="CH172">
        <v>11.7539442433622</v>
      </c>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row>
    <row r="173">
      <c r="A173" t="s">
        <v>701</v>
      </c>
      <c r="B173">
        <v>2007</v>
      </c>
      <c r="C173" t="s">
        <v>707</v>
      </c>
      <c r="D173">
        <v>152</v>
      </c>
      <c r="E173" t="s">
        <v>109</v>
      </c>
      <c r="F173" t="s">
        <v>48</v>
      </c>
      <c r="G173" t="s">
        <v>186</v>
      </c>
      <c r="H173">
        <v>74.616842570884188</v>
      </c>
      <c r="I173">
        <v>82.424593949750431</v>
      </c>
      <c r="J173">
        <v>91.155789030589247</v>
      </c>
      <c r="K173">
        <v>97.526097551734054</v>
      </c>
      <c r="L173">
        <v>99.570757852503462</v>
      </c>
      <c r="M173">
        <v>72.789347960657039</v>
      </c>
      <c r="N173">
        <v>86.112051536960024</v>
      </c>
      <c r="O173">
        <v>94.761591521211542</v>
      </c>
      <c r="P173">
        <v>98.905128332699803</v>
      </c>
      <c r="Q173">
        <v>99.726012475335423</v>
      </c>
      <c r="R173">
        <v>78.349426050530283</v>
      </c>
      <c r="S173">
        <v>78.539077958711957</v>
      </c>
      <c r="T173">
        <v>84.355097560591062</v>
      </c>
      <c r="U173">
        <v>90.827437299132015</v>
      </c>
      <c r="V173">
        <v>97.454735593619986</v>
      </c>
      <c r="W173" t="s">
        <v>407</v>
      </c>
      <c r="X173" t="s">
        <v>408</v>
      </c>
      <c r="Y173" t="s">
        <v>409</v>
      </c>
      <c r="Z173" t="s">
        <v>410</v>
      </c>
      <c r="AA173" t="s">
        <v>150</v>
      </c>
      <c r="AB173" t="s">
        <v>411</v>
      </c>
      <c r="AC173" t="s">
        <v>412</v>
      </c>
      <c r="AD173" t="s">
        <v>413</v>
      </c>
      <c r="AE173" t="s">
        <v>414</v>
      </c>
      <c r="AF173" t="s">
        <v>415</v>
      </c>
      <c r="AG173" t="s">
        <v>416</v>
      </c>
      <c r="AH173" t="s">
        <v>417</v>
      </c>
      <c r="AI173" t="s">
        <v>418</v>
      </c>
      <c r="AJ173" t="s">
        <v>419</v>
      </c>
      <c r="AK173" t="s">
        <v>420</v>
      </c>
      <c r="AL173" t="s">
        <v>421</v>
      </c>
      <c r="AM173" t="s">
        <v>422</v>
      </c>
      <c r="AN173" t="s">
        <v>423</v>
      </c>
      <c r="AO173" t="s">
        <v>424</v>
      </c>
      <c r="AP173" t="s">
        <v>425</v>
      </c>
      <c r="AQ173" t="s">
        <v>426</v>
      </c>
      <c r="AR173" t="s">
        <v>427</v>
      </c>
      <c r="AS173" t="s">
        <v>428</v>
      </c>
      <c r="AT173" t="s">
        <v>429</v>
      </c>
      <c r="AU173" t="s">
        <v>430</v>
      </c>
      <c r="AV173" t="s">
        <v>431</v>
      </c>
      <c r="AW173" t="s">
        <v>432</v>
      </c>
      <c r="AX173" t="s">
        <v>433</v>
      </c>
      <c r="AY173" t="s">
        <v>434</v>
      </c>
      <c r="AZ173" t="s">
        <v>435</v>
      </c>
      <c r="BA173" t="s">
        <v>436</v>
      </c>
      <c r="BB173" t="s">
        <v>437</v>
      </c>
      <c r="BC173">
        <v>84.176389748847143</v>
      </c>
      <c r="BD173">
        <v>88.110759619764224</v>
      </c>
      <c r="BE173">
        <v>85.101723592644987</v>
      </c>
      <c r="BF173">
        <v>92.656319940558078</v>
      </c>
      <c r="BG173">
        <v>89.457785795883311</v>
      </c>
      <c r="BH173">
        <v>91.578786185080816</v>
      </c>
      <c r="BI173">
        <v>78.977236721785218</v>
      </c>
      <c r="BJ173">
        <v>92.429394998950869</v>
      </c>
      <c r="BK173">
        <v>90.996159892479795</v>
      </c>
      <c r="BL173">
        <v>90.243450156837241</v>
      </c>
      <c r="BM173">
        <v>83.430618847854007</v>
      </c>
      <c r="BN173">
        <v>78.26819936250908</v>
      </c>
      <c r="BO173">
        <v>75.844618634422389</v>
      </c>
      <c r="BP173">
        <v>90.088455218271662</v>
      </c>
      <c r="BQ173">
        <v>89.354722288213722</v>
      </c>
      <c r="BR173">
        <v>93.412744544305482</v>
      </c>
      <c r="BS173">
        <v>91.619299985035099</v>
      </c>
      <c r="BT173">
        <v>87.996766640850794</v>
      </c>
      <c r="BU173">
        <v>87.05771851624506</v>
      </c>
      <c r="BV173">
        <v>81.954805954259683</v>
      </c>
      <c r="BW173">
        <v>91.972663363819294</v>
      </c>
      <c r="BX173">
        <v>92.259100095571242</v>
      </c>
      <c r="BY173">
        <v>83.693546485170515</v>
      </c>
      <c r="BZ173">
        <v>83.694221709104426</v>
      </c>
      <c r="CA173">
        <v>85.167487652674708</v>
      </c>
      <c r="CB173">
        <v>90.847059906343617</v>
      </c>
      <c r="CC173">
        <v>82.056829506211443</v>
      </c>
      <c r="CD173">
        <v>94.893036863755455</v>
      </c>
      <c r="CE173">
        <v>92.955407913206486</v>
      </c>
      <c r="CF173">
        <v>91.173005943344975</v>
      </c>
      <c r="CG173">
        <v>91.846365440097912</v>
      </c>
      <c r="CH173">
        <v>88.246055756637674</v>
      </c>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row>
    <row r="174">
      <c r="A174" t="s">
        <v>701</v>
      </c>
      <c r="B174">
        <v>2007</v>
      </c>
      <c r="C174" t="s">
        <v>707</v>
      </c>
      <c r="D174">
        <v>153</v>
      </c>
      <c r="E174" t="s">
        <v>62</v>
      </c>
      <c r="F174" t="s">
        <v>447</v>
      </c>
      <c r="G174" t="s">
        <v>186</v>
      </c>
      <c r="H174">
        <v>10.443253192852611</v>
      </c>
      <c r="I174">
        <v>36.875760031784552</v>
      </c>
      <c r="J174">
        <v>66.826696069875851</v>
      </c>
      <c r="K174">
        <v>91.724586508624995</v>
      </c>
      <c r="L174">
        <v>98.965281611336209</v>
      </c>
      <c r="M174">
        <v>26.968466737471129</v>
      </c>
      <c r="N174">
        <v>60.529985359639113</v>
      </c>
      <c r="O174">
        <v>86.169063679307484</v>
      </c>
      <c r="P174">
        <v>97.11928866219985</v>
      </c>
      <c r="Q174">
        <v>99.457540974186571</v>
      </c>
      <c r="R174">
        <v>3.770755679315037</v>
      </c>
      <c r="S174">
        <v>9.2637522841433082</v>
      </c>
      <c r="T174">
        <v>22.09355855241942</v>
      </c>
      <c r="U174">
        <v>41.33493795467308</v>
      </c>
      <c r="V174">
        <v>80.950078681210542</v>
      </c>
      <c r="W174" t="s">
        <v>407</v>
      </c>
      <c r="X174" t="s">
        <v>408</v>
      </c>
      <c r="Y174" t="s">
        <v>409</v>
      </c>
      <c r="Z174" t="s">
        <v>410</v>
      </c>
      <c r="AA174" t="s">
        <v>150</v>
      </c>
      <c r="AB174" t="s">
        <v>411</v>
      </c>
      <c r="AC174" t="s">
        <v>412</v>
      </c>
      <c r="AD174" t="s">
        <v>413</v>
      </c>
      <c r="AE174" t="s">
        <v>414</v>
      </c>
      <c r="AF174" t="s">
        <v>415</v>
      </c>
      <c r="AG174" t="s">
        <v>416</v>
      </c>
      <c r="AH174" t="s">
        <v>417</v>
      </c>
      <c r="AI174" t="s">
        <v>418</v>
      </c>
      <c r="AJ174" t="s">
        <v>419</v>
      </c>
      <c r="AK174" t="s">
        <v>420</v>
      </c>
      <c r="AL174" t="s">
        <v>421</v>
      </c>
      <c r="AM174" t="s">
        <v>422</v>
      </c>
      <c r="AN174" t="s">
        <v>423</v>
      </c>
      <c r="AO174" t="s">
        <v>424</v>
      </c>
      <c r="AP174" t="s">
        <v>425</v>
      </c>
      <c r="AQ174" t="s">
        <v>426</v>
      </c>
      <c r="AR174" t="s">
        <v>427</v>
      </c>
      <c r="AS174" t="s">
        <v>428</v>
      </c>
      <c r="AT174" t="s">
        <v>429</v>
      </c>
      <c r="AU174" t="s">
        <v>430</v>
      </c>
      <c r="AV174" t="s">
        <v>431</v>
      </c>
      <c r="AW174" t="s">
        <v>432</v>
      </c>
      <c r="AX174" t="s">
        <v>433</v>
      </c>
      <c r="AY174" t="s">
        <v>434</v>
      </c>
      <c r="AZ174" t="s">
        <v>435</v>
      </c>
      <c r="BA174" t="s">
        <v>436</v>
      </c>
      <c r="BB174" t="s">
        <v>437</v>
      </c>
      <c r="BC174">
        <v>35.672212495259807</v>
      </c>
      <c r="BD174">
        <v>20.566517661272499</v>
      </c>
      <c r="BE174">
        <v>40.829376241137282</v>
      </c>
      <c r="BF174">
        <v>33.329977807668513</v>
      </c>
      <c r="BG174">
        <v>84.772471175723268</v>
      </c>
      <c r="BH174">
        <v>47.939640695825027</v>
      </c>
      <c r="BI174">
        <v>33.19797196791918</v>
      </c>
      <c r="BJ174">
        <v>25.36886548460275</v>
      </c>
      <c r="BK174">
        <v>52.711882339095908</v>
      </c>
      <c r="BL174">
        <v>46.083402718451069</v>
      </c>
      <c r="BM174">
        <v>32.386570527885858</v>
      </c>
      <c r="BN174">
        <v>54.051496986174229</v>
      </c>
      <c r="BO174">
        <v>56.515387848464172</v>
      </c>
      <c r="BP174">
        <v>58.330976737441738</v>
      </c>
      <c r="BQ174">
        <v>39.963123564061</v>
      </c>
      <c r="BR174">
        <v>67.602985328417162</v>
      </c>
      <c r="BS174">
        <v>27.31332006347878</v>
      </c>
      <c r="BT174">
        <v>21.84193900032459</v>
      </c>
      <c r="BU174">
        <v>39.692086876228572</v>
      </c>
      <c r="BV174">
        <v>50.696134572491658</v>
      </c>
      <c r="BW174">
        <v>63.555596243950447</v>
      </c>
      <c r="BX174">
        <v>47.356223436529667</v>
      </c>
      <c r="BY174">
        <v>40.55098297244426</v>
      </c>
      <c r="BZ174">
        <v>54.869066764161843</v>
      </c>
      <c r="CA174">
        <v>44.981183410159062</v>
      </c>
      <c r="CB174">
        <v>34.120409405126509</v>
      </c>
      <c r="CC174">
        <v>51.546370908127379</v>
      </c>
      <c r="CD174">
        <v>43.840372900952232</v>
      </c>
      <c r="CE174">
        <v>75.741607982049359</v>
      </c>
      <c r="CF174">
        <v>33.656575228199017</v>
      </c>
      <c r="CG174">
        <v>78.950764299056559</v>
      </c>
      <c r="CH174">
        <v>36.480557231078947</v>
      </c>
      <c r="CI174">
        <v>2553.7925920000012</v>
      </c>
      <c r="CJ174">
        <v>9027.5169109999861</v>
      </c>
      <c r="CK174">
        <v>16348.23688200001</v>
      </c>
      <c r="CL174">
        <v>22473.750709999978</v>
      </c>
      <c r="CM174">
        <v>24221.67389899999</v>
      </c>
      <c r="CN174">
        <v>4570.8121709999987</v>
      </c>
      <c r="CO174">
        <v>10264.09284399999</v>
      </c>
      <c r="CP174">
        <v>14624.547508</v>
      </c>
      <c r="CQ174">
        <v>16464.953080999971</v>
      </c>
      <c r="CR174">
        <v>16868.50814100002</v>
      </c>
      <c r="CS174">
        <v>282.89467200000001</v>
      </c>
      <c r="CT174">
        <v>697.06709599999988</v>
      </c>
      <c r="CU174">
        <v>1661.630353</v>
      </c>
      <c r="CV174">
        <v>3110.0708810000019</v>
      </c>
      <c r="CW174">
        <v>6080.394247000012</v>
      </c>
      <c r="CX174">
        <v>1024.7798680000001</v>
      </c>
      <c r="CY174">
        <v>321.09953500000017</v>
      </c>
      <c r="CZ174">
        <v>1125.594552</v>
      </c>
      <c r="DA174">
        <v>270.13083999999998</v>
      </c>
      <c r="DB174">
        <v>9922.5907459999835</v>
      </c>
      <c r="DC174">
        <v>1600.8458449999989</v>
      </c>
      <c r="DD174">
        <v>371.52421700000008</v>
      </c>
      <c r="DE174">
        <v>191.92577399999999</v>
      </c>
      <c r="DF174">
        <v>1769.005634000001</v>
      </c>
      <c r="DG174">
        <v>505.04582900000048</v>
      </c>
      <c r="DH174">
        <v>190.51050499999999</v>
      </c>
      <c r="DI174">
        <v>1443.114206999998</v>
      </c>
      <c r="DJ174">
        <v>1663.7859180000009</v>
      </c>
      <c r="DK174">
        <v>3400.2163989999981</v>
      </c>
      <c r="DL174">
        <v>879.73751599999969</v>
      </c>
      <c r="DM174">
        <v>1757.0374229999979</v>
      </c>
      <c r="DN174">
        <v>385.40580699999953</v>
      </c>
      <c r="DO174">
        <v>563.32054000000039</v>
      </c>
      <c r="DP174">
        <v>113.59483899999999</v>
      </c>
      <c r="DQ174">
        <v>1260.5698259999999</v>
      </c>
      <c r="DR174">
        <v>2608.081192000001</v>
      </c>
      <c r="DS174">
        <v>554.76724999999988</v>
      </c>
      <c r="DT174">
        <v>642.90371500000106</v>
      </c>
      <c r="DU174">
        <v>3915.9335970000038</v>
      </c>
      <c r="DV174">
        <v>337.29905599999961</v>
      </c>
      <c r="DW174">
        <v>1059.742209999999</v>
      </c>
      <c r="DX174">
        <v>2145.8197900000059</v>
      </c>
      <c r="DY174">
        <v>820.45737499999939</v>
      </c>
      <c r="DZ174">
        <v>9597.9404869999798</v>
      </c>
      <c r="EA174">
        <v>291.78332499999971</v>
      </c>
      <c r="EB174">
        <v>22723.434572000038</v>
      </c>
      <c r="EC174">
        <v>1166.972604999999</v>
      </c>
    </row>
    <row r="175">
      <c r="A175" t="s">
        <v>701</v>
      </c>
      <c r="B175">
        <v>2007</v>
      </c>
      <c r="C175" t="s">
        <v>707</v>
      </c>
      <c r="D175">
        <v>154</v>
      </c>
      <c r="E175" t="s">
        <v>62</v>
      </c>
      <c r="F175" t="s">
        <v>448</v>
      </c>
      <c r="G175" t="s">
        <v>186</v>
      </c>
      <c r="H175">
        <v>4.87438176907275</v>
      </c>
      <c r="I175">
        <v>6.0345552492025174</v>
      </c>
      <c r="J175">
        <v>4.3902297092848759</v>
      </c>
      <c r="K175">
        <v>1.5923691983940049</v>
      </c>
      <c r="L175">
        <v>0.39645145483715499</v>
      </c>
      <c r="M175">
        <v>10.314049523716459</v>
      </c>
      <c r="N175">
        <v>6.7199675674591299</v>
      </c>
      <c r="O175">
        <v>3.503415234297933</v>
      </c>
      <c r="P175">
        <v>0.95610587495422827</v>
      </c>
      <c r="Q175">
        <v>0.27416349273530549</v>
      </c>
      <c r="R175">
        <v>0.7406742439005467</v>
      </c>
      <c r="S175">
        <v>2.0313162262554991</v>
      </c>
      <c r="T175">
        <v>2.041266525061967</v>
      </c>
      <c r="U175">
        <v>1.4899921214067839</v>
      </c>
      <c r="V175">
        <v>0.87393556779766546</v>
      </c>
      <c r="W175" t="s">
        <v>407</v>
      </c>
      <c r="X175" t="s">
        <v>408</v>
      </c>
      <c r="Y175" t="s">
        <v>409</v>
      </c>
      <c r="Z175" t="s">
        <v>410</v>
      </c>
      <c r="AA175" t="s">
        <v>150</v>
      </c>
      <c r="AB175" t="s">
        <v>411</v>
      </c>
      <c r="AC175" t="s">
        <v>412</v>
      </c>
      <c r="AD175" t="s">
        <v>413</v>
      </c>
      <c r="AE175" t="s">
        <v>414</v>
      </c>
      <c r="AF175" t="s">
        <v>415</v>
      </c>
      <c r="AG175" t="s">
        <v>416</v>
      </c>
      <c r="AH175" t="s">
        <v>417</v>
      </c>
      <c r="AI175" t="s">
        <v>418</v>
      </c>
      <c r="AJ175" t="s">
        <v>419</v>
      </c>
      <c r="AK175" t="s">
        <v>420</v>
      </c>
      <c r="AL175" t="s">
        <v>421</v>
      </c>
      <c r="AM175" t="s">
        <v>422</v>
      </c>
      <c r="AN175" t="s">
        <v>423</v>
      </c>
      <c r="AO175" t="s">
        <v>424</v>
      </c>
      <c r="AP175" t="s">
        <v>425</v>
      </c>
      <c r="AQ175" t="s">
        <v>426</v>
      </c>
      <c r="AR175" t="s">
        <v>427</v>
      </c>
      <c r="AS175" t="s">
        <v>428</v>
      </c>
      <c r="AT175" t="s">
        <v>429</v>
      </c>
      <c r="AU175" t="s">
        <v>430</v>
      </c>
      <c r="AV175" t="s">
        <v>431</v>
      </c>
      <c r="AW175" t="s">
        <v>432</v>
      </c>
      <c r="AX175" t="s">
        <v>433</v>
      </c>
      <c r="AY175" t="s">
        <v>434</v>
      </c>
      <c r="AZ175" t="s">
        <v>435</v>
      </c>
      <c r="BA175" t="s">
        <v>436</v>
      </c>
      <c r="BB175" t="s">
        <v>437</v>
      </c>
      <c r="BC175">
        <v>3.8872314465210311</v>
      </c>
      <c r="BD175">
        <v>1.1691758127830369</v>
      </c>
      <c r="BE175">
        <v>3.334121382317023</v>
      </c>
      <c r="BF175">
        <v>0.51850576887091004</v>
      </c>
      <c r="BG175">
        <v>8.066346310254433</v>
      </c>
      <c r="BH175">
        <v>1.7130466587685409</v>
      </c>
      <c r="BI175">
        <v>0.67613007341050513</v>
      </c>
      <c r="BJ175">
        <v>1.435749728745237</v>
      </c>
      <c r="BK175">
        <v>1.886522790837645</v>
      </c>
      <c r="BL175">
        <v>1.3824336589288651</v>
      </c>
      <c r="BM175">
        <v>2.1697273645676169</v>
      </c>
      <c r="BN175">
        <v>10.814980740402611</v>
      </c>
      <c r="BO175">
        <v>9.6468687454654045</v>
      </c>
      <c r="BP175">
        <v>1.473881439566086</v>
      </c>
      <c r="BQ175">
        <v>1.365891034762543</v>
      </c>
      <c r="BR175">
        <v>1.0876257207477551</v>
      </c>
      <c r="BS175">
        <v>0</v>
      </c>
      <c r="BT175">
        <v>0.32659475781884673</v>
      </c>
      <c r="BU175">
        <v>1.799161913824147</v>
      </c>
      <c r="BV175">
        <v>4.351794403176287</v>
      </c>
      <c r="BW175">
        <v>2.6037369606161578</v>
      </c>
      <c r="BX175">
        <v>1.599016585701257</v>
      </c>
      <c r="BY175">
        <v>1.76705321130105</v>
      </c>
      <c r="BZ175">
        <v>4.5630998969912557</v>
      </c>
      <c r="CA175">
        <v>3.2982667065236879</v>
      </c>
      <c r="CB175">
        <v>0.81218385499859402</v>
      </c>
      <c r="CC175">
        <v>5.8299270691926468</v>
      </c>
      <c r="CD175">
        <v>0.51298952202865256</v>
      </c>
      <c r="CE175">
        <v>2.4283943471315661</v>
      </c>
      <c r="CF175">
        <v>0.089319020355531895</v>
      </c>
      <c r="CG175">
        <v>3.2668234649238439</v>
      </c>
      <c r="CH175">
        <v>0.76229095423570425</v>
      </c>
      <c r="CI175">
        <v>1191.9810639999989</v>
      </c>
      <c r="CJ175">
        <v>1477.313268000001</v>
      </c>
      <c r="CK175">
        <v>1074.009632</v>
      </c>
      <c r="CL175">
        <v>390.15175500000021</v>
      </c>
      <c r="CM175">
        <v>97.031177999999997</v>
      </c>
      <c r="CN175">
        <v>1748.100237000001</v>
      </c>
      <c r="CO175">
        <v>1139.507479000001</v>
      </c>
      <c r="CP175">
        <v>594.59695099999999</v>
      </c>
      <c r="CQ175">
        <v>162.09178</v>
      </c>
      <c r="CR175">
        <v>46.499531999999988</v>
      </c>
      <c r="CS175">
        <v>55.567853000000007</v>
      </c>
      <c r="CT175">
        <v>152.84991000000011</v>
      </c>
      <c r="CU175">
        <v>153.52123599999999</v>
      </c>
      <c r="CV175">
        <v>112.10809399999999</v>
      </c>
      <c r="CW175">
        <v>65.643824999999993</v>
      </c>
      <c r="CX175">
        <v>111.671137</v>
      </c>
      <c r="CY175">
        <v>18.254028999999999</v>
      </c>
      <c r="CZ175">
        <v>91.915899999999993</v>
      </c>
      <c r="DA175">
        <v>4.2023549999999998</v>
      </c>
      <c r="DB175">
        <v>944.16326600000014</v>
      </c>
      <c r="DC175">
        <v>57.203675000000011</v>
      </c>
      <c r="DD175">
        <v>7.566688000000001</v>
      </c>
      <c r="DE175">
        <v>10.862030000000001</v>
      </c>
      <c r="DF175">
        <v>63.311520999999992</v>
      </c>
      <c r="DG175">
        <v>15.150625</v>
      </c>
      <c r="DH175">
        <v>12.763187</v>
      </c>
      <c r="DI175">
        <v>288.74782800000031</v>
      </c>
      <c r="DJ175">
        <v>283.99919000000023</v>
      </c>
      <c r="DK175">
        <v>85.915171000000015</v>
      </c>
      <c r="DL175">
        <v>30.068360000000009</v>
      </c>
      <c r="DM175">
        <v>28.267969000000001</v>
      </c>
      <c r="DN175">
        <v>0</v>
      </c>
      <c r="DO175">
        <v>8.423131999999999</v>
      </c>
      <c r="DP175">
        <v>5.1490240000000007</v>
      </c>
      <c r="DQ175">
        <v>108.208264</v>
      </c>
      <c r="DR175">
        <v>106.84751300000001</v>
      </c>
      <c r="DS175">
        <v>18.732111</v>
      </c>
      <c r="DT175">
        <v>28.015229000000009</v>
      </c>
      <c r="DU175">
        <v>325.66247700000002</v>
      </c>
      <c r="DV175">
        <v>24.732614000000002</v>
      </c>
      <c r="DW175">
        <v>25.225532999999999</v>
      </c>
      <c r="DX175">
        <v>242.69357199999999</v>
      </c>
      <c r="DY175">
        <v>9.600420999999999</v>
      </c>
      <c r="DZ175">
        <v>307.72497499999997</v>
      </c>
      <c r="EA175">
        <v>0.77434499999999995</v>
      </c>
      <c r="EB175">
        <v>940.24991299999999</v>
      </c>
      <c r="EC175">
        <v>24.384843000000011</v>
      </c>
    </row>
    <row r="176">
      <c r="A176" t="s">
        <v>701</v>
      </c>
      <c r="B176">
        <v>2007</v>
      </c>
      <c r="C176" t="s">
        <v>707</v>
      </c>
      <c r="D176">
        <v>155</v>
      </c>
      <c r="E176" t="s">
        <v>62</v>
      </c>
      <c r="F176" t="s">
        <v>449</v>
      </c>
      <c r="G176" t="s">
        <v>186</v>
      </c>
      <c r="H176">
        <v>44.436148420668168</v>
      </c>
      <c r="I176">
        <v>37.913932647590151</v>
      </c>
      <c r="J176">
        <v>21.288551936842609</v>
      </c>
      <c r="K176">
        <v>5.3987678643448573</v>
      </c>
      <c r="L176">
        <v>0.46950578435918072</v>
      </c>
      <c r="M176">
        <v>33.850719606343809</v>
      </c>
      <c r="N176">
        <v>20.98985937825768</v>
      </c>
      <c r="O176">
        <v>7.7529131652463539</v>
      </c>
      <c r="P176">
        <v>1.6157739215843949</v>
      </c>
      <c r="Q176">
        <v>0.12582956834679951</v>
      </c>
      <c r="R176">
        <v>46.442422809629697</v>
      </c>
      <c r="S176">
        <v>52.400465674222893</v>
      </c>
      <c r="T176">
        <v>52.544990923735298</v>
      </c>
      <c r="U176">
        <v>44.766576604288773</v>
      </c>
      <c r="V176">
        <v>15.160656717046541</v>
      </c>
      <c r="W176" t="s">
        <v>407</v>
      </c>
      <c r="X176" t="s">
        <v>408</v>
      </c>
      <c r="Y176" t="s">
        <v>409</v>
      </c>
      <c r="Z176" t="s">
        <v>410</v>
      </c>
      <c r="AA176" t="s">
        <v>150</v>
      </c>
      <c r="AB176" t="s">
        <v>411</v>
      </c>
      <c r="AC176" t="s">
        <v>412</v>
      </c>
      <c r="AD176" t="s">
        <v>413</v>
      </c>
      <c r="AE176" t="s">
        <v>414</v>
      </c>
      <c r="AF176" t="s">
        <v>415</v>
      </c>
      <c r="AG176" t="s">
        <v>416</v>
      </c>
      <c r="AH176" t="s">
        <v>417</v>
      </c>
      <c r="AI176" t="s">
        <v>418</v>
      </c>
      <c r="AJ176" t="s">
        <v>419</v>
      </c>
      <c r="AK176" t="s">
        <v>420</v>
      </c>
      <c r="AL176" t="s">
        <v>421</v>
      </c>
      <c r="AM176" t="s">
        <v>422</v>
      </c>
      <c r="AN176" t="s">
        <v>423</v>
      </c>
      <c r="AO176" t="s">
        <v>424</v>
      </c>
      <c r="AP176" t="s">
        <v>425</v>
      </c>
      <c r="AQ176" t="s">
        <v>426</v>
      </c>
      <c r="AR176" t="s">
        <v>427</v>
      </c>
      <c r="AS176" t="s">
        <v>428</v>
      </c>
      <c r="AT176" t="s">
        <v>429</v>
      </c>
      <c r="AU176" t="s">
        <v>430</v>
      </c>
      <c r="AV176" t="s">
        <v>431</v>
      </c>
      <c r="AW176" t="s">
        <v>432</v>
      </c>
      <c r="AX176" t="s">
        <v>433</v>
      </c>
      <c r="AY176" t="s">
        <v>434</v>
      </c>
      <c r="AZ176" t="s">
        <v>435</v>
      </c>
      <c r="BA176" t="s">
        <v>436</v>
      </c>
      <c r="BB176" t="s">
        <v>437</v>
      </c>
      <c r="BC176">
        <v>38.890042455031093</v>
      </c>
      <c r="BD176">
        <v>36.336346026587059</v>
      </c>
      <c r="BE176">
        <v>33.394091240848937</v>
      </c>
      <c r="BF176">
        <v>51.91980809326455</v>
      </c>
      <c r="BG176">
        <v>3.3192306653064589</v>
      </c>
      <c r="BH176">
        <v>37.57706288045781</v>
      </c>
      <c r="BI176">
        <v>31.26965866474281</v>
      </c>
      <c r="BJ176">
        <v>43.080122516672297</v>
      </c>
      <c r="BK176">
        <v>31.84623765596913</v>
      </c>
      <c r="BL176">
        <v>35.667716828233573</v>
      </c>
      <c r="BM176">
        <v>34.086052968876842</v>
      </c>
      <c r="BN176">
        <v>18.59238800819865</v>
      </c>
      <c r="BO176">
        <v>13.2318888911468</v>
      </c>
      <c r="BP176">
        <v>27.612657502891881</v>
      </c>
      <c r="BQ176">
        <v>40.685066284488173</v>
      </c>
      <c r="BR176">
        <v>21.998531906048161</v>
      </c>
      <c r="BS176">
        <v>56.388304017552628</v>
      </c>
      <c r="BT176">
        <v>55.120705278093283</v>
      </c>
      <c r="BU176">
        <v>31.105186223396839</v>
      </c>
      <c r="BV176">
        <v>24.751962108523699</v>
      </c>
      <c r="BW176">
        <v>22.16654832981418</v>
      </c>
      <c r="BX176">
        <v>39.201476165258789</v>
      </c>
      <c r="BY176">
        <v>35.079615718247503</v>
      </c>
      <c r="BZ176">
        <v>21.962292648835991</v>
      </c>
      <c r="CA176">
        <v>33.857177864493103</v>
      </c>
      <c r="CB176">
        <v>39.987891024420229</v>
      </c>
      <c r="CC176">
        <v>21.98002526357109</v>
      </c>
      <c r="CD176">
        <v>42.097235443294203</v>
      </c>
      <c r="CE176">
        <v>15.32924545038591</v>
      </c>
      <c r="CF176">
        <v>49.430882426427942</v>
      </c>
      <c r="CG176">
        <v>8.1263441934001523</v>
      </c>
      <c r="CH176">
        <v>46.974118499313469</v>
      </c>
      <c r="CI176">
        <v>10866.413421000019</v>
      </c>
      <c r="CJ176">
        <v>9281.6708820000131</v>
      </c>
      <c r="CK176">
        <v>5207.9529649999886</v>
      </c>
      <c r="CL176">
        <v>1322.770346999999</v>
      </c>
      <c r="CM176">
        <v>114.91116700000001</v>
      </c>
      <c r="CN176">
        <v>5737.2665150000057</v>
      </c>
      <c r="CO176">
        <v>3559.2585089999989</v>
      </c>
      <c r="CP176">
        <v>1315.8184859999999</v>
      </c>
      <c r="CQ176">
        <v>273.92747800000001</v>
      </c>
      <c r="CR176">
        <v>21.341339000000001</v>
      </c>
      <c r="CS176">
        <v>3484.265511999999</v>
      </c>
      <c r="CT176">
        <v>3942.963856999997</v>
      </c>
      <c r="CU176">
        <v>3951.8464899999981</v>
      </c>
      <c r="CV176">
        <v>3368.2698760000012</v>
      </c>
      <c r="CW176">
        <v>1138.7607199999991</v>
      </c>
      <c r="CX176">
        <v>1117.220654</v>
      </c>
      <c r="CY176">
        <v>567.30964399999959</v>
      </c>
      <c r="CZ176">
        <v>920.61673799999926</v>
      </c>
      <c r="DA176">
        <v>420.79660100000029</v>
      </c>
      <c r="DB176">
        <v>388.51489199999997</v>
      </c>
      <c r="DC176">
        <v>1254.8088409999989</v>
      </c>
      <c r="DD176">
        <v>349.94413100000003</v>
      </c>
      <c r="DE176">
        <v>325.91862900000041</v>
      </c>
      <c r="DF176">
        <v>1068.7566319999989</v>
      </c>
      <c r="DG176">
        <v>390.89630000000051</v>
      </c>
      <c r="DH176">
        <v>200.50752700000001</v>
      </c>
      <c r="DI176">
        <v>496.39585899999992</v>
      </c>
      <c r="DJ176">
        <v>389.54046399999987</v>
      </c>
      <c r="DK176">
        <v>1609.5909260000001</v>
      </c>
      <c r="DL176">
        <v>895.63017000000013</v>
      </c>
      <c r="DM176">
        <v>571.75350500000025</v>
      </c>
      <c r="DN176">
        <v>795.66965000000175</v>
      </c>
      <c r="DO176">
        <v>1421.6057219999991</v>
      </c>
      <c r="DP176">
        <v>89.019976</v>
      </c>
      <c r="DQ176">
        <v>615.46263499999986</v>
      </c>
      <c r="DR176">
        <v>909.63127099999872</v>
      </c>
      <c r="DS176">
        <v>459.23626400000069</v>
      </c>
      <c r="DT176">
        <v>556.1595209999997</v>
      </c>
      <c r="DU176">
        <v>1567.420128</v>
      </c>
      <c r="DV176">
        <v>253.8838079999999</v>
      </c>
      <c r="DW176">
        <v>1241.979705</v>
      </c>
      <c r="DX176">
        <v>915.00472999999977</v>
      </c>
      <c r="DY176">
        <v>787.83516199999974</v>
      </c>
      <c r="DZ176">
        <v>1942.5146819999991</v>
      </c>
      <c r="EA176">
        <v>428.53757799999983</v>
      </c>
      <c r="EB176">
        <v>2338.9064339999991</v>
      </c>
      <c r="EC176">
        <v>1502.6500030000011</v>
      </c>
    </row>
    <row r="177">
      <c r="A177" t="s">
        <v>701</v>
      </c>
      <c r="B177">
        <v>2007</v>
      </c>
      <c r="C177" t="s">
        <v>707</v>
      </c>
      <c r="D177">
        <v>156</v>
      </c>
      <c r="E177" t="s">
        <v>62</v>
      </c>
      <c r="F177" t="s">
        <v>450</v>
      </c>
      <c r="G177" t="s">
        <v>186</v>
      </c>
      <c r="H177">
        <v>6.6277929259391826</v>
      </c>
      <c r="I177">
        <v>3.7074979809432791</v>
      </c>
      <c r="J177">
        <v>1.844474844844747</v>
      </c>
      <c r="K177">
        <v>0.33337567500784382</v>
      </c>
      <c r="L177">
        <v>0.11178536457623039</v>
      </c>
      <c r="M177">
        <v>4.665894378992939</v>
      </c>
      <c r="N177">
        <v>1.9667771322066321</v>
      </c>
      <c r="O177">
        <v>0.50347438434089165</v>
      </c>
      <c r="P177">
        <v>0.13811407904319009</v>
      </c>
      <c r="Q177">
        <v>0.1424659647312794</v>
      </c>
      <c r="R177">
        <v>7.1146828208011659</v>
      </c>
      <c r="S177">
        <v>7.1758577079403221</v>
      </c>
      <c r="T177">
        <v>5.4116076977220349</v>
      </c>
      <c r="U177">
        <v>3.4715177951838792</v>
      </c>
      <c r="V177">
        <v>1.1899955066912471</v>
      </c>
      <c r="W177" t="s">
        <v>407</v>
      </c>
      <c r="X177" t="s">
        <v>408</v>
      </c>
      <c r="Y177" t="s">
        <v>409</v>
      </c>
      <c r="Z177" t="s">
        <v>410</v>
      </c>
      <c r="AA177" t="s">
        <v>150</v>
      </c>
      <c r="AB177" t="s">
        <v>411</v>
      </c>
      <c r="AC177" t="s">
        <v>412</v>
      </c>
      <c r="AD177" t="s">
        <v>413</v>
      </c>
      <c r="AE177" t="s">
        <v>414</v>
      </c>
      <c r="AF177" t="s">
        <v>415</v>
      </c>
      <c r="AG177" t="s">
        <v>416</v>
      </c>
      <c r="AH177" t="s">
        <v>417</v>
      </c>
      <c r="AI177" t="s">
        <v>418</v>
      </c>
      <c r="AJ177" t="s">
        <v>419</v>
      </c>
      <c r="AK177" t="s">
        <v>420</v>
      </c>
      <c r="AL177" t="s">
        <v>421</v>
      </c>
      <c r="AM177" t="s">
        <v>422</v>
      </c>
      <c r="AN177" t="s">
        <v>423</v>
      </c>
      <c r="AO177" t="s">
        <v>424</v>
      </c>
      <c r="AP177" t="s">
        <v>425</v>
      </c>
      <c r="AQ177" t="s">
        <v>426</v>
      </c>
      <c r="AR177" t="s">
        <v>427</v>
      </c>
      <c r="AS177" t="s">
        <v>428</v>
      </c>
      <c r="AT177" t="s">
        <v>429</v>
      </c>
      <c r="AU177" t="s">
        <v>430</v>
      </c>
      <c r="AV177" t="s">
        <v>431</v>
      </c>
      <c r="AW177" t="s">
        <v>432</v>
      </c>
      <c r="AX177" t="s">
        <v>433</v>
      </c>
      <c r="AY177" t="s">
        <v>434</v>
      </c>
      <c r="AZ177" t="s">
        <v>435</v>
      </c>
      <c r="BA177" t="s">
        <v>436</v>
      </c>
      <c r="BB177" t="s">
        <v>437</v>
      </c>
      <c r="BC177">
        <v>2.952075701890291</v>
      </c>
      <c r="BD177">
        <v>13.000171772624091</v>
      </c>
      <c r="BE177">
        <v>5.9545098927899129</v>
      </c>
      <c r="BF177">
        <v>5.2640428153739798</v>
      </c>
      <c r="BG177">
        <v>0.74150899799322056</v>
      </c>
      <c r="BH177">
        <v>3.364224712576835</v>
      </c>
      <c r="BI177">
        <v>3.904603886673502</v>
      </c>
      <c r="BJ177">
        <v>8.4094065446666484</v>
      </c>
      <c r="BK177">
        <v>4.1049551570002976</v>
      </c>
      <c r="BL177">
        <v>4.6570314182162447</v>
      </c>
      <c r="BM177">
        <v>4.053212672215551</v>
      </c>
      <c r="BN177">
        <v>2.2090810621935191</v>
      </c>
      <c r="BO177">
        <v>1.284827381128596</v>
      </c>
      <c r="BP177">
        <v>1.75329893732236</v>
      </c>
      <c r="BQ177">
        <v>3.9980553320612162</v>
      </c>
      <c r="BR177">
        <v>1.6685147968588521</v>
      </c>
      <c r="BS177">
        <v>4.3725707248755636</v>
      </c>
      <c r="BT177">
        <v>2.2605091321322308</v>
      </c>
      <c r="BU177">
        <v>5.2949790653165127</v>
      </c>
      <c r="BV177">
        <v>3.950241806825038</v>
      </c>
      <c r="BW177">
        <v>2.3967932710178128</v>
      </c>
      <c r="BX177">
        <v>4.8656791900886009</v>
      </c>
      <c r="BY177">
        <v>2.4503319384058719</v>
      </c>
      <c r="BZ177">
        <v>3.7178453992680591</v>
      </c>
      <c r="CA177">
        <v>3.4785066661926969</v>
      </c>
      <c r="CB177">
        <v>8.0611871969529822</v>
      </c>
      <c r="CC177">
        <v>2.4396773960469078</v>
      </c>
      <c r="CD177">
        <v>4.6063833552630271</v>
      </c>
      <c r="CE177">
        <v>0.74426749133561365</v>
      </c>
      <c r="CF177">
        <v>5.3490914257401636</v>
      </c>
      <c r="CG177">
        <v>1.3299707247992809</v>
      </c>
      <c r="CH177">
        <v>1.9995409037610721</v>
      </c>
      <c r="CI177">
        <v>1620.760137</v>
      </c>
      <c r="CJ177">
        <v>907.62876999999969</v>
      </c>
      <c r="CK177">
        <v>451.22553499999998</v>
      </c>
      <c r="CL177">
        <v>81.681500000000014</v>
      </c>
      <c r="CM177">
        <v>27.359379000000001</v>
      </c>
      <c r="CN177">
        <v>790.80976400000031</v>
      </c>
      <c r="CO177">
        <v>333.50715300000007</v>
      </c>
      <c r="CP177">
        <v>85.449287000000012</v>
      </c>
      <c r="CQ177">
        <v>23.414935</v>
      </c>
      <c r="CR177">
        <v>24.162956999999999</v>
      </c>
      <c r="CS177">
        <v>533.76724300000035</v>
      </c>
      <c r="CT177">
        <v>539.95984999999973</v>
      </c>
      <c r="CU177">
        <v>407.00060099999962</v>
      </c>
      <c r="CV177">
        <v>261.19953100000009</v>
      </c>
      <c r="CW177">
        <v>89.384000000000029</v>
      </c>
      <c r="CX177">
        <v>84.806283000000008</v>
      </c>
      <c r="CY177">
        <v>202.96820199999979</v>
      </c>
      <c r="CZ177">
        <v>164.15543199999999</v>
      </c>
      <c r="DA177">
        <v>42.663704000000003</v>
      </c>
      <c r="DB177">
        <v>86.793391999999997</v>
      </c>
      <c r="DC177">
        <v>112.341375</v>
      </c>
      <c r="DD177">
        <v>43.697094000000007</v>
      </c>
      <c r="DE177">
        <v>63.620577000000019</v>
      </c>
      <c r="DF177">
        <v>137.76189500000001</v>
      </c>
      <c r="DG177">
        <v>51.038207999999997</v>
      </c>
      <c r="DH177">
        <v>23.842586000000001</v>
      </c>
      <c r="DI177">
        <v>58.979981000000002</v>
      </c>
      <c r="DJ177">
        <v>37.824701999999988</v>
      </c>
      <c r="DK177">
        <v>102.20291400000001</v>
      </c>
      <c r="DL177">
        <v>88.012121000000008</v>
      </c>
      <c r="DM177">
        <v>43.365584000000013</v>
      </c>
      <c r="DN177">
        <v>61.69935199999999</v>
      </c>
      <c r="DO177">
        <v>58.300283000000007</v>
      </c>
      <c r="DP177">
        <v>15.153708</v>
      </c>
      <c r="DQ177">
        <v>98.223576000000008</v>
      </c>
      <c r="DR177">
        <v>98.355327000000003</v>
      </c>
      <c r="DS177">
        <v>57.000311000000004</v>
      </c>
      <c r="DT177">
        <v>38.848072000000002</v>
      </c>
      <c r="DU177">
        <v>265.33776799999998</v>
      </c>
      <c r="DV177">
        <v>26.084174000000001</v>
      </c>
      <c r="DW177">
        <v>250.371566</v>
      </c>
      <c r="DX177">
        <v>101.561137</v>
      </c>
      <c r="DY177">
        <v>86.206867000000003</v>
      </c>
      <c r="DZ177">
        <v>94.313221999999996</v>
      </c>
      <c r="EA177">
        <v>46.373573999999998</v>
      </c>
      <c r="EB177">
        <v>382.78923600000002</v>
      </c>
      <c r="EC177">
        <v>63.963098000000002</v>
      </c>
    </row>
    <row r="178">
      <c r="A178" t="s">
        <v>701</v>
      </c>
      <c r="B178">
        <v>2007</v>
      </c>
      <c r="C178" t="s">
        <v>707</v>
      </c>
      <c r="D178">
        <v>157</v>
      </c>
      <c r="E178" t="s">
        <v>62</v>
      </c>
      <c r="F178" t="s">
        <v>451</v>
      </c>
      <c r="G178" t="s">
        <v>186</v>
      </c>
      <c r="H178">
        <v>18.975589413015982</v>
      </c>
      <c r="I178">
        <v>10.79419725382011</v>
      </c>
      <c r="J178">
        <v>4.2430803560355992</v>
      </c>
      <c r="K178">
        <v>0.80294295875730959</v>
      </c>
      <c r="L178">
        <v>0.033324651791990199</v>
      </c>
      <c r="M178">
        <v>15.65355260393347</v>
      </c>
      <c r="N178">
        <v>6.9684338507552113</v>
      </c>
      <c r="O178">
        <v>1.597249086811372</v>
      </c>
      <c r="P178">
        <v>0.13968202473158009</v>
      </c>
      <c r="Q178">
        <v>0</v>
      </c>
      <c r="R178">
        <v>19.063906881203501</v>
      </c>
      <c r="S178">
        <v>18.328649078146452</v>
      </c>
      <c r="T178">
        <v>12.63430755795774</v>
      </c>
      <c r="U178">
        <v>6.9303129066861766</v>
      </c>
      <c r="V178">
        <v>1.5331691944544621</v>
      </c>
      <c r="W178" t="s">
        <v>407</v>
      </c>
      <c r="X178" t="s">
        <v>408</v>
      </c>
      <c r="Y178" t="s">
        <v>409</v>
      </c>
      <c r="Z178" t="s">
        <v>410</v>
      </c>
      <c r="AA178" t="s">
        <v>150</v>
      </c>
      <c r="AB178" t="s">
        <v>411</v>
      </c>
      <c r="AC178" t="s">
        <v>412</v>
      </c>
      <c r="AD178" t="s">
        <v>413</v>
      </c>
      <c r="AE178" t="s">
        <v>414</v>
      </c>
      <c r="AF178" t="s">
        <v>415</v>
      </c>
      <c r="AG178" t="s">
        <v>416</v>
      </c>
      <c r="AH178" t="s">
        <v>417</v>
      </c>
      <c r="AI178" t="s">
        <v>418</v>
      </c>
      <c r="AJ178" t="s">
        <v>419</v>
      </c>
      <c r="AK178" t="s">
        <v>420</v>
      </c>
      <c r="AL178" t="s">
        <v>421</v>
      </c>
      <c r="AM178" t="s">
        <v>422</v>
      </c>
      <c r="AN178" t="s">
        <v>423</v>
      </c>
      <c r="AO178" t="s">
        <v>424</v>
      </c>
      <c r="AP178" t="s">
        <v>425</v>
      </c>
      <c r="AQ178" t="s">
        <v>426</v>
      </c>
      <c r="AR178" t="s">
        <v>427</v>
      </c>
      <c r="AS178" t="s">
        <v>428</v>
      </c>
      <c r="AT178" t="s">
        <v>429</v>
      </c>
      <c r="AU178" t="s">
        <v>430</v>
      </c>
      <c r="AV178" t="s">
        <v>431</v>
      </c>
      <c r="AW178" t="s">
        <v>432</v>
      </c>
      <c r="AX178" t="s">
        <v>433</v>
      </c>
      <c r="AY178" t="s">
        <v>434</v>
      </c>
      <c r="AZ178" t="s">
        <v>435</v>
      </c>
      <c r="BA178" t="s">
        <v>436</v>
      </c>
      <c r="BB178" t="s">
        <v>437</v>
      </c>
      <c r="BC178">
        <v>11.5016788712755</v>
      </c>
      <c r="BD178">
        <v>8.6029610478840191</v>
      </c>
      <c r="BE178">
        <v>9.5659993459012185</v>
      </c>
      <c r="BF178">
        <v>6.6400434677921076</v>
      </c>
      <c r="BG178">
        <v>2.380481899413192</v>
      </c>
      <c r="BH178">
        <v>5.9647210374556234</v>
      </c>
      <c r="BI178">
        <v>19.719350343507511</v>
      </c>
      <c r="BJ178">
        <v>5.155141655069376</v>
      </c>
      <c r="BK178">
        <v>7.0605565590537269</v>
      </c>
      <c r="BL178">
        <v>7.1600692113914306</v>
      </c>
      <c r="BM178">
        <v>13.25092621121709</v>
      </c>
      <c r="BN178">
        <v>10.208461458578039</v>
      </c>
      <c r="BO178">
        <v>14.518791679721041</v>
      </c>
      <c r="BP178">
        <v>8.1432734934085182</v>
      </c>
      <c r="BQ178">
        <v>8.5958521182363974</v>
      </c>
      <c r="BR178">
        <v>5.1638121130478254</v>
      </c>
      <c r="BS178">
        <v>7.3569488417933799</v>
      </c>
      <c r="BT178">
        <v>11.422979225324781</v>
      </c>
      <c r="BU178">
        <v>9.6646498722842189</v>
      </c>
      <c r="BV178">
        <v>12.822815258300951</v>
      </c>
      <c r="BW178">
        <v>5.3517777225984302</v>
      </c>
      <c r="BX178">
        <v>5.8457381518453806</v>
      </c>
      <c r="BY178">
        <v>14.17151322068162</v>
      </c>
      <c r="BZ178">
        <v>10.175337469738331</v>
      </c>
      <c r="CA178">
        <v>11.18369586312726</v>
      </c>
      <c r="CB178">
        <v>7.183603333168306</v>
      </c>
      <c r="CC178">
        <v>11.98391118223166</v>
      </c>
      <c r="CD178">
        <v>4.5939736142158374</v>
      </c>
      <c r="CE178">
        <v>4.4505084976460187</v>
      </c>
      <c r="CF178">
        <v>7.7853488098847459</v>
      </c>
      <c r="CG178">
        <v>4.4560540538527231</v>
      </c>
      <c r="CH178">
        <v>10.15200601826157</v>
      </c>
      <c r="CI178">
        <v>4640.2896470000169</v>
      </c>
      <c r="CJ178">
        <v>2642.5163349999971</v>
      </c>
      <c r="CK178">
        <v>1038.0115559999999</v>
      </c>
      <c r="CL178">
        <v>196.73176599999999</v>
      </c>
      <c r="CM178">
        <v>8.1561819999999994</v>
      </c>
      <c r="CN178">
        <v>2653.0781100000022</v>
      </c>
      <c r="CO178">
        <v>1181.640001999999</v>
      </c>
      <c r="CP178">
        <v>271.08389199999999</v>
      </c>
      <c r="CQ178">
        <v>23.680754</v>
      </c>
      <c r="CR178">
        <v>0</v>
      </c>
      <c r="CS178">
        <v>1430.2378999999989</v>
      </c>
      <c r="CT178">
        <v>1379.170965999999</v>
      </c>
      <c r="CU178">
        <v>950.2112969999996</v>
      </c>
      <c r="CV178">
        <v>521.44179799999972</v>
      </c>
      <c r="CW178">
        <v>115.16076700000001</v>
      </c>
      <c r="CX178">
        <v>330.41653800000012</v>
      </c>
      <c r="CY178">
        <v>134.31572800000001</v>
      </c>
      <c r="CZ178">
        <v>263.71788500000002</v>
      </c>
      <c r="DA178">
        <v>53.815832999999998</v>
      </c>
      <c r="DB178">
        <v>278.63464800000003</v>
      </c>
      <c r="DC178">
        <v>199.179609</v>
      </c>
      <c r="DD178">
        <v>220.68264299999981</v>
      </c>
      <c r="DE178">
        <v>39.000740999999991</v>
      </c>
      <c r="DF178">
        <v>236.9515900000001</v>
      </c>
      <c r="DG178">
        <v>78.469966999999983</v>
      </c>
      <c r="DH178">
        <v>77.947143000000011</v>
      </c>
      <c r="DI178">
        <v>272.5544450000001</v>
      </c>
      <c r="DJ178">
        <v>427.42626500000023</v>
      </c>
      <c r="DK178">
        <v>474.68589800000018</v>
      </c>
      <c r="DL178">
        <v>189.22679000000011</v>
      </c>
      <c r="DM178">
        <v>134.21021400000001</v>
      </c>
      <c r="DN178">
        <v>103.8105510000001</v>
      </c>
      <c r="DO178">
        <v>294.60749000000021</v>
      </c>
      <c r="DP178">
        <v>27.65927499999999</v>
      </c>
      <c r="DQ178">
        <v>318.84194199999968</v>
      </c>
      <c r="DR178">
        <v>219.61670799999999</v>
      </c>
      <c r="DS178">
        <v>68.481476000000001</v>
      </c>
      <c r="DT178">
        <v>224.67811699999999</v>
      </c>
      <c r="DU178">
        <v>726.20053900000028</v>
      </c>
      <c r="DV178">
        <v>83.862846000000033</v>
      </c>
      <c r="DW178">
        <v>223.11478099999999</v>
      </c>
      <c r="DX178">
        <v>498.87728900000042</v>
      </c>
      <c r="DY178">
        <v>85.974623000000037</v>
      </c>
      <c r="DZ178">
        <v>563.966317</v>
      </c>
      <c r="EA178">
        <v>67.494536999999994</v>
      </c>
      <c r="EB178">
        <v>1282.5316339999999</v>
      </c>
      <c r="EC178">
        <v>324.75142399999982</v>
      </c>
    </row>
    <row r="179">
      <c r="A179" t="s">
        <v>701</v>
      </c>
      <c r="B179">
        <v>2007</v>
      </c>
      <c r="C179" t="s">
        <v>707</v>
      </c>
      <c r="D179">
        <v>158</v>
      </c>
      <c r="E179" t="s">
        <v>62</v>
      </c>
      <c r="F179" t="s">
        <v>452</v>
      </c>
      <c r="G179" t="s">
        <v>186</v>
      </c>
      <c r="H179">
        <v>1.5824550314812751</v>
      </c>
      <c r="I179">
        <v>0.76158874143773525</v>
      </c>
      <c r="J179">
        <v>0.22038250658487701</v>
      </c>
      <c r="K179">
        <v>0.079776342115549306</v>
      </c>
      <c r="L179">
        <v>0</v>
      </c>
      <c r="M179">
        <v>1.278067005149981</v>
      </c>
      <c r="N179">
        <v>0.21427865056906389</v>
      </c>
      <c r="O179">
        <v>0.14059612099015939</v>
      </c>
      <c r="P179">
        <v>0</v>
      </c>
      <c r="Q179">
        <v>0</v>
      </c>
      <c r="R179">
        <v>1.9230007998397971</v>
      </c>
      <c r="S179">
        <v>1.1104580692498041</v>
      </c>
      <c r="T179">
        <v>0.98792627190501037</v>
      </c>
      <c r="U179">
        <v>0.75880168178683194</v>
      </c>
      <c r="V179">
        <v>0.14434201897195401</v>
      </c>
      <c r="W179" t="s">
        <v>407</v>
      </c>
      <c r="X179" t="s">
        <v>408</v>
      </c>
      <c r="Y179" t="s">
        <v>409</v>
      </c>
      <c r="Z179" t="s">
        <v>410</v>
      </c>
      <c r="AA179" t="s">
        <v>150</v>
      </c>
      <c r="AB179" t="s">
        <v>411</v>
      </c>
      <c r="AC179" t="s">
        <v>412</v>
      </c>
      <c r="AD179" t="s">
        <v>413</v>
      </c>
      <c r="AE179" t="s">
        <v>414</v>
      </c>
      <c r="AF179" t="s">
        <v>415</v>
      </c>
      <c r="AG179" t="s">
        <v>416</v>
      </c>
      <c r="AH179" t="s">
        <v>417</v>
      </c>
      <c r="AI179" t="s">
        <v>418</v>
      </c>
      <c r="AJ179" t="s">
        <v>419</v>
      </c>
      <c r="AK179" t="s">
        <v>420</v>
      </c>
      <c r="AL179" t="s">
        <v>421</v>
      </c>
      <c r="AM179" t="s">
        <v>422</v>
      </c>
      <c r="AN179" t="s">
        <v>423</v>
      </c>
      <c r="AO179" t="s">
        <v>424</v>
      </c>
      <c r="AP179" t="s">
        <v>425</v>
      </c>
      <c r="AQ179" t="s">
        <v>426</v>
      </c>
      <c r="AR179" t="s">
        <v>427</v>
      </c>
      <c r="AS179" t="s">
        <v>428</v>
      </c>
      <c r="AT179" t="s">
        <v>429</v>
      </c>
      <c r="AU179" t="s">
        <v>430</v>
      </c>
      <c r="AV179" t="s">
        <v>431</v>
      </c>
      <c r="AW179" t="s">
        <v>432</v>
      </c>
      <c r="AX179" t="s">
        <v>433</v>
      </c>
      <c r="AY179" t="s">
        <v>434</v>
      </c>
      <c r="AZ179" t="s">
        <v>435</v>
      </c>
      <c r="BA179" t="s">
        <v>436</v>
      </c>
      <c r="BB179" t="s">
        <v>437</v>
      </c>
      <c r="BC179">
        <v>0.45821683063608692</v>
      </c>
      <c r="BD179">
        <v>2.1410523997249951</v>
      </c>
      <c r="BE179">
        <v>2.0510908002617709</v>
      </c>
      <c r="BF179">
        <v>0.19130333549323339</v>
      </c>
      <c r="BG179">
        <v>0.10692938114842949</v>
      </c>
      <c r="BH179">
        <v>0.76043047564274102</v>
      </c>
      <c r="BI179">
        <v>0.67765511474469209</v>
      </c>
      <c r="BJ179">
        <v>1.0001905687478709</v>
      </c>
      <c r="BK179">
        <v>0.078648678936241306</v>
      </c>
      <c r="BL179">
        <v>1.2160081045995319</v>
      </c>
      <c r="BM179">
        <v>1.165838138925134</v>
      </c>
      <c r="BN179">
        <v>0.70835843851019709</v>
      </c>
      <c r="BO179">
        <v>0.072983016196193295</v>
      </c>
      <c r="BP179">
        <v>0.31149419939901668</v>
      </c>
      <c r="BQ179">
        <v>0.68353455878718028</v>
      </c>
      <c r="BR179">
        <v>0.33581762189892828</v>
      </c>
      <c r="BS179">
        <v>1.043519151783465</v>
      </c>
      <c r="BT179">
        <v>0.27539435819192981</v>
      </c>
      <c r="BU179">
        <v>1.5769645313426961</v>
      </c>
      <c r="BV179">
        <v>0.92361499296056537</v>
      </c>
      <c r="BW179">
        <v>0.096440860310447907</v>
      </c>
      <c r="BX179">
        <v>0.31159050521904169</v>
      </c>
      <c r="BY179">
        <v>0.43688874520379628</v>
      </c>
      <c r="BZ179">
        <v>1.587338464215279</v>
      </c>
      <c r="CA179">
        <v>0.37667505768342818</v>
      </c>
      <c r="CB179">
        <v>1.1628005795007219</v>
      </c>
      <c r="CC179">
        <v>0.14774488234895081</v>
      </c>
      <c r="CD179">
        <v>0</v>
      </c>
      <c r="CE179">
        <v>0.16656449918194949</v>
      </c>
      <c r="CF179">
        <v>0.98376328558788839</v>
      </c>
      <c r="CG179">
        <v>0.43075704112558022</v>
      </c>
      <c r="CH179">
        <v>0.85906795423207039</v>
      </c>
      <c r="CI179">
        <v>386.97347100000002</v>
      </c>
      <c r="CJ179">
        <v>186.44375700000001</v>
      </c>
      <c r="CK179">
        <v>53.913564999999998</v>
      </c>
      <c r="CL179">
        <v>19.546271000000001</v>
      </c>
      <c r="CM179">
        <v>0</v>
      </c>
      <c r="CN179">
        <v>216.61610499999989</v>
      </c>
      <c r="CO179">
        <v>36.335312999999999</v>
      </c>
      <c r="CP179">
        <v>23.861865999999999</v>
      </c>
      <c r="CQ179">
        <v>0</v>
      </c>
      <c r="CR179">
        <v>0</v>
      </c>
      <c r="CS179">
        <v>144.269936</v>
      </c>
      <c r="CT179">
        <v>83.558341999999982</v>
      </c>
      <c r="CU179">
        <v>74.300764000000001</v>
      </c>
      <c r="CV179">
        <v>57.092792000000003</v>
      </c>
      <c r="CW179">
        <v>10.841946</v>
      </c>
      <c r="CX179">
        <v>13.163506</v>
      </c>
      <c r="CY179">
        <v>33.427678</v>
      </c>
      <c r="CZ179">
        <v>56.544989000000001</v>
      </c>
      <c r="DA179">
        <v>1.5504640000000001</v>
      </c>
      <c r="DB179">
        <v>12.51605</v>
      </c>
      <c r="DC179">
        <v>25.393014000000001</v>
      </c>
      <c r="DD179">
        <v>7.583755</v>
      </c>
      <c r="DE179">
        <v>7.5668479999999994</v>
      </c>
      <c r="DF179">
        <v>2.6394419999999998</v>
      </c>
      <c r="DG179">
        <v>13.326703</v>
      </c>
      <c r="DH179">
        <v>6.8579169999999996</v>
      </c>
      <c r="DI179">
        <v>18.912374</v>
      </c>
      <c r="DJ179">
        <v>2.1485850000000002</v>
      </c>
      <c r="DK179">
        <v>18.157551000000002</v>
      </c>
      <c r="DL179">
        <v>15.047147000000001</v>
      </c>
      <c r="DM179">
        <v>8.728078</v>
      </c>
      <c r="DN179">
        <v>14.724622999999999</v>
      </c>
      <c r="DO179">
        <v>7.1026340000000001</v>
      </c>
      <c r="DP179">
        <v>4.5131170000000003</v>
      </c>
      <c r="DQ179">
        <v>22.965876999999999</v>
      </c>
      <c r="DR179">
        <v>3.9575680000000002</v>
      </c>
      <c r="DS179">
        <v>3.6502110000000001</v>
      </c>
      <c r="DT179">
        <v>6.9265249999999998</v>
      </c>
      <c r="DU179">
        <v>113.286272</v>
      </c>
      <c r="DV179">
        <v>2.8245619999999998</v>
      </c>
      <c r="DW179">
        <v>36.115301000000002</v>
      </c>
      <c r="DX179">
        <v>6.1504600000000007</v>
      </c>
      <c r="DY179">
        <v>0</v>
      </c>
      <c r="DZ179">
        <v>21.106974000000001</v>
      </c>
      <c r="EA179">
        <v>8.5286669999999987</v>
      </c>
      <c r="EB179">
        <v>123.97954</v>
      </c>
      <c r="EC179">
        <v>27.480632</v>
      </c>
    </row>
    <row r="180">
      <c r="A180" t="s">
        <v>701</v>
      </c>
      <c r="B180">
        <v>2007</v>
      </c>
      <c r="C180" t="s">
        <v>707</v>
      </c>
      <c r="D180">
        <v>159</v>
      </c>
      <c r="E180" t="s">
        <v>62</v>
      </c>
      <c r="F180" t="s">
        <v>20</v>
      </c>
      <c r="G180" t="s">
        <v>186</v>
      </c>
      <c r="H180">
        <v>12.74420801746499</v>
      </c>
      <c r="I180">
        <v>3.881990911586692</v>
      </c>
      <c r="J180">
        <v>1.123264117346001</v>
      </c>
      <c r="K180">
        <v>0.068181452755574204</v>
      </c>
      <c r="L180">
        <v>0.0236511330993481</v>
      </c>
      <c r="M180">
        <v>7.1770876961809158</v>
      </c>
      <c r="N180">
        <v>2.5397593999146229</v>
      </c>
      <c r="O180">
        <v>0.33328832900585398</v>
      </c>
      <c r="P180">
        <v>0.0310354374867539</v>
      </c>
      <c r="Q180">
        <v>0</v>
      </c>
      <c r="R180">
        <v>20.3007831038685</v>
      </c>
      <c r="S180">
        <v>9.5108472771632311</v>
      </c>
      <c r="T180">
        <v>4.217242991101414</v>
      </c>
      <c r="U180">
        <v>1.17236239886483</v>
      </c>
      <c r="V180">
        <v>0.14782231382765179</v>
      </c>
      <c r="W180" t="s">
        <v>407</v>
      </c>
      <c r="X180" t="s">
        <v>408</v>
      </c>
      <c r="Y180" t="s">
        <v>409</v>
      </c>
      <c r="Z180" t="s">
        <v>410</v>
      </c>
      <c r="AA180" t="s">
        <v>150</v>
      </c>
      <c r="AB180" t="s">
        <v>411</v>
      </c>
      <c r="AC180" t="s">
        <v>412</v>
      </c>
      <c r="AD180" t="s">
        <v>413</v>
      </c>
      <c r="AE180" t="s">
        <v>414</v>
      </c>
      <c r="AF180" t="s">
        <v>415</v>
      </c>
      <c r="AG180" t="s">
        <v>416</v>
      </c>
      <c r="AH180" t="s">
        <v>417</v>
      </c>
      <c r="AI180" t="s">
        <v>418</v>
      </c>
      <c r="AJ180" t="s">
        <v>419</v>
      </c>
      <c r="AK180" t="s">
        <v>420</v>
      </c>
      <c r="AL180" t="s">
        <v>421</v>
      </c>
      <c r="AM180" t="s">
        <v>422</v>
      </c>
      <c r="AN180" t="s">
        <v>423</v>
      </c>
      <c r="AO180" t="s">
        <v>424</v>
      </c>
      <c r="AP180" t="s">
        <v>425</v>
      </c>
      <c r="AQ180" t="s">
        <v>426</v>
      </c>
      <c r="AR180" t="s">
        <v>427</v>
      </c>
      <c r="AS180" t="s">
        <v>428</v>
      </c>
      <c r="AT180" t="s">
        <v>429</v>
      </c>
      <c r="AU180" t="s">
        <v>430</v>
      </c>
      <c r="AV180" t="s">
        <v>431</v>
      </c>
      <c r="AW180" t="s">
        <v>432</v>
      </c>
      <c r="AX180" t="s">
        <v>433</v>
      </c>
      <c r="AY180" t="s">
        <v>434</v>
      </c>
      <c r="AZ180" t="s">
        <v>435</v>
      </c>
      <c r="BA180" t="s">
        <v>436</v>
      </c>
      <c r="BB180" t="s">
        <v>437</v>
      </c>
      <c r="BC180">
        <v>6.5119836978685104</v>
      </c>
      <c r="BD180">
        <v>17.37369311408267</v>
      </c>
      <c r="BE180">
        <v>4.0295410150201389</v>
      </c>
      <c r="BF180">
        <v>2.136318711536576</v>
      </c>
      <c r="BG180">
        <v>0.61303157016093157</v>
      </c>
      <c r="BH180">
        <v>2.6808735392732812</v>
      </c>
      <c r="BI180">
        <v>10.40138210438454</v>
      </c>
      <c r="BJ180">
        <v>15.032939797428771</v>
      </c>
      <c r="BK180">
        <v>2.311196819107336</v>
      </c>
      <c r="BL180">
        <v>3.8333380601793641</v>
      </c>
      <c r="BM180">
        <v>12.605022475508081</v>
      </c>
      <c r="BN180">
        <v>3.415233305942821</v>
      </c>
      <c r="BO180">
        <v>4.7292524378780323</v>
      </c>
      <c r="BP180">
        <v>2.2973809262149651</v>
      </c>
      <c r="BQ180">
        <v>4.6232799248229162</v>
      </c>
      <c r="BR180">
        <v>2.1427125129810749</v>
      </c>
      <c r="BS180">
        <v>3.1003413986710369</v>
      </c>
      <c r="BT180">
        <v>8.7518782481143607</v>
      </c>
      <c r="BU180">
        <v>10.844886200481969</v>
      </c>
      <c r="BV180">
        <v>2.2575067006493081</v>
      </c>
      <c r="BW180">
        <v>3.789594148122847</v>
      </c>
      <c r="BX180">
        <v>0.68751432822665259</v>
      </c>
      <c r="BY180">
        <v>5.5436141937159711</v>
      </c>
      <c r="BZ180">
        <v>2.8069235089676079</v>
      </c>
      <c r="CA180">
        <v>2.7257201174226342</v>
      </c>
      <c r="CB180">
        <v>8.5082732584576721</v>
      </c>
      <c r="CC180">
        <v>6.0723432984814121</v>
      </c>
      <c r="CD180">
        <v>4.1750997020879836</v>
      </c>
      <c r="CE180">
        <v>1.13941173226959</v>
      </c>
      <c r="CF180">
        <v>2.7050198038047291</v>
      </c>
      <c r="CG180">
        <v>3.4392862228420902</v>
      </c>
      <c r="CH180">
        <v>2.772418439117057</v>
      </c>
      <c r="CI180">
        <v>3116.4679649999971</v>
      </c>
      <c r="CJ180">
        <v>950.34620499999971</v>
      </c>
      <c r="CK180">
        <v>274.79119800000001</v>
      </c>
      <c r="CL180">
        <v>16.705368</v>
      </c>
      <c r="CM180">
        <v>5.7885960000000001</v>
      </c>
      <c r="CN180">
        <v>1216.4250979999999</v>
      </c>
      <c r="CO180">
        <v>430.6679759999999</v>
      </c>
      <c r="CP180">
        <v>56.565440000000002</v>
      </c>
      <c r="CQ180">
        <v>5.2615400000000001</v>
      </c>
      <c r="CR180">
        <v>0</v>
      </c>
      <c r="CS180">
        <v>1523.032481</v>
      </c>
      <c r="CT180">
        <v>715.66018700000029</v>
      </c>
      <c r="CU180">
        <v>317.17384700000008</v>
      </c>
      <c r="CV180">
        <v>88.209402000000011</v>
      </c>
      <c r="CW180">
        <v>11.103361</v>
      </c>
      <c r="CX180">
        <v>187.07417699999999</v>
      </c>
      <c r="CY180">
        <v>271.25082000000009</v>
      </c>
      <c r="CZ180">
        <v>111.08740400000001</v>
      </c>
      <c r="DA180">
        <v>17.314309999999999</v>
      </c>
      <c r="DB180">
        <v>71.75515</v>
      </c>
      <c r="DC180">
        <v>89.522265999999988</v>
      </c>
      <c r="DD180">
        <v>116.403657</v>
      </c>
      <c r="DE180">
        <v>113.73029699999999</v>
      </c>
      <c r="DF180">
        <v>77.563539999999989</v>
      </c>
      <c r="DG180">
        <v>42.011034000000002</v>
      </c>
      <c r="DH180">
        <v>74.147683999999998</v>
      </c>
      <c r="DI180">
        <v>91.182889999999972</v>
      </c>
      <c r="DJ180">
        <v>139.226924</v>
      </c>
      <c r="DK180">
        <v>133.918421</v>
      </c>
      <c r="DL180">
        <v>101.775648</v>
      </c>
      <c r="DM180">
        <v>55.690233999999997</v>
      </c>
      <c r="DN180">
        <v>43.747503999999999</v>
      </c>
      <c r="DO180">
        <v>225.71772499999989</v>
      </c>
      <c r="DP180">
        <v>31.03699499999999</v>
      </c>
      <c r="DQ180">
        <v>56.133368999999988</v>
      </c>
      <c r="DR180">
        <v>155.510605</v>
      </c>
      <c r="DS180">
        <v>8.0540719999999997</v>
      </c>
      <c r="DT180">
        <v>87.889612000000014</v>
      </c>
      <c r="DU180">
        <v>200.3264630000001</v>
      </c>
      <c r="DV180">
        <v>20.439276</v>
      </c>
      <c r="DW180">
        <v>264.257565</v>
      </c>
      <c r="DX180">
        <v>252.785098</v>
      </c>
      <c r="DY180">
        <v>78.135542999999984</v>
      </c>
      <c r="DZ180">
        <v>144.38571200000001</v>
      </c>
      <c r="EA180">
        <v>23.450980000000001</v>
      </c>
      <c r="EB180">
        <v>989.88776300000052</v>
      </c>
      <c r="EC180">
        <v>88.686594000000014</v>
      </c>
    </row>
    <row r="181">
      <c r="A181" t="s">
        <v>701</v>
      </c>
      <c r="B181">
        <v>2007</v>
      </c>
      <c r="C181" t="s">
        <v>707</v>
      </c>
      <c r="D181">
        <v>160</v>
      </c>
      <c r="E181" t="s">
        <v>62</v>
      </c>
      <c r="F181" t="s">
        <v>453</v>
      </c>
      <c r="G181" t="s">
        <v>186</v>
      </c>
      <c r="H181">
        <v>0.31617122950452042</v>
      </c>
      <c r="I181">
        <v>0.030477183634934998</v>
      </c>
      <c r="J181">
        <v>0.063320459185604402</v>
      </c>
      <c r="K181">
        <v>0</v>
      </c>
      <c r="L181">
        <v>0</v>
      </c>
      <c r="M181">
        <v>0.092162448211159501</v>
      </c>
      <c r="N181">
        <v>0.070938661198424902</v>
      </c>
      <c r="O181">
        <v>0</v>
      </c>
      <c r="P181">
        <v>0</v>
      </c>
      <c r="Q181">
        <v>0</v>
      </c>
      <c r="R181">
        <v>0.64377366144184656</v>
      </c>
      <c r="S181">
        <v>0.17865368287801181</v>
      </c>
      <c r="T181">
        <v>0.069099480096872598</v>
      </c>
      <c r="U181">
        <v>0.075498537109542893</v>
      </c>
      <c r="V181">
        <v>0</v>
      </c>
      <c r="W181" t="s">
        <v>407</v>
      </c>
      <c r="X181" t="s">
        <v>408</v>
      </c>
      <c r="Y181" t="s">
        <v>409</v>
      </c>
      <c r="Z181" t="s">
        <v>410</v>
      </c>
      <c r="AA181" t="s">
        <v>150</v>
      </c>
      <c r="AB181" t="s">
        <v>411</v>
      </c>
      <c r="AC181" t="s">
        <v>412</v>
      </c>
      <c r="AD181" t="s">
        <v>413</v>
      </c>
      <c r="AE181" t="s">
        <v>414</v>
      </c>
      <c r="AF181" t="s">
        <v>415</v>
      </c>
      <c r="AG181" t="s">
        <v>416</v>
      </c>
      <c r="AH181" t="s">
        <v>417</v>
      </c>
      <c r="AI181" t="s">
        <v>418</v>
      </c>
      <c r="AJ181" t="s">
        <v>419</v>
      </c>
      <c r="AK181" t="s">
        <v>420</v>
      </c>
      <c r="AL181" t="s">
        <v>421</v>
      </c>
      <c r="AM181" t="s">
        <v>422</v>
      </c>
      <c r="AN181" t="s">
        <v>423</v>
      </c>
      <c r="AO181" t="s">
        <v>424</v>
      </c>
      <c r="AP181" t="s">
        <v>425</v>
      </c>
      <c r="AQ181" t="s">
        <v>426</v>
      </c>
      <c r="AR181" t="s">
        <v>427</v>
      </c>
      <c r="AS181" t="s">
        <v>428</v>
      </c>
      <c r="AT181" t="s">
        <v>429</v>
      </c>
      <c r="AU181" t="s">
        <v>430</v>
      </c>
      <c r="AV181" t="s">
        <v>431</v>
      </c>
      <c r="AW181" t="s">
        <v>432</v>
      </c>
      <c r="AX181" t="s">
        <v>433</v>
      </c>
      <c r="AY181" t="s">
        <v>434</v>
      </c>
      <c r="AZ181" t="s">
        <v>435</v>
      </c>
      <c r="BA181" t="s">
        <v>436</v>
      </c>
      <c r="BB181" t="s">
        <v>437</v>
      </c>
      <c r="BC181">
        <v>0.126558501517924</v>
      </c>
      <c r="BD181">
        <v>0.81008216504156361</v>
      </c>
      <c r="BE181">
        <v>0.84127008172356144</v>
      </c>
      <c r="BF181">
        <v>0</v>
      </c>
      <c r="BG181">
        <v>0</v>
      </c>
      <c r="BH181">
        <v>0</v>
      </c>
      <c r="BI181">
        <v>0.15324784461718319</v>
      </c>
      <c r="BJ181">
        <v>0.51758370406722443</v>
      </c>
      <c r="BK181">
        <v>0</v>
      </c>
      <c r="BL181">
        <v>0</v>
      </c>
      <c r="BM181">
        <v>0.28264964080386329</v>
      </c>
      <c r="BN181">
        <v>0</v>
      </c>
      <c r="BO181">
        <v>0</v>
      </c>
      <c r="BP181">
        <v>0.077036763755377505</v>
      </c>
      <c r="BQ181">
        <v>0.085197182780352099</v>
      </c>
      <c r="BR181">
        <v>0</v>
      </c>
      <c r="BS181">
        <v>0.42499580184508612</v>
      </c>
      <c r="BT181">
        <v>0</v>
      </c>
      <c r="BU181">
        <v>0.022085317125181199</v>
      </c>
      <c r="BV181">
        <v>0.24593015707230009</v>
      </c>
      <c r="BW181">
        <v>0.039512463569417698</v>
      </c>
      <c r="BX181">
        <v>0.1327616371308479</v>
      </c>
      <c r="BY181">
        <v>0</v>
      </c>
      <c r="BZ181">
        <v>0.31809584782156758</v>
      </c>
      <c r="CA181">
        <v>0.098774314398030805</v>
      </c>
      <c r="CB181">
        <v>0.16365134737499909</v>
      </c>
      <c r="CC181">
        <v>0</v>
      </c>
      <c r="CD181">
        <v>0.1739454621579628</v>
      </c>
      <c r="CE181">
        <v>0</v>
      </c>
      <c r="CF181">
        <v>0</v>
      </c>
      <c r="CG181">
        <v>0</v>
      </c>
      <c r="CH181">
        <v>0</v>
      </c>
      <c r="CI181">
        <v>77.316495999999987</v>
      </c>
      <c r="CJ181">
        <v>7.4610880000000002</v>
      </c>
      <c r="CK181">
        <v>15.490484</v>
      </c>
      <c r="CL181">
        <v>0</v>
      </c>
      <c r="CM181">
        <v>0</v>
      </c>
      <c r="CN181">
        <v>15.620362999999999</v>
      </c>
      <c r="CO181">
        <v>12.029095999999999</v>
      </c>
      <c r="CP181">
        <v>0</v>
      </c>
      <c r="CQ181">
        <v>0</v>
      </c>
      <c r="CR181">
        <v>0</v>
      </c>
      <c r="CS181">
        <v>48.298047999999987</v>
      </c>
      <c r="CT181">
        <v>13.443106</v>
      </c>
      <c r="CU181">
        <v>5.1968899999999998</v>
      </c>
      <c r="CV181">
        <v>5.6805650000000014</v>
      </c>
      <c r="CW181">
        <v>0</v>
      </c>
      <c r="CX181">
        <v>3.635732</v>
      </c>
      <c r="CY181">
        <v>12.647596</v>
      </c>
      <c r="CZ181">
        <v>23.192346000000001</v>
      </c>
      <c r="DA181">
        <v>0</v>
      </c>
      <c r="DB181">
        <v>0</v>
      </c>
      <c r="DC181">
        <v>0</v>
      </c>
      <c r="DD181">
        <v>1.715023</v>
      </c>
      <c r="DE181">
        <v>3.9157310000000001</v>
      </c>
      <c r="DF181">
        <v>0</v>
      </c>
      <c r="DG181">
        <v>0</v>
      </c>
      <c r="DH181">
        <v>1.6626559999999999</v>
      </c>
      <c r="DI181">
        <v>0</v>
      </c>
      <c r="DJ181">
        <v>0</v>
      </c>
      <c r="DK181">
        <v>4.4906100000000002</v>
      </c>
      <c r="DL181">
        <v>1.875508</v>
      </c>
      <c r="DM181">
        <v>0</v>
      </c>
      <c r="DN181">
        <v>5.9969219999999996</v>
      </c>
      <c r="DO181">
        <v>0</v>
      </c>
      <c r="DP181">
        <v>0.063205999999999998</v>
      </c>
      <c r="DQ181">
        <v>6.1151039999999997</v>
      </c>
      <c r="DR181">
        <v>1.621442</v>
      </c>
      <c r="DS181">
        <v>1.555272</v>
      </c>
      <c r="DT181">
        <v>0</v>
      </c>
      <c r="DU181">
        <v>22.702085</v>
      </c>
      <c r="DV181">
        <v>0.74067599999999989</v>
      </c>
      <c r="DW181">
        <v>5.0828300000000004</v>
      </c>
      <c r="DX181">
        <v>0</v>
      </c>
      <c r="DY181">
        <v>3.2553290000000001</v>
      </c>
      <c r="DZ181">
        <v>0</v>
      </c>
      <c r="EA181">
        <v>0</v>
      </c>
      <c r="EB181">
        <v>0</v>
      </c>
      <c r="EC181">
        <v>0</v>
      </c>
    </row>
    <row r="182">
      <c r="A182" t="s">
        <v>701</v>
      </c>
      <c r="B182">
        <v>2013</v>
      </c>
      <c r="C182" t="s">
        <v>708</v>
      </c>
      <c r="D182">
        <v>16</v>
      </c>
      <c r="E182" t="s">
        <v>13</v>
      </c>
      <c r="F182" t="s">
        <v>14</v>
      </c>
      <c r="G182" t="s">
        <v>714</v>
      </c>
      <c r="H182">
        <v>96.595195970439946</v>
      </c>
      <c r="I182">
        <v>99.109012018097417</v>
      </c>
      <c r="J182">
        <v>99.3247474374662</v>
      </c>
      <c r="K182">
        <v>99.051308931345744</v>
      </c>
      <c r="L182">
        <v>99.817298736017889</v>
      </c>
      <c r="M182">
        <v>98.238898247578064</v>
      </c>
      <c r="N182">
        <v>99.602497474796209</v>
      </c>
      <c r="O182">
        <v>99.112728259960875</v>
      </c>
      <c r="P182">
        <v>99.495991732378059</v>
      </c>
      <c r="Q182">
        <v>99.752021628164272</v>
      </c>
      <c r="R182">
        <v>93.791592786063049</v>
      </c>
      <c r="S182">
        <v>96.832133267173077</v>
      </c>
      <c r="T182">
        <v>98.846980046676521</v>
      </c>
      <c r="U182">
        <v>98.334582603549819</v>
      </c>
      <c r="V182">
        <v>99.646724108829829</v>
      </c>
      <c r="W182" t="s">
        <v>549</v>
      </c>
      <c r="X182" t="s">
        <v>550</v>
      </c>
      <c r="Y182" t="s">
        <v>551</v>
      </c>
      <c r="Z182" t="s">
        <v>552</v>
      </c>
      <c r="AA182" t="s">
        <v>553</v>
      </c>
      <c r="AB182" t="s">
        <v>554</v>
      </c>
      <c r="AC182" t="s">
        <v>555</v>
      </c>
      <c r="AD182" t="s">
        <v>186</v>
      </c>
      <c r="AE182" t="s">
        <v>186</v>
      </c>
      <c r="AF182" t="s">
        <v>186</v>
      </c>
      <c r="AG182" t="s">
        <v>186</v>
      </c>
      <c r="AH182" t="s">
        <v>186</v>
      </c>
      <c r="AI182" t="s">
        <v>186</v>
      </c>
      <c r="AJ182" t="s">
        <v>186</v>
      </c>
      <c r="AK182" t="s">
        <v>186</v>
      </c>
      <c r="AL182" t="s">
        <v>186</v>
      </c>
      <c r="AM182" t="s">
        <v>186</v>
      </c>
      <c r="AN182" t="s">
        <v>186</v>
      </c>
      <c r="AO182" t="s">
        <v>186</v>
      </c>
      <c r="AP182" t="s">
        <v>186</v>
      </c>
      <c r="AQ182" t="s">
        <v>186</v>
      </c>
      <c r="AR182" t="s">
        <v>186</v>
      </c>
      <c r="AS182" t="s">
        <v>186</v>
      </c>
      <c r="AT182" t="s">
        <v>186</v>
      </c>
      <c r="AU182" t="s">
        <v>186</v>
      </c>
      <c r="AV182" t="s">
        <v>186</v>
      </c>
      <c r="AW182" t="s">
        <v>186</v>
      </c>
      <c r="AX182" t="s">
        <v>186</v>
      </c>
      <c r="AY182" t="s">
        <v>186</v>
      </c>
      <c r="AZ182" t="s">
        <v>186</v>
      </c>
      <c r="BA182" t="s">
        <v>186</v>
      </c>
      <c r="BB182" t="s">
        <v>186</v>
      </c>
      <c r="BC182">
        <v>99.382425792749203</v>
      </c>
      <c r="BD182">
        <v>98.342817804114873</v>
      </c>
      <c r="BE182">
        <v>99.173193405944417</v>
      </c>
      <c r="BF182">
        <v>99.131708119974988</v>
      </c>
      <c r="BG182">
        <v>96.236292096290853</v>
      </c>
      <c r="BH182">
        <v>99.393220405736585</v>
      </c>
      <c r="BI182">
        <v>96.042186737681149</v>
      </c>
      <c r="BJ182">
        <v>99.149600171738257</v>
      </c>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row>
    <row r="183">
      <c r="A183" t="s">
        <v>701</v>
      </c>
      <c r="B183">
        <v>2013</v>
      </c>
      <c r="C183" t="s">
        <v>708</v>
      </c>
      <c r="D183">
        <v>17</v>
      </c>
      <c r="E183" t="s">
        <v>13</v>
      </c>
      <c r="F183" t="s">
        <v>51</v>
      </c>
      <c r="G183" t="s">
        <v>186</v>
      </c>
      <c r="H183">
        <v>3.4048040295601019</v>
      </c>
      <c r="I183">
        <v>0.89098798190257422</v>
      </c>
      <c r="J183">
        <v>0.6752525625337753</v>
      </c>
      <c r="K183">
        <v>0.94869106865425223</v>
      </c>
      <c r="L183">
        <v>0.18270126398210329</v>
      </c>
      <c r="M183">
        <v>1.761101752421939</v>
      </c>
      <c r="N183">
        <v>0.39750252520380241</v>
      </c>
      <c r="O183">
        <v>0.88727174003912901</v>
      </c>
      <c r="P183">
        <v>0.5040082676219616</v>
      </c>
      <c r="Q183">
        <v>0.24797837183573809</v>
      </c>
      <c r="R183">
        <v>6.2084072139369519</v>
      </c>
      <c r="S183">
        <v>3.1678667328268211</v>
      </c>
      <c r="T183">
        <v>1.1530199533234791</v>
      </c>
      <c r="U183">
        <v>1.6654173964502279</v>
      </c>
      <c r="V183">
        <v>0.35327589117018759</v>
      </c>
      <c r="W183" t="s">
        <v>549</v>
      </c>
      <c r="X183" t="s">
        <v>550</v>
      </c>
      <c r="Y183" t="s">
        <v>551</v>
      </c>
      <c r="Z183" t="s">
        <v>552</v>
      </c>
      <c r="AA183" t="s">
        <v>553</v>
      </c>
      <c r="AB183" t="s">
        <v>554</v>
      </c>
      <c r="AC183" t="s">
        <v>555</v>
      </c>
      <c r="AD183" t="s">
        <v>186</v>
      </c>
      <c r="AE183" t="s">
        <v>186</v>
      </c>
      <c r="AF183" t="s">
        <v>186</v>
      </c>
      <c r="AG183" t="s">
        <v>186</v>
      </c>
      <c r="AH183" t="s">
        <v>186</v>
      </c>
      <c r="AI183" t="s">
        <v>186</v>
      </c>
      <c r="AJ183" t="s">
        <v>186</v>
      </c>
      <c r="AK183" t="s">
        <v>186</v>
      </c>
      <c r="AL183" t="s">
        <v>186</v>
      </c>
      <c r="AM183" t="s">
        <v>186</v>
      </c>
      <c r="AN183" t="s">
        <v>186</v>
      </c>
      <c r="AO183" t="s">
        <v>186</v>
      </c>
      <c r="AP183" t="s">
        <v>186</v>
      </c>
      <c r="AQ183" t="s">
        <v>186</v>
      </c>
      <c r="AR183" t="s">
        <v>186</v>
      </c>
      <c r="AS183" t="s">
        <v>186</v>
      </c>
      <c r="AT183" t="s">
        <v>186</v>
      </c>
      <c r="AU183" t="s">
        <v>186</v>
      </c>
      <c r="AV183" t="s">
        <v>186</v>
      </c>
      <c r="AW183" t="s">
        <v>186</v>
      </c>
      <c r="AX183" t="s">
        <v>186</v>
      </c>
      <c r="AY183" t="s">
        <v>186</v>
      </c>
      <c r="AZ183" t="s">
        <v>186</v>
      </c>
      <c r="BA183" t="s">
        <v>186</v>
      </c>
      <c r="BB183" t="s">
        <v>186</v>
      </c>
      <c r="BC183">
        <v>0.6175742072507947</v>
      </c>
      <c r="BD183">
        <v>1.6571821958850981</v>
      </c>
      <c r="BE183">
        <v>0.82680659405558865</v>
      </c>
      <c r="BF183">
        <v>0.86829188002500979</v>
      </c>
      <c r="BG183">
        <v>3.7637079037090828</v>
      </c>
      <c r="BH183">
        <v>0.60677959426344008</v>
      </c>
      <c r="BI183">
        <v>3.9578132623189561</v>
      </c>
      <c r="BJ183">
        <v>0.85039982826175164</v>
      </c>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row>
    <row r="184">
      <c r="A184" t="s">
        <v>701</v>
      </c>
      <c r="B184">
        <v>2013</v>
      </c>
      <c r="C184" t="s">
        <v>708</v>
      </c>
      <c r="D184">
        <v>18</v>
      </c>
      <c r="E184" t="s">
        <v>60</v>
      </c>
      <c r="F184" t="s">
        <v>15</v>
      </c>
      <c r="G184" t="s">
        <v>715</v>
      </c>
      <c r="H184">
        <v>95.83649351706994</v>
      </c>
      <c r="I184">
        <v>98.312069950932184</v>
      </c>
      <c r="J184">
        <v>99.15447027707782</v>
      </c>
      <c r="K184">
        <v>98.175530728989486</v>
      </c>
      <c r="L184">
        <v>99.521601411260434</v>
      </c>
      <c r="M184">
        <v>97.901907646270871</v>
      </c>
      <c r="N184">
        <v>99.425983641353525</v>
      </c>
      <c r="O184">
        <v>98.55000384867715</v>
      </c>
      <c r="P184">
        <v>98.934382354159766</v>
      </c>
      <c r="Q184">
        <v>99.351181042261771</v>
      </c>
      <c r="R184">
        <v>92.296639049536793</v>
      </c>
      <c r="S184">
        <v>95.959602289134324</v>
      </c>
      <c r="T184">
        <v>96.737730455342245</v>
      </c>
      <c r="U184">
        <v>97.5306888033288</v>
      </c>
      <c r="V184">
        <v>99.625516396617428</v>
      </c>
      <c r="W184" t="s">
        <v>549</v>
      </c>
      <c r="X184" t="s">
        <v>550</v>
      </c>
      <c r="Y184" t="s">
        <v>551</v>
      </c>
      <c r="Z184" t="s">
        <v>552</v>
      </c>
      <c r="AA184" t="s">
        <v>553</v>
      </c>
      <c r="AB184" t="s">
        <v>554</v>
      </c>
      <c r="AC184" t="s">
        <v>555</v>
      </c>
      <c r="AD184" t="s">
        <v>186</v>
      </c>
      <c r="AE184" t="s">
        <v>186</v>
      </c>
      <c r="AF184" t="s">
        <v>186</v>
      </c>
      <c r="AG184" t="s">
        <v>186</v>
      </c>
      <c r="AH184" t="s">
        <v>186</v>
      </c>
      <c r="AI184" t="s">
        <v>186</v>
      </c>
      <c r="AJ184" t="s">
        <v>186</v>
      </c>
      <c r="AK184" t="s">
        <v>186</v>
      </c>
      <c r="AL184" t="s">
        <v>186</v>
      </c>
      <c r="AM184" t="s">
        <v>186</v>
      </c>
      <c r="AN184" t="s">
        <v>186</v>
      </c>
      <c r="AO184" t="s">
        <v>186</v>
      </c>
      <c r="AP184" t="s">
        <v>186</v>
      </c>
      <c r="AQ184" t="s">
        <v>186</v>
      </c>
      <c r="AR184" t="s">
        <v>186</v>
      </c>
      <c r="AS184" t="s">
        <v>186</v>
      </c>
      <c r="AT184" t="s">
        <v>186</v>
      </c>
      <c r="AU184" t="s">
        <v>186</v>
      </c>
      <c r="AV184" t="s">
        <v>186</v>
      </c>
      <c r="AW184" t="s">
        <v>186</v>
      </c>
      <c r="AX184" t="s">
        <v>186</v>
      </c>
      <c r="AY184" t="s">
        <v>186</v>
      </c>
      <c r="AZ184" t="s">
        <v>186</v>
      </c>
      <c r="BA184" t="s">
        <v>186</v>
      </c>
      <c r="BB184" t="s">
        <v>186</v>
      </c>
      <c r="BC184">
        <v>98.634820553159713</v>
      </c>
      <c r="BD184">
        <v>98.078820961656135</v>
      </c>
      <c r="BE184">
        <v>99.099958741036531</v>
      </c>
      <c r="BF184">
        <v>98.516769227166392</v>
      </c>
      <c r="BG184">
        <v>95.871383705549022</v>
      </c>
      <c r="BH184">
        <v>97.832955078293722</v>
      </c>
      <c r="BI184">
        <v>95.838629429620099</v>
      </c>
      <c r="BJ184">
        <v>98.991707067436522</v>
      </c>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row>
    <row r="185">
      <c r="A185" t="s">
        <v>701</v>
      </c>
      <c r="B185">
        <v>2013</v>
      </c>
      <c r="C185" t="s">
        <v>708</v>
      </c>
      <c r="D185">
        <v>19</v>
      </c>
      <c r="E185" t="s">
        <v>60</v>
      </c>
      <c r="F185" t="s">
        <v>16</v>
      </c>
      <c r="G185" t="s">
        <v>716</v>
      </c>
      <c r="H185">
        <v>0.75870245337003728</v>
      </c>
      <c r="I185">
        <v>0.79694206716523752</v>
      </c>
      <c r="J185">
        <v>0.1702771603884029</v>
      </c>
      <c r="K185">
        <v>0.87577820235627579</v>
      </c>
      <c r="L185">
        <v>0.29569732475744792</v>
      </c>
      <c r="M185">
        <v>0.33699060130720021</v>
      </c>
      <c r="N185">
        <v>0.17651383344268529</v>
      </c>
      <c r="O185">
        <v>0.56272441128369377</v>
      </c>
      <c r="P185">
        <v>0.56160937821825219</v>
      </c>
      <c r="Q185">
        <v>0.40084058590251409</v>
      </c>
      <c r="R185">
        <v>1.4949537365262699</v>
      </c>
      <c r="S185">
        <v>0.87253097803874324</v>
      </c>
      <c r="T185">
        <v>2.1092495913342462</v>
      </c>
      <c r="U185">
        <v>0.80389380022101331</v>
      </c>
      <c r="V185">
        <v>0.0212077122124038</v>
      </c>
      <c r="W185" t="s">
        <v>549</v>
      </c>
      <c r="X185" t="s">
        <v>550</v>
      </c>
      <c r="Y185" t="s">
        <v>551</v>
      </c>
      <c r="Z185" t="s">
        <v>552</v>
      </c>
      <c r="AA185" t="s">
        <v>553</v>
      </c>
      <c r="AB185" t="s">
        <v>554</v>
      </c>
      <c r="AC185" t="s">
        <v>555</v>
      </c>
      <c r="AD185" t="s">
        <v>186</v>
      </c>
      <c r="AE185" t="s">
        <v>186</v>
      </c>
      <c r="AF185" t="s">
        <v>186</v>
      </c>
      <c r="AG185" t="s">
        <v>186</v>
      </c>
      <c r="AH185" t="s">
        <v>186</v>
      </c>
      <c r="AI185" t="s">
        <v>186</v>
      </c>
      <c r="AJ185" t="s">
        <v>186</v>
      </c>
      <c r="AK185" t="s">
        <v>186</v>
      </c>
      <c r="AL185" t="s">
        <v>186</v>
      </c>
      <c r="AM185" t="s">
        <v>186</v>
      </c>
      <c r="AN185" t="s">
        <v>186</v>
      </c>
      <c r="AO185" t="s">
        <v>186</v>
      </c>
      <c r="AP185" t="s">
        <v>186</v>
      </c>
      <c r="AQ185" t="s">
        <v>186</v>
      </c>
      <c r="AR185" t="s">
        <v>186</v>
      </c>
      <c r="AS185" t="s">
        <v>186</v>
      </c>
      <c r="AT185" t="s">
        <v>186</v>
      </c>
      <c r="AU185" t="s">
        <v>186</v>
      </c>
      <c r="AV185" t="s">
        <v>186</v>
      </c>
      <c r="AW185" t="s">
        <v>186</v>
      </c>
      <c r="AX185" t="s">
        <v>186</v>
      </c>
      <c r="AY185" t="s">
        <v>186</v>
      </c>
      <c r="AZ185" t="s">
        <v>186</v>
      </c>
      <c r="BA185" t="s">
        <v>186</v>
      </c>
      <c r="BB185" t="s">
        <v>186</v>
      </c>
      <c r="BC185">
        <v>0.74760523958949121</v>
      </c>
      <c r="BD185">
        <v>0.26399684245872318</v>
      </c>
      <c r="BE185">
        <v>0.073234664907872907</v>
      </c>
      <c r="BF185">
        <v>0.61493889280861225</v>
      </c>
      <c r="BG185">
        <v>0.36490839074184189</v>
      </c>
      <c r="BH185">
        <v>1.5602653274428491</v>
      </c>
      <c r="BI185">
        <v>0.203557308061073</v>
      </c>
      <c r="BJ185">
        <v>0.15789310430173631</v>
      </c>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row>
    <row r="186">
      <c r="A186" t="s">
        <v>701</v>
      </c>
      <c r="B186">
        <v>2013</v>
      </c>
      <c r="C186" t="s">
        <v>708</v>
      </c>
      <c r="D186">
        <v>20</v>
      </c>
      <c r="E186" t="s">
        <v>60</v>
      </c>
      <c r="F186" t="s">
        <v>22</v>
      </c>
      <c r="G186" t="s">
        <v>717</v>
      </c>
      <c r="H186">
        <v>1.0351046885898649</v>
      </c>
      <c r="I186">
        <v>0.18903132587103441</v>
      </c>
      <c r="J186">
        <v>0.33108918016028732</v>
      </c>
      <c r="K186">
        <v>0.82778211186963857</v>
      </c>
      <c r="L186">
        <v>0.182701263982118</v>
      </c>
      <c r="M186">
        <v>0.90823891807656854</v>
      </c>
      <c r="N186">
        <v>0.33656189317220869</v>
      </c>
      <c r="O186">
        <v>0.79656423888916117</v>
      </c>
      <c r="P186">
        <v>0.44704208926371131</v>
      </c>
      <c r="Q186">
        <v>0.2479783718357145</v>
      </c>
      <c r="R186">
        <v>1.055899494607762</v>
      </c>
      <c r="S186">
        <v>0.33502007200388689</v>
      </c>
      <c r="T186">
        <v>2.975397706e-14</v>
      </c>
      <c r="U186">
        <v>0.44866747574539118</v>
      </c>
      <c r="V186">
        <v>0.25057185719079589</v>
      </c>
      <c r="W186" t="s">
        <v>549</v>
      </c>
      <c r="X186" t="s">
        <v>550</v>
      </c>
      <c r="Y186" t="s">
        <v>551</v>
      </c>
      <c r="Z186" t="s">
        <v>552</v>
      </c>
      <c r="AA186" t="s">
        <v>553</v>
      </c>
      <c r="AB186" t="s">
        <v>554</v>
      </c>
      <c r="AC186" t="s">
        <v>555</v>
      </c>
      <c r="AD186" t="s">
        <v>186</v>
      </c>
      <c r="AE186" t="s">
        <v>186</v>
      </c>
      <c r="AF186" t="s">
        <v>186</v>
      </c>
      <c r="AG186" t="s">
        <v>186</v>
      </c>
      <c r="AH186" t="s">
        <v>186</v>
      </c>
      <c r="AI186" t="s">
        <v>186</v>
      </c>
      <c r="AJ186" t="s">
        <v>186</v>
      </c>
      <c r="AK186" t="s">
        <v>186</v>
      </c>
      <c r="AL186" t="s">
        <v>186</v>
      </c>
      <c r="AM186" t="s">
        <v>186</v>
      </c>
      <c r="AN186" t="s">
        <v>186</v>
      </c>
      <c r="AO186" t="s">
        <v>186</v>
      </c>
      <c r="AP186" t="s">
        <v>186</v>
      </c>
      <c r="AQ186" t="s">
        <v>186</v>
      </c>
      <c r="AR186" t="s">
        <v>186</v>
      </c>
      <c r="AS186" t="s">
        <v>186</v>
      </c>
      <c r="AT186" t="s">
        <v>186</v>
      </c>
      <c r="AU186" t="s">
        <v>186</v>
      </c>
      <c r="AV186" t="s">
        <v>186</v>
      </c>
      <c r="AW186" t="s">
        <v>186</v>
      </c>
      <c r="AX186" t="s">
        <v>186</v>
      </c>
      <c r="AY186" t="s">
        <v>186</v>
      </c>
      <c r="AZ186" t="s">
        <v>186</v>
      </c>
      <c r="BA186" t="s">
        <v>186</v>
      </c>
      <c r="BB186" t="s">
        <v>186</v>
      </c>
      <c r="BC186">
        <v>0.6175742072507957</v>
      </c>
      <c r="BD186">
        <v>0.3634608811239679</v>
      </c>
      <c r="BE186">
        <v>0.40865839748274502</v>
      </c>
      <c r="BF186">
        <v>-1.4432899320099999e-14</v>
      </c>
      <c r="BG186">
        <v>0.18556108152772749</v>
      </c>
      <c r="BH186">
        <v>0.54196026203034453</v>
      </c>
      <c r="BI186">
        <v>0.74050367737368372</v>
      </c>
      <c r="BJ186">
        <v>0.144274367544413</v>
      </c>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row>
    <row r="187">
      <c r="A187" t="s">
        <v>701</v>
      </c>
      <c r="B187">
        <v>2013</v>
      </c>
      <c r="C187" t="s">
        <v>708</v>
      </c>
      <c r="D187">
        <v>21</v>
      </c>
      <c r="E187" t="s">
        <v>60</v>
      </c>
      <c r="F187" t="s">
        <v>17</v>
      </c>
      <c r="G187" t="s">
        <v>718</v>
      </c>
      <c r="H187">
        <v>2.3696993409701581</v>
      </c>
      <c r="I187">
        <v>0.70195665603154422</v>
      </c>
      <c r="J187">
        <v>0.3441633823734897</v>
      </c>
      <c r="K187">
        <v>0.1209089567845998</v>
      </c>
      <c r="L187">
        <v>0</v>
      </c>
      <c r="M187">
        <v>0.85286283434536025</v>
      </c>
      <c r="N187">
        <v>0.060940632031580601</v>
      </c>
      <c r="O187">
        <v>0.090707501149994901</v>
      </c>
      <c r="P187">
        <v>0.056966178358270801</v>
      </c>
      <c r="Q187">
        <v>0</v>
      </c>
      <c r="R187">
        <v>5.1525077193291748</v>
      </c>
      <c r="S187">
        <v>2.832846660823046</v>
      </c>
      <c r="T187">
        <v>1.1530199533234791</v>
      </c>
      <c r="U187">
        <v>1.2167499207047949</v>
      </c>
      <c r="V187">
        <v>0.10270403397937231</v>
      </c>
      <c r="W187" t="s">
        <v>549</v>
      </c>
      <c r="X187" t="s">
        <v>550</v>
      </c>
      <c r="Y187" t="s">
        <v>551</v>
      </c>
      <c r="Z187" t="s">
        <v>552</v>
      </c>
      <c r="AA187" t="s">
        <v>553</v>
      </c>
      <c r="AB187" t="s">
        <v>554</v>
      </c>
      <c r="AC187" t="s">
        <v>555</v>
      </c>
      <c r="AD187" t="s">
        <v>186</v>
      </c>
      <c r="AE187" t="s">
        <v>186</v>
      </c>
      <c r="AF187" t="s">
        <v>186</v>
      </c>
      <c r="AG187" t="s">
        <v>186</v>
      </c>
      <c r="AH187" t="s">
        <v>186</v>
      </c>
      <c r="AI187" t="s">
        <v>186</v>
      </c>
      <c r="AJ187" t="s">
        <v>186</v>
      </c>
      <c r="AK187" t="s">
        <v>186</v>
      </c>
      <c r="AL187" t="s">
        <v>186</v>
      </c>
      <c r="AM187" t="s">
        <v>186</v>
      </c>
      <c r="AN187" t="s">
        <v>186</v>
      </c>
      <c r="AO187" t="s">
        <v>186</v>
      </c>
      <c r="AP187" t="s">
        <v>186</v>
      </c>
      <c r="AQ187" t="s">
        <v>186</v>
      </c>
      <c r="AR187" t="s">
        <v>186</v>
      </c>
      <c r="AS187" t="s">
        <v>186</v>
      </c>
      <c r="AT187" t="s">
        <v>186</v>
      </c>
      <c r="AU187" t="s">
        <v>186</v>
      </c>
      <c r="AV187" t="s">
        <v>186</v>
      </c>
      <c r="AW187" t="s">
        <v>186</v>
      </c>
      <c r="AX187" t="s">
        <v>186</v>
      </c>
      <c r="AY187" t="s">
        <v>186</v>
      </c>
      <c r="AZ187" t="s">
        <v>186</v>
      </c>
      <c r="BA187" t="s">
        <v>186</v>
      </c>
      <c r="BB187" t="s">
        <v>186</v>
      </c>
      <c r="BC187">
        <v>0</v>
      </c>
      <c r="BD187">
        <v>1.2937213147611739</v>
      </c>
      <c r="BE187">
        <v>0.41814819657285129</v>
      </c>
      <c r="BF187">
        <v>0.86829188002500979</v>
      </c>
      <c r="BG187">
        <v>3.578146822181409</v>
      </c>
      <c r="BH187">
        <v>0.064819332233084295</v>
      </c>
      <c r="BI187">
        <v>3.217309584945145</v>
      </c>
      <c r="BJ187">
        <v>0.70612546071732862</v>
      </c>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row>
    <row r="188">
      <c r="A188" t="s">
        <v>701</v>
      </c>
      <c r="B188">
        <v>2013</v>
      </c>
      <c r="C188" t="s">
        <v>708</v>
      </c>
      <c r="D188">
        <v>22</v>
      </c>
      <c r="E188" t="s">
        <v>54</v>
      </c>
      <c r="F188" t="s">
        <v>49</v>
      </c>
      <c r="G188" t="s">
        <v>186</v>
      </c>
      <c r="H188">
        <v>0.78544532753183227</v>
      </c>
      <c r="I188">
        <v>0.80410655997631675</v>
      </c>
      <c r="J188">
        <v>0.17143477812073729</v>
      </c>
      <c r="K188">
        <v>0.88416620820558123</v>
      </c>
      <c r="L188">
        <v>0.29623855634429119</v>
      </c>
      <c r="M188">
        <v>0.34303173927900621</v>
      </c>
      <c r="N188">
        <v>0.17721828058312589</v>
      </c>
      <c r="O188">
        <v>0.56776200308777158</v>
      </c>
      <c r="P188">
        <v>0.5644542744283163</v>
      </c>
      <c r="Q188">
        <v>0.40183705488865967</v>
      </c>
      <c r="R188">
        <v>1.5939101705376011</v>
      </c>
      <c r="S188">
        <v>0.90107586045978272</v>
      </c>
      <c r="T188">
        <v>2.1338533461904832</v>
      </c>
      <c r="U188">
        <v>0.81750873287582682</v>
      </c>
      <c r="V188">
        <v>0.021282899565510702</v>
      </c>
      <c r="W188" t="s">
        <v>549</v>
      </c>
      <c r="X188" t="s">
        <v>550</v>
      </c>
      <c r="Y188" t="s">
        <v>551</v>
      </c>
      <c r="Z188" t="s">
        <v>552</v>
      </c>
      <c r="AA188" t="s">
        <v>553</v>
      </c>
      <c r="AB188" t="s">
        <v>554</v>
      </c>
      <c r="AC188" t="s">
        <v>555</v>
      </c>
      <c r="AD188" t="s">
        <v>186</v>
      </c>
      <c r="AE188" t="s">
        <v>186</v>
      </c>
      <c r="AF188" t="s">
        <v>186</v>
      </c>
      <c r="AG188" t="s">
        <v>186</v>
      </c>
      <c r="AH188" t="s">
        <v>186</v>
      </c>
      <c r="AI188" t="s">
        <v>186</v>
      </c>
      <c r="AJ188" t="s">
        <v>186</v>
      </c>
      <c r="AK188" t="s">
        <v>186</v>
      </c>
      <c r="AL188" t="s">
        <v>186</v>
      </c>
      <c r="AM188" t="s">
        <v>186</v>
      </c>
      <c r="AN188" t="s">
        <v>186</v>
      </c>
      <c r="AO188" t="s">
        <v>186</v>
      </c>
      <c r="AP188" t="s">
        <v>186</v>
      </c>
      <c r="AQ188" t="s">
        <v>186</v>
      </c>
      <c r="AR188" t="s">
        <v>186</v>
      </c>
      <c r="AS188" t="s">
        <v>186</v>
      </c>
      <c r="AT188" t="s">
        <v>186</v>
      </c>
      <c r="AU188" t="s">
        <v>186</v>
      </c>
      <c r="AV188" t="s">
        <v>186</v>
      </c>
      <c r="AW188" t="s">
        <v>186</v>
      </c>
      <c r="AX188" t="s">
        <v>186</v>
      </c>
      <c r="AY188" t="s">
        <v>186</v>
      </c>
      <c r="AZ188" t="s">
        <v>186</v>
      </c>
      <c r="BA188" t="s">
        <v>186</v>
      </c>
      <c r="BB188" t="s">
        <v>186</v>
      </c>
      <c r="BC188">
        <v>0.75225094741452314</v>
      </c>
      <c r="BD188">
        <v>0.26844547304366251</v>
      </c>
      <c r="BE188">
        <v>0.073845222073370506</v>
      </c>
      <c r="BF188">
        <v>0.6203251255031107</v>
      </c>
      <c r="BG188">
        <v>0.37917960344599172</v>
      </c>
      <c r="BH188">
        <v>1.569790495844319</v>
      </c>
      <c r="BI188">
        <v>0.2119457240358828</v>
      </c>
      <c r="BJ188">
        <v>0.15924734343683461</v>
      </c>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row>
    <row r="189">
      <c r="A189" t="s">
        <v>701</v>
      </c>
      <c r="B189">
        <v>2013</v>
      </c>
      <c r="C189" t="s">
        <v>708</v>
      </c>
      <c r="D189">
        <v>23</v>
      </c>
      <c r="E189" t="s">
        <v>54</v>
      </c>
      <c r="F189" t="s">
        <v>48</v>
      </c>
      <c r="G189" t="s">
        <v>186</v>
      </c>
      <c r="H189">
        <v>99.214554672468196</v>
      </c>
      <c r="I189">
        <v>99.195893440023681</v>
      </c>
      <c r="J189">
        <v>99.828565221879273</v>
      </c>
      <c r="K189">
        <v>99.115833791794444</v>
      </c>
      <c r="L189">
        <v>99.703761443655708</v>
      </c>
      <c r="M189">
        <v>99.656968260720987</v>
      </c>
      <c r="N189">
        <v>99.822781719416881</v>
      </c>
      <c r="O189">
        <v>99.432237996912207</v>
      </c>
      <c r="P189">
        <v>99.435545725571643</v>
      </c>
      <c r="Q189">
        <v>99.598162945111355</v>
      </c>
      <c r="R189">
        <v>98.406089829462402</v>
      </c>
      <c r="S189">
        <v>99.098924139540216</v>
      </c>
      <c r="T189">
        <v>97.86614665380948</v>
      </c>
      <c r="U189">
        <v>99.182491267124163</v>
      </c>
      <c r="V189">
        <v>99.978717100434494</v>
      </c>
      <c r="W189" t="s">
        <v>549</v>
      </c>
      <c r="X189" t="s">
        <v>550</v>
      </c>
      <c r="Y189" t="s">
        <v>551</v>
      </c>
      <c r="Z189" t="s">
        <v>552</v>
      </c>
      <c r="AA189" t="s">
        <v>553</v>
      </c>
      <c r="AB189" t="s">
        <v>554</v>
      </c>
      <c r="AC189" t="s">
        <v>555</v>
      </c>
      <c r="AD189" t="s">
        <v>186</v>
      </c>
      <c r="AE189" t="s">
        <v>186</v>
      </c>
      <c r="AF189" t="s">
        <v>186</v>
      </c>
      <c r="AG189" t="s">
        <v>186</v>
      </c>
      <c r="AH189" t="s">
        <v>186</v>
      </c>
      <c r="AI189" t="s">
        <v>186</v>
      </c>
      <c r="AJ189" t="s">
        <v>186</v>
      </c>
      <c r="AK189" t="s">
        <v>186</v>
      </c>
      <c r="AL189" t="s">
        <v>186</v>
      </c>
      <c r="AM189" t="s">
        <v>186</v>
      </c>
      <c r="AN189" t="s">
        <v>186</v>
      </c>
      <c r="AO189" t="s">
        <v>186</v>
      </c>
      <c r="AP189" t="s">
        <v>186</v>
      </c>
      <c r="AQ189" t="s">
        <v>186</v>
      </c>
      <c r="AR189" t="s">
        <v>186</v>
      </c>
      <c r="AS189" t="s">
        <v>186</v>
      </c>
      <c r="AT189" t="s">
        <v>186</v>
      </c>
      <c r="AU189" t="s">
        <v>186</v>
      </c>
      <c r="AV189" t="s">
        <v>186</v>
      </c>
      <c r="AW189" t="s">
        <v>186</v>
      </c>
      <c r="AX189" t="s">
        <v>186</v>
      </c>
      <c r="AY189" t="s">
        <v>186</v>
      </c>
      <c r="AZ189" t="s">
        <v>186</v>
      </c>
      <c r="BA189" t="s">
        <v>186</v>
      </c>
      <c r="BB189" t="s">
        <v>186</v>
      </c>
      <c r="BC189">
        <v>99.24774905258549</v>
      </c>
      <c r="BD189">
        <v>99.731554526956316</v>
      </c>
      <c r="BE189">
        <v>99.926154777926612</v>
      </c>
      <c r="BF189">
        <v>99.379674874496899</v>
      </c>
      <c r="BG189">
        <v>99.620820396554009</v>
      </c>
      <c r="BH189">
        <v>98.43020950415567</v>
      </c>
      <c r="BI189">
        <v>99.788054275964143</v>
      </c>
      <c r="BJ189">
        <v>99.840752656563168</v>
      </c>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row>
    <row r="190">
      <c r="A190" t="s">
        <v>701</v>
      </c>
      <c r="B190">
        <v>2013</v>
      </c>
      <c r="C190" t="s">
        <v>708</v>
      </c>
      <c r="D190">
        <v>28</v>
      </c>
      <c r="E190" t="s">
        <v>69</v>
      </c>
      <c r="F190" t="s">
        <v>186</v>
      </c>
      <c r="G190" t="s">
        <v>186</v>
      </c>
      <c r="H190"/>
      <c r="I190"/>
      <c r="J190"/>
      <c r="K190"/>
      <c r="L190"/>
      <c r="M190"/>
      <c r="N190"/>
      <c r="O190"/>
      <c r="P190"/>
      <c r="Q190"/>
      <c r="R190"/>
      <c r="S190"/>
      <c r="T190"/>
      <c r="U190"/>
      <c r="V190"/>
      <c r="W190" t="s">
        <v>549</v>
      </c>
      <c r="X190" t="s">
        <v>550</v>
      </c>
      <c r="Y190" t="s">
        <v>551</v>
      </c>
      <c r="Z190" t="s">
        <v>552</v>
      </c>
      <c r="AA190" t="s">
        <v>553</v>
      </c>
      <c r="AB190" t="s">
        <v>554</v>
      </c>
      <c r="AC190" t="s">
        <v>555</v>
      </c>
      <c r="AD190" t="s">
        <v>186</v>
      </c>
      <c r="AE190" t="s">
        <v>186</v>
      </c>
      <c r="AF190" t="s">
        <v>186</v>
      </c>
      <c r="AG190" t="s">
        <v>186</v>
      </c>
      <c r="AH190" t="s">
        <v>186</v>
      </c>
      <c r="AI190" t="s">
        <v>186</v>
      </c>
      <c r="AJ190" t="s">
        <v>186</v>
      </c>
      <c r="AK190" t="s">
        <v>186</v>
      </c>
      <c r="AL190" t="s">
        <v>186</v>
      </c>
      <c r="AM190" t="s">
        <v>186</v>
      </c>
      <c r="AN190" t="s">
        <v>186</v>
      </c>
      <c r="AO190" t="s">
        <v>186</v>
      </c>
      <c r="AP190" t="s">
        <v>186</v>
      </c>
      <c r="AQ190" t="s">
        <v>186</v>
      </c>
      <c r="AR190" t="s">
        <v>186</v>
      </c>
      <c r="AS190" t="s">
        <v>186</v>
      </c>
      <c r="AT190" t="s">
        <v>186</v>
      </c>
      <c r="AU190" t="s">
        <v>186</v>
      </c>
      <c r="AV190" t="s">
        <v>186</v>
      </c>
      <c r="AW190" t="s">
        <v>186</v>
      </c>
      <c r="AX190" t="s">
        <v>186</v>
      </c>
      <c r="AY190" t="s">
        <v>186</v>
      </c>
      <c r="AZ190" t="s">
        <v>186</v>
      </c>
      <c r="BA190" t="s">
        <v>186</v>
      </c>
      <c r="BB190" t="s">
        <v>186</v>
      </c>
      <c r="BC190">
        <v>0</v>
      </c>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v>0</v>
      </c>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row>
    <row r="191">
      <c r="A191" t="s">
        <v>701</v>
      </c>
      <c r="B191">
        <v>2013</v>
      </c>
      <c r="C191" t="s">
        <v>708</v>
      </c>
      <c r="D191">
        <v>29</v>
      </c>
      <c r="E191" t="s">
        <v>57</v>
      </c>
      <c r="F191" t="s">
        <v>49</v>
      </c>
      <c r="G191" t="s">
        <v>719</v>
      </c>
      <c r="H191">
        <v>73.110492908617715</v>
      </c>
      <c r="I191">
        <v>78.741267490408759</v>
      </c>
      <c r="J191">
        <v>81.049981554795039</v>
      </c>
      <c r="K191">
        <v>83.875799032244132</v>
      </c>
      <c r="L191">
        <v>90.455425314744701</v>
      </c>
      <c r="M191">
        <v>79.966603428030311</v>
      </c>
      <c r="N191">
        <v>84.098294539441056</v>
      </c>
      <c r="O191">
        <v>82.141077765995945</v>
      </c>
      <c r="P191">
        <v>87.168477042338196</v>
      </c>
      <c r="Q191">
        <v>91.676612515362223</v>
      </c>
      <c r="R191">
        <v>65.081025202584129</v>
      </c>
      <c r="S191">
        <v>68.280917761989329</v>
      </c>
      <c r="T191">
        <v>65.506420299559124</v>
      </c>
      <c r="U191">
        <v>76.136426373419255</v>
      </c>
      <c r="V191">
        <v>82.368539027296094</v>
      </c>
      <c r="W191" t="s">
        <v>549</v>
      </c>
      <c r="X191" t="s">
        <v>550</v>
      </c>
      <c r="Y191" t="s">
        <v>551</v>
      </c>
      <c r="Z191" t="s">
        <v>552</v>
      </c>
      <c r="AA191" t="s">
        <v>553</v>
      </c>
      <c r="AB191" t="s">
        <v>554</v>
      </c>
      <c r="AC191" t="s">
        <v>555</v>
      </c>
      <c r="AD191" t="s">
        <v>186</v>
      </c>
      <c r="AE191" t="s">
        <v>186</v>
      </c>
      <c r="AF191" t="s">
        <v>186</v>
      </c>
      <c r="AG191" t="s">
        <v>186</v>
      </c>
      <c r="AH191" t="s">
        <v>186</v>
      </c>
      <c r="AI191" t="s">
        <v>186</v>
      </c>
      <c r="AJ191" t="s">
        <v>186</v>
      </c>
      <c r="AK191" t="s">
        <v>186</v>
      </c>
      <c r="AL191" t="s">
        <v>186</v>
      </c>
      <c r="AM191" t="s">
        <v>186</v>
      </c>
      <c r="AN191" t="s">
        <v>186</v>
      </c>
      <c r="AO191" t="s">
        <v>186</v>
      </c>
      <c r="AP191" t="s">
        <v>186</v>
      </c>
      <c r="AQ191" t="s">
        <v>186</v>
      </c>
      <c r="AR191" t="s">
        <v>186</v>
      </c>
      <c r="AS191" t="s">
        <v>186</v>
      </c>
      <c r="AT191" t="s">
        <v>186</v>
      </c>
      <c r="AU191" t="s">
        <v>186</v>
      </c>
      <c r="AV191" t="s">
        <v>186</v>
      </c>
      <c r="AW191" t="s">
        <v>186</v>
      </c>
      <c r="AX191" t="s">
        <v>186</v>
      </c>
      <c r="AY191" t="s">
        <v>186</v>
      </c>
      <c r="AZ191" t="s">
        <v>186</v>
      </c>
      <c r="BA191" t="s">
        <v>186</v>
      </c>
      <c r="BB191" t="s">
        <v>186</v>
      </c>
      <c r="BC191">
        <v>79.552577952864155</v>
      </c>
      <c r="BD191">
        <v>72.803250980464327</v>
      </c>
      <c r="BE191">
        <v>91.720466394024854</v>
      </c>
      <c r="BF191">
        <v>75.230085997919602</v>
      </c>
      <c r="BG191">
        <v>85.598043390992515</v>
      </c>
      <c r="BH191">
        <v>72.364082165420513</v>
      </c>
      <c r="BI191">
        <v>91.020412042232266</v>
      </c>
      <c r="BJ191">
        <v>94.831911156083137</v>
      </c>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row>
    <row r="192">
      <c r="A192" t="s">
        <v>701</v>
      </c>
      <c r="B192">
        <v>2013</v>
      </c>
      <c r="C192" t="s">
        <v>708</v>
      </c>
      <c r="D192">
        <v>30</v>
      </c>
      <c r="E192" t="s">
        <v>57</v>
      </c>
      <c r="F192" t="s">
        <v>48</v>
      </c>
      <c r="G192" t="s">
        <v>186</v>
      </c>
      <c r="H192">
        <v>26.889507091382441</v>
      </c>
      <c r="I192">
        <v>21.258732509591169</v>
      </c>
      <c r="J192">
        <v>18.950018445204751</v>
      </c>
      <c r="K192">
        <v>16.124200967755741</v>
      </c>
      <c r="L192">
        <v>9.5445746852552862</v>
      </c>
      <c r="M192">
        <v>20.033396571970041</v>
      </c>
      <c r="N192">
        <v>15.901705460559111</v>
      </c>
      <c r="O192">
        <v>17.858922234004119</v>
      </c>
      <c r="P192">
        <v>12.831522957661649</v>
      </c>
      <c r="Q192">
        <v>8.3233874846378271</v>
      </c>
      <c r="R192">
        <v>34.918974797415913</v>
      </c>
      <c r="S192">
        <v>31.719082238010539</v>
      </c>
      <c r="T192">
        <v>34.493579700440961</v>
      </c>
      <c r="U192">
        <v>23.863573626580848</v>
      </c>
      <c r="V192">
        <v>17.631460972704019</v>
      </c>
      <c r="W192" t="s">
        <v>549</v>
      </c>
      <c r="X192" t="s">
        <v>550</v>
      </c>
      <c r="Y192" t="s">
        <v>551</v>
      </c>
      <c r="Z192" t="s">
        <v>552</v>
      </c>
      <c r="AA192" t="s">
        <v>553</v>
      </c>
      <c r="AB192" t="s">
        <v>554</v>
      </c>
      <c r="AC192" t="s">
        <v>555</v>
      </c>
      <c r="AD192" t="s">
        <v>186</v>
      </c>
      <c r="AE192" t="s">
        <v>186</v>
      </c>
      <c r="AF192" t="s">
        <v>186</v>
      </c>
      <c r="AG192" t="s">
        <v>186</v>
      </c>
      <c r="AH192" t="s">
        <v>186</v>
      </c>
      <c r="AI192" t="s">
        <v>186</v>
      </c>
      <c r="AJ192" t="s">
        <v>186</v>
      </c>
      <c r="AK192" t="s">
        <v>186</v>
      </c>
      <c r="AL192" t="s">
        <v>186</v>
      </c>
      <c r="AM192" t="s">
        <v>186</v>
      </c>
      <c r="AN192" t="s">
        <v>186</v>
      </c>
      <c r="AO192" t="s">
        <v>186</v>
      </c>
      <c r="AP192" t="s">
        <v>186</v>
      </c>
      <c r="AQ192" t="s">
        <v>186</v>
      </c>
      <c r="AR192" t="s">
        <v>186</v>
      </c>
      <c r="AS192" t="s">
        <v>186</v>
      </c>
      <c r="AT192" t="s">
        <v>186</v>
      </c>
      <c r="AU192" t="s">
        <v>186</v>
      </c>
      <c r="AV192" t="s">
        <v>186</v>
      </c>
      <c r="AW192" t="s">
        <v>186</v>
      </c>
      <c r="AX192" t="s">
        <v>186</v>
      </c>
      <c r="AY192" t="s">
        <v>186</v>
      </c>
      <c r="AZ192" t="s">
        <v>186</v>
      </c>
      <c r="BA192" t="s">
        <v>186</v>
      </c>
      <c r="BB192" t="s">
        <v>186</v>
      </c>
      <c r="BC192">
        <v>20.447422047135809</v>
      </c>
      <c r="BD192">
        <v>27.196749019535641</v>
      </c>
      <c r="BE192">
        <v>8.2795336059749243</v>
      </c>
      <c r="BF192">
        <v>24.76991400208032</v>
      </c>
      <c r="BG192">
        <v>14.401956609007399</v>
      </c>
      <c r="BH192">
        <v>27.635917834579629</v>
      </c>
      <c r="BI192">
        <v>8.979587957767956</v>
      </c>
      <c r="BJ192">
        <v>5.168088843916876</v>
      </c>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row>
    <row r="193">
      <c r="A193" t="s">
        <v>701</v>
      </c>
      <c r="B193">
        <v>2013</v>
      </c>
      <c r="C193" t="s">
        <v>708</v>
      </c>
      <c r="D193">
        <v>31</v>
      </c>
      <c r="E193" t="s">
        <v>103</v>
      </c>
      <c r="F193" t="s">
        <v>49</v>
      </c>
      <c r="G193" t="s">
        <v>720</v>
      </c>
      <c r="H193">
        <v>73.110492908617715</v>
      </c>
      <c r="I193">
        <v>78.741267490408759</v>
      </c>
      <c r="J193">
        <v>81.049981554795039</v>
      </c>
      <c r="K193">
        <v>83.875799032244132</v>
      </c>
      <c r="L193">
        <v>90.455425314744701</v>
      </c>
      <c r="M193">
        <v>79.966603428030311</v>
      </c>
      <c r="N193">
        <v>84.098294539441056</v>
      </c>
      <c r="O193">
        <v>82.141077765995945</v>
      </c>
      <c r="P193">
        <v>87.168477042338196</v>
      </c>
      <c r="Q193">
        <v>91.676612515362223</v>
      </c>
      <c r="R193">
        <v>65.081025202584129</v>
      </c>
      <c r="S193">
        <v>68.280917761989329</v>
      </c>
      <c r="T193">
        <v>65.506420299559124</v>
      </c>
      <c r="U193">
        <v>76.136426373419255</v>
      </c>
      <c r="V193">
        <v>82.368539027296094</v>
      </c>
      <c r="W193" t="s">
        <v>549</v>
      </c>
      <c r="X193" t="s">
        <v>550</v>
      </c>
      <c r="Y193" t="s">
        <v>551</v>
      </c>
      <c r="Z193" t="s">
        <v>552</v>
      </c>
      <c r="AA193" t="s">
        <v>553</v>
      </c>
      <c r="AB193" t="s">
        <v>554</v>
      </c>
      <c r="AC193" t="s">
        <v>555</v>
      </c>
      <c r="AD193" t="s">
        <v>186</v>
      </c>
      <c r="AE193" t="s">
        <v>186</v>
      </c>
      <c r="AF193" t="s">
        <v>186</v>
      </c>
      <c r="AG193" t="s">
        <v>186</v>
      </c>
      <c r="AH193" t="s">
        <v>186</v>
      </c>
      <c r="AI193" t="s">
        <v>186</v>
      </c>
      <c r="AJ193" t="s">
        <v>186</v>
      </c>
      <c r="AK193" t="s">
        <v>186</v>
      </c>
      <c r="AL193" t="s">
        <v>186</v>
      </c>
      <c r="AM193" t="s">
        <v>186</v>
      </c>
      <c r="AN193" t="s">
        <v>186</v>
      </c>
      <c r="AO193" t="s">
        <v>186</v>
      </c>
      <c r="AP193" t="s">
        <v>186</v>
      </c>
      <c r="AQ193" t="s">
        <v>186</v>
      </c>
      <c r="AR193" t="s">
        <v>186</v>
      </c>
      <c r="AS193" t="s">
        <v>186</v>
      </c>
      <c r="AT193" t="s">
        <v>186</v>
      </c>
      <c r="AU193" t="s">
        <v>186</v>
      </c>
      <c r="AV193" t="s">
        <v>186</v>
      </c>
      <c r="AW193" t="s">
        <v>186</v>
      </c>
      <c r="AX193" t="s">
        <v>186</v>
      </c>
      <c r="AY193" t="s">
        <v>186</v>
      </c>
      <c r="AZ193" t="s">
        <v>186</v>
      </c>
      <c r="BA193" t="s">
        <v>186</v>
      </c>
      <c r="BB193" t="s">
        <v>186</v>
      </c>
      <c r="BC193">
        <v>79.552577952864155</v>
      </c>
      <c r="BD193">
        <v>72.803250980464327</v>
      </c>
      <c r="BE193">
        <v>91.720466394024854</v>
      </c>
      <c r="BF193">
        <v>75.230085997919602</v>
      </c>
      <c r="BG193">
        <v>85.598043390992515</v>
      </c>
      <c r="BH193">
        <v>72.364082165420513</v>
      </c>
      <c r="BI193">
        <v>91.020412042232266</v>
      </c>
      <c r="BJ193">
        <v>94.831911156083137</v>
      </c>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row>
    <row r="194">
      <c r="A194" t="s">
        <v>701</v>
      </c>
      <c r="B194">
        <v>2013</v>
      </c>
      <c r="C194" t="s">
        <v>708</v>
      </c>
      <c r="D194">
        <v>32</v>
      </c>
      <c r="E194" t="s">
        <v>103</v>
      </c>
      <c r="F194" t="s">
        <v>48</v>
      </c>
      <c r="G194" t="s">
        <v>186</v>
      </c>
      <c r="H194">
        <v>26.889507091382441</v>
      </c>
      <c r="I194">
        <v>21.258732509591169</v>
      </c>
      <c r="J194">
        <v>18.950018445204751</v>
      </c>
      <c r="K194">
        <v>16.124200967755741</v>
      </c>
      <c r="L194">
        <v>9.5445746852552862</v>
      </c>
      <c r="M194">
        <v>20.033396571970041</v>
      </c>
      <c r="N194">
        <v>15.901705460559111</v>
      </c>
      <c r="O194">
        <v>17.858922234004119</v>
      </c>
      <c r="P194">
        <v>12.831522957661649</v>
      </c>
      <c r="Q194">
        <v>8.3233874846378271</v>
      </c>
      <c r="R194">
        <v>34.918974797415913</v>
      </c>
      <c r="S194">
        <v>31.719082238010539</v>
      </c>
      <c r="T194">
        <v>34.493579700440961</v>
      </c>
      <c r="U194">
        <v>23.863573626580848</v>
      </c>
      <c r="V194">
        <v>17.631460972704019</v>
      </c>
      <c r="W194" t="s">
        <v>549</v>
      </c>
      <c r="X194" t="s">
        <v>550</v>
      </c>
      <c r="Y194" t="s">
        <v>551</v>
      </c>
      <c r="Z194" t="s">
        <v>552</v>
      </c>
      <c r="AA194" t="s">
        <v>553</v>
      </c>
      <c r="AB194" t="s">
        <v>554</v>
      </c>
      <c r="AC194" t="s">
        <v>555</v>
      </c>
      <c r="AD194" t="s">
        <v>186</v>
      </c>
      <c r="AE194" t="s">
        <v>186</v>
      </c>
      <c r="AF194" t="s">
        <v>186</v>
      </c>
      <c r="AG194" t="s">
        <v>186</v>
      </c>
      <c r="AH194" t="s">
        <v>186</v>
      </c>
      <c r="AI194" t="s">
        <v>186</v>
      </c>
      <c r="AJ194" t="s">
        <v>186</v>
      </c>
      <c r="AK194" t="s">
        <v>186</v>
      </c>
      <c r="AL194" t="s">
        <v>186</v>
      </c>
      <c r="AM194" t="s">
        <v>186</v>
      </c>
      <c r="AN194" t="s">
        <v>186</v>
      </c>
      <c r="AO194" t="s">
        <v>186</v>
      </c>
      <c r="AP194" t="s">
        <v>186</v>
      </c>
      <c r="AQ194" t="s">
        <v>186</v>
      </c>
      <c r="AR194" t="s">
        <v>186</v>
      </c>
      <c r="AS194" t="s">
        <v>186</v>
      </c>
      <c r="AT194" t="s">
        <v>186</v>
      </c>
      <c r="AU194" t="s">
        <v>186</v>
      </c>
      <c r="AV194" t="s">
        <v>186</v>
      </c>
      <c r="AW194" t="s">
        <v>186</v>
      </c>
      <c r="AX194" t="s">
        <v>186</v>
      </c>
      <c r="AY194" t="s">
        <v>186</v>
      </c>
      <c r="AZ194" t="s">
        <v>186</v>
      </c>
      <c r="BA194" t="s">
        <v>186</v>
      </c>
      <c r="BB194" t="s">
        <v>186</v>
      </c>
      <c r="BC194">
        <v>20.447422047135809</v>
      </c>
      <c r="BD194">
        <v>27.196749019535641</v>
      </c>
      <c r="BE194">
        <v>8.2795336059749243</v>
      </c>
      <c r="BF194">
        <v>24.76991400208032</v>
      </c>
      <c r="BG194">
        <v>14.401956609007399</v>
      </c>
      <c r="BH194">
        <v>27.635917834579629</v>
      </c>
      <c r="BI194">
        <v>8.979587957767956</v>
      </c>
      <c r="BJ194">
        <v>5.168088843916876</v>
      </c>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row>
    <row r="195">
      <c r="A195" t="s">
        <v>701</v>
      </c>
      <c r="B195">
        <v>2013</v>
      </c>
      <c r="C195" t="s">
        <v>708</v>
      </c>
      <c r="D195">
        <v>35</v>
      </c>
      <c r="E195" t="s">
        <v>55</v>
      </c>
      <c r="F195" t="s">
        <v>49</v>
      </c>
      <c r="G195" t="s">
        <v>186</v>
      </c>
      <c r="H195">
        <v>87.834471646466199</v>
      </c>
      <c r="I195">
        <v>92.111250327502674</v>
      </c>
      <c r="J195">
        <v>95.17447328647107</v>
      </c>
      <c r="K195">
        <v>96.114351635592868</v>
      </c>
      <c r="L195">
        <v>98.201603838164104</v>
      </c>
      <c r="M195">
        <v>92.308373409432235</v>
      </c>
      <c r="N195">
        <v>95.122022739460888</v>
      </c>
      <c r="O195">
        <v>94.426928203548272</v>
      </c>
      <c r="P195">
        <v>96.680903188673966</v>
      </c>
      <c r="Q195">
        <v>98.493533876343761</v>
      </c>
      <c r="R195">
        <v>77.823543219828053</v>
      </c>
      <c r="S195">
        <v>91.328975295666737</v>
      </c>
      <c r="T195">
        <v>85.184047160827262</v>
      </c>
      <c r="U195">
        <v>95.658228385885664</v>
      </c>
      <c r="V195">
        <v>98.163389749835758</v>
      </c>
      <c r="W195" t="s">
        <v>549</v>
      </c>
      <c r="X195" t="s">
        <v>550</v>
      </c>
      <c r="Y195" t="s">
        <v>551</v>
      </c>
      <c r="Z195" t="s">
        <v>552</v>
      </c>
      <c r="AA195" t="s">
        <v>553</v>
      </c>
      <c r="AB195" t="s">
        <v>554</v>
      </c>
      <c r="AC195" t="s">
        <v>555</v>
      </c>
      <c r="AD195" t="s">
        <v>186</v>
      </c>
      <c r="AE195" t="s">
        <v>186</v>
      </c>
      <c r="AF195" t="s">
        <v>186</v>
      </c>
      <c r="AG195" t="s">
        <v>186</v>
      </c>
      <c r="AH195" t="s">
        <v>186</v>
      </c>
      <c r="AI195" t="s">
        <v>186</v>
      </c>
      <c r="AJ195" t="s">
        <v>186</v>
      </c>
      <c r="AK195" t="s">
        <v>186</v>
      </c>
      <c r="AL195" t="s">
        <v>186</v>
      </c>
      <c r="AM195" t="s">
        <v>186</v>
      </c>
      <c r="AN195" t="s">
        <v>186</v>
      </c>
      <c r="AO195" t="s">
        <v>186</v>
      </c>
      <c r="AP195" t="s">
        <v>186</v>
      </c>
      <c r="AQ195" t="s">
        <v>186</v>
      </c>
      <c r="AR195" t="s">
        <v>186</v>
      </c>
      <c r="AS195" t="s">
        <v>186</v>
      </c>
      <c r="AT195" t="s">
        <v>186</v>
      </c>
      <c r="AU195" t="s">
        <v>186</v>
      </c>
      <c r="AV195" t="s">
        <v>186</v>
      </c>
      <c r="AW195" t="s">
        <v>186</v>
      </c>
      <c r="AX195" t="s">
        <v>186</v>
      </c>
      <c r="AY195" t="s">
        <v>186</v>
      </c>
      <c r="AZ195" t="s">
        <v>186</v>
      </c>
      <c r="BA195" t="s">
        <v>186</v>
      </c>
      <c r="BB195" t="s">
        <v>186</v>
      </c>
      <c r="BC195">
        <v>92.354243402795731</v>
      </c>
      <c r="BD195">
        <v>93.716234300699938</v>
      </c>
      <c r="BE195">
        <v>97.225034156834468</v>
      </c>
      <c r="BF195">
        <v>95.152237446591528</v>
      </c>
      <c r="BG195">
        <v>93.353330607460066</v>
      </c>
      <c r="BH195">
        <v>89.060592217850626</v>
      </c>
      <c r="BI195">
        <v>96.649794893955772</v>
      </c>
      <c r="BJ195">
        <v>97.689772073838967</v>
      </c>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row>
    <row r="196">
      <c r="A196" t="s">
        <v>701</v>
      </c>
      <c r="B196">
        <v>2013</v>
      </c>
      <c r="C196" t="s">
        <v>708</v>
      </c>
      <c r="D196">
        <v>36</v>
      </c>
      <c r="E196" t="s">
        <v>55</v>
      </c>
      <c r="F196" t="s">
        <v>48</v>
      </c>
      <c r="G196" t="s">
        <v>186</v>
      </c>
      <c r="H196">
        <v>12.165528353533849</v>
      </c>
      <c r="I196">
        <v>7.8887496724972879</v>
      </c>
      <c r="J196">
        <v>4.8255267135288253</v>
      </c>
      <c r="K196">
        <v>3.885648364407102</v>
      </c>
      <c r="L196">
        <v>1.7983961618358719</v>
      </c>
      <c r="M196">
        <v>7.6916265905678269</v>
      </c>
      <c r="N196">
        <v>4.8779772605391321</v>
      </c>
      <c r="O196">
        <v>5.5730717964516607</v>
      </c>
      <c r="P196">
        <v>3.3190968113259931</v>
      </c>
      <c r="Q196">
        <v>1.506466123656226</v>
      </c>
      <c r="R196">
        <v>22.176456780172021</v>
      </c>
      <c r="S196">
        <v>8.6710247043332132</v>
      </c>
      <c r="T196">
        <v>14.815952839172761</v>
      </c>
      <c r="U196">
        <v>4.3417716141143803</v>
      </c>
      <c r="V196">
        <v>1.8366102501642809</v>
      </c>
      <c r="W196" t="s">
        <v>549</v>
      </c>
      <c r="X196" t="s">
        <v>550</v>
      </c>
      <c r="Y196" t="s">
        <v>551</v>
      </c>
      <c r="Z196" t="s">
        <v>552</v>
      </c>
      <c r="AA196" t="s">
        <v>553</v>
      </c>
      <c r="AB196" t="s">
        <v>554</v>
      </c>
      <c r="AC196" t="s">
        <v>555</v>
      </c>
      <c r="AD196" t="s">
        <v>186</v>
      </c>
      <c r="AE196" t="s">
        <v>186</v>
      </c>
      <c r="AF196" t="s">
        <v>186</v>
      </c>
      <c r="AG196" t="s">
        <v>186</v>
      </c>
      <c r="AH196" t="s">
        <v>186</v>
      </c>
      <c r="AI196" t="s">
        <v>186</v>
      </c>
      <c r="AJ196" t="s">
        <v>186</v>
      </c>
      <c r="AK196" t="s">
        <v>186</v>
      </c>
      <c r="AL196" t="s">
        <v>186</v>
      </c>
      <c r="AM196" t="s">
        <v>186</v>
      </c>
      <c r="AN196" t="s">
        <v>186</v>
      </c>
      <c r="AO196" t="s">
        <v>186</v>
      </c>
      <c r="AP196" t="s">
        <v>186</v>
      </c>
      <c r="AQ196" t="s">
        <v>186</v>
      </c>
      <c r="AR196" t="s">
        <v>186</v>
      </c>
      <c r="AS196" t="s">
        <v>186</v>
      </c>
      <c r="AT196" t="s">
        <v>186</v>
      </c>
      <c r="AU196" t="s">
        <v>186</v>
      </c>
      <c r="AV196" t="s">
        <v>186</v>
      </c>
      <c r="AW196" t="s">
        <v>186</v>
      </c>
      <c r="AX196" t="s">
        <v>186</v>
      </c>
      <c r="AY196" t="s">
        <v>186</v>
      </c>
      <c r="AZ196" t="s">
        <v>186</v>
      </c>
      <c r="BA196" t="s">
        <v>186</v>
      </c>
      <c r="BB196" t="s">
        <v>186</v>
      </c>
      <c r="BC196">
        <v>7.6457565972042412</v>
      </c>
      <c r="BD196">
        <v>6.2837656993000159</v>
      </c>
      <c r="BE196">
        <v>2.7749658431654538</v>
      </c>
      <c r="BF196">
        <v>4.8477625534085806</v>
      </c>
      <c r="BG196">
        <v>6.646669392539847</v>
      </c>
      <c r="BH196">
        <v>10.939407782149431</v>
      </c>
      <c r="BI196">
        <v>3.350205106044331</v>
      </c>
      <c r="BJ196">
        <v>2.3102279261610401</v>
      </c>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row>
    <row r="197">
      <c r="A197" t="s">
        <v>701</v>
      </c>
      <c r="B197">
        <v>2013</v>
      </c>
      <c r="C197" t="s">
        <v>708</v>
      </c>
      <c r="D197">
        <v>37</v>
      </c>
      <c r="E197" t="s">
        <v>155</v>
      </c>
      <c r="F197" t="s">
        <v>49</v>
      </c>
      <c r="G197" t="s">
        <v>721</v>
      </c>
      <c r="H197">
        <v>86.172894170641214</v>
      </c>
      <c r="I197">
        <v>91.30743926132422</v>
      </c>
      <c r="J197">
        <v>94.603696641817919</v>
      </c>
      <c r="K197">
        <v>95.259270211505935</v>
      </c>
      <c r="L197">
        <v>98.018902574182007</v>
      </c>
      <c r="M197">
        <v>91.196170086466651</v>
      </c>
      <c r="N197">
        <v>94.724520214257112</v>
      </c>
      <c r="O197">
        <v>93.666613905459798</v>
      </c>
      <c r="P197">
        <v>96.176894921051996</v>
      </c>
      <c r="Q197">
        <v>98.245555504508047</v>
      </c>
      <c r="R197">
        <v>75.855370266274292</v>
      </c>
      <c r="S197">
        <v>89.056723285480487</v>
      </c>
      <c r="T197">
        <v>84.031027207503769</v>
      </c>
      <c r="U197">
        <v>94.388359582126355</v>
      </c>
      <c r="V197">
        <v>97.810113858665588</v>
      </c>
      <c r="W197" t="s">
        <v>549</v>
      </c>
      <c r="X197" t="s">
        <v>550</v>
      </c>
      <c r="Y197" t="s">
        <v>551</v>
      </c>
      <c r="Z197" t="s">
        <v>552</v>
      </c>
      <c r="AA197" t="s">
        <v>553</v>
      </c>
      <c r="AB197" t="s">
        <v>554</v>
      </c>
      <c r="AC197" t="s">
        <v>555</v>
      </c>
      <c r="AD197" t="s">
        <v>186</v>
      </c>
      <c r="AE197" t="s">
        <v>186</v>
      </c>
      <c r="AF197" t="s">
        <v>186</v>
      </c>
      <c r="AG197" t="s">
        <v>186</v>
      </c>
      <c r="AH197" t="s">
        <v>186</v>
      </c>
      <c r="AI197" t="s">
        <v>186</v>
      </c>
      <c r="AJ197" t="s">
        <v>186</v>
      </c>
      <c r="AK197" t="s">
        <v>186</v>
      </c>
      <c r="AL197" t="s">
        <v>186</v>
      </c>
      <c r="AM197" t="s">
        <v>186</v>
      </c>
      <c r="AN197" t="s">
        <v>186</v>
      </c>
      <c r="AO197" t="s">
        <v>186</v>
      </c>
      <c r="AP197" t="s">
        <v>186</v>
      </c>
      <c r="AQ197" t="s">
        <v>186</v>
      </c>
      <c r="AR197" t="s">
        <v>186</v>
      </c>
      <c r="AS197" t="s">
        <v>186</v>
      </c>
      <c r="AT197" t="s">
        <v>186</v>
      </c>
      <c r="AU197" t="s">
        <v>186</v>
      </c>
      <c r="AV197" t="s">
        <v>186</v>
      </c>
      <c r="AW197" t="s">
        <v>186</v>
      </c>
      <c r="AX197" t="s">
        <v>186</v>
      </c>
      <c r="AY197" t="s">
        <v>186</v>
      </c>
      <c r="AZ197" t="s">
        <v>186</v>
      </c>
      <c r="BA197" t="s">
        <v>186</v>
      </c>
      <c r="BB197" t="s">
        <v>186</v>
      </c>
      <c r="BC197">
        <v>91.808174176065876</v>
      </c>
      <c r="BD197">
        <v>92.662016132109457</v>
      </c>
      <c r="BE197">
        <v>96.701294476649807</v>
      </c>
      <c r="BF197">
        <v>94.283945566566459</v>
      </c>
      <c r="BG197">
        <v>92.331782748834996</v>
      </c>
      <c r="BH197">
        <v>88.762382757688073</v>
      </c>
      <c r="BI197">
        <v>93.795224832725282</v>
      </c>
      <c r="BJ197">
        <v>97.191480002321768</v>
      </c>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row>
    <row r="198">
      <c r="A198" t="s">
        <v>701</v>
      </c>
      <c r="B198">
        <v>2013</v>
      </c>
      <c r="C198" t="s">
        <v>708</v>
      </c>
      <c r="D198">
        <v>38</v>
      </c>
      <c r="E198" t="s">
        <v>155</v>
      </c>
      <c r="F198" t="s">
        <v>48</v>
      </c>
      <c r="G198" t="s">
        <v>186</v>
      </c>
      <c r="H198">
        <v>13.827105829358841</v>
      </c>
      <c r="I198">
        <v>8.6925607386757751</v>
      </c>
      <c r="J198">
        <v>5.3963033581819957</v>
      </c>
      <c r="K198">
        <v>4.7407297884940132</v>
      </c>
      <c r="L198">
        <v>1.981097425817975</v>
      </c>
      <c r="M198">
        <v>8.8038299135334075</v>
      </c>
      <c r="N198">
        <v>5.2754797857429354</v>
      </c>
      <c r="O198">
        <v>6.3333860945401668</v>
      </c>
      <c r="P198">
        <v>3.8231050789479548</v>
      </c>
      <c r="Q198">
        <v>1.7544444954919649</v>
      </c>
      <c r="R198">
        <v>24.144629733725768</v>
      </c>
      <c r="S198">
        <v>10.94327671451944</v>
      </c>
      <c r="T198">
        <v>15.968972792496229</v>
      </c>
      <c r="U198">
        <v>5.6116404178737342</v>
      </c>
      <c r="V198">
        <v>2.189886141334469</v>
      </c>
      <c r="W198" t="s">
        <v>549</v>
      </c>
      <c r="X198" t="s">
        <v>550</v>
      </c>
      <c r="Y198" t="s">
        <v>551</v>
      </c>
      <c r="Z198" t="s">
        <v>552</v>
      </c>
      <c r="AA198" t="s">
        <v>553</v>
      </c>
      <c r="AB198" t="s">
        <v>554</v>
      </c>
      <c r="AC198" t="s">
        <v>555</v>
      </c>
      <c r="AD198" t="s">
        <v>186</v>
      </c>
      <c r="AE198" t="s">
        <v>186</v>
      </c>
      <c r="AF198" t="s">
        <v>186</v>
      </c>
      <c r="AG198" t="s">
        <v>186</v>
      </c>
      <c r="AH198" t="s">
        <v>186</v>
      </c>
      <c r="AI198" t="s">
        <v>186</v>
      </c>
      <c r="AJ198" t="s">
        <v>186</v>
      </c>
      <c r="AK198" t="s">
        <v>186</v>
      </c>
      <c r="AL198" t="s">
        <v>186</v>
      </c>
      <c r="AM198" t="s">
        <v>186</v>
      </c>
      <c r="AN198" t="s">
        <v>186</v>
      </c>
      <c r="AO198" t="s">
        <v>186</v>
      </c>
      <c r="AP198" t="s">
        <v>186</v>
      </c>
      <c r="AQ198" t="s">
        <v>186</v>
      </c>
      <c r="AR198" t="s">
        <v>186</v>
      </c>
      <c r="AS198" t="s">
        <v>186</v>
      </c>
      <c r="AT198" t="s">
        <v>186</v>
      </c>
      <c r="AU198" t="s">
        <v>186</v>
      </c>
      <c r="AV198" t="s">
        <v>186</v>
      </c>
      <c r="AW198" t="s">
        <v>186</v>
      </c>
      <c r="AX198" t="s">
        <v>186</v>
      </c>
      <c r="AY198" t="s">
        <v>186</v>
      </c>
      <c r="AZ198" t="s">
        <v>186</v>
      </c>
      <c r="BA198" t="s">
        <v>186</v>
      </c>
      <c r="BB198" t="s">
        <v>186</v>
      </c>
      <c r="BC198">
        <v>8.1918258239340922</v>
      </c>
      <c r="BD198">
        <v>7.3379838678905269</v>
      </c>
      <c r="BE198">
        <v>3.2987055233500642</v>
      </c>
      <c r="BF198">
        <v>5.7160544334335928</v>
      </c>
      <c r="BG198">
        <v>7.6682172511649096</v>
      </c>
      <c r="BH198">
        <v>11.237617242311989</v>
      </c>
      <c r="BI198">
        <v>6.2047751672749074</v>
      </c>
      <c r="BJ198">
        <v>2.8085199976782369</v>
      </c>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row>
    <row r="199">
      <c r="A199" t="s">
        <v>701</v>
      </c>
      <c r="B199">
        <v>2013</v>
      </c>
      <c r="C199" t="s">
        <v>708</v>
      </c>
      <c r="D199">
        <v>41</v>
      </c>
      <c r="E199" t="s">
        <v>56</v>
      </c>
      <c r="F199" t="s">
        <v>49</v>
      </c>
      <c r="G199" t="s">
        <v>186</v>
      </c>
      <c r="H199">
        <v>0.86699626706195609</v>
      </c>
      <c r="I199">
        <v>0.79693653013700361</v>
      </c>
      <c r="J199">
        <v>0.17027525592584331</v>
      </c>
      <c r="K199">
        <v>0.87577131201694758</v>
      </c>
      <c r="L199">
        <v>0.29569620014550291</v>
      </c>
      <c r="M199">
        <v>0.37553160410677389</v>
      </c>
      <c r="N199">
        <v>0.17651235580336919</v>
      </c>
      <c r="O199">
        <v>0.56271345271154571</v>
      </c>
      <c r="P199">
        <v>0.56160902002256496</v>
      </c>
      <c r="Q199">
        <v>0.40083977268012588</v>
      </c>
      <c r="R199">
        <v>1.755237748020156</v>
      </c>
      <c r="S199">
        <v>0.91568514968275849</v>
      </c>
      <c r="T199">
        <v>2.1092495913342462</v>
      </c>
      <c r="U199">
        <v>0.80389380022101342</v>
      </c>
      <c r="V199">
        <v>0.0212072897280343</v>
      </c>
      <c r="W199" t="s">
        <v>549</v>
      </c>
      <c r="X199" t="s">
        <v>550</v>
      </c>
      <c r="Y199" t="s">
        <v>551</v>
      </c>
      <c r="Z199" t="s">
        <v>552</v>
      </c>
      <c r="AA199" t="s">
        <v>553</v>
      </c>
      <c r="AB199" t="s">
        <v>554</v>
      </c>
      <c r="AC199" t="s">
        <v>555</v>
      </c>
      <c r="AD199" t="s">
        <v>186</v>
      </c>
      <c r="AE199" t="s">
        <v>186</v>
      </c>
      <c r="AF199" t="s">
        <v>186</v>
      </c>
      <c r="AG199" t="s">
        <v>186</v>
      </c>
      <c r="AH199" t="s">
        <v>186</v>
      </c>
      <c r="AI199" t="s">
        <v>186</v>
      </c>
      <c r="AJ199" t="s">
        <v>186</v>
      </c>
      <c r="AK199" t="s">
        <v>186</v>
      </c>
      <c r="AL199" t="s">
        <v>186</v>
      </c>
      <c r="AM199" t="s">
        <v>186</v>
      </c>
      <c r="AN199" t="s">
        <v>186</v>
      </c>
      <c r="AO199" t="s">
        <v>186</v>
      </c>
      <c r="AP199" t="s">
        <v>186</v>
      </c>
      <c r="AQ199" t="s">
        <v>186</v>
      </c>
      <c r="AR199" t="s">
        <v>186</v>
      </c>
      <c r="AS199" t="s">
        <v>186</v>
      </c>
      <c r="AT199" t="s">
        <v>186</v>
      </c>
      <c r="AU199" t="s">
        <v>186</v>
      </c>
      <c r="AV199" t="s">
        <v>186</v>
      </c>
      <c r="AW199" t="s">
        <v>186</v>
      </c>
      <c r="AX199" t="s">
        <v>186</v>
      </c>
      <c r="AY199" t="s">
        <v>186</v>
      </c>
      <c r="AZ199" t="s">
        <v>186</v>
      </c>
      <c r="BA199" t="s">
        <v>186</v>
      </c>
      <c r="BB199" t="s">
        <v>186</v>
      </c>
      <c r="BC199">
        <v>0.74760046567145777</v>
      </c>
      <c r="BD199">
        <v>0.28362277248422207</v>
      </c>
      <c r="BE199">
        <v>0.073234664907872907</v>
      </c>
      <c r="BF199">
        <v>0.61493889280861225</v>
      </c>
      <c r="BG199">
        <v>0.64286250917664456</v>
      </c>
      <c r="BH199">
        <v>1.560249136390552</v>
      </c>
      <c r="BI199">
        <v>0.24473054948273371</v>
      </c>
      <c r="BJ199">
        <v>0.15789310430173631</v>
      </c>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row>
    <row r="200">
      <c r="A200" t="s">
        <v>701</v>
      </c>
      <c r="B200">
        <v>2013</v>
      </c>
      <c r="C200" t="s">
        <v>708</v>
      </c>
      <c r="D200">
        <v>42</v>
      </c>
      <c r="E200" t="s">
        <v>56</v>
      </c>
      <c r="F200" t="s">
        <v>48</v>
      </c>
      <c r="G200" t="s">
        <v>722</v>
      </c>
      <c r="H200">
        <v>99.133003732938079</v>
      </c>
      <c r="I200">
        <v>99.203063469862983</v>
      </c>
      <c r="J200">
        <v>99.82972474407417</v>
      </c>
      <c r="K200">
        <v>99.124228687983063</v>
      </c>
      <c r="L200">
        <v>99.704303799854486</v>
      </c>
      <c r="M200">
        <v>99.624468395893246</v>
      </c>
      <c r="N200">
        <v>99.823487644196646</v>
      </c>
      <c r="O200">
        <v>99.437286547288451</v>
      </c>
      <c r="P200">
        <v>99.438390979977427</v>
      </c>
      <c r="Q200">
        <v>99.599160227319857</v>
      </c>
      <c r="R200">
        <v>98.244762251979864</v>
      </c>
      <c r="S200">
        <v>99.084314850317213</v>
      </c>
      <c r="T200">
        <v>97.890750408665767</v>
      </c>
      <c r="U200">
        <v>99.196106199778995</v>
      </c>
      <c r="V200">
        <v>99.978792710271975</v>
      </c>
      <c r="W200" t="s">
        <v>549</v>
      </c>
      <c r="X200" t="s">
        <v>550</v>
      </c>
      <c r="Y200" t="s">
        <v>551</v>
      </c>
      <c r="Z200" t="s">
        <v>552</v>
      </c>
      <c r="AA200" t="s">
        <v>553</v>
      </c>
      <c r="AB200" t="s">
        <v>554</v>
      </c>
      <c r="AC200" t="s">
        <v>555</v>
      </c>
      <c r="AD200" t="s">
        <v>186</v>
      </c>
      <c r="AE200" t="s">
        <v>186</v>
      </c>
      <c r="AF200" t="s">
        <v>186</v>
      </c>
      <c r="AG200" t="s">
        <v>186</v>
      </c>
      <c r="AH200" t="s">
        <v>186</v>
      </c>
      <c r="AI200" t="s">
        <v>186</v>
      </c>
      <c r="AJ200" t="s">
        <v>186</v>
      </c>
      <c r="AK200" t="s">
        <v>186</v>
      </c>
      <c r="AL200" t="s">
        <v>186</v>
      </c>
      <c r="AM200" t="s">
        <v>186</v>
      </c>
      <c r="AN200" t="s">
        <v>186</v>
      </c>
      <c r="AO200" t="s">
        <v>186</v>
      </c>
      <c r="AP200" t="s">
        <v>186</v>
      </c>
      <c r="AQ200" t="s">
        <v>186</v>
      </c>
      <c r="AR200" t="s">
        <v>186</v>
      </c>
      <c r="AS200" t="s">
        <v>186</v>
      </c>
      <c r="AT200" t="s">
        <v>186</v>
      </c>
      <c r="AU200" t="s">
        <v>186</v>
      </c>
      <c r="AV200" t="s">
        <v>186</v>
      </c>
      <c r="AW200" t="s">
        <v>186</v>
      </c>
      <c r="AX200" t="s">
        <v>186</v>
      </c>
      <c r="AY200" t="s">
        <v>186</v>
      </c>
      <c r="AZ200" t="s">
        <v>186</v>
      </c>
      <c r="BA200" t="s">
        <v>186</v>
      </c>
      <c r="BB200" t="s">
        <v>186</v>
      </c>
      <c r="BC200">
        <v>99.252399534328561</v>
      </c>
      <c r="BD200">
        <v>99.71637722751575</v>
      </c>
      <c r="BE200">
        <v>99.926765335092142</v>
      </c>
      <c r="BF200">
        <v>99.38506110719139</v>
      </c>
      <c r="BG200">
        <v>99.357137490823376</v>
      </c>
      <c r="BH200">
        <v>98.439750863609433</v>
      </c>
      <c r="BI200">
        <v>99.755269450517304</v>
      </c>
      <c r="BJ200">
        <v>99.842106895698265</v>
      </c>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row>
    <row r="201">
      <c r="A201" t="s">
        <v>701</v>
      </c>
      <c r="B201">
        <v>2013</v>
      </c>
      <c r="C201" t="s">
        <v>708</v>
      </c>
      <c r="D201">
        <v>57</v>
      </c>
      <c r="E201" t="s">
        <v>69</v>
      </c>
      <c r="F201" t="s">
        <v>186</v>
      </c>
      <c r="G201" t="s">
        <v>186</v>
      </c>
      <c r="H201"/>
      <c r="I201"/>
      <c r="J201"/>
      <c r="K201"/>
      <c r="L201"/>
      <c r="M201"/>
      <c r="N201"/>
      <c r="O201"/>
      <c r="P201"/>
      <c r="Q201"/>
      <c r="R201"/>
      <c r="S201"/>
      <c r="T201"/>
      <c r="U201"/>
      <c r="V201"/>
      <c r="W201" t="s">
        <v>549</v>
      </c>
      <c r="X201" t="s">
        <v>550</v>
      </c>
      <c r="Y201" t="s">
        <v>551</v>
      </c>
      <c r="Z201" t="s">
        <v>552</v>
      </c>
      <c r="AA201" t="s">
        <v>553</v>
      </c>
      <c r="AB201" t="s">
        <v>554</v>
      </c>
      <c r="AC201" t="s">
        <v>555</v>
      </c>
      <c r="AD201" t="s">
        <v>186</v>
      </c>
      <c r="AE201" t="s">
        <v>186</v>
      </c>
      <c r="AF201" t="s">
        <v>186</v>
      </c>
      <c r="AG201" t="s">
        <v>186</v>
      </c>
      <c r="AH201" t="s">
        <v>186</v>
      </c>
      <c r="AI201" t="s">
        <v>186</v>
      </c>
      <c r="AJ201" t="s">
        <v>186</v>
      </c>
      <c r="AK201" t="s">
        <v>186</v>
      </c>
      <c r="AL201" t="s">
        <v>186</v>
      </c>
      <c r="AM201" t="s">
        <v>186</v>
      </c>
      <c r="AN201" t="s">
        <v>186</v>
      </c>
      <c r="AO201" t="s">
        <v>186</v>
      </c>
      <c r="AP201" t="s">
        <v>186</v>
      </c>
      <c r="AQ201" t="s">
        <v>186</v>
      </c>
      <c r="AR201" t="s">
        <v>186</v>
      </c>
      <c r="AS201" t="s">
        <v>186</v>
      </c>
      <c r="AT201" t="s">
        <v>186</v>
      </c>
      <c r="AU201" t="s">
        <v>186</v>
      </c>
      <c r="AV201" t="s">
        <v>186</v>
      </c>
      <c r="AW201" t="s">
        <v>186</v>
      </c>
      <c r="AX201" t="s">
        <v>186</v>
      </c>
      <c r="AY201" t="s">
        <v>186</v>
      </c>
      <c r="AZ201" t="s">
        <v>186</v>
      </c>
      <c r="BA201" t="s">
        <v>186</v>
      </c>
      <c r="BB201" t="s">
        <v>186</v>
      </c>
      <c r="BC201">
        <v>0</v>
      </c>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v>0</v>
      </c>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row>
    <row r="202">
      <c r="A202" t="s">
        <v>701</v>
      </c>
      <c r="B202">
        <v>2013</v>
      </c>
      <c r="C202" t="s">
        <v>708</v>
      </c>
      <c r="D202">
        <v>58</v>
      </c>
      <c r="E202" t="s">
        <v>438</v>
      </c>
      <c r="F202" t="s">
        <v>439</v>
      </c>
      <c r="G202" t="s">
        <v>186</v>
      </c>
      <c r="H202">
        <v>7.1816925976787376</v>
      </c>
      <c r="I202">
        <v>5.3946229508257737</v>
      </c>
      <c r="J202">
        <v>3.9058294018782731</v>
      </c>
      <c r="K202">
        <v>2.62988455746456</v>
      </c>
      <c r="L202">
        <v>1.5542611914556219</v>
      </c>
      <c r="M202">
        <v>7.4575672220315443</v>
      </c>
      <c r="N202">
        <v>3.421731578282714</v>
      </c>
      <c r="O202">
        <v>3.0890585796887908</v>
      </c>
      <c r="P202">
        <v>2.2337820277031781</v>
      </c>
      <c r="Q202">
        <v>1.2861093097423471</v>
      </c>
      <c r="R202">
        <v>6.5982337117722896</v>
      </c>
      <c r="S202">
        <v>7.0999398180803208</v>
      </c>
      <c r="T202">
        <v>5.5663391467326919</v>
      </c>
      <c r="U202">
        <v>7.4582718833843362</v>
      </c>
      <c r="V202">
        <v>2.8344428743316401</v>
      </c>
      <c r="W202" t="s">
        <v>549</v>
      </c>
      <c r="X202" t="s">
        <v>550</v>
      </c>
      <c r="Y202" t="s">
        <v>551</v>
      </c>
      <c r="Z202" t="s">
        <v>552</v>
      </c>
      <c r="AA202" t="s">
        <v>553</v>
      </c>
      <c r="AB202" t="s">
        <v>554</v>
      </c>
      <c r="AC202" t="s">
        <v>555</v>
      </c>
      <c r="AD202" t="s">
        <v>186</v>
      </c>
      <c r="AE202" t="s">
        <v>186</v>
      </c>
      <c r="AF202" t="s">
        <v>186</v>
      </c>
      <c r="AG202" t="s">
        <v>186</v>
      </c>
      <c r="AH202" t="s">
        <v>186</v>
      </c>
      <c r="AI202" t="s">
        <v>186</v>
      </c>
      <c r="AJ202" t="s">
        <v>186</v>
      </c>
      <c r="AK202" t="s">
        <v>186</v>
      </c>
      <c r="AL202" t="s">
        <v>186</v>
      </c>
      <c r="AM202" t="s">
        <v>186</v>
      </c>
      <c r="AN202" t="s">
        <v>186</v>
      </c>
      <c r="AO202" t="s">
        <v>186</v>
      </c>
      <c r="AP202" t="s">
        <v>186</v>
      </c>
      <c r="AQ202" t="s">
        <v>186</v>
      </c>
      <c r="AR202" t="s">
        <v>186</v>
      </c>
      <c r="AS202" t="s">
        <v>186</v>
      </c>
      <c r="AT202" t="s">
        <v>186</v>
      </c>
      <c r="AU202" t="s">
        <v>186</v>
      </c>
      <c r="AV202" t="s">
        <v>186</v>
      </c>
      <c r="AW202" t="s">
        <v>186</v>
      </c>
      <c r="AX202" t="s">
        <v>186</v>
      </c>
      <c r="AY202" t="s">
        <v>186</v>
      </c>
      <c r="AZ202" t="s">
        <v>186</v>
      </c>
      <c r="BA202" t="s">
        <v>186</v>
      </c>
      <c r="BB202" t="s">
        <v>186</v>
      </c>
      <c r="BC202">
        <v>1.6499781464176071</v>
      </c>
      <c r="BD202">
        <v>3.7666227747930541</v>
      </c>
      <c r="BE202">
        <v>5.2973740567833616</v>
      </c>
      <c r="BF202">
        <v>2.3767852108797749</v>
      </c>
      <c r="BG202">
        <v>10.038526549414049</v>
      </c>
      <c r="BH202">
        <v>1.0184989542049461</v>
      </c>
      <c r="BI202">
        <v>8.35366454185111</v>
      </c>
      <c r="BJ202">
        <v>11.01564058925265</v>
      </c>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row>
    <row r="203">
      <c r="A203" t="s">
        <v>701</v>
      </c>
      <c r="B203">
        <v>2013</v>
      </c>
      <c r="C203" t="s">
        <v>708</v>
      </c>
      <c r="D203">
        <v>59</v>
      </c>
      <c r="E203" t="s">
        <v>438</v>
      </c>
      <c r="F203" t="s">
        <v>440</v>
      </c>
      <c r="G203" t="s">
        <v>186</v>
      </c>
      <c r="H203">
        <v>21.104049609480409</v>
      </c>
      <c r="I203">
        <v>7.2674711694037804</v>
      </c>
      <c r="J203">
        <v>2.0026854043732492</v>
      </c>
      <c r="K203">
        <v>0.420734860610186</v>
      </c>
      <c r="L203">
        <v>0.060857293891125298</v>
      </c>
      <c r="M203">
        <v>12.789380051004381</v>
      </c>
      <c r="N203">
        <v>3.4948958196624789</v>
      </c>
      <c r="O203">
        <v>1.0524198449489459</v>
      </c>
      <c r="P203">
        <v>0.17433765542470389</v>
      </c>
      <c r="Q203">
        <v>0.0142656505080541</v>
      </c>
      <c r="R203">
        <v>39.001037033988361</v>
      </c>
      <c r="S203">
        <v>17.840945054067401</v>
      </c>
      <c r="T203">
        <v>7.6795264248738846</v>
      </c>
      <c r="U203">
        <v>3.2226996566186759</v>
      </c>
      <c r="V203">
        <v>0.42143063922370799</v>
      </c>
      <c r="W203" t="s">
        <v>549</v>
      </c>
      <c r="X203" t="s">
        <v>550</v>
      </c>
      <c r="Y203" t="s">
        <v>551</v>
      </c>
      <c r="Z203" t="s">
        <v>552</v>
      </c>
      <c r="AA203" t="s">
        <v>553</v>
      </c>
      <c r="AB203" t="s">
        <v>554</v>
      </c>
      <c r="AC203" t="s">
        <v>555</v>
      </c>
      <c r="AD203" t="s">
        <v>186</v>
      </c>
      <c r="AE203" t="s">
        <v>186</v>
      </c>
      <c r="AF203" t="s">
        <v>186</v>
      </c>
      <c r="AG203" t="s">
        <v>186</v>
      </c>
      <c r="AH203" t="s">
        <v>186</v>
      </c>
      <c r="AI203" t="s">
        <v>186</v>
      </c>
      <c r="AJ203" t="s">
        <v>186</v>
      </c>
      <c r="AK203" t="s">
        <v>186</v>
      </c>
      <c r="AL203" t="s">
        <v>186</v>
      </c>
      <c r="AM203" t="s">
        <v>186</v>
      </c>
      <c r="AN203" t="s">
        <v>186</v>
      </c>
      <c r="AO203" t="s">
        <v>186</v>
      </c>
      <c r="AP203" t="s">
        <v>186</v>
      </c>
      <c r="AQ203" t="s">
        <v>186</v>
      </c>
      <c r="AR203" t="s">
        <v>186</v>
      </c>
      <c r="AS203" t="s">
        <v>186</v>
      </c>
      <c r="AT203" t="s">
        <v>186</v>
      </c>
      <c r="AU203" t="s">
        <v>186</v>
      </c>
      <c r="AV203" t="s">
        <v>186</v>
      </c>
      <c r="AW203" t="s">
        <v>186</v>
      </c>
      <c r="AX203" t="s">
        <v>186</v>
      </c>
      <c r="AY203" t="s">
        <v>186</v>
      </c>
      <c r="AZ203" t="s">
        <v>186</v>
      </c>
      <c r="BA203" t="s">
        <v>186</v>
      </c>
      <c r="BB203" t="s">
        <v>186</v>
      </c>
      <c r="BC203">
        <v>1.575329447279969</v>
      </c>
      <c r="BD203">
        <v>7.2915679432077347</v>
      </c>
      <c r="BE203">
        <v>2.4473479895821248</v>
      </c>
      <c r="BF203">
        <v>6.6952751683821461</v>
      </c>
      <c r="BG203">
        <v>24.277554572705188</v>
      </c>
      <c r="BH203">
        <v>6.0057850735736693</v>
      </c>
      <c r="BI203">
        <v>21.27554526118049</v>
      </c>
      <c r="BJ203">
        <v>17.549939516129339</v>
      </c>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row>
    <row r="204">
      <c r="A204" t="s">
        <v>701</v>
      </c>
      <c r="B204">
        <v>2013</v>
      </c>
      <c r="C204" t="s">
        <v>708</v>
      </c>
      <c r="D204">
        <v>60</v>
      </c>
      <c r="E204" t="s">
        <v>438</v>
      </c>
      <c r="F204" t="s">
        <v>441</v>
      </c>
      <c r="G204" t="s">
        <v>186</v>
      </c>
      <c r="H204">
        <v>3.4690974788044868</v>
      </c>
      <c r="I204">
        <v>0.86140845137090605</v>
      </c>
      <c r="J204">
        <v>0.2395573242971239</v>
      </c>
      <c r="K204">
        <v>0.2323073451477983</v>
      </c>
      <c r="L204">
        <v>0.065041711554588197</v>
      </c>
      <c r="M204">
        <v>0.77501295563896155</v>
      </c>
      <c r="N204">
        <v>0.025301578689535701</v>
      </c>
      <c r="O204">
        <v>0.028726926677235198</v>
      </c>
      <c r="P204">
        <v>0.0177145317125906</v>
      </c>
      <c r="Q204">
        <v>0.067449879310099201</v>
      </c>
      <c r="R204">
        <v>8.1816299033023991</v>
      </c>
      <c r="S204">
        <v>3.9537383710363021</v>
      </c>
      <c r="T204">
        <v>2.0739555528113041</v>
      </c>
      <c r="U204">
        <v>1.353979621156256</v>
      </c>
      <c r="V204">
        <v>0.36246341553444761</v>
      </c>
      <c r="W204" t="s">
        <v>549</v>
      </c>
      <c r="X204" t="s">
        <v>550</v>
      </c>
      <c r="Y204" t="s">
        <v>551</v>
      </c>
      <c r="Z204" t="s">
        <v>552</v>
      </c>
      <c r="AA204" t="s">
        <v>553</v>
      </c>
      <c r="AB204" t="s">
        <v>554</v>
      </c>
      <c r="AC204" t="s">
        <v>555</v>
      </c>
      <c r="AD204" t="s">
        <v>186</v>
      </c>
      <c r="AE204" t="s">
        <v>186</v>
      </c>
      <c r="AF204" t="s">
        <v>186</v>
      </c>
      <c r="AG204" t="s">
        <v>186</v>
      </c>
      <c r="AH204" t="s">
        <v>186</v>
      </c>
      <c r="AI204" t="s">
        <v>186</v>
      </c>
      <c r="AJ204" t="s">
        <v>186</v>
      </c>
      <c r="AK204" t="s">
        <v>186</v>
      </c>
      <c r="AL204" t="s">
        <v>186</v>
      </c>
      <c r="AM204" t="s">
        <v>186</v>
      </c>
      <c r="AN204" t="s">
        <v>186</v>
      </c>
      <c r="AO204" t="s">
        <v>186</v>
      </c>
      <c r="AP204" t="s">
        <v>186</v>
      </c>
      <c r="AQ204" t="s">
        <v>186</v>
      </c>
      <c r="AR204" t="s">
        <v>186</v>
      </c>
      <c r="AS204" t="s">
        <v>186</v>
      </c>
      <c r="AT204" t="s">
        <v>186</v>
      </c>
      <c r="AU204" t="s">
        <v>186</v>
      </c>
      <c r="AV204" t="s">
        <v>186</v>
      </c>
      <c r="AW204" t="s">
        <v>186</v>
      </c>
      <c r="AX204" t="s">
        <v>186</v>
      </c>
      <c r="AY204" t="s">
        <v>186</v>
      </c>
      <c r="AZ204" t="s">
        <v>186</v>
      </c>
      <c r="BA204" t="s">
        <v>186</v>
      </c>
      <c r="BB204" t="s">
        <v>186</v>
      </c>
      <c r="BC204">
        <v>0.75080054124479467</v>
      </c>
      <c r="BD204">
        <v>1.3004701576980371</v>
      </c>
      <c r="BE204">
        <v>0</v>
      </c>
      <c r="BF204">
        <v>0.2173823734337407</v>
      </c>
      <c r="BG204">
        <v>1.1611957726555979</v>
      </c>
      <c r="BH204">
        <v>2.2371674854047652</v>
      </c>
      <c r="BI204">
        <v>1.666505160154266</v>
      </c>
      <c r="BJ204">
        <v>2.1615064986519421</v>
      </c>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row>
    <row r="205">
      <c r="A205" t="s">
        <v>701</v>
      </c>
      <c r="B205">
        <v>2013</v>
      </c>
      <c r="C205" t="s">
        <v>708</v>
      </c>
      <c r="D205">
        <v>61</v>
      </c>
      <c r="E205" t="s">
        <v>438</v>
      </c>
      <c r="F205" t="s">
        <v>556</v>
      </c>
      <c r="G205" t="s">
        <v>186</v>
      </c>
      <c r="H205">
        <v>2.3702506655765032</v>
      </c>
      <c r="I205">
        <v>0.70141457267754748</v>
      </c>
      <c r="J205">
        <v>0.34359810964389198</v>
      </c>
      <c r="K205">
        <v>0.1208097174704573</v>
      </c>
      <c r="L205">
        <v>0</v>
      </c>
      <c r="M205">
        <v>0.85313232616977752</v>
      </c>
      <c r="N205">
        <v>0.0608130713106384</v>
      </c>
      <c r="O205">
        <v>0.090510608057594394</v>
      </c>
      <c r="P205">
        <v>0.056959006753736101</v>
      </c>
      <c r="Q205">
        <v>0</v>
      </c>
      <c r="R205">
        <v>5.1525077193291748</v>
      </c>
      <c r="S205">
        <v>2.832846660823046</v>
      </c>
      <c r="T205">
        <v>1.1530199533234791</v>
      </c>
      <c r="U205">
        <v>1.2167499207047949</v>
      </c>
      <c r="V205">
        <v>0.10213015562590121</v>
      </c>
      <c r="W205" t="s">
        <v>549</v>
      </c>
      <c r="X205" t="s">
        <v>550</v>
      </c>
      <c r="Y205" t="s">
        <v>551</v>
      </c>
      <c r="Z205" t="s">
        <v>552</v>
      </c>
      <c r="AA205" t="s">
        <v>553</v>
      </c>
      <c r="AB205" t="s">
        <v>554</v>
      </c>
      <c r="AC205" t="s">
        <v>555</v>
      </c>
      <c r="AD205" t="s">
        <v>186</v>
      </c>
      <c r="AE205" t="s">
        <v>186</v>
      </c>
      <c r="AF205" t="s">
        <v>186</v>
      </c>
      <c r="AG205" t="s">
        <v>186</v>
      </c>
      <c r="AH205" t="s">
        <v>186</v>
      </c>
      <c r="AI205" t="s">
        <v>186</v>
      </c>
      <c r="AJ205" t="s">
        <v>186</v>
      </c>
      <c r="AK205" t="s">
        <v>186</v>
      </c>
      <c r="AL205" t="s">
        <v>186</v>
      </c>
      <c r="AM205" t="s">
        <v>186</v>
      </c>
      <c r="AN205" t="s">
        <v>186</v>
      </c>
      <c r="AO205" t="s">
        <v>186</v>
      </c>
      <c r="AP205" t="s">
        <v>186</v>
      </c>
      <c r="AQ205" t="s">
        <v>186</v>
      </c>
      <c r="AR205" t="s">
        <v>186</v>
      </c>
      <c r="AS205" t="s">
        <v>186</v>
      </c>
      <c r="AT205" t="s">
        <v>186</v>
      </c>
      <c r="AU205" t="s">
        <v>186</v>
      </c>
      <c r="AV205" t="s">
        <v>186</v>
      </c>
      <c r="AW205" t="s">
        <v>186</v>
      </c>
      <c r="AX205" t="s">
        <v>186</v>
      </c>
      <c r="AY205" t="s">
        <v>186</v>
      </c>
      <c r="AZ205" t="s">
        <v>186</v>
      </c>
      <c r="BA205" t="s">
        <v>186</v>
      </c>
      <c r="BB205" t="s">
        <v>186</v>
      </c>
      <c r="BC205">
        <v>0</v>
      </c>
      <c r="BD205">
        <v>1.2864146922881341</v>
      </c>
      <c r="BE205">
        <v>0.41814819657285129</v>
      </c>
      <c r="BF205">
        <v>0.86829188002500979</v>
      </c>
      <c r="BG205">
        <v>3.5764352140094671</v>
      </c>
      <c r="BH205">
        <v>0.064709338138099995</v>
      </c>
      <c r="BI205">
        <v>3.2200224623921558</v>
      </c>
      <c r="BJ205">
        <v>0.70612546071732862</v>
      </c>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row>
    <row r="206">
      <c r="A206" t="s">
        <v>701</v>
      </c>
      <c r="B206">
        <v>2013</v>
      </c>
      <c r="C206" t="s">
        <v>708</v>
      </c>
      <c r="D206">
        <v>62</v>
      </c>
      <c r="E206" t="s">
        <v>438</v>
      </c>
      <c r="F206" t="s">
        <v>443</v>
      </c>
      <c r="G206" t="s">
        <v>186</v>
      </c>
      <c r="H206">
        <v>6.8685837919728234</v>
      </c>
      <c r="I206">
        <v>4.0190978085735436</v>
      </c>
      <c r="J206">
        <v>1.816983693706361</v>
      </c>
      <c r="K206">
        <v>0.81091203580930471</v>
      </c>
      <c r="L206">
        <v>0.248597886053332</v>
      </c>
      <c r="M206">
        <v>2.8196105089517389</v>
      </c>
      <c r="N206">
        <v>0.83295315625570943</v>
      </c>
      <c r="O206">
        <v>0.35878699710869177</v>
      </c>
      <c r="P206">
        <v>0.1327341471339194</v>
      </c>
      <c r="Q206">
        <v>0.31590013767309399</v>
      </c>
      <c r="R206">
        <v>12.299163774072261</v>
      </c>
      <c r="S206">
        <v>10.461713020313651</v>
      </c>
      <c r="T206">
        <v>9.4359336916215533</v>
      </c>
      <c r="U206">
        <v>5.5177226495072222</v>
      </c>
      <c r="V206">
        <v>2.084910589833548</v>
      </c>
      <c r="W206" t="s">
        <v>549</v>
      </c>
      <c r="X206" t="s">
        <v>550</v>
      </c>
      <c r="Y206" t="s">
        <v>551</v>
      </c>
      <c r="Z206" t="s">
        <v>552</v>
      </c>
      <c r="AA206" t="s">
        <v>553</v>
      </c>
      <c r="AB206" t="s">
        <v>554</v>
      </c>
      <c r="AC206" t="s">
        <v>555</v>
      </c>
      <c r="AD206" t="s">
        <v>186</v>
      </c>
      <c r="AE206" t="s">
        <v>186</v>
      </c>
      <c r="AF206" t="s">
        <v>186</v>
      </c>
      <c r="AG206" t="s">
        <v>186</v>
      </c>
      <c r="AH206" t="s">
        <v>186</v>
      </c>
      <c r="AI206" t="s">
        <v>186</v>
      </c>
      <c r="AJ206" t="s">
        <v>186</v>
      </c>
      <c r="AK206" t="s">
        <v>186</v>
      </c>
      <c r="AL206" t="s">
        <v>186</v>
      </c>
      <c r="AM206" t="s">
        <v>186</v>
      </c>
      <c r="AN206" t="s">
        <v>186</v>
      </c>
      <c r="AO206" t="s">
        <v>186</v>
      </c>
      <c r="AP206" t="s">
        <v>186</v>
      </c>
      <c r="AQ206" t="s">
        <v>186</v>
      </c>
      <c r="AR206" t="s">
        <v>186</v>
      </c>
      <c r="AS206" t="s">
        <v>186</v>
      </c>
      <c r="AT206" t="s">
        <v>186</v>
      </c>
      <c r="AU206" t="s">
        <v>186</v>
      </c>
      <c r="AV206" t="s">
        <v>186</v>
      </c>
      <c r="AW206" t="s">
        <v>186</v>
      </c>
      <c r="AX206" t="s">
        <v>186</v>
      </c>
      <c r="AY206" t="s">
        <v>186</v>
      </c>
      <c r="AZ206" t="s">
        <v>186</v>
      </c>
      <c r="BA206" t="s">
        <v>186</v>
      </c>
      <c r="BB206" t="s">
        <v>186</v>
      </c>
      <c r="BC206">
        <v>1.329931417794727</v>
      </c>
      <c r="BD206">
        <v>0.50117808299483635</v>
      </c>
      <c r="BE206">
        <v>2.8537371939227469</v>
      </c>
      <c r="BF206">
        <v>13.181272854410439</v>
      </c>
      <c r="BG206">
        <v>0.61449401965499739</v>
      </c>
      <c r="BH206">
        <v>3.2731221917541911</v>
      </c>
      <c r="BI206">
        <v>0.060549179458904999</v>
      </c>
      <c r="BJ206">
        <v>0.072347438971297001</v>
      </c>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row>
    <row r="207">
      <c r="A207" t="s">
        <v>701</v>
      </c>
      <c r="B207">
        <v>2013</v>
      </c>
      <c r="C207" t="s">
        <v>708</v>
      </c>
      <c r="D207">
        <v>63</v>
      </c>
      <c r="E207" t="s">
        <v>438</v>
      </c>
      <c r="F207" t="s">
        <v>444</v>
      </c>
      <c r="G207" t="s">
        <v>186</v>
      </c>
      <c r="H207">
        <v>0.3435635048875163</v>
      </c>
      <c r="I207">
        <v>0.17087345041241181</v>
      </c>
      <c r="J207">
        <v>0.61520674915891249</v>
      </c>
      <c r="K207">
        <v>0.5088884610036406</v>
      </c>
      <c r="L207">
        <v>0.37676369636293572</v>
      </c>
      <c r="M207">
        <v>0.21841550987739641</v>
      </c>
      <c r="N207">
        <v>0.36724843512087518</v>
      </c>
      <c r="O207">
        <v>0.62065035925563294</v>
      </c>
      <c r="P207">
        <v>0.66004167027766325</v>
      </c>
      <c r="Q207">
        <v>0.19279803853903121</v>
      </c>
      <c r="R207">
        <v>0.61838195185507427</v>
      </c>
      <c r="S207">
        <v>0.21760537116611731</v>
      </c>
      <c r="T207">
        <v>0.12954121707135641</v>
      </c>
      <c r="U207">
        <v>0.2380257185698148</v>
      </c>
      <c r="V207">
        <v>0.68701121773150209</v>
      </c>
      <c r="W207" t="s">
        <v>549</v>
      </c>
      <c r="X207" t="s">
        <v>550</v>
      </c>
      <c r="Y207" t="s">
        <v>551</v>
      </c>
      <c r="Z207" t="s">
        <v>552</v>
      </c>
      <c r="AA207" t="s">
        <v>553</v>
      </c>
      <c r="AB207" t="s">
        <v>554</v>
      </c>
      <c r="AC207" t="s">
        <v>555</v>
      </c>
      <c r="AD207" t="s">
        <v>186</v>
      </c>
      <c r="AE207" t="s">
        <v>186</v>
      </c>
      <c r="AF207" t="s">
        <v>186</v>
      </c>
      <c r="AG207" t="s">
        <v>186</v>
      </c>
      <c r="AH207" t="s">
        <v>186</v>
      </c>
      <c r="AI207" t="s">
        <v>186</v>
      </c>
      <c r="AJ207" t="s">
        <v>186</v>
      </c>
      <c r="AK207" t="s">
        <v>186</v>
      </c>
      <c r="AL207" t="s">
        <v>186</v>
      </c>
      <c r="AM207" t="s">
        <v>186</v>
      </c>
      <c r="AN207" t="s">
        <v>186</v>
      </c>
      <c r="AO207" t="s">
        <v>186</v>
      </c>
      <c r="AP207" t="s">
        <v>186</v>
      </c>
      <c r="AQ207" t="s">
        <v>186</v>
      </c>
      <c r="AR207" t="s">
        <v>186</v>
      </c>
      <c r="AS207" t="s">
        <v>186</v>
      </c>
      <c r="AT207" t="s">
        <v>186</v>
      </c>
      <c r="AU207" t="s">
        <v>186</v>
      </c>
      <c r="AV207" t="s">
        <v>186</v>
      </c>
      <c r="AW207" t="s">
        <v>186</v>
      </c>
      <c r="AX207" t="s">
        <v>186</v>
      </c>
      <c r="AY207" t="s">
        <v>186</v>
      </c>
      <c r="AZ207" t="s">
        <v>186</v>
      </c>
      <c r="BA207" t="s">
        <v>186</v>
      </c>
      <c r="BB207" t="s">
        <v>186</v>
      </c>
      <c r="BC207">
        <v>0.70572323702756301</v>
      </c>
      <c r="BD207">
        <v>0.32238277297831658</v>
      </c>
      <c r="BE207">
        <v>0.15757372176378401</v>
      </c>
      <c r="BF207">
        <v>0.1076809527635175</v>
      </c>
      <c r="BG207">
        <v>0.3072359243747943</v>
      </c>
      <c r="BH207">
        <v>0.40699119184101451</v>
      </c>
      <c r="BI207">
        <v>0.15494452293686081</v>
      </c>
      <c r="BJ207">
        <v>0.0276112827579943</v>
      </c>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row>
    <row r="208">
      <c r="A208" t="s">
        <v>701</v>
      </c>
      <c r="B208">
        <v>2013</v>
      </c>
      <c r="C208" t="s">
        <v>708</v>
      </c>
      <c r="D208">
        <v>64</v>
      </c>
      <c r="E208" t="s">
        <v>438</v>
      </c>
      <c r="F208" t="s">
        <v>445</v>
      </c>
      <c r="G208" t="s">
        <v>186</v>
      </c>
      <c r="H208">
        <v>5.7987734194835037</v>
      </c>
      <c r="I208">
        <v>6.4167911700429334</v>
      </c>
      <c r="J208">
        <v>8.892661652325188</v>
      </c>
      <c r="K208">
        <v>6.3990090370930677</v>
      </c>
      <c r="L208">
        <v>3.606510135637238</v>
      </c>
      <c r="M208">
        <v>8.2488724611251563</v>
      </c>
      <c r="N208">
        <v>8.2695319646558776</v>
      </c>
      <c r="O208">
        <v>9.0619985046031317</v>
      </c>
      <c r="P208">
        <v>7.0165752437834987</v>
      </c>
      <c r="Q208">
        <v>3.854737859408401</v>
      </c>
      <c r="R208">
        <v>2.8983346415556208</v>
      </c>
      <c r="S208">
        <v>4.0586749621910192</v>
      </c>
      <c r="T208">
        <v>4.5913340035006804</v>
      </c>
      <c r="U208">
        <v>3.1146871383981001</v>
      </c>
      <c r="V208">
        <v>1.517254690808123</v>
      </c>
      <c r="W208" t="s">
        <v>549</v>
      </c>
      <c r="X208" t="s">
        <v>550</v>
      </c>
      <c r="Y208" t="s">
        <v>551</v>
      </c>
      <c r="Z208" t="s">
        <v>552</v>
      </c>
      <c r="AA208" t="s">
        <v>553</v>
      </c>
      <c r="AB208" t="s">
        <v>554</v>
      </c>
      <c r="AC208" t="s">
        <v>555</v>
      </c>
      <c r="AD208" t="s">
        <v>186</v>
      </c>
      <c r="AE208" t="s">
        <v>186</v>
      </c>
      <c r="AF208" t="s">
        <v>186</v>
      </c>
      <c r="AG208" t="s">
        <v>186</v>
      </c>
      <c r="AH208" t="s">
        <v>186</v>
      </c>
      <c r="AI208" t="s">
        <v>186</v>
      </c>
      <c r="AJ208" t="s">
        <v>186</v>
      </c>
      <c r="AK208" t="s">
        <v>186</v>
      </c>
      <c r="AL208" t="s">
        <v>186</v>
      </c>
      <c r="AM208" t="s">
        <v>186</v>
      </c>
      <c r="AN208" t="s">
        <v>186</v>
      </c>
      <c r="AO208" t="s">
        <v>186</v>
      </c>
      <c r="AP208" t="s">
        <v>186</v>
      </c>
      <c r="AQ208" t="s">
        <v>186</v>
      </c>
      <c r="AR208" t="s">
        <v>186</v>
      </c>
      <c r="AS208" t="s">
        <v>186</v>
      </c>
      <c r="AT208" t="s">
        <v>186</v>
      </c>
      <c r="AU208" t="s">
        <v>186</v>
      </c>
      <c r="AV208" t="s">
        <v>186</v>
      </c>
      <c r="AW208" t="s">
        <v>186</v>
      </c>
      <c r="AX208" t="s">
        <v>186</v>
      </c>
      <c r="AY208" t="s">
        <v>186</v>
      </c>
      <c r="AZ208" t="s">
        <v>186</v>
      </c>
      <c r="BA208" t="s">
        <v>186</v>
      </c>
      <c r="BB208" t="s">
        <v>186</v>
      </c>
      <c r="BC208">
        <v>9.2154598156624559</v>
      </c>
      <c r="BD208">
        <v>17.522033654041461</v>
      </c>
      <c r="BE208">
        <v>0.64455189836187443</v>
      </c>
      <c r="BF208">
        <v>4.3481260188120316</v>
      </c>
      <c r="BG208">
        <v>6.1831681713448488</v>
      </c>
      <c r="BH208">
        <v>3.6050105940056132</v>
      </c>
      <c r="BI208">
        <v>1.8270225673248781</v>
      </c>
      <c r="BJ208">
        <v>1.320001940347977</v>
      </c>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row>
    <row r="209">
      <c r="A209" t="s">
        <v>701</v>
      </c>
      <c r="B209">
        <v>2013</v>
      </c>
      <c r="C209" t="s">
        <v>708</v>
      </c>
      <c r="D209">
        <v>65</v>
      </c>
      <c r="E209" t="s">
        <v>438</v>
      </c>
      <c r="F209" t="s">
        <v>446</v>
      </c>
      <c r="G209" t="s">
        <v>186</v>
      </c>
      <c r="H209">
        <v>51.851909013380492</v>
      </c>
      <c r="I209">
        <v>74.978747017468052</v>
      </c>
      <c r="J209">
        <v>81.85182321172698</v>
      </c>
      <c r="K209">
        <v>88.049572634217085</v>
      </c>
      <c r="L209">
        <v>93.905266821063023</v>
      </c>
      <c r="M209">
        <v>65.961081552801033</v>
      </c>
      <c r="N209">
        <v>83.190834942129101</v>
      </c>
      <c r="O209">
        <v>84.901087047678558</v>
      </c>
      <c r="P209">
        <v>89.260806456342308</v>
      </c>
      <c r="Q209">
        <v>94.02076075298325</v>
      </c>
      <c r="R209">
        <v>24.194811769517081</v>
      </c>
      <c r="S209">
        <v>53.19951667031826</v>
      </c>
      <c r="T209">
        <v>69.370350010065152</v>
      </c>
      <c r="U209">
        <v>77.42919593591543</v>
      </c>
      <c r="V209">
        <v>91.739210681366885</v>
      </c>
      <c r="W209" t="s">
        <v>549</v>
      </c>
      <c r="X209" t="s">
        <v>550</v>
      </c>
      <c r="Y209" t="s">
        <v>551</v>
      </c>
      <c r="Z209" t="s">
        <v>552</v>
      </c>
      <c r="AA209" t="s">
        <v>553</v>
      </c>
      <c r="AB209" t="s">
        <v>554</v>
      </c>
      <c r="AC209" t="s">
        <v>555</v>
      </c>
      <c r="AD209" t="s">
        <v>186</v>
      </c>
      <c r="AE209" t="s">
        <v>186</v>
      </c>
      <c r="AF209" t="s">
        <v>186</v>
      </c>
      <c r="AG209" t="s">
        <v>186</v>
      </c>
      <c r="AH209" t="s">
        <v>186</v>
      </c>
      <c r="AI209" t="s">
        <v>186</v>
      </c>
      <c r="AJ209" t="s">
        <v>186</v>
      </c>
      <c r="AK209" t="s">
        <v>186</v>
      </c>
      <c r="AL209" t="s">
        <v>186</v>
      </c>
      <c r="AM209" t="s">
        <v>186</v>
      </c>
      <c r="AN209" t="s">
        <v>186</v>
      </c>
      <c r="AO209" t="s">
        <v>186</v>
      </c>
      <c r="AP209" t="s">
        <v>186</v>
      </c>
      <c r="AQ209" t="s">
        <v>186</v>
      </c>
      <c r="AR209" t="s">
        <v>186</v>
      </c>
      <c r="AS209" t="s">
        <v>186</v>
      </c>
      <c r="AT209" t="s">
        <v>186</v>
      </c>
      <c r="AU209" t="s">
        <v>186</v>
      </c>
      <c r="AV209" t="s">
        <v>186</v>
      </c>
      <c r="AW209" t="s">
        <v>186</v>
      </c>
      <c r="AX209" t="s">
        <v>186</v>
      </c>
      <c r="AY209" t="s">
        <v>186</v>
      </c>
      <c r="AZ209" t="s">
        <v>186</v>
      </c>
      <c r="BA209" t="s">
        <v>186</v>
      </c>
      <c r="BB209" t="s">
        <v>186</v>
      </c>
      <c r="BC209">
        <v>84.155203187322044</v>
      </c>
      <c r="BD209">
        <v>67.638562418401449</v>
      </c>
      <c r="BE209">
        <v>87.772608545530417</v>
      </c>
      <c r="BF209">
        <v>72.205185541293218</v>
      </c>
      <c r="BG209">
        <v>53.654117086141248</v>
      </c>
      <c r="BH209">
        <v>82.846644914952392</v>
      </c>
      <c r="BI209">
        <v>62.784939530552428</v>
      </c>
      <c r="BJ209">
        <v>67.002552905627027</v>
      </c>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row>
    <row r="210">
      <c r="A210" t="s">
        <v>701</v>
      </c>
      <c r="B210">
        <v>2013</v>
      </c>
      <c r="C210" t="s">
        <v>708</v>
      </c>
      <c r="D210">
        <v>66</v>
      </c>
      <c r="E210" t="s">
        <v>438</v>
      </c>
      <c r="F210" t="s">
        <v>46</v>
      </c>
      <c r="G210" t="s">
        <v>186</v>
      </c>
      <c r="H210">
        <v>1.012079918735709</v>
      </c>
      <c r="I210">
        <v>0.1895734092250268</v>
      </c>
      <c r="J210">
        <v>0.33165445288988332</v>
      </c>
      <c r="K210">
        <v>0.8278813511837948</v>
      </c>
      <c r="L210">
        <v>0.18270126398210329</v>
      </c>
      <c r="M210">
        <v>0.876927412400343</v>
      </c>
      <c r="N210">
        <v>0.33668945389316401</v>
      </c>
      <c r="O210">
        <v>0.79676113198153453</v>
      </c>
      <c r="P210">
        <v>0.4470492608682255</v>
      </c>
      <c r="Q210">
        <v>0.24797837183573809</v>
      </c>
      <c r="R210">
        <v>1.0558994946077771</v>
      </c>
      <c r="S210">
        <v>0.33502007200377498</v>
      </c>
      <c r="T210">
        <v>0</v>
      </c>
      <c r="U210">
        <v>0.44866747574543342</v>
      </c>
      <c r="V210">
        <v>0.25114573554428637</v>
      </c>
      <c r="W210" t="s">
        <v>549</v>
      </c>
      <c r="X210" t="s">
        <v>550</v>
      </c>
      <c r="Y210" t="s">
        <v>551</v>
      </c>
      <c r="Z210" t="s">
        <v>552</v>
      </c>
      <c r="AA210" t="s">
        <v>553</v>
      </c>
      <c r="AB210" t="s">
        <v>554</v>
      </c>
      <c r="AC210" t="s">
        <v>555</v>
      </c>
      <c r="AD210" t="s">
        <v>186</v>
      </c>
      <c r="AE210" t="s">
        <v>186</v>
      </c>
      <c r="AF210" t="s">
        <v>186</v>
      </c>
      <c r="AG210" t="s">
        <v>186</v>
      </c>
      <c r="AH210" t="s">
        <v>186</v>
      </c>
      <c r="AI210" t="s">
        <v>186</v>
      </c>
      <c r="AJ210" t="s">
        <v>186</v>
      </c>
      <c r="AK210" t="s">
        <v>186</v>
      </c>
      <c r="AL210" t="s">
        <v>186</v>
      </c>
      <c r="AM210" t="s">
        <v>186</v>
      </c>
      <c r="AN210" t="s">
        <v>186</v>
      </c>
      <c r="AO210" t="s">
        <v>186</v>
      </c>
      <c r="AP210" t="s">
        <v>186</v>
      </c>
      <c r="AQ210" t="s">
        <v>186</v>
      </c>
      <c r="AR210" t="s">
        <v>186</v>
      </c>
      <c r="AS210" t="s">
        <v>186</v>
      </c>
      <c r="AT210" t="s">
        <v>186</v>
      </c>
      <c r="AU210" t="s">
        <v>186</v>
      </c>
      <c r="AV210" t="s">
        <v>186</v>
      </c>
      <c r="AW210" t="s">
        <v>186</v>
      </c>
      <c r="AX210" t="s">
        <v>186</v>
      </c>
      <c r="AY210" t="s">
        <v>186</v>
      </c>
      <c r="AZ210" t="s">
        <v>186</v>
      </c>
      <c r="BA210" t="s">
        <v>186</v>
      </c>
      <c r="BB210" t="s">
        <v>186</v>
      </c>
      <c r="BC210">
        <v>0.6175742072507947</v>
      </c>
      <c r="BD210">
        <v>0.37076750359696392</v>
      </c>
      <c r="BE210">
        <v>0.40865839748273752</v>
      </c>
      <c r="BF210">
        <v>0</v>
      </c>
      <c r="BG210">
        <v>0.18727268969961469</v>
      </c>
      <c r="BH210">
        <v>0.54207025612534021</v>
      </c>
      <c r="BI210">
        <v>0.65680677414899824</v>
      </c>
      <c r="BJ210">
        <v>0.14427436754442319</v>
      </c>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row>
    <row r="211">
      <c r="A211" t="s">
        <v>701</v>
      </c>
      <c r="B211">
        <v>2013</v>
      </c>
      <c r="C211" t="s">
        <v>708</v>
      </c>
      <c r="D211">
        <v>121</v>
      </c>
      <c r="E211" t="s">
        <v>87</v>
      </c>
      <c r="F211" t="s">
        <v>186</v>
      </c>
      <c r="G211" t="s">
        <v>186</v>
      </c>
      <c r="H211"/>
      <c r="I211"/>
      <c r="J211"/>
      <c r="K211"/>
      <c r="L211"/>
      <c r="M211"/>
      <c r="N211"/>
      <c r="O211"/>
      <c r="P211"/>
      <c r="Q211"/>
      <c r="R211"/>
      <c r="S211"/>
      <c r="T211"/>
      <c r="U211"/>
      <c r="V211"/>
      <c r="W211" t="s">
        <v>549</v>
      </c>
      <c r="X211" t="s">
        <v>550</v>
      </c>
      <c r="Y211" t="s">
        <v>551</v>
      </c>
      <c r="Z211" t="s">
        <v>552</v>
      </c>
      <c r="AA211" t="s">
        <v>553</v>
      </c>
      <c r="AB211" t="s">
        <v>554</v>
      </c>
      <c r="AC211" t="s">
        <v>555</v>
      </c>
      <c r="AD211" t="s">
        <v>186</v>
      </c>
      <c r="AE211" t="s">
        <v>186</v>
      </c>
      <c r="AF211" t="s">
        <v>186</v>
      </c>
      <c r="AG211" t="s">
        <v>186</v>
      </c>
      <c r="AH211" t="s">
        <v>186</v>
      </c>
      <c r="AI211" t="s">
        <v>186</v>
      </c>
      <c r="AJ211" t="s">
        <v>186</v>
      </c>
      <c r="AK211" t="s">
        <v>186</v>
      </c>
      <c r="AL211" t="s">
        <v>186</v>
      </c>
      <c r="AM211" t="s">
        <v>186</v>
      </c>
      <c r="AN211" t="s">
        <v>186</v>
      </c>
      <c r="AO211" t="s">
        <v>186</v>
      </c>
      <c r="AP211" t="s">
        <v>186</v>
      </c>
      <c r="AQ211" t="s">
        <v>186</v>
      </c>
      <c r="AR211" t="s">
        <v>186</v>
      </c>
      <c r="AS211" t="s">
        <v>186</v>
      </c>
      <c r="AT211" t="s">
        <v>186</v>
      </c>
      <c r="AU211" t="s">
        <v>186</v>
      </c>
      <c r="AV211" t="s">
        <v>186</v>
      </c>
      <c r="AW211" t="s">
        <v>186</v>
      </c>
      <c r="AX211" t="s">
        <v>186</v>
      </c>
      <c r="AY211" t="s">
        <v>186</v>
      </c>
      <c r="AZ211" t="s">
        <v>186</v>
      </c>
      <c r="BA211" t="s">
        <v>186</v>
      </c>
      <c r="BB211" t="s">
        <v>186</v>
      </c>
      <c r="BC211">
        <v>0</v>
      </c>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v>0</v>
      </c>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row>
    <row r="212">
      <c r="A212" t="s">
        <v>701</v>
      </c>
      <c r="B212">
        <v>2013</v>
      </c>
      <c r="C212" t="s">
        <v>708</v>
      </c>
      <c r="D212">
        <v>122</v>
      </c>
      <c r="E212" t="s">
        <v>18</v>
      </c>
      <c r="F212" t="s">
        <v>14</v>
      </c>
      <c r="G212" t="s">
        <v>723</v>
      </c>
      <c r="H212">
        <v>82.010664855033141</v>
      </c>
      <c r="I212">
        <v>93.319723220442384</v>
      </c>
      <c r="J212">
        <v>98.128089493977413</v>
      </c>
      <c r="K212">
        <v>99.672333437933545</v>
      </c>
      <c r="L212">
        <v>99.961250967532237</v>
      </c>
      <c r="M212">
        <v>86.995330261959609</v>
      </c>
      <c r="N212">
        <v>96.583920279243046</v>
      </c>
      <c r="O212">
        <v>98.861010182936042</v>
      </c>
      <c r="P212">
        <v>99.938747645126782</v>
      </c>
      <c r="Q212">
        <v>100</v>
      </c>
      <c r="R212">
        <v>74.508553506106693</v>
      </c>
      <c r="S212">
        <v>86.745520554258903</v>
      </c>
      <c r="T212">
        <v>89.544188633538269</v>
      </c>
      <c r="U212">
        <v>96.959502145953948</v>
      </c>
      <c r="V212">
        <v>99.31808303557797</v>
      </c>
      <c r="W212" t="s">
        <v>549</v>
      </c>
      <c r="X212" t="s">
        <v>550</v>
      </c>
      <c r="Y212" t="s">
        <v>551</v>
      </c>
      <c r="Z212" t="s">
        <v>552</v>
      </c>
      <c r="AA212" t="s">
        <v>553</v>
      </c>
      <c r="AB212" t="s">
        <v>554</v>
      </c>
      <c r="AC212" t="s">
        <v>555</v>
      </c>
      <c r="AD212" t="s">
        <v>186</v>
      </c>
      <c r="AE212" t="s">
        <v>186</v>
      </c>
      <c r="AF212" t="s">
        <v>186</v>
      </c>
      <c r="AG212" t="s">
        <v>186</v>
      </c>
      <c r="AH212" t="s">
        <v>186</v>
      </c>
      <c r="AI212" t="s">
        <v>186</v>
      </c>
      <c r="AJ212" t="s">
        <v>186</v>
      </c>
      <c r="AK212" t="s">
        <v>186</v>
      </c>
      <c r="AL212" t="s">
        <v>186</v>
      </c>
      <c r="AM212" t="s">
        <v>186</v>
      </c>
      <c r="AN212" t="s">
        <v>186</v>
      </c>
      <c r="AO212" t="s">
        <v>186</v>
      </c>
      <c r="AP212" t="s">
        <v>186</v>
      </c>
      <c r="AQ212" t="s">
        <v>186</v>
      </c>
      <c r="AR212" t="s">
        <v>186</v>
      </c>
      <c r="AS212" t="s">
        <v>186</v>
      </c>
      <c r="AT212" t="s">
        <v>186</v>
      </c>
      <c r="AU212" t="s">
        <v>186</v>
      </c>
      <c r="AV212" t="s">
        <v>186</v>
      </c>
      <c r="AW212" t="s">
        <v>186</v>
      </c>
      <c r="AX212" t="s">
        <v>186</v>
      </c>
      <c r="AY212" t="s">
        <v>186</v>
      </c>
      <c r="AZ212" t="s">
        <v>186</v>
      </c>
      <c r="BA212" t="s">
        <v>186</v>
      </c>
      <c r="BB212" t="s">
        <v>186</v>
      </c>
      <c r="BC212">
        <v>97.653218166101681</v>
      </c>
      <c r="BD212">
        <v>94.081190935254639</v>
      </c>
      <c r="BE212">
        <v>97.247260054255946</v>
      </c>
      <c r="BF212">
        <v>94.635597479245035</v>
      </c>
      <c r="BG212">
        <v>80.133984809301495</v>
      </c>
      <c r="BH212">
        <v>91.69951976007647</v>
      </c>
      <c r="BI212">
        <v>85.512590208527556</v>
      </c>
      <c r="BJ212">
        <v>90.292711963035018</v>
      </c>
      <c r="BK212"/>
      <c r="BL212"/>
      <c r="BM212"/>
      <c r="BN212"/>
      <c r="BO212"/>
      <c r="BP212"/>
      <c r="BQ212"/>
      <c r="BR212"/>
      <c r="BS212"/>
      <c r="BT212"/>
      <c r="BU212"/>
      <c r="BV212"/>
      <c r="BW212"/>
      <c r="BX212"/>
      <c r="BY212"/>
      <c r="BZ212"/>
      <c r="CA212"/>
      <c r="CB212"/>
      <c r="CC212"/>
      <c r="CD212"/>
      <c r="CE212"/>
      <c r="CF212"/>
      <c r="CG212"/>
      <c r="CH212"/>
      <c r="CI212">
        <v>6733.3685800000039</v>
      </c>
      <c r="CJ212">
        <v>7662.8287149999996</v>
      </c>
      <c r="CK212">
        <v>8044.2780260000127</v>
      </c>
      <c r="CL212">
        <v>8180.4272710000168</v>
      </c>
      <c r="CM212">
        <v>8201.1883189999826</v>
      </c>
      <c r="CN212">
        <v>5259.4689929999886</v>
      </c>
      <c r="CO212">
        <v>5835.1180149999882</v>
      </c>
      <c r="CP212">
        <v>5982.584465999993</v>
      </c>
      <c r="CQ212">
        <v>6035.5967599999949</v>
      </c>
      <c r="CR212">
        <v>6044.6735289999788</v>
      </c>
      <c r="CS212">
        <v>1611.0477330000019</v>
      </c>
      <c r="CT212">
        <v>1876.044830000001</v>
      </c>
      <c r="CU212">
        <v>1930.4015279999969</v>
      </c>
      <c r="CV212">
        <v>2099.425448999998</v>
      </c>
      <c r="CW212">
        <v>2147.729607999996</v>
      </c>
      <c r="CX212">
        <v>15252.87826799998</v>
      </c>
      <c r="CY212">
        <v>3265.0681389999982</v>
      </c>
      <c r="CZ212">
        <v>6125.7130769999976</v>
      </c>
      <c r="DA212">
        <v>2454.335102999999</v>
      </c>
      <c r="DB212">
        <v>1246.959664000002</v>
      </c>
      <c r="DC212">
        <v>3877.5221809999962</v>
      </c>
      <c r="DD212">
        <v>1938.3577810000011</v>
      </c>
      <c r="DE212">
        <v>1805.809585000002</v>
      </c>
      <c r="DF212"/>
      <c r="DG212"/>
      <c r="DH212"/>
      <c r="DI212"/>
      <c r="DJ212"/>
      <c r="DK212"/>
      <c r="DL212"/>
      <c r="DM212"/>
      <c r="DN212"/>
      <c r="DO212"/>
      <c r="DP212"/>
      <c r="DQ212"/>
      <c r="DR212"/>
      <c r="DS212"/>
      <c r="DT212"/>
      <c r="DU212"/>
      <c r="DV212"/>
      <c r="DW212"/>
      <c r="DX212"/>
      <c r="DY212"/>
      <c r="DZ212"/>
      <c r="EA212"/>
      <c r="EB212"/>
      <c r="EC212"/>
    </row>
    <row r="213">
      <c r="A213" t="s">
        <v>701</v>
      </c>
      <c r="B213">
        <v>2013</v>
      </c>
      <c r="C213" t="s">
        <v>708</v>
      </c>
      <c r="D213">
        <v>123</v>
      </c>
      <c r="E213" t="s">
        <v>18</v>
      </c>
      <c r="F213" t="s">
        <v>51</v>
      </c>
      <c r="G213" t="s">
        <v>186</v>
      </c>
      <c r="H213">
        <v>17.989335144967079</v>
      </c>
      <c r="I213">
        <v>6.6802767795575857</v>
      </c>
      <c r="J213">
        <v>1.8719105060225409</v>
      </c>
      <c r="K213">
        <v>0.32766656206646239</v>
      </c>
      <c r="L213">
        <v>0.03874903246776</v>
      </c>
      <c r="M213">
        <v>13.00466973804048</v>
      </c>
      <c r="N213">
        <v>3.416079720756954</v>
      </c>
      <c r="O213">
        <v>1.138989817063949</v>
      </c>
      <c r="P213">
        <v>0.061252354873203498</v>
      </c>
      <c r="Q213">
        <v>0</v>
      </c>
      <c r="R213">
        <v>25.49144649389342</v>
      </c>
      <c r="S213">
        <v>13.254479445741021</v>
      </c>
      <c r="T213">
        <v>10.45581136646175</v>
      </c>
      <c r="U213">
        <v>3.0404978540460741</v>
      </c>
      <c r="V213">
        <v>0.68191696442204841</v>
      </c>
      <c r="W213" t="s">
        <v>549</v>
      </c>
      <c r="X213" t="s">
        <v>550</v>
      </c>
      <c r="Y213" t="s">
        <v>551</v>
      </c>
      <c r="Z213" t="s">
        <v>552</v>
      </c>
      <c r="AA213" t="s">
        <v>553</v>
      </c>
      <c r="AB213" t="s">
        <v>554</v>
      </c>
      <c r="AC213" t="s">
        <v>555</v>
      </c>
      <c r="AD213" t="s">
        <v>186</v>
      </c>
      <c r="AE213" t="s">
        <v>186</v>
      </c>
      <c r="AF213" t="s">
        <v>186</v>
      </c>
      <c r="AG213" t="s">
        <v>186</v>
      </c>
      <c r="AH213" t="s">
        <v>186</v>
      </c>
      <c r="AI213" t="s">
        <v>186</v>
      </c>
      <c r="AJ213" t="s">
        <v>186</v>
      </c>
      <c r="AK213" t="s">
        <v>186</v>
      </c>
      <c r="AL213" t="s">
        <v>186</v>
      </c>
      <c r="AM213" t="s">
        <v>186</v>
      </c>
      <c r="AN213" t="s">
        <v>186</v>
      </c>
      <c r="AO213" t="s">
        <v>186</v>
      </c>
      <c r="AP213" t="s">
        <v>186</v>
      </c>
      <c r="AQ213" t="s">
        <v>186</v>
      </c>
      <c r="AR213" t="s">
        <v>186</v>
      </c>
      <c r="AS213" t="s">
        <v>186</v>
      </c>
      <c r="AT213" t="s">
        <v>186</v>
      </c>
      <c r="AU213" t="s">
        <v>186</v>
      </c>
      <c r="AV213" t="s">
        <v>186</v>
      </c>
      <c r="AW213" t="s">
        <v>186</v>
      </c>
      <c r="AX213" t="s">
        <v>186</v>
      </c>
      <c r="AY213" t="s">
        <v>186</v>
      </c>
      <c r="AZ213" t="s">
        <v>186</v>
      </c>
      <c r="BA213" t="s">
        <v>186</v>
      </c>
      <c r="BB213" t="s">
        <v>186</v>
      </c>
      <c r="BC213">
        <v>2.346781833898266</v>
      </c>
      <c r="BD213">
        <v>5.9188090647453651</v>
      </c>
      <c r="BE213">
        <v>2.752739945743977</v>
      </c>
      <c r="BF213">
        <v>5.3644025207550454</v>
      </c>
      <c r="BG213">
        <v>19.866015190698491</v>
      </c>
      <c r="BH213">
        <v>8.3004802399235267</v>
      </c>
      <c r="BI213">
        <v>14.487409791472629</v>
      </c>
      <c r="BJ213">
        <v>9.707288036964913</v>
      </c>
      <c r="BK213"/>
      <c r="BL213"/>
      <c r="BM213"/>
      <c r="BN213"/>
      <c r="BO213"/>
      <c r="BP213"/>
      <c r="BQ213"/>
      <c r="BR213"/>
      <c r="BS213"/>
      <c r="BT213"/>
      <c r="BU213"/>
      <c r="BV213"/>
      <c r="BW213"/>
      <c r="BX213"/>
      <c r="BY213"/>
      <c r="BZ213"/>
      <c r="CA213"/>
      <c r="CB213"/>
      <c r="CC213"/>
      <c r="CD213"/>
      <c r="CE213"/>
      <c r="CF213"/>
      <c r="CG213"/>
      <c r="CH213"/>
      <c r="CI213">
        <v>1476.988685</v>
      </c>
      <c r="CJ213">
        <v>548.54231200000038</v>
      </c>
      <c r="CK213">
        <v>153.45421099999999</v>
      </c>
      <c r="CL213">
        <v>26.892643</v>
      </c>
      <c r="CM213">
        <v>3.1791130000000001</v>
      </c>
      <c r="CN213">
        <v>786.22216899999978</v>
      </c>
      <c r="CO213">
        <v>206.382473</v>
      </c>
      <c r="CP213">
        <v>68.92608899999999</v>
      </c>
      <c r="CQ213">
        <v>3.699211</v>
      </c>
      <c r="CR213">
        <v>0</v>
      </c>
      <c r="CS213">
        <v>551.18419500000005</v>
      </c>
      <c r="CT213">
        <v>286.65454399999999</v>
      </c>
      <c r="CU213">
        <v>225.40730500000001</v>
      </c>
      <c r="CV213">
        <v>65.834688</v>
      </c>
      <c r="CW213">
        <v>14.74629</v>
      </c>
      <c r="CX213">
        <v>366.55399899999992</v>
      </c>
      <c r="CY213">
        <v>205.411036</v>
      </c>
      <c r="CZ213">
        <v>173.39815100000001</v>
      </c>
      <c r="DA213">
        <v>139.12356199999999</v>
      </c>
      <c r="DB213">
        <v>309.13375500000012</v>
      </c>
      <c r="DC213">
        <v>350.98652999999968</v>
      </c>
      <c r="DD213">
        <v>328.39355500000022</v>
      </c>
      <c r="DE213">
        <v>194.14096000000001</v>
      </c>
      <c r="DF213"/>
      <c r="DG213"/>
      <c r="DH213"/>
      <c r="DI213"/>
      <c r="DJ213"/>
      <c r="DK213"/>
      <c r="DL213"/>
      <c r="DM213"/>
      <c r="DN213"/>
      <c r="DO213"/>
      <c r="DP213"/>
      <c r="DQ213"/>
      <c r="DR213"/>
      <c r="DS213"/>
      <c r="DT213"/>
      <c r="DU213"/>
      <c r="DV213"/>
      <c r="DW213"/>
      <c r="DX213"/>
      <c r="DY213"/>
      <c r="DZ213"/>
      <c r="EA213"/>
      <c r="EB213"/>
      <c r="EC213"/>
    </row>
    <row r="214">
      <c r="A214" t="s">
        <v>701</v>
      </c>
      <c r="B214">
        <v>2013</v>
      </c>
      <c r="C214" t="s">
        <v>708</v>
      </c>
      <c r="D214">
        <v>124</v>
      </c>
      <c r="E214" t="s">
        <v>50</v>
      </c>
      <c r="F214" t="s">
        <v>15</v>
      </c>
      <c r="G214" t="s">
        <v>724</v>
      </c>
      <c r="H214">
        <v>54.024628488563131</v>
      </c>
      <c r="I214">
        <v>77.398323545513293</v>
      </c>
      <c r="J214">
        <v>90.105816833841487</v>
      </c>
      <c r="K214">
        <v>97.533292388728952</v>
      </c>
      <c r="L214">
        <v>99.788475965467939</v>
      </c>
      <c r="M214">
        <v>58.146896042189908</v>
      </c>
      <c r="N214">
        <v>82.298023609793105</v>
      </c>
      <c r="O214">
        <v>93.180080688134908</v>
      </c>
      <c r="P214">
        <v>98.59563059324681</v>
      </c>
      <c r="Q214">
        <v>99.979663566707075</v>
      </c>
      <c r="R214">
        <v>46.014987990686997</v>
      </c>
      <c r="S214">
        <v>70.274772410416304</v>
      </c>
      <c r="T214">
        <v>75.222897094419707</v>
      </c>
      <c r="U214">
        <v>91.25868126578834</v>
      </c>
      <c r="V214">
        <v>98.637689602587216</v>
      </c>
      <c r="W214" t="s">
        <v>549</v>
      </c>
      <c r="X214" t="s">
        <v>550</v>
      </c>
      <c r="Y214" t="s">
        <v>551</v>
      </c>
      <c r="Z214" t="s">
        <v>552</v>
      </c>
      <c r="AA214" t="s">
        <v>553</v>
      </c>
      <c r="AB214" t="s">
        <v>554</v>
      </c>
      <c r="AC214" t="s">
        <v>555</v>
      </c>
      <c r="AD214" t="s">
        <v>186</v>
      </c>
      <c r="AE214" t="s">
        <v>186</v>
      </c>
      <c r="AF214" t="s">
        <v>186</v>
      </c>
      <c r="AG214" t="s">
        <v>186</v>
      </c>
      <c r="AH214" t="s">
        <v>186</v>
      </c>
      <c r="AI214" t="s">
        <v>186</v>
      </c>
      <c r="AJ214" t="s">
        <v>186</v>
      </c>
      <c r="AK214" t="s">
        <v>186</v>
      </c>
      <c r="AL214" t="s">
        <v>186</v>
      </c>
      <c r="AM214" t="s">
        <v>186</v>
      </c>
      <c r="AN214" t="s">
        <v>186</v>
      </c>
      <c r="AO214" t="s">
        <v>186</v>
      </c>
      <c r="AP214" t="s">
        <v>186</v>
      </c>
      <c r="AQ214" t="s">
        <v>186</v>
      </c>
      <c r="AR214" t="s">
        <v>186</v>
      </c>
      <c r="AS214" t="s">
        <v>186</v>
      </c>
      <c r="AT214" t="s">
        <v>186</v>
      </c>
      <c r="AU214" t="s">
        <v>186</v>
      </c>
      <c r="AV214" t="s">
        <v>186</v>
      </c>
      <c r="AW214" t="s">
        <v>186</v>
      </c>
      <c r="AX214" t="s">
        <v>186</v>
      </c>
      <c r="AY214" t="s">
        <v>186</v>
      </c>
      <c r="AZ214" t="s">
        <v>186</v>
      </c>
      <c r="BA214" t="s">
        <v>186</v>
      </c>
      <c r="BB214" t="s">
        <v>186</v>
      </c>
      <c r="BC214">
        <v>87.363587585894294</v>
      </c>
      <c r="BD214">
        <v>80.85718768215925</v>
      </c>
      <c r="BE214">
        <v>89.907324859195015</v>
      </c>
      <c r="BF214">
        <v>84.126530121504743</v>
      </c>
      <c r="BG214">
        <v>69.359967134466629</v>
      </c>
      <c r="BH214">
        <v>74.027071999568719</v>
      </c>
      <c r="BI214">
        <v>77.403755106907923</v>
      </c>
      <c r="BJ214">
        <v>75.754129810244919</v>
      </c>
      <c r="BK214"/>
      <c r="BL214"/>
      <c r="BM214"/>
      <c r="BN214"/>
      <c r="BO214"/>
      <c r="BP214"/>
      <c r="BQ214"/>
      <c r="BR214"/>
      <c r="BS214"/>
      <c r="BT214"/>
      <c r="BU214"/>
      <c r="BV214"/>
      <c r="BW214"/>
      <c r="BX214"/>
      <c r="BY214"/>
      <c r="BZ214"/>
      <c r="CA214"/>
      <c r="CB214"/>
      <c r="CC214"/>
      <c r="CD214"/>
      <c r="CE214"/>
      <c r="CF214"/>
      <c r="CG214"/>
      <c r="CH214"/>
      <c r="CI214">
        <v>4435.615009999995</v>
      </c>
      <c r="CJ214">
        <v>6355.4635150000004</v>
      </c>
      <c r="CK214">
        <v>7386.6335940000117</v>
      </c>
      <c r="CL214">
        <v>8004.8693290000128</v>
      </c>
      <c r="CM214">
        <v>8187.0132229999817</v>
      </c>
      <c r="CN214">
        <v>3515.381754999994</v>
      </c>
      <c r="CO214">
        <v>4972.0354979999966</v>
      </c>
      <c r="CP214">
        <v>5638.8024179999948</v>
      </c>
      <c r="CQ214">
        <v>5954.4819459999944</v>
      </c>
      <c r="CR214">
        <v>6043.4442579999786</v>
      </c>
      <c r="CS214">
        <v>994.95076200000017</v>
      </c>
      <c r="CT214">
        <v>1519.8320630000001</v>
      </c>
      <c r="CU214">
        <v>1621.661859999997</v>
      </c>
      <c r="CV214">
        <v>1975.9878470000001</v>
      </c>
      <c r="CW214">
        <v>2133.0162639999962</v>
      </c>
      <c r="CX214">
        <v>13645.69638899997</v>
      </c>
      <c r="CY214">
        <v>2806.13186</v>
      </c>
      <c r="CZ214">
        <v>5663.362394999991</v>
      </c>
      <c r="DA214">
        <v>2181.786784999998</v>
      </c>
      <c r="DB214">
        <v>1079.3058840000001</v>
      </c>
      <c r="DC214">
        <v>3130.2411880000018</v>
      </c>
      <c r="DD214">
        <v>1754.5506530000009</v>
      </c>
      <c r="DE214">
        <v>1515.0451320000041</v>
      </c>
      <c r="DF214"/>
      <c r="DG214"/>
      <c r="DH214"/>
      <c r="DI214"/>
      <c r="DJ214"/>
      <c r="DK214"/>
      <c r="DL214"/>
      <c r="DM214"/>
      <c r="DN214"/>
      <c r="DO214"/>
      <c r="DP214"/>
      <c r="DQ214"/>
      <c r="DR214"/>
      <c r="DS214"/>
      <c r="DT214"/>
      <c r="DU214"/>
      <c r="DV214"/>
      <c r="DW214"/>
      <c r="DX214"/>
      <c r="DY214"/>
      <c r="DZ214"/>
      <c r="EA214"/>
      <c r="EB214"/>
      <c r="EC214"/>
    </row>
    <row r="215">
      <c r="A215" t="s">
        <v>701</v>
      </c>
      <c r="B215">
        <v>2013</v>
      </c>
      <c r="C215" t="s">
        <v>708</v>
      </c>
      <c r="D215">
        <v>125</v>
      </c>
      <c r="E215" t="s">
        <v>50</v>
      </c>
      <c r="F215" t="s">
        <v>16</v>
      </c>
      <c r="G215" t="s">
        <v>725</v>
      </c>
      <c r="H215">
        <v>27.986036366469921</v>
      </c>
      <c r="I215">
        <v>15.92139967492909</v>
      </c>
      <c r="J215">
        <v>8.0222726601359042</v>
      </c>
      <c r="K215">
        <v>2.1390410492045508</v>
      </c>
      <c r="L215">
        <v>0.17277500206429111</v>
      </c>
      <c r="M215">
        <v>28.848434219769789</v>
      </c>
      <c r="N215">
        <v>14.285896669450061</v>
      </c>
      <c r="O215">
        <v>5.6809294948011599</v>
      </c>
      <c r="P215">
        <v>1.343117051879954</v>
      </c>
      <c r="Q215">
        <v>0.020336433292922101</v>
      </c>
      <c r="R215">
        <v>28.493565515419618</v>
      </c>
      <c r="S215">
        <v>16.47074814384256</v>
      </c>
      <c r="T215">
        <v>14.321291539118601</v>
      </c>
      <c r="U215">
        <v>5.7008208801656863</v>
      </c>
      <c r="V215">
        <v>0.68039343299076305</v>
      </c>
      <c r="W215" t="s">
        <v>549</v>
      </c>
      <c r="X215" t="s">
        <v>550</v>
      </c>
      <c r="Y215" t="s">
        <v>551</v>
      </c>
      <c r="Z215" t="s">
        <v>552</v>
      </c>
      <c r="AA215" t="s">
        <v>553</v>
      </c>
      <c r="AB215" t="s">
        <v>554</v>
      </c>
      <c r="AC215" t="s">
        <v>555</v>
      </c>
      <c r="AD215" t="s">
        <v>186</v>
      </c>
      <c r="AE215" t="s">
        <v>186</v>
      </c>
      <c r="AF215" t="s">
        <v>186</v>
      </c>
      <c r="AG215" t="s">
        <v>186</v>
      </c>
      <c r="AH215" t="s">
        <v>186</v>
      </c>
      <c r="AI215" t="s">
        <v>186</v>
      </c>
      <c r="AJ215" t="s">
        <v>186</v>
      </c>
      <c r="AK215" t="s">
        <v>186</v>
      </c>
      <c r="AL215" t="s">
        <v>186</v>
      </c>
      <c r="AM215" t="s">
        <v>186</v>
      </c>
      <c r="AN215" t="s">
        <v>186</v>
      </c>
      <c r="AO215" t="s">
        <v>186</v>
      </c>
      <c r="AP215" t="s">
        <v>186</v>
      </c>
      <c r="AQ215" t="s">
        <v>186</v>
      </c>
      <c r="AR215" t="s">
        <v>186</v>
      </c>
      <c r="AS215" t="s">
        <v>186</v>
      </c>
      <c r="AT215" t="s">
        <v>186</v>
      </c>
      <c r="AU215" t="s">
        <v>186</v>
      </c>
      <c r="AV215" t="s">
        <v>186</v>
      </c>
      <c r="AW215" t="s">
        <v>186</v>
      </c>
      <c r="AX215" t="s">
        <v>186</v>
      </c>
      <c r="AY215" t="s">
        <v>186</v>
      </c>
      <c r="AZ215" t="s">
        <v>186</v>
      </c>
      <c r="BA215" t="s">
        <v>186</v>
      </c>
      <c r="BB215" t="s">
        <v>186</v>
      </c>
      <c r="BC215">
        <v>10.28963058020731</v>
      </c>
      <c r="BD215">
        <v>13.224003253095461</v>
      </c>
      <c r="BE215">
        <v>7.3399351950608152</v>
      </c>
      <c r="BF215">
        <v>10.50906735774022</v>
      </c>
      <c r="BG215">
        <v>10.774017674834701</v>
      </c>
      <c r="BH215">
        <v>17.6724477605079</v>
      </c>
      <c r="BI215">
        <v>8.1088351016196469</v>
      </c>
      <c r="BJ215">
        <v>14.53858215279015</v>
      </c>
      <c r="BK215"/>
      <c r="BL215"/>
      <c r="BM215"/>
      <c r="BN215"/>
      <c r="BO215"/>
      <c r="BP215"/>
      <c r="BQ215"/>
      <c r="BR215"/>
      <c r="BS215"/>
      <c r="BT215"/>
      <c r="BU215"/>
      <c r="BV215"/>
      <c r="BW215"/>
      <c r="BX215"/>
      <c r="BY215"/>
      <c r="BZ215"/>
      <c r="CA215"/>
      <c r="CB215"/>
      <c r="CC215"/>
      <c r="CD215"/>
      <c r="CE215"/>
      <c r="CF215"/>
      <c r="CG215"/>
      <c r="CH215"/>
      <c r="CI215">
        <v>2297.7535700000012</v>
      </c>
      <c r="CJ215">
        <v>1307.3652</v>
      </c>
      <c r="CK215">
        <v>657.64443199999982</v>
      </c>
      <c r="CL215">
        <v>175.557942</v>
      </c>
      <c r="CM215">
        <v>14.175096</v>
      </c>
      <c r="CN215">
        <v>1744.0872380000019</v>
      </c>
      <c r="CO215">
        <v>863.08251699999971</v>
      </c>
      <c r="CP215">
        <v>343.78204799999997</v>
      </c>
      <c r="CQ215">
        <v>81.114813999999996</v>
      </c>
      <c r="CR215">
        <v>1.229271</v>
      </c>
      <c r="CS215">
        <v>616.09697100000085</v>
      </c>
      <c r="CT215">
        <v>356.21276699999999</v>
      </c>
      <c r="CU215">
        <v>308.73966799999988</v>
      </c>
      <c r="CV215">
        <v>123.437602</v>
      </c>
      <c r="CW215">
        <v>14.713343999999999</v>
      </c>
      <c r="CX215">
        <v>1607.1818789999991</v>
      </c>
      <c r="CY215">
        <v>458.93627900000001</v>
      </c>
      <c r="CZ215">
        <v>462.35068199999972</v>
      </c>
      <c r="DA215">
        <v>272.54831800000011</v>
      </c>
      <c r="DB215">
        <v>167.6537799999999</v>
      </c>
      <c r="DC215">
        <v>747.28099300000008</v>
      </c>
      <c r="DD215">
        <v>183.80712800000009</v>
      </c>
      <c r="DE215">
        <v>290.76445299999989</v>
      </c>
      <c r="DF215"/>
      <c r="DG215"/>
      <c r="DH215"/>
      <c r="DI215"/>
      <c r="DJ215"/>
      <c r="DK215"/>
      <c r="DL215"/>
      <c r="DM215"/>
      <c r="DN215"/>
      <c r="DO215"/>
      <c r="DP215"/>
      <c r="DQ215"/>
      <c r="DR215"/>
      <c r="DS215"/>
      <c r="DT215"/>
      <c r="DU215"/>
      <c r="DV215"/>
      <c r="DW215"/>
      <c r="DX215"/>
      <c r="DY215"/>
      <c r="DZ215"/>
      <c r="EA215"/>
      <c r="EB215"/>
      <c r="EC215"/>
    </row>
    <row r="216">
      <c r="A216" t="s">
        <v>701</v>
      </c>
      <c r="B216">
        <v>2013</v>
      </c>
      <c r="C216" t="s">
        <v>708</v>
      </c>
      <c r="D216">
        <v>126</v>
      </c>
      <c r="E216" t="s">
        <v>50</v>
      </c>
      <c r="F216" t="s">
        <v>22</v>
      </c>
      <c r="G216" t="s">
        <v>726</v>
      </c>
      <c r="H216">
        <v>7.8868972944746893</v>
      </c>
      <c r="I216">
        <v>3.8438648669285489</v>
      </c>
      <c r="J216">
        <v>0.84892804483052031</v>
      </c>
      <c r="K216">
        <v>0.32766656206649669</v>
      </c>
      <c r="L216">
        <v>0.038749032467770297</v>
      </c>
      <c r="M216">
        <v>6.6798760667488732</v>
      </c>
      <c r="N216">
        <v>1.778953394334192</v>
      </c>
      <c r="O216">
        <v>0.53626218949888349</v>
      </c>
      <c r="P216">
        <v>0.061252354873235999</v>
      </c>
      <c r="Q216">
        <v>3.36189409644e-15</v>
      </c>
      <c r="R216">
        <v>8.2770833083359676</v>
      </c>
      <c r="S216">
        <v>7.7128918612246489</v>
      </c>
      <c r="T216">
        <v>5.396510823183875</v>
      </c>
      <c r="U216">
        <v>1.77847346570339</v>
      </c>
      <c r="V216">
        <v>0.68191696442202132</v>
      </c>
      <c r="W216" t="s">
        <v>549</v>
      </c>
      <c r="X216" t="s">
        <v>550</v>
      </c>
      <c r="Y216" t="s">
        <v>551</v>
      </c>
      <c r="Z216" t="s">
        <v>552</v>
      </c>
      <c r="AA216" t="s">
        <v>553</v>
      </c>
      <c r="AB216" t="s">
        <v>554</v>
      </c>
      <c r="AC216" t="s">
        <v>555</v>
      </c>
      <c r="AD216" t="s">
        <v>186</v>
      </c>
      <c r="AE216" t="s">
        <v>186</v>
      </c>
      <c r="AF216" t="s">
        <v>186</v>
      </c>
      <c r="AG216" t="s">
        <v>186</v>
      </c>
      <c r="AH216" t="s">
        <v>186</v>
      </c>
      <c r="AI216" t="s">
        <v>186</v>
      </c>
      <c r="AJ216" t="s">
        <v>186</v>
      </c>
      <c r="AK216" t="s">
        <v>186</v>
      </c>
      <c r="AL216" t="s">
        <v>186</v>
      </c>
      <c r="AM216" t="s">
        <v>186</v>
      </c>
      <c r="AN216" t="s">
        <v>186</v>
      </c>
      <c r="AO216" t="s">
        <v>186</v>
      </c>
      <c r="AP216" t="s">
        <v>186</v>
      </c>
      <c r="AQ216" t="s">
        <v>186</v>
      </c>
      <c r="AR216" t="s">
        <v>186</v>
      </c>
      <c r="AS216" t="s">
        <v>186</v>
      </c>
      <c r="AT216" t="s">
        <v>186</v>
      </c>
      <c r="AU216" t="s">
        <v>186</v>
      </c>
      <c r="AV216" t="s">
        <v>186</v>
      </c>
      <c r="AW216" t="s">
        <v>186</v>
      </c>
      <c r="AX216" t="s">
        <v>186</v>
      </c>
      <c r="AY216" t="s">
        <v>186</v>
      </c>
      <c r="AZ216" t="s">
        <v>186</v>
      </c>
      <c r="BA216" t="s">
        <v>186</v>
      </c>
      <c r="BB216" t="s">
        <v>186</v>
      </c>
      <c r="BC216">
        <v>1.2974434892116831</v>
      </c>
      <c r="BD216">
        <v>2.8920727928009429</v>
      </c>
      <c r="BE216">
        <v>1.7469614683237049</v>
      </c>
      <c r="BF216">
        <v>2.2820293147027959</v>
      </c>
      <c r="BG216">
        <v>6.4794459489968848</v>
      </c>
      <c r="BH216">
        <v>2.3587569475860488</v>
      </c>
      <c r="BI216">
        <v>7.849310648867573</v>
      </c>
      <c r="BJ216">
        <v>6.6149071701170499</v>
      </c>
      <c r="BK216"/>
      <c r="BL216"/>
      <c r="BM216"/>
      <c r="BN216"/>
      <c r="BO216"/>
      <c r="BP216"/>
      <c r="BQ216"/>
      <c r="BR216"/>
      <c r="BS216"/>
      <c r="BT216"/>
      <c r="BU216"/>
      <c r="BV216"/>
      <c r="BW216"/>
      <c r="BX216"/>
      <c r="BY216"/>
      <c r="BZ216"/>
      <c r="CA216"/>
      <c r="CB216"/>
      <c r="CC216"/>
      <c r="CD216"/>
      <c r="CE216"/>
      <c r="CF216"/>
      <c r="CG216"/>
      <c r="CH216"/>
      <c r="CI216">
        <v>647.54244499999982</v>
      </c>
      <c r="CJ216">
        <v>315.63400600000011</v>
      </c>
      <c r="CK216">
        <v>69.592848000000004</v>
      </c>
      <c r="CL216">
        <v>26.892643</v>
      </c>
      <c r="CM216">
        <v>3.1791130000000001</v>
      </c>
      <c r="CN216">
        <v>403.84467699999999</v>
      </c>
      <c r="CO216">
        <v>107.475478</v>
      </c>
      <c r="CP216">
        <v>32.451962999999999</v>
      </c>
      <c r="CQ216">
        <v>3.699211</v>
      </c>
      <c r="CR216">
        <v>0</v>
      </c>
      <c r="CS216">
        <v>178.96973800000001</v>
      </c>
      <c r="CT216">
        <v>166.80666400000001</v>
      </c>
      <c r="CU216">
        <v>116.33845700000001</v>
      </c>
      <c r="CV216">
        <v>38.508577000000002</v>
      </c>
      <c r="CW216">
        <v>14.74629</v>
      </c>
      <c r="CX216">
        <v>202.65330700000001</v>
      </c>
      <c r="CY216">
        <v>100.36878400000001</v>
      </c>
      <c r="CZ216">
        <v>110.043046</v>
      </c>
      <c r="DA216">
        <v>59.183487000000007</v>
      </c>
      <c r="DB216">
        <v>100.826232</v>
      </c>
      <c r="DC216">
        <v>99.740243000000007</v>
      </c>
      <c r="DD216">
        <v>177.92435399999999</v>
      </c>
      <c r="DE216">
        <v>132.294872</v>
      </c>
      <c r="DF216"/>
      <c r="DG216"/>
      <c r="DH216"/>
      <c r="DI216"/>
      <c r="DJ216"/>
      <c r="DK216"/>
      <c r="DL216"/>
      <c r="DM216"/>
      <c r="DN216"/>
      <c r="DO216"/>
      <c r="DP216"/>
      <c r="DQ216"/>
      <c r="DR216"/>
      <c r="DS216"/>
      <c r="DT216"/>
      <c r="DU216"/>
      <c r="DV216"/>
      <c r="DW216"/>
      <c r="DX216"/>
      <c r="DY216"/>
      <c r="DZ216"/>
      <c r="EA216"/>
      <c r="EB216"/>
      <c r="EC216"/>
    </row>
    <row r="217">
      <c r="A217" t="s">
        <v>701</v>
      </c>
      <c r="B217">
        <v>2013</v>
      </c>
      <c r="C217" t="s">
        <v>708</v>
      </c>
      <c r="D217">
        <v>127</v>
      </c>
      <c r="E217" t="s">
        <v>50</v>
      </c>
      <c r="F217" t="s">
        <v>19</v>
      </c>
      <c r="G217" t="s">
        <v>727</v>
      </c>
      <c r="H217">
        <v>10.10243785049226</v>
      </c>
      <c r="I217">
        <v>2.8364119126290679</v>
      </c>
      <c r="J217">
        <v>1.0229824611920879</v>
      </c>
      <c r="K217">
        <v>0</v>
      </c>
      <c r="L217">
        <v>0</v>
      </c>
      <c r="M217">
        <v>6.3247936712914257</v>
      </c>
      <c r="N217">
        <v>1.6371263264226379</v>
      </c>
      <c r="O217">
        <v>0.60272762756504905</v>
      </c>
      <c r="P217">
        <v>0</v>
      </c>
      <c r="Q217">
        <v>0</v>
      </c>
      <c r="R217">
        <v>17.21436318555741</v>
      </c>
      <c r="S217">
        <v>5.541587584516491</v>
      </c>
      <c r="T217">
        <v>5.0593005432778169</v>
      </c>
      <c r="U217">
        <v>1.262024388342583</v>
      </c>
      <c r="V217">
        <v>0</v>
      </c>
      <c r="W217" t="s">
        <v>549</v>
      </c>
      <c r="X217" t="s">
        <v>550</v>
      </c>
      <c r="Y217" t="s">
        <v>551</v>
      </c>
      <c r="Z217" t="s">
        <v>552</v>
      </c>
      <c r="AA217" t="s">
        <v>553</v>
      </c>
      <c r="AB217" t="s">
        <v>554</v>
      </c>
      <c r="AC217" t="s">
        <v>555</v>
      </c>
      <c r="AD217" t="s">
        <v>186</v>
      </c>
      <c r="AE217" t="s">
        <v>186</v>
      </c>
      <c r="AF217" t="s">
        <v>186</v>
      </c>
      <c r="AG217" t="s">
        <v>186</v>
      </c>
      <c r="AH217" t="s">
        <v>186</v>
      </c>
      <c r="AI217" t="s">
        <v>186</v>
      </c>
      <c r="AJ217" t="s">
        <v>186</v>
      </c>
      <c r="AK217" t="s">
        <v>186</v>
      </c>
      <c r="AL217" t="s">
        <v>186</v>
      </c>
      <c r="AM217" t="s">
        <v>186</v>
      </c>
      <c r="AN217" t="s">
        <v>186</v>
      </c>
      <c r="AO217" t="s">
        <v>186</v>
      </c>
      <c r="AP217" t="s">
        <v>186</v>
      </c>
      <c r="AQ217" t="s">
        <v>186</v>
      </c>
      <c r="AR217" t="s">
        <v>186</v>
      </c>
      <c r="AS217" t="s">
        <v>186</v>
      </c>
      <c r="AT217" t="s">
        <v>186</v>
      </c>
      <c r="AU217" t="s">
        <v>186</v>
      </c>
      <c r="AV217" t="s">
        <v>186</v>
      </c>
      <c r="AW217" t="s">
        <v>186</v>
      </c>
      <c r="AX217" t="s">
        <v>186</v>
      </c>
      <c r="AY217" t="s">
        <v>186</v>
      </c>
      <c r="AZ217" t="s">
        <v>186</v>
      </c>
      <c r="BA217" t="s">
        <v>186</v>
      </c>
      <c r="BB217" t="s">
        <v>186</v>
      </c>
      <c r="BC217">
        <v>1.0493383446867131</v>
      </c>
      <c r="BD217">
        <v>3.0267362719443498</v>
      </c>
      <c r="BE217">
        <v>1.005778477420465</v>
      </c>
      <c r="BF217">
        <v>3.082373206052238</v>
      </c>
      <c r="BG217">
        <v>13.386569241701791</v>
      </c>
      <c r="BH217">
        <v>5.9417232923373353</v>
      </c>
      <c r="BI217">
        <v>6.6380991426048572</v>
      </c>
      <c r="BJ217">
        <v>3.0923808668478792</v>
      </c>
      <c r="BK217"/>
      <c r="BL217"/>
      <c r="BM217"/>
      <c r="BN217"/>
      <c r="BO217"/>
      <c r="BP217"/>
      <c r="BQ217"/>
      <c r="BR217"/>
      <c r="BS217"/>
      <c r="BT217"/>
      <c r="BU217"/>
      <c r="BV217"/>
      <c r="BW217"/>
      <c r="BX217"/>
      <c r="BY217"/>
      <c r="BZ217"/>
      <c r="CA217"/>
      <c r="CB217"/>
      <c r="CC217"/>
      <c r="CD217"/>
      <c r="CE217"/>
      <c r="CF217"/>
      <c r="CG217"/>
      <c r="CH217"/>
      <c r="CI217">
        <v>829.44623999999988</v>
      </c>
      <c r="CJ217">
        <v>232.90830600000001</v>
      </c>
      <c r="CK217">
        <v>83.861362999999997</v>
      </c>
      <c r="CL217">
        <v>0</v>
      </c>
      <c r="CM217">
        <v>0</v>
      </c>
      <c r="CN217">
        <v>382.37749200000007</v>
      </c>
      <c r="CO217">
        <v>98.906994999999995</v>
      </c>
      <c r="CP217">
        <v>36.474125999999991</v>
      </c>
      <c r="CQ217">
        <v>0</v>
      </c>
      <c r="CR217">
        <v>0</v>
      </c>
      <c r="CS217">
        <v>372.21445699999998</v>
      </c>
      <c r="CT217">
        <v>119.84788</v>
      </c>
      <c r="CU217">
        <v>109.068848</v>
      </c>
      <c r="CV217">
        <v>27.326111000000001</v>
      </c>
      <c r="CW217">
        <v>0</v>
      </c>
      <c r="CX217">
        <v>163.90069199999999</v>
      </c>
      <c r="CY217">
        <v>105.042252</v>
      </c>
      <c r="CZ217">
        <v>63.355104999999988</v>
      </c>
      <c r="DA217">
        <v>79.940074999999979</v>
      </c>
      <c r="DB217">
        <v>208.30752300000009</v>
      </c>
      <c r="DC217">
        <v>251.246287</v>
      </c>
      <c r="DD217">
        <v>150.46920099999991</v>
      </c>
      <c r="DE217">
        <v>61.846087999999988</v>
      </c>
      <c r="DF217"/>
      <c r="DG217"/>
      <c r="DH217"/>
      <c r="DI217"/>
      <c r="DJ217"/>
      <c r="DK217"/>
      <c r="DL217"/>
      <c r="DM217"/>
      <c r="DN217"/>
      <c r="DO217"/>
      <c r="DP217"/>
      <c r="DQ217"/>
      <c r="DR217"/>
      <c r="DS217"/>
      <c r="DT217"/>
      <c r="DU217"/>
      <c r="DV217"/>
      <c r="DW217"/>
      <c r="DX217"/>
      <c r="DY217"/>
      <c r="DZ217"/>
      <c r="EA217"/>
      <c r="EB217"/>
      <c r="EC217"/>
    </row>
    <row r="218">
      <c r="A218" t="s">
        <v>701</v>
      </c>
      <c r="B218">
        <v>2013</v>
      </c>
      <c r="C218" t="s">
        <v>708</v>
      </c>
      <c r="D218">
        <v>128</v>
      </c>
      <c r="E218" t="s">
        <v>173</v>
      </c>
      <c r="F218" t="s">
        <v>49</v>
      </c>
      <c r="G218" t="s">
        <v>728</v>
      </c>
      <c r="H218">
        <v>34.124874387909998</v>
      </c>
      <c r="I218">
        <v>17.061130407897942</v>
      </c>
      <c r="J218">
        <v>8.175307092500022</v>
      </c>
      <c r="K218">
        <v>2.146073012865243</v>
      </c>
      <c r="L218">
        <v>0.17284197665794421</v>
      </c>
      <c r="M218">
        <v>33.160899709101201</v>
      </c>
      <c r="N218">
        <v>14.791174999054441</v>
      </c>
      <c r="O218">
        <v>5.7463801799000018</v>
      </c>
      <c r="P218">
        <v>1.3439402469292869</v>
      </c>
      <c r="Q218">
        <v>0.020336433292922101</v>
      </c>
      <c r="R218">
        <v>38.242006017583343</v>
      </c>
      <c r="S218">
        <v>18.987433631849829</v>
      </c>
      <c r="T218">
        <v>15.993546602704541</v>
      </c>
      <c r="U218">
        <v>5.8795896781567558</v>
      </c>
      <c r="V218">
        <v>0.68506500749418497</v>
      </c>
      <c r="W218" t="s">
        <v>549</v>
      </c>
      <c r="X218" t="s">
        <v>550</v>
      </c>
      <c r="Y218" t="s">
        <v>551</v>
      </c>
      <c r="Z218" t="s">
        <v>552</v>
      </c>
      <c r="AA218" t="s">
        <v>553</v>
      </c>
      <c r="AB218" t="s">
        <v>554</v>
      </c>
      <c r="AC218" t="s">
        <v>555</v>
      </c>
      <c r="AD218" t="s">
        <v>186</v>
      </c>
      <c r="AE218" t="s">
        <v>186</v>
      </c>
      <c r="AF218" t="s">
        <v>186</v>
      </c>
      <c r="AG218" t="s">
        <v>186</v>
      </c>
      <c r="AH218" t="s">
        <v>186</v>
      </c>
      <c r="AI218" t="s">
        <v>186</v>
      </c>
      <c r="AJ218" t="s">
        <v>186</v>
      </c>
      <c r="AK218" t="s">
        <v>186</v>
      </c>
      <c r="AL218" t="s">
        <v>186</v>
      </c>
      <c r="AM218" t="s">
        <v>186</v>
      </c>
      <c r="AN218" t="s">
        <v>186</v>
      </c>
      <c r="AO218" t="s">
        <v>186</v>
      </c>
      <c r="AP218" t="s">
        <v>186</v>
      </c>
      <c r="AQ218" t="s">
        <v>186</v>
      </c>
      <c r="AR218" t="s">
        <v>186</v>
      </c>
      <c r="AS218" t="s">
        <v>186</v>
      </c>
      <c r="AT218" t="s">
        <v>186</v>
      </c>
      <c r="AU218" t="s">
        <v>186</v>
      </c>
      <c r="AV218" t="s">
        <v>186</v>
      </c>
      <c r="AW218" t="s">
        <v>186</v>
      </c>
      <c r="AX218" t="s">
        <v>186</v>
      </c>
      <c r="AY218" t="s">
        <v>186</v>
      </c>
      <c r="AZ218" t="s">
        <v>186</v>
      </c>
      <c r="BA218" t="s">
        <v>186</v>
      </c>
      <c r="BB218" t="s">
        <v>186</v>
      </c>
      <c r="BC218">
        <v>10.536908842784189</v>
      </c>
      <c r="BD218">
        <v>14.055947976037031</v>
      </c>
      <c r="BE218">
        <v>7.5477038540373647</v>
      </c>
      <c r="BF218">
        <v>11.104772028353301</v>
      </c>
      <c r="BG218">
        <v>13.4450042643881</v>
      </c>
      <c r="BH218">
        <v>19.27212684073621</v>
      </c>
      <c r="BI218">
        <v>9.4826213097343537</v>
      </c>
      <c r="BJ218">
        <v>16.101612009108901</v>
      </c>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row>
    <row r="219">
      <c r="A219" t="s">
        <v>701</v>
      </c>
      <c r="B219">
        <v>2013</v>
      </c>
      <c r="C219" t="s">
        <v>708</v>
      </c>
      <c r="D219">
        <v>129</v>
      </c>
      <c r="E219" t="s">
        <v>173</v>
      </c>
      <c r="F219" t="s">
        <v>48</v>
      </c>
      <c r="G219" t="s">
        <v>186</v>
      </c>
      <c r="H219">
        <v>65.875125612089874</v>
      </c>
      <c r="I219">
        <v>82.938869592102066</v>
      </c>
      <c r="J219">
        <v>91.824692907499966</v>
      </c>
      <c r="K219">
        <v>97.853926987134713</v>
      </c>
      <c r="L219">
        <v>99.827158023342051</v>
      </c>
      <c r="M219">
        <v>66.839100290898912</v>
      </c>
      <c r="N219">
        <v>85.208825000945694</v>
      </c>
      <c r="O219">
        <v>94.253619820100027</v>
      </c>
      <c r="P219">
        <v>98.656059753070693</v>
      </c>
      <c r="Q219">
        <v>99.979663566707075</v>
      </c>
      <c r="R219">
        <v>61.757993982416579</v>
      </c>
      <c r="S219">
        <v>81.012566368150118</v>
      </c>
      <c r="T219">
        <v>84.006453397295502</v>
      </c>
      <c r="U219">
        <v>94.120410321843337</v>
      </c>
      <c r="V219">
        <v>99.314934992505826</v>
      </c>
      <c r="W219" t="s">
        <v>549</v>
      </c>
      <c r="X219" t="s">
        <v>550</v>
      </c>
      <c r="Y219" t="s">
        <v>551</v>
      </c>
      <c r="Z219" t="s">
        <v>552</v>
      </c>
      <c r="AA219" t="s">
        <v>553</v>
      </c>
      <c r="AB219" t="s">
        <v>554</v>
      </c>
      <c r="AC219" t="s">
        <v>555</v>
      </c>
      <c r="AD219" t="s">
        <v>186</v>
      </c>
      <c r="AE219" t="s">
        <v>186</v>
      </c>
      <c r="AF219" t="s">
        <v>186</v>
      </c>
      <c r="AG219" t="s">
        <v>186</v>
      </c>
      <c r="AH219" t="s">
        <v>186</v>
      </c>
      <c r="AI219" t="s">
        <v>186</v>
      </c>
      <c r="AJ219" t="s">
        <v>186</v>
      </c>
      <c r="AK219" t="s">
        <v>186</v>
      </c>
      <c r="AL219" t="s">
        <v>186</v>
      </c>
      <c r="AM219" t="s">
        <v>186</v>
      </c>
      <c r="AN219" t="s">
        <v>186</v>
      </c>
      <c r="AO219" t="s">
        <v>186</v>
      </c>
      <c r="AP219" t="s">
        <v>186</v>
      </c>
      <c r="AQ219" t="s">
        <v>186</v>
      </c>
      <c r="AR219" t="s">
        <v>186</v>
      </c>
      <c r="AS219" t="s">
        <v>186</v>
      </c>
      <c r="AT219" t="s">
        <v>186</v>
      </c>
      <c r="AU219" t="s">
        <v>186</v>
      </c>
      <c r="AV219" t="s">
        <v>186</v>
      </c>
      <c r="AW219" t="s">
        <v>186</v>
      </c>
      <c r="AX219" t="s">
        <v>186</v>
      </c>
      <c r="AY219" t="s">
        <v>186</v>
      </c>
      <c r="AZ219" t="s">
        <v>186</v>
      </c>
      <c r="BA219" t="s">
        <v>186</v>
      </c>
      <c r="BB219" t="s">
        <v>186</v>
      </c>
      <c r="BC219">
        <v>89.463091157215729</v>
      </c>
      <c r="BD219">
        <v>85.944052023963053</v>
      </c>
      <c r="BE219">
        <v>92.452296145962521</v>
      </c>
      <c r="BF219">
        <v>88.895227971646634</v>
      </c>
      <c r="BG219">
        <v>86.554995735611698</v>
      </c>
      <c r="BH219">
        <v>80.72787315926395</v>
      </c>
      <c r="BI219">
        <v>90.517378690265659</v>
      </c>
      <c r="BJ219">
        <v>83.898387990891166</v>
      </c>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row>
    <row r="220">
      <c r="A220" t="s">
        <v>701</v>
      </c>
      <c r="B220">
        <v>2013</v>
      </c>
      <c r="C220" t="s">
        <v>708</v>
      </c>
      <c r="D220">
        <v>134</v>
      </c>
      <c r="E220" t="s">
        <v>69</v>
      </c>
      <c r="F220" t="s">
        <v>186</v>
      </c>
      <c r="G220" t="s">
        <v>186</v>
      </c>
      <c r="H220"/>
      <c r="I220"/>
      <c r="J220"/>
      <c r="K220"/>
      <c r="L220"/>
      <c r="M220"/>
      <c r="N220"/>
      <c r="O220"/>
      <c r="P220"/>
      <c r="Q220"/>
      <c r="R220"/>
      <c r="S220"/>
      <c r="T220"/>
      <c r="U220"/>
      <c r="V220"/>
      <c r="W220" t="s">
        <v>549</v>
      </c>
      <c r="X220" t="s">
        <v>550</v>
      </c>
      <c r="Y220" t="s">
        <v>551</v>
      </c>
      <c r="Z220" t="s">
        <v>552</v>
      </c>
      <c r="AA220" t="s">
        <v>553</v>
      </c>
      <c r="AB220" t="s">
        <v>554</v>
      </c>
      <c r="AC220" t="s">
        <v>555</v>
      </c>
      <c r="AD220" t="s">
        <v>186</v>
      </c>
      <c r="AE220" t="s">
        <v>186</v>
      </c>
      <c r="AF220" t="s">
        <v>186</v>
      </c>
      <c r="AG220" t="s">
        <v>186</v>
      </c>
      <c r="AH220" t="s">
        <v>186</v>
      </c>
      <c r="AI220" t="s">
        <v>186</v>
      </c>
      <c r="AJ220" t="s">
        <v>186</v>
      </c>
      <c r="AK220" t="s">
        <v>186</v>
      </c>
      <c r="AL220" t="s">
        <v>186</v>
      </c>
      <c r="AM220" t="s">
        <v>186</v>
      </c>
      <c r="AN220" t="s">
        <v>186</v>
      </c>
      <c r="AO220" t="s">
        <v>186</v>
      </c>
      <c r="AP220" t="s">
        <v>186</v>
      </c>
      <c r="AQ220" t="s">
        <v>186</v>
      </c>
      <c r="AR220" t="s">
        <v>186</v>
      </c>
      <c r="AS220" t="s">
        <v>186</v>
      </c>
      <c r="AT220" t="s">
        <v>186</v>
      </c>
      <c r="AU220" t="s">
        <v>186</v>
      </c>
      <c r="AV220" t="s">
        <v>186</v>
      </c>
      <c r="AW220" t="s">
        <v>186</v>
      </c>
      <c r="AX220" t="s">
        <v>186</v>
      </c>
      <c r="AY220" t="s">
        <v>186</v>
      </c>
      <c r="AZ220" t="s">
        <v>186</v>
      </c>
      <c r="BA220" t="s">
        <v>186</v>
      </c>
      <c r="BB220" t="s">
        <v>186</v>
      </c>
      <c r="BC220">
        <v>0</v>
      </c>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v>0</v>
      </c>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row>
    <row r="221">
      <c r="A221" t="s">
        <v>701</v>
      </c>
      <c r="B221">
        <v>2013</v>
      </c>
      <c r="C221" t="s">
        <v>708</v>
      </c>
      <c r="D221">
        <v>137</v>
      </c>
      <c r="E221" t="s">
        <v>69</v>
      </c>
      <c r="F221" t="s">
        <v>42</v>
      </c>
      <c r="G221" t="s">
        <v>731</v>
      </c>
      <c r="H221">
        <v>50.697816119942097</v>
      </c>
      <c r="I221">
        <v>31.897623690217451</v>
      </c>
      <c r="J221">
        <v>16.09976201763563</v>
      </c>
      <c r="K221">
        <v>4.4111354351185978</v>
      </c>
      <c r="L221">
        <v>0.20886701067485819</v>
      </c>
      <c r="M221">
        <v>38.340337223464807</v>
      </c>
      <c r="N221">
        <v>19.573777877678818</v>
      </c>
      <c r="O221">
        <v>9.4928445183881998</v>
      </c>
      <c r="P221">
        <v>1.9939573847390111</v>
      </c>
      <c r="Q221">
        <v>0.096064261736243994</v>
      </c>
      <c r="R221">
        <v>65.230001358115246</v>
      </c>
      <c r="S221">
        <v>56.5778177822693</v>
      </c>
      <c r="T221">
        <v>45.496354128724469</v>
      </c>
      <c r="U221">
        <v>27.111038713959399</v>
      </c>
      <c r="V221">
        <v>3.59052233006669</v>
      </c>
      <c r="W221" t="s">
        <v>549</v>
      </c>
      <c r="X221" t="s">
        <v>550</v>
      </c>
      <c r="Y221" t="s">
        <v>551</v>
      </c>
      <c r="Z221" t="s">
        <v>552</v>
      </c>
      <c r="AA221" t="s">
        <v>553</v>
      </c>
      <c r="AB221" t="s">
        <v>554</v>
      </c>
      <c r="AC221" t="s">
        <v>555</v>
      </c>
      <c r="AD221" t="s">
        <v>186</v>
      </c>
      <c r="AE221" t="s">
        <v>186</v>
      </c>
      <c r="AF221" t="s">
        <v>186</v>
      </c>
      <c r="AG221" t="s">
        <v>186</v>
      </c>
      <c r="AH221" t="s">
        <v>186</v>
      </c>
      <c r="AI221" t="s">
        <v>186</v>
      </c>
      <c r="AJ221" t="s">
        <v>186</v>
      </c>
      <c r="AK221" t="s">
        <v>186</v>
      </c>
      <c r="AL221" t="s">
        <v>186</v>
      </c>
      <c r="AM221" t="s">
        <v>186</v>
      </c>
      <c r="AN221" t="s">
        <v>186</v>
      </c>
      <c r="AO221" t="s">
        <v>186</v>
      </c>
      <c r="AP221" t="s">
        <v>186</v>
      </c>
      <c r="AQ221" t="s">
        <v>186</v>
      </c>
      <c r="AR221" t="s">
        <v>186</v>
      </c>
      <c r="AS221" t="s">
        <v>186</v>
      </c>
      <c r="AT221" t="s">
        <v>186</v>
      </c>
      <c r="AU221" t="s">
        <v>186</v>
      </c>
      <c r="AV221" t="s">
        <v>186</v>
      </c>
      <c r="AW221" t="s">
        <v>186</v>
      </c>
      <c r="AX221" t="s">
        <v>186</v>
      </c>
      <c r="AY221" t="s">
        <v>186</v>
      </c>
      <c r="AZ221" t="s">
        <v>186</v>
      </c>
      <c r="BA221" t="s">
        <v>186</v>
      </c>
      <c r="BB221" t="s">
        <v>186</v>
      </c>
      <c r="BC221">
        <v>10.99203377338735</v>
      </c>
      <c r="BD221">
        <v>22.674289984754061</v>
      </c>
      <c r="BE221">
        <v>17.58377415335265</v>
      </c>
      <c r="BF221">
        <v>32.472876485964782</v>
      </c>
      <c r="BG221">
        <v>32.952030947442708</v>
      </c>
      <c r="BH221">
        <v>21.96056060105397</v>
      </c>
      <c r="BI221">
        <v>37.460166429124449</v>
      </c>
      <c r="BJ221">
        <v>50.999593442446781</v>
      </c>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row>
    <row r="222">
      <c r="A222" t="s">
        <v>701</v>
      </c>
      <c r="B222">
        <v>2013</v>
      </c>
      <c r="C222" t="s">
        <v>708</v>
      </c>
      <c r="D222">
        <v>138</v>
      </c>
      <c r="E222" t="s">
        <v>69</v>
      </c>
      <c r="F222" t="s">
        <v>41</v>
      </c>
      <c r="G222" t="s">
        <v>186</v>
      </c>
      <c r="H222">
        <v>7.8868972944748093</v>
      </c>
      <c r="I222">
        <v>3.843864866928512</v>
      </c>
      <c r="J222">
        <v>0.84892804483045303</v>
      </c>
      <c r="K222">
        <v>0.32766656206646239</v>
      </c>
      <c r="L222">
        <v>0.03874903246776</v>
      </c>
      <c r="M222">
        <v>6.6798760667490606</v>
      </c>
      <c r="N222">
        <v>1.7789533943343141</v>
      </c>
      <c r="O222">
        <v>0.53626218949890003</v>
      </c>
      <c r="P222">
        <v>0.061252354873203498</v>
      </c>
      <c r="Q222">
        <v>0</v>
      </c>
      <c r="R222">
        <v>8.2770833083360174</v>
      </c>
      <c r="S222">
        <v>7.712891861224529</v>
      </c>
      <c r="T222">
        <v>5.3965108231839309</v>
      </c>
      <c r="U222">
        <v>1.77847346570349</v>
      </c>
      <c r="V222">
        <v>0.68191696442204841</v>
      </c>
      <c r="W222" t="s">
        <v>549</v>
      </c>
      <c r="X222" t="s">
        <v>550</v>
      </c>
      <c r="Y222" t="s">
        <v>551</v>
      </c>
      <c r="Z222" t="s">
        <v>552</v>
      </c>
      <c r="AA222" t="s">
        <v>553</v>
      </c>
      <c r="AB222" t="s">
        <v>554</v>
      </c>
      <c r="AC222" t="s">
        <v>555</v>
      </c>
      <c r="AD222" t="s">
        <v>186</v>
      </c>
      <c r="AE222" t="s">
        <v>186</v>
      </c>
      <c r="AF222" t="s">
        <v>186</v>
      </c>
      <c r="AG222" t="s">
        <v>186</v>
      </c>
      <c r="AH222" t="s">
        <v>186</v>
      </c>
      <c r="AI222" t="s">
        <v>186</v>
      </c>
      <c r="AJ222" t="s">
        <v>186</v>
      </c>
      <c r="AK222" t="s">
        <v>186</v>
      </c>
      <c r="AL222" t="s">
        <v>186</v>
      </c>
      <c r="AM222" t="s">
        <v>186</v>
      </c>
      <c r="AN222" t="s">
        <v>186</v>
      </c>
      <c r="AO222" t="s">
        <v>186</v>
      </c>
      <c r="AP222" t="s">
        <v>186</v>
      </c>
      <c r="AQ222" t="s">
        <v>186</v>
      </c>
      <c r="AR222" t="s">
        <v>186</v>
      </c>
      <c r="AS222" t="s">
        <v>186</v>
      </c>
      <c r="AT222" t="s">
        <v>186</v>
      </c>
      <c r="AU222" t="s">
        <v>186</v>
      </c>
      <c r="AV222" t="s">
        <v>186</v>
      </c>
      <c r="AW222" t="s">
        <v>186</v>
      </c>
      <c r="AX222" t="s">
        <v>186</v>
      </c>
      <c r="AY222" t="s">
        <v>186</v>
      </c>
      <c r="AZ222" t="s">
        <v>186</v>
      </c>
      <c r="BA222" t="s">
        <v>186</v>
      </c>
      <c r="BB222" t="s">
        <v>186</v>
      </c>
      <c r="BC222">
        <v>1.2974434892115541</v>
      </c>
      <c r="BD222">
        <v>2.892072792801013</v>
      </c>
      <c r="BE222">
        <v>1.7469614683235111</v>
      </c>
      <c r="BF222">
        <v>2.282029314702807</v>
      </c>
      <c r="BG222">
        <v>6.4794459489967053</v>
      </c>
      <c r="BH222">
        <v>2.358756947586198</v>
      </c>
      <c r="BI222">
        <v>7.8493106488677604</v>
      </c>
      <c r="BJ222">
        <v>6.6149071701170374</v>
      </c>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row>
    <row r="223">
      <c r="A223" t="s">
        <v>701</v>
      </c>
      <c r="B223">
        <v>2013</v>
      </c>
      <c r="C223" t="s">
        <v>708</v>
      </c>
      <c r="D223">
        <v>139</v>
      </c>
      <c r="E223" t="s">
        <v>69</v>
      </c>
      <c r="F223" t="s">
        <v>19</v>
      </c>
      <c r="G223" t="s">
        <v>186</v>
      </c>
      <c r="H223">
        <v>10.10243785049226</v>
      </c>
      <c r="I223">
        <v>2.8364119126290679</v>
      </c>
      <c r="J223">
        <v>1.0229824611920879</v>
      </c>
      <c r="K223">
        <v>0</v>
      </c>
      <c r="L223">
        <v>0</v>
      </c>
      <c r="M223">
        <v>6.3247936712914257</v>
      </c>
      <c r="N223">
        <v>1.6371263264226379</v>
      </c>
      <c r="O223">
        <v>0.60272762756504905</v>
      </c>
      <c r="P223">
        <v>0</v>
      </c>
      <c r="Q223">
        <v>0</v>
      </c>
      <c r="R223">
        <v>17.21436318555741</v>
      </c>
      <c r="S223">
        <v>5.541587584516491</v>
      </c>
      <c r="T223">
        <v>5.0593005432778169</v>
      </c>
      <c r="U223">
        <v>1.262024388342583</v>
      </c>
      <c r="V223">
        <v>0</v>
      </c>
      <c r="W223" t="s">
        <v>549</v>
      </c>
      <c r="X223" t="s">
        <v>550</v>
      </c>
      <c r="Y223" t="s">
        <v>551</v>
      </c>
      <c r="Z223" t="s">
        <v>552</v>
      </c>
      <c r="AA223" t="s">
        <v>553</v>
      </c>
      <c r="AB223" t="s">
        <v>554</v>
      </c>
      <c r="AC223" t="s">
        <v>555</v>
      </c>
      <c r="AD223" t="s">
        <v>186</v>
      </c>
      <c r="AE223" t="s">
        <v>186</v>
      </c>
      <c r="AF223" t="s">
        <v>186</v>
      </c>
      <c r="AG223" t="s">
        <v>186</v>
      </c>
      <c r="AH223" t="s">
        <v>186</v>
      </c>
      <c r="AI223" t="s">
        <v>186</v>
      </c>
      <c r="AJ223" t="s">
        <v>186</v>
      </c>
      <c r="AK223" t="s">
        <v>186</v>
      </c>
      <c r="AL223" t="s">
        <v>186</v>
      </c>
      <c r="AM223" t="s">
        <v>186</v>
      </c>
      <c r="AN223" t="s">
        <v>186</v>
      </c>
      <c r="AO223" t="s">
        <v>186</v>
      </c>
      <c r="AP223" t="s">
        <v>186</v>
      </c>
      <c r="AQ223" t="s">
        <v>186</v>
      </c>
      <c r="AR223" t="s">
        <v>186</v>
      </c>
      <c r="AS223" t="s">
        <v>186</v>
      </c>
      <c r="AT223" t="s">
        <v>186</v>
      </c>
      <c r="AU223" t="s">
        <v>186</v>
      </c>
      <c r="AV223" t="s">
        <v>186</v>
      </c>
      <c r="AW223" t="s">
        <v>186</v>
      </c>
      <c r="AX223" t="s">
        <v>186</v>
      </c>
      <c r="AY223" t="s">
        <v>186</v>
      </c>
      <c r="AZ223" t="s">
        <v>186</v>
      </c>
      <c r="BA223" t="s">
        <v>186</v>
      </c>
      <c r="BB223" t="s">
        <v>186</v>
      </c>
      <c r="BC223">
        <v>1.0493383446867131</v>
      </c>
      <c r="BD223">
        <v>3.0267362719443498</v>
      </c>
      <c r="BE223">
        <v>1.005778477420465</v>
      </c>
      <c r="BF223">
        <v>3.082373206052238</v>
      </c>
      <c r="BG223">
        <v>13.386569241701791</v>
      </c>
      <c r="BH223">
        <v>5.9417232923373353</v>
      </c>
      <c r="BI223">
        <v>6.6380991426048572</v>
      </c>
      <c r="BJ223">
        <v>3.0923808668478792</v>
      </c>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row>
    <row r="224">
      <c r="A224" t="s">
        <v>701</v>
      </c>
      <c r="B224">
        <v>2013</v>
      </c>
      <c r="C224" t="s">
        <v>708</v>
      </c>
      <c r="D224">
        <v>148</v>
      </c>
      <c r="E224" t="s">
        <v>108</v>
      </c>
      <c r="F224" t="s">
        <v>49</v>
      </c>
      <c r="G224" t="s">
        <v>186</v>
      </c>
      <c r="H224">
        <v>27.986036366469911</v>
      </c>
      <c r="I224">
        <v>15.92139967492909</v>
      </c>
      <c r="J224">
        <v>8.0222726601359042</v>
      </c>
      <c r="K224">
        <v>2.1390410492045508</v>
      </c>
      <c r="L224">
        <v>0.17277500206429111</v>
      </c>
      <c r="M224">
        <v>28.8484342197698</v>
      </c>
      <c r="N224">
        <v>14.285896669450061</v>
      </c>
      <c r="O224">
        <v>5.6809294948011599</v>
      </c>
      <c r="P224">
        <v>1.343117051879954</v>
      </c>
      <c r="Q224">
        <v>0.020336433292922101</v>
      </c>
      <c r="R224">
        <v>28.493565515419629</v>
      </c>
      <c r="S224">
        <v>16.47074814384256</v>
      </c>
      <c r="T224">
        <v>14.321291539118601</v>
      </c>
      <c r="U224">
        <v>5.7008208801656872</v>
      </c>
      <c r="V224">
        <v>0.68039343299076316</v>
      </c>
      <c r="W224" t="s">
        <v>549</v>
      </c>
      <c r="X224" t="s">
        <v>550</v>
      </c>
      <c r="Y224" t="s">
        <v>551</v>
      </c>
      <c r="Z224" t="s">
        <v>552</v>
      </c>
      <c r="AA224" t="s">
        <v>553</v>
      </c>
      <c r="AB224" t="s">
        <v>554</v>
      </c>
      <c r="AC224" t="s">
        <v>555</v>
      </c>
      <c r="AD224" t="s">
        <v>186</v>
      </c>
      <c r="AE224" t="s">
        <v>186</v>
      </c>
      <c r="AF224" t="s">
        <v>186</v>
      </c>
      <c r="AG224" t="s">
        <v>186</v>
      </c>
      <c r="AH224" t="s">
        <v>186</v>
      </c>
      <c r="AI224" t="s">
        <v>186</v>
      </c>
      <c r="AJ224" t="s">
        <v>186</v>
      </c>
      <c r="AK224" t="s">
        <v>186</v>
      </c>
      <c r="AL224" t="s">
        <v>186</v>
      </c>
      <c r="AM224" t="s">
        <v>186</v>
      </c>
      <c r="AN224" t="s">
        <v>186</v>
      </c>
      <c r="AO224" t="s">
        <v>186</v>
      </c>
      <c r="AP224" t="s">
        <v>186</v>
      </c>
      <c r="AQ224" t="s">
        <v>186</v>
      </c>
      <c r="AR224" t="s">
        <v>186</v>
      </c>
      <c r="AS224" t="s">
        <v>186</v>
      </c>
      <c r="AT224" t="s">
        <v>186</v>
      </c>
      <c r="AU224" t="s">
        <v>186</v>
      </c>
      <c r="AV224" t="s">
        <v>186</v>
      </c>
      <c r="AW224" t="s">
        <v>186</v>
      </c>
      <c r="AX224" t="s">
        <v>186</v>
      </c>
      <c r="AY224" t="s">
        <v>186</v>
      </c>
      <c r="AZ224" t="s">
        <v>186</v>
      </c>
      <c r="BA224" t="s">
        <v>186</v>
      </c>
      <c r="BB224" t="s">
        <v>186</v>
      </c>
      <c r="BC224">
        <v>10.28963058020731</v>
      </c>
      <c r="BD224">
        <v>13.224003253095461</v>
      </c>
      <c r="BE224">
        <v>7.3399351950608152</v>
      </c>
      <c r="BF224">
        <v>10.50906735774022</v>
      </c>
      <c r="BG224">
        <v>10.774017674834701</v>
      </c>
      <c r="BH224">
        <v>17.6724477605079</v>
      </c>
      <c r="BI224">
        <v>8.1088351016196469</v>
      </c>
      <c r="BJ224">
        <v>14.53858215279015</v>
      </c>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row>
    <row r="225">
      <c r="A225" t="s">
        <v>701</v>
      </c>
      <c r="B225">
        <v>2013</v>
      </c>
      <c r="C225" t="s">
        <v>708</v>
      </c>
      <c r="D225">
        <v>149</v>
      </c>
      <c r="E225" t="s">
        <v>108</v>
      </c>
      <c r="F225" t="s">
        <v>48</v>
      </c>
      <c r="G225" t="s">
        <v>186</v>
      </c>
      <c r="H225">
        <v>54.024628488563131</v>
      </c>
      <c r="I225">
        <v>77.398323545513307</v>
      </c>
      <c r="J225">
        <v>90.105816833841487</v>
      </c>
      <c r="K225">
        <v>97.533292388728938</v>
      </c>
      <c r="L225">
        <v>99.788475965467939</v>
      </c>
      <c r="M225">
        <v>58.146896042189908</v>
      </c>
      <c r="N225">
        <v>82.298023609793105</v>
      </c>
      <c r="O225">
        <v>93.180080688134908</v>
      </c>
      <c r="P225">
        <v>98.59563059324681</v>
      </c>
      <c r="Q225">
        <v>99.979663566707075</v>
      </c>
      <c r="R225">
        <v>46.014987990687018</v>
      </c>
      <c r="S225">
        <v>70.27477241041629</v>
      </c>
      <c r="T225">
        <v>75.222897094419693</v>
      </c>
      <c r="U225">
        <v>91.258681265788368</v>
      </c>
      <c r="V225">
        <v>98.637689602587216</v>
      </c>
      <c r="W225" t="s">
        <v>549</v>
      </c>
      <c r="X225" t="s">
        <v>550</v>
      </c>
      <c r="Y225" t="s">
        <v>551</v>
      </c>
      <c r="Z225" t="s">
        <v>552</v>
      </c>
      <c r="AA225" t="s">
        <v>553</v>
      </c>
      <c r="AB225" t="s">
        <v>554</v>
      </c>
      <c r="AC225" t="s">
        <v>555</v>
      </c>
      <c r="AD225" t="s">
        <v>186</v>
      </c>
      <c r="AE225" t="s">
        <v>186</v>
      </c>
      <c r="AF225" t="s">
        <v>186</v>
      </c>
      <c r="AG225" t="s">
        <v>186</v>
      </c>
      <c r="AH225" t="s">
        <v>186</v>
      </c>
      <c r="AI225" t="s">
        <v>186</v>
      </c>
      <c r="AJ225" t="s">
        <v>186</v>
      </c>
      <c r="AK225" t="s">
        <v>186</v>
      </c>
      <c r="AL225" t="s">
        <v>186</v>
      </c>
      <c r="AM225" t="s">
        <v>186</v>
      </c>
      <c r="AN225" t="s">
        <v>186</v>
      </c>
      <c r="AO225" t="s">
        <v>186</v>
      </c>
      <c r="AP225" t="s">
        <v>186</v>
      </c>
      <c r="AQ225" t="s">
        <v>186</v>
      </c>
      <c r="AR225" t="s">
        <v>186</v>
      </c>
      <c r="AS225" t="s">
        <v>186</v>
      </c>
      <c r="AT225" t="s">
        <v>186</v>
      </c>
      <c r="AU225" t="s">
        <v>186</v>
      </c>
      <c r="AV225" t="s">
        <v>186</v>
      </c>
      <c r="AW225" t="s">
        <v>186</v>
      </c>
      <c r="AX225" t="s">
        <v>186</v>
      </c>
      <c r="AY225" t="s">
        <v>186</v>
      </c>
      <c r="AZ225" t="s">
        <v>186</v>
      </c>
      <c r="BA225" t="s">
        <v>186</v>
      </c>
      <c r="BB225" t="s">
        <v>186</v>
      </c>
      <c r="BC225">
        <v>87.363587585894308</v>
      </c>
      <c r="BD225">
        <v>80.857187682159264</v>
      </c>
      <c r="BE225">
        <v>89.907324859195029</v>
      </c>
      <c r="BF225">
        <v>84.126530121504757</v>
      </c>
      <c r="BG225">
        <v>69.359967134466643</v>
      </c>
      <c r="BH225">
        <v>74.027071999568719</v>
      </c>
      <c r="BI225">
        <v>77.403755106907923</v>
      </c>
      <c r="BJ225">
        <v>75.754129810244919</v>
      </c>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row>
    <row r="226">
      <c r="A226" t="s">
        <v>701</v>
      </c>
      <c r="B226">
        <v>2013</v>
      </c>
      <c r="C226" t="s">
        <v>708</v>
      </c>
      <c r="D226">
        <v>150</v>
      </c>
      <c r="E226" t="s">
        <v>108</v>
      </c>
      <c r="F226" t="s">
        <v>110</v>
      </c>
      <c r="G226" t="s">
        <v>186</v>
      </c>
      <c r="H226">
        <v>17.989335144967079</v>
      </c>
      <c r="I226">
        <v>6.6802767795575857</v>
      </c>
      <c r="J226">
        <v>1.8719105060225409</v>
      </c>
      <c r="K226">
        <v>0.32766656206646239</v>
      </c>
      <c r="L226">
        <v>0.03874903246776</v>
      </c>
      <c r="M226">
        <v>13.00466973804048</v>
      </c>
      <c r="N226">
        <v>3.416079720756954</v>
      </c>
      <c r="O226">
        <v>1.138989817063949</v>
      </c>
      <c r="P226">
        <v>0.061252354873203498</v>
      </c>
      <c r="Q226">
        <v>0</v>
      </c>
      <c r="R226">
        <v>25.49144649389342</v>
      </c>
      <c r="S226">
        <v>13.254479445741021</v>
      </c>
      <c r="T226">
        <v>10.45581136646175</v>
      </c>
      <c r="U226">
        <v>3.0404978540460741</v>
      </c>
      <c r="V226">
        <v>0.68191696442204841</v>
      </c>
      <c r="W226" t="s">
        <v>549</v>
      </c>
      <c r="X226" t="s">
        <v>550</v>
      </c>
      <c r="Y226" t="s">
        <v>551</v>
      </c>
      <c r="Z226" t="s">
        <v>552</v>
      </c>
      <c r="AA226" t="s">
        <v>553</v>
      </c>
      <c r="AB226" t="s">
        <v>554</v>
      </c>
      <c r="AC226" t="s">
        <v>555</v>
      </c>
      <c r="AD226" t="s">
        <v>186</v>
      </c>
      <c r="AE226" t="s">
        <v>186</v>
      </c>
      <c r="AF226" t="s">
        <v>186</v>
      </c>
      <c r="AG226" t="s">
        <v>186</v>
      </c>
      <c r="AH226" t="s">
        <v>186</v>
      </c>
      <c r="AI226" t="s">
        <v>186</v>
      </c>
      <c r="AJ226" t="s">
        <v>186</v>
      </c>
      <c r="AK226" t="s">
        <v>186</v>
      </c>
      <c r="AL226" t="s">
        <v>186</v>
      </c>
      <c r="AM226" t="s">
        <v>186</v>
      </c>
      <c r="AN226" t="s">
        <v>186</v>
      </c>
      <c r="AO226" t="s">
        <v>186</v>
      </c>
      <c r="AP226" t="s">
        <v>186</v>
      </c>
      <c r="AQ226" t="s">
        <v>186</v>
      </c>
      <c r="AR226" t="s">
        <v>186</v>
      </c>
      <c r="AS226" t="s">
        <v>186</v>
      </c>
      <c r="AT226" t="s">
        <v>186</v>
      </c>
      <c r="AU226" t="s">
        <v>186</v>
      </c>
      <c r="AV226" t="s">
        <v>186</v>
      </c>
      <c r="AW226" t="s">
        <v>186</v>
      </c>
      <c r="AX226" t="s">
        <v>186</v>
      </c>
      <c r="AY226" t="s">
        <v>186</v>
      </c>
      <c r="AZ226" t="s">
        <v>186</v>
      </c>
      <c r="BA226" t="s">
        <v>186</v>
      </c>
      <c r="BB226" t="s">
        <v>186</v>
      </c>
      <c r="BC226">
        <v>2.346781833898266</v>
      </c>
      <c r="BD226">
        <v>5.9188090647453651</v>
      </c>
      <c r="BE226">
        <v>2.752739945743977</v>
      </c>
      <c r="BF226">
        <v>5.3644025207550454</v>
      </c>
      <c r="BG226">
        <v>19.866015190698491</v>
      </c>
      <c r="BH226">
        <v>8.3004802399235267</v>
      </c>
      <c r="BI226">
        <v>14.487409791472629</v>
      </c>
      <c r="BJ226">
        <v>9.707288036964913</v>
      </c>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row>
    <row r="227">
      <c r="A227" t="s">
        <v>701</v>
      </c>
      <c r="B227">
        <v>2013</v>
      </c>
      <c r="C227" t="s">
        <v>708</v>
      </c>
      <c r="D227">
        <v>151</v>
      </c>
      <c r="E227" t="s">
        <v>109</v>
      </c>
      <c r="F227" t="s">
        <v>49</v>
      </c>
      <c r="G227" t="s">
        <v>186</v>
      </c>
      <c r="H227">
        <v>33.210477144317011</v>
      </c>
      <c r="I227">
        <v>17.040838474076249</v>
      </c>
      <c r="J227">
        <v>8.1688550913954163</v>
      </c>
      <c r="K227">
        <v>2.1811137969002981</v>
      </c>
      <c r="L227">
        <v>0.17277500206429111</v>
      </c>
      <c r="M227">
        <v>32.833695171258363</v>
      </c>
      <c r="N227">
        <v>14.757867823754941</v>
      </c>
      <c r="O227">
        <v>5.7727845391907007</v>
      </c>
      <c r="P227">
        <v>1.343117051879954</v>
      </c>
      <c r="Q227">
        <v>0.020336433292922101</v>
      </c>
      <c r="R227">
        <v>37.534337507033221</v>
      </c>
      <c r="S227">
        <v>17.944671508265781</v>
      </c>
      <c r="T227">
        <v>15.69904977451254</v>
      </c>
      <c r="U227">
        <v>5.907033120020146</v>
      </c>
      <c r="V227">
        <v>0.68039343299076316</v>
      </c>
      <c r="W227" t="s">
        <v>549</v>
      </c>
      <c r="X227" t="s">
        <v>550</v>
      </c>
      <c r="Y227" t="s">
        <v>551</v>
      </c>
      <c r="Z227" t="s">
        <v>552</v>
      </c>
      <c r="AA227" t="s">
        <v>553</v>
      </c>
      <c r="AB227" t="s">
        <v>554</v>
      </c>
      <c r="AC227" t="s">
        <v>555</v>
      </c>
      <c r="AD227" t="s">
        <v>186</v>
      </c>
      <c r="AE227" t="s">
        <v>186</v>
      </c>
      <c r="AF227" t="s">
        <v>186</v>
      </c>
      <c r="AG227" t="s">
        <v>186</v>
      </c>
      <c r="AH227" t="s">
        <v>186</v>
      </c>
      <c r="AI227" t="s">
        <v>186</v>
      </c>
      <c r="AJ227" t="s">
        <v>186</v>
      </c>
      <c r="AK227" t="s">
        <v>186</v>
      </c>
      <c r="AL227" t="s">
        <v>186</v>
      </c>
      <c r="AM227" t="s">
        <v>186</v>
      </c>
      <c r="AN227" t="s">
        <v>186</v>
      </c>
      <c r="AO227" t="s">
        <v>186</v>
      </c>
      <c r="AP227" t="s">
        <v>186</v>
      </c>
      <c r="AQ227" t="s">
        <v>186</v>
      </c>
      <c r="AR227" t="s">
        <v>186</v>
      </c>
      <c r="AS227" t="s">
        <v>186</v>
      </c>
      <c r="AT227" t="s">
        <v>186</v>
      </c>
      <c r="AU227" t="s">
        <v>186</v>
      </c>
      <c r="AV227" t="s">
        <v>186</v>
      </c>
      <c r="AW227" t="s">
        <v>186</v>
      </c>
      <c r="AX227" t="s">
        <v>186</v>
      </c>
      <c r="AY227" t="s">
        <v>186</v>
      </c>
      <c r="AZ227" t="s">
        <v>186</v>
      </c>
      <c r="BA227" t="s">
        <v>186</v>
      </c>
      <c r="BB227" t="s">
        <v>186</v>
      </c>
      <c r="BC227">
        <v>10.61666323825553</v>
      </c>
      <c r="BD227">
        <v>14.354956935854601</v>
      </c>
      <c r="BE227">
        <v>7.6994327476844386</v>
      </c>
      <c r="BF227">
        <v>11.130333633219729</v>
      </c>
      <c r="BG227">
        <v>14.46535206953966</v>
      </c>
      <c r="BH227">
        <v>19.59294466710806</v>
      </c>
      <c r="BI227">
        <v>10.15450716357344</v>
      </c>
      <c r="BJ227">
        <v>16.56191640448818</v>
      </c>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row>
    <row r="228">
      <c r="A228" t="s">
        <v>701</v>
      </c>
      <c r="B228">
        <v>2013</v>
      </c>
      <c r="C228" t="s">
        <v>708</v>
      </c>
      <c r="D228">
        <v>152</v>
      </c>
      <c r="E228" t="s">
        <v>109</v>
      </c>
      <c r="F228" t="s">
        <v>48</v>
      </c>
      <c r="G228" t="s">
        <v>186</v>
      </c>
      <c r="H228">
        <v>66.789522855682989</v>
      </c>
      <c r="I228">
        <v>82.959161525923676</v>
      </c>
      <c r="J228">
        <v>91.831144908604557</v>
      </c>
      <c r="K228">
        <v>97.81888620309968</v>
      </c>
      <c r="L228">
        <v>99.827224997935701</v>
      </c>
      <c r="M228">
        <v>67.166304828741801</v>
      </c>
      <c r="N228">
        <v>85.242132176245192</v>
      </c>
      <c r="O228">
        <v>94.227215460809347</v>
      </c>
      <c r="P228">
        <v>98.656882948120028</v>
      </c>
      <c r="Q228">
        <v>99.979663566707075</v>
      </c>
      <c r="R228">
        <v>62.465662492966793</v>
      </c>
      <c r="S228">
        <v>82.05532849173413</v>
      </c>
      <c r="T228">
        <v>84.300950225487512</v>
      </c>
      <c r="U228">
        <v>94.09296687997994</v>
      </c>
      <c r="V228">
        <v>99.319606567009245</v>
      </c>
      <c r="W228" t="s">
        <v>549</v>
      </c>
      <c r="X228" t="s">
        <v>550</v>
      </c>
      <c r="Y228" t="s">
        <v>551</v>
      </c>
      <c r="Z228" t="s">
        <v>552</v>
      </c>
      <c r="AA228" t="s">
        <v>553</v>
      </c>
      <c r="AB228" t="s">
        <v>554</v>
      </c>
      <c r="AC228" t="s">
        <v>555</v>
      </c>
      <c r="AD228" t="s">
        <v>186</v>
      </c>
      <c r="AE228" t="s">
        <v>186</v>
      </c>
      <c r="AF228" t="s">
        <v>186</v>
      </c>
      <c r="AG228" t="s">
        <v>186</v>
      </c>
      <c r="AH228" t="s">
        <v>186</v>
      </c>
      <c r="AI228" t="s">
        <v>186</v>
      </c>
      <c r="AJ228" t="s">
        <v>186</v>
      </c>
      <c r="AK228" t="s">
        <v>186</v>
      </c>
      <c r="AL228" t="s">
        <v>186</v>
      </c>
      <c r="AM228" t="s">
        <v>186</v>
      </c>
      <c r="AN228" t="s">
        <v>186</v>
      </c>
      <c r="AO228" t="s">
        <v>186</v>
      </c>
      <c r="AP228" t="s">
        <v>186</v>
      </c>
      <c r="AQ228" t="s">
        <v>186</v>
      </c>
      <c r="AR228" t="s">
        <v>186</v>
      </c>
      <c r="AS228" t="s">
        <v>186</v>
      </c>
      <c r="AT228" t="s">
        <v>186</v>
      </c>
      <c r="AU228" t="s">
        <v>186</v>
      </c>
      <c r="AV228" t="s">
        <v>186</v>
      </c>
      <c r="AW228" t="s">
        <v>186</v>
      </c>
      <c r="AX228" t="s">
        <v>186</v>
      </c>
      <c r="AY228" t="s">
        <v>186</v>
      </c>
      <c r="AZ228" t="s">
        <v>186</v>
      </c>
      <c r="BA228" t="s">
        <v>186</v>
      </c>
      <c r="BB228" t="s">
        <v>186</v>
      </c>
      <c r="BC228">
        <v>89.383336761744417</v>
      </c>
      <c r="BD228">
        <v>85.64504306414544</v>
      </c>
      <c r="BE228">
        <v>92.300567252315375</v>
      </c>
      <c r="BF228">
        <v>88.86966636678028</v>
      </c>
      <c r="BG228">
        <v>85.534647930460238</v>
      </c>
      <c r="BH228">
        <v>80.407055332892057</v>
      </c>
      <c r="BI228">
        <v>89.84549283642653</v>
      </c>
      <c r="BJ228">
        <v>83.438083595511827</v>
      </c>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row>
    <row r="229">
      <c r="A229" t="s">
        <v>701</v>
      </c>
      <c r="B229">
        <v>2013</v>
      </c>
      <c r="C229" t="s">
        <v>708</v>
      </c>
      <c r="D229">
        <v>153</v>
      </c>
      <c r="E229" t="s">
        <v>62</v>
      </c>
      <c r="F229" t="s">
        <v>557</v>
      </c>
      <c r="G229" t="s">
        <v>186</v>
      </c>
      <c r="H229">
        <v>31.335110159874489</v>
      </c>
      <c r="I229">
        <v>61.441255900044368</v>
      </c>
      <c r="J229">
        <v>82.028327476341673</v>
      </c>
      <c r="K229">
        <v>95.261198002814865</v>
      </c>
      <c r="L229">
        <v>99.752383956857386</v>
      </c>
      <c r="M229">
        <v>48.654993038494901</v>
      </c>
      <c r="N229">
        <v>77.042790357313223</v>
      </c>
      <c r="O229">
        <v>89.368165664547888</v>
      </c>
      <c r="P229">
        <v>97.944790260387776</v>
      </c>
      <c r="Q229">
        <v>99.903935738263755</v>
      </c>
      <c r="R229">
        <v>9.2907307833186419</v>
      </c>
      <c r="S229">
        <v>30.20958799303467</v>
      </c>
      <c r="T229">
        <v>44.047834504813991</v>
      </c>
      <c r="U229">
        <v>69.848463431994617</v>
      </c>
      <c r="V229">
        <v>95.727560705511323</v>
      </c>
      <c r="W229" t="s">
        <v>549</v>
      </c>
      <c r="X229" t="s">
        <v>550</v>
      </c>
      <c r="Y229" t="s">
        <v>551</v>
      </c>
      <c r="Z229" t="s">
        <v>552</v>
      </c>
      <c r="AA229" t="s">
        <v>553</v>
      </c>
      <c r="AB229" t="s">
        <v>554</v>
      </c>
      <c r="AC229" t="s">
        <v>555</v>
      </c>
      <c r="AD229" t="s">
        <v>186</v>
      </c>
      <c r="AE229" t="s">
        <v>186</v>
      </c>
      <c r="AF229" t="s">
        <v>186</v>
      </c>
      <c r="AG229" t="s">
        <v>186</v>
      </c>
      <c r="AH229" t="s">
        <v>186</v>
      </c>
      <c r="AI229" t="s">
        <v>186</v>
      </c>
      <c r="AJ229" t="s">
        <v>186</v>
      </c>
      <c r="AK229" t="s">
        <v>186</v>
      </c>
      <c r="AL229" t="s">
        <v>186</v>
      </c>
      <c r="AM229" t="s">
        <v>186</v>
      </c>
      <c r="AN229" t="s">
        <v>186</v>
      </c>
      <c r="AO229" t="s">
        <v>186</v>
      </c>
      <c r="AP229" t="s">
        <v>186</v>
      </c>
      <c r="AQ229" t="s">
        <v>186</v>
      </c>
      <c r="AR229" t="s">
        <v>186</v>
      </c>
      <c r="AS229" t="s">
        <v>186</v>
      </c>
      <c r="AT229" t="s">
        <v>186</v>
      </c>
      <c r="AU229" t="s">
        <v>186</v>
      </c>
      <c r="AV229" t="s">
        <v>186</v>
      </c>
      <c r="AW229" t="s">
        <v>186</v>
      </c>
      <c r="AX229" t="s">
        <v>186</v>
      </c>
      <c r="AY229" t="s">
        <v>186</v>
      </c>
      <c r="AZ229" t="s">
        <v>186</v>
      </c>
      <c r="BA229" t="s">
        <v>186</v>
      </c>
      <c r="BB229" t="s">
        <v>186</v>
      </c>
      <c r="BC229">
        <v>86.661184392714304</v>
      </c>
      <c r="BD229">
        <v>71.468651141723981</v>
      </c>
      <c r="BE229">
        <v>79.663485900903169</v>
      </c>
      <c r="BF229">
        <v>62.162720993280132</v>
      </c>
      <c r="BG229">
        <v>47.181953861858581</v>
      </c>
      <c r="BH229">
        <v>69.781208511881104</v>
      </c>
      <c r="BI229">
        <v>48.112583501857678</v>
      </c>
      <c r="BJ229">
        <v>39.293118520588159</v>
      </c>
      <c r="BK229"/>
      <c r="BL229"/>
      <c r="BM229"/>
      <c r="BN229"/>
      <c r="BO229"/>
      <c r="BP229"/>
      <c r="BQ229"/>
      <c r="BR229"/>
      <c r="BS229"/>
      <c r="BT229"/>
      <c r="BU229"/>
      <c r="BV229"/>
      <c r="BW229"/>
      <c r="BX229"/>
      <c r="BY229"/>
      <c r="BZ229"/>
      <c r="CA229"/>
      <c r="CB229"/>
      <c r="CC229"/>
      <c r="CD229"/>
      <c r="CE229"/>
      <c r="CF229"/>
      <c r="CG229"/>
      <c r="CH229"/>
      <c r="CI229">
        <v>2570.8967510000002</v>
      </c>
      <c r="CJ229">
        <v>5043.5964849999964</v>
      </c>
      <c r="CK229">
        <v>6724.4626450000042</v>
      </c>
      <c r="CL229">
        <v>7818.3912740000096</v>
      </c>
      <c r="CM229">
        <v>8184.0521019999824</v>
      </c>
      <c r="CN229">
        <v>2941.5306139999939</v>
      </c>
      <c r="CO229">
        <v>4652.5681289999957</v>
      </c>
      <c r="CP229">
        <v>5408.1239779999951</v>
      </c>
      <c r="CQ229">
        <v>5915.175771999995</v>
      </c>
      <c r="CR229">
        <v>6038.8667579999792</v>
      </c>
      <c r="CS229">
        <v>200.62381700000009</v>
      </c>
      <c r="CT229">
        <v>652.43671900000027</v>
      </c>
      <c r="CU229">
        <v>949.58710700000029</v>
      </c>
      <c r="CV229">
        <v>1512.4009349999999</v>
      </c>
      <c r="CW229">
        <v>2070.0854279999962</v>
      </c>
      <c r="CX229">
        <v>13535.98499799998</v>
      </c>
      <c r="CY229">
        <v>2478.161626999999</v>
      </c>
      <c r="CZ229">
        <v>5018.0915849999901</v>
      </c>
      <c r="DA229">
        <v>1612.1644739999961</v>
      </c>
      <c r="DB229">
        <v>734.195278999999</v>
      </c>
      <c r="DC229">
        <v>2948.917963000004</v>
      </c>
      <c r="DD229">
        <v>1089.228958000002</v>
      </c>
      <c r="DE229">
        <v>785.84293800000034</v>
      </c>
      <c r="DF229"/>
      <c r="DG229"/>
      <c r="DH229"/>
      <c r="DI229"/>
      <c r="DJ229"/>
      <c r="DK229"/>
      <c r="DL229"/>
      <c r="DM229"/>
      <c r="DN229"/>
      <c r="DO229"/>
      <c r="DP229"/>
      <c r="DQ229"/>
      <c r="DR229"/>
      <c r="DS229"/>
      <c r="DT229"/>
      <c r="DU229"/>
      <c r="DV229"/>
      <c r="DW229"/>
      <c r="DX229"/>
      <c r="DY229"/>
      <c r="DZ229"/>
      <c r="EA229"/>
      <c r="EB229"/>
      <c r="EC229"/>
    </row>
    <row r="230">
      <c r="A230" t="s">
        <v>701</v>
      </c>
      <c r="B230">
        <v>2013</v>
      </c>
      <c r="C230" t="s">
        <v>708</v>
      </c>
      <c r="D230">
        <v>154</v>
      </c>
      <c r="E230" t="s">
        <v>62</v>
      </c>
      <c r="F230" t="s">
        <v>558</v>
      </c>
      <c r="G230" t="s">
        <v>186</v>
      </c>
      <c r="H230">
        <v>50.733859011784652</v>
      </c>
      <c r="I230">
        <v>31.907571944680321</v>
      </c>
      <c r="J230">
        <v>16.09976201763563</v>
      </c>
      <c r="K230">
        <v>4.4111354351185978</v>
      </c>
      <c r="L230">
        <v>0.20886701067485819</v>
      </c>
      <c r="M230">
        <v>38.340337223464807</v>
      </c>
      <c r="N230">
        <v>19.582076055218302</v>
      </c>
      <c r="O230">
        <v>9.4928445183881998</v>
      </c>
      <c r="P230">
        <v>1.9939573847390111</v>
      </c>
      <c r="Q230">
        <v>0.096064261736243994</v>
      </c>
      <c r="R230">
        <v>65.315619500500446</v>
      </c>
      <c r="S230">
        <v>56.656371141866138</v>
      </c>
      <c r="T230">
        <v>45.496354128724469</v>
      </c>
      <c r="U230">
        <v>27.111038713959399</v>
      </c>
      <c r="V230">
        <v>3.59052233006669</v>
      </c>
      <c r="W230" t="s">
        <v>549</v>
      </c>
      <c r="X230" t="s">
        <v>550</v>
      </c>
      <c r="Y230" t="s">
        <v>551</v>
      </c>
      <c r="Z230" t="s">
        <v>552</v>
      </c>
      <c r="AA230" t="s">
        <v>553</v>
      </c>
      <c r="AB230" t="s">
        <v>554</v>
      </c>
      <c r="AC230" t="s">
        <v>555</v>
      </c>
      <c r="AD230" t="s">
        <v>186</v>
      </c>
      <c r="AE230" t="s">
        <v>186</v>
      </c>
      <c r="AF230" t="s">
        <v>186</v>
      </c>
      <c r="AG230" t="s">
        <v>186</v>
      </c>
      <c r="AH230" t="s">
        <v>186</v>
      </c>
      <c r="AI230" t="s">
        <v>186</v>
      </c>
      <c r="AJ230" t="s">
        <v>186</v>
      </c>
      <c r="AK230" t="s">
        <v>186</v>
      </c>
      <c r="AL230" t="s">
        <v>186</v>
      </c>
      <c r="AM230" t="s">
        <v>186</v>
      </c>
      <c r="AN230" t="s">
        <v>186</v>
      </c>
      <c r="AO230" t="s">
        <v>186</v>
      </c>
      <c r="AP230" t="s">
        <v>186</v>
      </c>
      <c r="AQ230" t="s">
        <v>186</v>
      </c>
      <c r="AR230" t="s">
        <v>186</v>
      </c>
      <c r="AS230" t="s">
        <v>186</v>
      </c>
      <c r="AT230" t="s">
        <v>186</v>
      </c>
      <c r="AU230" t="s">
        <v>186</v>
      </c>
      <c r="AV230" t="s">
        <v>186</v>
      </c>
      <c r="AW230" t="s">
        <v>186</v>
      </c>
      <c r="AX230" t="s">
        <v>186</v>
      </c>
      <c r="AY230" t="s">
        <v>186</v>
      </c>
      <c r="AZ230" t="s">
        <v>186</v>
      </c>
      <c r="BA230" t="s">
        <v>186</v>
      </c>
      <c r="BB230" t="s">
        <v>186</v>
      </c>
      <c r="BC230">
        <v>10.99203377338735</v>
      </c>
      <c r="BD230">
        <v>22.693897917933828</v>
      </c>
      <c r="BE230">
        <v>17.58377415335265</v>
      </c>
      <c r="BF230">
        <v>32.472876485964782</v>
      </c>
      <c r="BG230">
        <v>32.952030947442708</v>
      </c>
      <c r="BH230">
        <v>21.973864778302829</v>
      </c>
      <c r="BI230">
        <v>37.507065066866872</v>
      </c>
      <c r="BJ230">
        <v>50.999593442446781</v>
      </c>
      <c r="BK230"/>
      <c r="BL230"/>
      <c r="BM230"/>
      <c r="BN230"/>
      <c r="BO230"/>
      <c r="BP230"/>
      <c r="BQ230"/>
      <c r="BR230"/>
      <c r="BS230"/>
      <c r="BT230"/>
      <c r="BU230"/>
      <c r="BV230"/>
      <c r="BW230"/>
      <c r="BX230"/>
      <c r="BY230"/>
      <c r="BZ230"/>
      <c r="CA230"/>
      <c r="CB230"/>
      <c r="CC230"/>
      <c r="CD230"/>
      <c r="CE230"/>
      <c r="CF230"/>
      <c r="CG230"/>
      <c r="CH230"/>
      <c r="CI230">
        <v>4162.4718290000001</v>
      </c>
      <c r="CJ230">
        <v>2619.2322300000051</v>
      </c>
      <c r="CK230">
        <v>1319.815381000001</v>
      </c>
      <c r="CL230">
        <v>362.0359969999999</v>
      </c>
      <c r="CM230">
        <v>17.136216999999998</v>
      </c>
      <c r="CN230">
        <v>2317.938379000002</v>
      </c>
      <c r="CO230">
        <v>1182.549886</v>
      </c>
      <c r="CP230">
        <v>574.46048800000017</v>
      </c>
      <c r="CQ230">
        <v>120.42098799999999</v>
      </c>
      <c r="CR230">
        <v>5.8067709999999986</v>
      </c>
      <c r="CS230">
        <v>1410.4239160000011</v>
      </c>
      <c r="CT230">
        <v>1223.608111</v>
      </c>
      <c r="CU230">
        <v>980.81442100000072</v>
      </c>
      <c r="CV230">
        <v>587.02451399999973</v>
      </c>
      <c r="CW230">
        <v>77.644180000000006</v>
      </c>
      <c r="CX230">
        <v>1716.89327</v>
      </c>
      <c r="CY230">
        <v>786.90651199999968</v>
      </c>
      <c r="CZ230">
        <v>1107.621492</v>
      </c>
      <c r="DA230">
        <v>842.1706290000003</v>
      </c>
      <c r="DB230">
        <v>512.76438500000017</v>
      </c>
      <c r="DC230">
        <v>928.60421800000006</v>
      </c>
      <c r="DD230">
        <v>849.12882300000081</v>
      </c>
      <c r="DE230">
        <v>1019.966647</v>
      </c>
      <c r="DF230"/>
      <c r="DG230"/>
      <c r="DH230"/>
      <c r="DI230"/>
      <c r="DJ230"/>
      <c r="DK230"/>
      <c r="DL230"/>
      <c r="DM230"/>
      <c r="DN230"/>
      <c r="DO230"/>
      <c r="DP230"/>
      <c r="DQ230"/>
      <c r="DR230"/>
      <c r="DS230"/>
      <c r="DT230"/>
      <c r="DU230"/>
      <c r="DV230"/>
      <c r="DW230"/>
      <c r="DX230"/>
      <c r="DY230"/>
      <c r="DZ230"/>
      <c r="EA230"/>
      <c r="EB230"/>
      <c r="EC230"/>
    </row>
    <row r="231">
      <c r="A231" t="s">
        <v>701</v>
      </c>
      <c r="B231">
        <v>2013</v>
      </c>
      <c r="C231" t="s">
        <v>708</v>
      </c>
      <c r="D231">
        <v>155</v>
      </c>
      <c r="E231" t="s">
        <v>62</v>
      </c>
      <c r="F231" t="s">
        <v>559</v>
      </c>
      <c r="G231" t="s">
        <v>186</v>
      </c>
      <c r="H231">
        <v>7.7030463694612497</v>
      </c>
      <c r="I231">
        <v>3.8138756204015669</v>
      </c>
      <c r="J231">
        <v>0.84892804483045303</v>
      </c>
      <c r="K231">
        <v>0.32766656206646239</v>
      </c>
      <c r="L231">
        <v>0.03874903246776</v>
      </c>
      <c r="M231">
        <v>6.5192453342194243</v>
      </c>
      <c r="N231">
        <v>1.7373132118442001</v>
      </c>
      <c r="O231">
        <v>0.53626218949890003</v>
      </c>
      <c r="P231">
        <v>0.061252354873203498</v>
      </c>
      <c r="Q231">
        <v>0</v>
      </c>
      <c r="R231">
        <v>8.1566916851904221</v>
      </c>
      <c r="S231">
        <v>7.5847592701147857</v>
      </c>
      <c r="T231">
        <v>5.3965108231839309</v>
      </c>
      <c r="U231">
        <v>1.77847346570349</v>
      </c>
      <c r="V231">
        <v>0.68191696442204841</v>
      </c>
      <c r="W231" t="s">
        <v>549</v>
      </c>
      <c r="X231" t="s">
        <v>550</v>
      </c>
      <c r="Y231" t="s">
        <v>551</v>
      </c>
      <c r="Z231" t="s">
        <v>552</v>
      </c>
      <c r="AA231" t="s">
        <v>553</v>
      </c>
      <c r="AB231" t="s">
        <v>554</v>
      </c>
      <c r="AC231" t="s">
        <v>555</v>
      </c>
      <c r="AD231" t="s">
        <v>186</v>
      </c>
      <c r="AE231" t="s">
        <v>186</v>
      </c>
      <c r="AF231" t="s">
        <v>186</v>
      </c>
      <c r="AG231" t="s">
        <v>186</v>
      </c>
      <c r="AH231" t="s">
        <v>186</v>
      </c>
      <c r="AI231" t="s">
        <v>186</v>
      </c>
      <c r="AJ231" t="s">
        <v>186</v>
      </c>
      <c r="AK231" t="s">
        <v>186</v>
      </c>
      <c r="AL231" t="s">
        <v>186</v>
      </c>
      <c r="AM231" t="s">
        <v>186</v>
      </c>
      <c r="AN231" t="s">
        <v>186</v>
      </c>
      <c r="AO231" t="s">
        <v>186</v>
      </c>
      <c r="AP231" t="s">
        <v>186</v>
      </c>
      <c r="AQ231" t="s">
        <v>186</v>
      </c>
      <c r="AR231" t="s">
        <v>186</v>
      </c>
      <c r="AS231" t="s">
        <v>186</v>
      </c>
      <c r="AT231" t="s">
        <v>186</v>
      </c>
      <c r="AU231" t="s">
        <v>186</v>
      </c>
      <c r="AV231" t="s">
        <v>186</v>
      </c>
      <c r="AW231" t="s">
        <v>186</v>
      </c>
      <c r="AX231" t="s">
        <v>186</v>
      </c>
      <c r="AY231" t="s">
        <v>186</v>
      </c>
      <c r="AZ231" t="s">
        <v>186</v>
      </c>
      <c r="BA231" t="s">
        <v>186</v>
      </c>
      <c r="BB231" t="s">
        <v>186</v>
      </c>
      <c r="BC231">
        <v>1.2974434892115541</v>
      </c>
      <c r="BD231">
        <v>2.791673887651513</v>
      </c>
      <c r="BE231">
        <v>1.7469614683235111</v>
      </c>
      <c r="BF231">
        <v>2.282029314702807</v>
      </c>
      <c r="BG231">
        <v>6.4794459489967053</v>
      </c>
      <c r="BH231">
        <v>2.121855037515</v>
      </c>
      <c r="BI231">
        <v>7.733941652689623</v>
      </c>
      <c r="BJ231">
        <v>6.6149071701170374</v>
      </c>
      <c r="BK231"/>
      <c r="BL231"/>
      <c r="BM231"/>
      <c r="BN231"/>
      <c r="BO231"/>
      <c r="BP231"/>
      <c r="BQ231"/>
      <c r="BR231"/>
      <c r="BS231"/>
      <c r="BT231"/>
      <c r="BU231"/>
      <c r="BV231"/>
      <c r="BW231"/>
      <c r="BX231"/>
      <c r="BY231"/>
      <c r="BZ231"/>
      <c r="CA231"/>
      <c r="CB231"/>
      <c r="CC231"/>
      <c r="CD231"/>
      <c r="CE231"/>
      <c r="CF231"/>
      <c r="CG231"/>
      <c r="CH231"/>
      <c r="CI231">
        <v>631.99831699999993</v>
      </c>
      <c r="CJ231">
        <v>313.07383600000009</v>
      </c>
      <c r="CK231">
        <v>69.592848000000004</v>
      </c>
      <c r="CL231">
        <v>26.892643</v>
      </c>
      <c r="CM231">
        <v>3.1791130000000001</v>
      </c>
      <c r="CN231">
        <v>394.13343900000012</v>
      </c>
      <c r="CO231">
        <v>104.915308</v>
      </c>
      <c r="CP231">
        <v>32.451962999999999</v>
      </c>
      <c r="CQ231">
        <v>3.699211</v>
      </c>
      <c r="CR231">
        <v>0</v>
      </c>
      <c r="CS231">
        <v>176.13540399999999</v>
      </c>
      <c r="CT231">
        <v>163.808108</v>
      </c>
      <c r="CU231">
        <v>116.33845700000001</v>
      </c>
      <c r="CV231">
        <v>38.508577000000002</v>
      </c>
      <c r="CW231">
        <v>14.74629</v>
      </c>
      <c r="CX231">
        <v>202.65330700000001</v>
      </c>
      <c r="CY231">
        <v>96.800750999999991</v>
      </c>
      <c r="CZ231">
        <v>110.043046</v>
      </c>
      <c r="DA231">
        <v>59.183487000000007</v>
      </c>
      <c r="DB231">
        <v>100.826232</v>
      </c>
      <c r="DC231">
        <v>89.668502000000032</v>
      </c>
      <c r="DD231">
        <v>175.09002000000001</v>
      </c>
      <c r="DE231">
        <v>132.294872</v>
      </c>
      <c r="DF231"/>
      <c r="DG231"/>
      <c r="DH231"/>
      <c r="DI231"/>
      <c r="DJ231"/>
      <c r="DK231"/>
      <c r="DL231"/>
      <c r="DM231"/>
      <c r="DN231"/>
      <c r="DO231"/>
      <c r="DP231"/>
      <c r="DQ231"/>
      <c r="DR231"/>
      <c r="DS231"/>
      <c r="DT231"/>
      <c r="DU231"/>
      <c r="DV231"/>
      <c r="DW231"/>
      <c r="DX231"/>
      <c r="DY231"/>
      <c r="DZ231"/>
      <c r="EA231"/>
      <c r="EB231"/>
      <c r="EC231"/>
    </row>
    <row r="232">
      <c r="A232" t="s">
        <v>701</v>
      </c>
      <c r="B232">
        <v>2013</v>
      </c>
      <c r="C232" t="s">
        <v>708</v>
      </c>
      <c r="D232">
        <v>156</v>
      </c>
      <c r="E232" t="s">
        <v>62</v>
      </c>
      <c r="F232" t="s">
        <v>560</v>
      </c>
      <c r="G232" t="s">
        <v>186</v>
      </c>
      <c r="H232">
        <v>10.10962003510412</v>
      </c>
      <c r="I232">
        <v>2.837296534873734</v>
      </c>
      <c r="J232">
        <v>1.0229824611920879</v>
      </c>
      <c r="K232">
        <v>0</v>
      </c>
      <c r="L232">
        <v>0</v>
      </c>
      <c r="M232">
        <v>6.3247936712914257</v>
      </c>
      <c r="N232">
        <v>1.637820375624387</v>
      </c>
      <c r="O232">
        <v>0.60272762756504905</v>
      </c>
      <c r="P232">
        <v>0</v>
      </c>
      <c r="Q232">
        <v>0</v>
      </c>
      <c r="R232">
        <v>17.236958030990571</v>
      </c>
      <c r="S232">
        <v>5.5492815949843228</v>
      </c>
      <c r="T232">
        <v>5.0593005432778169</v>
      </c>
      <c r="U232">
        <v>1.262024388342583</v>
      </c>
      <c r="V232">
        <v>0</v>
      </c>
      <c r="W232" t="s">
        <v>549</v>
      </c>
      <c r="X232" t="s">
        <v>550</v>
      </c>
      <c r="Y232" t="s">
        <v>551</v>
      </c>
      <c r="Z232" t="s">
        <v>552</v>
      </c>
      <c r="AA232" t="s">
        <v>553</v>
      </c>
      <c r="AB232" t="s">
        <v>554</v>
      </c>
      <c r="AC232" t="s">
        <v>555</v>
      </c>
      <c r="AD232" t="s">
        <v>186</v>
      </c>
      <c r="AE232" t="s">
        <v>186</v>
      </c>
      <c r="AF232" t="s">
        <v>186</v>
      </c>
      <c r="AG232" t="s">
        <v>186</v>
      </c>
      <c r="AH232" t="s">
        <v>186</v>
      </c>
      <c r="AI232" t="s">
        <v>186</v>
      </c>
      <c r="AJ232" t="s">
        <v>186</v>
      </c>
      <c r="AK232" t="s">
        <v>186</v>
      </c>
      <c r="AL232" t="s">
        <v>186</v>
      </c>
      <c r="AM232" t="s">
        <v>186</v>
      </c>
      <c r="AN232" t="s">
        <v>186</v>
      </c>
      <c r="AO232" t="s">
        <v>186</v>
      </c>
      <c r="AP232" t="s">
        <v>186</v>
      </c>
      <c r="AQ232" t="s">
        <v>186</v>
      </c>
      <c r="AR232" t="s">
        <v>186</v>
      </c>
      <c r="AS232" t="s">
        <v>186</v>
      </c>
      <c r="AT232" t="s">
        <v>186</v>
      </c>
      <c r="AU232" t="s">
        <v>186</v>
      </c>
      <c r="AV232" t="s">
        <v>186</v>
      </c>
      <c r="AW232" t="s">
        <v>186</v>
      </c>
      <c r="AX232" t="s">
        <v>186</v>
      </c>
      <c r="AY232" t="s">
        <v>186</v>
      </c>
      <c r="AZ232" t="s">
        <v>186</v>
      </c>
      <c r="BA232" t="s">
        <v>186</v>
      </c>
      <c r="BB232" t="s">
        <v>186</v>
      </c>
      <c r="BC232">
        <v>1.0493383446867131</v>
      </c>
      <c r="BD232">
        <v>3.0293536876434972</v>
      </c>
      <c r="BE232">
        <v>1.005778477420465</v>
      </c>
      <c r="BF232">
        <v>3.082373206052238</v>
      </c>
      <c r="BG232">
        <v>13.386569241701791</v>
      </c>
      <c r="BH232">
        <v>5.9453229153743319</v>
      </c>
      <c r="BI232">
        <v>6.6464097785860492</v>
      </c>
      <c r="BJ232">
        <v>3.0923808668478792</v>
      </c>
      <c r="BK232"/>
      <c r="BL232"/>
      <c r="BM232"/>
      <c r="BN232"/>
      <c r="BO232"/>
      <c r="BP232"/>
      <c r="BQ232"/>
      <c r="BR232"/>
      <c r="BS232"/>
      <c r="BT232"/>
      <c r="BU232"/>
      <c r="BV232"/>
      <c r="BW232"/>
      <c r="BX232"/>
      <c r="BY232"/>
      <c r="BZ232"/>
      <c r="CA232"/>
      <c r="CB232"/>
      <c r="CC232"/>
      <c r="CD232"/>
      <c r="CE232"/>
      <c r="CF232"/>
      <c r="CG232"/>
      <c r="CH232"/>
      <c r="CI232">
        <v>829.44623999999988</v>
      </c>
      <c r="CJ232">
        <v>232.90830600000001</v>
      </c>
      <c r="CK232">
        <v>83.861362999999997</v>
      </c>
      <c r="CL232">
        <v>0</v>
      </c>
      <c r="CM232">
        <v>0</v>
      </c>
      <c r="CN232">
        <v>382.37749200000007</v>
      </c>
      <c r="CO232">
        <v>98.906994999999995</v>
      </c>
      <c r="CP232">
        <v>36.474125999999991</v>
      </c>
      <c r="CQ232">
        <v>0</v>
      </c>
      <c r="CR232">
        <v>0</v>
      </c>
      <c r="CS232">
        <v>372.21445699999998</v>
      </c>
      <c r="CT232">
        <v>119.84788</v>
      </c>
      <c r="CU232">
        <v>109.068848</v>
      </c>
      <c r="CV232">
        <v>27.326111000000001</v>
      </c>
      <c r="CW232">
        <v>0</v>
      </c>
      <c r="CX232">
        <v>163.90069199999999</v>
      </c>
      <c r="CY232">
        <v>105.042252</v>
      </c>
      <c r="CZ232">
        <v>63.355104999999988</v>
      </c>
      <c r="DA232">
        <v>79.940074999999979</v>
      </c>
      <c r="DB232">
        <v>208.30752300000009</v>
      </c>
      <c r="DC232">
        <v>251.246287</v>
      </c>
      <c r="DD232">
        <v>150.46920099999991</v>
      </c>
      <c r="DE232">
        <v>61.846087999999988</v>
      </c>
      <c r="DF232"/>
      <c r="DG232"/>
      <c r="DH232"/>
      <c r="DI232"/>
      <c r="DJ232"/>
      <c r="DK232"/>
      <c r="DL232"/>
      <c r="DM232"/>
      <c r="DN232"/>
      <c r="DO232"/>
      <c r="DP232"/>
      <c r="DQ232"/>
      <c r="DR232"/>
      <c r="DS232"/>
      <c r="DT232"/>
      <c r="DU232"/>
      <c r="DV232"/>
      <c r="DW232"/>
      <c r="DX232"/>
      <c r="DY232"/>
      <c r="DZ232"/>
      <c r="EA232"/>
      <c r="EB232"/>
      <c r="EC232"/>
    </row>
    <row r="233">
      <c r="A233" t="s">
        <v>701</v>
      </c>
      <c r="B233">
        <v>2013</v>
      </c>
      <c r="C233" t="s">
        <v>708</v>
      </c>
      <c r="D233">
        <v>157</v>
      </c>
      <c r="E233" t="s">
        <v>62</v>
      </c>
      <c r="F233" t="s">
        <v>46</v>
      </c>
      <c r="G233" t="s">
        <v>186</v>
      </c>
      <c r="H233">
        <v>0.1183644237756319</v>
      </c>
      <c r="I233">
        <v>0</v>
      </c>
      <c r="J233">
        <v>0</v>
      </c>
      <c r="K233">
        <v>0</v>
      </c>
      <c r="L233">
        <v>0</v>
      </c>
      <c r="M233">
        <v>0.16063073252963539</v>
      </c>
      <c r="N233">
        <v>0</v>
      </c>
      <c r="O233">
        <v>0</v>
      </c>
      <c r="P233">
        <v>0</v>
      </c>
      <c r="Q233">
        <v>0</v>
      </c>
      <c r="R233">
        <v>0</v>
      </c>
      <c r="S233">
        <v>0</v>
      </c>
      <c r="T233">
        <v>0</v>
      </c>
      <c r="U233">
        <v>0</v>
      </c>
      <c r="V233">
        <v>0</v>
      </c>
      <c r="W233" t="s">
        <v>549</v>
      </c>
      <c r="X233" t="s">
        <v>550</v>
      </c>
      <c r="Y233" t="s">
        <v>551</v>
      </c>
      <c r="Z233" t="s">
        <v>552</v>
      </c>
      <c r="AA233" t="s">
        <v>553</v>
      </c>
      <c r="AB233" t="s">
        <v>554</v>
      </c>
      <c r="AC233" t="s">
        <v>555</v>
      </c>
      <c r="AD233" t="s">
        <v>186</v>
      </c>
      <c r="AE233" t="s">
        <v>186</v>
      </c>
      <c r="AF233" t="s">
        <v>186</v>
      </c>
      <c r="AG233" t="s">
        <v>186</v>
      </c>
      <c r="AH233" t="s">
        <v>186</v>
      </c>
      <c r="AI233" t="s">
        <v>186</v>
      </c>
      <c r="AJ233" t="s">
        <v>186</v>
      </c>
      <c r="AK233" t="s">
        <v>186</v>
      </c>
      <c r="AL233" t="s">
        <v>186</v>
      </c>
      <c r="AM233" t="s">
        <v>186</v>
      </c>
      <c r="AN233" t="s">
        <v>186</v>
      </c>
      <c r="AO233" t="s">
        <v>186</v>
      </c>
      <c r="AP233" t="s">
        <v>186</v>
      </c>
      <c r="AQ233" t="s">
        <v>186</v>
      </c>
      <c r="AR233" t="s">
        <v>186</v>
      </c>
      <c r="AS233" t="s">
        <v>186</v>
      </c>
      <c r="AT233" t="s">
        <v>186</v>
      </c>
      <c r="AU233" t="s">
        <v>186</v>
      </c>
      <c r="AV233" t="s">
        <v>186</v>
      </c>
      <c r="AW233" t="s">
        <v>186</v>
      </c>
      <c r="AX233" t="s">
        <v>186</v>
      </c>
      <c r="AY233" t="s">
        <v>186</v>
      </c>
      <c r="AZ233" t="s">
        <v>186</v>
      </c>
      <c r="BA233" t="s">
        <v>186</v>
      </c>
      <c r="BB233" t="s">
        <v>186</v>
      </c>
      <c r="BC233">
        <v>0</v>
      </c>
      <c r="BD233">
        <v>0.016423365047220799</v>
      </c>
      <c r="BE233">
        <v>0</v>
      </c>
      <c r="BF233">
        <v>0</v>
      </c>
      <c r="BG233">
        <v>0</v>
      </c>
      <c r="BH233">
        <v>0.1777487569269483</v>
      </c>
      <c r="BI233">
        <v>0</v>
      </c>
      <c r="BJ233">
        <v>0</v>
      </c>
      <c r="BK233"/>
      <c r="BL233"/>
      <c r="BM233"/>
      <c r="BN233"/>
      <c r="BO233"/>
      <c r="BP233"/>
      <c r="BQ233"/>
      <c r="BR233"/>
      <c r="BS233"/>
      <c r="BT233"/>
      <c r="BU233"/>
      <c r="BV233"/>
      <c r="BW233"/>
      <c r="BX233"/>
      <c r="BY233"/>
      <c r="BZ233"/>
      <c r="CA233"/>
      <c r="CB233"/>
      <c r="CC233"/>
      <c r="CD233"/>
      <c r="CE233"/>
      <c r="CF233"/>
      <c r="CG233"/>
      <c r="CH233"/>
      <c r="CI233">
        <v>9.7112379999999998</v>
      </c>
      <c r="CJ233">
        <v>0</v>
      </c>
      <c r="CK233">
        <v>0</v>
      </c>
      <c r="CL233">
        <v>0</v>
      </c>
      <c r="CM233">
        <v>0</v>
      </c>
      <c r="CN233">
        <v>9.7112379999999998</v>
      </c>
      <c r="CO233">
        <v>0</v>
      </c>
      <c r="CP233">
        <v>0</v>
      </c>
      <c r="CQ233">
        <v>0</v>
      </c>
      <c r="CR233">
        <v>0</v>
      </c>
      <c r="CS233">
        <v>0</v>
      </c>
      <c r="CT233">
        <v>0</v>
      </c>
      <c r="CU233">
        <v>0</v>
      </c>
      <c r="CV233">
        <v>0</v>
      </c>
      <c r="CW233">
        <v>0</v>
      </c>
      <c r="CX233">
        <v>0</v>
      </c>
      <c r="CY233">
        <v>0.56947700000000001</v>
      </c>
      <c r="CZ233">
        <v>0</v>
      </c>
      <c r="DA233">
        <v>0</v>
      </c>
      <c r="DB233">
        <v>0</v>
      </c>
      <c r="DC233">
        <v>7.511571</v>
      </c>
      <c r="DD233">
        <v>0</v>
      </c>
      <c r="DE233">
        <v>0</v>
      </c>
      <c r="DF233"/>
      <c r="DG233"/>
      <c r="DH233"/>
      <c r="DI233"/>
      <c r="DJ233"/>
      <c r="DK233"/>
      <c r="DL233"/>
      <c r="DM233"/>
      <c r="DN233"/>
      <c r="DO233"/>
      <c r="DP233"/>
      <c r="DQ233"/>
      <c r="DR233"/>
      <c r="DS233"/>
      <c r="DT233"/>
      <c r="DU233"/>
      <c r="DV233"/>
      <c r="DW233"/>
      <c r="DX233"/>
      <c r="DY233"/>
      <c r="DZ233"/>
      <c r="EA233"/>
      <c r="EB233"/>
      <c r="EC233"/>
    </row>
    <row r="234">
      <c r="A234" t="s">
        <v>701</v>
      </c>
      <c r="B234">
        <v>2013</v>
      </c>
      <c r="C234" t="s">
        <v>708</v>
      </c>
      <c r="D234">
        <v>221</v>
      </c>
      <c r="E234" t="s">
        <v>87</v>
      </c>
      <c r="F234" t="s">
        <v>186</v>
      </c>
      <c r="G234" t="s">
        <v>186</v>
      </c>
      <c r="H234"/>
      <c r="I234"/>
      <c r="J234"/>
      <c r="K234"/>
      <c r="L234"/>
      <c r="M234"/>
      <c r="N234"/>
      <c r="O234"/>
      <c r="P234"/>
      <c r="Q234"/>
      <c r="R234"/>
      <c r="S234"/>
      <c r="T234"/>
      <c r="U234"/>
      <c r="V234"/>
      <c r="W234" t="s">
        <v>549</v>
      </c>
      <c r="X234" t="s">
        <v>550</v>
      </c>
      <c r="Y234" t="s">
        <v>551</v>
      </c>
      <c r="Z234" t="s">
        <v>552</v>
      </c>
      <c r="AA234" t="s">
        <v>553</v>
      </c>
      <c r="AB234" t="s">
        <v>554</v>
      </c>
      <c r="AC234" t="s">
        <v>555</v>
      </c>
      <c r="AD234" t="s">
        <v>186</v>
      </c>
      <c r="AE234" t="s">
        <v>186</v>
      </c>
      <c r="AF234" t="s">
        <v>186</v>
      </c>
      <c r="AG234" t="s">
        <v>186</v>
      </c>
      <c r="AH234" t="s">
        <v>186</v>
      </c>
      <c r="AI234" t="s">
        <v>186</v>
      </c>
      <c r="AJ234" t="s">
        <v>186</v>
      </c>
      <c r="AK234" t="s">
        <v>186</v>
      </c>
      <c r="AL234" t="s">
        <v>186</v>
      </c>
      <c r="AM234" t="s">
        <v>186</v>
      </c>
      <c r="AN234" t="s">
        <v>186</v>
      </c>
      <c r="AO234" t="s">
        <v>186</v>
      </c>
      <c r="AP234" t="s">
        <v>186</v>
      </c>
      <c r="AQ234" t="s">
        <v>186</v>
      </c>
      <c r="AR234" t="s">
        <v>186</v>
      </c>
      <c r="AS234" t="s">
        <v>186</v>
      </c>
      <c r="AT234" t="s">
        <v>186</v>
      </c>
      <c r="AU234" t="s">
        <v>186</v>
      </c>
      <c r="AV234" t="s">
        <v>186</v>
      </c>
      <c r="AW234" t="s">
        <v>186</v>
      </c>
      <c r="AX234" t="s">
        <v>186</v>
      </c>
      <c r="AY234" t="s">
        <v>186</v>
      </c>
      <c r="AZ234" t="s">
        <v>186</v>
      </c>
      <c r="BA234" t="s">
        <v>186</v>
      </c>
      <c r="BB234" t="s">
        <v>186</v>
      </c>
      <c r="BC234">
        <v>0</v>
      </c>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v>0</v>
      </c>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row>
    <row r="235">
      <c r="A235" t="s">
        <v>701</v>
      </c>
      <c r="B235">
        <v>2014</v>
      </c>
      <c r="C235" t="s">
        <v>709</v>
      </c>
      <c r="D235">
        <v>16</v>
      </c>
      <c r="E235" t="s">
        <v>13</v>
      </c>
      <c r="F235" t="s">
        <v>14</v>
      </c>
      <c r="G235" t="s">
        <v>714</v>
      </c>
      <c r="H235">
        <v>93.675832372669632</v>
      </c>
      <c r="I235">
        <v>98.415868371181844</v>
      </c>
      <c r="J235">
        <v>98.919680557611315</v>
      </c>
      <c r="K235">
        <v>99.10699331373516</v>
      </c>
      <c r="L235">
        <v>99.541379196713038</v>
      </c>
      <c r="M235">
        <v>98.449912792948084</v>
      </c>
      <c r="N235">
        <v>98.851481595624662</v>
      </c>
      <c r="O235">
        <v>99.057511347324279</v>
      </c>
      <c r="P235">
        <v>99.269909831388432</v>
      </c>
      <c r="Q235">
        <v>99.591947727249305</v>
      </c>
      <c r="R235">
        <v>84.876319072994804</v>
      </c>
      <c r="S235">
        <v>94.339545981573096</v>
      </c>
      <c r="T235">
        <v>96.823110465861376</v>
      </c>
      <c r="U235">
        <v>97.681022768864196</v>
      </c>
      <c r="V235">
        <v>99.108442359256017</v>
      </c>
      <c r="W235" t="s">
        <v>617</v>
      </c>
      <c r="X235" t="s">
        <v>618</v>
      </c>
      <c r="Y235" t="s">
        <v>619</v>
      </c>
      <c r="Z235" t="s">
        <v>620</v>
      </c>
      <c r="AA235" t="s">
        <v>621</v>
      </c>
      <c r="AB235" t="s">
        <v>151</v>
      </c>
      <c r="AC235" t="s">
        <v>152</v>
      </c>
      <c r="AD235" t="s">
        <v>622</v>
      </c>
      <c r="AE235" t="s">
        <v>623</v>
      </c>
      <c r="AF235" t="s">
        <v>624</v>
      </c>
      <c r="AG235" t="s">
        <v>186</v>
      </c>
      <c r="AH235" t="s">
        <v>186</v>
      </c>
      <c r="AI235" t="s">
        <v>186</v>
      </c>
      <c r="AJ235" t="s">
        <v>186</v>
      </c>
      <c r="AK235" t="s">
        <v>186</v>
      </c>
      <c r="AL235" t="s">
        <v>186</v>
      </c>
      <c r="AM235" t="s">
        <v>186</v>
      </c>
      <c r="AN235" t="s">
        <v>186</v>
      </c>
      <c r="AO235" t="s">
        <v>186</v>
      </c>
      <c r="AP235" t="s">
        <v>186</v>
      </c>
      <c r="AQ235" t="s">
        <v>186</v>
      </c>
      <c r="AR235" t="s">
        <v>186</v>
      </c>
      <c r="AS235" t="s">
        <v>186</v>
      </c>
      <c r="AT235" t="s">
        <v>186</v>
      </c>
      <c r="AU235" t="s">
        <v>186</v>
      </c>
      <c r="AV235" t="s">
        <v>186</v>
      </c>
      <c r="AW235" t="s">
        <v>186</v>
      </c>
      <c r="AX235" t="s">
        <v>186</v>
      </c>
      <c r="AY235" t="s">
        <v>186</v>
      </c>
      <c r="AZ235" t="s">
        <v>186</v>
      </c>
      <c r="BA235" t="s">
        <v>186</v>
      </c>
      <c r="BB235" t="s">
        <v>186</v>
      </c>
      <c r="BC235">
        <v>98.436131304377014</v>
      </c>
      <c r="BD235">
        <v>98.066696787733221</v>
      </c>
      <c r="BE235">
        <v>99.013539840948852</v>
      </c>
      <c r="BF235">
        <v>95.214832340819967</v>
      </c>
      <c r="BG235">
        <v>97.60764532010225</v>
      </c>
      <c r="BH235">
        <v>94.233065288370838</v>
      </c>
      <c r="BI235">
        <v>96.523790789608128</v>
      </c>
      <c r="BJ235">
        <v>94.294631442173781</v>
      </c>
      <c r="BK235">
        <v>99.151388843752102</v>
      </c>
      <c r="BL235">
        <v>96.970962288573119</v>
      </c>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row>
    <row r="236">
      <c r="A236" t="s">
        <v>701</v>
      </c>
      <c r="B236">
        <v>2014</v>
      </c>
      <c r="C236" t="s">
        <v>709</v>
      </c>
      <c r="D236">
        <v>17</v>
      </c>
      <c r="E236" t="s">
        <v>13</v>
      </c>
      <c r="F236" t="s">
        <v>51</v>
      </c>
      <c r="G236" t="s">
        <v>186</v>
      </c>
      <c r="H236">
        <v>6.3241676273303824</v>
      </c>
      <c r="I236">
        <v>1.5841316288181879</v>
      </c>
      <c r="J236">
        <v>1.0803194423886859</v>
      </c>
      <c r="K236">
        <v>0.89300668626486557</v>
      </c>
      <c r="L236">
        <v>0.45862080328692822</v>
      </c>
      <c r="M236">
        <v>1.5500872070519081</v>
      </c>
      <c r="N236">
        <v>1.148518404375273</v>
      </c>
      <c r="O236">
        <v>0.94248865267570858</v>
      </c>
      <c r="P236">
        <v>0.73009016861157472</v>
      </c>
      <c r="Q236">
        <v>0.40805227275071287</v>
      </c>
      <c r="R236">
        <v>15.12368092700523</v>
      </c>
      <c r="S236">
        <v>5.6604540184268659</v>
      </c>
      <c r="T236">
        <v>3.1768895341386898</v>
      </c>
      <c r="U236">
        <v>2.318977231135825</v>
      </c>
      <c r="V236">
        <v>0.89155764074392052</v>
      </c>
      <c r="W236" t="s">
        <v>617</v>
      </c>
      <c r="X236" t="s">
        <v>618</v>
      </c>
      <c r="Y236" t="s">
        <v>619</v>
      </c>
      <c r="Z236" t="s">
        <v>620</v>
      </c>
      <c r="AA236" t="s">
        <v>621</v>
      </c>
      <c r="AB236" t="s">
        <v>151</v>
      </c>
      <c r="AC236" t="s">
        <v>152</v>
      </c>
      <c r="AD236" t="s">
        <v>622</v>
      </c>
      <c r="AE236" t="s">
        <v>623</v>
      </c>
      <c r="AF236" t="s">
        <v>624</v>
      </c>
      <c r="AG236" t="s">
        <v>186</v>
      </c>
      <c r="AH236" t="s">
        <v>186</v>
      </c>
      <c r="AI236" t="s">
        <v>186</v>
      </c>
      <c r="AJ236" t="s">
        <v>186</v>
      </c>
      <c r="AK236" t="s">
        <v>186</v>
      </c>
      <c r="AL236" t="s">
        <v>186</v>
      </c>
      <c r="AM236" t="s">
        <v>186</v>
      </c>
      <c r="AN236" t="s">
        <v>186</v>
      </c>
      <c r="AO236" t="s">
        <v>186</v>
      </c>
      <c r="AP236" t="s">
        <v>186</v>
      </c>
      <c r="AQ236" t="s">
        <v>186</v>
      </c>
      <c r="AR236" t="s">
        <v>186</v>
      </c>
      <c r="AS236" t="s">
        <v>186</v>
      </c>
      <c r="AT236" t="s">
        <v>186</v>
      </c>
      <c r="AU236" t="s">
        <v>186</v>
      </c>
      <c r="AV236" t="s">
        <v>186</v>
      </c>
      <c r="AW236" t="s">
        <v>186</v>
      </c>
      <c r="AX236" t="s">
        <v>186</v>
      </c>
      <c r="AY236" t="s">
        <v>186</v>
      </c>
      <c r="AZ236" t="s">
        <v>186</v>
      </c>
      <c r="BA236" t="s">
        <v>186</v>
      </c>
      <c r="BB236" t="s">
        <v>186</v>
      </c>
      <c r="BC236">
        <v>1.563868695622999</v>
      </c>
      <c r="BD236">
        <v>1.9333032122667859</v>
      </c>
      <c r="BE236">
        <v>0.98646015905112294</v>
      </c>
      <c r="BF236">
        <v>4.78516765918011</v>
      </c>
      <c r="BG236">
        <v>2.3923546798977342</v>
      </c>
      <c r="BH236">
        <v>5.7669347116292524</v>
      </c>
      <c r="BI236">
        <v>3.4762092103918438</v>
      </c>
      <c r="BJ236">
        <v>5.7053685578263487</v>
      </c>
      <c r="BK236">
        <v>0.84861115624786398</v>
      </c>
      <c r="BL236">
        <v>3.0290377114267839</v>
      </c>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row>
    <row r="237">
      <c r="A237" t="s">
        <v>701</v>
      </c>
      <c r="B237">
        <v>2014</v>
      </c>
      <c r="C237" t="s">
        <v>709</v>
      </c>
      <c r="D237">
        <v>18</v>
      </c>
      <c r="E237" t="s">
        <v>60</v>
      </c>
      <c r="F237" t="s">
        <v>15</v>
      </c>
      <c r="G237" t="s">
        <v>715</v>
      </c>
      <c r="H237">
        <v>91.94899536522577</v>
      </c>
      <c r="I237">
        <v>97.581952572737123</v>
      </c>
      <c r="J237">
        <v>98.488665253735164</v>
      </c>
      <c r="K237">
        <v>98.927412076005069</v>
      </c>
      <c r="L237">
        <v>99.346586151835538</v>
      </c>
      <c r="M237">
        <v>97.690320056331927</v>
      </c>
      <c r="N237">
        <v>98.368132624542838</v>
      </c>
      <c r="O237">
        <v>98.671655766996338</v>
      </c>
      <c r="P237">
        <v>99.191617558461616</v>
      </c>
      <c r="Q237">
        <v>99.370043572342908</v>
      </c>
      <c r="R237">
        <v>81.986890618235535</v>
      </c>
      <c r="S237">
        <v>92.355893696939262</v>
      </c>
      <c r="T237">
        <v>95.440856832164215</v>
      </c>
      <c r="U237">
        <v>96.447647703040403</v>
      </c>
      <c r="V237">
        <v>98.98086835437465</v>
      </c>
      <c r="W237" t="s">
        <v>617</v>
      </c>
      <c r="X237" t="s">
        <v>618</v>
      </c>
      <c r="Y237" t="s">
        <v>619</v>
      </c>
      <c r="Z237" t="s">
        <v>620</v>
      </c>
      <c r="AA237" t="s">
        <v>621</v>
      </c>
      <c r="AB237" t="s">
        <v>151</v>
      </c>
      <c r="AC237" t="s">
        <v>152</v>
      </c>
      <c r="AD237" t="s">
        <v>622</v>
      </c>
      <c r="AE237" t="s">
        <v>623</v>
      </c>
      <c r="AF237" t="s">
        <v>624</v>
      </c>
      <c r="AG237" t="s">
        <v>186</v>
      </c>
      <c r="AH237" t="s">
        <v>186</v>
      </c>
      <c r="AI237" t="s">
        <v>186</v>
      </c>
      <c r="AJ237" t="s">
        <v>186</v>
      </c>
      <c r="AK237" t="s">
        <v>186</v>
      </c>
      <c r="AL237" t="s">
        <v>186</v>
      </c>
      <c r="AM237" t="s">
        <v>186</v>
      </c>
      <c r="AN237" t="s">
        <v>186</v>
      </c>
      <c r="AO237" t="s">
        <v>186</v>
      </c>
      <c r="AP237" t="s">
        <v>186</v>
      </c>
      <c r="AQ237" t="s">
        <v>186</v>
      </c>
      <c r="AR237" t="s">
        <v>186</v>
      </c>
      <c r="AS237" t="s">
        <v>186</v>
      </c>
      <c r="AT237" t="s">
        <v>186</v>
      </c>
      <c r="AU237" t="s">
        <v>186</v>
      </c>
      <c r="AV237" t="s">
        <v>186</v>
      </c>
      <c r="AW237" t="s">
        <v>186</v>
      </c>
      <c r="AX237" t="s">
        <v>186</v>
      </c>
      <c r="AY237" t="s">
        <v>186</v>
      </c>
      <c r="AZ237" t="s">
        <v>186</v>
      </c>
      <c r="BA237" t="s">
        <v>186</v>
      </c>
      <c r="BB237" t="s">
        <v>186</v>
      </c>
      <c r="BC237">
        <v>97.874364749995891</v>
      </c>
      <c r="BD237">
        <v>97.603849677718287</v>
      </c>
      <c r="BE237">
        <v>98.48294657696151</v>
      </c>
      <c r="BF237">
        <v>94.994491889277398</v>
      </c>
      <c r="BG237">
        <v>96.689953205579926</v>
      </c>
      <c r="BH237">
        <v>92.540788526790209</v>
      </c>
      <c r="BI237">
        <v>95.409605089566668</v>
      </c>
      <c r="BJ237">
        <v>93.050073898877315</v>
      </c>
      <c r="BK237">
        <v>98.643869217669149</v>
      </c>
      <c r="BL237">
        <v>96.13102369892944</v>
      </c>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row>
    <row r="238">
      <c r="A238" t="s">
        <v>701</v>
      </c>
      <c r="B238">
        <v>2014</v>
      </c>
      <c r="C238" t="s">
        <v>709</v>
      </c>
      <c r="D238">
        <v>19</v>
      </c>
      <c r="E238" t="s">
        <v>60</v>
      </c>
      <c r="F238" t="s">
        <v>16</v>
      </c>
      <c r="G238" t="s">
        <v>716</v>
      </c>
      <c r="H238">
        <v>1.7268370074439361</v>
      </c>
      <c r="I238">
        <v>0.83391579844469521</v>
      </c>
      <c r="J238">
        <v>0.43101530387618198</v>
      </c>
      <c r="K238">
        <v>0.17958123773008269</v>
      </c>
      <c r="L238">
        <v>0.19479304487749549</v>
      </c>
      <c r="M238">
        <v>0.75959273661614413</v>
      </c>
      <c r="N238">
        <v>0.48334897108185959</v>
      </c>
      <c r="O238">
        <v>0.38585558032794182</v>
      </c>
      <c r="P238">
        <v>0.078292272926803005</v>
      </c>
      <c r="Q238">
        <v>0.22190415490641319</v>
      </c>
      <c r="R238">
        <v>2.889428454759293</v>
      </c>
      <c r="S238">
        <v>1.9836522846338049</v>
      </c>
      <c r="T238">
        <v>1.382253633697113</v>
      </c>
      <c r="U238">
        <v>1.2333750658238001</v>
      </c>
      <c r="V238">
        <v>0.1275740048813625</v>
      </c>
      <c r="W238" t="s">
        <v>617</v>
      </c>
      <c r="X238" t="s">
        <v>618</v>
      </c>
      <c r="Y238" t="s">
        <v>619</v>
      </c>
      <c r="Z238" t="s">
        <v>620</v>
      </c>
      <c r="AA238" t="s">
        <v>621</v>
      </c>
      <c r="AB238" t="s">
        <v>151</v>
      </c>
      <c r="AC238" t="s">
        <v>152</v>
      </c>
      <c r="AD238" t="s">
        <v>622</v>
      </c>
      <c r="AE238" t="s">
        <v>623</v>
      </c>
      <c r="AF238" t="s">
        <v>624</v>
      </c>
      <c r="AG238" t="s">
        <v>186</v>
      </c>
      <c r="AH238" t="s">
        <v>186</v>
      </c>
      <c r="AI238" t="s">
        <v>186</v>
      </c>
      <c r="AJ238" t="s">
        <v>186</v>
      </c>
      <c r="AK238" t="s">
        <v>186</v>
      </c>
      <c r="AL238" t="s">
        <v>186</v>
      </c>
      <c r="AM238" t="s">
        <v>186</v>
      </c>
      <c r="AN238" t="s">
        <v>186</v>
      </c>
      <c r="AO238" t="s">
        <v>186</v>
      </c>
      <c r="AP238" t="s">
        <v>186</v>
      </c>
      <c r="AQ238" t="s">
        <v>186</v>
      </c>
      <c r="AR238" t="s">
        <v>186</v>
      </c>
      <c r="AS238" t="s">
        <v>186</v>
      </c>
      <c r="AT238" t="s">
        <v>186</v>
      </c>
      <c r="AU238" t="s">
        <v>186</v>
      </c>
      <c r="AV238" t="s">
        <v>186</v>
      </c>
      <c r="AW238" t="s">
        <v>186</v>
      </c>
      <c r="AX238" t="s">
        <v>186</v>
      </c>
      <c r="AY238" t="s">
        <v>186</v>
      </c>
      <c r="AZ238" t="s">
        <v>186</v>
      </c>
      <c r="BA238" t="s">
        <v>186</v>
      </c>
      <c r="BB238" t="s">
        <v>186</v>
      </c>
      <c r="BC238">
        <v>0.56176655438113099</v>
      </c>
      <c r="BD238">
        <v>0.46284711001491918</v>
      </c>
      <c r="BE238">
        <v>0.53059326398735651</v>
      </c>
      <c r="BF238">
        <v>0.22034045154255461</v>
      </c>
      <c r="BG238">
        <v>0.91769211452230959</v>
      </c>
      <c r="BH238">
        <v>1.6922767615806249</v>
      </c>
      <c r="BI238">
        <v>1.114185700041447</v>
      </c>
      <c r="BJ238">
        <v>1.2445575432964351</v>
      </c>
      <c r="BK238">
        <v>0.50751962608296697</v>
      </c>
      <c r="BL238">
        <v>0.83993858964365298</v>
      </c>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row>
    <row r="239">
      <c r="A239" t="s">
        <v>701</v>
      </c>
      <c r="B239">
        <v>2014</v>
      </c>
      <c r="C239" t="s">
        <v>709</v>
      </c>
      <c r="D239">
        <v>20</v>
      </c>
      <c r="E239" t="s">
        <v>60</v>
      </c>
      <c r="F239" t="s">
        <v>22</v>
      </c>
      <c r="G239" t="s">
        <v>717</v>
      </c>
      <c r="H239">
        <v>2.5329361695259398</v>
      </c>
      <c r="I239">
        <v>1.0792949475847931</v>
      </c>
      <c r="J239">
        <v>0.89500592937992673</v>
      </c>
      <c r="K239">
        <v>0.79961166422791341</v>
      </c>
      <c r="L239">
        <v>0.40214933593587149</v>
      </c>
      <c r="M239">
        <v>1.263922258160737</v>
      </c>
      <c r="N239">
        <v>0.95618313430149093</v>
      </c>
      <c r="O239">
        <v>0.82449422191230304</v>
      </c>
      <c r="P239">
        <v>0.69127414624562711</v>
      </c>
      <c r="Q239">
        <v>0.34209990231963461</v>
      </c>
      <c r="R239">
        <v>4.9393441229828543</v>
      </c>
      <c r="S239">
        <v>2.4490960535945692</v>
      </c>
      <c r="T239">
        <v>1.68284612813532</v>
      </c>
      <c r="U239">
        <v>1.3399618216769229</v>
      </c>
      <c r="V239">
        <v>0.62064342173046461</v>
      </c>
      <c r="W239" t="s">
        <v>617</v>
      </c>
      <c r="X239" t="s">
        <v>618</v>
      </c>
      <c r="Y239" t="s">
        <v>619</v>
      </c>
      <c r="Z239" t="s">
        <v>620</v>
      </c>
      <c r="AA239" t="s">
        <v>621</v>
      </c>
      <c r="AB239" t="s">
        <v>151</v>
      </c>
      <c r="AC239" t="s">
        <v>152</v>
      </c>
      <c r="AD239" t="s">
        <v>622</v>
      </c>
      <c r="AE239" t="s">
        <v>623</v>
      </c>
      <c r="AF239" t="s">
        <v>624</v>
      </c>
      <c r="AG239" t="s">
        <v>186</v>
      </c>
      <c r="AH239" t="s">
        <v>186</v>
      </c>
      <c r="AI239" t="s">
        <v>186</v>
      </c>
      <c r="AJ239" t="s">
        <v>186</v>
      </c>
      <c r="AK239" t="s">
        <v>186</v>
      </c>
      <c r="AL239" t="s">
        <v>186</v>
      </c>
      <c r="AM239" t="s">
        <v>186</v>
      </c>
      <c r="AN239" t="s">
        <v>186</v>
      </c>
      <c r="AO239" t="s">
        <v>186</v>
      </c>
      <c r="AP239" t="s">
        <v>186</v>
      </c>
      <c r="AQ239" t="s">
        <v>186</v>
      </c>
      <c r="AR239" t="s">
        <v>186</v>
      </c>
      <c r="AS239" t="s">
        <v>186</v>
      </c>
      <c r="AT239" t="s">
        <v>186</v>
      </c>
      <c r="AU239" t="s">
        <v>186</v>
      </c>
      <c r="AV239" t="s">
        <v>186</v>
      </c>
      <c r="AW239" t="s">
        <v>186</v>
      </c>
      <c r="AX239" t="s">
        <v>186</v>
      </c>
      <c r="AY239" t="s">
        <v>186</v>
      </c>
      <c r="AZ239" t="s">
        <v>186</v>
      </c>
      <c r="BA239" t="s">
        <v>186</v>
      </c>
      <c r="BB239" t="s">
        <v>186</v>
      </c>
      <c r="BC239">
        <v>0.58409915674734447</v>
      </c>
      <c r="BD239">
        <v>0.99585468697058865</v>
      </c>
      <c r="BE239">
        <v>0.3330290739086964</v>
      </c>
      <c r="BF239">
        <v>2.807081013480452</v>
      </c>
      <c r="BG239">
        <v>1.4153689829261229</v>
      </c>
      <c r="BH239">
        <v>1.872263065420446</v>
      </c>
      <c r="BI239">
        <v>0.52540711836224174</v>
      </c>
      <c r="BJ239">
        <v>4.3200925259791507</v>
      </c>
      <c r="BK239">
        <v>0.78599024530192518</v>
      </c>
      <c r="BL239">
        <v>1.5058821413817449</v>
      </c>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row>
    <row r="240">
      <c r="A240" t="s">
        <v>701</v>
      </c>
      <c r="B240">
        <v>2014</v>
      </c>
      <c r="C240" t="s">
        <v>709</v>
      </c>
      <c r="D240">
        <v>21</v>
      </c>
      <c r="E240" t="s">
        <v>60</v>
      </c>
      <c r="F240" t="s">
        <v>17</v>
      </c>
      <c r="G240" t="s">
        <v>718</v>
      </c>
      <c r="H240">
        <v>3.7912314578043551</v>
      </c>
      <c r="I240">
        <v>0.50483668123338887</v>
      </c>
      <c r="J240">
        <v>0.1853135130087277</v>
      </c>
      <c r="K240">
        <v>0.093395022036934602</v>
      </c>
      <c r="L240">
        <v>0.056471467351094699</v>
      </c>
      <c r="M240">
        <v>0.28616494889119137</v>
      </c>
      <c r="N240">
        <v>0.19233527007381129</v>
      </c>
      <c r="O240">
        <v>0.1179944307634173</v>
      </c>
      <c r="P240">
        <v>0.038816022365954397</v>
      </c>
      <c r="Q240">
        <v>0.065952370431044099</v>
      </c>
      <c r="R240">
        <v>10.184336804022321</v>
      </c>
      <c r="S240">
        <v>3.2113579648323651</v>
      </c>
      <c r="T240">
        <v>1.4940434060033529</v>
      </c>
      <c r="U240">
        <v>0.97901540945887489</v>
      </c>
      <c r="V240">
        <v>0.27091421901352319</v>
      </c>
      <c r="W240" t="s">
        <v>617</v>
      </c>
      <c r="X240" t="s">
        <v>618</v>
      </c>
      <c r="Y240" t="s">
        <v>619</v>
      </c>
      <c r="Z240" t="s">
        <v>620</v>
      </c>
      <c r="AA240" t="s">
        <v>621</v>
      </c>
      <c r="AB240" t="s">
        <v>151</v>
      </c>
      <c r="AC240" t="s">
        <v>152</v>
      </c>
      <c r="AD240" t="s">
        <v>622</v>
      </c>
      <c r="AE240" t="s">
        <v>623</v>
      </c>
      <c r="AF240" t="s">
        <v>624</v>
      </c>
      <c r="AG240" t="s">
        <v>186</v>
      </c>
      <c r="AH240" t="s">
        <v>186</v>
      </c>
      <c r="AI240" t="s">
        <v>186</v>
      </c>
      <c r="AJ240" t="s">
        <v>186</v>
      </c>
      <c r="AK240" t="s">
        <v>186</v>
      </c>
      <c r="AL240" t="s">
        <v>186</v>
      </c>
      <c r="AM240" t="s">
        <v>186</v>
      </c>
      <c r="AN240" t="s">
        <v>186</v>
      </c>
      <c r="AO240" t="s">
        <v>186</v>
      </c>
      <c r="AP240" t="s">
        <v>186</v>
      </c>
      <c r="AQ240" t="s">
        <v>186</v>
      </c>
      <c r="AR240" t="s">
        <v>186</v>
      </c>
      <c r="AS240" t="s">
        <v>186</v>
      </c>
      <c r="AT240" t="s">
        <v>186</v>
      </c>
      <c r="AU240" t="s">
        <v>186</v>
      </c>
      <c r="AV240" t="s">
        <v>186</v>
      </c>
      <c r="AW240" t="s">
        <v>186</v>
      </c>
      <c r="AX240" t="s">
        <v>186</v>
      </c>
      <c r="AY240" t="s">
        <v>186</v>
      </c>
      <c r="AZ240" t="s">
        <v>186</v>
      </c>
      <c r="BA240" t="s">
        <v>186</v>
      </c>
      <c r="BB240" t="s">
        <v>186</v>
      </c>
      <c r="BC240">
        <v>0.97976953887563345</v>
      </c>
      <c r="BD240">
        <v>0.93744852529620504</v>
      </c>
      <c r="BE240">
        <v>0.65343108514243731</v>
      </c>
      <c r="BF240">
        <v>1.9780866456995949</v>
      </c>
      <c r="BG240">
        <v>0.9769856969716415</v>
      </c>
      <c r="BH240">
        <v>3.8946716462087201</v>
      </c>
      <c r="BI240">
        <v>2.9508020920296429</v>
      </c>
      <c r="BJ240">
        <v>1.3852760318470989</v>
      </c>
      <c r="BK240">
        <v>0.062620910945958896</v>
      </c>
      <c r="BL240">
        <v>1.523155570045162</v>
      </c>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row>
    <row r="241">
      <c r="A241" t="s">
        <v>701</v>
      </c>
      <c r="B241">
        <v>2014</v>
      </c>
      <c r="C241" t="s">
        <v>709</v>
      </c>
      <c r="D241">
        <v>22</v>
      </c>
      <c r="E241" t="s">
        <v>54</v>
      </c>
      <c r="F241" t="s">
        <v>49</v>
      </c>
      <c r="G241" t="s">
        <v>186</v>
      </c>
      <c r="H241">
        <v>1.8434178418336089</v>
      </c>
      <c r="I241">
        <v>0.8473387597409876</v>
      </c>
      <c r="J241">
        <v>0.43572249874498592</v>
      </c>
      <c r="K241">
        <v>0.1811993601315264</v>
      </c>
      <c r="L241">
        <v>0.19569052232292941</v>
      </c>
      <c r="M241">
        <v>0.77155247279259487</v>
      </c>
      <c r="N241">
        <v>0.48896482205407182</v>
      </c>
      <c r="O241">
        <v>0.38952682646651648</v>
      </c>
      <c r="P241">
        <v>0.0788680810325946</v>
      </c>
      <c r="Q241">
        <v>0.2228133498444454</v>
      </c>
      <c r="R241">
        <v>3.404281060155713</v>
      </c>
      <c r="S241">
        <v>2.102673130334189</v>
      </c>
      <c r="T241">
        <v>1.4276071353692761</v>
      </c>
      <c r="U241">
        <v>1.2626557655341599</v>
      </c>
      <c r="V241">
        <v>0.12872163243058779</v>
      </c>
      <c r="W241" t="s">
        <v>617</v>
      </c>
      <c r="X241" t="s">
        <v>618</v>
      </c>
      <c r="Y241" t="s">
        <v>619</v>
      </c>
      <c r="Z241" t="s">
        <v>620</v>
      </c>
      <c r="AA241" t="s">
        <v>621</v>
      </c>
      <c r="AB241" t="s">
        <v>151</v>
      </c>
      <c r="AC241" t="s">
        <v>152</v>
      </c>
      <c r="AD241" t="s">
        <v>622</v>
      </c>
      <c r="AE241" t="s">
        <v>623</v>
      </c>
      <c r="AF241" t="s">
        <v>624</v>
      </c>
      <c r="AG241" t="s">
        <v>186</v>
      </c>
      <c r="AH241" t="s">
        <v>186</v>
      </c>
      <c r="AI241" t="s">
        <v>186</v>
      </c>
      <c r="AJ241" t="s">
        <v>186</v>
      </c>
      <c r="AK241" t="s">
        <v>186</v>
      </c>
      <c r="AL241" t="s">
        <v>186</v>
      </c>
      <c r="AM241" t="s">
        <v>186</v>
      </c>
      <c r="AN241" t="s">
        <v>186</v>
      </c>
      <c r="AO241" t="s">
        <v>186</v>
      </c>
      <c r="AP241" t="s">
        <v>186</v>
      </c>
      <c r="AQ241" t="s">
        <v>186</v>
      </c>
      <c r="AR241" t="s">
        <v>186</v>
      </c>
      <c r="AS241" t="s">
        <v>186</v>
      </c>
      <c r="AT241" t="s">
        <v>186</v>
      </c>
      <c r="AU241" t="s">
        <v>186</v>
      </c>
      <c r="AV241" t="s">
        <v>186</v>
      </c>
      <c r="AW241" t="s">
        <v>186</v>
      </c>
      <c r="AX241" t="s">
        <v>186</v>
      </c>
      <c r="AY241" t="s">
        <v>186</v>
      </c>
      <c r="AZ241" t="s">
        <v>186</v>
      </c>
      <c r="BA241" t="s">
        <v>186</v>
      </c>
      <c r="BB241" t="s">
        <v>186</v>
      </c>
      <c r="BC241">
        <v>0.57069141882880126</v>
      </c>
      <c r="BD241">
        <v>0.47197175511759959</v>
      </c>
      <c r="BE241">
        <v>0.53587950177286769</v>
      </c>
      <c r="BF241">
        <v>0.2314139994006916</v>
      </c>
      <c r="BG241">
        <v>0.94018466638833187</v>
      </c>
      <c r="BH241">
        <v>1.79584178483629</v>
      </c>
      <c r="BI241">
        <v>1.1543120001057821</v>
      </c>
      <c r="BJ241">
        <v>1.319860446201182</v>
      </c>
      <c r="BK241">
        <v>0.51186335562353313</v>
      </c>
      <c r="BL241">
        <v>0.86617536819331931</v>
      </c>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row>
    <row r="242">
      <c r="A242" t="s">
        <v>701</v>
      </c>
      <c r="B242">
        <v>2014</v>
      </c>
      <c r="C242" t="s">
        <v>709</v>
      </c>
      <c r="D242">
        <v>23</v>
      </c>
      <c r="E242" t="s">
        <v>54</v>
      </c>
      <c r="F242" t="s">
        <v>48</v>
      </c>
      <c r="G242" t="s">
        <v>186</v>
      </c>
      <c r="H242">
        <v>98.156582158166458</v>
      </c>
      <c r="I242">
        <v>99.152661240258979</v>
      </c>
      <c r="J242">
        <v>99.564277501255035</v>
      </c>
      <c r="K242">
        <v>99.818800639868471</v>
      </c>
      <c r="L242">
        <v>99.804309477677066</v>
      </c>
      <c r="M242">
        <v>99.228447527207393</v>
      </c>
      <c r="N242">
        <v>99.511035177945956</v>
      </c>
      <c r="O242">
        <v>99.610473173533478</v>
      </c>
      <c r="P242">
        <v>99.921131918967404</v>
      </c>
      <c r="Q242">
        <v>99.777186650155571</v>
      </c>
      <c r="R242">
        <v>96.595718939844318</v>
      </c>
      <c r="S242">
        <v>97.897326869665775</v>
      </c>
      <c r="T242">
        <v>98.572392864630672</v>
      </c>
      <c r="U242">
        <v>98.737344234465837</v>
      </c>
      <c r="V242">
        <v>99.871278367569403</v>
      </c>
      <c r="W242" t="s">
        <v>617</v>
      </c>
      <c r="X242" t="s">
        <v>618</v>
      </c>
      <c r="Y242" t="s">
        <v>619</v>
      </c>
      <c r="Z242" t="s">
        <v>620</v>
      </c>
      <c r="AA242" t="s">
        <v>621</v>
      </c>
      <c r="AB242" t="s">
        <v>151</v>
      </c>
      <c r="AC242" t="s">
        <v>152</v>
      </c>
      <c r="AD242" t="s">
        <v>622</v>
      </c>
      <c r="AE242" t="s">
        <v>623</v>
      </c>
      <c r="AF242" t="s">
        <v>624</v>
      </c>
      <c r="AG242" t="s">
        <v>186</v>
      </c>
      <c r="AH242" t="s">
        <v>186</v>
      </c>
      <c r="AI242" t="s">
        <v>186</v>
      </c>
      <c r="AJ242" t="s">
        <v>186</v>
      </c>
      <c r="AK242" t="s">
        <v>186</v>
      </c>
      <c r="AL242" t="s">
        <v>186</v>
      </c>
      <c r="AM242" t="s">
        <v>186</v>
      </c>
      <c r="AN242" t="s">
        <v>186</v>
      </c>
      <c r="AO242" t="s">
        <v>186</v>
      </c>
      <c r="AP242" t="s">
        <v>186</v>
      </c>
      <c r="AQ242" t="s">
        <v>186</v>
      </c>
      <c r="AR242" t="s">
        <v>186</v>
      </c>
      <c r="AS242" t="s">
        <v>186</v>
      </c>
      <c r="AT242" t="s">
        <v>186</v>
      </c>
      <c r="AU242" t="s">
        <v>186</v>
      </c>
      <c r="AV242" t="s">
        <v>186</v>
      </c>
      <c r="AW242" t="s">
        <v>186</v>
      </c>
      <c r="AX242" t="s">
        <v>186</v>
      </c>
      <c r="AY242" t="s">
        <v>186</v>
      </c>
      <c r="AZ242" t="s">
        <v>186</v>
      </c>
      <c r="BA242" t="s">
        <v>186</v>
      </c>
      <c r="BB242" t="s">
        <v>186</v>
      </c>
      <c r="BC242">
        <v>99.429308581171213</v>
      </c>
      <c r="BD242">
        <v>99.528028244882378</v>
      </c>
      <c r="BE242">
        <v>99.464120498227146</v>
      </c>
      <c r="BF242">
        <v>99.768586000599285</v>
      </c>
      <c r="BG242">
        <v>99.059815333611667</v>
      </c>
      <c r="BH242">
        <v>98.204158215163702</v>
      </c>
      <c r="BI242">
        <v>98.845687999894196</v>
      </c>
      <c r="BJ242">
        <v>98.680139553798782</v>
      </c>
      <c r="BK242">
        <v>99.488136644376482</v>
      </c>
      <c r="BL242">
        <v>99.133824631806661</v>
      </c>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row>
    <row r="243">
      <c r="A243" t="s">
        <v>701</v>
      </c>
      <c r="B243">
        <v>2014</v>
      </c>
      <c r="C243" t="s">
        <v>709</v>
      </c>
      <c r="D243">
        <v>24</v>
      </c>
      <c r="E243" t="s">
        <v>47</v>
      </c>
      <c r="F243" t="s">
        <v>59</v>
      </c>
      <c r="G243" t="s">
        <v>186</v>
      </c>
      <c r="H243">
        <v>85.519109863378077</v>
      </c>
      <c r="I243">
        <v>90.195645267972708</v>
      </c>
      <c r="J243">
        <v>84.654402141761835</v>
      </c>
      <c r="K243">
        <v>99.490194586803057</v>
      </c>
      <c r="L243">
        <v>100</v>
      </c>
      <c r="M243">
        <v>91.582403371306398</v>
      </c>
      <c r="N243">
        <v>84.034661930175517</v>
      </c>
      <c r="O243">
        <v>100</v>
      </c>
      <c r="P243">
        <v>100</v>
      </c>
      <c r="Q243">
        <v>100</v>
      </c>
      <c r="R243">
        <v>82.040366435069117</v>
      </c>
      <c r="S243">
        <v>83.085307498894295</v>
      </c>
      <c r="T243">
        <v>95.543242667765611</v>
      </c>
      <c r="U243">
        <v>85.079234751648102</v>
      </c>
      <c r="V243">
        <v>99.075711097988872</v>
      </c>
      <c r="W243" t="s">
        <v>617</v>
      </c>
      <c r="X243" t="s">
        <v>618</v>
      </c>
      <c r="Y243" t="s">
        <v>619</v>
      </c>
      <c r="Z243" t="s">
        <v>620</v>
      </c>
      <c r="AA243" t="s">
        <v>621</v>
      </c>
      <c r="AB243" t="s">
        <v>151</v>
      </c>
      <c r="AC243" t="s">
        <v>152</v>
      </c>
      <c r="AD243" t="s">
        <v>622</v>
      </c>
      <c r="AE243" t="s">
        <v>623</v>
      </c>
      <c r="AF243" t="s">
        <v>624</v>
      </c>
      <c r="AG243" t="s">
        <v>186</v>
      </c>
      <c r="AH243" t="s">
        <v>186</v>
      </c>
      <c r="AI243" t="s">
        <v>186</v>
      </c>
      <c r="AJ243" t="s">
        <v>186</v>
      </c>
      <c r="AK243" t="s">
        <v>186</v>
      </c>
      <c r="AL243" t="s">
        <v>186</v>
      </c>
      <c r="AM243" t="s">
        <v>186</v>
      </c>
      <c r="AN243" t="s">
        <v>186</v>
      </c>
      <c r="AO243" t="s">
        <v>186</v>
      </c>
      <c r="AP243" t="s">
        <v>186</v>
      </c>
      <c r="AQ243" t="s">
        <v>186</v>
      </c>
      <c r="AR243" t="s">
        <v>186</v>
      </c>
      <c r="AS243" t="s">
        <v>186</v>
      </c>
      <c r="AT243" t="s">
        <v>186</v>
      </c>
      <c r="AU243" t="s">
        <v>186</v>
      </c>
      <c r="AV243" t="s">
        <v>186</v>
      </c>
      <c r="AW243" t="s">
        <v>186</v>
      </c>
      <c r="AX243" t="s">
        <v>186</v>
      </c>
      <c r="AY243" t="s">
        <v>186</v>
      </c>
      <c r="AZ243" t="s">
        <v>186</v>
      </c>
      <c r="BA243" t="s">
        <v>186</v>
      </c>
      <c r="BB243" t="s">
        <v>186</v>
      </c>
      <c r="BC243">
        <v>67.649055836796506</v>
      </c>
      <c r="BD243">
        <v>74.710196684146226</v>
      </c>
      <c r="BE243">
        <v>44.925555042217219</v>
      </c>
      <c r="BF243">
        <v>94.256444040553049</v>
      </c>
      <c r="BG243">
        <v>77.70740733810031</v>
      </c>
      <c r="BH243">
        <v>91.270333255203411</v>
      </c>
      <c r="BI243">
        <v>81.244590107362697</v>
      </c>
      <c r="BJ243">
        <v>91.326563757551156</v>
      </c>
      <c r="BK243">
        <v>91.560591973027257</v>
      </c>
      <c r="BL243">
        <v>72.05874941138164</v>
      </c>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row>
    <row r="244">
      <c r="A244" t="s">
        <v>701</v>
      </c>
      <c r="B244">
        <v>2014</v>
      </c>
      <c r="C244" t="s">
        <v>709</v>
      </c>
      <c r="D244">
        <v>29</v>
      </c>
      <c r="E244" t="s">
        <v>57</v>
      </c>
      <c r="F244" t="s">
        <v>49</v>
      </c>
      <c r="G244" t="s">
        <v>719</v>
      </c>
      <c r="H244">
        <v>72.181421602263114</v>
      </c>
      <c r="I244">
        <v>82.896986802103115</v>
      </c>
      <c r="J244">
        <v>86.748351115188811</v>
      </c>
      <c r="K244">
        <v>89.833208362433695</v>
      </c>
      <c r="L244">
        <v>94.088084146155737</v>
      </c>
      <c r="M244">
        <v>86.577840286334975</v>
      </c>
      <c r="N244">
        <v>88.534611297477966</v>
      </c>
      <c r="O244">
        <v>89.878761843187434</v>
      </c>
      <c r="P244">
        <v>91.571686986207268</v>
      </c>
      <c r="Q244">
        <v>94.551821232194939</v>
      </c>
      <c r="R244">
        <v>58.385475019430693</v>
      </c>
      <c r="S244">
        <v>63.897312311922391</v>
      </c>
      <c r="T244">
        <v>68.475199152942992</v>
      </c>
      <c r="U244">
        <v>75.502007452592679</v>
      </c>
      <c r="V244">
        <v>82.706005807686324</v>
      </c>
      <c r="W244" t="s">
        <v>617</v>
      </c>
      <c r="X244" t="s">
        <v>618</v>
      </c>
      <c r="Y244" t="s">
        <v>619</v>
      </c>
      <c r="Z244" t="s">
        <v>620</v>
      </c>
      <c r="AA244" t="s">
        <v>621</v>
      </c>
      <c r="AB244" t="s">
        <v>151</v>
      </c>
      <c r="AC244" t="s">
        <v>152</v>
      </c>
      <c r="AD244" t="s">
        <v>622</v>
      </c>
      <c r="AE244" t="s">
        <v>623</v>
      </c>
      <c r="AF244" t="s">
        <v>624</v>
      </c>
      <c r="AG244" t="s">
        <v>186</v>
      </c>
      <c r="AH244" t="s">
        <v>186</v>
      </c>
      <c r="AI244" t="s">
        <v>186</v>
      </c>
      <c r="AJ244" t="s">
        <v>186</v>
      </c>
      <c r="AK244" t="s">
        <v>186</v>
      </c>
      <c r="AL244" t="s">
        <v>186</v>
      </c>
      <c r="AM244" t="s">
        <v>186</v>
      </c>
      <c r="AN244" t="s">
        <v>186</v>
      </c>
      <c r="AO244" t="s">
        <v>186</v>
      </c>
      <c r="AP244" t="s">
        <v>186</v>
      </c>
      <c r="AQ244" t="s">
        <v>186</v>
      </c>
      <c r="AR244" t="s">
        <v>186</v>
      </c>
      <c r="AS244" t="s">
        <v>186</v>
      </c>
      <c r="AT244" t="s">
        <v>186</v>
      </c>
      <c r="AU244" t="s">
        <v>186</v>
      </c>
      <c r="AV244" t="s">
        <v>186</v>
      </c>
      <c r="AW244" t="s">
        <v>186</v>
      </c>
      <c r="AX244" t="s">
        <v>186</v>
      </c>
      <c r="AY244" t="s">
        <v>186</v>
      </c>
      <c r="AZ244" t="s">
        <v>186</v>
      </c>
      <c r="BA244" t="s">
        <v>186</v>
      </c>
      <c r="BB244" t="s">
        <v>186</v>
      </c>
      <c r="BC244">
        <v>70.94386483720443</v>
      </c>
      <c r="BD244">
        <v>93.996725843083695</v>
      </c>
      <c r="BE244">
        <v>91.068556732336575</v>
      </c>
      <c r="BF244">
        <v>79.370396203333172</v>
      </c>
      <c r="BG244">
        <v>76.775256088533453</v>
      </c>
      <c r="BH244">
        <v>86.80886260437515</v>
      </c>
      <c r="BI244">
        <v>88.410170329849535</v>
      </c>
      <c r="BJ244">
        <v>68.760887252939966</v>
      </c>
      <c r="BK244">
        <v>90.472462947192128</v>
      </c>
      <c r="BL244">
        <v>78.180505467186691</v>
      </c>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row>
    <row r="245">
      <c r="A245" t="s">
        <v>701</v>
      </c>
      <c r="B245">
        <v>2014</v>
      </c>
      <c r="C245" t="s">
        <v>709</v>
      </c>
      <c r="D245">
        <v>30</v>
      </c>
      <c r="E245" t="s">
        <v>57</v>
      </c>
      <c r="F245" t="s">
        <v>48</v>
      </c>
      <c r="G245" t="s">
        <v>186</v>
      </c>
      <c r="H245">
        <v>27.818578397736889</v>
      </c>
      <c r="I245">
        <v>17.103013197896878</v>
      </c>
      <c r="J245">
        <v>13.25164888481123</v>
      </c>
      <c r="K245">
        <v>10.16679163756611</v>
      </c>
      <c r="L245">
        <v>5.9119158538439311</v>
      </c>
      <c r="M245">
        <v>13.422159713665071</v>
      </c>
      <c r="N245">
        <v>11.465388702521951</v>
      </c>
      <c r="O245">
        <v>10.121238156812529</v>
      </c>
      <c r="P245">
        <v>8.4283130137926499</v>
      </c>
      <c r="Q245">
        <v>5.448178767805115</v>
      </c>
      <c r="R245">
        <v>41.614524980569257</v>
      </c>
      <c r="S245">
        <v>36.102687688077467</v>
      </c>
      <c r="T245">
        <v>31.524800847056969</v>
      </c>
      <c r="U245">
        <v>24.497992547407438</v>
      </c>
      <c r="V245">
        <v>17.293994192313651</v>
      </c>
      <c r="W245" t="s">
        <v>617</v>
      </c>
      <c r="X245" t="s">
        <v>618</v>
      </c>
      <c r="Y245" t="s">
        <v>619</v>
      </c>
      <c r="Z245" t="s">
        <v>620</v>
      </c>
      <c r="AA245" t="s">
        <v>621</v>
      </c>
      <c r="AB245" t="s">
        <v>151</v>
      </c>
      <c r="AC245" t="s">
        <v>152</v>
      </c>
      <c r="AD245" t="s">
        <v>622</v>
      </c>
      <c r="AE245" t="s">
        <v>623</v>
      </c>
      <c r="AF245" t="s">
        <v>624</v>
      </c>
      <c r="AG245" t="s">
        <v>186</v>
      </c>
      <c r="AH245" t="s">
        <v>186</v>
      </c>
      <c r="AI245" t="s">
        <v>186</v>
      </c>
      <c r="AJ245" t="s">
        <v>186</v>
      </c>
      <c r="AK245" t="s">
        <v>186</v>
      </c>
      <c r="AL245" t="s">
        <v>186</v>
      </c>
      <c r="AM245" t="s">
        <v>186</v>
      </c>
      <c r="AN245" t="s">
        <v>186</v>
      </c>
      <c r="AO245" t="s">
        <v>186</v>
      </c>
      <c r="AP245" t="s">
        <v>186</v>
      </c>
      <c r="AQ245" t="s">
        <v>186</v>
      </c>
      <c r="AR245" t="s">
        <v>186</v>
      </c>
      <c r="AS245" t="s">
        <v>186</v>
      </c>
      <c r="AT245" t="s">
        <v>186</v>
      </c>
      <c r="AU245" t="s">
        <v>186</v>
      </c>
      <c r="AV245" t="s">
        <v>186</v>
      </c>
      <c r="AW245" t="s">
        <v>186</v>
      </c>
      <c r="AX245" t="s">
        <v>186</v>
      </c>
      <c r="AY245" t="s">
        <v>186</v>
      </c>
      <c r="AZ245" t="s">
        <v>186</v>
      </c>
      <c r="BA245" t="s">
        <v>186</v>
      </c>
      <c r="BB245" t="s">
        <v>186</v>
      </c>
      <c r="BC245">
        <v>29.056135162795389</v>
      </c>
      <c r="BD245">
        <v>6.0032741569162873</v>
      </c>
      <c r="BE245">
        <v>8.9314432676634752</v>
      </c>
      <c r="BF245">
        <v>20.62960379666697</v>
      </c>
      <c r="BG245">
        <v>23.224743911466501</v>
      </c>
      <c r="BH245">
        <v>13.191137395624979</v>
      </c>
      <c r="BI245">
        <v>11.58982967015057</v>
      </c>
      <c r="BJ245">
        <v>31.2391127470603</v>
      </c>
      <c r="BK245">
        <v>9.5275370528076628</v>
      </c>
      <c r="BL245">
        <v>21.819494532813071</v>
      </c>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row>
    <row r="246">
      <c r="A246" t="s">
        <v>701</v>
      </c>
      <c r="B246">
        <v>2014</v>
      </c>
      <c r="C246" t="s">
        <v>709</v>
      </c>
      <c r="D246">
        <v>31</v>
      </c>
      <c r="E246" t="s">
        <v>103</v>
      </c>
      <c r="F246" t="s">
        <v>49</v>
      </c>
      <c r="G246" t="s">
        <v>720</v>
      </c>
      <c r="H246">
        <v>57.540265763528829</v>
      </c>
      <c r="I246">
        <v>73.784200353608313</v>
      </c>
      <c r="J246">
        <v>80.257992969401926</v>
      </c>
      <c r="K246">
        <v>85.409350153533836</v>
      </c>
      <c r="L246">
        <v>92.429397018971926</v>
      </c>
      <c r="M246">
        <v>72.882643745574967</v>
      </c>
      <c r="N246">
        <v>79.660655482520099</v>
      </c>
      <c r="O246">
        <v>84.338517460810394</v>
      </c>
      <c r="P246">
        <v>88.01340716559767</v>
      </c>
      <c r="Q246">
        <v>93.116752753265359</v>
      </c>
      <c r="R246">
        <v>41.37073235694583</v>
      </c>
      <c r="S246">
        <v>52.527205487251038</v>
      </c>
      <c r="T246">
        <v>59.142539340634777</v>
      </c>
      <c r="U246">
        <v>70.657261848281621</v>
      </c>
      <c r="V246">
        <v>79.176415164817087</v>
      </c>
      <c r="W246" t="s">
        <v>617</v>
      </c>
      <c r="X246" t="s">
        <v>618</v>
      </c>
      <c r="Y246" t="s">
        <v>619</v>
      </c>
      <c r="Z246" t="s">
        <v>620</v>
      </c>
      <c r="AA246" t="s">
        <v>621</v>
      </c>
      <c r="AB246" t="s">
        <v>151</v>
      </c>
      <c r="AC246" t="s">
        <v>152</v>
      </c>
      <c r="AD246" t="s">
        <v>622</v>
      </c>
      <c r="AE246" t="s">
        <v>623</v>
      </c>
      <c r="AF246" t="s">
        <v>624</v>
      </c>
      <c r="AG246" t="s">
        <v>186</v>
      </c>
      <c r="AH246" t="s">
        <v>186</v>
      </c>
      <c r="AI246" t="s">
        <v>186</v>
      </c>
      <c r="AJ246" t="s">
        <v>186</v>
      </c>
      <c r="AK246" t="s">
        <v>186</v>
      </c>
      <c r="AL246" t="s">
        <v>186</v>
      </c>
      <c r="AM246" t="s">
        <v>186</v>
      </c>
      <c r="AN246" t="s">
        <v>186</v>
      </c>
      <c r="AO246" t="s">
        <v>186</v>
      </c>
      <c r="AP246" t="s">
        <v>186</v>
      </c>
      <c r="AQ246" t="s">
        <v>186</v>
      </c>
      <c r="AR246" t="s">
        <v>186</v>
      </c>
      <c r="AS246" t="s">
        <v>186</v>
      </c>
      <c r="AT246" t="s">
        <v>186</v>
      </c>
      <c r="AU246" t="s">
        <v>186</v>
      </c>
      <c r="AV246" t="s">
        <v>186</v>
      </c>
      <c r="AW246" t="s">
        <v>186</v>
      </c>
      <c r="AX246" t="s">
        <v>186</v>
      </c>
      <c r="AY246" t="s">
        <v>186</v>
      </c>
      <c r="AZ246" t="s">
        <v>186</v>
      </c>
      <c r="BA246" t="s">
        <v>186</v>
      </c>
      <c r="BB246" t="s">
        <v>186</v>
      </c>
      <c r="BC246">
        <v>66.27128324543925</v>
      </c>
      <c r="BD246">
        <v>90.536892118495956</v>
      </c>
      <c r="BE246">
        <v>85.691498642394365</v>
      </c>
      <c r="BF246">
        <v>74.698029677270355</v>
      </c>
      <c r="BG246">
        <v>68.93022947668365</v>
      </c>
      <c r="BH246">
        <v>77.598627670180065</v>
      </c>
      <c r="BI246">
        <v>77.954666618907439</v>
      </c>
      <c r="BJ246">
        <v>62.179003752735852</v>
      </c>
      <c r="BK246">
        <v>81.863129292770779</v>
      </c>
      <c r="BL246">
        <v>70.16240850087199</v>
      </c>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row>
    <row r="247">
      <c r="A247" t="s">
        <v>701</v>
      </c>
      <c r="B247">
        <v>2014</v>
      </c>
      <c r="C247" t="s">
        <v>709</v>
      </c>
      <c r="D247">
        <v>32</v>
      </c>
      <c r="E247" t="s">
        <v>103</v>
      </c>
      <c r="F247" t="s">
        <v>48</v>
      </c>
      <c r="G247" t="s">
        <v>186</v>
      </c>
      <c r="H247">
        <v>42.45973423647095</v>
      </c>
      <c r="I247">
        <v>26.21579964639195</v>
      </c>
      <c r="J247">
        <v>19.742007030598089</v>
      </c>
      <c r="K247">
        <v>14.59064984646592</v>
      </c>
      <c r="L247">
        <v>7.5706029810277036</v>
      </c>
      <c r="M247">
        <v>27.117356254424969</v>
      </c>
      <c r="N247">
        <v>20.33934451747966</v>
      </c>
      <c r="O247">
        <v>15.661482539189519</v>
      </c>
      <c r="P247">
        <v>11.986592834402281</v>
      </c>
      <c r="Q247">
        <v>6.8832472467346921</v>
      </c>
      <c r="R247">
        <v>58.629267643054121</v>
      </c>
      <c r="S247">
        <v>47.472794512748948</v>
      </c>
      <c r="T247">
        <v>40.857460659365167</v>
      </c>
      <c r="U247">
        <v>29.34273815171851</v>
      </c>
      <c r="V247">
        <v>20.823584835182938</v>
      </c>
      <c r="W247" t="s">
        <v>617</v>
      </c>
      <c r="X247" t="s">
        <v>618</v>
      </c>
      <c r="Y247" t="s">
        <v>619</v>
      </c>
      <c r="Z247" t="s">
        <v>620</v>
      </c>
      <c r="AA247" t="s">
        <v>621</v>
      </c>
      <c r="AB247" t="s">
        <v>151</v>
      </c>
      <c r="AC247" t="s">
        <v>152</v>
      </c>
      <c r="AD247" t="s">
        <v>622</v>
      </c>
      <c r="AE247" t="s">
        <v>623</v>
      </c>
      <c r="AF247" t="s">
        <v>624</v>
      </c>
      <c r="AG247" t="s">
        <v>186</v>
      </c>
      <c r="AH247" t="s">
        <v>186</v>
      </c>
      <c r="AI247" t="s">
        <v>186</v>
      </c>
      <c r="AJ247" t="s">
        <v>186</v>
      </c>
      <c r="AK247" t="s">
        <v>186</v>
      </c>
      <c r="AL247" t="s">
        <v>186</v>
      </c>
      <c r="AM247" t="s">
        <v>186</v>
      </c>
      <c r="AN247" t="s">
        <v>186</v>
      </c>
      <c r="AO247" t="s">
        <v>186</v>
      </c>
      <c r="AP247" t="s">
        <v>186</v>
      </c>
      <c r="AQ247" t="s">
        <v>186</v>
      </c>
      <c r="AR247" t="s">
        <v>186</v>
      </c>
      <c r="AS247" t="s">
        <v>186</v>
      </c>
      <c r="AT247" t="s">
        <v>186</v>
      </c>
      <c r="AU247" t="s">
        <v>186</v>
      </c>
      <c r="AV247" t="s">
        <v>186</v>
      </c>
      <c r="AW247" t="s">
        <v>186</v>
      </c>
      <c r="AX247" t="s">
        <v>186</v>
      </c>
      <c r="AY247" t="s">
        <v>186</v>
      </c>
      <c r="AZ247" t="s">
        <v>186</v>
      </c>
      <c r="BA247" t="s">
        <v>186</v>
      </c>
      <c r="BB247" t="s">
        <v>186</v>
      </c>
      <c r="BC247">
        <v>33.728716754560381</v>
      </c>
      <c r="BD247">
        <v>9.4631078815040635</v>
      </c>
      <c r="BE247">
        <v>14.308501357605721</v>
      </c>
      <c r="BF247">
        <v>25.30197032272984</v>
      </c>
      <c r="BG247">
        <v>31.069770523316311</v>
      </c>
      <c r="BH247">
        <v>22.401372329819878</v>
      </c>
      <c r="BI247">
        <v>22.045333381092721</v>
      </c>
      <c r="BJ247">
        <v>37.820996247264453</v>
      </c>
      <c r="BK247">
        <v>18.136870707229178</v>
      </c>
      <c r="BL247">
        <v>29.83759149912775</v>
      </c>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row>
    <row r="248">
      <c r="A248" t="s">
        <v>701</v>
      </c>
      <c r="B248">
        <v>2014</v>
      </c>
      <c r="C248" t="s">
        <v>709</v>
      </c>
      <c r="D248">
        <v>35</v>
      </c>
      <c r="E248" t="s">
        <v>55</v>
      </c>
      <c r="F248" t="s">
        <v>49</v>
      </c>
      <c r="G248" t="s">
        <v>186</v>
      </c>
      <c r="H248">
        <v>69.750151943477732</v>
      </c>
      <c r="I248">
        <v>81.424990868898902</v>
      </c>
      <c r="J248">
        <v>85.803802985078775</v>
      </c>
      <c r="K248">
        <v>89.72081015814814</v>
      </c>
      <c r="L248">
        <v>95.292582094429619</v>
      </c>
      <c r="M248">
        <v>78.909112131763933</v>
      </c>
      <c r="N248">
        <v>83.726916439460979</v>
      </c>
      <c r="O248">
        <v>88.191457380472841</v>
      </c>
      <c r="P248">
        <v>90.990892216464772</v>
      </c>
      <c r="Q248">
        <v>95.839842508261654</v>
      </c>
      <c r="R248">
        <v>58.138635867981513</v>
      </c>
      <c r="S248">
        <v>68.6074664126795</v>
      </c>
      <c r="T248">
        <v>73.544673862751452</v>
      </c>
      <c r="U248">
        <v>85.503279241795155</v>
      </c>
      <c r="V248">
        <v>88.771650538536775</v>
      </c>
      <c r="W248" t="s">
        <v>617</v>
      </c>
      <c r="X248" t="s">
        <v>618</v>
      </c>
      <c r="Y248" t="s">
        <v>619</v>
      </c>
      <c r="Z248" t="s">
        <v>620</v>
      </c>
      <c r="AA248" t="s">
        <v>621</v>
      </c>
      <c r="AB248" t="s">
        <v>151</v>
      </c>
      <c r="AC248" t="s">
        <v>152</v>
      </c>
      <c r="AD248" t="s">
        <v>622</v>
      </c>
      <c r="AE248" t="s">
        <v>623</v>
      </c>
      <c r="AF248" t="s">
        <v>624</v>
      </c>
      <c r="AG248" t="s">
        <v>186</v>
      </c>
      <c r="AH248" t="s">
        <v>186</v>
      </c>
      <c r="AI248" t="s">
        <v>186</v>
      </c>
      <c r="AJ248" t="s">
        <v>186</v>
      </c>
      <c r="AK248" t="s">
        <v>186</v>
      </c>
      <c r="AL248" t="s">
        <v>186</v>
      </c>
      <c r="AM248" t="s">
        <v>186</v>
      </c>
      <c r="AN248" t="s">
        <v>186</v>
      </c>
      <c r="AO248" t="s">
        <v>186</v>
      </c>
      <c r="AP248" t="s">
        <v>186</v>
      </c>
      <c r="AQ248" t="s">
        <v>186</v>
      </c>
      <c r="AR248" t="s">
        <v>186</v>
      </c>
      <c r="AS248" t="s">
        <v>186</v>
      </c>
      <c r="AT248" t="s">
        <v>186</v>
      </c>
      <c r="AU248" t="s">
        <v>186</v>
      </c>
      <c r="AV248" t="s">
        <v>186</v>
      </c>
      <c r="AW248" t="s">
        <v>186</v>
      </c>
      <c r="AX248" t="s">
        <v>186</v>
      </c>
      <c r="AY248" t="s">
        <v>186</v>
      </c>
      <c r="AZ248" t="s">
        <v>186</v>
      </c>
      <c r="BA248" t="s">
        <v>186</v>
      </c>
      <c r="BB248" t="s">
        <v>186</v>
      </c>
      <c r="BC248">
        <v>87.611005961787995</v>
      </c>
      <c r="BD248">
        <v>93.095053127372154</v>
      </c>
      <c r="BE248">
        <v>91.741932889667993</v>
      </c>
      <c r="BF248">
        <v>87.628805600602107</v>
      </c>
      <c r="BG248">
        <v>78.635152313810025</v>
      </c>
      <c r="BH248">
        <v>79.346501899387974</v>
      </c>
      <c r="BI248">
        <v>81.711779005387001</v>
      </c>
      <c r="BJ248">
        <v>75.81481357902463</v>
      </c>
      <c r="BK248">
        <v>84.330660681530503</v>
      </c>
      <c r="BL248">
        <v>77.451629287225941</v>
      </c>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row>
    <row r="249">
      <c r="A249" t="s">
        <v>701</v>
      </c>
      <c r="B249">
        <v>2014</v>
      </c>
      <c r="C249" t="s">
        <v>709</v>
      </c>
      <c r="D249">
        <v>36</v>
      </c>
      <c r="E249" t="s">
        <v>55</v>
      </c>
      <c r="F249" t="s">
        <v>48</v>
      </c>
      <c r="G249" t="s">
        <v>186</v>
      </c>
      <c r="H249">
        <v>30.24984805652241</v>
      </c>
      <c r="I249">
        <v>18.57500913110125</v>
      </c>
      <c r="J249">
        <v>14.19619701492114</v>
      </c>
      <c r="K249">
        <v>10.27918984185162</v>
      </c>
      <c r="L249">
        <v>4.707417905570237</v>
      </c>
      <c r="M249">
        <v>21.090887868236059</v>
      </c>
      <c r="N249">
        <v>16.273083560538829</v>
      </c>
      <c r="O249">
        <v>11.808542619527159</v>
      </c>
      <c r="P249">
        <v>9.0091077835352014</v>
      </c>
      <c r="Q249">
        <v>4.160157491738314</v>
      </c>
      <c r="R249">
        <v>41.861364132018522</v>
      </c>
      <c r="S249">
        <v>31.392533587320301</v>
      </c>
      <c r="T249">
        <v>26.455326137248491</v>
      </c>
      <c r="U249">
        <v>14.49672075820502</v>
      </c>
      <c r="V249">
        <v>11.228349461463189</v>
      </c>
      <c r="W249" t="s">
        <v>617</v>
      </c>
      <c r="X249" t="s">
        <v>618</v>
      </c>
      <c r="Y249" t="s">
        <v>619</v>
      </c>
      <c r="Z249" t="s">
        <v>620</v>
      </c>
      <c r="AA249" t="s">
        <v>621</v>
      </c>
      <c r="AB249" t="s">
        <v>151</v>
      </c>
      <c r="AC249" t="s">
        <v>152</v>
      </c>
      <c r="AD249" t="s">
        <v>622</v>
      </c>
      <c r="AE249" t="s">
        <v>623</v>
      </c>
      <c r="AF249" t="s">
        <v>624</v>
      </c>
      <c r="AG249" t="s">
        <v>186</v>
      </c>
      <c r="AH249" t="s">
        <v>186</v>
      </c>
      <c r="AI249" t="s">
        <v>186</v>
      </c>
      <c r="AJ249" t="s">
        <v>186</v>
      </c>
      <c r="AK249" t="s">
        <v>186</v>
      </c>
      <c r="AL249" t="s">
        <v>186</v>
      </c>
      <c r="AM249" t="s">
        <v>186</v>
      </c>
      <c r="AN249" t="s">
        <v>186</v>
      </c>
      <c r="AO249" t="s">
        <v>186</v>
      </c>
      <c r="AP249" t="s">
        <v>186</v>
      </c>
      <c r="AQ249" t="s">
        <v>186</v>
      </c>
      <c r="AR249" t="s">
        <v>186</v>
      </c>
      <c r="AS249" t="s">
        <v>186</v>
      </c>
      <c r="AT249" t="s">
        <v>186</v>
      </c>
      <c r="AU249" t="s">
        <v>186</v>
      </c>
      <c r="AV249" t="s">
        <v>186</v>
      </c>
      <c r="AW249" t="s">
        <v>186</v>
      </c>
      <c r="AX249" t="s">
        <v>186</v>
      </c>
      <c r="AY249" t="s">
        <v>186</v>
      </c>
      <c r="AZ249" t="s">
        <v>186</v>
      </c>
      <c r="BA249" t="s">
        <v>186</v>
      </c>
      <c r="BB249" t="s">
        <v>186</v>
      </c>
      <c r="BC249">
        <v>12.38899403821185</v>
      </c>
      <c r="BD249">
        <v>6.9049468726278569</v>
      </c>
      <c r="BE249">
        <v>8.2580671103321315</v>
      </c>
      <c r="BF249">
        <v>12.37119439939794</v>
      </c>
      <c r="BG249">
        <v>21.364847686189929</v>
      </c>
      <c r="BH249">
        <v>20.653498100612001</v>
      </c>
      <c r="BI249">
        <v>18.288220994613081</v>
      </c>
      <c r="BJ249">
        <v>24.185186420975601</v>
      </c>
      <c r="BK249">
        <v>15.66933931846957</v>
      </c>
      <c r="BL249">
        <v>22.54837071277386</v>
      </c>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row>
    <row r="250">
      <c r="A250" t="s">
        <v>701</v>
      </c>
      <c r="B250">
        <v>2014</v>
      </c>
      <c r="C250" t="s">
        <v>709</v>
      </c>
      <c r="D250">
        <v>37</v>
      </c>
      <c r="E250" t="s">
        <v>155</v>
      </c>
      <c r="F250" t="s">
        <v>49</v>
      </c>
      <c r="G250" t="s">
        <v>721</v>
      </c>
      <c r="H250">
        <v>67.900895116090865</v>
      </c>
      <c r="I250">
        <v>80.825295486795611</v>
      </c>
      <c r="J250">
        <v>85.41214493232907</v>
      </c>
      <c r="K250">
        <v>89.232091004741164</v>
      </c>
      <c r="L250">
        <v>95.168698464325743</v>
      </c>
      <c r="M250">
        <v>78.404433850150653</v>
      </c>
      <c r="N250">
        <v>83.564449339253329</v>
      </c>
      <c r="O250">
        <v>87.706796198863231</v>
      </c>
      <c r="P250">
        <v>90.643697284811395</v>
      </c>
      <c r="Q250">
        <v>95.683882341477101</v>
      </c>
      <c r="R250">
        <v>54.13279838890066</v>
      </c>
      <c r="S250">
        <v>66.495921185684125</v>
      </c>
      <c r="T250">
        <v>72.386820531191759</v>
      </c>
      <c r="U250">
        <v>84.374611763745662</v>
      </c>
      <c r="V250">
        <v>88.279901532254229</v>
      </c>
      <c r="W250" t="s">
        <v>617</v>
      </c>
      <c r="X250" t="s">
        <v>618</v>
      </c>
      <c r="Y250" t="s">
        <v>619</v>
      </c>
      <c r="Z250" t="s">
        <v>620</v>
      </c>
      <c r="AA250" t="s">
        <v>621</v>
      </c>
      <c r="AB250" t="s">
        <v>151</v>
      </c>
      <c r="AC250" t="s">
        <v>152</v>
      </c>
      <c r="AD250" t="s">
        <v>622</v>
      </c>
      <c r="AE250" t="s">
        <v>623</v>
      </c>
      <c r="AF250" t="s">
        <v>624</v>
      </c>
      <c r="AG250" t="s">
        <v>186</v>
      </c>
      <c r="AH250" t="s">
        <v>186</v>
      </c>
      <c r="AI250" t="s">
        <v>186</v>
      </c>
      <c r="AJ250" t="s">
        <v>186</v>
      </c>
      <c r="AK250" t="s">
        <v>186</v>
      </c>
      <c r="AL250" t="s">
        <v>186</v>
      </c>
      <c r="AM250" t="s">
        <v>186</v>
      </c>
      <c r="AN250" t="s">
        <v>186</v>
      </c>
      <c r="AO250" t="s">
        <v>186</v>
      </c>
      <c r="AP250" t="s">
        <v>186</v>
      </c>
      <c r="AQ250" t="s">
        <v>186</v>
      </c>
      <c r="AR250" t="s">
        <v>186</v>
      </c>
      <c r="AS250" t="s">
        <v>186</v>
      </c>
      <c r="AT250" t="s">
        <v>186</v>
      </c>
      <c r="AU250" t="s">
        <v>186</v>
      </c>
      <c r="AV250" t="s">
        <v>186</v>
      </c>
      <c r="AW250" t="s">
        <v>186</v>
      </c>
      <c r="AX250" t="s">
        <v>186</v>
      </c>
      <c r="AY250" t="s">
        <v>186</v>
      </c>
      <c r="AZ250" t="s">
        <v>186</v>
      </c>
      <c r="BA250" t="s">
        <v>186</v>
      </c>
      <c r="BB250" t="s">
        <v>186</v>
      </c>
      <c r="BC250">
        <v>86.967587855205849</v>
      </c>
      <c r="BD250">
        <v>92.542127658672797</v>
      </c>
      <c r="BE250">
        <v>91.070090561416052</v>
      </c>
      <c r="BF250">
        <v>85.634474793299873</v>
      </c>
      <c r="BG250">
        <v>77.94676834492472</v>
      </c>
      <c r="BH250">
        <v>78.303816435826562</v>
      </c>
      <c r="BI250">
        <v>80.782200517115072</v>
      </c>
      <c r="BJ250">
        <v>74.104313467880218</v>
      </c>
      <c r="BK250">
        <v>84.102636783761696</v>
      </c>
      <c r="BL250">
        <v>76.54209900370742</v>
      </c>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row>
    <row r="251">
      <c r="A251" t="s">
        <v>701</v>
      </c>
      <c r="B251">
        <v>2014</v>
      </c>
      <c r="C251" t="s">
        <v>709</v>
      </c>
      <c r="D251">
        <v>38</v>
      </c>
      <c r="E251" t="s">
        <v>155</v>
      </c>
      <c r="F251" t="s">
        <v>48</v>
      </c>
      <c r="G251" t="s">
        <v>186</v>
      </c>
      <c r="H251">
        <v>32.099104883909227</v>
      </c>
      <c r="I251">
        <v>19.17470451320451</v>
      </c>
      <c r="J251">
        <v>14.587855067670899</v>
      </c>
      <c r="K251">
        <v>10.767908995258569</v>
      </c>
      <c r="L251">
        <v>4.831301535674096</v>
      </c>
      <c r="M251">
        <v>21.595566149849301</v>
      </c>
      <c r="N251">
        <v>16.435550660746461</v>
      </c>
      <c r="O251">
        <v>12.293203801136769</v>
      </c>
      <c r="P251">
        <v>9.3563027151885834</v>
      </c>
      <c r="Q251">
        <v>4.3161176585228667</v>
      </c>
      <c r="R251">
        <v>45.867201611099397</v>
      </c>
      <c r="S251">
        <v>33.504078814315683</v>
      </c>
      <c r="T251">
        <v>27.613179468808209</v>
      </c>
      <c r="U251">
        <v>15.62538823625451</v>
      </c>
      <c r="V251">
        <v>11.720098467745739</v>
      </c>
      <c r="W251" t="s">
        <v>617</v>
      </c>
      <c r="X251" t="s">
        <v>618</v>
      </c>
      <c r="Y251" t="s">
        <v>619</v>
      </c>
      <c r="Z251" t="s">
        <v>620</v>
      </c>
      <c r="AA251" t="s">
        <v>621</v>
      </c>
      <c r="AB251" t="s">
        <v>151</v>
      </c>
      <c r="AC251" t="s">
        <v>152</v>
      </c>
      <c r="AD251" t="s">
        <v>622</v>
      </c>
      <c r="AE251" t="s">
        <v>623</v>
      </c>
      <c r="AF251" t="s">
        <v>624</v>
      </c>
      <c r="AG251" t="s">
        <v>186</v>
      </c>
      <c r="AH251" t="s">
        <v>186</v>
      </c>
      <c r="AI251" t="s">
        <v>186</v>
      </c>
      <c r="AJ251" t="s">
        <v>186</v>
      </c>
      <c r="AK251" t="s">
        <v>186</v>
      </c>
      <c r="AL251" t="s">
        <v>186</v>
      </c>
      <c r="AM251" t="s">
        <v>186</v>
      </c>
      <c r="AN251" t="s">
        <v>186</v>
      </c>
      <c r="AO251" t="s">
        <v>186</v>
      </c>
      <c r="AP251" t="s">
        <v>186</v>
      </c>
      <c r="AQ251" t="s">
        <v>186</v>
      </c>
      <c r="AR251" t="s">
        <v>186</v>
      </c>
      <c r="AS251" t="s">
        <v>186</v>
      </c>
      <c r="AT251" t="s">
        <v>186</v>
      </c>
      <c r="AU251" t="s">
        <v>186</v>
      </c>
      <c r="AV251" t="s">
        <v>186</v>
      </c>
      <c r="AW251" t="s">
        <v>186</v>
      </c>
      <c r="AX251" t="s">
        <v>186</v>
      </c>
      <c r="AY251" t="s">
        <v>186</v>
      </c>
      <c r="AZ251" t="s">
        <v>186</v>
      </c>
      <c r="BA251" t="s">
        <v>186</v>
      </c>
      <c r="BB251" t="s">
        <v>186</v>
      </c>
      <c r="BC251">
        <v>13.032412144793961</v>
      </c>
      <c r="BD251">
        <v>7.4578723413271906</v>
      </c>
      <c r="BE251">
        <v>8.9299094385840707</v>
      </c>
      <c r="BF251">
        <v>14.3655252067002</v>
      </c>
      <c r="BG251">
        <v>22.053231655075251</v>
      </c>
      <c r="BH251">
        <v>21.696183564173399</v>
      </c>
      <c r="BI251">
        <v>19.21779948288501</v>
      </c>
      <c r="BJ251">
        <v>25.89568653212001</v>
      </c>
      <c r="BK251">
        <v>15.897363216238411</v>
      </c>
      <c r="BL251">
        <v>23.457900996292292</v>
      </c>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row>
    <row r="252">
      <c r="A252" t="s">
        <v>701</v>
      </c>
      <c r="B252">
        <v>2014</v>
      </c>
      <c r="C252" t="s">
        <v>709</v>
      </c>
      <c r="D252">
        <v>41</v>
      </c>
      <c r="E252" t="s">
        <v>56</v>
      </c>
      <c r="F252" t="s">
        <v>49</v>
      </c>
      <c r="G252" t="s">
        <v>186</v>
      </c>
      <c r="H252">
        <v>2.7226398052352421</v>
      </c>
      <c r="I252">
        <v>0.94510130812120419</v>
      </c>
      <c r="J252">
        <v>0.46644770572049382</v>
      </c>
      <c r="K252">
        <v>0.2079088574455005</v>
      </c>
      <c r="L252">
        <v>0.19517998777152679</v>
      </c>
      <c r="M252">
        <v>0.86243623372002709</v>
      </c>
      <c r="N252">
        <v>0.60380623843218151</v>
      </c>
      <c r="O252">
        <v>0.42390387593839512</v>
      </c>
      <c r="P252">
        <v>0.078435296674491506</v>
      </c>
      <c r="Q252">
        <v>0.22232758369041719</v>
      </c>
      <c r="R252">
        <v>5.9712811407827981</v>
      </c>
      <c r="S252">
        <v>2.2678351093822888</v>
      </c>
      <c r="T252">
        <v>1.847944830825853</v>
      </c>
      <c r="U252">
        <v>1.263710783458641</v>
      </c>
      <c r="V252">
        <v>0.12782594809163439</v>
      </c>
      <c r="W252" t="s">
        <v>617</v>
      </c>
      <c r="X252" t="s">
        <v>618</v>
      </c>
      <c r="Y252" t="s">
        <v>619</v>
      </c>
      <c r="Z252" t="s">
        <v>620</v>
      </c>
      <c r="AA252" t="s">
        <v>621</v>
      </c>
      <c r="AB252" t="s">
        <v>151</v>
      </c>
      <c r="AC252" t="s">
        <v>152</v>
      </c>
      <c r="AD252" t="s">
        <v>622</v>
      </c>
      <c r="AE252" t="s">
        <v>623</v>
      </c>
      <c r="AF252" t="s">
        <v>624</v>
      </c>
      <c r="AG252" t="s">
        <v>186</v>
      </c>
      <c r="AH252" t="s">
        <v>186</v>
      </c>
      <c r="AI252" t="s">
        <v>186</v>
      </c>
      <c r="AJ252" t="s">
        <v>186</v>
      </c>
      <c r="AK252" t="s">
        <v>186</v>
      </c>
      <c r="AL252" t="s">
        <v>186</v>
      </c>
      <c r="AM252" t="s">
        <v>186</v>
      </c>
      <c r="AN252" t="s">
        <v>186</v>
      </c>
      <c r="AO252" t="s">
        <v>186</v>
      </c>
      <c r="AP252" t="s">
        <v>186</v>
      </c>
      <c r="AQ252" t="s">
        <v>186</v>
      </c>
      <c r="AR252" t="s">
        <v>186</v>
      </c>
      <c r="AS252" t="s">
        <v>186</v>
      </c>
      <c r="AT252" t="s">
        <v>186</v>
      </c>
      <c r="AU252" t="s">
        <v>186</v>
      </c>
      <c r="AV252" t="s">
        <v>186</v>
      </c>
      <c r="AW252" t="s">
        <v>186</v>
      </c>
      <c r="AX252" t="s">
        <v>186</v>
      </c>
      <c r="AY252" t="s">
        <v>186</v>
      </c>
      <c r="AZ252" t="s">
        <v>186</v>
      </c>
      <c r="BA252" t="s">
        <v>186</v>
      </c>
      <c r="BB252" t="s">
        <v>186</v>
      </c>
      <c r="BC252">
        <v>0.56714957906031149</v>
      </c>
      <c r="BD252">
        <v>0.62775437468982354</v>
      </c>
      <c r="BE252">
        <v>0.55592214616673197</v>
      </c>
      <c r="BF252">
        <v>0.57185682354648792</v>
      </c>
      <c r="BG252">
        <v>1.0409908835997239</v>
      </c>
      <c r="BH252">
        <v>3.6529201413762129</v>
      </c>
      <c r="BI252">
        <v>1.98556903945233</v>
      </c>
      <c r="BJ252">
        <v>1.990088204786234</v>
      </c>
      <c r="BK252">
        <v>0.52121124849351219</v>
      </c>
      <c r="BL252">
        <v>1.2764365259333681</v>
      </c>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row>
    <row r="253">
      <c r="A253" t="s">
        <v>701</v>
      </c>
      <c r="B253">
        <v>2014</v>
      </c>
      <c r="C253" t="s">
        <v>709</v>
      </c>
      <c r="D253">
        <v>42</v>
      </c>
      <c r="E253" t="s">
        <v>56</v>
      </c>
      <c r="F253" t="s">
        <v>48</v>
      </c>
      <c r="G253" t="s">
        <v>722</v>
      </c>
      <c r="H253">
        <v>97.277360194764611</v>
      </c>
      <c r="I253">
        <v>99.054898691878805</v>
      </c>
      <c r="J253">
        <v>99.533552294279517</v>
      </c>
      <c r="K253">
        <v>99.792091142554497</v>
      </c>
      <c r="L253">
        <v>99.80482001222849</v>
      </c>
      <c r="M253">
        <v>99.13756376628001</v>
      </c>
      <c r="N253">
        <v>99.396193761567829</v>
      </c>
      <c r="O253">
        <v>99.576096124061621</v>
      </c>
      <c r="P253">
        <v>99.921564703325501</v>
      </c>
      <c r="Q253">
        <v>99.777672416309585</v>
      </c>
      <c r="R253">
        <v>94.028718859217406</v>
      </c>
      <c r="S253">
        <v>97.732164890617668</v>
      </c>
      <c r="T253">
        <v>98.152055169174076</v>
      </c>
      <c r="U253">
        <v>98.73628921654138</v>
      </c>
      <c r="V253">
        <v>99.87217405190836</v>
      </c>
      <c r="W253" t="s">
        <v>617</v>
      </c>
      <c r="X253" t="s">
        <v>618</v>
      </c>
      <c r="Y253" t="s">
        <v>619</v>
      </c>
      <c r="Z253" t="s">
        <v>620</v>
      </c>
      <c r="AA253" t="s">
        <v>621</v>
      </c>
      <c r="AB253" t="s">
        <v>151</v>
      </c>
      <c r="AC253" t="s">
        <v>152</v>
      </c>
      <c r="AD253" t="s">
        <v>622</v>
      </c>
      <c r="AE253" t="s">
        <v>623</v>
      </c>
      <c r="AF253" t="s">
        <v>624</v>
      </c>
      <c r="AG253" t="s">
        <v>186</v>
      </c>
      <c r="AH253" t="s">
        <v>186</v>
      </c>
      <c r="AI253" t="s">
        <v>186</v>
      </c>
      <c r="AJ253" t="s">
        <v>186</v>
      </c>
      <c r="AK253" t="s">
        <v>186</v>
      </c>
      <c r="AL253" t="s">
        <v>186</v>
      </c>
      <c r="AM253" t="s">
        <v>186</v>
      </c>
      <c r="AN253" t="s">
        <v>186</v>
      </c>
      <c r="AO253" t="s">
        <v>186</v>
      </c>
      <c r="AP253" t="s">
        <v>186</v>
      </c>
      <c r="AQ253" t="s">
        <v>186</v>
      </c>
      <c r="AR253" t="s">
        <v>186</v>
      </c>
      <c r="AS253" t="s">
        <v>186</v>
      </c>
      <c r="AT253" t="s">
        <v>186</v>
      </c>
      <c r="AU253" t="s">
        <v>186</v>
      </c>
      <c r="AV253" t="s">
        <v>186</v>
      </c>
      <c r="AW253" t="s">
        <v>186</v>
      </c>
      <c r="AX253" t="s">
        <v>186</v>
      </c>
      <c r="AY253" t="s">
        <v>186</v>
      </c>
      <c r="AZ253" t="s">
        <v>186</v>
      </c>
      <c r="BA253" t="s">
        <v>186</v>
      </c>
      <c r="BB253" t="s">
        <v>186</v>
      </c>
      <c r="BC253">
        <v>99.432850420939602</v>
      </c>
      <c r="BD253">
        <v>99.372245625310157</v>
      </c>
      <c r="BE253">
        <v>99.444077853833292</v>
      </c>
      <c r="BF253">
        <v>99.428143176453503</v>
      </c>
      <c r="BG253">
        <v>98.959009116400253</v>
      </c>
      <c r="BH253">
        <v>96.347079858623758</v>
      </c>
      <c r="BI253">
        <v>98.014430960547699</v>
      </c>
      <c r="BJ253">
        <v>98.009911795213796</v>
      </c>
      <c r="BK253">
        <v>99.478788751506414</v>
      </c>
      <c r="BL253">
        <v>98.723563474066609</v>
      </c>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row>
    <row r="254">
      <c r="A254" t="s">
        <v>701</v>
      </c>
      <c r="B254">
        <v>2014</v>
      </c>
      <c r="C254" t="s">
        <v>709</v>
      </c>
      <c r="D254">
        <v>58</v>
      </c>
      <c r="E254" t="s">
        <v>625</v>
      </c>
      <c r="F254" t="s">
        <v>157</v>
      </c>
      <c r="G254" t="s">
        <v>186</v>
      </c>
      <c r="H254">
        <v>4.1196441465301739</v>
      </c>
      <c r="I254">
        <v>4.5143647097332948</v>
      </c>
      <c r="J254">
        <v>4.6481409498908928</v>
      </c>
      <c r="K254">
        <v>1.901824546637026</v>
      </c>
      <c r="L254">
        <v>1.806117928877027</v>
      </c>
      <c r="M254">
        <v>4.0526852231747608</v>
      </c>
      <c r="N254">
        <v>3.954835753367679</v>
      </c>
      <c r="O254">
        <v>3.2238830614017582</v>
      </c>
      <c r="P254">
        <v>1.5469666636837069</v>
      </c>
      <c r="Q254">
        <v>1.806555773305156</v>
      </c>
      <c r="R254">
        <v>3.6912696431782042</v>
      </c>
      <c r="S254">
        <v>5.0695161035364444</v>
      </c>
      <c r="T254">
        <v>5.3208980858285564</v>
      </c>
      <c r="U254">
        <v>6.2637371657292409</v>
      </c>
      <c r="V254">
        <v>3.9308063578904489</v>
      </c>
      <c r="W254" t="s">
        <v>617</v>
      </c>
      <c r="X254" t="s">
        <v>618</v>
      </c>
      <c r="Y254" t="s">
        <v>619</v>
      </c>
      <c r="Z254" t="s">
        <v>620</v>
      </c>
      <c r="AA254" t="s">
        <v>621</v>
      </c>
      <c r="AB254" t="s">
        <v>151</v>
      </c>
      <c r="AC254" t="s">
        <v>152</v>
      </c>
      <c r="AD254" t="s">
        <v>622</v>
      </c>
      <c r="AE254" t="s">
        <v>623</v>
      </c>
      <c r="AF254" t="s">
        <v>624</v>
      </c>
      <c r="AG254" t="s">
        <v>186</v>
      </c>
      <c r="AH254" t="s">
        <v>186</v>
      </c>
      <c r="AI254" t="s">
        <v>186</v>
      </c>
      <c r="AJ254" t="s">
        <v>186</v>
      </c>
      <c r="AK254" t="s">
        <v>186</v>
      </c>
      <c r="AL254" t="s">
        <v>186</v>
      </c>
      <c r="AM254" t="s">
        <v>186</v>
      </c>
      <c r="AN254" t="s">
        <v>186</v>
      </c>
      <c r="AO254" t="s">
        <v>186</v>
      </c>
      <c r="AP254" t="s">
        <v>186</v>
      </c>
      <c r="AQ254" t="s">
        <v>186</v>
      </c>
      <c r="AR254" t="s">
        <v>186</v>
      </c>
      <c r="AS254" t="s">
        <v>186</v>
      </c>
      <c r="AT254" t="s">
        <v>186</v>
      </c>
      <c r="AU254" t="s">
        <v>186</v>
      </c>
      <c r="AV254" t="s">
        <v>186</v>
      </c>
      <c r="AW254" t="s">
        <v>186</v>
      </c>
      <c r="AX254" t="s">
        <v>186</v>
      </c>
      <c r="AY254" t="s">
        <v>186</v>
      </c>
      <c r="AZ254" t="s">
        <v>186</v>
      </c>
      <c r="BA254" t="s">
        <v>186</v>
      </c>
      <c r="BB254" t="s">
        <v>186</v>
      </c>
      <c r="BC254">
        <v>4.3352859718406096</v>
      </c>
      <c r="BD254">
        <v>12.297378805111849</v>
      </c>
      <c r="BE254">
        <v>8.463927468909386</v>
      </c>
      <c r="BF254">
        <v>8.9536934493356721</v>
      </c>
      <c r="BG254">
        <v>0.87551286020229202</v>
      </c>
      <c r="BH254">
        <v>1.4621937222730861</v>
      </c>
      <c r="BI254">
        <v>2.050741759397523</v>
      </c>
      <c r="BJ254">
        <v>0.34328236079760471</v>
      </c>
      <c r="BK254">
        <v>0.88908238366760284</v>
      </c>
      <c r="BL254">
        <v>1.941746898969186</v>
      </c>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row>
    <row r="255">
      <c r="A255" t="s">
        <v>701</v>
      </c>
      <c r="B255">
        <v>2014</v>
      </c>
      <c r="C255" t="s">
        <v>709</v>
      </c>
      <c r="D255">
        <v>59</v>
      </c>
      <c r="E255" t="s">
        <v>625</v>
      </c>
      <c r="F255" t="s">
        <v>626</v>
      </c>
      <c r="G255" t="s">
        <v>186</v>
      </c>
      <c r="H255">
        <v>15.71035953098133</v>
      </c>
      <c r="I255">
        <v>4.2027711147169677</v>
      </c>
      <c r="J255">
        <v>1.2375826992773831</v>
      </c>
      <c r="K255">
        <v>0.34061592631756871</v>
      </c>
      <c r="L255">
        <v>0.061583430168158801</v>
      </c>
      <c r="M255">
        <v>10.641563169051929</v>
      </c>
      <c r="N255">
        <v>1.8050324773293001</v>
      </c>
      <c r="O255">
        <v>0.62764622457467278</v>
      </c>
      <c r="P255">
        <v>0.29437893752363398</v>
      </c>
      <c r="Q255">
        <v>0.067083638187586794</v>
      </c>
      <c r="R255">
        <v>22.118780223254571</v>
      </c>
      <c r="S255">
        <v>13.50896246105691</v>
      </c>
      <c r="T255">
        <v>5.7519704321481582</v>
      </c>
      <c r="U255">
        <v>3.7384424118822439</v>
      </c>
      <c r="V255">
        <v>1.0017937443567979</v>
      </c>
      <c r="W255" t="s">
        <v>617</v>
      </c>
      <c r="X255" t="s">
        <v>618</v>
      </c>
      <c r="Y255" t="s">
        <v>619</v>
      </c>
      <c r="Z255" t="s">
        <v>620</v>
      </c>
      <c r="AA255" t="s">
        <v>621</v>
      </c>
      <c r="AB255" t="s">
        <v>151</v>
      </c>
      <c r="AC255" t="s">
        <v>152</v>
      </c>
      <c r="AD255" t="s">
        <v>622</v>
      </c>
      <c r="AE255" t="s">
        <v>623</v>
      </c>
      <c r="AF255" t="s">
        <v>624</v>
      </c>
      <c r="AG255" t="s">
        <v>186</v>
      </c>
      <c r="AH255" t="s">
        <v>186</v>
      </c>
      <c r="AI255" t="s">
        <v>186</v>
      </c>
      <c r="AJ255" t="s">
        <v>186</v>
      </c>
      <c r="AK255" t="s">
        <v>186</v>
      </c>
      <c r="AL255" t="s">
        <v>186</v>
      </c>
      <c r="AM255" t="s">
        <v>186</v>
      </c>
      <c r="AN255" t="s">
        <v>186</v>
      </c>
      <c r="AO255" t="s">
        <v>186</v>
      </c>
      <c r="AP255" t="s">
        <v>186</v>
      </c>
      <c r="AQ255" t="s">
        <v>186</v>
      </c>
      <c r="AR255" t="s">
        <v>186</v>
      </c>
      <c r="AS255" t="s">
        <v>186</v>
      </c>
      <c r="AT255" t="s">
        <v>186</v>
      </c>
      <c r="AU255" t="s">
        <v>186</v>
      </c>
      <c r="AV255" t="s">
        <v>186</v>
      </c>
      <c r="AW255" t="s">
        <v>186</v>
      </c>
      <c r="AX255" t="s">
        <v>186</v>
      </c>
      <c r="AY255" t="s">
        <v>186</v>
      </c>
      <c r="AZ255" t="s">
        <v>186</v>
      </c>
      <c r="BA255" t="s">
        <v>186</v>
      </c>
      <c r="BB255" t="s">
        <v>186</v>
      </c>
      <c r="BC255">
        <v>3.2177231877098031</v>
      </c>
      <c r="BD255">
        <v>17.809268067084389</v>
      </c>
      <c r="BE255">
        <v>2.767530407227401</v>
      </c>
      <c r="BF255">
        <v>3.4032860152309228</v>
      </c>
      <c r="BG255">
        <v>2.1384173434270699</v>
      </c>
      <c r="BH255">
        <v>23.649581908922201</v>
      </c>
      <c r="BI255">
        <v>18.456629524193701</v>
      </c>
      <c r="BJ255">
        <v>2.8117669022508061</v>
      </c>
      <c r="BK255">
        <v>0.67485608629354166</v>
      </c>
      <c r="BL255">
        <v>8.0391664451729667</v>
      </c>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row>
    <row r="256">
      <c r="A256" t="s">
        <v>701</v>
      </c>
      <c r="B256">
        <v>2014</v>
      </c>
      <c r="C256" t="s">
        <v>709</v>
      </c>
      <c r="D256">
        <v>60</v>
      </c>
      <c r="E256" t="s">
        <v>625</v>
      </c>
      <c r="F256" t="s">
        <v>627</v>
      </c>
      <c r="G256" t="s">
        <v>186</v>
      </c>
      <c r="H256">
        <v>3.172328339530277</v>
      </c>
      <c r="I256">
        <v>0.54712132539095248</v>
      </c>
      <c r="J256">
        <v>0.2420388268582917</v>
      </c>
      <c r="K256">
        <v>0.016892311357233802</v>
      </c>
      <c r="L256">
        <v>0.0107127431256294</v>
      </c>
      <c r="M256">
        <v>1.931892651160378</v>
      </c>
      <c r="N256">
        <v>0.53985849985763945</v>
      </c>
      <c r="O256">
        <v>0.1096177013299237</v>
      </c>
      <c r="P256">
        <v>0</v>
      </c>
      <c r="Q256">
        <v>0.0142485717253392</v>
      </c>
      <c r="R256">
        <v>4.5240674646775041</v>
      </c>
      <c r="S256">
        <v>1.89928691084854</v>
      </c>
      <c r="T256">
        <v>1.5278908214828091</v>
      </c>
      <c r="U256">
        <v>0.23925566623308761</v>
      </c>
      <c r="V256">
        <v>0.0161512726650473</v>
      </c>
      <c r="W256" t="s">
        <v>617</v>
      </c>
      <c r="X256" t="s">
        <v>618</v>
      </c>
      <c r="Y256" t="s">
        <v>619</v>
      </c>
      <c r="Z256" t="s">
        <v>620</v>
      </c>
      <c r="AA256" t="s">
        <v>621</v>
      </c>
      <c r="AB256" t="s">
        <v>151</v>
      </c>
      <c r="AC256" t="s">
        <v>152</v>
      </c>
      <c r="AD256" t="s">
        <v>622</v>
      </c>
      <c r="AE256" t="s">
        <v>623</v>
      </c>
      <c r="AF256" t="s">
        <v>624</v>
      </c>
      <c r="AG256" t="s">
        <v>186</v>
      </c>
      <c r="AH256" t="s">
        <v>186</v>
      </c>
      <c r="AI256" t="s">
        <v>186</v>
      </c>
      <c r="AJ256" t="s">
        <v>186</v>
      </c>
      <c r="AK256" t="s">
        <v>186</v>
      </c>
      <c r="AL256" t="s">
        <v>186</v>
      </c>
      <c r="AM256" t="s">
        <v>186</v>
      </c>
      <c r="AN256" t="s">
        <v>186</v>
      </c>
      <c r="AO256" t="s">
        <v>186</v>
      </c>
      <c r="AP256" t="s">
        <v>186</v>
      </c>
      <c r="AQ256" t="s">
        <v>186</v>
      </c>
      <c r="AR256" t="s">
        <v>186</v>
      </c>
      <c r="AS256" t="s">
        <v>186</v>
      </c>
      <c r="AT256" t="s">
        <v>186</v>
      </c>
      <c r="AU256" t="s">
        <v>186</v>
      </c>
      <c r="AV256" t="s">
        <v>186</v>
      </c>
      <c r="AW256" t="s">
        <v>186</v>
      </c>
      <c r="AX256" t="s">
        <v>186</v>
      </c>
      <c r="AY256" t="s">
        <v>186</v>
      </c>
      <c r="AZ256" t="s">
        <v>186</v>
      </c>
      <c r="BA256" t="s">
        <v>186</v>
      </c>
      <c r="BB256" t="s">
        <v>186</v>
      </c>
      <c r="BC256">
        <v>0.48631353683584838</v>
      </c>
      <c r="BD256">
        <v>1.285119892601674</v>
      </c>
      <c r="BE256">
        <v>1.02556308592304</v>
      </c>
      <c r="BF256">
        <v>1.0420827060669371</v>
      </c>
      <c r="BG256">
        <v>0.46048109405486071</v>
      </c>
      <c r="BH256">
        <v>3.8570610311191609</v>
      </c>
      <c r="BI256">
        <v>3.0272846682417751</v>
      </c>
      <c r="BJ256">
        <v>0.40684608447264597</v>
      </c>
      <c r="BK256">
        <v>0.21277720018665169</v>
      </c>
      <c r="BL256">
        <v>1.2104741224206861</v>
      </c>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row>
    <row r="257">
      <c r="A257" t="s">
        <v>701</v>
      </c>
      <c r="B257">
        <v>2014</v>
      </c>
      <c r="C257" t="s">
        <v>709</v>
      </c>
      <c r="D257">
        <v>61</v>
      </c>
      <c r="E257" t="s">
        <v>625</v>
      </c>
      <c r="F257" t="s">
        <v>628</v>
      </c>
      <c r="G257" t="s">
        <v>186</v>
      </c>
      <c r="H257">
        <v>3.0179342108347869</v>
      </c>
      <c r="I257">
        <v>0.69003510630958897</v>
      </c>
      <c r="J257">
        <v>0.18908613580840289</v>
      </c>
      <c r="K257">
        <v>0.064492979963530594</v>
      </c>
      <c r="L257">
        <v>0</v>
      </c>
      <c r="M257">
        <v>0.77480451536702344</v>
      </c>
      <c r="N257">
        <v>0.3432354631369901</v>
      </c>
      <c r="O257">
        <v>0.17696242643112511</v>
      </c>
      <c r="P257">
        <v>0</v>
      </c>
      <c r="Q257">
        <v>0</v>
      </c>
      <c r="R257">
        <v>7.6269150496901768</v>
      </c>
      <c r="S257">
        <v>1.864533874898646</v>
      </c>
      <c r="T257">
        <v>1.258238630754412</v>
      </c>
      <c r="U257">
        <v>1.202012168129269</v>
      </c>
      <c r="V257">
        <v>0.080746918795170305</v>
      </c>
      <c r="W257" t="s">
        <v>617</v>
      </c>
      <c r="X257" t="s">
        <v>618</v>
      </c>
      <c r="Y257" t="s">
        <v>619</v>
      </c>
      <c r="Z257" t="s">
        <v>620</v>
      </c>
      <c r="AA257" t="s">
        <v>621</v>
      </c>
      <c r="AB257" t="s">
        <v>151</v>
      </c>
      <c r="AC257" t="s">
        <v>152</v>
      </c>
      <c r="AD257" t="s">
        <v>622</v>
      </c>
      <c r="AE257" t="s">
        <v>623</v>
      </c>
      <c r="AF257" t="s">
        <v>624</v>
      </c>
      <c r="AG257" t="s">
        <v>186</v>
      </c>
      <c r="AH257" t="s">
        <v>186</v>
      </c>
      <c r="AI257" t="s">
        <v>186</v>
      </c>
      <c r="AJ257" t="s">
        <v>186</v>
      </c>
      <c r="AK257" t="s">
        <v>186</v>
      </c>
      <c r="AL257" t="s">
        <v>186</v>
      </c>
      <c r="AM257" t="s">
        <v>186</v>
      </c>
      <c r="AN257" t="s">
        <v>186</v>
      </c>
      <c r="AO257" t="s">
        <v>186</v>
      </c>
      <c r="AP257" t="s">
        <v>186</v>
      </c>
      <c r="AQ257" t="s">
        <v>186</v>
      </c>
      <c r="AR257" t="s">
        <v>186</v>
      </c>
      <c r="AS257" t="s">
        <v>186</v>
      </c>
      <c r="AT257" t="s">
        <v>186</v>
      </c>
      <c r="AU257" t="s">
        <v>186</v>
      </c>
      <c r="AV257" t="s">
        <v>186</v>
      </c>
      <c r="AW257" t="s">
        <v>186</v>
      </c>
      <c r="AX257" t="s">
        <v>186</v>
      </c>
      <c r="AY257" t="s">
        <v>186</v>
      </c>
      <c r="AZ257" t="s">
        <v>186</v>
      </c>
      <c r="BA257" t="s">
        <v>186</v>
      </c>
      <c r="BB257" t="s">
        <v>186</v>
      </c>
      <c r="BC257">
        <v>1.4188116560928969</v>
      </c>
      <c r="BD257">
        <v>0.82812493949260924</v>
      </c>
      <c r="BE257">
        <v>0.2418744566936202</v>
      </c>
      <c r="BF257">
        <v>0.85306712272224705</v>
      </c>
      <c r="BG257">
        <v>3.0050684123577271</v>
      </c>
      <c r="BH257">
        <v>2.990634378079605</v>
      </c>
      <c r="BI257">
        <v>0.73362667633598277</v>
      </c>
      <c r="BJ257">
        <v>1.249721564795931</v>
      </c>
      <c r="BK257">
        <v>0.26972407982806329</v>
      </c>
      <c r="BL257">
        <v>0.9044404353662685</v>
      </c>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row>
    <row r="258">
      <c r="A258" t="s">
        <v>701</v>
      </c>
      <c r="B258">
        <v>2014</v>
      </c>
      <c r="C258" t="s">
        <v>709</v>
      </c>
      <c r="D258">
        <v>62</v>
      </c>
      <c r="E258" t="s">
        <v>625</v>
      </c>
      <c r="F258" t="s">
        <v>629</v>
      </c>
      <c r="G258" t="s">
        <v>186</v>
      </c>
      <c r="H258">
        <v>1.2235910130528651</v>
      </c>
      <c r="I258">
        <v>0.39293031841993642</v>
      </c>
      <c r="J258">
        <v>0.051413383997185799</v>
      </c>
      <c r="K258">
        <v>0.15141740490972941</v>
      </c>
      <c r="L258">
        <v>0</v>
      </c>
      <c r="M258">
        <v>0.69167741432186081</v>
      </c>
      <c r="N258">
        <v>0.055327043535956598</v>
      </c>
      <c r="O258">
        <v>0.031553595878756099</v>
      </c>
      <c r="P258">
        <v>0.1040061554467698</v>
      </c>
      <c r="Q258">
        <v>0</v>
      </c>
      <c r="R258">
        <v>2.1579004406736981</v>
      </c>
      <c r="S258">
        <v>1.094497331562565</v>
      </c>
      <c r="T258">
        <v>0.80591475617128383</v>
      </c>
      <c r="U258">
        <v>0.25509726792819248</v>
      </c>
      <c r="V258">
        <v>0.34100688126592937</v>
      </c>
      <c r="W258" t="s">
        <v>617</v>
      </c>
      <c r="X258" t="s">
        <v>618</v>
      </c>
      <c r="Y258" t="s">
        <v>619</v>
      </c>
      <c r="Z258" t="s">
        <v>620</v>
      </c>
      <c r="AA258" t="s">
        <v>621</v>
      </c>
      <c r="AB258" t="s">
        <v>151</v>
      </c>
      <c r="AC258" t="s">
        <v>152</v>
      </c>
      <c r="AD258" t="s">
        <v>622</v>
      </c>
      <c r="AE258" t="s">
        <v>623</v>
      </c>
      <c r="AF258" t="s">
        <v>624</v>
      </c>
      <c r="AG258" t="s">
        <v>186</v>
      </c>
      <c r="AH258" t="s">
        <v>186</v>
      </c>
      <c r="AI258" t="s">
        <v>186</v>
      </c>
      <c r="AJ258" t="s">
        <v>186</v>
      </c>
      <c r="AK258" t="s">
        <v>186</v>
      </c>
      <c r="AL258" t="s">
        <v>186</v>
      </c>
      <c r="AM258" t="s">
        <v>186</v>
      </c>
      <c r="AN258" t="s">
        <v>186</v>
      </c>
      <c r="AO258" t="s">
        <v>186</v>
      </c>
      <c r="AP258" t="s">
        <v>186</v>
      </c>
      <c r="AQ258" t="s">
        <v>186</v>
      </c>
      <c r="AR258" t="s">
        <v>186</v>
      </c>
      <c r="AS258" t="s">
        <v>186</v>
      </c>
      <c r="AT258" t="s">
        <v>186</v>
      </c>
      <c r="AU258" t="s">
        <v>186</v>
      </c>
      <c r="AV258" t="s">
        <v>186</v>
      </c>
      <c r="AW258" t="s">
        <v>186</v>
      </c>
      <c r="AX258" t="s">
        <v>186</v>
      </c>
      <c r="AY258" t="s">
        <v>186</v>
      </c>
      <c r="AZ258" t="s">
        <v>186</v>
      </c>
      <c r="BA258" t="s">
        <v>186</v>
      </c>
      <c r="BB258" t="s">
        <v>186</v>
      </c>
      <c r="BC258">
        <v>0.034288861995111997</v>
      </c>
      <c r="BD258">
        <v>0.48410865380044682</v>
      </c>
      <c r="BE258">
        <v>0.0419803937920495</v>
      </c>
      <c r="BF258">
        <v>1.5229748219093731</v>
      </c>
      <c r="BG258">
        <v>0.53322689451958061</v>
      </c>
      <c r="BH258">
        <v>0.48243187056486547</v>
      </c>
      <c r="BI258">
        <v>0.24980449761514811</v>
      </c>
      <c r="BJ258">
        <v>2.6101633288654682</v>
      </c>
      <c r="BK258">
        <v>0.040292336563063899</v>
      </c>
      <c r="BL258">
        <v>0.1580786318914402</v>
      </c>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row>
    <row r="259">
      <c r="A259" t="s">
        <v>701</v>
      </c>
      <c r="B259">
        <v>2014</v>
      </c>
      <c r="C259" t="s">
        <v>709</v>
      </c>
      <c r="D259">
        <v>63</v>
      </c>
      <c r="E259" t="s">
        <v>625</v>
      </c>
      <c r="F259" t="s">
        <v>630</v>
      </c>
      <c r="G259" t="s">
        <v>186</v>
      </c>
      <c r="H259">
        <v>2.095957239281276</v>
      </c>
      <c r="I259">
        <v>0.43938123920515021</v>
      </c>
      <c r="J259">
        <v>0.1011081822513594</v>
      </c>
      <c r="K259">
        <v>0.084347865472701206</v>
      </c>
      <c r="L259">
        <v>0.013773019691070299</v>
      </c>
      <c r="M259">
        <v>0.68762273984569011</v>
      </c>
      <c r="N259">
        <v>0.13839001698538639</v>
      </c>
      <c r="O259">
        <v>0.021945435399572999</v>
      </c>
      <c r="P259">
        <v>0.084219839344267397</v>
      </c>
      <c r="Q259">
        <v>0.018318917633077698</v>
      </c>
      <c r="R259">
        <v>3.883670132005963</v>
      </c>
      <c r="S259">
        <v>2.1772320218803869</v>
      </c>
      <c r="T259">
        <v>1.2357212156265041</v>
      </c>
      <c r="U259">
        <v>0.65697874569930304</v>
      </c>
      <c r="V259">
        <v>0.1803019160716037</v>
      </c>
      <c r="W259" t="s">
        <v>617</v>
      </c>
      <c r="X259" t="s">
        <v>618</v>
      </c>
      <c r="Y259" t="s">
        <v>619</v>
      </c>
      <c r="Z259" t="s">
        <v>620</v>
      </c>
      <c r="AA259" t="s">
        <v>621</v>
      </c>
      <c r="AB259" t="s">
        <v>151</v>
      </c>
      <c r="AC259" t="s">
        <v>152</v>
      </c>
      <c r="AD259" t="s">
        <v>622</v>
      </c>
      <c r="AE259" t="s">
        <v>623</v>
      </c>
      <c r="AF259" t="s">
        <v>624</v>
      </c>
      <c r="AG259" t="s">
        <v>186</v>
      </c>
      <c r="AH259" t="s">
        <v>186</v>
      </c>
      <c r="AI259" t="s">
        <v>186</v>
      </c>
      <c r="AJ259" t="s">
        <v>186</v>
      </c>
      <c r="AK259" t="s">
        <v>186</v>
      </c>
      <c r="AL259" t="s">
        <v>186</v>
      </c>
      <c r="AM259" t="s">
        <v>186</v>
      </c>
      <c r="AN259" t="s">
        <v>186</v>
      </c>
      <c r="AO259" t="s">
        <v>186</v>
      </c>
      <c r="AP259" t="s">
        <v>186</v>
      </c>
      <c r="AQ259" t="s">
        <v>186</v>
      </c>
      <c r="AR259" t="s">
        <v>186</v>
      </c>
      <c r="AS259" t="s">
        <v>186</v>
      </c>
      <c r="AT259" t="s">
        <v>186</v>
      </c>
      <c r="AU259" t="s">
        <v>186</v>
      </c>
      <c r="AV259" t="s">
        <v>186</v>
      </c>
      <c r="AW259" t="s">
        <v>186</v>
      </c>
      <c r="AX259" t="s">
        <v>186</v>
      </c>
      <c r="AY259" t="s">
        <v>186</v>
      </c>
      <c r="AZ259" t="s">
        <v>186</v>
      </c>
      <c r="BA259" t="s">
        <v>186</v>
      </c>
      <c r="BB259" t="s">
        <v>186</v>
      </c>
      <c r="BC259">
        <v>0.044436624652911497</v>
      </c>
      <c r="BD259">
        <v>0.090383607709827202</v>
      </c>
      <c r="BE259">
        <v>0.0271551339179558</v>
      </c>
      <c r="BF259">
        <v>0.65022637242935377</v>
      </c>
      <c r="BG259">
        <v>0.41558393351410727</v>
      </c>
      <c r="BH259">
        <v>1.6336754526832651</v>
      </c>
      <c r="BI259">
        <v>1.057824243649307</v>
      </c>
      <c r="BJ259">
        <v>5.2616816217447209</v>
      </c>
      <c r="BK259">
        <v>0.127013100231193</v>
      </c>
      <c r="BL259">
        <v>0.38412965678820421</v>
      </c>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row>
    <row r="260">
      <c r="A260" t="s">
        <v>701</v>
      </c>
      <c r="B260">
        <v>2014</v>
      </c>
      <c r="C260" t="s">
        <v>709</v>
      </c>
      <c r="D260">
        <v>64</v>
      </c>
      <c r="E260" t="s">
        <v>625</v>
      </c>
      <c r="F260" t="s">
        <v>631</v>
      </c>
      <c r="G260" t="s">
        <v>186</v>
      </c>
      <c r="H260">
        <v>0.5620967479907214</v>
      </c>
      <c r="I260">
        <v>0.090473079207740101</v>
      </c>
      <c r="J260">
        <v>0.027648114700985701</v>
      </c>
      <c r="K260">
        <v>0.0012081030857763</v>
      </c>
      <c r="L260">
        <v>0</v>
      </c>
      <c r="M260">
        <v>0.1267753618629642</v>
      </c>
      <c r="N260">
        <v>0.036803365302827899</v>
      </c>
      <c r="O260">
        <v>0</v>
      </c>
      <c r="P260">
        <v>0</v>
      </c>
      <c r="Q260">
        <v>0</v>
      </c>
      <c r="R260">
        <v>1.322573244816893</v>
      </c>
      <c r="S260">
        <v>0.66606597034097104</v>
      </c>
      <c r="T260">
        <v>0.095235160886297895</v>
      </c>
      <c r="U260">
        <v>0.15995527143272581</v>
      </c>
      <c r="V260">
        <v>0.0048633507704355997</v>
      </c>
      <c r="W260" t="s">
        <v>617</v>
      </c>
      <c r="X260" t="s">
        <v>618</v>
      </c>
      <c r="Y260" t="s">
        <v>619</v>
      </c>
      <c r="Z260" t="s">
        <v>620</v>
      </c>
      <c r="AA260" t="s">
        <v>621</v>
      </c>
      <c r="AB260" t="s">
        <v>151</v>
      </c>
      <c r="AC260" t="s">
        <v>152</v>
      </c>
      <c r="AD260" t="s">
        <v>622</v>
      </c>
      <c r="AE260" t="s">
        <v>623</v>
      </c>
      <c r="AF260" t="s">
        <v>624</v>
      </c>
      <c r="AG260" t="s">
        <v>186</v>
      </c>
      <c r="AH260" t="s">
        <v>186</v>
      </c>
      <c r="AI260" t="s">
        <v>186</v>
      </c>
      <c r="AJ260" t="s">
        <v>186</v>
      </c>
      <c r="AK260" t="s">
        <v>186</v>
      </c>
      <c r="AL260" t="s">
        <v>186</v>
      </c>
      <c r="AM260" t="s">
        <v>186</v>
      </c>
      <c r="AN260" t="s">
        <v>186</v>
      </c>
      <c r="AO260" t="s">
        <v>186</v>
      </c>
      <c r="AP260" t="s">
        <v>186</v>
      </c>
      <c r="AQ260" t="s">
        <v>186</v>
      </c>
      <c r="AR260" t="s">
        <v>186</v>
      </c>
      <c r="AS260" t="s">
        <v>186</v>
      </c>
      <c r="AT260" t="s">
        <v>186</v>
      </c>
      <c r="AU260" t="s">
        <v>186</v>
      </c>
      <c r="AV260" t="s">
        <v>186</v>
      </c>
      <c r="AW260" t="s">
        <v>186</v>
      </c>
      <c r="AX260" t="s">
        <v>186</v>
      </c>
      <c r="AY260" t="s">
        <v>186</v>
      </c>
      <c r="AZ260" t="s">
        <v>186</v>
      </c>
      <c r="BA260" t="s">
        <v>186</v>
      </c>
      <c r="BB260" t="s">
        <v>186</v>
      </c>
      <c r="BC260">
        <v>0.037647884235302499</v>
      </c>
      <c r="BD260">
        <v>0.19446871973177299</v>
      </c>
      <c r="BE260">
        <v>0.084753562018630504</v>
      </c>
      <c r="BF260">
        <v>0.1324249264639264</v>
      </c>
      <c r="BG260">
        <v>0.27219352732392732</v>
      </c>
      <c r="BH260">
        <v>0.20239776792013159</v>
      </c>
      <c r="BI260">
        <v>0.30186764432436541</v>
      </c>
      <c r="BJ260">
        <v>0.74760225809892111</v>
      </c>
      <c r="BK260">
        <v>0.0154210323001579</v>
      </c>
      <c r="BL260">
        <v>0.2102448042601047</v>
      </c>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row>
    <row r="261">
      <c r="A261" t="s">
        <v>701</v>
      </c>
      <c r="B261">
        <v>2014</v>
      </c>
      <c r="C261" t="s">
        <v>709</v>
      </c>
      <c r="D261">
        <v>65</v>
      </c>
      <c r="E261" t="s">
        <v>625</v>
      </c>
      <c r="F261" t="s">
        <v>162</v>
      </c>
      <c r="G261" t="s">
        <v>186</v>
      </c>
      <c r="H261">
        <v>0.75480677806852525</v>
      </c>
      <c r="I261">
        <v>0.24256564706501371</v>
      </c>
      <c r="J261">
        <v>0.059016922063643097</v>
      </c>
      <c r="K261">
        <v>0.031647102716323303</v>
      </c>
      <c r="L261">
        <v>0.0134582000059357</v>
      </c>
      <c r="M261">
        <v>0.20209922239865349</v>
      </c>
      <c r="N261">
        <v>0.0070294332438050004</v>
      </c>
      <c r="O261">
        <v>0.042223692752400302</v>
      </c>
      <c r="P261">
        <v>0</v>
      </c>
      <c r="Q261">
        <v>0.0040755745470679996</v>
      </c>
      <c r="R261">
        <v>1.8744511772422141</v>
      </c>
      <c r="S261">
        <v>0.69091095437320249</v>
      </c>
      <c r="T261">
        <v>0.47666474281006199</v>
      </c>
      <c r="U261">
        <v>0.39078755215573469</v>
      </c>
      <c r="V261">
        <v>0.22946233591858781</v>
      </c>
      <c r="W261" t="s">
        <v>617</v>
      </c>
      <c r="X261" t="s">
        <v>618</v>
      </c>
      <c r="Y261" t="s">
        <v>619</v>
      </c>
      <c r="Z261" t="s">
        <v>620</v>
      </c>
      <c r="AA261" t="s">
        <v>621</v>
      </c>
      <c r="AB261" t="s">
        <v>151</v>
      </c>
      <c r="AC261" t="s">
        <v>152</v>
      </c>
      <c r="AD261" t="s">
        <v>622</v>
      </c>
      <c r="AE261" t="s">
        <v>623</v>
      </c>
      <c r="AF261" t="s">
        <v>624</v>
      </c>
      <c r="AG261" t="s">
        <v>186</v>
      </c>
      <c r="AH261" t="s">
        <v>186</v>
      </c>
      <c r="AI261" t="s">
        <v>186</v>
      </c>
      <c r="AJ261" t="s">
        <v>186</v>
      </c>
      <c r="AK261" t="s">
        <v>186</v>
      </c>
      <c r="AL261" t="s">
        <v>186</v>
      </c>
      <c r="AM261" t="s">
        <v>186</v>
      </c>
      <c r="AN261" t="s">
        <v>186</v>
      </c>
      <c r="AO261" t="s">
        <v>186</v>
      </c>
      <c r="AP261" t="s">
        <v>186</v>
      </c>
      <c r="AQ261" t="s">
        <v>186</v>
      </c>
      <c r="AR261" t="s">
        <v>186</v>
      </c>
      <c r="AS261" t="s">
        <v>186</v>
      </c>
      <c r="AT261" t="s">
        <v>186</v>
      </c>
      <c r="AU261" t="s">
        <v>186</v>
      </c>
      <c r="AV261" t="s">
        <v>186</v>
      </c>
      <c r="AW261" t="s">
        <v>186</v>
      </c>
      <c r="AX261" t="s">
        <v>186</v>
      </c>
      <c r="AY261" t="s">
        <v>186</v>
      </c>
      <c r="AZ261" t="s">
        <v>186</v>
      </c>
      <c r="BA261" t="s">
        <v>186</v>
      </c>
      <c r="BB261" t="s">
        <v>186</v>
      </c>
      <c r="BC261">
        <v>0.31937305206365252</v>
      </c>
      <c r="BD261">
        <v>0.016428690333666701</v>
      </c>
      <c r="BE261">
        <v>0.28186952833497197</v>
      </c>
      <c r="BF261">
        <v>0.43867794850978342</v>
      </c>
      <c r="BG261">
        <v>0.21007781809732831</v>
      </c>
      <c r="BH261">
        <v>1.3481318981325969</v>
      </c>
      <c r="BI261">
        <v>0.043936184719100602</v>
      </c>
      <c r="BJ261">
        <v>0.94154655630366291</v>
      </c>
      <c r="BK261">
        <v>0</v>
      </c>
      <c r="BL261">
        <v>0.1784072540161937</v>
      </c>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row>
    <row r="262">
      <c r="A262" t="s">
        <v>701</v>
      </c>
      <c r="B262">
        <v>2014</v>
      </c>
      <c r="C262" t="s">
        <v>709</v>
      </c>
      <c r="D262">
        <v>66</v>
      </c>
      <c r="E262" t="s">
        <v>625</v>
      </c>
      <c r="F262" t="s">
        <v>166</v>
      </c>
      <c r="G262" t="s">
        <v>186</v>
      </c>
      <c r="H262">
        <v>0.68052796292280526</v>
      </c>
      <c r="I262">
        <v>0.1086191353165855</v>
      </c>
      <c r="J262">
        <v>0.045468999084539698</v>
      </c>
      <c r="K262">
        <v>0.0332944951084772</v>
      </c>
      <c r="L262">
        <v>0</v>
      </c>
      <c r="M262">
        <v>0.099164083344651599</v>
      </c>
      <c r="N262">
        <v>0</v>
      </c>
      <c r="O262">
        <v>0.015440289205200301</v>
      </c>
      <c r="P262">
        <v>0</v>
      </c>
      <c r="Q262">
        <v>0</v>
      </c>
      <c r="R262">
        <v>1.436466992537248</v>
      </c>
      <c r="S262">
        <v>0.77366857649260146</v>
      </c>
      <c r="T262">
        <v>0.4800043885747573</v>
      </c>
      <c r="U262">
        <v>0.34836556715666672</v>
      </c>
      <c r="V262">
        <v>0.10926485382633459</v>
      </c>
      <c r="W262" t="s">
        <v>617</v>
      </c>
      <c r="X262" t="s">
        <v>618</v>
      </c>
      <c r="Y262" t="s">
        <v>619</v>
      </c>
      <c r="Z262" t="s">
        <v>620</v>
      </c>
      <c r="AA262" t="s">
        <v>621</v>
      </c>
      <c r="AB262" t="s">
        <v>151</v>
      </c>
      <c r="AC262" t="s">
        <v>152</v>
      </c>
      <c r="AD262" t="s">
        <v>622</v>
      </c>
      <c r="AE262" t="s">
        <v>623</v>
      </c>
      <c r="AF262" t="s">
        <v>624</v>
      </c>
      <c r="AG262" t="s">
        <v>186</v>
      </c>
      <c r="AH262" t="s">
        <v>186</v>
      </c>
      <c r="AI262" t="s">
        <v>186</v>
      </c>
      <c r="AJ262" t="s">
        <v>186</v>
      </c>
      <c r="AK262" t="s">
        <v>186</v>
      </c>
      <c r="AL262" t="s">
        <v>186</v>
      </c>
      <c r="AM262" t="s">
        <v>186</v>
      </c>
      <c r="AN262" t="s">
        <v>186</v>
      </c>
      <c r="AO262" t="s">
        <v>186</v>
      </c>
      <c r="AP262" t="s">
        <v>186</v>
      </c>
      <c r="AQ262" t="s">
        <v>186</v>
      </c>
      <c r="AR262" t="s">
        <v>186</v>
      </c>
      <c r="AS262" t="s">
        <v>186</v>
      </c>
      <c r="AT262" t="s">
        <v>186</v>
      </c>
      <c r="AU262" t="s">
        <v>186</v>
      </c>
      <c r="AV262" t="s">
        <v>186</v>
      </c>
      <c r="AW262" t="s">
        <v>186</v>
      </c>
      <c r="AX262" t="s">
        <v>186</v>
      </c>
      <c r="AY262" t="s">
        <v>186</v>
      </c>
      <c r="AZ262" t="s">
        <v>186</v>
      </c>
      <c r="BA262" t="s">
        <v>186</v>
      </c>
      <c r="BB262" t="s">
        <v>186</v>
      </c>
      <c r="BC262">
        <v>0.26453161389037871</v>
      </c>
      <c r="BD262">
        <v>0</v>
      </c>
      <c r="BE262">
        <v>0.022543196268787299</v>
      </c>
      <c r="BF262">
        <v>0.52461249347109373</v>
      </c>
      <c r="BG262">
        <v>0.16406235080254741</v>
      </c>
      <c r="BH262">
        <v>0.80859247122400724</v>
      </c>
      <c r="BI262">
        <v>0.15310982633421799</v>
      </c>
      <c r="BJ262">
        <v>0.36655695550940259</v>
      </c>
      <c r="BK262">
        <v>0.0416076909230675</v>
      </c>
      <c r="BL262">
        <v>0.38272448551700272</v>
      </c>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row>
    <row r="263">
      <c r="A263" t="s">
        <v>701</v>
      </c>
      <c r="B263">
        <v>2014</v>
      </c>
      <c r="C263" t="s">
        <v>709</v>
      </c>
      <c r="D263">
        <v>67</v>
      </c>
      <c r="E263" t="s">
        <v>625</v>
      </c>
      <c r="F263" t="s">
        <v>632</v>
      </c>
      <c r="G263" t="s">
        <v>186</v>
      </c>
      <c r="H263">
        <v>5.5318990890200137</v>
      </c>
      <c r="I263">
        <v>2.6711481206877719</v>
      </c>
      <c r="J263">
        <v>1.060684777105231</v>
      </c>
      <c r="K263">
        <v>0.3483895333009378</v>
      </c>
      <c r="L263">
        <v>0.1214904816425159</v>
      </c>
      <c r="M263">
        <v>1.1357267860824489</v>
      </c>
      <c r="N263">
        <v>0.37746073858318341</v>
      </c>
      <c r="O263">
        <v>0.15491576541844179</v>
      </c>
      <c r="P263">
        <v>0.039860284281413798</v>
      </c>
      <c r="Q263">
        <v>0.097923273793817198</v>
      </c>
      <c r="R263">
        <v>8.5919787836148078</v>
      </c>
      <c r="S263">
        <v>9.1837856622298766</v>
      </c>
      <c r="T263">
        <v>7.6193761605004724</v>
      </c>
      <c r="U263">
        <v>5.7744143102919772</v>
      </c>
      <c r="V263">
        <v>2.5582606415276778</v>
      </c>
      <c r="W263" t="s">
        <v>617</v>
      </c>
      <c r="X263" t="s">
        <v>618</v>
      </c>
      <c r="Y263" t="s">
        <v>619</v>
      </c>
      <c r="Z263" t="s">
        <v>620</v>
      </c>
      <c r="AA263" t="s">
        <v>621</v>
      </c>
      <c r="AB263" t="s">
        <v>151</v>
      </c>
      <c r="AC263" t="s">
        <v>152</v>
      </c>
      <c r="AD263" t="s">
        <v>622</v>
      </c>
      <c r="AE263" t="s">
        <v>623</v>
      </c>
      <c r="AF263" t="s">
        <v>624</v>
      </c>
      <c r="AG263" t="s">
        <v>186</v>
      </c>
      <c r="AH263" t="s">
        <v>186</v>
      </c>
      <c r="AI263" t="s">
        <v>186</v>
      </c>
      <c r="AJ263" t="s">
        <v>186</v>
      </c>
      <c r="AK263" t="s">
        <v>186</v>
      </c>
      <c r="AL263" t="s">
        <v>186</v>
      </c>
      <c r="AM263" t="s">
        <v>186</v>
      </c>
      <c r="AN263" t="s">
        <v>186</v>
      </c>
      <c r="AO263" t="s">
        <v>186</v>
      </c>
      <c r="AP263" t="s">
        <v>186</v>
      </c>
      <c r="AQ263" t="s">
        <v>186</v>
      </c>
      <c r="AR263" t="s">
        <v>186</v>
      </c>
      <c r="AS263" t="s">
        <v>186</v>
      </c>
      <c r="AT263" t="s">
        <v>186</v>
      </c>
      <c r="AU263" t="s">
        <v>186</v>
      </c>
      <c r="AV263" t="s">
        <v>186</v>
      </c>
      <c r="AW263" t="s">
        <v>186</v>
      </c>
      <c r="AX263" t="s">
        <v>186</v>
      </c>
      <c r="AY263" t="s">
        <v>186</v>
      </c>
      <c r="AZ263" t="s">
        <v>186</v>
      </c>
      <c r="BA263" t="s">
        <v>186</v>
      </c>
      <c r="BB263" t="s">
        <v>186</v>
      </c>
      <c r="BC263">
        <v>15.18499396393104</v>
      </c>
      <c r="BD263">
        <v>0.26183755988770402</v>
      </c>
      <c r="BE263">
        <v>1.41808025250949</v>
      </c>
      <c r="BF263">
        <v>4.4557603660329246</v>
      </c>
      <c r="BG263">
        <v>2.424949055430687</v>
      </c>
      <c r="BH263">
        <v>0</v>
      </c>
      <c r="BI263">
        <v>0.025484274570417902</v>
      </c>
      <c r="BJ263">
        <v>3.245572965756736</v>
      </c>
      <c r="BK263">
        <v>0.042290443623044897</v>
      </c>
      <c r="BL263">
        <v>1.371776335661024</v>
      </c>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row>
    <row r="264">
      <c r="A264" t="s">
        <v>701</v>
      </c>
      <c r="B264">
        <v>2014</v>
      </c>
      <c r="C264" t="s">
        <v>709</v>
      </c>
      <c r="D264">
        <v>68</v>
      </c>
      <c r="E264" t="s">
        <v>625</v>
      </c>
      <c r="F264" t="s">
        <v>633</v>
      </c>
      <c r="G264" t="s">
        <v>186</v>
      </c>
      <c r="H264">
        <v>0.31129683194557278</v>
      </c>
      <c r="I264">
        <v>0.1117387212592314</v>
      </c>
      <c r="J264">
        <v>0.070418632686106999</v>
      </c>
      <c r="K264">
        <v>0.028416807807960999</v>
      </c>
      <c r="L264">
        <v>0</v>
      </c>
      <c r="M264">
        <v>0.1090929431344607</v>
      </c>
      <c r="N264">
        <v>0.0108211342615161</v>
      </c>
      <c r="O264">
        <v>0.036806723464063003</v>
      </c>
      <c r="P264">
        <v>0.0073101325932790001</v>
      </c>
      <c r="Q264">
        <v>0</v>
      </c>
      <c r="R264">
        <v>0.49999650412825247</v>
      </c>
      <c r="S264">
        <v>0.43436709528672002</v>
      </c>
      <c r="T264">
        <v>0.10545953900644819</v>
      </c>
      <c r="U264">
        <v>0.30052704146623122</v>
      </c>
      <c r="V264">
        <v>0.26462742971916958</v>
      </c>
      <c r="W264" t="s">
        <v>617</v>
      </c>
      <c r="X264" t="s">
        <v>618</v>
      </c>
      <c r="Y264" t="s">
        <v>619</v>
      </c>
      <c r="Z264" t="s">
        <v>620</v>
      </c>
      <c r="AA264" t="s">
        <v>621</v>
      </c>
      <c r="AB264" t="s">
        <v>151</v>
      </c>
      <c r="AC264" t="s">
        <v>152</v>
      </c>
      <c r="AD264" t="s">
        <v>622</v>
      </c>
      <c r="AE264" t="s">
        <v>623</v>
      </c>
      <c r="AF264" t="s">
        <v>624</v>
      </c>
      <c r="AG264" t="s">
        <v>186</v>
      </c>
      <c r="AH264" t="s">
        <v>186</v>
      </c>
      <c r="AI264" t="s">
        <v>186</v>
      </c>
      <c r="AJ264" t="s">
        <v>186</v>
      </c>
      <c r="AK264" t="s">
        <v>186</v>
      </c>
      <c r="AL264" t="s">
        <v>186</v>
      </c>
      <c r="AM264" t="s">
        <v>186</v>
      </c>
      <c r="AN264" t="s">
        <v>186</v>
      </c>
      <c r="AO264" t="s">
        <v>186</v>
      </c>
      <c r="AP264" t="s">
        <v>186</v>
      </c>
      <c r="AQ264" t="s">
        <v>186</v>
      </c>
      <c r="AR264" t="s">
        <v>186</v>
      </c>
      <c r="AS264" t="s">
        <v>186</v>
      </c>
      <c r="AT264" t="s">
        <v>186</v>
      </c>
      <c r="AU264" t="s">
        <v>186</v>
      </c>
      <c r="AV264" t="s">
        <v>186</v>
      </c>
      <c r="AW264" t="s">
        <v>186</v>
      </c>
      <c r="AX264" t="s">
        <v>186</v>
      </c>
      <c r="AY264" t="s">
        <v>186</v>
      </c>
      <c r="AZ264" t="s">
        <v>186</v>
      </c>
      <c r="BA264" t="s">
        <v>186</v>
      </c>
      <c r="BB264" t="s">
        <v>186</v>
      </c>
      <c r="BC264">
        <v>0.0080781498191050995</v>
      </c>
      <c r="BD264">
        <v>0</v>
      </c>
      <c r="BE264">
        <v>0.0146726648398415</v>
      </c>
      <c r="BF264">
        <v>0.091510713124491799</v>
      </c>
      <c r="BG264">
        <v>0.42528895332072197</v>
      </c>
      <c r="BH264">
        <v>0</v>
      </c>
      <c r="BI264">
        <v>0.32399165430747762</v>
      </c>
      <c r="BJ264">
        <v>0</v>
      </c>
      <c r="BK264">
        <v>0.025951670614255299</v>
      </c>
      <c r="BL264">
        <v>0.41747127207866902</v>
      </c>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row>
    <row r="265">
      <c r="A265" t="s">
        <v>701</v>
      </c>
      <c r="B265">
        <v>2014</v>
      </c>
      <c r="C265" t="s">
        <v>709</v>
      </c>
      <c r="D265">
        <v>69</v>
      </c>
      <c r="E265" t="s">
        <v>625</v>
      </c>
      <c r="F265" t="s">
        <v>634</v>
      </c>
      <c r="G265" t="s">
        <v>186</v>
      </c>
      <c r="H265">
        <v>2.5946905667157729</v>
      </c>
      <c r="I265">
        <v>3.2688865321700971</v>
      </c>
      <c r="J265">
        <v>3.2666728065205048</v>
      </c>
      <c r="K265">
        <v>2.828695510635959</v>
      </c>
      <c r="L265">
        <v>1.5665973474366139</v>
      </c>
      <c r="M265">
        <v>3.103742304512954</v>
      </c>
      <c r="N265">
        <v>3.3442775889897818</v>
      </c>
      <c r="O265">
        <v>2.9438471353974971</v>
      </c>
      <c r="P265">
        <v>2.9396489407305082</v>
      </c>
      <c r="Q265">
        <v>1.4855176429286121</v>
      </c>
      <c r="R265">
        <v>1.9796514557175311</v>
      </c>
      <c r="S265">
        <v>3.178670616288358</v>
      </c>
      <c r="T265">
        <v>4.1900657725624217</v>
      </c>
      <c r="U265">
        <v>1.562645745144428</v>
      </c>
      <c r="V265">
        <v>1.7346435238053399</v>
      </c>
      <c r="W265" t="s">
        <v>617</v>
      </c>
      <c r="X265" t="s">
        <v>618</v>
      </c>
      <c r="Y265" t="s">
        <v>619</v>
      </c>
      <c r="Z265" t="s">
        <v>620</v>
      </c>
      <c r="AA265" t="s">
        <v>621</v>
      </c>
      <c r="AB265" t="s">
        <v>151</v>
      </c>
      <c r="AC265" t="s">
        <v>152</v>
      </c>
      <c r="AD265" t="s">
        <v>622</v>
      </c>
      <c r="AE265" t="s">
        <v>623</v>
      </c>
      <c r="AF265" t="s">
        <v>624</v>
      </c>
      <c r="AG265" t="s">
        <v>186</v>
      </c>
      <c r="AH265" t="s">
        <v>186</v>
      </c>
      <c r="AI265" t="s">
        <v>186</v>
      </c>
      <c r="AJ265" t="s">
        <v>186</v>
      </c>
      <c r="AK265" t="s">
        <v>186</v>
      </c>
      <c r="AL265" t="s">
        <v>186</v>
      </c>
      <c r="AM265" t="s">
        <v>186</v>
      </c>
      <c r="AN265" t="s">
        <v>186</v>
      </c>
      <c r="AO265" t="s">
        <v>186</v>
      </c>
      <c r="AP265" t="s">
        <v>186</v>
      </c>
      <c r="AQ265" t="s">
        <v>186</v>
      </c>
      <c r="AR265" t="s">
        <v>186</v>
      </c>
      <c r="AS265" t="s">
        <v>186</v>
      </c>
      <c r="AT265" t="s">
        <v>186</v>
      </c>
      <c r="AU265" t="s">
        <v>186</v>
      </c>
      <c r="AV265" t="s">
        <v>186</v>
      </c>
      <c r="AW265" t="s">
        <v>186</v>
      </c>
      <c r="AX265" t="s">
        <v>186</v>
      </c>
      <c r="AY265" t="s">
        <v>186</v>
      </c>
      <c r="AZ265" t="s">
        <v>186</v>
      </c>
      <c r="BA265" t="s">
        <v>186</v>
      </c>
      <c r="BB265" t="s">
        <v>186</v>
      </c>
      <c r="BC265">
        <v>1.0272486514019319</v>
      </c>
      <c r="BD265">
        <v>0.29238680944671369</v>
      </c>
      <c r="BE265">
        <v>0.058468887683556202</v>
      </c>
      <c r="BF265">
        <v>0.092901390878494194</v>
      </c>
      <c r="BG265">
        <v>0.21686919676622299</v>
      </c>
      <c r="BH265">
        <v>0.0487271849082207</v>
      </c>
      <c r="BI265">
        <v>1.05916537698052</v>
      </c>
      <c r="BJ265">
        <v>0.311624750936002</v>
      </c>
      <c r="BK265">
        <v>4.2285634969911188</v>
      </c>
      <c r="BL265">
        <v>8.3629820423912538</v>
      </c>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row>
    <row r="266">
      <c r="A266" t="s">
        <v>701</v>
      </c>
      <c r="B266">
        <v>2014</v>
      </c>
      <c r="C266" t="s">
        <v>709</v>
      </c>
      <c r="D266">
        <v>70</v>
      </c>
      <c r="E266" t="s">
        <v>625</v>
      </c>
      <c r="F266" t="s">
        <v>635</v>
      </c>
      <c r="G266" t="s">
        <v>186</v>
      </c>
      <c r="H266">
        <v>0</v>
      </c>
      <c r="I266">
        <v>0.0089641166019369996</v>
      </c>
      <c r="J266">
        <v>0.0195121802056453</v>
      </c>
      <c r="K266">
        <v>0</v>
      </c>
      <c r="L266">
        <v>0</v>
      </c>
      <c r="M266">
        <v>0</v>
      </c>
      <c r="N266">
        <v>0</v>
      </c>
      <c r="O266">
        <v>0</v>
      </c>
      <c r="P266">
        <v>0</v>
      </c>
      <c r="Q266">
        <v>0</v>
      </c>
      <c r="R266">
        <v>0</v>
      </c>
      <c r="S266">
        <v>0</v>
      </c>
      <c r="T266">
        <v>0</v>
      </c>
      <c r="U266">
        <v>0.1146945990628857</v>
      </c>
      <c r="V266">
        <v>0</v>
      </c>
      <c r="W266" t="s">
        <v>617</v>
      </c>
      <c r="X266" t="s">
        <v>618</v>
      </c>
      <c r="Y266" t="s">
        <v>619</v>
      </c>
      <c r="Z266" t="s">
        <v>620</v>
      </c>
      <c r="AA266" t="s">
        <v>621</v>
      </c>
      <c r="AB266" t="s">
        <v>151</v>
      </c>
      <c r="AC266" t="s">
        <v>152</v>
      </c>
      <c r="AD266" t="s">
        <v>622</v>
      </c>
      <c r="AE266" t="s">
        <v>623</v>
      </c>
      <c r="AF266" t="s">
        <v>624</v>
      </c>
      <c r="AG266" t="s">
        <v>186</v>
      </c>
      <c r="AH266" t="s">
        <v>186</v>
      </c>
      <c r="AI266" t="s">
        <v>186</v>
      </c>
      <c r="AJ266" t="s">
        <v>186</v>
      </c>
      <c r="AK266" t="s">
        <v>186</v>
      </c>
      <c r="AL266" t="s">
        <v>186</v>
      </c>
      <c r="AM266" t="s">
        <v>186</v>
      </c>
      <c r="AN266" t="s">
        <v>186</v>
      </c>
      <c r="AO266" t="s">
        <v>186</v>
      </c>
      <c r="AP266" t="s">
        <v>186</v>
      </c>
      <c r="AQ266" t="s">
        <v>186</v>
      </c>
      <c r="AR266" t="s">
        <v>186</v>
      </c>
      <c r="AS266" t="s">
        <v>186</v>
      </c>
      <c r="AT266" t="s">
        <v>186</v>
      </c>
      <c r="AU266" t="s">
        <v>186</v>
      </c>
      <c r="AV266" t="s">
        <v>186</v>
      </c>
      <c r="AW266" t="s">
        <v>186</v>
      </c>
      <c r="AX266" t="s">
        <v>186</v>
      </c>
      <c r="AY266" t="s">
        <v>186</v>
      </c>
      <c r="AZ266" t="s">
        <v>186</v>
      </c>
      <c r="BA266" t="s">
        <v>186</v>
      </c>
      <c r="BB266" t="s">
        <v>186</v>
      </c>
      <c r="BC266">
        <v>0.065427459421048398</v>
      </c>
      <c r="BD266">
        <v>0</v>
      </c>
      <c r="BE266">
        <v>0</v>
      </c>
      <c r="BF266">
        <v>0.026316967129206802</v>
      </c>
      <c r="BG266">
        <v>0</v>
      </c>
      <c r="BH266">
        <v>0</v>
      </c>
      <c r="BI266">
        <v>0</v>
      </c>
      <c r="BJ266">
        <v>0</v>
      </c>
      <c r="BK266">
        <v>0</v>
      </c>
      <c r="BL266">
        <v>0</v>
      </c>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row>
    <row r="267">
      <c r="A267" t="s">
        <v>701</v>
      </c>
      <c r="B267">
        <v>2014</v>
      </c>
      <c r="C267" t="s">
        <v>709</v>
      </c>
      <c r="D267">
        <v>71</v>
      </c>
      <c r="E267" t="s">
        <v>625</v>
      </c>
      <c r="F267" t="s">
        <v>636</v>
      </c>
      <c r="G267" t="s">
        <v>186</v>
      </c>
      <c r="H267">
        <v>3.2995316044990468</v>
      </c>
      <c r="I267">
        <v>0.44914969423720491</v>
      </c>
      <c r="J267">
        <v>0.17013667291594611</v>
      </c>
      <c r="K267">
        <v>0.087836523778503706</v>
      </c>
      <c r="L267">
        <v>0.054872573110767098</v>
      </c>
      <c r="M267">
        <v>0.24529376039181819</v>
      </c>
      <c r="N267">
        <v>0.17182806946064991</v>
      </c>
      <c r="O267">
        <v>0.1101200610961358</v>
      </c>
      <c r="P267">
        <v>0.036650531765277897</v>
      </c>
      <c r="Q267">
        <v>0.064171445270726907</v>
      </c>
      <c r="R267">
        <v>9.1070992049507051</v>
      </c>
      <c r="S267">
        <v>2.8541376790991579</v>
      </c>
      <c r="T267">
        <v>1.309511183334708</v>
      </c>
      <c r="U267">
        <v>0.92397824702102183</v>
      </c>
      <c r="V267">
        <v>0.25855482620176928</v>
      </c>
      <c r="W267" t="s">
        <v>617</v>
      </c>
      <c r="X267" t="s">
        <v>618</v>
      </c>
      <c r="Y267" t="s">
        <v>619</v>
      </c>
      <c r="Z267" t="s">
        <v>620</v>
      </c>
      <c r="AA267" t="s">
        <v>621</v>
      </c>
      <c r="AB267" t="s">
        <v>151</v>
      </c>
      <c r="AC267" t="s">
        <v>152</v>
      </c>
      <c r="AD267" t="s">
        <v>622</v>
      </c>
      <c r="AE267" t="s">
        <v>623</v>
      </c>
      <c r="AF267" t="s">
        <v>624</v>
      </c>
      <c r="AG267" t="s">
        <v>186</v>
      </c>
      <c r="AH267" t="s">
        <v>186</v>
      </c>
      <c r="AI267" t="s">
        <v>186</v>
      </c>
      <c r="AJ267" t="s">
        <v>186</v>
      </c>
      <c r="AK267" t="s">
        <v>186</v>
      </c>
      <c r="AL267" t="s">
        <v>186</v>
      </c>
      <c r="AM267" t="s">
        <v>186</v>
      </c>
      <c r="AN267" t="s">
        <v>186</v>
      </c>
      <c r="AO267" t="s">
        <v>186</v>
      </c>
      <c r="AP267" t="s">
        <v>186</v>
      </c>
      <c r="AQ267" t="s">
        <v>186</v>
      </c>
      <c r="AR267" t="s">
        <v>186</v>
      </c>
      <c r="AS267" t="s">
        <v>186</v>
      </c>
      <c r="AT267" t="s">
        <v>186</v>
      </c>
      <c r="AU267" t="s">
        <v>186</v>
      </c>
      <c r="AV267" t="s">
        <v>186</v>
      </c>
      <c r="AW267" t="s">
        <v>186</v>
      </c>
      <c r="AX267" t="s">
        <v>186</v>
      </c>
      <c r="AY267" t="s">
        <v>186</v>
      </c>
      <c r="AZ267" t="s">
        <v>186</v>
      </c>
      <c r="BA267" t="s">
        <v>186</v>
      </c>
      <c r="BB267" t="s">
        <v>186</v>
      </c>
      <c r="BC267">
        <v>0.93525748437171941</v>
      </c>
      <c r="BD267">
        <v>0.91314507475269835</v>
      </c>
      <c r="BE267">
        <v>0.61873405740980958</v>
      </c>
      <c r="BF267">
        <v>1.8640175480302601</v>
      </c>
      <c r="BG267">
        <v>0.87294474561098179</v>
      </c>
      <c r="BH267">
        <v>3.6296966150198169</v>
      </c>
      <c r="BI267">
        <v>2.636140380060386</v>
      </c>
      <c r="BJ267">
        <v>1.271390634862809</v>
      </c>
      <c r="BK267">
        <v>0.056699639404788699</v>
      </c>
      <c r="BL267">
        <v>1.3498692962103109</v>
      </c>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row>
    <row r="268">
      <c r="A268" t="s">
        <v>701</v>
      </c>
      <c r="B268">
        <v>2014</v>
      </c>
      <c r="C268" t="s">
        <v>709</v>
      </c>
      <c r="D268">
        <v>72</v>
      </c>
      <c r="E268" t="s">
        <v>625</v>
      </c>
      <c r="F268" t="s">
        <v>164</v>
      </c>
      <c r="G268" t="s">
        <v>186</v>
      </c>
      <c r="H268">
        <v>56.366915639761942</v>
      </c>
      <c r="I268">
        <v>81.718891738042018</v>
      </c>
      <c r="J268">
        <v>88.025418444943782</v>
      </c>
      <c r="K268">
        <v>93.461670729525721</v>
      </c>
      <c r="L268">
        <v>95.947646045766007</v>
      </c>
      <c r="M268">
        <v>75.810683238219738</v>
      </c>
      <c r="N268">
        <v>88.330540489869335</v>
      </c>
      <c r="O268">
        <v>91.719663181154772</v>
      </c>
      <c r="P268">
        <v>94.357525033231582</v>
      </c>
      <c r="Q268">
        <v>96.098224335128606</v>
      </c>
      <c r="R268">
        <v>30.085538639485559</v>
      </c>
      <c r="S268">
        <v>56.332280281174071</v>
      </c>
      <c r="T268">
        <v>69.336825065141426</v>
      </c>
      <c r="U268">
        <v>77.437527363069876</v>
      </c>
      <c r="V268">
        <v>89.111648218506232</v>
      </c>
      <c r="W268" t="s">
        <v>617</v>
      </c>
      <c r="X268" t="s">
        <v>618</v>
      </c>
      <c r="Y268" t="s">
        <v>619</v>
      </c>
      <c r="Z268" t="s">
        <v>620</v>
      </c>
      <c r="AA268" t="s">
        <v>621</v>
      </c>
      <c r="AB268" t="s">
        <v>151</v>
      </c>
      <c r="AC268" t="s">
        <v>152</v>
      </c>
      <c r="AD268" t="s">
        <v>622</v>
      </c>
      <c r="AE268" t="s">
        <v>623</v>
      </c>
      <c r="AF268" t="s">
        <v>624</v>
      </c>
      <c r="AG268" t="s">
        <v>186</v>
      </c>
      <c r="AH268" t="s">
        <v>186</v>
      </c>
      <c r="AI268" t="s">
        <v>186</v>
      </c>
      <c r="AJ268" t="s">
        <v>186</v>
      </c>
      <c r="AK268" t="s">
        <v>186</v>
      </c>
      <c r="AL268" t="s">
        <v>186</v>
      </c>
      <c r="AM268" t="s">
        <v>186</v>
      </c>
      <c r="AN268" t="s">
        <v>186</v>
      </c>
      <c r="AO268" t="s">
        <v>186</v>
      </c>
      <c r="AP268" t="s">
        <v>186</v>
      </c>
      <c r="AQ268" t="s">
        <v>186</v>
      </c>
      <c r="AR268" t="s">
        <v>186</v>
      </c>
      <c r="AS268" t="s">
        <v>186</v>
      </c>
      <c r="AT268" t="s">
        <v>186</v>
      </c>
      <c r="AU268" t="s">
        <v>186</v>
      </c>
      <c r="AV268" t="s">
        <v>186</v>
      </c>
      <c r="AW268" t="s">
        <v>186</v>
      </c>
      <c r="AX268" t="s">
        <v>186</v>
      </c>
      <c r="AY268" t="s">
        <v>186</v>
      </c>
      <c r="AZ268" t="s">
        <v>186</v>
      </c>
      <c r="BA268" t="s">
        <v>186</v>
      </c>
      <c r="BB268" t="s">
        <v>186</v>
      </c>
      <c r="BC268">
        <v>72.328439050607898</v>
      </c>
      <c r="BD268">
        <v>65.185768416064846</v>
      </c>
      <c r="BE268">
        <v>84.714397954909643</v>
      </c>
      <c r="BF268">
        <v>75.207309289360069</v>
      </c>
      <c r="BG268">
        <v>87.435396652931203</v>
      </c>
      <c r="BH268">
        <v>59.243059712252808</v>
      </c>
      <c r="BI268">
        <v>69.745106427212377</v>
      </c>
      <c r="BJ268">
        <v>79.722588635115741</v>
      </c>
      <c r="BK268">
        <v>92.681130382316624</v>
      </c>
      <c r="BL268">
        <v>74.16036782570859</v>
      </c>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row>
    <row r="269">
      <c r="A269" t="s">
        <v>701</v>
      </c>
      <c r="B269">
        <v>2014</v>
      </c>
      <c r="C269" t="s">
        <v>709</v>
      </c>
      <c r="D269">
        <v>73</v>
      </c>
      <c r="E269" t="s">
        <v>625</v>
      </c>
      <c r="F269" t="s">
        <v>179</v>
      </c>
      <c r="G269" t="s">
        <v>186</v>
      </c>
      <c r="H269">
        <v>0.44374045311211979</v>
      </c>
      <c r="I269">
        <v>0.45818037384822458</v>
      </c>
      <c r="J269">
        <v>0.67463459835102879</v>
      </c>
      <c r="K269">
        <v>0.61367026637763189</v>
      </c>
      <c r="L269">
        <v>0.35009455248887378</v>
      </c>
      <c r="M269">
        <v>0.24539636692174091</v>
      </c>
      <c r="N269">
        <v>0.75975478923471562</v>
      </c>
      <c r="O269">
        <v>0.74857531071506422</v>
      </c>
      <c r="P269">
        <v>0.58317878792591826</v>
      </c>
      <c r="Q269">
        <v>0.27877274189045859</v>
      </c>
      <c r="R269">
        <v>0.87694454888746132</v>
      </c>
      <c r="S269">
        <v>0.20792629835455109</v>
      </c>
      <c r="T269">
        <v>0.47120162500716989</v>
      </c>
      <c r="U269">
        <v>0.63158087759721837</v>
      </c>
      <c r="V269">
        <v>0.12504993093801869</v>
      </c>
      <c r="W269" t="s">
        <v>617</v>
      </c>
      <c r="X269" t="s">
        <v>618</v>
      </c>
      <c r="Y269" t="s">
        <v>619</v>
      </c>
      <c r="Z269" t="s">
        <v>620</v>
      </c>
      <c r="AA269" t="s">
        <v>621</v>
      </c>
      <c r="AB269" t="s">
        <v>151</v>
      </c>
      <c r="AC269" t="s">
        <v>152</v>
      </c>
      <c r="AD269" t="s">
        <v>622</v>
      </c>
      <c r="AE269" t="s">
        <v>623</v>
      </c>
      <c r="AF269" t="s">
        <v>624</v>
      </c>
      <c r="AG269" t="s">
        <v>186</v>
      </c>
      <c r="AH269" t="s">
        <v>186</v>
      </c>
      <c r="AI269" t="s">
        <v>186</v>
      </c>
      <c r="AJ269" t="s">
        <v>186</v>
      </c>
      <c r="AK269" t="s">
        <v>186</v>
      </c>
      <c r="AL269" t="s">
        <v>186</v>
      </c>
      <c r="AM269" t="s">
        <v>186</v>
      </c>
      <c r="AN269" t="s">
        <v>186</v>
      </c>
      <c r="AO269" t="s">
        <v>186</v>
      </c>
      <c r="AP269" t="s">
        <v>186</v>
      </c>
      <c r="AQ269" t="s">
        <v>186</v>
      </c>
      <c r="AR269" t="s">
        <v>186</v>
      </c>
      <c r="AS269" t="s">
        <v>186</v>
      </c>
      <c r="AT269" t="s">
        <v>186</v>
      </c>
      <c r="AU269" t="s">
        <v>186</v>
      </c>
      <c r="AV269" t="s">
        <v>186</v>
      </c>
      <c r="AW269" t="s">
        <v>186</v>
      </c>
      <c r="AX269" t="s">
        <v>186</v>
      </c>
      <c r="AY269" t="s">
        <v>186</v>
      </c>
      <c r="AZ269" t="s">
        <v>186</v>
      </c>
      <c r="BA269" t="s">
        <v>186</v>
      </c>
      <c r="BB269" t="s">
        <v>186</v>
      </c>
      <c r="BC269">
        <v>0.29214285113048682</v>
      </c>
      <c r="BD269">
        <v>0.18937013585127299</v>
      </c>
      <c r="BE269">
        <v>0.19522804401878471</v>
      </c>
      <c r="BF269">
        <v>0.39362187445597008</v>
      </c>
      <c r="BG269">
        <v>0.40555749689800291</v>
      </c>
      <c r="BH269">
        <v>0.47013058295584281</v>
      </c>
      <c r="BI269">
        <v>0.0787839772542651</v>
      </c>
      <c r="BJ269">
        <v>0.35844902564306308</v>
      </c>
      <c r="BK269">
        <v>0.69459045705678568</v>
      </c>
      <c r="BL269">
        <v>0.88038064384736259</v>
      </c>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row>
    <row r="270">
      <c r="A270" t="s">
        <v>701</v>
      </c>
      <c r="B270">
        <v>2014</v>
      </c>
      <c r="C270" t="s">
        <v>709</v>
      </c>
      <c r="D270">
        <v>74</v>
      </c>
      <c r="E270" t="s">
        <v>625</v>
      </c>
      <c r="F270" t="s">
        <v>637</v>
      </c>
      <c r="G270" t="s">
        <v>186</v>
      </c>
      <c r="H270">
        <v>0.11467984575282469</v>
      </c>
      <c r="I270">
        <v>0.084779027788496206</v>
      </c>
      <c r="J270">
        <v>0.11101767333899989</v>
      </c>
      <c r="K270">
        <v>0.0055798930047468</v>
      </c>
      <c r="L270">
        <v>0.053653677687287203</v>
      </c>
      <c r="M270">
        <v>0.1417802202088721</v>
      </c>
      <c r="N270">
        <v>0.1248051368411234</v>
      </c>
      <c r="O270">
        <v>0.036799395780552503</v>
      </c>
      <c r="P270">
        <v>0.0062546934736087004</v>
      </c>
      <c r="Q270">
        <v>0.065108085589527298</v>
      </c>
      <c r="R270">
        <v>0.22269649513924331</v>
      </c>
      <c r="S270">
        <v>0.064158162577020603</v>
      </c>
      <c r="T270">
        <v>0.015022420164473201</v>
      </c>
      <c r="U270">
        <v>0</v>
      </c>
      <c r="V270">
        <v>0.052817797741432901</v>
      </c>
      <c r="W270" t="s">
        <v>617</v>
      </c>
      <c r="X270" t="s">
        <v>618</v>
      </c>
      <c r="Y270" t="s">
        <v>619</v>
      </c>
      <c r="Z270" t="s">
        <v>620</v>
      </c>
      <c r="AA270" t="s">
        <v>621</v>
      </c>
      <c r="AB270" t="s">
        <v>151</v>
      </c>
      <c r="AC270" t="s">
        <v>152</v>
      </c>
      <c r="AD270" t="s">
        <v>622</v>
      </c>
      <c r="AE270" t="s">
        <v>623</v>
      </c>
      <c r="AF270" t="s">
        <v>624</v>
      </c>
      <c r="AG270" t="s">
        <v>186</v>
      </c>
      <c r="AH270" t="s">
        <v>186</v>
      </c>
      <c r="AI270" t="s">
        <v>186</v>
      </c>
      <c r="AJ270" t="s">
        <v>186</v>
      </c>
      <c r="AK270" t="s">
        <v>186</v>
      </c>
      <c r="AL270" t="s">
        <v>186</v>
      </c>
      <c r="AM270" t="s">
        <v>186</v>
      </c>
      <c r="AN270" t="s">
        <v>186</v>
      </c>
      <c r="AO270" t="s">
        <v>186</v>
      </c>
      <c r="AP270" t="s">
        <v>186</v>
      </c>
      <c r="AQ270" t="s">
        <v>186</v>
      </c>
      <c r="AR270" t="s">
        <v>186</v>
      </c>
      <c r="AS270" t="s">
        <v>186</v>
      </c>
      <c r="AT270" t="s">
        <v>186</v>
      </c>
      <c r="AU270" t="s">
        <v>186</v>
      </c>
      <c r="AV270" t="s">
        <v>186</v>
      </c>
      <c r="AW270" t="s">
        <v>186</v>
      </c>
      <c r="AX270" t="s">
        <v>186</v>
      </c>
      <c r="AY270" t="s">
        <v>186</v>
      </c>
      <c r="AZ270" t="s">
        <v>186</v>
      </c>
      <c r="BA270" t="s">
        <v>186</v>
      </c>
      <c r="BB270" t="s">
        <v>186</v>
      </c>
      <c r="BC270">
        <v>0</v>
      </c>
      <c r="BD270">
        <v>0.1522106281305933</v>
      </c>
      <c r="BE270">
        <v>0.0232209055430617</v>
      </c>
      <c r="BF270">
        <v>0.3475159948494877</v>
      </c>
      <c r="BG270">
        <v>0.14436966474269319</v>
      </c>
      <c r="BH270">
        <v>0.17368540394458931</v>
      </c>
      <c r="BI270">
        <v>0.056502884803461301</v>
      </c>
      <c r="BJ270">
        <v>0.35120635484668872</v>
      </c>
      <c r="BK270">
        <v>0</v>
      </c>
      <c r="BL270">
        <v>0.047739849700563497</v>
      </c>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row>
    <row r="271">
      <c r="A271" t="s">
        <v>701</v>
      </c>
      <c r="B271">
        <v>2014</v>
      </c>
      <c r="C271" t="s">
        <v>709</v>
      </c>
      <c r="D271">
        <v>122</v>
      </c>
      <c r="E271" t="s">
        <v>18</v>
      </c>
      <c r="F271" t="s">
        <v>14</v>
      </c>
      <c r="G271" t="s">
        <v>723</v>
      </c>
      <c r="H271">
        <v>88.539477165165451</v>
      </c>
      <c r="I271">
        <v>95.11774267682587</v>
      </c>
      <c r="J271">
        <v>97.050585453714632</v>
      </c>
      <c r="K271">
        <v>98.189117925680549</v>
      </c>
      <c r="L271">
        <v>99.212877913745174</v>
      </c>
      <c r="M271">
        <v>90.473348075677151</v>
      </c>
      <c r="N271">
        <v>95.613275333402029</v>
      </c>
      <c r="O271">
        <v>97.700077573921618</v>
      </c>
      <c r="P271">
        <v>98.642463542432935</v>
      </c>
      <c r="Q271">
        <v>99.170798703150226</v>
      </c>
      <c r="R271">
        <v>82.892391498844802</v>
      </c>
      <c r="S271">
        <v>91.928580966913458</v>
      </c>
      <c r="T271">
        <v>95.524434352658886</v>
      </c>
      <c r="U271">
        <v>98.141031958897841</v>
      </c>
      <c r="V271">
        <v>99.057132064549819</v>
      </c>
      <c r="W271" t="s">
        <v>617</v>
      </c>
      <c r="X271" t="s">
        <v>618</v>
      </c>
      <c r="Y271" t="s">
        <v>619</v>
      </c>
      <c r="Z271" t="s">
        <v>620</v>
      </c>
      <c r="AA271" t="s">
        <v>621</v>
      </c>
      <c r="AB271" t="s">
        <v>151</v>
      </c>
      <c r="AC271" t="s">
        <v>152</v>
      </c>
      <c r="AD271" t="s">
        <v>622</v>
      </c>
      <c r="AE271" t="s">
        <v>623</v>
      </c>
      <c r="AF271" t="s">
        <v>624</v>
      </c>
      <c r="AG271" t="s">
        <v>186</v>
      </c>
      <c r="AH271" t="s">
        <v>186</v>
      </c>
      <c r="AI271" t="s">
        <v>186</v>
      </c>
      <c r="AJ271" t="s">
        <v>186</v>
      </c>
      <c r="AK271" t="s">
        <v>186</v>
      </c>
      <c r="AL271" t="s">
        <v>186</v>
      </c>
      <c r="AM271" t="s">
        <v>186</v>
      </c>
      <c r="AN271" t="s">
        <v>186</v>
      </c>
      <c r="AO271" t="s">
        <v>186</v>
      </c>
      <c r="AP271" t="s">
        <v>186</v>
      </c>
      <c r="AQ271" t="s">
        <v>186</v>
      </c>
      <c r="AR271" t="s">
        <v>186</v>
      </c>
      <c r="AS271" t="s">
        <v>186</v>
      </c>
      <c r="AT271" t="s">
        <v>186</v>
      </c>
      <c r="AU271" t="s">
        <v>186</v>
      </c>
      <c r="AV271" t="s">
        <v>186</v>
      </c>
      <c r="AW271" t="s">
        <v>186</v>
      </c>
      <c r="AX271" t="s">
        <v>186</v>
      </c>
      <c r="AY271" t="s">
        <v>186</v>
      </c>
      <c r="AZ271" t="s">
        <v>186</v>
      </c>
      <c r="BA271" t="s">
        <v>186</v>
      </c>
      <c r="BB271" t="s">
        <v>186</v>
      </c>
      <c r="BC271">
        <v>95.367587161167648</v>
      </c>
      <c r="BD271">
        <v>97.391802439942907</v>
      </c>
      <c r="BE271">
        <v>97.443634852105404</v>
      </c>
      <c r="BF271">
        <v>96.338651022958658</v>
      </c>
      <c r="BG271">
        <v>94.947819027380248</v>
      </c>
      <c r="BH271">
        <v>93.114807052213067</v>
      </c>
      <c r="BI271">
        <v>87.282166481088694</v>
      </c>
      <c r="BJ271">
        <v>92.887768129839898</v>
      </c>
      <c r="BK271">
        <v>95.848762780235447</v>
      </c>
      <c r="BL271">
        <v>96.442294029476543</v>
      </c>
      <c r="BM271"/>
      <c r="BN271"/>
      <c r="BO271"/>
      <c r="BP271"/>
      <c r="BQ271"/>
      <c r="BR271"/>
      <c r="BS271"/>
      <c r="BT271"/>
      <c r="BU271"/>
      <c r="BV271"/>
      <c r="BW271"/>
      <c r="BX271"/>
      <c r="BY271"/>
      <c r="BZ271"/>
      <c r="CA271"/>
      <c r="CB271"/>
      <c r="CC271"/>
      <c r="CD271"/>
      <c r="CE271"/>
      <c r="CF271"/>
      <c r="CG271"/>
      <c r="CH271"/>
      <c r="CI271">
        <v>18520.304639876151</v>
      </c>
      <c r="CJ271">
        <v>19899.942596168599</v>
      </c>
      <c r="CK271">
        <v>20313.57124021342</v>
      </c>
      <c r="CL271">
        <v>20530.75904709251</v>
      </c>
      <c r="CM271">
        <v>20749.222473675571</v>
      </c>
      <c r="CN271">
        <v>14225.840597928591</v>
      </c>
      <c r="CO271">
        <v>15034.33792840995</v>
      </c>
      <c r="CP271">
        <v>15360.11745474475</v>
      </c>
      <c r="CQ271">
        <v>15509.88584574197</v>
      </c>
      <c r="CR271">
        <v>15593.620083687199</v>
      </c>
      <c r="CS271">
        <v>4305.815883956674</v>
      </c>
      <c r="CT271">
        <v>4777.0303859416681</v>
      </c>
      <c r="CU271">
        <v>4962.6525956732148</v>
      </c>
      <c r="CV271">
        <v>5099.3758033476361</v>
      </c>
      <c r="CW271">
        <v>5145.123417594471</v>
      </c>
      <c r="CX271">
        <v>5952.9832200336896</v>
      </c>
      <c r="CY271">
        <v>3740.4754449911211</v>
      </c>
      <c r="CZ271">
        <v>16023.268086097391</v>
      </c>
      <c r="DA271">
        <v>6865.3472435975227</v>
      </c>
      <c r="DB271">
        <v>6426.0190126588404</v>
      </c>
      <c r="DC271">
        <v>2877.8685665898979</v>
      </c>
      <c r="DD271">
        <v>3235.8796518206059</v>
      </c>
      <c r="DE271">
        <v>5325.1718558532257</v>
      </c>
      <c r="DF271">
        <v>38349.244565616907</v>
      </c>
      <c r="DG271">
        <v>11217.54234976698</v>
      </c>
      <c r="DH271"/>
      <c r="DI271"/>
      <c r="DJ271"/>
      <c r="DK271"/>
      <c r="DL271"/>
      <c r="DM271"/>
      <c r="DN271"/>
      <c r="DO271"/>
      <c r="DP271"/>
      <c r="DQ271"/>
      <c r="DR271"/>
      <c r="DS271"/>
      <c r="DT271"/>
      <c r="DU271"/>
      <c r="DV271"/>
      <c r="DW271"/>
      <c r="DX271"/>
      <c r="DY271"/>
      <c r="DZ271"/>
      <c r="EA271"/>
      <c r="EB271"/>
      <c r="EC271"/>
    </row>
    <row r="272">
      <c r="A272" t="s">
        <v>701</v>
      </c>
      <c r="B272">
        <v>2014</v>
      </c>
      <c r="C272" t="s">
        <v>709</v>
      </c>
      <c r="D272">
        <v>123</v>
      </c>
      <c r="E272" t="s">
        <v>18</v>
      </c>
      <c r="F272" t="s">
        <v>51</v>
      </c>
      <c r="G272" t="s">
        <v>186</v>
      </c>
      <c r="H272">
        <v>11.46052283483438</v>
      </c>
      <c r="I272">
        <v>4.8822573231741124</v>
      </c>
      <c r="J272">
        <v>2.9494145462852979</v>
      </c>
      <c r="K272">
        <v>1.81088207431947</v>
      </c>
      <c r="L272">
        <v>0.78712208625479063</v>
      </c>
      <c r="M272">
        <v>9.5266519243228647</v>
      </c>
      <c r="N272">
        <v>4.3867246665978898</v>
      </c>
      <c r="O272">
        <v>2.2999224260783762</v>
      </c>
      <c r="P272">
        <v>1.3575364575670339</v>
      </c>
      <c r="Q272">
        <v>0.8292012968497644</v>
      </c>
      <c r="R272">
        <v>17.107608501155251</v>
      </c>
      <c r="S272">
        <v>8.0714190330864586</v>
      </c>
      <c r="T272">
        <v>4.4755656473412193</v>
      </c>
      <c r="U272">
        <v>1.8589680411021789</v>
      </c>
      <c r="V272">
        <v>0.94286793545013026</v>
      </c>
      <c r="W272" t="s">
        <v>617</v>
      </c>
      <c r="X272" t="s">
        <v>618</v>
      </c>
      <c r="Y272" t="s">
        <v>619</v>
      </c>
      <c r="Z272" t="s">
        <v>620</v>
      </c>
      <c r="AA272" t="s">
        <v>621</v>
      </c>
      <c r="AB272" t="s">
        <v>151</v>
      </c>
      <c r="AC272" t="s">
        <v>152</v>
      </c>
      <c r="AD272" t="s">
        <v>622</v>
      </c>
      <c r="AE272" t="s">
        <v>623</v>
      </c>
      <c r="AF272" t="s">
        <v>624</v>
      </c>
      <c r="AG272" t="s">
        <v>186</v>
      </c>
      <c r="AH272" t="s">
        <v>186</v>
      </c>
      <c r="AI272" t="s">
        <v>186</v>
      </c>
      <c r="AJ272" t="s">
        <v>186</v>
      </c>
      <c r="AK272" t="s">
        <v>186</v>
      </c>
      <c r="AL272" t="s">
        <v>186</v>
      </c>
      <c r="AM272" t="s">
        <v>186</v>
      </c>
      <c r="AN272" t="s">
        <v>186</v>
      </c>
      <c r="AO272" t="s">
        <v>186</v>
      </c>
      <c r="AP272" t="s">
        <v>186</v>
      </c>
      <c r="AQ272" t="s">
        <v>186</v>
      </c>
      <c r="AR272" t="s">
        <v>186</v>
      </c>
      <c r="AS272" t="s">
        <v>186</v>
      </c>
      <c r="AT272" t="s">
        <v>186</v>
      </c>
      <c r="AU272" t="s">
        <v>186</v>
      </c>
      <c r="AV272" t="s">
        <v>186</v>
      </c>
      <c r="AW272" t="s">
        <v>186</v>
      </c>
      <c r="AX272" t="s">
        <v>186</v>
      </c>
      <c r="AY272" t="s">
        <v>186</v>
      </c>
      <c r="AZ272" t="s">
        <v>186</v>
      </c>
      <c r="BA272" t="s">
        <v>186</v>
      </c>
      <c r="BB272" t="s">
        <v>186</v>
      </c>
      <c r="BC272">
        <v>4.6324128388321997</v>
      </c>
      <c r="BD272">
        <v>2.6081975600571079</v>
      </c>
      <c r="BE272">
        <v>2.5563651478945748</v>
      </c>
      <c r="BF272">
        <v>3.6613489770414032</v>
      </c>
      <c r="BG272">
        <v>5.0521809726196611</v>
      </c>
      <c r="BH272">
        <v>6.8851929477871394</v>
      </c>
      <c r="BI272">
        <v>12.71783351891138</v>
      </c>
      <c r="BJ272">
        <v>7.1122318701603264</v>
      </c>
      <c r="BK272">
        <v>4.1512372197643952</v>
      </c>
      <c r="BL272">
        <v>3.5577059705234499</v>
      </c>
      <c r="BM272"/>
      <c r="BN272"/>
      <c r="BO272"/>
      <c r="BP272"/>
      <c r="BQ272"/>
      <c r="BR272"/>
      <c r="BS272"/>
      <c r="BT272"/>
      <c r="BU272"/>
      <c r="BV272"/>
      <c r="BW272"/>
      <c r="BX272"/>
      <c r="BY272"/>
      <c r="BZ272"/>
      <c r="CA272"/>
      <c r="CB272"/>
      <c r="CC272"/>
      <c r="CD272"/>
      <c r="CE272"/>
      <c r="CF272"/>
      <c r="CG272"/>
      <c r="CH272"/>
      <c r="CI272">
        <v>2397.262566136963</v>
      </c>
      <c r="CJ272">
        <v>1021.435514938471</v>
      </c>
      <c r="CK272">
        <v>617.33932075517373</v>
      </c>
      <c r="CL272">
        <v>378.64464327597659</v>
      </c>
      <c r="CM272">
        <v>164.61745314800109</v>
      </c>
      <c r="CN272">
        <v>1497.950883767516</v>
      </c>
      <c r="CO272">
        <v>689.77347346958106</v>
      </c>
      <c r="CP272">
        <v>361.58700666983867</v>
      </c>
      <c r="CQ272">
        <v>213.45001667806409</v>
      </c>
      <c r="CR272">
        <v>130.38364281687711</v>
      </c>
      <c r="CS272">
        <v>888.64865748037994</v>
      </c>
      <c r="CT272">
        <v>419.42792516942433</v>
      </c>
      <c r="CU272">
        <v>232.5130489115065</v>
      </c>
      <c r="CV272">
        <v>96.591369163135766</v>
      </c>
      <c r="CW272">
        <v>48.973474128265579</v>
      </c>
      <c r="CX272">
        <v>289.16193351136337</v>
      </c>
      <c r="CY272">
        <v>100.1716641921211</v>
      </c>
      <c r="CZ272">
        <v>420.35915586317782</v>
      </c>
      <c r="DA272">
        <v>260.91741829963439</v>
      </c>
      <c r="DB272">
        <v>341.92898076031707</v>
      </c>
      <c r="DC272">
        <v>212.79838284186309</v>
      </c>
      <c r="DD272">
        <v>471.49813482235271</v>
      </c>
      <c r="DE272">
        <v>407.73782974674867</v>
      </c>
      <c r="DF272">
        <v>1660.916706412236</v>
      </c>
      <c r="DG272">
        <v>413.80929180477563</v>
      </c>
      <c r="DH272"/>
      <c r="DI272"/>
      <c r="DJ272"/>
      <c r="DK272"/>
      <c r="DL272"/>
      <c r="DM272"/>
      <c r="DN272"/>
      <c r="DO272"/>
      <c r="DP272"/>
      <c r="DQ272"/>
      <c r="DR272"/>
      <c r="DS272"/>
      <c r="DT272"/>
      <c r="DU272"/>
      <c r="DV272"/>
      <c r="DW272"/>
      <c r="DX272"/>
      <c r="DY272"/>
      <c r="DZ272"/>
      <c r="EA272"/>
      <c r="EB272"/>
      <c r="EC272"/>
    </row>
    <row r="273">
      <c r="A273" t="s">
        <v>701</v>
      </c>
      <c r="B273">
        <v>2014</v>
      </c>
      <c r="C273" t="s">
        <v>709</v>
      </c>
      <c r="D273">
        <v>124</v>
      </c>
      <c r="E273" t="s">
        <v>50</v>
      </c>
      <c r="F273" t="s">
        <v>15</v>
      </c>
      <c r="G273" t="s">
        <v>724</v>
      </c>
      <c r="H273">
        <v>58.396383376936697</v>
      </c>
      <c r="I273">
        <v>76.448292460538454</v>
      </c>
      <c r="J273">
        <v>88.137958699238894</v>
      </c>
      <c r="K273">
        <v>94.755726701514007</v>
      </c>
      <c r="L273">
        <v>98.410309440722926</v>
      </c>
      <c r="M273">
        <v>59.353891776349627</v>
      </c>
      <c r="N273">
        <v>82.421559760066259</v>
      </c>
      <c r="O273">
        <v>91.209412014062394</v>
      </c>
      <c r="P273">
        <v>95.917812293477169</v>
      </c>
      <c r="Q273">
        <v>98.502788149042843</v>
      </c>
      <c r="R273">
        <v>53.689751637631559</v>
      </c>
      <c r="S273">
        <v>67.368266759808023</v>
      </c>
      <c r="T273">
        <v>76.879279176118317</v>
      </c>
      <c r="U273">
        <v>88.518596697966203</v>
      </c>
      <c r="V273">
        <v>95.636415379946072</v>
      </c>
      <c r="W273" t="s">
        <v>617</v>
      </c>
      <c r="X273" t="s">
        <v>618</v>
      </c>
      <c r="Y273" t="s">
        <v>619</v>
      </c>
      <c r="Z273" t="s">
        <v>620</v>
      </c>
      <c r="AA273" t="s">
        <v>621</v>
      </c>
      <c r="AB273" t="s">
        <v>151</v>
      </c>
      <c r="AC273" t="s">
        <v>152</v>
      </c>
      <c r="AD273" t="s">
        <v>622</v>
      </c>
      <c r="AE273" t="s">
        <v>623</v>
      </c>
      <c r="AF273" t="s">
        <v>624</v>
      </c>
      <c r="AG273" t="s">
        <v>186</v>
      </c>
      <c r="AH273" t="s">
        <v>186</v>
      </c>
      <c r="AI273" t="s">
        <v>186</v>
      </c>
      <c r="AJ273" t="s">
        <v>186</v>
      </c>
      <c r="AK273" t="s">
        <v>186</v>
      </c>
      <c r="AL273" t="s">
        <v>186</v>
      </c>
      <c r="AM273" t="s">
        <v>186</v>
      </c>
      <c r="AN273" t="s">
        <v>186</v>
      </c>
      <c r="AO273" t="s">
        <v>186</v>
      </c>
      <c r="AP273" t="s">
        <v>186</v>
      </c>
      <c r="AQ273" t="s">
        <v>186</v>
      </c>
      <c r="AR273" t="s">
        <v>186</v>
      </c>
      <c r="AS273" t="s">
        <v>186</v>
      </c>
      <c r="AT273" t="s">
        <v>186</v>
      </c>
      <c r="AU273" t="s">
        <v>186</v>
      </c>
      <c r="AV273" t="s">
        <v>186</v>
      </c>
      <c r="AW273" t="s">
        <v>186</v>
      </c>
      <c r="AX273" t="s">
        <v>186</v>
      </c>
      <c r="AY273" t="s">
        <v>186</v>
      </c>
      <c r="AZ273" t="s">
        <v>186</v>
      </c>
      <c r="BA273" t="s">
        <v>186</v>
      </c>
      <c r="BB273" t="s">
        <v>186</v>
      </c>
      <c r="BC273">
        <v>83.280108353296058</v>
      </c>
      <c r="BD273">
        <v>80.006525186476551</v>
      </c>
      <c r="BE273">
        <v>88.628871268027865</v>
      </c>
      <c r="BF273">
        <v>86.378399054564269</v>
      </c>
      <c r="BG273">
        <v>72.339982097808559</v>
      </c>
      <c r="BH273">
        <v>79.012031968684681</v>
      </c>
      <c r="BI273">
        <v>69.803583676736949</v>
      </c>
      <c r="BJ273">
        <v>77.686146710359111</v>
      </c>
      <c r="BK273">
        <v>86.205000730380874</v>
      </c>
      <c r="BL273">
        <v>78.9132844872573</v>
      </c>
      <c r="BM273"/>
      <c r="BN273"/>
      <c r="BO273"/>
      <c r="BP273"/>
      <c r="BQ273"/>
      <c r="BR273"/>
      <c r="BS273"/>
      <c r="BT273"/>
      <c r="BU273"/>
      <c r="BV273"/>
      <c r="BW273"/>
      <c r="BX273"/>
      <c r="BY273"/>
      <c r="BZ273"/>
      <c r="CA273"/>
      <c r="CB273"/>
      <c r="CC273"/>
      <c r="CD273"/>
      <c r="CE273"/>
      <c r="CF273"/>
      <c r="CG273"/>
      <c r="CH273"/>
      <c r="CI273">
        <v>12185.154398175649</v>
      </c>
      <c r="CJ273">
        <v>15990.811402884459</v>
      </c>
      <c r="CK273">
        <v>18441.64112307219</v>
      </c>
      <c r="CL273">
        <v>19771.8762413818</v>
      </c>
      <c r="CM273">
        <v>20511.25034125775</v>
      </c>
      <c r="CN273">
        <v>9319.814390367168</v>
      </c>
      <c r="CO273">
        <v>12957.317371828611</v>
      </c>
      <c r="CP273">
        <v>14333.59975918208</v>
      </c>
      <c r="CQ273">
        <v>15045.55026541709</v>
      </c>
      <c r="CR273">
        <v>15425.765480158931</v>
      </c>
      <c r="CS273">
        <v>2783.812334350006</v>
      </c>
      <c r="CT273">
        <v>3489.593339911994</v>
      </c>
      <c r="CU273">
        <v>3990.5242823743729</v>
      </c>
      <c r="CV273">
        <v>4596.1332437317487</v>
      </c>
      <c r="CW273">
        <v>4958.6230394496661</v>
      </c>
      <c r="CX273">
        <v>5190.5291211964086</v>
      </c>
      <c r="CY273">
        <v>3070.4801489844431</v>
      </c>
      <c r="CZ273">
        <v>14568.21381861326</v>
      </c>
      <c r="DA273">
        <v>6143.6621294593888</v>
      </c>
      <c r="DB273">
        <v>4888.8559090158906</v>
      </c>
      <c r="DC273">
        <v>2430.7518010281578</v>
      </c>
      <c r="DD273">
        <v>2583.9997204578599</v>
      </c>
      <c r="DE273">
        <v>4441.8979512417354</v>
      </c>
      <c r="DF273">
        <v>34404.266420273707</v>
      </c>
      <c r="DG273">
        <v>9178.076486500986</v>
      </c>
      <c r="DH273"/>
      <c r="DI273"/>
      <c r="DJ273"/>
      <c r="DK273"/>
      <c r="DL273"/>
      <c r="DM273"/>
      <c r="DN273"/>
      <c r="DO273"/>
      <c r="DP273"/>
      <c r="DQ273"/>
      <c r="DR273"/>
      <c r="DS273"/>
      <c r="DT273"/>
      <c r="DU273"/>
      <c r="DV273"/>
      <c r="DW273"/>
      <c r="DX273"/>
      <c r="DY273"/>
      <c r="DZ273"/>
      <c r="EA273"/>
      <c r="EB273"/>
      <c r="EC273"/>
    </row>
    <row r="274">
      <c r="A274" t="s">
        <v>701</v>
      </c>
      <c r="B274">
        <v>2014</v>
      </c>
      <c r="C274" t="s">
        <v>709</v>
      </c>
      <c r="D274">
        <v>125</v>
      </c>
      <c r="E274" t="s">
        <v>50</v>
      </c>
      <c r="F274" t="s">
        <v>16</v>
      </c>
      <c r="G274" t="s">
        <v>725</v>
      </c>
      <c r="H274">
        <v>30.143093788228629</v>
      </c>
      <c r="I274">
        <v>18.669450216287672</v>
      </c>
      <c r="J274">
        <v>8.9126267544756441</v>
      </c>
      <c r="K274">
        <v>3.4333912241664728</v>
      </c>
      <c r="L274">
        <v>0.8025684730222119</v>
      </c>
      <c r="M274">
        <v>31.11945629932729</v>
      </c>
      <c r="N274">
        <v>13.191715573335649</v>
      </c>
      <c r="O274">
        <v>6.4906655598591394</v>
      </c>
      <c r="P274">
        <v>2.724651248955718</v>
      </c>
      <c r="Q274">
        <v>0.66801055410739807</v>
      </c>
      <c r="R274">
        <v>29.202639861213271</v>
      </c>
      <c r="S274">
        <v>24.560314207105389</v>
      </c>
      <c r="T274">
        <v>18.64515517654047</v>
      </c>
      <c r="U274">
        <v>9.622435260931665</v>
      </c>
      <c r="V274">
        <v>3.4207166846037351</v>
      </c>
      <c r="W274" t="s">
        <v>617</v>
      </c>
      <c r="X274" t="s">
        <v>618</v>
      </c>
      <c r="Y274" t="s">
        <v>619</v>
      </c>
      <c r="Z274" t="s">
        <v>620</v>
      </c>
      <c r="AA274" t="s">
        <v>621</v>
      </c>
      <c r="AB274" t="s">
        <v>151</v>
      </c>
      <c r="AC274" t="s">
        <v>152</v>
      </c>
      <c r="AD274" t="s">
        <v>622</v>
      </c>
      <c r="AE274" t="s">
        <v>623</v>
      </c>
      <c r="AF274" t="s">
        <v>624</v>
      </c>
      <c r="AG274" t="s">
        <v>186</v>
      </c>
      <c r="AH274" t="s">
        <v>186</v>
      </c>
      <c r="AI274" t="s">
        <v>186</v>
      </c>
      <c r="AJ274" t="s">
        <v>186</v>
      </c>
      <c r="AK274" t="s">
        <v>186</v>
      </c>
      <c r="AL274" t="s">
        <v>186</v>
      </c>
      <c r="AM274" t="s">
        <v>186</v>
      </c>
      <c r="AN274" t="s">
        <v>186</v>
      </c>
      <c r="AO274" t="s">
        <v>186</v>
      </c>
      <c r="AP274" t="s">
        <v>186</v>
      </c>
      <c r="AQ274" t="s">
        <v>186</v>
      </c>
      <c r="AR274" t="s">
        <v>186</v>
      </c>
      <c r="AS274" t="s">
        <v>186</v>
      </c>
      <c r="AT274" t="s">
        <v>186</v>
      </c>
      <c r="AU274" t="s">
        <v>186</v>
      </c>
      <c r="AV274" t="s">
        <v>186</v>
      </c>
      <c r="AW274" t="s">
        <v>186</v>
      </c>
      <c r="AX274" t="s">
        <v>186</v>
      </c>
      <c r="AY274" t="s">
        <v>186</v>
      </c>
      <c r="AZ274" t="s">
        <v>186</v>
      </c>
      <c r="BA274" t="s">
        <v>186</v>
      </c>
      <c r="BB274" t="s">
        <v>186</v>
      </c>
      <c r="BC274">
        <v>12.087478807871721</v>
      </c>
      <c r="BD274">
        <v>17.385277253466349</v>
      </c>
      <c r="BE274">
        <v>8.8147635840775393</v>
      </c>
      <c r="BF274">
        <v>9.9602519683943722</v>
      </c>
      <c r="BG274">
        <v>22.607836929571711</v>
      </c>
      <c r="BH274">
        <v>14.10277508352833</v>
      </c>
      <c r="BI274">
        <v>17.478582804351809</v>
      </c>
      <c r="BJ274">
        <v>15.20162141948094</v>
      </c>
      <c r="BK274">
        <v>9.643762049854697</v>
      </c>
      <c r="BL274">
        <v>17.5290095422191</v>
      </c>
      <c r="BM274"/>
      <c r="BN274"/>
      <c r="BO274"/>
      <c r="BP274"/>
      <c r="BQ274"/>
      <c r="BR274"/>
      <c r="BS274"/>
      <c r="BT274"/>
      <c r="BU274"/>
      <c r="BV274"/>
      <c r="BW274"/>
      <c r="BX274"/>
      <c r="BY274"/>
      <c r="BZ274"/>
      <c r="CA274"/>
      <c r="CB274"/>
      <c r="CC274"/>
      <c r="CD274"/>
      <c r="CE274"/>
      <c r="CF274"/>
      <c r="CG274"/>
      <c r="CH274"/>
      <c r="CI274">
        <v>6289.7431417528041</v>
      </c>
      <c r="CJ274">
        <v>3905.118712210593</v>
      </c>
      <c r="CK274">
        <v>1864.843099337071</v>
      </c>
      <c r="CL274">
        <v>716.41671417186433</v>
      </c>
      <c r="CM274">
        <v>167.27599943251059</v>
      </c>
      <c r="CN274">
        <v>4886.4117913568416</v>
      </c>
      <c r="CO274">
        <v>2073.8414300844161</v>
      </c>
      <c r="CP274">
        <v>1020.01098627173</v>
      </c>
      <c r="CQ274">
        <v>427.38544949781408</v>
      </c>
      <c r="CR274">
        <v>104.612004792596</v>
      </c>
      <c r="CS274">
        <v>1514.1561762086201</v>
      </c>
      <c r="CT274">
        <v>1272.1940611717339</v>
      </c>
      <c r="CU274">
        <v>967.80231654065437</v>
      </c>
      <c r="CV274">
        <v>499.62376538037392</v>
      </c>
      <c r="CW274">
        <v>177.3596856000807</v>
      </c>
      <c r="CX274">
        <v>753.36610379925708</v>
      </c>
      <c r="CY274">
        <v>667.20993777620254</v>
      </c>
      <c r="CZ274">
        <v>1448.9111597170049</v>
      </c>
      <c r="DA274">
        <v>708.42274790764827</v>
      </c>
      <c r="DB274">
        <v>1527.8750969797741</v>
      </c>
      <c r="DC274">
        <v>433.86235082990987</v>
      </c>
      <c r="DD274">
        <v>647.02484745774473</v>
      </c>
      <c r="DE274">
        <v>869.19037560838115</v>
      </c>
      <c r="DF274">
        <v>3848.8087239235501</v>
      </c>
      <c r="DG274">
        <v>2038.726322905384</v>
      </c>
      <c r="DH274"/>
      <c r="DI274"/>
      <c r="DJ274"/>
      <c r="DK274"/>
      <c r="DL274"/>
      <c r="DM274"/>
      <c r="DN274"/>
      <c r="DO274"/>
      <c r="DP274"/>
      <c r="DQ274"/>
      <c r="DR274"/>
      <c r="DS274"/>
      <c r="DT274"/>
      <c r="DU274"/>
      <c r="DV274"/>
      <c r="DW274"/>
      <c r="DX274"/>
      <c r="DY274"/>
      <c r="DZ274"/>
      <c r="EA274"/>
      <c r="EB274"/>
      <c r="EC274"/>
    </row>
    <row r="275">
      <c r="A275" t="s">
        <v>701</v>
      </c>
      <c r="B275">
        <v>2014</v>
      </c>
      <c r="C275" t="s">
        <v>709</v>
      </c>
      <c r="D275">
        <v>126</v>
      </c>
      <c r="E275" t="s">
        <v>50</v>
      </c>
      <c r="F275" t="s">
        <v>22</v>
      </c>
      <c r="G275" t="s">
        <v>726</v>
      </c>
      <c r="H275">
        <v>2.616388111295938</v>
      </c>
      <c r="I275">
        <v>3.191026751890619</v>
      </c>
      <c r="J275">
        <v>2.686988510064011</v>
      </c>
      <c r="K275">
        <v>1.587291347761177</v>
      </c>
      <c r="L275">
        <v>0.65577510966406938</v>
      </c>
      <c r="M275">
        <v>4.7173785585291359</v>
      </c>
      <c r="N275">
        <v>3.7750486519381532</v>
      </c>
      <c r="O275">
        <v>2.0859858015985679</v>
      </c>
      <c r="P275">
        <v>1.318146714630053</v>
      </c>
      <c r="Q275">
        <v>0.65438961958628616</v>
      </c>
      <c r="R275">
        <v>1.2154150260445939</v>
      </c>
      <c r="S275">
        <v>1.5790909007559411</v>
      </c>
      <c r="T275">
        <v>1.140060249660555</v>
      </c>
      <c r="U275">
        <v>0.72133631163225265</v>
      </c>
      <c r="V275">
        <v>0.61090182073717814</v>
      </c>
      <c r="W275" t="s">
        <v>617</v>
      </c>
      <c r="X275" t="s">
        <v>618</v>
      </c>
      <c r="Y275" t="s">
        <v>619</v>
      </c>
      <c r="Z275" t="s">
        <v>620</v>
      </c>
      <c r="AA275" t="s">
        <v>621</v>
      </c>
      <c r="AB275" t="s">
        <v>151</v>
      </c>
      <c r="AC275" t="s">
        <v>152</v>
      </c>
      <c r="AD275" t="s">
        <v>622</v>
      </c>
      <c r="AE275" t="s">
        <v>623</v>
      </c>
      <c r="AF275" t="s">
        <v>624</v>
      </c>
      <c r="AG275" t="s">
        <v>186</v>
      </c>
      <c r="AH275" t="s">
        <v>186</v>
      </c>
      <c r="AI275" t="s">
        <v>186</v>
      </c>
      <c r="AJ275" t="s">
        <v>186</v>
      </c>
      <c r="AK275" t="s">
        <v>186</v>
      </c>
      <c r="AL275" t="s">
        <v>186</v>
      </c>
      <c r="AM275" t="s">
        <v>186</v>
      </c>
      <c r="AN275" t="s">
        <v>186</v>
      </c>
      <c r="AO275" t="s">
        <v>186</v>
      </c>
      <c r="AP275" t="s">
        <v>186</v>
      </c>
      <c r="AQ275" t="s">
        <v>186</v>
      </c>
      <c r="AR275" t="s">
        <v>186</v>
      </c>
      <c r="AS275" t="s">
        <v>186</v>
      </c>
      <c r="AT275" t="s">
        <v>186</v>
      </c>
      <c r="AU275" t="s">
        <v>186</v>
      </c>
      <c r="AV275" t="s">
        <v>186</v>
      </c>
      <c r="AW275" t="s">
        <v>186</v>
      </c>
      <c r="AX275" t="s">
        <v>186</v>
      </c>
      <c r="AY275" t="s">
        <v>186</v>
      </c>
      <c r="AZ275" t="s">
        <v>186</v>
      </c>
      <c r="BA275" t="s">
        <v>186</v>
      </c>
      <c r="BB275" t="s">
        <v>186</v>
      </c>
      <c r="BC275">
        <v>1.442475959262822</v>
      </c>
      <c r="BD275">
        <v>0.82073404286218365</v>
      </c>
      <c r="BE275">
        <v>1.9936065467609241</v>
      </c>
      <c r="BF275">
        <v>1.756575149077388</v>
      </c>
      <c r="BG275">
        <v>0.34000879347642782</v>
      </c>
      <c r="BH275">
        <v>0.90454186717906282</v>
      </c>
      <c r="BI275">
        <v>0.88005371185203174</v>
      </c>
      <c r="BJ275">
        <v>1.8007036740959199</v>
      </c>
      <c r="BK275">
        <v>3.5196081529315322</v>
      </c>
      <c r="BL275">
        <v>0.66401540551804983</v>
      </c>
      <c r="BM275"/>
      <c r="BN275"/>
      <c r="BO275"/>
      <c r="BP275"/>
      <c r="BQ275"/>
      <c r="BR275"/>
      <c r="BS275"/>
      <c r="BT275"/>
      <c r="BU275"/>
      <c r="BV275"/>
      <c r="BW275"/>
      <c r="BX275"/>
      <c r="BY275"/>
      <c r="BZ275"/>
      <c r="CA275"/>
      <c r="CB275"/>
      <c r="CC275"/>
      <c r="CD275"/>
      <c r="CE275"/>
      <c r="CF275"/>
      <c r="CG275"/>
      <c r="CH275"/>
      <c r="CI275">
        <v>551.30060664383075</v>
      </c>
      <c r="CJ275">
        <v>667.67463269624818</v>
      </c>
      <c r="CK275">
        <v>562.42976000487658</v>
      </c>
      <c r="CL275">
        <v>331.9881058882774</v>
      </c>
      <c r="CM275">
        <v>137.24061394832319</v>
      </c>
      <c r="CN275">
        <v>742.69407883971189</v>
      </c>
      <c r="CO275">
        <v>593.61230146013247</v>
      </c>
      <c r="CP275">
        <v>327.96644306860429</v>
      </c>
      <c r="CQ275">
        <v>207.27118966227391</v>
      </c>
      <c r="CR275">
        <v>103.0068036171992</v>
      </c>
      <c r="CS275">
        <v>64.381422322321285</v>
      </c>
      <c r="CT275">
        <v>83.046424946463361</v>
      </c>
      <c r="CU275">
        <v>59.372312273305091</v>
      </c>
      <c r="CV275">
        <v>37.521566507261753</v>
      </c>
      <c r="CW275">
        <v>31.7611764842827</v>
      </c>
      <c r="CX275">
        <v>90.331344487507039</v>
      </c>
      <c r="CY275">
        <v>31.57128555346242</v>
      </c>
      <c r="CZ275">
        <v>327.85580008802162</v>
      </c>
      <c r="DA275">
        <v>125.4308121892992</v>
      </c>
      <c r="DB275">
        <v>23.449285181511399</v>
      </c>
      <c r="DC275">
        <v>28.74907683056821</v>
      </c>
      <c r="DD275">
        <v>33.201649965856483</v>
      </c>
      <c r="DE275">
        <v>103.9807659552222</v>
      </c>
      <c r="DF275">
        <v>1408.808332150473</v>
      </c>
      <c r="DG275">
        <v>77.255366779634898</v>
      </c>
      <c r="DH275"/>
      <c r="DI275"/>
      <c r="DJ275"/>
      <c r="DK275"/>
      <c r="DL275"/>
      <c r="DM275"/>
      <c r="DN275"/>
      <c r="DO275"/>
      <c r="DP275"/>
      <c r="DQ275"/>
      <c r="DR275"/>
      <c r="DS275"/>
      <c r="DT275"/>
      <c r="DU275"/>
      <c r="DV275"/>
      <c r="DW275"/>
      <c r="DX275"/>
      <c r="DY275"/>
      <c r="DZ275"/>
      <c r="EA275"/>
      <c r="EB275"/>
      <c r="EC275"/>
    </row>
    <row r="276">
      <c r="A276" t="s">
        <v>701</v>
      </c>
      <c r="B276">
        <v>2014</v>
      </c>
      <c r="C276" t="s">
        <v>709</v>
      </c>
      <c r="D276">
        <v>127</v>
      </c>
      <c r="E276" t="s">
        <v>50</v>
      </c>
      <c r="F276" t="s">
        <v>19</v>
      </c>
      <c r="G276" t="s">
        <v>727</v>
      </c>
      <c r="H276">
        <v>8.8441347235387315</v>
      </c>
      <c r="I276">
        <v>1.6912305712832549</v>
      </c>
      <c r="J276">
        <v>0.262426036221451</v>
      </c>
      <c r="K276">
        <v>0.22359072655834261</v>
      </c>
      <c r="L276">
        <v>0.13134697659079231</v>
      </c>
      <c r="M276">
        <v>4.8092733657939366</v>
      </c>
      <c r="N276">
        <v>0.61167601465994015</v>
      </c>
      <c r="O276">
        <v>0.21393662447989889</v>
      </c>
      <c r="P276">
        <v>0.0393897429370599</v>
      </c>
      <c r="Q276">
        <v>0.1748116772634731</v>
      </c>
      <c r="R276">
        <v>15.89219347511057</v>
      </c>
      <c r="S276">
        <v>6.4923281323306439</v>
      </c>
      <c r="T276">
        <v>3.335505397680655</v>
      </c>
      <c r="U276">
        <v>1.1376317294698799</v>
      </c>
      <c r="V276">
        <v>0.3319661147130149</v>
      </c>
      <c r="W276" t="s">
        <v>617</v>
      </c>
      <c r="X276" t="s">
        <v>618</v>
      </c>
      <c r="Y276" t="s">
        <v>619</v>
      </c>
      <c r="Z276" t="s">
        <v>620</v>
      </c>
      <c r="AA276" t="s">
        <v>621</v>
      </c>
      <c r="AB276" t="s">
        <v>151</v>
      </c>
      <c r="AC276" t="s">
        <v>152</v>
      </c>
      <c r="AD276" t="s">
        <v>622</v>
      </c>
      <c r="AE276" t="s">
        <v>623</v>
      </c>
      <c r="AF276" t="s">
        <v>624</v>
      </c>
      <c r="AG276" t="s">
        <v>186</v>
      </c>
      <c r="AH276" t="s">
        <v>186</v>
      </c>
      <c r="AI276" t="s">
        <v>186</v>
      </c>
      <c r="AJ276" t="s">
        <v>186</v>
      </c>
      <c r="AK276" t="s">
        <v>186</v>
      </c>
      <c r="AL276" t="s">
        <v>186</v>
      </c>
      <c r="AM276" t="s">
        <v>186</v>
      </c>
      <c r="AN276" t="s">
        <v>186</v>
      </c>
      <c r="AO276" t="s">
        <v>186</v>
      </c>
      <c r="AP276" t="s">
        <v>186</v>
      </c>
      <c r="AQ276" t="s">
        <v>186</v>
      </c>
      <c r="AR276" t="s">
        <v>186</v>
      </c>
      <c r="AS276" t="s">
        <v>186</v>
      </c>
      <c r="AT276" t="s">
        <v>186</v>
      </c>
      <c r="AU276" t="s">
        <v>186</v>
      </c>
      <c r="AV276" t="s">
        <v>186</v>
      </c>
      <c r="AW276" t="s">
        <v>186</v>
      </c>
      <c r="AX276" t="s">
        <v>186</v>
      </c>
      <c r="AY276" t="s">
        <v>186</v>
      </c>
      <c r="AZ276" t="s">
        <v>186</v>
      </c>
      <c r="BA276" t="s">
        <v>186</v>
      </c>
      <c r="BB276" t="s">
        <v>186</v>
      </c>
      <c r="BC276">
        <v>3.1899368795693999</v>
      </c>
      <c r="BD276">
        <v>1.787463517194916</v>
      </c>
      <c r="BE276">
        <v>0.56275860113367171</v>
      </c>
      <c r="BF276">
        <v>1.904773827963971</v>
      </c>
      <c r="BG276">
        <v>4.7121721791432991</v>
      </c>
      <c r="BH276">
        <v>5.9806510806079238</v>
      </c>
      <c r="BI276">
        <v>11.83777980705921</v>
      </c>
      <c r="BJ276">
        <v>5.3115281960640326</v>
      </c>
      <c r="BK276">
        <v>0.63162906683289721</v>
      </c>
      <c r="BL276">
        <v>2.8936905650055458</v>
      </c>
      <c r="BM276"/>
      <c r="BN276"/>
      <c r="BO276"/>
      <c r="BP276"/>
      <c r="BQ276"/>
      <c r="BR276"/>
      <c r="BS276"/>
      <c r="BT276"/>
      <c r="BU276"/>
      <c r="BV276"/>
      <c r="BW276"/>
      <c r="BX276"/>
      <c r="BY276"/>
      <c r="BZ276"/>
      <c r="CA276"/>
      <c r="CB276"/>
      <c r="CC276"/>
      <c r="CD276"/>
      <c r="CE276"/>
      <c r="CF276"/>
      <c r="CG276"/>
      <c r="CH276"/>
      <c r="CI276">
        <v>1845.961959493136</v>
      </c>
      <c r="CJ276">
        <v>353.76088224222252</v>
      </c>
      <c r="CK276">
        <v>54.909560750297281</v>
      </c>
      <c r="CL276">
        <v>46.656537387699203</v>
      </c>
      <c r="CM276">
        <v>27.376839199677931</v>
      </c>
      <c r="CN276">
        <v>755.25680492780532</v>
      </c>
      <c r="CO276">
        <v>96.161172009448748</v>
      </c>
      <c r="CP276">
        <v>33.620563601234323</v>
      </c>
      <c r="CQ276">
        <v>6.1788270157901133</v>
      </c>
      <c r="CR276">
        <v>27.376839199677931</v>
      </c>
      <c r="CS276">
        <v>824.26723515805918</v>
      </c>
      <c r="CT276">
        <v>336.38150022296082</v>
      </c>
      <c r="CU276">
        <v>173.1407366382015</v>
      </c>
      <c r="CV276">
        <v>59.069802655874042</v>
      </c>
      <c r="CW276">
        <v>17.212297643982868</v>
      </c>
      <c r="CX276">
        <v>198.83058902385631</v>
      </c>
      <c r="CY276">
        <v>68.600378638658711</v>
      </c>
      <c r="CZ276">
        <v>92.50335577515628</v>
      </c>
      <c r="DA276">
        <v>135.48660611033509</v>
      </c>
      <c r="DB276">
        <v>318.47969557880577</v>
      </c>
      <c r="DC276">
        <v>184.0493060112949</v>
      </c>
      <c r="DD276">
        <v>438.29648485649608</v>
      </c>
      <c r="DE276">
        <v>303.75706379152638</v>
      </c>
      <c r="DF276">
        <v>252.1083742617634</v>
      </c>
      <c r="DG276">
        <v>336.55392502514081</v>
      </c>
      <c r="DH276"/>
      <c r="DI276"/>
      <c r="DJ276"/>
      <c r="DK276"/>
      <c r="DL276"/>
      <c r="DM276"/>
      <c r="DN276"/>
      <c r="DO276"/>
      <c r="DP276"/>
      <c r="DQ276"/>
      <c r="DR276"/>
      <c r="DS276"/>
      <c r="DT276"/>
      <c r="DU276"/>
      <c r="DV276"/>
      <c r="DW276"/>
      <c r="DX276"/>
      <c r="DY276"/>
      <c r="DZ276"/>
      <c r="EA276"/>
      <c r="EB276"/>
      <c r="EC276"/>
    </row>
    <row r="277">
      <c r="A277" t="s">
        <v>701</v>
      </c>
      <c r="B277">
        <v>2014</v>
      </c>
      <c r="C277" t="s">
        <v>709</v>
      </c>
      <c r="D277">
        <v>128</v>
      </c>
      <c r="E277" t="s">
        <v>173</v>
      </c>
      <c r="F277" t="s">
        <v>49</v>
      </c>
      <c r="G277" t="s">
        <v>728</v>
      </c>
      <c r="H277">
        <v>34.044806625634763</v>
      </c>
      <c r="I277">
        <v>19.627726322016919</v>
      </c>
      <c r="J277">
        <v>9.1834858211404136</v>
      </c>
      <c r="K277">
        <v>3.4967125652001592</v>
      </c>
      <c r="L277">
        <v>0.80893578525154575</v>
      </c>
      <c r="M277">
        <v>34.396269134748032</v>
      </c>
      <c r="N277">
        <v>13.796949772232299</v>
      </c>
      <c r="O277">
        <v>6.6434599859433954</v>
      </c>
      <c r="P277">
        <v>2.7621484207799178</v>
      </c>
      <c r="Q277">
        <v>0.6735960210494687</v>
      </c>
      <c r="R277">
        <v>35.229578171381682</v>
      </c>
      <c r="S277">
        <v>26.716733739145869</v>
      </c>
      <c r="T277">
        <v>19.518728692709079</v>
      </c>
      <c r="U277">
        <v>9.8047015288789794</v>
      </c>
      <c r="V277">
        <v>3.4532765216487911</v>
      </c>
      <c r="W277" t="s">
        <v>617</v>
      </c>
      <c r="X277" t="s">
        <v>618</v>
      </c>
      <c r="Y277" t="s">
        <v>619</v>
      </c>
      <c r="Z277" t="s">
        <v>620</v>
      </c>
      <c r="AA277" t="s">
        <v>621</v>
      </c>
      <c r="AB277" t="s">
        <v>151</v>
      </c>
      <c r="AC277" t="s">
        <v>152</v>
      </c>
      <c r="AD277" t="s">
        <v>622</v>
      </c>
      <c r="AE277" t="s">
        <v>623</v>
      </c>
      <c r="AF277" t="s">
        <v>624</v>
      </c>
      <c r="AG277" t="s">
        <v>186</v>
      </c>
      <c r="AH277" t="s">
        <v>186</v>
      </c>
      <c r="AI277" t="s">
        <v>186</v>
      </c>
      <c r="AJ277" t="s">
        <v>186</v>
      </c>
      <c r="AK277" t="s">
        <v>186</v>
      </c>
      <c r="AL277" t="s">
        <v>186</v>
      </c>
      <c r="AM277" t="s">
        <v>186</v>
      </c>
      <c r="AN277" t="s">
        <v>186</v>
      </c>
      <c r="AO277" t="s">
        <v>186</v>
      </c>
      <c r="AP277" t="s">
        <v>186</v>
      </c>
      <c r="AQ277" t="s">
        <v>186</v>
      </c>
      <c r="AR277" t="s">
        <v>186</v>
      </c>
      <c r="AS277" t="s">
        <v>186</v>
      </c>
      <c r="AT277" t="s">
        <v>186</v>
      </c>
      <c r="AU277" t="s">
        <v>186</v>
      </c>
      <c r="AV277" t="s">
        <v>186</v>
      </c>
      <c r="AW277" t="s">
        <v>186</v>
      </c>
      <c r="AX277" t="s">
        <v>186</v>
      </c>
      <c r="AY277" t="s">
        <v>186</v>
      </c>
      <c r="AZ277" t="s">
        <v>186</v>
      </c>
      <c r="BA277" t="s">
        <v>186</v>
      </c>
      <c r="BB277" t="s">
        <v>186</v>
      </c>
      <c r="BC277">
        <v>12.674619509293381</v>
      </c>
      <c r="BD277">
        <v>17.85086302739602</v>
      </c>
      <c r="BE277">
        <v>9.0460127000148383</v>
      </c>
      <c r="BF277">
        <v>10.338791194014879</v>
      </c>
      <c r="BG277">
        <v>23.810801723683891</v>
      </c>
      <c r="BH277">
        <v>15.145577303962369</v>
      </c>
      <c r="BI277">
        <v>20.025376900032459</v>
      </c>
      <c r="BJ277">
        <v>16.36557937126004</v>
      </c>
      <c r="BK277">
        <v>10.06143613138353</v>
      </c>
      <c r="BL277">
        <v>18.17564556983843</v>
      </c>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row>
    <row r="278">
      <c r="A278" t="s">
        <v>701</v>
      </c>
      <c r="B278">
        <v>2014</v>
      </c>
      <c r="C278" t="s">
        <v>709</v>
      </c>
      <c r="D278">
        <v>129</v>
      </c>
      <c r="E278" t="s">
        <v>173</v>
      </c>
      <c r="F278" t="s">
        <v>48</v>
      </c>
      <c r="G278" t="s">
        <v>186</v>
      </c>
      <c r="H278">
        <v>65.955193374365095</v>
      </c>
      <c r="I278">
        <v>80.372273677983358</v>
      </c>
      <c r="J278">
        <v>90.816514178859492</v>
      </c>
      <c r="K278">
        <v>96.503287434799773</v>
      </c>
      <c r="L278">
        <v>99.191064214748408</v>
      </c>
      <c r="M278">
        <v>65.60373086525172</v>
      </c>
      <c r="N278">
        <v>86.203050227767591</v>
      </c>
      <c r="O278">
        <v>93.35654001405652</v>
      </c>
      <c r="P278">
        <v>97.23785157922002</v>
      </c>
      <c r="Q278">
        <v>99.326403978950552</v>
      </c>
      <c r="R278">
        <v>64.770421828618353</v>
      </c>
      <c r="S278">
        <v>73.283266260854091</v>
      </c>
      <c r="T278">
        <v>80.481271307290825</v>
      </c>
      <c r="U278">
        <v>90.195298471121049</v>
      </c>
      <c r="V278">
        <v>96.546723478351183</v>
      </c>
      <c r="W278" t="s">
        <v>617</v>
      </c>
      <c r="X278" t="s">
        <v>618</v>
      </c>
      <c r="Y278" t="s">
        <v>619</v>
      </c>
      <c r="Z278" t="s">
        <v>620</v>
      </c>
      <c r="AA278" t="s">
        <v>621</v>
      </c>
      <c r="AB278" t="s">
        <v>151</v>
      </c>
      <c r="AC278" t="s">
        <v>152</v>
      </c>
      <c r="AD278" t="s">
        <v>622</v>
      </c>
      <c r="AE278" t="s">
        <v>623</v>
      </c>
      <c r="AF278" t="s">
        <v>624</v>
      </c>
      <c r="AG278" t="s">
        <v>186</v>
      </c>
      <c r="AH278" t="s">
        <v>186</v>
      </c>
      <c r="AI278" t="s">
        <v>186</v>
      </c>
      <c r="AJ278" t="s">
        <v>186</v>
      </c>
      <c r="AK278" t="s">
        <v>186</v>
      </c>
      <c r="AL278" t="s">
        <v>186</v>
      </c>
      <c r="AM278" t="s">
        <v>186</v>
      </c>
      <c r="AN278" t="s">
        <v>186</v>
      </c>
      <c r="AO278" t="s">
        <v>186</v>
      </c>
      <c r="AP278" t="s">
        <v>186</v>
      </c>
      <c r="AQ278" t="s">
        <v>186</v>
      </c>
      <c r="AR278" t="s">
        <v>186</v>
      </c>
      <c r="AS278" t="s">
        <v>186</v>
      </c>
      <c r="AT278" t="s">
        <v>186</v>
      </c>
      <c r="AU278" t="s">
        <v>186</v>
      </c>
      <c r="AV278" t="s">
        <v>186</v>
      </c>
      <c r="AW278" t="s">
        <v>186</v>
      </c>
      <c r="AX278" t="s">
        <v>186</v>
      </c>
      <c r="AY278" t="s">
        <v>186</v>
      </c>
      <c r="AZ278" t="s">
        <v>186</v>
      </c>
      <c r="BA278" t="s">
        <v>186</v>
      </c>
      <c r="BB278" t="s">
        <v>186</v>
      </c>
      <c r="BC278">
        <v>87.325380490706763</v>
      </c>
      <c r="BD278">
        <v>82.149136972603969</v>
      </c>
      <c r="BE278">
        <v>90.953987299985158</v>
      </c>
      <c r="BF278">
        <v>89.661208805985112</v>
      </c>
      <c r="BG278">
        <v>76.189198276316134</v>
      </c>
      <c r="BH278">
        <v>84.854422696037574</v>
      </c>
      <c r="BI278">
        <v>79.974623099967616</v>
      </c>
      <c r="BJ278">
        <v>83.634420628740131</v>
      </c>
      <c r="BK278">
        <v>89.938563868616598</v>
      </c>
      <c r="BL278">
        <v>81.824354430161435</v>
      </c>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row>
    <row r="279">
      <c r="A279" t="s">
        <v>701</v>
      </c>
      <c r="B279">
        <v>2014</v>
      </c>
      <c r="C279" t="s">
        <v>709</v>
      </c>
      <c r="D279">
        <v>135</v>
      </c>
      <c r="E279" t="s">
        <v>45</v>
      </c>
      <c r="F279" t="s">
        <v>44</v>
      </c>
      <c r="G279" t="s">
        <v>729</v>
      </c>
      <c r="H279">
        <v>4.3936446306663868</v>
      </c>
      <c r="I279">
        <v>14.94743866039512</v>
      </c>
      <c r="J279">
        <v>23.768312825836379</v>
      </c>
      <c r="K279">
        <v>32.765727961285357</v>
      </c>
      <c r="L279">
        <v>35.293695631302953</v>
      </c>
      <c r="M279">
        <v>13.25516210224594</v>
      </c>
      <c r="N279">
        <v>22.71281969548809</v>
      </c>
      <c r="O279">
        <v>30.86813546915252</v>
      </c>
      <c r="P279">
        <v>36.326542776531653</v>
      </c>
      <c r="Q279">
        <v>35.886298201422747</v>
      </c>
      <c r="R279">
        <v>0.40703762594998838</v>
      </c>
      <c r="S279">
        <v>1.774045312267829</v>
      </c>
      <c r="T279">
        <v>3.9082308410136242</v>
      </c>
      <c r="U279">
        <v>5.0928152589909148</v>
      </c>
      <c r="V279">
        <v>15.5843260739302</v>
      </c>
      <c r="W279" t="s">
        <v>617</v>
      </c>
      <c r="X279" t="s">
        <v>618</v>
      </c>
      <c r="Y279" t="s">
        <v>619</v>
      </c>
      <c r="Z279" t="s">
        <v>620</v>
      </c>
      <c r="AA279" t="s">
        <v>621</v>
      </c>
      <c r="AB279" t="s">
        <v>151</v>
      </c>
      <c r="AC279" t="s">
        <v>152</v>
      </c>
      <c r="AD279" t="s">
        <v>622</v>
      </c>
      <c r="AE279" t="s">
        <v>623</v>
      </c>
      <c r="AF279" t="s">
        <v>624</v>
      </c>
      <c r="AG279" t="s">
        <v>186</v>
      </c>
      <c r="AH279" t="s">
        <v>186</v>
      </c>
      <c r="AI279" t="s">
        <v>186</v>
      </c>
      <c r="AJ279" t="s">
        <v>186</v>
      </c>
      <c r="AK279" t="s">
        <v>186</v>
      </c>
      <c r="AL279" t="s">
        <v>186</v>
      </c>
      <c r="AM279" t="s">
        <v>186</v>
      </c>
      <c r="AN279" t="s">
        <v>186</v>
      </c>
      <c r="AO279" t="s">
        <v>186</v>
      </c>
      <c r="AP279" t="s">
        <v>186</v>
      </c>
      <c r="AQ279" t="s">
        <v>186</v>
      </c>
      <c r="AR279" t="s">
        <v>186</v>
      </c>
      <c r="AS279" t="s">
        <v>186</v>
      </c>
      <c r="AT279" t="s">
        <v>186</v>
      </c>
      <c r="AU279" t="s">
        <v>186</v>
      </c>
      <c r="AV279" t="s">
        <v>186</v>
      </c>
      <c r="AW279" t="s">
        <v>186</v>
      </c>
      <c r="AX279" t="s">
        <v>186</v>
      </c>
      <c r="AY279" t="s">
        <v>186</v>
      </c>
      <c r="AZ279" t="s">
        <v>186</v>
      </c>
      <c r="BA279" t="s">
        <v>186</v>
      </c>
      <c r="BB279" t="s">
        <v>186</v>
      </c>
      <c r="BC279">
        <v>20.13226866528554</v>
      </c>
      <c r="BD279">
        <v>0.39769921741630399</v>
      </c>
      <c r="BE279">
        <v>47.00539844958324</v>
      </c>
      <c r="BF279">
        <v>18.62358595886969</v>
      </c>
      <c r="BG279">
        <v>8.5618330998407703</v>
      </c>
      <c r="BH279">
        <v>18.722890514069309</v>
      </c>
      <c r="BI279">
        <v>5.9416839946066062</v>
      </c>
      <c r="BJ279">
        <v>7.9912027582949241</v>
      </c>
      <c r="BK279">
        <v>24.598223290031179</v>
      </c>
      <c r="BL279">
        <v>10.718656799864551</v>
      </c>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row>
    <row r="280">
      <c r="A280" t="s">
        <v>701</v>
      </c>
      <c r="B280">
        <v>2014</v>
      </c>
      <c r="C280" t="s">
        <v>709</v>
      </c>
      <c r="D280">
        <v>136</v>
      </c>
      <c r="E280" t="s">
        <v>45</v>
      </c>
      <c r="F280" t="s">
        <v>43</v>
      </c>
      <c r="G280" t="s">
        <v>730</v>
      </c>
      <c r="H280">
        <v>24.534674576636501</v>
      </c>
      <c r="I280">
        <v>49.367821431611738</v>
      </c>
      <c r="J280">
        <v>62.433669617498303</v>
      </c>
      <c r="K280">
        <v>62.372190939382101</v>
      </c>
      <c r="L280">
        <v>61.372847530105247</v>
      </c>
      <c r="M280">
        <v>37.269363146513683</v>
      </c>
      <c r="N280">
        <v>57.028073932817122</v>
      </c>
      <c r="O280">
        <v>62.373683821158657</v>
      </c>
      <c r="P280">
        <v>59.610422258232703</v>
      </c>
      <c r="Q280">
        <v>60.977231480343278</v>
      </c>
      <c r="R280">
        <v>8.3285687181889987</v>
      </c>
      <c r="S280">
        <v>23.714719435105948</v>
      </c>
      <c r="T280">
        <v>39.832086052760587</v>
      </c>
      <c r="U280">
        <v>59.340585579950663</v>
      </c>
      <c r="V280">
        <v>76.8863805407439</v>
      </c>
      <c r="W280" t="s">
        <v>617</v>
      </c>
      <c r="X280" t="s">
        <v>618</v>
      </c>
      <c r="Y280" t="s">
        <v>619</v>
      </c>
      <c r="Z280" t="s">
        <v>620</v>
      </c>
      <c r="AA280" t="s">
        <v>621</v>
      </c>
      <c r="AB280" t="s">
        <v>151</v>
      </c>
      <c r="AC280" t="s">
        <v>152</v>
      </c>
      <c r="AD280" t="s">
        <v>622</v>
      </c>
      <c r="AE280" t="s">
        <v>623</v>
      </c>
      <c r="AF280" t="s">
        <v>624</v>
      </c>
      <c r="AG280" t="s">
        <v>186</v>
      </c>
      <c r="AH280" t="s">
        <v>186</v>
      </c>
      <c r="AI280" t="s">
        <v>186</v>
      </c>
      <c r="AJ280" t="s">
        <v>186</v>
      </c>
      <c r="AK280" t="s">
        <v>186</v>
      </c>
      <c r="AL280" t="s">
        <v>186</v>
      </c>
      <c r="AM280" t="s">
        <v>186</v>
      </c>
      <c r="AN280" t="s">
        <v>186</v>
      </c>
      <c r="AO280" t="s">
        <v>186</v>
      </c>
      <c r="AP280" t="s">
        <v>186</v>
      </c>
      <c r="AQ280" t="s">
        <v>186</v>
      </c>
      <c r="AR280" t="s">
        <v>186</v>
      </c>
      <c r="AS280" t="s">
        <v>186</v>
      </c>
      <c r="AT280" t="s">
        <v>186</v>
      </c>
      <c r="AU280" t="s">
        <v>186</v>
      </c>
      <c r="AV280" t="s">
        <v>186</v>
      </c>
      <c r="AW280" t="s">
        <v>186</v>
      </c>
      <c r="AX280" t="s">
        <v>186</v>
      </c>
      <c r="AY280" t="s">
        <v>186</v>
      </c>
      <c r="AZ280" t="s">
        <v>186</v>
      </c>
      <c r="BA280" t="s">
        <v>186</v>
      </c>
      <c r="BB280" t="s">
        <v>186</v>
      </c>
      <c r="BC280">
        <v>42.730877323160058</v>
      </c>
      <c r="BD280">
        <v>41.778310299547194</v>
      </c>
      <c r="BE280">
        <v>35.746273951088213</v>
      </c>
      <c r="BF280">
        <v>52.762454087844233</v>
      </c>
      <c r="BG280">
        <v>62.60852002952668</v>
      </c>
      <c r="BH280">
        <v>21.288246171458429</v>
      </c>
      <c r="BI280">
        <v>42.834024469741841</v>
      </c>
      <c r="BJ280">
        <v>53.590346327258473</v>
      </c>
      <c r="BK280">
        <v>62.713099871604207</v>
      </c>
      <c r="BL280">
        <v>50.28184257708557</v>
      </c>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row>
    <row r="281">
      <c r="A281" t="s">
        <v>701</v>
      </c>
      <c r="B281">
        <v>2014</v>
      </c>
      <c r="C281" t="s">
        <v>709</v>
      </c>
      <c r="D281">
        <v>137</v>
      </c>
      <c r="E281" t="s">
        <v>45</v>
      </c>
      <c r="F281" t="s">
        <v>42</v>
      </c>
      <c r="G281" t="s">
        <v>731</v>
      </c>
      <c r="H281">
        <v>59.611157957862517</v>
      </c>
      <c r="I281">
        <v>30.802482584819408</v>
      </c>
      <c r="J281">
        <v>10.848603010379961</v>
      </c>
      <c r="K281">
        <v>3.0511990250126031</v>
      </c>
      <c r="L281">
        <v>2.5463347523365338</v>
      </c>
      <c r="M281">
        <v>39.948822826917272</v>
      </c>
      <c r="N281">
        <v>15.87238170509668</v>
      </c>
      <c r="O281">
        <v>4.4582582836103963</v>
      </c>
      <c r="P281">
        <v>2.705498507668699</v>
      </c>
      <c r="Q281">
        <v>2.3072690213843821</v>
      </c>
      <c r="R281">
        <v>74.156785154705801</v>
      </c>
      <c r="S281">
        <v>66.439816219539708</v>
      </c>
      <c r="T281">
        <v>51.78411745888458</v>
      </c>
      <c r="U281">
        <v>33.707631119956353</v>
      </c>
      <c r="V281">
        <v>6.5864254498758728</v>
      </c>
      <c r="W281" t="s">
        <v>617</v>
      </c>
      <c r="X281" t="s">
        <v>618</v>
      </c>
      <c r="Y281" t="s">
        <v>619</v>
      </c>
      <c r="Z281" t="s">
        <v>620</v>
      </c>
      <c r="AA281" t="s">
        <v>621</v>
      </c>
      <c r="AB281" t="s">
        <v>151</v>
      </c>
      <c r="AC281" t="s">
        <v>152</v>
      </c>
      <c r="AD281" t="s">
        <v>622</v>
      </c>
      <c r="AE281" t="s">
        <v>623</v>
      </c>
      <c r="AF281" t="s">
        <v>624</v>
      </c>
      <c r="AG281" t="s">
        <v>186</v>
      </c>
      <c r="AH281" t="s">
        <v>186</v>
      </c>
      <c r="AI281" t="s">
        <v>186</v>
      </c>
      <c r="AJ281" t="s">
        <v>186</v>
      </c>
      <c r="AK281" t="s">
        <v>186</v>
      </c>
      <c r="AL281" t="s">
        <v>186</v>
      </c>
      <c r="AM281" t="s">
        <v>186</v>
      </c>
      <c r="AN281" t="s">
        <v>186</v>
      </c>
      <c r="AO281" t="s">
        <v>186</v>
      </c>
      <c r="AP281" t="s">
        <v>186</v>
      </c>
      <c r="AQ281" t="s">
        <v>186</v>
      </c>
      <c r="AR281" t="s">
        <v>186</v>
      </c>
      <c r="AS281" t="s">
        <v>186</v>
      </c>
      <c r="AT281" t="s">
        <v>186</v>
      </c>
      <c r="AU281" t="s">
        <v>186</v>
      </c>
      <c r="AV281" t="s">
        <v>186</v>
      </c>
      <c r="AW281" t="s">
        <v>186</v>
      </c>
      <c r="AX281" t="s">
        <v>186</v>
      </c>
      <c r="AY281" t="s">
        <v>186</v>
      </c>
      <c r="AZ281" t="s">
        <v>186</v>
      </c>
      <c r="BA281" t="s">
        <v>186</v>
      </c>
      <c r="BB281" t="s">
        <v>186</v>
      </c>
      <c r="BC281">
        <v>32.504441172721791</v>
      </c>
      <c r="BD281">
        <v>55.215792922979517</v>
      </c>
      <c r="BE281">
        <v>14.69196245143412</v>
      </c>
      <c r="BF281">
        <v>24.95261097624492</v>
      </c>
      <c r="BG281">
        <v>23.777465898012711</v>
      </c>
      <c r="BH281">
        <v>53.103670366685321</v>
      </c>
      <c r="BI281">
        <v>38.506458016740289</v>
      </c>
      <c r="BJ281">
        <v>31.306219044286621</v>
      </c>
      <c r="BK281">
        <v>8.5374396185998105</v>
      </c>
      <c r="BL281">
        <v>35.441794652526063</v>
      </c>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row>
    <row r="282">
      <c r="A282" t="s">
        <v>701</v>
      </c>
      <c r="B282">
        <v>2014</v>
      </c>
      <c r="C282" t="s">
        <v>709</v>
      </c>
      <c r="D282">
        <v>138</v>
      </c>
      <c r="E282" t="s">
        <v>45</v>
      </c>
      <c r="F282" t="s">
        <v>41</v>
      </c>
      <c r="G282" t="s">
        <v>186</v>
      </c>
      <c r="H282">
        <v>2.6355866397567929</v>
      </c>
      <c r="I282">
        <v>3.191351110574224</v>
      </c>
      <c r="J282">
        <v>2.687077365156203</v>
      </c>
      <c r="K282">
        <v>1.5877454508241251</v>
      </c>
      <c r="L282">
        <v>0.65621910863103516</v>
      </c>
      <c r="M282">
        <v>4.7233778170123557</v>
      </c>
      <c r="N282">
        <v>3.7751723215925361</v>
      </c>
      <c r="O282">
        <v>2.0860743431065289</v>
      </c>
      <c r="P282">
        <v>1.3182392812562611</v>
      </c>
      <c r="Q282">
        <v>0.65509271944252279</v>
      </c>
      <c r="R282">
        <v>1.239423655869448</v>
      </c>
      <c r="S282">
        <v>1.5981351138503901</v>
      </c>
      <c r="T282">
        <v>1.1428377136577541</v>
      </c>
      <c r="U282">
        <v>0.72212862902154862</v>
      </c>
      <c r="V282">
        <v>0.61148602242859573</v>
      </c>
      <c r="W282" t="s">
        <v>617</v>
      </c>
      <c r="X282" t="s">
        <v>618</v>
      </c>
      <c r="Y282" t="s">
        <v>619</v>
      </c>
      <c r="Z282" t="s">
        <v>620</v>
      </c>
      <c r="AA282" t="s">
        <v>621</v>
      </c>
      <c r="AB282" t="s">
        <v>151</v>
      </c>
      <c r="AC282" t="s">
        <v>152</v>
      </c>
      <c r="AD282" t="s">
        <v>622</v>
      </c>
      <c r="AE282" t="s">
        <v>623</v>
      </c>
      <c r="AF282" t="s">
        <v>624</v>
      </c>
      <c r="AG282" t="s">
        <v>186</v>
      </c>
      <c r="AH282" t="s">
        <v>186</v>
      </c>
      <c r="AI282" t="s">
        <v>186</v>
      </c>
      <c r="AJ282" t="s">
        <v>186</v>
      </c>
      <c r="AK282" t="s">
        <v>186</v>
      </c>
      <c r="AL282" t="s">
        <v>186</v>
      </c>
      <c r="AM282" t="s">
        <v>186</v>
      </c>
      <c r="AN282" t="s">
        <v>186</v>
      </c>
      <c r="AO282" t="s">
        <v>186</v>
      </c>
      <c r="AP282" t="s">
        <v>186</v>
      </c>
      <c r="AQ282" t="s">
        <v>186</v>
      </c>
      <c r="AR282" t="s">
        <v>186</v>
      </c>
      <c r="AS282" t="s">
        <v>186</v>
      </c>
      <c r="AT282" t="s">
        <v>186</v>
      </c>
      <c r="AU282" t="s">
        <v>186</v>
      </c>
      <c r="AV282" t="s">
        <v>186</v>
      </c>
      <c r="AW282" t="s">
        <v>186</v>
      </c>
      <c r="AX282" t="s">
        <v>186</v>
      </c>
      <c r="AY282" t="s">
        <v>186</v>
      </c>
      <c r="AZ282" t="s">
        <v>186</v>
      </c>
      <c r="BA282" t="s">
        <v>186</v>
      </c>
      <c r="BB282" t="s">
        <v>186</v>
      </c>
      <c r="BC282">
        <v>1.447120216937053</v>
      </c>
      <c r="BD282">
        <v>0.82203036769437599</v>
      </c>
      <c r="BE282">
        <v>1.993816785455977</v>
      </c>
      <c r="BF282">
        <v>1.76012003679789</v>
      </c>
      <c r="BG282">
        <v>0.34647555218084403</v>
      </c>
      <c r="BH282">
        <v>0.93019006256413239</v>
      </c>
      <c r="BI282">
        <v>0.89555615522853671</v>
      </c>
      <c r="BJ282">
        <v>1.8137520326964709</v>
      </c>
      <c r="BK282">
        <v>3.5211263523083072</v>
      </c>
      <c r="BL282">
        <v>0.66419939109669379</v>
      </c>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row>
    <row r="283">
      <c r="A283" t="s">
        <v>701</v>
      </c>
      <c r="B283">
        <v>2014</v>
      </c>
      <c r="C283" t="s">
        <v>709</v>
      </c>
      <c r="D283">
        <v>139</v>
      </c>
      <c r="E283" t="s">
        <v>45</v>
      </c>
      <c r="F283" t="s">
        <v>19</v>
      </c>
      <c r="G283" t="s">
        <v>186</v>
      </c>
      <c r="H283">
        <v>8.824936195077596</v>
      </c>
      <c r="I283">
        <v>1.690906212599887</v>
      </c>
      <c r="J283">
        <v>0.26233718112909588</v>
      </c>
      <c r="K283">
        <v>0.22313662349534449</v>
      </c>
      <c r="L283">
        <v>0.13090297762375561</v>
      </c>
      <c r="M283">
        <v>4.8032741073105161</v>
      </c>
      <c r="N283">
        <v>0.61155234500535516</v>
      </c>
      <c r="O283">
        <v>0.2138480829718461</v>
      </c>
      <c r="P283">
        <v>0.039297176310772397</v>
      </c>
      <c r="Q283">
        <v>0.17410857740724181</v>
      </c>
      <c r="R283">
        <v>15.868184845285811</v>
      </c>
      <c r="S283">
        <v>6.4732839192360681</v>
      </c>
      <c r="T283">
        <v>3.332727933683465</v>
      </c>
      <c r="U283">
        <v>1.1368394120806311</v>
      </c>
      <c r="V283">
        <v>0.33138191302153452</v>
      </c>
      <c r="W283" t="s">
        <v>617</v>
      </c>
      <c r="X283" t="s">
        <v>618</v>
      </c>
      <c r="Y283" t="s">
        <v>619</v>
      </c>
      <c r="Z283" t="s">
        <v>620</v>
      </c>
      <c r="AA283" t="s">
        <v>621</v>
      </c>
      <c r="AB283" t="s">
        <v>151</v>
      </c>
      <c r="AC283" t="s">
        <v>152</v>
      </c>
      <c r="AD283" t="s">
        <v>622</v>
      </c>
      <c r="AE283" t="s">
        <v>623</v>
      </c>
      <c r="AF283" t="s">
        <v>624</v>
      </c>
      <c r="AG283" t="s">
        <v>186</v>
      </c>
      <c r="AH283" t="s">
        <v>186</v>
      </c>
      <c r="AI283" t="s">
        <v>186</v>
      </c>
      <c r="AJ283" t="s">
        <v>186</v>
      </c>
      <c r="AK283" t="s">
        <v>186</v>
      </c>
      <c r="AL283" t="s">
        <v>186</v>
      </c>
      <c r="AM283" t="s">
        <v>186</v>
      </c>
      <c r="AN283" t="s">
        <v>186</v>
      </c>
      <c r="AO283" t="s">
        <v>186</v>
      </c>
      <c r="AP283" t="s">
        <v>186</v>
      </c>
      <c r="AQ283" t="s">
        <v>186</v>
      </c>
      <c r="AR283" t="s">
        <v>186</v>
      </c>
      <c r="AS283" t="s">
        <v>186</v>
      </c>
      <c r="AT283" t="s">
        <v>186</v>
      </c>
      <c r="AU283" t="s">
        <v>186</v>
      </c>
      <c r="AV283" t="s">
        <v>186</v>
      </c>
      <c r="AW283" t="s">
        <v>186</v>
      </c>
      <c r="AX283" t="s">
        <v>186</v>
      </c>
      <c r="AY283" t="s">
        <v>186</v>
      </c>
      <c r="AZ283" t="s">
        <v>186</v>
      </c>
      <c r="BA283" t="s">
        <v>186</v>
      </c>
      <c r="BB283" t="s">
        <v>186</v>
      </c>
      <c r="BC283">
        <v>3.1852926218951452</v>
      </c>
      <c r="BD283">
        <v>1.786167192362732</v>
      </c>
      <c r="BE283">
        <v>0.56254836243859752</v>
      </c>
      <c r="BF283">
        <v>1.9012289402435121</v>
      </c>
      <c r="BG283">
        <v>4.7057054204388198</v>
      </c>
      <c r="BH283">
        <v>5.9550028852230064</v>
      </c>
      <c r="BI283">
        <v>11.82227736368284</v>
      </c>
      <c r="BJ283">
        <v>5.2984798374638551</v>
      </c>
      <c r="BK283">
        <v>0.63011086745608902</v>
      </c>
      <c r="BL283">
        <v>2.8935065794267558</v>
      </c>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row>
    <row r="284">
      <c r="A284" t="s">
        <v>701</v>
      </c>
      <c r="B284">
        <v>2014</v>
      </c>
      <c r="C284" t="s">
        <v>709</v>
      </c>
      <c r="D284">
        <v>148</v>
      </c>
      <c r="E284" t="s">
        <v>108</v>
      </c>
      <c r="F284" t="s">
        <v>49</v>
      </c>
      <c r="G284" t="s">
        <v>186</v>
      </c>
      <c r="H284">
        <v>30.069190550728571</v>
      </c>
      <c r="I284">
        <v>18.665685842833561</v>
      </c>
      <c r="J284">
        <v>8.9095173088865991</v>
      </c>
      <c r="K284">
        <v>3.4262895526851769</v>
      </c>
      <c r="L284">
        <v>0.79983398561813868</v>
      </c>
      <c r="M284">
        <v>31.076549171012999</v>
      </c>
      <c r="N284">
        <v>13.18892608352116</v>
      </c>
      <c r="O284">
        <v>6.4879160448227431</v>
      </c>
      <c r="P284">
        <v>2.7181601489496741</v>
      </c>
      <c r="Q284">
        <v>0.66530132281935306</v>
      </c>
      <c r="R284">
        <v>29.149417887637121</v>
      </c>
      <c r="S284">
        <v>24.481944913356109</v>
      </c>
      <c r="T284">
        <v>18.628901997561179</v>
      </c>
      <c r="U284">
        <v>9.6156066578640083</v>
      </c>
      <c r="V284">
        <v>3.4146395282444439</v>
      </c>
      <c r="W284" t="s">
        <v>617</v>
      </c>
      <c r="X284" t="s">
        <v>618</v>
      </c>
      <c r="Y284" t="s">
        <v>619</v>
      </c>
      <c r="Z284" t="s">
        <v>620</v>
      </c>
      <c r="AA284" t="s">
        <v>621</v>
      </c>
      <c r="AB284" t="s">
        <v>151</v>
      </c>
      <c r="AC284" t="s">
        <v>152</v>
      </c>
      <c r="AD284" t="s">
        <v>622</v>
      </c>
      <c r="AE284" t="s">
        <v>623</v>
      </c>
      <c r="AF284" t="s">
        <v>624</v>
      </c>
      <c r="AG284" t="s">
        <v>186</v>
      </c>
      <c r="AH284" t="s">
        <v>186</v>
      </c>
      <c r="AI284" t="s">
        <v>186</v>
      </c>
      <c r="AJ284" t="s">
        <v>186</v>
      </c>
      <c r="AK284" t="s">
        <v>186</v>
      </c>
      <c r="AL284" t="s">
        <v>186</v>
      </c>
      <c r="AM284" t="s">
        <v>186</v>
      </c>
      <c r="AN284" t="s">
        <v>186</v>
      </c>
      <c r="AO284" t="s">
        <v>186</v>
      </c>
      <c r="AP284" t="s">
        <v>186</v>
      </c>
      <c r="AQ284" t="s">
        <v>186</v>
      </c>
      <c r="AR284" t="s">
        <v>186</v>
      </c>
      <c r="AS284" t="s">
        <v>186</v>
      </c>
      <c r="AT284" t="s">
        <v>186</v>
      </c>
      <c r="AU284" t="s">
        <v>186</v>
      </c>
      <c r="AV284" t="s">
        <v>186</v>
      </c>
      <c r="AW284" t="s">
        <v>186</v>
      </c>
      <c r="AX284" t="s">
        <v>186</v>
      </c>
      <c r="AY284" t="s">
        <v>186</v>
      </c>
      <c r="AZ284" t="s">
        <v>186</v>
      </c>
      <c r="BA284" t="s">
        <v>186</v>
      </c>
      <c r="BB284" t="s">
        <v>186</v>
      </c>
      <c r="BC284">
        <v>12.06902571580545</v>
      </c>
      <c r="BD284">
        <v>17.372331245452351</v>
      </c>
      <c r="BE284">
        <v>8.811384121014969</v>
      </c>
      <c r="BF284">
        <v>9.9410109155144983</v>
      </c>
      <c r="BG284">
        <v>22.575160129265299</v>
      </c>
      <c r="BH284">
        <v>14.03782283657833</v>
      </c>
      <c r="BI284">
        <v>17.452358100349631</v>
      </c>
      <c r="BJ284">
        <v>15.16141755715481</v>
      </c>
      <c r="BK284">
        <v>9.619578131053979</v>
      </c>
      <c r="BL284">
        <v>17.527853904947271</v>
      </c>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row>
    <row r="285">
      <c r="A285" t="s">
        <v>701</v>
      </c>
      <c r="B285">
        <v>2014</v>
      </c>
      <c r="C285" t="s">
        <v>709</v>
      </c>
      <c r="D285">
        <v>149</v>
      </c>
      <c r="E285" t="s">
        <v>108</v>
      </c>
      <c r="F285" t="s">
        <v>48</v>
      </c>
      <c r="G285" t="s">
        <v>186</v>
      </c>
      <c r="H285">
        <v>58.253210223571287</v>
      </c>
      <c r="I285">
        <v>76.43287797755066</v>
      </c>
      <c r="J285">
        <v>88.107209045466277</v>
      </c>
      <c r="K285">
        <v>94.559732712460516</v>
      </c>
      <c r="L285">
        <v>98.075008764653148</v>
      </c>
      <c r="M285">
        <v>59.272055351384353</v>
      </c>
      <c r="N285">
        <v>82.404131086732107</v>
      </c>
      <c r="O285">
        <v>91.17077473603895</v>
      </c>
      <c r="P285">
        <v>95.689301539230541</v>
      </c>
      <c r="Q285">
        <v>98.103293209970161</v>
      </c>
      <c r="R285">
        <v>53.591901766642223</v>
      </c>
      <c r="S285">
        <v>67.153301941257297</v>
      </c>
      <c r="T285">
        <v>76.812262695299722</v>
      </c>
      <c r="U285">
        <v>88.4557790905139</v>
      </c>
      <c r="V285">
        <v>95.466510209920756</v>
      </c>
      <c r="W285" t="s">
        <v>617</v>
      </c>
      <c r="X285" t="s">
        <v>618</v>
      </c>
      <c r="Y285" t="s">
        <v>619</v>
      </c>
      <c r="Z285" t="s">
        <v>620</v>
      </c>
      <c r="AA285" t="s">
        <v>621</v>
      </c>
      <c r="AB285" t="s">
        <v>151</v>
      </c>
      <c r="AC285" t="s">
        <v>152</v>
      </c>
      <c r="AD285" t="s">
        <v>622</v>
      </c>
      <c r="AE285" t="s">
        <v>623</v>
      </c>
      <c r="AF285" t="s">
        <v>624</v>
      </c>
      <c r="AG285" t="s">
        <v>186</v>
      </c>
      <c r="AH285" t="s">
        <v>186</v>
      </c>
      <c r="AI285" t="s">
        <v>186</v>
      </c>
      <c r="AJ285" t="s">
        <v>186</v>
      </c>
      <c r="AK285" t="s">
        <v>186</v>
      </c>
      <c r="AL285" t="s">
        <v>186</v>
      </c>
      <c r="AM285" t="s">
        <v>186</v>
      </c>
      <c r="AN285" t="s">
        <v>186</v>
      </c>
      <c r="AO285" t="s">
        <v>186</v>
      </c>
      <c r="AP285" t="s">
        <v>186</v>
      </c>
      <c r="AQ285" t="s">
        <v>186</v>
      </c>
      <c r="AR285" t="s">
        <v>186</v>
      </c>
      <c r="AS285" t="s">
        <v>186</v>
      </c>
      <c r="AT285" t="s">
        <v>186</v>
      </c>
      <c r="AU285" t="s">
        <v>186</v>
      </c>
      <c r="AV285" t="s">
        <v>186</v>
      </c>
      <c r="AW285" t="s">
        <v>186</v>
      </c>
      <c r="AX285" t="s">
        <v>186</v>
      </c>
      <c r="AY285" t="s">
        <v>186</v>
      </c>
      <c r="AZ285" t="s">
        <v>186</v>
      </c>
      <c r="BA285" t="s">
        <v>186</v>
      </c>
      <c r="BB285" t="s">
        <v>186</v>
      </c>
      <c r="BC285">
        <v>83.152970549692895</v>
      </c>
      <c r="BD285">
        <v>79.946948045362518</v>
      </c>
      <c r="BE285">
        <v>88.594892138142995</v>
      </c>
      <c r="BF285">
        <v>86.211534667080741</v>
      </c>
      <c r="BG285">
        <v>72.235423702569634</v>
      </c>
      <c r="BH285">
        <v>78.648131319198669</v>
      </c>
      <c r="BI285">
        <v>69.69885102531407</v>
      </c>
      <c r="BJ285">
        <v>77.480689472554999</v>
      </c>
      <c r="BK285">
        <v>85.988822155349467</v>
      </c>
      <c r="BL285">
        <v>78.908081960977867</v>
      </c>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row>
    <row r="286">
      <c r="A286" t="s">
        <v>701</v>
      </c>
      <c r="B286">
        <v>2014</v>
      </c>
      <c r="C286" t="s">
        <v>709</v>
      </c>
      <c r="D286">
        <v>150</v>
      </c>
      <c r="E286" t="s">
        <v>108</v>
      </c>
      <c r="F286" t="s">
        <v>110</v>
      </c>
      <c r="G286" t="s">
        <v>186</v>
      </c>
      <c r="H286">
        <v>11.67759922569981</v>
      </c>
      <c r="I286">
        <v>4.9014361796160069</v>
      </c>
      <c r="J286">
        <v>2.9832736456469702</v>
      </c>
      <c r="K286">
        <v>2.0139777348542229</v>
      </c>
      <c r="L286">
        <v>1.125157249728638</v>
      </c>
      <c r="M286">
        <v>9.6513954776024686</v>
      </c>
      <c r="N286">
        <v>4.4069428297465274</v>
      </c>
      <c r="O286">
        <v>2.341309219138223</v>
      </c>
      <c r="P286">
        <v>1.5925383118197209</v>
      </c>
      <c r="Q286">
        <v>1.2314054672105419</v>
      </c>
      <c r="R286">
        <v>17.25868034572073</v>
      </c>
      <c r="S286">
        <v>8.364753145386473</v>
      </c>
      <c r="T286">
        <v>4.5588353071391188</v>
      </c>
      <c r="U286">
        <v>1.928614251622131</v>
      </c>
      <c r="V286">
        <v>1.118850261834724</v>
      </c>
      <c r="W286" t="s">
        <v>617</v>
      </c>
      <c r="X286" t="s">
        <v>618</v>
      </c>
      <c r="Y286" t="s">
        <v>619</v>
      </c>
      <c r="Z286" t="s">
        <v>620</v>
      </c>
      <c r="AA286" t="s">
        <v>621</v>
      </c>
      <c r="AB286" t="s">
        <v>151</v>
      </c>
      <c r="AC286" t="s">
        <v>152</v>
      </c>
      <c r="AD286" t="s">
        <v>622</v>
      </c>
      <c r="AE286" t="s">
        <v>623</v>
      </c>
      <c r="AF286" t="s">
        <v>624</v>
      </c>
      <c r="AG286" t="s">
        <v>186</v>
      </c>
      <c r="AH286" t="s">
        <v>186</v>
      </c>
      <c r="AI286" t="s">
        <v>186</v>
      </c>
      <c r="AJ286" t="s">
        <v>186</v>
      </c>
      <c r="AK286" t="s">
        <v>186</v>
      </c>
      <c r="AL286" t="s">
        <v>186</v>
      </c>
      <c r="AM286" t="s">
        <v>186</v>
      </c>
      <c r="AN286" t="s">
        <v>186</v>
      </c>
      <c r="AO286" t="s">
        <v>186</v>
      </c>
      <c r="AP286" t="s">
        <v>186</v>
      </c>
      <c r="AQ286" t="s">
        <v>186</v>
      </c>
      <c r="AR286" t="s">
        <v>186</v>
      </c>
      <c r="AS286" t="s">
        <v>186</v>
      </c>
      <c r="AT286" t="s">
        <v>186</v>
      </c>
      <c r="AU286" t="s">
        <v>186</v>
      </c>
      <c r="AV286" t="s">
        <v>186</v>
      </c>
      <c r="AW286" t="s">
        <v>186</v>
      </c>
      <c r="AX286" t="s">
        <v>186</v>
      </c>
      <c r="AY286" t="s">
        <v>186</v>
      </c>
      <c r="AZ286" t="s">
        <v>186</v>
      </c>
      <c r="BA286" t="s">
        <v>186</v>
      </c>
      <c r="BB286" t="s">
        <v>186</v>
      </c>
      <c r="BC286">
        <v>4.7780037345016444</v>
      </c>
      <c r="BD286">
        <v>2.6807207091851351</v>
      </c>
      <c r="BE286">
        <v>2.5937237408420151</v>
      </c>
      <c r="BF286">
        <v>3.8474544174047929</v>
      </c>
      <c r="BG286">
        <v>5.1894161681649846</v>
      </c>
      <c r="BH286">
        <v>7.3140458442231484</v>
      </c>
      <c r="BI286">
        <v>12.848790874336419</v>
      </c>
      <c r="BJ286">
        <v>7.357892970290564</v>
      </c>
      <c r="BK286">
        <v>4.3915997135965199</v>
      </c>
      <c r="BL286">
        <v>3.5640641340747119</v>
      </c>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row>
    <row r="287">
      <c r="A287" t="s">
        <v>701</v>
      </c>
      <c r="B287">
        <v>2014</v>
      </c>
      <c r="C287" t="s">
        <v>709</v>
      </c>
      <c r="D287">
        <v>151</v>
      </c>
      <c r="E287" t="s">
        <v>109</v>
      </c>
      <c r="F287" t="s">
        <v>49</v>
      </c>
      <c r="G287" t="s">
        <v>186</v>
      </c>
      <c r="H287">
        <v>34.480450921345387</v>
      </c>
      <c r="I287">
        <v>20.009849937594549</v>
      </c>
      <c r="J287">
        <v>9.3979249043735571</v>
      </c>
      <c r="K287">
        <v>3.4822544167140861</v>
      </c>
      <c r="L287">
        <v>0.80088236448050709</v>
      </c>
      <c r="M287">
        <v>34.813182933445383</v>
      </c>
      <c r="N287">
        <v>14.03698052908832</v>
      </c>
      <c r="O287">
        <v>6.8339953256769341</v>
      </c>
      <c r="P287">
        <v>2.719228729057626</v>
      </c>
      <c r="Q287">
        <v>0.6664616897864043</v>
      </c>
      <c r="R287">
        <v>35.44015705871201</v>
      </c>
      <c r="S287">
        <v>26.99283734811732</v>
      </c>
      <c r="T287">
        <v>19.661096159937571</v>
      </c>
      <c r="U287">
        <v>9.839825285127576</v>
      </c>
      <c r="V287">
        <v>3.5705896527978571</v>
      </c>
      <c r="W287" t="s">
        <v>617</v>
      </c>
      <c r="X287" t="s">
        <v>618</v>
      </c>
      <c r="Y287" t="s">
        <v>619</v>
      </c>
      <c r="Z287" t="s">
        <v>620</v>
      </c>
      <c r="AA287" t="s">
        <v>621</v>
      </c>
      <c r="AB287" t="s">
        <v>151</v>
      </c>
      <c r="AC287" t="s">
        <v>152</v>
      </c>
      <c r="AD287" t="s">
        <v>622</v>
      </c>
      <c r="AE287" t="s">
        <v>623</v>
      </c>
      <c r="AF287" t="s">
        <v>624</v>
      </c>
      <c r="AG287" t="s">
        <v>186</v>
      </c>
      <c r="AH287" t="s">
        <v>186</v>
      </c>
      <c r="AI287" t="s">
        <v>186</v>
      </c>
      <c r="AJ287" t="s">
        <v>186</v>
      </c>
      <c r="AK287" t="s">
        <v>186</v>
      </c>
      <c r="AL287" t="s">
        <v>186</v>
      </c>
      <c r="AM287" t="s">
        <v>186</v>
      </c>
      <c r="AN287" t="s">
        <v>186</v>
      </c>
      <c r="AO287" t="s">
        <v>186</v>
      </c>
      <c r="AP287" t="s">
        <v>186</v>
      </c>
      <c r="AQ287" t="s">
        <v>186</v>
      </c>
      <c r="AR287" t="s">
        <v>186</v>
      </c>
      <c r="AS287" t="s">
        <v>186</v>
      </c>
      <c r="AT287" t="s">
        <v>186</v>
      </c>
      <c r="AU287" t="s">
        <v>186</v>
      </c>
      <c r="AV287" t="s">
        <v>186</v>
      </c>
      <c r="AW287" t="s">
        <v>186</v>
      </c>
      <c r="AX287" t="s">
        <v>186</v>
      </c>
      <c r="AY287" t="s">
        <v>186</v>
      </c>
      <c r="AZ287" t="s">
        <v>186</v>
      </c>
      <c r="BA287" t="s">
        <v>186</v>
      </c>
      <c r="BB287" t="s">
        <v>186</v>
      </c>
      <c r="BC287">
        <v>12.865033661641471</v>
      </c>
      <c r="BD287">
        <v>18.217925973818179</v>
      </c>
      <c r="BE287">
        <v>9.2384919913000942</v>
      </c>
      <c r="BF287">
        <v>10.6662411681311</v>
      </c>
      <c r="BG287">
        <v>23.793175026972119</v>
      </c>
      <c r="BH287">
        <v>15.253056162371889</v>
      </c>
      <c r="BI287">
        <v>20.083531908688109</v>
      </c>
      <c r="BJ287">
        <v>16.913057569974189</v>
      </c>
      <c r="BK287">
        <v>10.60838315436305</v>
      </c>
      <c r="BL287">
        <v>18.202551986525691</v>
      </c>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row>
    <row r="288">
      <c r="A288" t="s">
        <v>701</v>
      </c>
      <c r="B288">
        <v>2014</v>
      </c>
      <c r="C288" t="s">
        <v>709</v>
      </c>
      <c r="D288">
        <v>152</v>
      </c>
      <c r="E288" t="s">
        <v>109</v>
      </c>
      <c r="F288" t="s">
        <v>48</v>
      </c>
      <c r="G288" t="s">
        <v>186</v>
      </c>
      <c r="H288">
        <v>65.113953531552468</v>
      </c>
      <c r="I288">
        <v>79.876614492118563</v>
      </c>
      <c r="J288">
        <v>90.437554582231499</v>
      </c>
      <c r="K288">
        <v>96.302533316952008</v>
      </c>
      <c r="L288">
        <v>98.83032228037986</v>
      </c>
      <c r="M288">
        <v>64.878246300154302</v>
      </c>
      <c r="N288">
        <v>85.76371729943655</v>
      </c>
      <c r="O288">
        <v>93.116707953163854</v>
      </c>
      <c r="P288">
        <v>97.023939347543291</v>
      </c>
      <c r="Q288">
        <v>98.896557005243238</v>
      </c>
      <c r="R288">
        <v>64.20094595580629</v>
      </c>
      <c r="S288">
        <v>72.525398830553513</v>
      </c>
      <c r="T288">
        <v>80.184405922468017</v>
      </c>
      <c r="U288">
        <v>90.024827447365752</v>
      </c>
      <c r="V288">
        <v>96.252842908260476</v>
      </c>
      <c r="W288" t="s">
        <v>617</v>
      </c>
      <c r="X288" t="s">
        <v>618</v>
      </c>
      <c r="Y288" t="s">
        <v>619</v>
      </c>
      <c r="Z288" t="s">
        <v>620</v>
      </c>
      <c r="AA288" t="s">
        <v>621</v>
      </c>
      <c r="AB288" t="s">
        <v>151</v>
      </c>
      <c r="AC288" t="s">
        <v>152</v>
      </c>
      <c r="AD288" t="s">
        <v>622</v>
      </c>
      <c r="AE288" t="s">
        <v>623</v>
      </c>
      <c r="AF288" t="s">
        <v>624</v>
      </c>
      <c r="AG288" t="s">
        <v>186</v>
      </c>
      <c r="AH288" t="s">
        <v>186</v>
      </c>
      <c r="AI288" t="s">
        <v>186</v>
      </c>
      <c r="AJ288" t="s">
        <v>186</v>
      </c>
      <c r="AK288" t="s">
        <v>186</v>
      </c>
      <c r="AL288" t="s">
        <v>186</v>
      </c>
      <c r="AM288" t="s">
        <v>186</v>
      </c>
      <c r="AN288" t="s">
        <v>186</v>
      </c>
      <c r="AO288" t="s">
        <v>186</v>
      </c>
      <c r="AP288" t="s">
        <v>186</v>
      </c>
      <c r="AQ288" t="s">
        <v>186</v>
      </c>
      <c r="AR288" t="s">
        <v>186</v>
      </c>
      <c r="AS288" t="s">
        <v>186</v>
      </c>
      <c r="AT288" t="s">
        <v>186</v>
      </c>
      <c r="AU288" t="s">
        <v>186</v>
      </c>
      <c r="AV288" t="s">
        <v>186</v>
      </c>
      <c r="AW288" t="s">
        <v>186</v>
      </c>
      <c r="AX288" t="s">
        <v>186</v>
      </c>
      <c r="AY288" t="s">
        <v>186</v>
      </c>
      <c r="AZ288" t="s">
        <v>186</v>
      </c>
      <c r="BA288" t="s">
        <v>186</v>
      </c>
      <c r="BB288" t="s">
        <v>186</v>
      </c>
      <c r="BC288">
        <v>86.959432416950094</v>
      </c>
      <c r="BD288">
        <v>81.466628347231023</v>
      </c>
      <c r="BE288">
        <v>90.700585793284276</v>
      </c>
      <c r="BF288">
        <v>88.770894251768823</v>
      </c>
      <c r="BG288">
        <v>76.01229866482069</v>
      </c>
      <c r="BH288">
        <v>84.11470672213207</v>
      </c>
      <c r="BI288">
        <v>79.541482794408253</v>
      </c>
      <c r="BJ288">
        <v>82.731701661123822</v>
      </c>
      <c r="BK288">
        <v>89.097837780492014</v>
      </c>
      <c r="BL288">
        <v>81.745278544871226</v>
      </c>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row>
    <row r="289">
      <c r="A289" t="s">
        <v>701</v>
      </c>
      <c r="B289">
        <v>2014</v>
      </c>
      <c r="C289" t="s">
        <v>709</v>
      </c>
      <c r="D289">
        <v>153</v>
      </c>
      <c r="E289" t="s">
        <v>638</v>
      </c>
      <c r="F289" t="s">
        <v>639</v>
      </c>
      <c r="G289" t="s">
        <v>186</v>
      </c>
      <c r="H289">
        <v>4.3936446306663868</v>
      </c>
      <c r="I289">
        <v>14.94743866039512</v>
      </c>
      <c r="J289">
        <v>23.768312825836379</v>
      </c>
      <c r="K289">
        <v>32.765727961285357</v>
      </c>
      <c r="L289">
        <v>35.293695631302953</v>
      </c>
      <c r="M289">
        <v>13.25516210224594</v>
      </c>
      <c r="N289">
        <v>22.71281969548809</v>
      </c>
      <c r="O289">
        <v>30.86813546915252</v>
      </c>
      <c r="P289">
        <v>36.326542776531653</v>
      </c>
      <c r="Q289">
        <v>35.886298201422747</v>
      </c>
      <c r="R289">
        <v>0.40703762594998838</v>
      </c>
      <c r="S289">
        <v>1.774045312267829</v>
      </c>
      <c r="T289">
        <v>3.9082308410136242</v>
      </c>
      <c r="U289">
        <v>5.0928152589909148</v>
      </c>
      <c r="V289">
        <v>15.5843260739302</v>
      </c>
      <c r="W289" t="s">
        <v>617</v>
      </c>
      <c r="X289" t="s">
        <v>618</v>
      </c>
      <c r="Y289" t="s">
        <v>619</v>
      </c>
      <c r="Z289" t="s">
        <v>620</v>
      </c>
      <c r="AA289" t="s">
        <v>621</v>
      </c>
      <c r="AB289" t="s">
        <v>151</v>
      </c>
      <c r="AC289" t="s">
        <v>152</v>
      </c>
      <c r="AD289" t="s">
        <v>622</v>
      </c>
      <c r="AE289" t="s">
        <v>623</v>
      </c>
      <c r="AF289" t="s">
        <v>624</v>
      </c>
      <c r="AG289" t="s">
        <v>186</v>
      </c>
      <c r="AH289" t="s">
        <v>186</v>
      </c>
      <c r="AI289" t="s">
        <v>186</v>
      </c>
      <c r="AJ289" t="s">
        <v>186</v>
      </c>
      <c r="AK289" t="s">
        <v>186</v>
      </c>
      <c r="AL289" t="s">
        <v>186</v>
      </c>
      <c r="AM289" t="s">
        <v>186</v>
      </c>
      <c r="AN289" t="s">
        <v>186</v>
      </c>
      <c r="AO289" t="s">
        <v>186</v>
      </c>
      <c r="AP289" t="s">
        <v>186</v>
      </c>
      <c r="AQ289" t="s">
        <v>186</v>
      </c>
      <c r="AR289" t="s">
        <v>186</v>
      </c>
      <c r="AS289" t="s">
        <v>186</v>
      </c>
      <c r="AT289" t="s">
        <v>186</v>
      </c>
      <c r="AU289" t="s">
        <v>186</v>
      </c>
      <c r="AV289" t="s">
        <v>186</v>
      </c>
      <c r="AW289" t="s">
        <v>186</v>
      </c>
      <c r="AX289" t="s">
        <v>186</v>
      </c>
      <c r="AY289" t="s">
        <v>186</v>
      </c>
      <c r="AZ289" t="s">
        <v>186</v>
      </c>
      <c r="BA289" t="s">
        <v>186</v>
      </c>
      <c r="BB289" t="s">
        <v>186</v>
      </c>
      <c r="BC289">
        <v>20.13226866528554</v>
      </c>
      <c r="BD289">
        <v>0.39769921741630399</v>
      </c>
      <c r="BE289">
        <v>47.00539844958324</v>
      </c>
      <c r="BF289">
        <v>18.62358595886969</v>
      </c>
      <c r="BG289">
        <v>8.5618330998407703</v>
      </c>
      <c r="BH289">
        <v>18.722890514069309</v>
      </c>
      <c r="BI289">
        <v>5.9416839946066062</v>
      </c>
      <c r="BJ289">
        <v>7.9912027582949241</v>
      </c>
      <c r="BK289">
        <v>24.598223290031179</v>
      </c>
      <c r="BL289">
        <v>10.718656799864551</v>
      </c>
      <c r="BM289"/>
      <c r="BN289"/>
      <c r="BO289"/>
      <c r="BP289"/>
      <c r="BQ289"/>
      <c r="BR289"/>
      <c r="BS289"/>
      <c r="BT289"/>
      <c r="BU289"/>
      <c r="BV289"/>
      <c r="BW289"/>
      <c r="BX289"/>
      <c r="BY289"/>
      <c r="BZ289"/>
      <c r="CA289"/>
      <c r="CB289"/>
      <c r="CC289"/>
      <c r="CD289"/>
      <c r="CE289"/>
      <c r="CF289"/>
      <c r="CG289"/>
      <c r="CH289"/>
      <c r="CI289">
        <v>919.04356841302967</v>
      </c>
      <c r="CJ289">
        <v>3127.2101600670612</v>
      </c>
      <c r="CK289">
        <v>4974.9242994270426</v>
      </c>
      <c r="CL289">
        <v>6851.1183315131011</v>
      </c>
      <c r="CM289">
        <v>7381.267008591024</v>
      </c>
      <c r="CN289">
        <v>2084.2140495179569</v>
      </c>
      <c r="CO289">
        <v>3571.389071426584</v>
      </c>
      <c r="CP289">
        <v>4852.9970312092528</v>
      </c>
      <c r="CQ289">
        <v>5711.7443279597592</v>
      </c>
      <c r="CR289">
        <v>5642.7628664960775</v>
      </c>
      <c r="CS289">
        <v>21.143425150279331</v>
      </c>
      <c r="CT289">
        <v>92.187525072218392</v>
      </c>
      <c r="CU289">
        <v>203.03906596340411</v>
      </c>
      <c r="CV289">
        <v>264.62100901378727</v>
      </c>
      <c r="CW289">
        <v>809.46499620194516</v>
      </c>
      <c r="CX289">
        <v>1256.6854327887929</v>
      </c>
      <c r="CY289">
        <v>15.27422349694365</v>
      </c>
      <c r="CZ289">
        <v>7729.3925046477798</v>
      </c>
      <c r="DA289">
        <v>1327.166024964971</v>
      </c>
      <c r="DB289">
        <v>579.46041148057111</v>
      </c>
      <c r="DC289">
        <v>578.66218909663348</v>
      </c>
      <c r="DD289">
        <v>220.28067256856519</v>
      </c>
      <c r="DE289">
        <v>458.12843692622101</v>
      </c>
      <c r="DF289">
        <v>9841.7888083953221</v>
      </c>
      <c r="DG289">
        <v>1246.7246636454879</v>
      </c>
      <c r="DH289"/>
      <c r="DI289"/>
      <c r="DJ289"/>
      <c r="DK289"/>
      <c r="DL289"/>
      <c r="DM289"/>
      <c r="DN289"/>
      <c r="DO289"/>
      <c r="DP289"/>
      <c r="DQ289"/>
      <c r="DR289"/>
      <c r="DS289"/>
      <c r="DT289"/>
      <c r="DU289"/>
      <c r="DV289"/>
      <c r="DW289"/>
      <c r="DX289"/>
      <c r="DY289"/>
      <c r="DZ289"/>
      <c r="EA289"/>
      <c r="EB289"/>
      <c r="EC289"/>
    </row>
    <row r="290">
      <c r="A290" t="s">
        <v>701</v>
      </c>
      <c r="B290">
        <v>2014</v>
      </c>
      <c r="C290" t="s">
        <v>709</v>
      </c>
      <c r="D290">
        <v>154</v>
      </c>
      <c r="E290" t="s">
        <v>638</v>
      </c>
      <c r="F290" t="s">
        <v>640</v>
      </c>
      <c r="G290" t="s">
        <v>186</v>
      </c>
      <c r="H290">
        <v>24.534674576636501</v>
      </c>
      <c r="I290">
        <v>49.367821431611738</v>
      </c>
      <c r="J290">
        <v>62.433669617498303</v>
      </c>
      <c r="K290">
        <v>62.372190939382101</v>
      </c>
      <c r="L290">
        <v>61.372847530105247</v>
      </c>
      <c r="M290">
        <v>37.269363146513683</v>
      </c>
      <c r="N290">
        <v>57.028073932817122</v>
      </c>
      <c r="O290">
        <v>62.373683821158657</v>
      </c>
      <c r="P290">
        <v>59.610422258232703</v>
      </c>
      <c r="Q290">
        <v>60.977231480343278</v>
      </c>
      <c r="R290">
        <v>8.3285687181889987</v>
      </c>
      <c r="S290">
        <v>23.714719435105948</v>
      </c>
      <c r="T290">
        <v>39.832086052760587</v>
      </c>
      <c r="U290">
        <v>59.340585579950663</v>
      </c>
      <c r="V290">
        <v>76.8863805407439</v>
      </c>
      <c r="W290" t="s">
        <v>617</v>
      </c>
      <c r="X290" t="s">
        <v>618</v>
      </c>
      <c r="Y290" t="s">
        <v>619</v>
      </c>
      <c r="Z290" t="s">
        <v>620</v>
      </c>
      <c r="AA290" t="s">
        <v>621</v>
      </c>
      <c r="AB290" t="s">
        <v>151</v>
      </c>
      <c r="AC290" t="s">
        <v>152</v>
      </c>
      <c r="AD290" t="s">
        <v>622</v>
      </c>
      <c r="AE290" t="s">
        <v>623</v>
      </c>
      <c r="AF290" t="s">
        <v>624</v>
      </c>
      <c r="AG290" t="s">
        <v>186</v>
      </c>
      <c r="AH290" t="s">
        <v>186</v>
      </c>
      <c r="AI290" t="s">
        <v>186</v>
      </c>
      <c r="AJ290" t="s">
        <v>186</v>
      </c>
      <c r="AK290" t="s">
        <v>186</v>
      </c>
      <c r="AL290" t="s">
        <v>186</v>
      </c>
      <c r="AM290" t="s">
        <v>186</v>
      </c>
      <c r="AN290" t="s">
        <v>186</v>
      </c>
      <c r="AO290" t="s">
        <v>186</v>
      </c>
      <c r="AP290" t="s">
        <v>186</v>
      </c>
      <c r="AQ290" t="s">
        <v>186</v>
      </c>
      <c r="AR290" t="s">
        <v>186</v>
      </c>
      <c r="AS290" t="s">
        <v>186</v>
      </c>
      <c r="AT290" t="s">
        <v>186</v>
      </c>
      <c r="AU290" t="s">
        <v>186</v>
      </c>
      <c r="AV290" t="s">
        <v>186</v>
      </c>
      <c r="AW290" t="s">
        <v>186</v>
      </c>
      <c r="AX290" t="s">
        <v>186</v>
      </c>
      <c r="AY290" t="s">
        <v>186</v>
      </c>
      <c r="AZ290" t="s">
        <v>186</v>
      </c>
      <c r="BA290" t="s">
        <v>186</v>
      </c>
      <c r="BB290" t="s">
        <v>186</v>
      </c>
      <c r="BC290">
        <v>42.730877323160058</v>
      </c>
      <c r="BD290">
        <v>41.778310299547194</v>
      </c>
      <c r="BE290">
        <v>35.746273951088213</v>
      </c>
      <c r="BF290">
        <v>52.762454087844233</v>
      </c>
      <c r="BG290">
        <v>62.60852002952668</v>
      </c>
      <c r="BH290">
        <v>21.288246171458429</v>
      </c>
      <c r="BI290">
        <v>42.834024469741841</v>
      </c>
      <c r="BJ290">
        <v>53.590346327258473</v>
      </c>
      <c r="BK290">
        <v>62.713099871604207</v>
      </c>
      <c r="BL290">
        <v>50.28184257708557</v>
      </c>
      <c r="BM290"/>
      <c r="BN290"/>
      <c r="BO290"/>
      <c r="BP290"/>
      <c r="BQ290"/>
      <c r="BR290"/>
      <c r="BS290"/>
      <c r="BT290"/>
      <c r="BU290"/>
      <c r="BV290"/>
      <c r="BW290"/>
      <c r="BX290"/>
      <c r="BY290"/>
      <c r="BZ290"/>
      <c r="CA290"/>
      <c r="CB290"/>
      <c r="CC290"/>
      <c r="CD290"/>
      <c r="CE290"/>
      <c r="CF290"/>
      <c r="CG290"/>
      <c r="CH290"/>
      <c r="CI290">
        <v>5132.0570433445628</v>
      </c>
      <c r="CJ290">
        <v>10328.428586923639</v>
      </c>
      <c r="CK290">
        <v>13067.935547569199</v>
      </c>
      <c r="CL290">
        <v>13041.653194042839</v>
      </c>
      <c r="CM290">
        <v>12835.419090979711</v>
      </c>
      <c r="CN290">
        <v>5860.1569477139037</v>
      </c>
      <c r="CO290">
        <v>8967.1578755423907</v>
      </c>
      <c r="CP290">
        <v>9806.2062320597324</v>
      </c>
      <c r="CQ290">
        <v>9372.7469006687206</v>
      </c>
      <c r="CR290">
        <v>9588.062150288195</v>
      </c>
      <c r="CS290">
        <v>432.62454887554588</v>
      </c>
      <c r="CT290">
        <v>1232.3255090422419</v>
      </c>
      <c r="CU290">
        <v>2069.3428501344379</v>
      </c>
      <c r="CV290">
        <v>3083.3173467098959</v>
      </c>
      <c r="CW290">
        <v>3993.5531018248962</v>
      </c>
      <c r="CX290">
        <v>2667.3233878949218</v>
      </c>
      <c r="CY290">
        <v>1604.5574667851629</v>
      </c>
      <c r="CZ290">
        <v>5877.9840414069959</v>
      </c>
      <c r="DA290">
        <v>3759.9921204117531</v>
      </c>
      <c r="DB290">
        <v>4237.3120750477856</v>
      </c>
      <c r="DC290">
        <v>657.94878853493663</v>
      </c>
      <c r="DD290">
        <v>1588.019108316417</v>
      </c>
      <c r="DE290">
        <v>3072.2861551419651</v>
      </c>
      <c r="DF290">
        <v>25091.612397317589</v>
      </c>
      <c r="DG290">
        <v>5848.4579220023679</v>
      </c>
      <c r="DH290"/>
      <c r="DI290"/>
      <c r="DJ290"/>
      <c r="DK290"/>
      <c r="DL290"/>
      <c r="DM290"/>
      <c r="DN290"/>
      <c r="DO290"/>
      <c r="DP290"/>
      <c r="DQ290"/>
      <c r="DR290"/>
      <c r="DS290"/>
      <c r="DT290"/>
      <c r="DU290"/>
      <c r="DV290"/>
      <c r="DW290"/>
      <c r="DX290"/>
      <c r="DY290"/>
      <c r="DZ290"/>
      <c r="EA290"/>
      <c r="EB290"/>
      <c r="EC290"/>
    </row>
    <row r="291">
      <c r="A291" t="s">
        <v>701</v>
      </c>
      <c r="B291">
        <v>2014</v>
      </c>
      <c r="C291" t="s">
        <v>709</v>
      </c>
      <c r="D291">
        <v>155</v>
      </c>
      <c r="E291" t="s">
        <v>638</v>
      </c>
      <c r="F291" t="s">
        <v>641</v>
      </c>
      <c r="G291" t="s">
        <v>186</v>
      </c>
      <c r="H291">
        <v>16.214860165437699</v>
      </c>
      <c r="I291">
        <v>9.8229564681056676</v>
      </c>
      <c r="J291">
        <v>3.408797918076691</v>
      </c>
      <c r="K291">
        <v>0.96322040086560845</v>
      </c>
      <c r="L291">
        <v>0.1035304061923204</v>
      </c>
      <c r="M291">
        <v>12.715165405129181</v>
      </c>
      <c r="N291">
        <v>6.5334562582818041</v>
      </c>
      <c r="O291">
        <v>1.420291214925854</v>
      </c>
      <c r="P291">
        <v>0.52922751809127833</v>
      </c>
      <c r="Q291">
        <v>0</v>
      </c>
      <c r="R291">
        <v>17.585020017143169</v>
      </c>
      <c r="S291">
        <v>18.112427467623231</v>
      </c>
      <c r="T291">
        <v>12.91857976059026</v>
      </c>
      <c r="U291">
        <v>8.4583565998341346</v>
      </c>
      <c r="V291">
        <v>1.635948330335006</v>
      </c>
      <c r="W291" t="s">
        <v>617</v>
      </c>
      <c r="X291" t="s">
        <v>618</v>
      </c>
      <c r="Y291" t="s">
        <v>619</v>
      </c>
      <c r="Z291" t="s">
        <v>620</v>
      </c>
      <c r="AA291" t="s">
        <v>621</v>
      </c>
      <c r="AB291" t="s">
        <v>151</v>
      </c>
      <c r="AC291" t="s">
        <v>152</v>
      </c>
      <c r="AD291" t="s">
        <v>622</v>
      </c>
      <c r="AE291" t="s">
        <v>623</v>
      </c>
      <c r="AF291" t="s">
        <v>624</v>
      </c>
      <c r="AG291" t="s">
        <v>186</v>
      </c>
      <c r="AH291" t="s">
        <v>186</v>
      </c>
      <c r="AI291" t="s">
        <v>186</v>
      </c>
      <c r="AJ291" t="s">
        <v>186</v>
      </c>
      <c r="AK291" t="s">
        <v>186</v>
      </c>
      <c r="AL291" t="s">
        <v>186</v>
      </c>
      <c r="AM291" t="s">
        <v>186</v>
      </c>
      <c r="AN291" t="s">
        <v>186</v>
      </c>
      <c r="AO291" t="s">
        <v>186</v>
      </c>
      <c r="AP291" t="s">
        <v>186</v>
      </c>
      <c r="AQ291" t="s">
        <v>186</v>
      </c>
      <c r="AR291" t="s">
        <v>186</v>
      </c>
      <c r="AS291" t="s">
        <v>186</v>
      </c>
      <c r="AT291" t="s">
        <v>186</v>
      </c>
      <c r="AU291" t="s">
        <v>186</v>
      </c>
      <c r="AV291" t="s">
        <v>186</v>
      </c>
      <c r="AW291" t="s">
        <v>186</v>
      </c>
      <c r="AX291" t="s">
        <v>186</v>
      </c>
      <c r="AY291" t="s">
        <v>186</v>
      </c>
      <c r="AZ291" t="s">
        <v>186</v>
      </c>
      <c r="BA291" t="s">
        <v>186</v>
      </c>
      <c r="BB291" t="s">
        <v>186</v>
      </c>
      <c r="BC291">
        <v>6.9499005491240764</v>
      </c>
      <c r="BD291">
        <v>12.13646360019402</v>
      </c>
      <c r="BE291">
        <v>3.4672818489758508</v>
      </c>
      <c r="BF291">
        <v>3.9458466317818659</v>
      </c>
      <c r="BG291">
        <v>6.9799674632682036</v>
      </c>
      <c r="BH291">
        <v>20.955479242655699</v>
      </c>
      <c r="BI291">
        <v>10.213356021769091</v>
      </c>
      <c r="BJ291">
        <v>7.4799397157048562</v>
      </c>
      <c r="BK291">
        <v>3.292010264984587</v>
      </c>
      <c r="BL291">
        <v>11.92854723244303</v>
      </c>
      <c r="BM291"/>
      <c r="BN291"/>
      <c r="BO291"/>
      <c r="BP291"/>
      <c r="BQ291"/>
      <c r="BR291"/>
      <c r="BS291"/>
      <c r="BT291"/>
      <c r="BU291"/>
      <c r="BV291"/>
      <c r="BW291"/>
      <c r="BX291"/>
      <c r="BY291"/>
      <c r="BZ291"/>
      <c r="CA291"/>
      <c r="CB291"/>
      <c r="CC291"/>
      <c r="CD291"/>
      <c r="CE291"/>
      <c r="CF291"/>
      <c r="CG291"/>
      <c r="CH291"/>
      <c r="CI291">
        <v>3391.7542724664859</v>
      </c>
      <c r="CJ291">
        <v>2055.0978643818362</v>
      </c>
      <c r="CK291">
        <v>713.49244343679209</v>
      </c>
      <c r="CL291">
        <v>201.4036420449757</v>
      </c>
      <c r="CM291">
        <v>21.652183426652119</v>
      </c>
      <c r="CN291">
        <v>1999.306094855272</v>
      </c>
      <c r="CO291">
        <v>1027.3279404453019</v>
      </c>
      <c r="CP291">
        <v>223.2939873020776</v>
      </c>
      <c r="CQ291">
        <v>83.212220145841471</v>
      </c>
      <c r="CR291">
        <v>0</v>
      </c>
      <c r="CS291">
        <v>913.44762939510952</v>
      </c>
      <c r="CT291">
        <v>941.20474248527682</v>
      </c>
      <c r="CU291">
        <v>671.14161749045957</v>
      </c>
      <c r="CV291">
        <v>439.49343226127979</v>
      </c>
      <c r="CW291">
        <v>84.972741376120595</v>
      </c>
      <c r="CX291">
        <v>433.82288030335019</v>
      </c>
      <c r="CY291">
        <v>466.11873841792789</v>
      </c>
      <c r="CZ291">
        <v>570.14690267374715</v>
      </c>
      <c r="DA291">
        <v>281.19147413333019</v>
      </c>
      <c r="DB291">
        <v>472.40056787157079</v>
      </c>
      <c r="DC291">
        <v>647.66407104779159</v>
      </c>
      <c r="DD291">
        <v>378.64769242182803</v>
      </c>
      <c r="DE291">
        <v>428.81818843868189</v>
      </c>
      <c r="DF291">
        <v>1317.138616112089</v>
      </c>
      <c r="DG291">
        <v>1387.4512743364239</v>
      </c>
      <c r="DH291"/>
      <c r="DI291"/>
      <c r="DJ291"/>
      <c r="DK291"/>
      <c r="DL291"/>
      <c r="DM291"/>
      <c r="DN291"/>
      <c r="DO291"/>
      <c r="DP291"/>
      <c r="DQ291"/>
      <c r="DR291"/>
      <c r="DS291"/>
      <c r="DT291"/>
      <c r="DU291"/>
      <c r="DV291"/>
      <c r="DW291"/>
      <c r="DX291"/>
      <c r="DY291"/>
      <c r="DZ291"/>
      <c r="EA291"/>
      <c r="EB291"/>
      <c r="EC291"/>
    </row>
    <row r="292">
      <c r="A292" t="s">
        <v>701</v>
      </c>
      <c r="B292">
        <v>2014</v>
      </c>
      <c r="C292" t="s">
        <v>709</v>
      </c>
      <c r="D292">
        <v>156</v>
      </c>
      <c r="E292" t="s">
        <v>638</v>
      </c>
      <c r="F292" t="s">
        <v>642</v>
      </c>
      <c r="G292" t="s">
        <v>186</v>
      </c>
      <c r="H292">
        <v>1.053276079156704</v>
      </c>
      <c r="I292">
        <v>2.2266709282200829</v>
      </c>
      <c r="J292">
        <v>1.9666064094780451</v>
      </c>
      <c r="K292">
        <v>1.277122410543444</v>
      </c>
      <c r="L292">
        <v>0.44854554314014827</v>
      </c>
      <c r="M292">
        <v>2.7415350191657479</v>
      </c>
      <c r="N292">
        <v>2.6681866930733502</v>
      </c>
      <c r="O292">
        <v>1.72087220683574</v>
      </c>
      <c r="P292">
        <v>1.095121894013628</v>
      </c>
      <c r="Q292">
        <v>0.46436234985885882</v>
      </c>
      <c r="R292">
        <v>0.0322221416113831</v>
      </c>
      <c r="S292">
        <v>0.30924960820586678</v>
      </c>
      <c r="T292">
        <v>0.6452120648015367</v>
      </c>
      <c r="U292">
        <v>0.40160590817956981</v>
      </c>
      <c r="V292">
        <v>0.38767188778696787</v>
      </c>
      <c r="W292" t="s">
        <v>617</v>
      </c>
      <c r="X292" t="s">
        <v>618</v>
      </c>
      <c r="Y292" t="s">
        <v>619</v>
      </c>
      <c r="Z292" t="s">
        <v>620</v>
      </c>
      <c r="AA292" t="s">
        <v>621</v>
      </c>
      <c r="AB292" t="s">
        <v>151</v>
      </c>
      <c r="AC292" t="s">
        <v>152</v>
      </c>
      <c r="AD292" t="s">
        <v>622</v>
      </c>
      <c r="AE292" t="s">
        <v>623</v>
      </c>
      <c r="AF292" t="s">
        <v>624</v>
      </c>
      <c r="AG292" t="s">
        <v>186</v>
      </c>
      <c r="AH292" t="s">
        <v>186</v>
      </c>
      <c r="AI292" t="s">
        <v>186</v>
      </c>
      <c r="AJ292" t="s">
        <v>186</v>
      </c>
      <c r="AK292" t="s">
        <v>186</v>
      </c>
      <c r="AL292" t="s">
        <v>186</v>
      </c>
      <c r="AM292" t="s">
        <v>186</v>
      </c>
      <c r="AN292" t="s">
        <v>186</v>
      </c>
      <c r="AO292" t="s">
        <v>186</v>
      </c>
      <c r="AP292" t="s">
        <v>186</v>
      </c>
      <c r="AQ292" t="s">
        <v>186</v>
      </c>
      <c r="AR292" t="s">
        <v>186</v>
      </c>
      <c r="AS292" t="s">
        <v>186</v>
      </c>
      <c r="AT292" t="s">
        <v>186</v>
      </c>
      <c r="AU292" t="s">
        <v>186</v>
      </c>
      <c r="AV292" t="s">
        <v>186</v>
      </c>
      <c r="AW292" t="s">
        <v>186</v>
      </c>
      <c r="AX292" t="s">
        <v>186</v>
      </c>
      <c r="AY292" t="s">
        <v>186</v>
      </c>
      <c r="AZ292" t="s">
        <v>186</v>
      </c>
      <c r="BA292" t="s">
        <v>186</v>
      </c>
      <c r="BB292" t="s">
        <v>186</v>
      </c>
      <c r="BC292">
        <v>0.94599761953616313</v>
      </c>
      <c r="BD292">
        <v>0.023734256581956902</v>
      </c>
      <c r="BE292">
        <v>1.2848072860875199</v>
      </c>
      <c r="BF292">
        <v>0.5537450074234096</v>
      </c>
      <c r="BG292">
        <v>0.060647869612936202</v>
      </c>
      <c r="BH292">
        <v>0.10878949937784491</v>
      </c>
      <c r="BI292">
        <v>0.16611353232778139</v>
      </c>
      <c r="BJ292">
        <v>0.31351622752811759</v>
      </c>
      <c r="BK292">
        <v>2.702586270689153</v>
      </c>
      <c r="BL292">
        <v>0.3012969818307964</v>
      </c>
      <c r="BM292"/>
      <c r="BN292"/>
      <c r="BO292"/>
      <c r="BP292"/>
      <c r="BQ292"/>
      <c r="BR292"/>
      <c r="BS292"/>
      <c r="BT292"/>
      <c r="BU292"/>
      <c r="BV292"/>
      <c r="BW292"/>
      <c r="BX292"/>
      <c r="BY292"/>
      <c r="BZ292"/>
      <c r="CA292"/>
      <c r="CB292"/>
      <c r="CC292"/>
      <c r="CD292"/>
      <c r="CE292"/>
      <c r="CF292"/>
      <c r="CG292"/>
      <c r="CH292"/>
      <c r="CI292">
        <v>220.31973172246381</v>
      </c>
      <c r="CJ292">
        <v>465.85024418302112</v>
      </c>
      <c r="CK292">
        <v>411.62862865412569</v>
      </c>
      <c r="CL292">
        <v>267.03868044069401</v>
      </c>
      <c r="CM292">
        <v>93.808096891231997</v>
      </c>
      <c r="CN292">
        <v>431.07324981129938</v>
      </c>
      <c r="CO292">
        <v>419.54864802897941</v>
      </c>
      <c r="CP292">
        <v>270.5504425173383</v>
      </c>
      <c r="CQ292">
        <v>172.1896934986583</v>
      </c>
      <c r="CR292">
        <v>73.016353196288861</v>
      </c>
      <c r="CS292">
        <v>1.6737677204949311</v>
      </c>
      <c r="CT292">
        <v>16.070026967692272</v>
      </c>
      <c r="CU292">
        <v>33.51983552528511</v>
      </c>
      <c r="CV292">
        <v>20.867311151874191</v>
      </c>
      <c r="CW292">
        <v>20.136053473625761</v>
      </c>
      <c r="CX292">
        <v>59.050544560528273</v>
      </c>
      <c r="CY292">
        <v>0.91154903930106046</v>
      </c>
      <c r="CZ292">
        <v>211.26892090178171</v>
      </c>
      <c r="DA292">
        <v>39.461334781034211</v>
      </c>
      <c r="DB292">
        <v>4.1046162745201853</v>
      </c>
      <c r="DC292">
        <v>3.362321101723317</v>
      </c>
      <c r="DD292">
        <v>6.1584561981281336</v>
      </c>
      <c r="DE292">
        <v>17.97360217388707</v>
      </c>
      <c r="DF292">
        <v>1081.3091254184501</v>
      </c>
      <c r="DG292">
        <v>35.044911442182489</v>
      </c>
      <c r="DH292"/>
      <c r="DI292"/>
      <c r="DJ292"/>
      <c r="DK292"/>
      <c r="DL292"/>
      <c r="DM292"/>
      <c r="DN292"/>
      <c r="DO292"/>
      <c r="DP292"/>
      <c r="DQ292"/>
      <c r="DR292"/>
      <c r="DS292"/>
      <c r="DT292"/>
      <c r="DU292"/>
      <c r="DV292"/>
      <c r="DW292"/>
      <c r="DX292"/>
      <c r="DY292"/>
      <c r="DZ292"/>
      <c r="EA292"/>
      <c r="EB292"/>
      <c r="EC292"/>
    </row>
    <row r="293">
      <c r="A293" t="s">
        <v>701</v>
      </c>
      <c r="B293">
        <v>2014</v>
      </c>
      <c r="C293" t="s">
        <v>709</v>
      </c>
      <c r="D293">
        <v>157</v>
      </c>
      <c r="E293" t="s">
        <v>638</v>
      </c>
      <c r="F293" t="s">
        <v>643</v>
      </c>
      <c r="G293" t="s">
        <v>186</v>
      </c>
      <c r="H293">
        <v>0.89326069769797412</v>
      </c>
      <c r="I293">
        <v>0.8829520934231706</v>
      </c>
      <c r="J293">
        <v>0.98216276491305332</v>
      </c>
      <c r="K293">
        <v>1.2814913867034661</v>
      </c>
      <c r="L293">
        <v>2.375628612698633</v>
      </c>
      <c r="M293">
        <v>1.379559640005225</v>
      </c>
      <c r="N293">
        <v>1.085704532591266</v>
      </c>
      <c r="O293">
        <v>1.1784824105801619</v>
      </c>
      <c r="P293">
        <v>2.029820523749915</v>
      </c>
      <c r="Q293">
        <v>2.2757260781602691</v>
      </c>
      <c r="R293">
        <v>0.11026799050809601</v>
      </c>
      <c r="S293">
        <v>0.38466731038571522</v>
      </c>
      <c r="T293">
        <v>0.6651677491678426</v>
      </c>
      <c r="U293">
        <v>0.39596319579100903</v>
      </c>
      <c r="V293">
        <v>0.21533672936672901</v>
      </c>
      <c r="W293" t="s">
        <v>617</v>
      </c>
      <c r="X293" t="s">
        <v>618</v>
      </c>
      <c r="Y293" t="s">
        <v>619</v>
      </c>
      <c r="Z293" t="s">
        <v>620</v>
      </c>
      <c r="AA293" t="s">
        <v>621</v>
      </c>
      <c r="AB293" t="s">
        <v>151</v>
      </c>
      <c r="AC293" t="s">
        <v>152</v>
      </c>
      <c r="AD293" t="s">
        <v>622</v>
      </c>
      <c r="AE293" t="s">
        <v>623</v>
      </c>
      <c r="AF293" t="s">
        <v>624</v>
      </c>
      <c r="AG293" t="s">
        <v>186</v>
      </c>
      <c r="AH293" t="s">
        <v>186</v>
      </c>
      <c r="AI293" t="s">
        <v>186</v>
      </c>
      <c r="AJ293" t="s">
        <v>186</v>
      </c>
      <c r="AK293" t="s">
        <v>186</v>
      </c>
      <c r="AL293" t="s">
        <v>186</v>
      </c>
      <c r="AM293" t="s">
        <v>186</v>
      </c>
      <c r="AN293" t="s">
        <v>186</v>
      </c>
      <c r="AO293" t="s">
        <v>186</v>
      </c>
      <c r="AP293" t="s">
        <v>186</v>
      </c>
      <c r="AQ293" t="s">
        <v>186</v>
      </c>
      <c r="AR293" t="s">
        <v>186</v>
      </c>
      <c r="AS293" t="s">
        <v>186</v>
      </c>
      <c r="AT293" t="s">
        <v>186</v>
      </c>
      <c r="AU293" t="s">
        <v>186</v>
      </c>
      <c r="AV293" t="s">
        <v>186</v>
      </c>
      <c r="AW293" t="s">
        <v>186</v>
      </c>
      <c r="AX293" t="s">
        <v>186</v>
      </c>
      <c r="AY293" t="s">
        <v>186</v>
      </c>
      <c r="AZ293" t="s">
        <v>186</v>
      </c>
      <c r="BA293" t="s">
        <v>186</v>
      </c>
      <c r="BB293" t="s">
        <v>186</v>
      </c>
      <c r="BC293">
        <v>0.031699349987050297</v>
      </c>
      <c r="BD293">
        <v>0.036191145188002101</v>
      </c>
      <c r="BE293">
        <v>0.74126716327544995</v>
      </c>
      <c r="BF293">
        <v>0.34725031462478029</v>
      </c>
      <c r="BG293">
        <v>0.45086072285825929</v>
      </c>
      <c r="BH293">
        <v>0</v>
      </c>
      <c r="BI293">
        <v>0.059245295275364401</v>
      </c>
      <c r="BJ293">
        <v>0.37115183711451982</v>
      </c>
      <c r="BK293">
        <v>2.6244166804044711</v>
      </c>
      <c r="BL293">
        <v>0.75579903917682278</v>
      </c>
      <c r="BM293"/>
      <c r="BN293"/>
      <c r="BO293"/>
      <c r="BP293"/>
      <c r="BQ293"/>
      <c r="BR293"/>
      <c r="BS293"/>
      <c r="BT293"/>
      <c r="BU293"/>
      <c r="BV293"/>
      <c r="BW293"/>
      <c r="BX293"/>
      <c r="BY293"/>
      <c r="BZ293"/>
      <c r="CA293"/>
      <c r="CB293"/>
      <c r="CC293"/>
      <c r="CD293"/>
      <c r="CE293"/>
      <c r="CF293"/>
      <c r="CG293"/>
      <c r="CH293"/>
      <c r="CI293">
        <v>186.84840676587569</v>
      </c>
      <c r="CJ293">
        <v>184.72574600499689</v>
      </c>
      <c r="CK293">
        <v>205.57560988708761</v>
      </c>
      <c r="CL293">
        <v>267.95220730312877</v>
      </c>
      <c r="CM293">
        <v>496.83516531561168</v>
      </c>
      <c r="CN293">
        <v>216.91908116005899</v>
      </c>
      <c r="CO293">
        <v>170.71739019990619</v>
      </c>
      <c r="CP293">
        <v>185.27752172116749</v>
      </c>
      <c r="CQ293">
        <v>319.15549835353272</v>
      </c>
      <c r="CR293">
        <v>357.83525333494578</v>
      </c>
      <c r="CS293">
        <v>5.7278316674982186</v>
      </c>
      <c r="CT293">
        <v>19.98907642066602</v>
      </c>
      <c r="CU293">
        <v>34.556566383625203</v>
      </c>
      <c r="CV293">
        <v>20.574117668525371</v>
      </c>
      <c r="CW293">
        <v>11.184798366774681</v>
      </c>
      <c r="CX293">
        <v>1.9787194389219469</v>
      </c>
      <c r="CY293">
        <v>1.389974171443314</v>
      </c>
      <c r="CZ293">
        <v>121.89120919607021</v>
      </c>
      <c r="DA293">
        <v>24.745976459432399</v>
      </c>
      <c r="DB293">
        <v>30.514019245800689</v>
      </c>
      <c r="DC293">
        <v>0</v>
      </c>
      <c r="DD293">
        <v>2.1964469166698888</v>
      </c>
      <c r="DE293">
        <v>21.277799618220499</v>
      </c>
      <c r="DF293">
        <v>1050.033346279864</v>
      </c>
      <c r="DG293">
        <v>87.90964395027693</v>
      </c>
      <c r="DH293"/>
      <c r="DI293"/>
      <c r="DJ293"/>
      <c r="DK293"/>
      <c r="DL293"/>
      <c r="DM293"/>
      <c r="DN293"/>
      <c r="DO293"/>
      <c r="DP293"/>
      <c r="DQ293"/>
      <c r="DR293"/>
      <c r="DS293"/>
      <c r="DT293"/>
      <c r="DU293"/>
      <c r="DV293"/>
      <c r="DW293"/>
      <c r="DX293"/>
      <c r="DY293"/>
      <c r="DZ293"/>
      <c r="EA293"/>
      <c r="EB293"/>
      <c r="EC293"/>
    </row>
    <row r="294">
      <c r="A294" t="s">
        <v>701</v>
      </c>
      <c r="B294">
        <v>2014</v>
      </c>
      <c r="C294" t="s">
        <v>709</v>
      </c>
      <c r="D294">
        <v>158</v>
      </c>
      <c r="E294" t="s">
        <v>638</v>
      </c>
      <c r="F294" t="s">
        <v>644</v>
      </c>
      <c r="G294" t="s">
        <v>186</v>
      </c>
      <c r="H294">
        <v>36.893288330205223</v>
      </c>
      <c r="I294">
        <v>18.75801096825554</v>
      </c>
      <c r="J294">
        <v>6.1245880570118931</v>
      </c>
      <c r="K294">
        <v>0.73734363541101045</v>
      </c>
      <c r="L294">
        <v>0.067175733445581004</v>
      </c>
      <c r="M294">
        <v>22.7785767873577</v>
      </c>
      <c r="N294">
        <v>7.616751425077112</v>
      </c>
      <c r="O294">
        <v>1.711782197471416</v>
      </c>
      <c r="P294">
        <v>0.14162942227643391</v>
      </c>
      <c r="Q294">
        <v>0.0315429432241131</v>
      </c>
      <c r="R294">
        <v>46.592516677627422</v>
      </c>
      <c r="S294">
        <v>43.477188404159797</v>
      </c>
      <c r="T294">
        <v>35.603615789294913</v>
      </c>
      <c r="U294">
        <v>24.067924352613581</v>
      </c>
      <c r="V294">
        <v>4.5505813298651079</v>
      </c>
      <c r="W294" t="s">
        <v>617</v>
      </c>
      <c r="X294" t="s">
        <v>618</v>
      </c>
      <c r="Y294" t="s">
        <v>619</v>
      </c>
      <c r="Z294" t="s">
        <v>620</v>
      </c>
      <c r="AA294" t="s">
        <v>621</v>
      </c>
      <c r="AB294" t="s">
        <v>151</v>
      </c>
      <c r="AC294" t="s">
        <v>152</v>
      </c>
      <c r="AD294" t="s">
        <v>622</v>
      </c>
      <c r="AE294" t="s">
        <v>623</v>
      </c>
      <c r="AF294" t="s">
        <v>624</v>
      </c>
      <c r="AG294" t="s">
        <v>186</v>
      </c>
      <c r="AH294" t="s">
        <v>186</v>
      </c>
      <c r="AI294" t="s">
        <v>186</v>
      </c>
      <c r="AJ294" t="s">
        <v>186</v>
      </c>
      <c r="AK294" t="s">
        <v>186</v>
      </c>
      <c r="AL294" t="s">
        <v>186</v>
      </c>
      <c r="AM294" t="s">
        <v>186</v>
      </c>
      <c r="AN294" t="s">
        <v>186</v>
      </c>
      <c r="AO294" t="s">
        <v>186</v>
      </c>
      <c r="AP294" t="s">
        <v>186</v>
      </c>
      <c r="AQ294" t="s">
        <v>186</v>
      </c>
      <c r="AR294" t="s">
        <v>186</v>
      </c>
      <c r="AS294" t="s">
        <v>186</v>
      </c>
      <c r="AT294" t="s">
        <v>186</v>
      </c>
      <c r="AU294" t="s">
        <v>186</v>
      </c>
      <c r="AV294" t="s">
        <v>186</v>
      </c>
      <c r="AW294" t="s">
        <v>186</v>
      </c>
      <c r="AX294" t="s">
        <v>186</v>
      </c>
      <c r="AY294" t="s">
        <v>186</v>
      </c>
      <c r="AZ294" t="s">
        <v>186</v>
      </c>
      <c r="BA294" t="s">
        <v>186</v>
      </c>
      <c r="BB294" t="s">
        <v>186</v>
      </c>
      <c r="BC294">
        <v>24.804485964725782</v>
      </c>
      <c r="BD294">
        <v>42.338976223868933</v>
      </c>
      <c r="BE294">
        <v>9.8621774077926698</v>
      </c>
      <c r="BF294">
        <v>19.09482418353965</v>
      </c>
      <c r="BG294">
        <v>13.17679839265935</v>
      </c>
      <c r="BH294">
        <v>28.179870786851961</v>
      </c>
      <c r="BI294">
        <v>22.64295943309229</v>
      </c>
      <c r="BJ294">
        <v>19.469369173985299</v>
      </c>
      <c r="BK294">
        <v>2.254440089378706</v>
      </c>
      <c r="BL294">
        <v>19.899033837708981</v>
      </c>
      <c r="BM294"/>
      <c r="BN294"/>
      <c r="BO294"/>
      <c r="BP294"/>
      <c r="BQ294"/>
      <c r="BR294"/>
      <c r="BS294"/>
      <c r="BT294"/>
      <c r="BU294"/>
      <c r="BV294"/>
      <c r="BW294"/>
      <c r="BX294"/>
      <c r="BY294"/>
      <c r="BZ294"/>
      <c r="CA294"/>
      <c r="CB294"/>
      <c r="CC294"/>
      <c r="CD294"/>
      <c r="CE294"/>
      <c r="CF294"/>
      <c r="CG294"/>
      <c r="CH294"/>
      <c r="CI294">
        <v>7717.1783809788822</v>
      </c>
      <c r="CJ294">
        <v>3924.4344007916779</v>
      </c>
      <c r="CK294">
        <v>1281.9320484409241</v>
      </c>
      <c r="CL294">
        <v>154.17415731332699</v>
      </c>
      <c r="CM294">
        <v>14.049025362478501</v>
      </c>
      <c r="CN294">
        <v>3581.655916542155</v>
      </c>
      <c r="CO294">
        <v>1197.6664792833731</v>
      </c>
      <c r="CP294">
        <v>269.12133810956442</v>
      </c>
      <c r="CQ294">
        <v>22.26886974452885</v>
      </c>
      <c r="CR294">
        <v>4.9598135680086086</v>
      </c>
      <c r="CS294">
        <v>2420.2317577825011</v>
      </c>
      <c r="CT294">
        <v>2259.2739702653921</v>
      </c>
      <c r="CU294">
        <v>1849.666815715389</v>
      </c>
      <c r="CV294">
        <v>1250.5614484665271</v>
      </c>
      <c r="CW294">
        <v>236.36160340983889</v>
      </c>
      <c r="CX294">
        <v>1548.332018508896</v>
      </c>
      <c r="CY294">
        <v>1626.090666399801</v>
      </c>
      <c r="CZ294">
        <v>1621.699690878276</v>
      </c>
      <c r="DA294">
        <v>1360.7477080429769</v>
      </c>
      <c r="DB294">
        <v>891.7988624128767</v>
      </c>
      <c r="DC294">
        <v>870.94595280180783</v>
      </c>
      <c r="DD294">
        <v>839.46004826103933</v>
      </c>
      <c r="DE294">
        <v>1116.161351100616</v>
      </c>
      <c r="DF294">
        <v>902.00511554169998</v>
      </c>
      <c r="DG294">
        <v>2314.5265989392828</v>
      </c>
      <c r="DH294"/>
      <c r="DI294"/>
      <c r="DJ294"/>
      <c r="DK294"/>
      <c r="DL294"/>
      <c r="DM294"/>
      <c r="DN294"/>
      <c r="DO294"/>
      <c r="DP294"/>
      <c r="DQ294"/>
      <c r="DR294"/>
      <c r="DS294"/>
      <c r="DT294"/>
      <c r="DU294"/>
      <c r="DV294"/>
      <c r="DW294"/>
      <c r="DX294"/>
      <c r="DY294"/>
      <c r="DZ294"/>
      <c r="EA294"/>
      <c r="EB294"/>
      <c r="EC294"/>
    </row>
    <row r="295">
      <c r="A295" t="s">
        <v>701</v>
      </c>
      <c r="B295">
        <v>2014</v>
      </c>
      <c r="C295" t="s">
        <v>709</v>
      </c>
      <c r="D295">
        <v>159</v>
      </c>
      <c r="E295" t="s">
        <v>638</v>
      </c>
      <c r="F295" t="s">
        <v>645</v>
      </c>
      <c r="G295" t="s">
        <v>186</v>
      </c>
      <c r="H295">
        <v>5.6097487645216679</v>
      </c>
      <c r="I295">
        <v>1.338563055034947</v>
      </c>
      <c r="J295">
        <v>0.33305427037832142</v>
      </c>
      <c r="K295">
        <v>0.069143602032516793</v>
      </c>
      <c r="L295">
        <v>0</v>
      </c>
      <c r="M295">
        <v>3.0755209944251871</v>
      </c>
      <c r="N295">
        <v>0.63646948914649948</v>
      </c>
      <c r="O295">
        <v>0.1477024606329681</v>
      </c>
      <c r="P295">
        <v>0.0048210435510709004</v>
      </c>
      <c r="Q295">
        <v>0</v>
      </c>
      <c r="R295">
        <v>9.8689804694271359</v>
      </c>
      <c r="S295">
        <v>4.4655330373710997</v>
      </c>
      <c r="T295">
        <v>2.5967541598314861</v>
      </c>
      <c r="U295">
        <v>0.78538697171760674</v>
      </c>
      <c r="V295">
        <v>0.184559060309024</v>
      </c>
      <c r="W295" t="s">
        <v>617</v>
      </c>
      <c r="X295" t="s">
        <v>618</v>
      </c>
      <c r="Y295" t="s">
        <v>619</v>
      </c>
      <c r="Z295" t="s">
        <v>620</v>
      </c>
      <c r="AA295" t="s">
        <v>621</v>
      </c>
      <c r="AB295" t="s">
        <v>151</v>
      </c>
      <c r="AC295" t="s">
        <v>152</v>
      </c>
      <c r="AD295" t="s">
        <v>622</v>
      </c>
      <c r="AE295" t="s">
        <v>623</v>
      </c>
      <c r="AF295" t="s">
        <v>624</v>
      </c>
      <c r="AG295" t="s">
        <v>186</v>
      </c>
      <c r="AH295" t="s">
        <v>186</v>
      </c>
      <c r="AI295" t="s">
        <v>186</v>
      </c>
      <c r="AJ295" t="s">
        <v>186</v>
      </c>
      <c r="AK295" t="s">
        <v>186</v>
      </c>
      <c r="AL295" t="s">
        <v>186</v>
      </c>
      <c r="AM295" t="s">
        <v>186</v>
      </c>
      <c r="AN295" t="s">
        <v>186</v>
      </c>
      <c r="AO295" t="s">
        <v>186</v>
      </c>
      <c r="AP295" t="s">
        <v>186</v>
      </c>
      <c r="AQ295" t="s">
        <v>186</v>
      </c>
      <c r="AR295" t="s">
        <v>186</v>
      </c>
      <c r="AS295" t="s">
        <v>186</v>
      </c>
      <c r="AT295" t="s">
        <v>186</v>
      </c>
      <c r="AU295" t="s">
        <v>186</v>
      </c>
      <c r="AV295" t="s">
        <v>186</v>
      </c>
      <c r="AW295" t="s">
        <v>186</v>
      </c>
      <c r="AX295" t="s">
        <v>186</v>
      </c>
      <c r="AY295" t="s">
        <v>186</v>
      </c>
      <c r="AZ295" t="s">
        <v>186</v>
      </c>
      <c r="BA295" t="s">
        <v>186</v>
      </c>
      <c r="BB295" t="s">
        <v>186</v>
      </c>
      <c r="BC295">
        <v>0.7183553088849064</v>
      </c>
      <c r="BD295">
        <v>0.70416195372852752</v>
      </c>
      <c r="BE295">
        <v>0.62123603139015737</v>
      </c>
      <c r="BF295">
        <v>1.5646898462986281</v>
      </c>
      <c r="BG295">
        <v>3.169839319226889</v>
      </c>
      <c r="BH295">
        <v>3.9683203371775999</v>
      </c>
      <c r="BI295">
        <v>5.5908972666035561</v>
      </c>
      <c r="BJ295">
        <v>3.9857583174819631</v>
      </c>
      <c r="BK295">
        <v>0.36657258383205399</v>
      </c>
      <c r="BL295">
        <v>2.858414543197223</v>
      </c>
      <c r="BM295"/>
      <c r="BN295"/>
      <c r="BO295"/>
      <c r="BP295"/>
      <c r="BQ295"/>
      <c r="BR295"/>
      <c r="BS295"/>
      <c r="BT295"/>
      <c r="BU295"/>
      <c r="BV295"/>
      <c r="BW295"/>
      <c r="BX295"/>
      <c r="BY295"/>
      <c r="BZ295"/>
      <c r="CA295"/>
      <c r="CB295"/>
      <c r="CC295"/>
      <c r="CD295"/>
      <c r="CE295"/>
      <c r="CF295"/>
      <c r="CG295"/>
      <c r="CH295"/>
      <c r="CI295">
        <v>1173.4229679073121</v>
      </c>
      <c r="CJ295">
        <v>280.04583799944737</v>
      </c>
      <c r="CK295">
        <v>69.711291452373018</v>
      </c>
      <c r="CL295">
        <v>14.45751487504077</v>
      </c>
      <c r="CM295">
        <v>0</v>
      </c>
      <c r="CN295">
        <v>483.58850813920259</v>
      </c>
      <c r="CO295">
        <v>100.0791715123692</v>
      </c>
      <c r="CP295">
        <v>23.221344342952481</v>
      </c>
      <c r="CQ295">
        <v>0.75802886960842342</v>
      </c>
      <c r="CR295">
        <v>0</v>
      </c>
      <c r="CS295">
        <v>512.6406910857404</v>
      </c>
      <c r="CT295">
        <v>232.04956265588231</v>
      </c>
      <c r="CU295">
        <v>134.90567998588989</v>
      </c>
      <c r="CV295">
        <v>40.808449227623299</v>
      </c>
      <c r="CW295">
        <v>9.5861764149037114</v>
      </c>
      <c r="CX295">
        <v>44.840781098792853</v>
      </c>
      <c r="CY295">
        <v>27.044375719842922</v>
      </c>
      <c r="CZ295">
        <v>102.1537372945466</v>
      </c>
      <c r="DA295">
        <v>111.503939585072</v>
      </c>
      <c r="DB295">
        <v>214.5330766002279</v>
      </c>
      <c r="DC295">
        <v>122.64756510872689</v>
      </c>
      <c r="DD295">
        <v>207.27568333608841</v>
      </c>
      <c r="DE295">
        <v>228.49992462752951</v>
      </c>
      <c r="DF295">
        <v>146.66628197024929</v>
      </c>
      <c r="DG295">
        <v>332.47224689309598</v>
      </c>
      <c r="DH295"/>
      <c r="DI295"/>
      <c r="DJ295"/>
      <c r="DK295"/>
      <c r="DL295"/>
      <c r="DM295"/>
      <c r="DN295"/>
      <c r="DO295"/>
      <c r="DP295"/>
      <c r="DQ295"/>
      <c r="DR295"/>
      <c r="DS295"/>
      <c r="DT295"/>
      <c r="DU295"/>
      <c r="DV295"/>
      <c r="DW295"/>
      <c r="DX295"/>
      <c r="DY295"/>
      <c r="DZ295"/>
      <c r="EA295"/>
      <c r="EB295"/>
      <c r="EC295"/>
    </row>
    <row r="296">
      <c r="A296" t="s">
        <v>701</v>
      </c>
      <c r="B296">
        <v>2014</v>
      </c>
      <c r="C296" t="s">
        <v>709</v>
      </c>
      <c r="D296">
        <v>160</v>
      </c>
      <c r="E296" t="s">
        <v>638</v>
      </c>
      <c r="F296" t="s">
        <v>646</v>
      </c>
      <c r="G296" t="s">
        <v>186</v>
      </c>
      <c r="H296">
        <v>0.22370852331179089</v>
      </c>
      <c r="I296">
        <v>0.2434698034870236</v>
      </c>
      <c r="J296">
        <v>0.011958250537814999</v>
      </c>
      <c r="K296">
        <v>0.0064396469912605999</v>
      </c>
      <c r="L296">
        <v>0</v>
      </c>
      <c r="M296">
        <v>0.44627764011464077</v>
      </c>
      <c r="N296">
        <v>0.1155245396124979</v>
      </c>
      <c r="O296">
        <v>0</v>
      </c>
      <c r="P296">
        <v>0</v>
      </c>
      <c r="Q296">
        <v>0</v>
      </c>
      <c r="R296">
        <v>0.096858669488409405</v>
      </c>
      <c r="S296">
        <v>0.071506475584601201</v>
      </c>
      <c r="T296">
        <v>0.060643365810750402</v>
      </c>
      <c r="U296">
        <v>0</v>
      </c>
      <c r="V296">
        <v>0.025923501500002898</v>
      </c>
      <c r="W296" t="s">
        <v>617</v>
      </c>
      <c r="X296" t="s">
        <v>618</v>
      </c>
      <c r="Y296" t="s">
        <v>619</v>
      </c>
      <c r="Z296" t="s">
        <v>620</v>
      </c>
      <c r="AA296" t="s">
        <v>621</v>
      </c>
      <c r="AB296" t="s">
        <v>151</v>
      </c>
      <c r="AC296" t="s">
        <v>152</v>
      </c>
      <c r="AD296" t="s">
        <v>622</v>
      </c>
      <c r="AE296" t="s">
        <v>623</v>
      </c>
      <c r="AF296" t="s">
        <v>624</v>
      </c>
      <c r="AG296" t="s">
        <v>186</v>
      </c>
      <c r="AH296" t="s">
        <v>186</v>
      </c>
      <c r="AI296" t="s">
        <v>186</v>
      </c>
      <c r="AJ296" t="s">
        <v>186</v>
      </c>
      <c r="AK296" t="s">
        <v>186</v>
      </c>
      <c r="AL296" t="s">
        <v>186</v>
      </c>
      <c r="AM296" t="s">
        <v>186</v>
      </c>
      <c r="AN296" t="s">
        <v>186</v>
      </c>
      <c r="AO296" t="s">
        <v>186</v>
      </c>
      <c r="AP296" t="s">
        <v>186</v>
      </c>
      <c r="AQ296" t="s">
        <v>186</v>
      </c>
      <c r="AR296" t="s">
        <v>186</v>
      </c>
      <c r="AS296" t="s">
        <v>186</v>
      </c>
      <c r="AT296" t="s">
        <v>186</v>
      </c>
      <c r="AU296" t="s">
        <v>186</v>
      </c>
      <c r="AV296" t="s">
        <v>186</v>
      </c>
      <c r="AW296" t="s">
        <v>186</v>
      </c>
      <c r="AX296" t="s">
        <v>186</v>
      </c>
      <c r="AY296" t="s">
        <v>186</v>
      </c>
      <c r="AZ296" t="s">
        <v>186</v>
      </c>
      <c r="BA296" t="s">
        <v>186</v>
      </c>
      <c r="BB296" t="s">
        <v>186</v>
      </c>
      <c r="BC296">
        <v>0.041424975888975001</v>
      </c>
      <c r="BD296">
        <v>0</v>
      </c>
      <c r="BE296">
        <v>0.1221591512676557</v>
      </c>
      <c r="BF296">
        <v>0.038774174969936598</v>
      </c>
      <c r="BG296">
        <v>0.0118295695796073</v>
      </c>
      <c r="BH296">
        <v>0.18995960710172399</v>
      </c>
      <c r="BI296">
        <v>0.16328262918419989</v>
      </c>
      <c r="BJ296">
        <v>0</v>
      </c>
      <c r="BK296">
        <v>0.12856489814913041</v>
      </c>
      <c r="BL296">
        <v>0.1030023329125401</v>
      </c>
      <c r="BM296"/>
      <c r="BN296"/>
      <c r="BO296"/>
      <c r="BP296"/>
      <c r="BQ296"/>
      <c r="BR296"/>
      <c r="BS296"/>
      <c r="BT296"/>
      <c r="BU296"/>
      <c r="BV296"/>
      <c r="BW296"/>
      <c r="BX296"/>
      <c r="BY296"/>
      <c r="BZ296"/>
      <c r="CA296"/>
      <c r="CB296"/>
      <c r="CC296"/>
      <c r="CD296"/>
      <c r="CE296"/>
      <c r="CF296"/>
      <c r="CG296"/>
      <c r="CH296"/>
      <c r="CI296">
        <v>46.794380709323462</v>
      </c>
      <c r="CJ296">
        <v>50.937238173889568</v>
      </c>
      <c r="CK296">
        <v>2.5029707247265951</v>
      </c>
      <c r="CL296">
        <v>1.3464917856373479</v>
      </c>
      <c r="CM296">
        <v>0</v>
      </c>
      <c r="CN296">
        <v>70.171765561060255</v>
      </c>
      <c r="CO296">
        <v>18.165207305177631</v>
      </c>
      <c r="CP296">
        <v>0</v>
      </c>
      <c r="CQ296">
        <v>0</v>
      </c>
      <c r="CR296">
        <v>0</v>
      </c>
      <c r="CS296">
        <v>5.0312892418831332</v>
      </c>
      <c r="CT296">
        <v>3.715804193498637</v>
      </c>
      <c r="CU296">
        <v>3.1505233063199398</v>
      </c>
      <c r="CV296">
        <v>0</v>
      </c>
      <c r="CW296">
        <v>1.3464917856373479</v>
      </c>
      <c r="CX296">
        <v>2.5858071248108629</v>
      </c>
      <c r="CY296">
        <v>0</v>
      </c>
      <c r="CZ296">
        <v>20.08739547639605</v>
      </c>
      <c r="DA296">
        <v>2.7631503288247621</v>
      </c>
      <c r="DB296">
        <v>0.80061911699315491</v>
      </c>
      <c r="DC296">
        <v>5.8710187939633993</v>
      </c>
      <c r="DD296">
        <v>6.0535039238216157</v>
      </c>
      <c r="DE296">
        <v>0</v>
      </c>
      <c r="DF296">
        <v>51.439023088687179</v>
      </c>
      <c r="DG296">
        <v>11.98056354007994</v>
      </c>
      <c r="DH296"/>
      <c r="DI296"/>
      <c r="DJ296"/>
      <c r="DK296"/>
      <c r="DL296"/>
      <c r="DM296"/>
      <c r="DN296"/>
      <c r="DO296"/>
      <c r="DP296"/>
      <c r="DQ296"/>
      <c r="DR296"/>
      <c r="DS296"/>
      <c r="DT296"/>
      <c r="DU296"/>
      <c r="DV296"/>
      <c r="DW296"/>
      <c r="DX296"/>
      <c r="DY296"/>
      <c r="DZ296"/>
      <c r="EA296"/>
      <c r="EB296"/>
      <c r="EC296"/>
    </row>
    <row r="297">
      <c r="A297" t="s">
        <v>701</v>
      </c>
      <c r="B297">
        <v>2014</v>
      </c>
      <c r="C297" t="s">
        <v>709</v>
      </c>
      <c r="D297">
        <v>161</v>
      </c>
      <c r="E297" t="s">
        <v>638</v>
      </c>
      <c r="F297" t="s">
        <v>647</v>
      </c>
      <c r="G297" t="s">
        <v>186</v>
      </c>
      <c r="H297">
        <v>0.14716727190633969</v>
      </c>
      <c r="I297">
        <v>0.0038151269827161002</v>
      </c>
      <c r="J297">
        <v>0.021462436567921999</v>
      </c>
      <c r="K297">
        <v>0</v>
      </c>
      <c r="L297">
        <v>0</v>
      </c>
      <c r="M297">
        <v>0.091104237382523406</v>
      </c>
      <c r="N297">
        <v>0.028569394399605999</v>
      </c>
      <c r="O297">
        <v>0</v>
      </c>
      <c r="P297">
        <v>0</v>
      </c>
      <c r="Q297">
        <v>0</v>
      </c>
      <c r="R297">
        <v>0.18564631612858479</v>
      </c>
      <c r="S297">
        <v>0.1192509499570196</v>
      </c>
      <c r="T297">
        <v>0.027271351170353699</v>
      </c>
      <c r="U297">
        <v>0</v>
      </c>
      <c r="V297">
        <v>0</v>
      </c>
      <c r="W297" t="s">
        <v>617</v>
      </c>
      <c r="X297" t="s">
        <v>618</v>
      </c>
      <c r="Y297" t="s">
        <v>619</v>
      </c>
      <c r="Z297" t="s">
        <v>620</v>
      </c>
      <c r="AA297" t="s">
        <v>621</v>
      </c>
      <c r="AB297" t="s">
        <v>151</v>
      </c>
      <c r="AC297" t="s">
        <v>152</v>
      </c>
      <c r="AD297" t="s">
        <v>622</v>
      </c>
      <c r="AE297" t="s">
        <v>623</v>
      </c>
      <c r="AF297" t="s">
        <v>624</v>
      </c>
      <c r="AG297" t="s">
        <v>186</v>
      </c>
      <c r="AH297" t="s">
        <v>186</v>
      </c>
      <c r="AI297" t="s">
        <v>186</v>
      </c>
      <c r="AJ297" t="s">
        <v>186</v>
      </c>
      <c r="AK297" t="s">
        <v>186</v>
      </c>
      <c r="AL297" t="s">
        <v>186</v>
      </c>
      <c r="AM297" t="s">
        <v>186</v>
      </c>
      <c r="AN297" t="s">
        <v>186</v>
      </c>
      <c r="AO297" t="s">
        <v>186</v>
      </c>
      <c r="AP297" t="s">
        <v>186</v>
      </c>
      <c r="AQ297" t="s">
        <v>186</v>
      </c>
      <c r="AR297" t="s">
        <v>186</v>
      </c>
      <c r="AS297" t="s">
        <v>186</v>
      </c>
      <c r="AT297" t="s">
        <v>186</v>
      </c>
      <c r="AU297" t="s">
        <v>186</v>
      </c>
      <c r="AV297" t="s">
        <v>186</v>
      </c>
      <c r="AW297" t="s">
        <v>186</v>
      </c>
      <c r="AX297" t="s">
        <v>186</v>
      </c>
      <c r="AY297" t="s">
        <v>186</v>
      </c>
      <c r="AZ297" t="s">
        <v>186</v>
      </c>
      <c r="BA297" t="s">
        <v>186</v>
      </c>
      <c r="BB297" t="s">
        <v>186</v>
      </c>
      <c r="BC297">
        <v>0.0212865242441969</v>
      </c>
      <c r="BD297">
        <v>0</v>
      </c>
      <c r="BE297">
        <v>0</v>
      </c>
      <c r="BF297">
        <v>0.13778681730445999</v>
      </c>
      <c r="BG297">
        <v>0.082521934437511393</v>
      </c>
      <c r="BH297">
        <v>0</v>
      </c>
      <c r="BI297">
        <v>0</v>
      </c>
      <c r="BJ297">
        <v>0.108836047104251</v>
      </c>
      <c r="BK297">
        <v>0.0098701894740546997</v>
      </c>
      <c r="BL297">
        <v>0.078691558832170203</v>
      </c>
      <c r="BM297"/>
      <c r="BN297"/>
      <c r="BO297"/>
      <c r="BP297"/>
      <c r="BQ297"/>
      <c r="BR297"/>
      <c r="BS297"/>
      <c r="BT297"/>
      <c r="BU297"/>
      <c r="BV297"/>
      <c r="BW297"/>
      <c r="BX297"/>
      <c r="BY297"/>
      <c r="BZ297"/>
      <c r="CA297"/>
      <c r="CB297"/>
      <c r="CC297"/>
      <c r="CD297"/>
      <c r="CE297"/>
      <c r="CF297"/>
      <c r="CG297"/>
      <c r="CH297"/>
      <c r="CI297">
        <v>30.783813006264719</v>
      </c>
      <c r="CJ297">
        <v>0.79817714147291463</v>
      </c>
      <c r="CK297">
        <v>4.4922834022363789</v>
      </c>
      <c r="CL297">
        <v>0</v>
      </c>
      <c r="CM297">
        <v>0</v>
      </c>
      <c r="CN297">
        <v>14.325040317017409</v>
      </c>
      <c r="CO297">
        <v>4.4922834022363789</v>
      </c>
      <c r="CP297">
        <v>0</v>
      </c>
      <c r="CQ297">
        <v>0</v>
      </c>
      <c r="CR297">
        <v>0</v>
      </c>
      <c r="CS297">
        <v>9.6433320637834701</v>
      </c>
      <c r="CT297">
        <v>6.1968259001204817</v>
      </c>
      <c r="CU297">
        <v>1.416791866816268</v>
      </c>
      <c r="CV297">
        <v>0</v>
      </c>
      <c r="CW297">
        <v>0</v>
      </c>
      <c r="CX297">
        <v>1.328735741467334</v>
      </c>
      <c r="CY297">
        <v>0</v>
      </c>
      <c r="CZ297">
        <v>0</v>
      </c>
      <c r="DA297">
        <v>9.8190532703205289</v>
      </c>
      <c r="DB297">
        <v>5.5850416058942276</v>
      </c>
      <c r="DC297">
        <v>0</v>
      </c>
      <c r="DD297">
        <v>0</v>
      </c>
      <c r="DE297">
        <v>6.2394722858637444</v>
      </c>
      <c r="DF297">
        <v>3.949078726424148</v>
      </c>
      <c r="DG297">
        <v>9.1528919200040306</v>
      </c>
      <c r="DH297"/>
      <c r="DI297"/>
      <c r="DJ297"/>
      <c r="DK297"/>
      <c r="DL297"/>
      <c r="DM297"/>
      <c r="DN297"/>
      <c r="DO297"/>
      <c r="DP297"/>
      <c r="DQ297"/>
      <c r="DR297"/>
      <c r="DS297"/>
      <c r="DT297"/>
      <c r="DU297"/>
      <c r="DV297"/>
      <c r="DW297"/>
      <c r="DX297"/>
      <c r="DY297"/>
      <c r="DZ297"/>
      <c r="EA297"/>
      <c r="EB297"/>
      <c r="EC297"/>
    </row>
    <row r="298">
      <c r="A298" t="s">
        <v>701</v>
      </c>
      <c r="B298">
        <v>2014</v>
      </c>
      <c r="C298" t="s">
        <v>709</v>
      </c>
      <c r="D298">
        <v>162</v>
      </c>
      <c r="E298" t="s">
        <v>638</v>
      </c>
      <c r="F298" t="s">
        <v>648</v>
      </c>
      <c r="G298" t="s">
        <v>186</v>
      </c>
      <c r="H298">
        <v>8.824936195077596</v>
      </c>
      <c r="I298">
        <v>1.690906212599887</v>
      </c>
      <c r="J298">
        <v>0.26233718112909588</v>
      </c>
      <c r="K298">
        <v>0.22313662349534449</v>
      </c>
      <c r="L298">
        <v>0.13090297762375561</v>
      </c>
      <c r="M298">
        <v>4.8032741073105161</v>
      </c>
      <c r="N298">
        <v>0.61155234500535516</v>
      </c>
      <c r="O298">
        <v>0.2138480829718461</v>
      </c>
      <c r="P298">
        <v>0.039297176310772397</v>
      </c>
      <c r="Q298">
        <v>0.17410857740724181</v>
      </c>
      <c r="R298">
        <v>15.868184845285811</v>
      </c>
      <c r="S298">
        <v>6.4732839192360681</v>
      </c>
      <c r="T298">
        <v>3.332727933683465</v>
      </c>
      <c r="U298">
        <v>1.1368394120806311</v>
      </c>
      <c r="V298">
        <v>0.33138191302153452</v>
      </c>
      <c r="W298" t="s">
        <v>617</v>
      </c>
      <c r="X298" t="s">
        <v>618</v>
      </c>
      <c r="Y298" t="s">
        <v>619</v>
      </c>
      <c r="Z298" t="s">
        <v>620</v>
      </c>
      <c r="AA298" t="s">
        <v>621</v>
      </c>
      <c r="AB298" t="s">
        <v>151</v>
      </c>
      <c r="AC298" t="s">
        <v>152</v>
      </c>
      <c r="AD298" t="s">
        <v>622</v>
      </c>
      <c r="AE298" t="s">
        <v>623</v>
      </c>
      <c r="AF298" t="s">
        <v>624</v>
      </c>
      <c r="AG298" t="s">
        <v>186</v>
      </c>
      <c r="AH298" t="s">
        <v>186</v>
      </c>
      <c r="AI298" t="s">
        <v>186</v>
      </c>
      <c r="AJ298" t="s">
        <v>186</v>
      </c>
      <c r="AK298" t="s">
        <v>186</v>
      </c>
      <c r="AL298" t="s">
        <v>186</v>
      </c>
      <c r="AM298" t="s">
        <v>186</v>
      </c>
      <c r="AN298" t="s">
        <v>186</v>
      </c>
      <c r="AO298" t="s">
        <v>186</v>
      </c>
      <c r="AP298" t="s">
        <v>186</v>
      </c>
      <c r="AQ298" t="s">
        <v>186</v>
      </c>
      <c r="AR298" t="s">
        <v>186</v>
      </c>
      <c r="AS298" t="s">
        <v>186</v>
      </c>
      <c r="AT298" t="s">
        <v>186</v>
      </c>
      <c r="AU298" t="s">
        <v>186</v>
      </c>
      <c r="AV298" t="s">
        <v>186</v>
      </c>
      <c r="AW298" t="s">
        <v>186</v>
      </c>
      <c r="AX298" t="s">
        <v>186</v>
      </c>
      <c r="AY298" t="s">
        <v>186</v>
      </c>
      <c r="AZ298" t="s">
        <v>186</v>
      </c>
      <c r="BA298" t="s">
        <v>186</v>
      </c>
      <c r="BB298" t="s">
        <v>186</v>
      </c>
      <c r="BC298">
        <v>3.1852926218951452</v>
      </c>
      <c r="BD298">
        <v>1.786167192362732</v>
      </c>
      <c r="BE298">
        <v>0.56254836243859752</v>
      </c>
      <c r="BF298">
        <v>1.9012289402435121</v>
      </c>
      <c r="BG298">
        <v>4.7057054204388198</v>
      </c>
      <c r="BH298">
        <v>5.9550028852230064</v>
      </c>
      <c r="BI298">
        <v>11.82227736368284</v>
      </c>
      <c r="BJ298">
        <v>5.2984798374638551</v>
      </c>
      <c r="BK298">
        <v>0.63011086745608902</v>
      </c>
      <c r="BL298">
        <v>2.8935065794267558</v>
      </c>
      <c r="BM298"/>
      <c r="BN298"/>
      <c r="BO298"/>
      <c r="BP298"/>
      <c r="BQ298"/>
      <c r="BR298"/>
      <c r="BS298"/>
      <c r="BT298"/>
      <c r="BU298"/>
      <c r="BV298"/>
      <c r="BW298"/>
      <c r="BX298"/>
      <c r="BY298"/>
      <c r="BZ298"/>
      <c r="CA298"/>
      <c r="CB298"/>
      <c r="CC298"/>
      <c r="CD298"/>
      <c r="CE298"/>
      <c r="CF298"/>
      <c r="CG298"/>
      <c r="CH298"/>
      <c r="CI298">
        <v>1845.961959493136</v>
      </c>
      <c r="CJ298">
        <v>353.76088224222252</v>
      </c>
      <c r="CK298">
        <v>54.909560750297281</v>
      </c>
      <c r="CL298">
        <v>46.656537387699203</v>
      </c>
      <c r="CM298">
        <v>27.376839199677931</v>
      </c>
      <c r="CN298">
        <v>755.25680492780532</v>
      </c>
      <c r="CO298">
        <v>96.161172009448748</v>
      </c>
      <c r="CP298">
        <v>33.620563601234323</v>
      </c>
      <c r="CQ298">
        <v>6.1788270157901133</v>
      </c>
      <c r="CR298">
        <v>27.376839199677931</v>
      </c>
      <c r="CS298">
        <v>824.26723515805918</v>
      </c>
      <c r="CT298">
        <v>336.38150022296082</v>
      </c>
      <c r="CU298">
        <v>173.1407366382015</v>
      </c>
      <c r="CV298">
        <v>59.069802655874042</v>
      </c>
      <c r="CW298">
        <v>17.212297643982868</v>
      </c>
      <c r="CX298">
        <v>198.83058902385631</v>
      </c>
      <c r="CY298">
        <v>68.600378638658711</v>
      </c>
      <c r="CZ298">
        <v>92.50335577515628</v>
      </c>
      <c r="DA298">
        <v>135.48660611033509</v>
      </c>
      <c r="DB298">
        <v>318.47969557880577</v>
      </c>
      <c r="DC298">
        <v>184.0493060112949</v>
      </c>
      <c r="DD298">
        <v>438.29648485649608</v>
      </c>
      <c r="DE298">
        <v>303.75706379152638</v>
      </c>
      <c r="DF298">
        <v>252.1083742617634</v>
      </c>
      <c r="DG298">
        <v>336.55392502514081</v>
      </c>
      <c r="DH298"/>
      <c r="DI298"/>
      <c r="DJ298"/>
      <c r="DK298"/>
      <c r="DL298"/>
      <c r="DM298"/>
      <c r="DN298"/>
      <c r="DO298"/>
      <c r="DP298"/>
      <c r="DQ298"/>
      <c r="DR298"/>
      <c r="DS298"/>
      <c r="DT298"/>
      <c r="DU298"/>
      <c r="DV298"/>
      <c r="DW298"/>
      <c r="DX298"/>
      <c r="DY298"/>
      <c r="DZ298"/>
      <c r="EA298"/>
      <c r="EB298"/>
      <c r="EC298"/>
    </row>
    <row r="299">
      <c r="A299" t="s">
        <v>701</v>
      </c>
      <c r="B299">
        <v>2014</v>
      </c>
      <c r="C299" t="s">
        <v>709</v>
      </c>
      <c r="D299">
        <v>163</v>
      </c>
      <c r="E299" t="s">
        <v>638</v>
      </c>
      <c r="F299" t="s">
        <v>649</v>
      </c>
      <c r="G299" t="s">
        <v>186</v>
      </c>
      <c r="H299">
        <v>1.040049455659503</v>
      </c>
      <c r="I299">
        <v>0.49437164098302139</v>
      </c>
      <c r="J299">
        <v>0.2290633602386466</v>
      </c>
      <c r="K299">
        <v>0.086094127834667397</v>
      </c>
      <c r="L299">
        <v>0.010423192667672601</v>
      </c>
      <c r="M299">
        <v>1.222919075246629</v>
      </c>
      <c r="N299">
        <v>0.22952711973287021</v>
      </c>
      <c r="O299">
        <v>0.1336816444243705</v>
      </c>
      <c r="P299">
        <v>0.058512447296853898</v>
      </c>
      <c r="Q299">
        <v>0.0138634527674849</v>
      </c>
      <c r="R299">
        <v>0.79343207281394457</v>
      </c>
      <c r="S299">
        <v>1.013802778749026</v>
      </c>
      <c r="T299">
        <v>0.34363166933532269</v>
      </c>
      <c r="U299">
        <v>0.2062946528028109</v>
      </c>
      <c r="V299">
        <v>0.1128995033352069</v>
      </c>
      <c r="W299" t="s">
        <v>617</v>
      </c>
      <c r="X299" t="s">
        <v>618</v>
      </c>
      <c r="Y299" t="s">
        <v>619</v>
      </c>
      <c r="Z299" t="s">
        <v>620</v>
      </c>
      <c r="AA299" t="s">
        <v>621</v>
      </c>
      <c r="AB299" t="s">
        <v>151</v>
      </c>
      <c r="AC299" t="s">
        <v>152</v>
      </c>
      <c r="AD299" t="s">
        <v>622</v>
      </c>
      <c r="AE299" t="s">
        <v>623</v>
      </c>
      <c r="AF299" t="s">
        <v>624</v>
      </c>
      <c r="AG299" t="s">
        <v>186</v>
      </c>
      <c r="AH299" t="s">
        <v>186</v>
      </c>
      <c r="AI299" t="s">
        <v>186</v>
      </c>
      <c r="AJ299" t="s">
        <v>186</v>
      </c>
      <c r="AK299" t="s">
        <v>186</v>
      </c>
      <c r="AL299" t="s">
        <v>186</v>
      </c>
      <c r="AM299" t="s">
        <v>186</v>
      </c>
      <c r="AN299" t="s">
        <v>186</v>
      </c>
      <c r="AO299" t="s">
        <v>186</v>
      </c>
      <c r="AP299" t="s">
        <v>186</v>
      </c>
      <c r="AQ299" t="s">
        <v>186</v>
      </c>
      <c r="AR299" t="s">
        <v>186</v>
      </c>
      <c r="AS299" t="s">
        <v>186</v>
      </c>
      <c r="AT299" t="s">
        <v>186</v>
      </c>
      <c r="AU299" t="s">
        <v>186</v>
      </c>
      <c r="AV299" t="s">
        <v>186</v>
      </c>
      <c r="AW299" t="s">
        <v>186</v>
      </c>
      <c r="AX299" t="s">
        <v>186</v>
      </c>
      <c r="AY299" t="s">
        <v>186</v>
      </c>
      <c r="AZ299" t="s">
        <v>186</v>
      </c>
      <c r="BA299" t="s">
        <v>186</v>
      </c>
      <c r="BB299" t="s">
        <v>186</v>
      </c>
      <c r="BC299">
        <v>0.43841109726771771</v>
      </c>
      <c r="BD299">
        <v>0.59840433404851467</v>
      </c>
      <c r="BE299">
        <v>0.46222384740171601</v>
      </c>
      <c r="BF299">
        <v>0.56347196045713244</v>
      </c>
      <c r="BG299">
        <v>0.1287728006710821</v>
      </c>
      <c r="BH299">
        <v>0.51758135586395781</v>
      </c>
      <c r="BI299">
        <v>0.46520459480336879</v>
      </c>
      <c r="BJ299">
        <v>0.92889379850024345</v>
      </c>
      <c r="BK299">
        <v>0.27891864446359582</v>
      </c>
      <c r="BL299">
        <v>0.13577148089394209</v>
      </c>
      <c r="BM299"/>
      <c r="BN299"/>
      <c r="BO299"/>
      <c r="BP299"/>
      <c r="BQ299"/>
      <c r="BR299"/>
      <c r="BS299"/>
      <c r="BT299"/>
      <c r="BU299"/>
      <c r="BV299"/>
      <c r="BW299"/>
      <c r="BX299"/>
      <c r="BY299"/>
      <c r="BZ299"/>
      <c r="CA299"/>
      <c r="CB299"/>
      <c r="CC299"/>
      <c r="CD299"/>
      <c r="CE299"/>
      <c r="CF299"/>
      <c r="CG299"/>
      <c r="CH299"/>
      <c r="CI299">
        <v>217.55304386335041</v>
      </c>
      <c r="CJ299">
        <v>103.4293602841427</v>
      </c>
      <c r="CK299">
        <v>47.945047059500439</v>
      </c>
      <c r="CL299">
        <v>18.001768742652519</v>
      </c>
      <c r="CM299">
        <v>2.1798898297814628</v>
      </c>
      <c r="CN299">
        <v>192.28924538166609</v>
      </c>
      <c r="CO299">
        <v>36.091100004321937</v>
      </c>
      <c r="CP299">
        <v>21.017033055558649</v>
      </c>
      <c r="CQ299">
        <v>9.2001086098058611</v>
      </c>
      <c r="CR299">
        <v>2.1798898297814628</v>
      </c>
      <c r="CS299">
        <v>41.214547682709373</v>
      </c>
      <c r="CT299">
        <v>52.681838754579012</v>
      </c>
      <c r="CU299">
        <v>17.852234429221639</v>
      </c>
      <c r="CV299">
        <v>10.719002438279119</v>
      </c>
      <c r="CW299">
        <v>5.8641095935043932</v>
      </c>
      <c r="CX299">
        <v>27.366257060700569</v>
      </c>
      <c r="CY299">
        <v>22.982598756861499</v>
      </c>
      <c r="CZ299">
        <v>76.006366490186807</v>
      </c>
      <c r="DA299">
        <v>40.15450319775573</v>
      </c>
      <c r="DB299">
        <v>8.7152761790881588</v>
      </c>
      <c r="DC299">
        <v>15.9967159021081</v>
      </c>
      <c r="DD299">
        <v>17.246891810182468</v>
      </c>
      <c r="DE299">
        <v>53.252642543157847</v>
      </c>
      <c r="DF299">
        <v>111.59579946764239</v>
      </c>
      <c r="DG299">
        <v>15.79205837174381</v>
      </c>
      <c r="DH299"/>
      <c r="DI299"/>
      <c r="DJ299"/>
      <c r="DK299"/>
      <c r="DL299"/>
      <c r="DM299"/>
      <c r="DN299"/>
      <c r="DO299"/>
      <c r="DP299"/>
      <c r="DQ299"/>
      <c r="DR299"/>
      <c r="DS299"/>
      <c r="DT299"/>
      <c r="DU299"/>
      <c r="DV299"/>
      <c r="DW299"/>
      <c r="DX299"/>
      <c r="DY299"/>
      <c r="DZ299"/>
      <c r="EA299"/>
      <c r="EB299"/>
      <c r="EC299"/>
    </row>
    <row r="300">
      <c r="A300" t="s">
        <v>701</v>
      </c>
      <c r="B300">
        <v>2014</v>
      </c>
      <c r="C300" t="s">
        <v>709</v>
      </c>
      <c r="D300">
        <v>164</v>
      </c>
      <c r="E300" t="s">
        <v>638</v>
      </c>
      <c r="F300" t="s">
        <v>637</v>
      </c>
      <c r="G300" t="s">
        <v>186</v>
      </c>
      <c r="H300">
        <v>0.17138530972245419</v>
      </c>
      <c r="I300">
        <v>0.2230236109013799</v>
      </c>
      <c r="J300">
        <v>0.45798690833377492</v>
      </c>
      <c r="K300">
        <v>0.2180892654547526</v>
      </c>
      <c r="L300">
        <v>0.19725037282321431</v>
      </c>
      <c r="M300">
        <v>0.22154184510281361</v>
      </c>
      <c r="N300">
        <v>0.73336457477421202</v>
      </c>
      <c r="O300">
        <v>0.2315204918464189</v>
      </c>
      <c r="P300">
        <v>0.16460493994577979</v>
      </c>
      <c r="Q300">
        <v>0.17686691681617911</v>
      </c>
      <c r="R300">
        <v>0.13126445582712651</v>
      </c>
      <c r="S300">
        <v>0.084325301353875906</v>
      </c>
      <c r="T300">
        <v>0.066079262539790198</v>
      </c>
      <c r="U300">
        <v>0.114228068039168</v>
      </c>
      <c r="V300">
        <v>0.084991129806418195</v>
      </c>
      <c r="W300" t="s">
        <v>617</v>
      </c>
      <c r="X300" t="s">
        <v>618</v>
      </c>
      <c r="Y300" t="s">
        <v>619</v>
      </c>
      <c r="Z300" t="s">
        <v>620</v>
      </c>
      <c r="AA300" t="s">
        <v>621</v>
      </c>
      <c r="AB300" t="s">
        <v>151</v>
      </c>
      <c r="AC300" t="s">
        <v>152</v>
      </c>
      <c r="AD300" t="s">
        <v>622</v>
      </c>
      <c r="AE300" t="s">
        <v>623</v>
      </c>
      <c r="AF300" t="s">
        <v>624</v>
      </c>
      <c r="AG300" t="s">
        <v>186</v>
      </c>
      <c r="AH300" t="s">
        <v>186</v>
      </c>
      <c r="AI300" t="s">
        <v>186</v>
      </c>
      <c r="AJ300" t="s">
        <v>186</v>
      </c>
      <c r="AK300" t="s">
        <v>186</v>
      </c>
      <c r="AL300" t="s">
        <v>186</v>
      </c>
      <c r="AM300" t="s">
        <v>186</v>
      </c>
      <c r="AN300" t="s">
        <v>186</v>
      </c>
      <c r="AO300" t="s">
        <v>186</v>
      </c>
      <c r="AP300" t="s">
        <v>186</v>
      </c>
      <c r="AQ300" t="s">
        <v>186</v>
      </c>
      <c r="AR300" t="s">
        <v>186</v>
      </c>
      <c r="AS300" t="s">
        <v>186</v>
      </c>
      <c r="AT300" t="s">
        <v>186</v>
      </c>
      <c r="AU300" t="s">
        <v>186</v>
      </c>
      <c r="AV300" t="s">
        <v>186</v>
      </c>
      <c r="AW300" t="s">
        <v>186</v>
      </c>
      <c r="AX300" t="s">
        <v>186</v>
      </c>
      <c r="AY300" t="s">
        <v>186</v>
      </c>
      <c r="AZ300" t="s">
        <v>186</v>
      </c>
      <c r="BA300" t="s">
        <v>186</v>
      </c>
      <c r="BB300" t="s">
        <v>186</v>
      </c>
      <c r="BC300">
        <v>0</v>
      </c>
      <c r="BD300">
        <v>0.19989177706390429</v>
      </c>
      <c r="BE300">
        <v>0.1246265006990858</v>
      </c>
      <c r="BF300">
        <v>0.46634207664295169</v>
      </c>
      <c r="BG300">
        <v>0.062703377879707103</v>
      </c>
      <c r="BH300">
        <v>0.1138596002206058</v>
      </c>
      <c r="BI300">
        <v>0.1009553989131865</v>
      </c>
      <c r="BJ300">
        <v>0.46250595956385893</v>
      </c>
      <c r="BK300">
        <v>0.4011863495323717</v>
      </c>
      <c r="BL300">
        <v>0.045437036627244798</v>
      </c>
      <c r="BM300"/>
      <c r="BN300"/>
      <c r="BO300"/>
      <c r="BP300"/>
      <c r="BQ300"/>
      <c r="BR300"/>
      <c r="BS300"/>
      <c r="BT300"/>
      <c r="BU300"/>
      <c r="BV300"/>
      <c r="BW300"/>
      <c r="BX300"/>
      <c r="BY300"/>
      <c r="BZ300"/>
      <c r="CA300"/>
      <c r="CB300"/>
      <c r="CC300"/>
      <c r="CD300"/>
      <c r="CE300"/>
      <c r="CF300"/>
      <c r="CG300"/>
      <c r="CH300"/>
      <c r="CI300">
        <v>35.849637342428132</v>
      </c>
      <c r="CJ300">
        <v>46.659612913721908</v>
      </c>
      <c r="CK300">
        <v>95.860830164287691</v>
      </c>
      <c r="CL300">
        <v>45.601164919293574</v>
      </c>
      <c r="CM300">
        <v>41.252627227309738</v>
      </c>
      <c r="CN300">
        <v>34.834777768668573</v>
      </c>
      <c r="CO300">
        <v>115.3150627194173</v>
      </c>
      <c r="CP300">
        <v>36.398967495707453</v>
      </c>
      <c r="CQ300">
        <v>25.88138755380977</v>
      </c>
      <c r="CR300">
        <v>27.810560591128858</v>
      </c>
      <c r="CS300">
        <v>6.8184856134503899</v>
      </c>
      <c r="CT300">
        <v>4.38192913057296</v>
      </c>
      <c r="CU300">
        <v>3.4329271456621169</v>
      </c>
      <c r="CV300">
        <v>5.9352529171084356</v>
      </c>
      <c r="CW300">
        <v>4.4145216315152052</v>
      </c>
      <c r="CX300">
        <v>0</v>
      </c>
      <c r="CY300">
        <v>7.6771377572998496</v>
      </c>
      <c r="CZ300">
        <v>20.493117219657059</v>
      </c>
      <c r="DA300">
        <v>33.232770611364003</v>
      </c>
      <c r="DB300">
        <v>4.243732005015671</v>
      </c>
      <c r="DC300">
        <v>3.5190210327733911</v>
      </c>
      <c r="DD300">
        <v>3.7427980337242608</v>
      </c>
      <c r="DE300">
        <v>26.51504895231351</v>
      </c>
      <c r="DF300">
        <v>160.51530544926871</v>
      </c>
      <c r="DG300">
        <v>5.2849415056246016</v>
      </c>
      <c r="DH300"/>
      <c r="DI300"/>
      <c r="DJ300"/>
      <c r="DK300"/>
      <c r="DL300"/>
      <c r="DM300"/>
      <c r="DN300"/>
      <c r="DO300"/>
      <c r="DP300"/>
      <c r="DQ300"/>
      <c r="DR300"/>
      <c r="DS300"/>
      <c r="DT300"/>
      <c r="DU300"/>
      <c r="DV300"/>
      <c r="DW300"/>
      <c r="DX300"/>
      <c r="DY300"/>
      <c r="DZ300"/>
      <c r="EA300"/>
      <c r="EB300"/>
      <c r="EC300"/>
    </row>
    <row r="301">
      <c r="A301" t="s">
        <v>701</v>
      </c>
      <c r="B301">
        <v>2014</v>
      </c>
      <c r="C301" t="s">
        <v>709</v>
      </c>
      <c r="D301">
        <v>222</v>
      </c>
      <c r="E301" t="s">
        <v>36</v>
      </c>
      <c r="F301" t="s">
        <v>15</v>
      </c>
      <c r="G301" t="s">
        <v>732</v>
      </c>
      <c r="H301">
        <v>24.039017352619439</v>
      </c>
      <c r="I301">
        <v>41.495124292733529</v>
      </c>
      <c r="J301">
        <v>58.520903203255578</v>
      </c>
      <c r="K301">
        <v>72.309340062108248</v>
      </c>
      <c r="L301">
        <v>83.034335364571859</v>
      </c>
      <c r="M301">
        <v>29.256491555290321</v>
      </c>
      <c r="N301">
        <v>48.75995860774772</v>
      </c>
      <c r="O301">
        <v>62.619760568428887</v>
      </c>
      <c r="P301">
        <v>75.862227337610264</v>
      </c>
      <c r="Q301">
        <v>83.676736648748445</v>
      </c>
      <c r="R301">
        <v>19.36251801172747</v>
      </c>
      <c r="S301">
        <v>25.9174238981789</v>
      </c>
      <c r="T301">
        <v>38.552217841685312</v>
      </c>
      <c r="U301">
        <v>56.335544901798222</v>
      </c>
      <c r="V301">
        <v>75.877599556101288</v>
      </c>
      <c r="W301" t="s">
        <v>617</v>
      </c>
      <c r="X301" t="s">
        <v>618</v>
      </c>
      <c r="Y301" t="s">
        <v>619</v>
      </c>
      <c r="Z301" t="s">
        <v>620</v>
      </c>
      <c r="AA301" t="s">
        <v>621</v>
      </c>
      <c r="AB301" t="s">
        <v>151</v>
      </c>
      <c r="AC301" t="s">
        <v>152</v>
      </c>
      <c r="AD301" t="s">
        <v>622</v>
      </c>
      <c r="AE301" t="s">
        <v>623</v>
      </c>
      <c r="AF301" t="s">
        <v>624</v>
      </c>
      <c r="AG301" t="s">
        <v>186</v>
      </c>
      <c r="AH301" t="s">
        <v>186</v>
      </c>
      <c r="AI301" t="s">
        <v>186</v>
      </c>
      <c r="AJ301" t="s">
        <v>186</v>
      </c>
      <c r="AK301" t="s">
        <v>186</v>
      </c>
      <c r="AL301" t="s">
        <v>186</v>
      </c>
      <c r="AM301" t="s">
        <v>186</v>
      </c>
      <c r="AN301" t="s">
        <v>186</v>
      </c>
      <c r="AO301" t="s">
        <v>186</v>
      </c>
      <c r="AP301" t="s">
        <v>186</v>
      </c>
      <c r="AQ301" t="s">
        <v>186</v>
      </c>
      <c r="AR301" t="s">
        <v>186</v>
      </c>
      <c r="AS301" t="s">
        <v>186</v>
      </c>
      <c r="AT301" t="s">
        <v>186</v>
      </c>
      <c r="AU301" t="s">
        <v>186</v>
      </c>
      <c r="AV301" t="s">
        <v>186</v>
      </c>
      <c r="AW301" t="s">
        <v>186</v>
      </c>
      <c r="AX301" t="s">
        <v>186</v>
      </c>
      <c r="AY301" t="s">
        <v>186</v>
      </c>
      <c r="AZ301" t="s">
        <v>186</v>
      </c>
      <c r="BA301" t="s">
        <v>186</v>
      </c>
      <c r="BB301" t="s">
        <v>186</v>
      </c>
      <c r="BC301">
        <v>57.013675240899531</v>
      </c>
      <c r="BD301">
        <v>45.754369931501628</v>
      </c>
      <c r="BE301">
        <v>60.04502567671792</v>
      </c>
      <c r="BF301">
        <v>65.170476094225975</v>
      </c>
      <c r="BG301">
        <v>44.317331620022607</v>
      </c>
      <c r="BH301">
        <v>29.64850002038423</v>
      </c>
      <c r="BI301">
        <v>28.965987432825361</v>
      </c>
      <c r="BJ301">
        <v>44.368023663011002</v>
      </c>
      <c r="BK301">
        <v>61.101571202145443</v>
      </c>
      <c r="BL301">
        <v>42.409981829470503</v>
      </c>
      <c r="BM301"/>
      <c r="BN301"/>
      <c r="BO301"/>
      <c r="BP301"/>
      <c r="BQ301"/>
      <c r="BR301"/>
      <c r="BS301"/>
      <c r="BT301"/>
      <c r="BU301"/>
      <c r="BV301"/>
      <c r="BW301"/>
      <c r="BX301"/>
      <c r="BY301"/>
      <c r="BZ301"/>
      <c r="CA301"/>
      <c r="CB301"/>
      <c r="CC301"/>
      <c r="CD301"/>
      <c r="CE301"/>
      <c r="CF301"/>
      <c r="CG301"/>
      <c r="CH301"/>
      <c r="CI301">
        <v>4138.2867489033752</v>
      </c>
      <c r="CJ301">
        <v>6606.2981437698963</v>
      </c>
      <c r="CK301">
        <v>9010.8622563644403</v>
      </c>
      <c r="CL301">
        <v>10642.04981186954</v>
      </c>
      <c r="CM301">
        <v>10621.24138879103</v>
      </c>
      <c r="CN301">
        <v>3559.374182372936</v>
      </c>
      <c r="CO301">
        <v>5640.5034944709159</v>
      </c>
      <c r="CP301">
        <v>6884.5499857830982</v>
      </c>
      <c r="CQ301">
        <v>8228.2024188626347</v>
      </c>
      <c r="CR301">
        <v>7866.1048130927993</v>
      </c>
      <c r="CS301">
        <v>879.91648003782529</v>
      </c>
      <c r="CT301">
        <v>1149.5846080871629</v>
      </c>
      <c r="CU301">
        <v>1613.11680225707</v>
      </c>
      <c r="CV301">
        <v>2303.3530628916301</v>
      </c>
      <c r="CW301">
        <v>2894.0325018421831</v>
      </c>
      <c r="CX301">
        <v>3057.0369450871431</v>
      </c>
      <c r="CY301">
        <v>1396.695957374975</v>
      </c>
      <c r="CZ301">
        <v>7760.1876832452826</v>
      </c>
      <c r="DA301">
        <v>3856.9119238333528</v>
      </c>
      <c r="DB301">
        <v>2314.7489907220611</v>
      </c>
      <c r="DC301">
        <v>705.86505722629477</v>
      </c>
      <c r="DD301">
        <v>838.46420021362769</v>
      </c>
      <c r="DE301">
        <v>1920.7038535283959</v>
      </c>
      <c r="DF301">
        <v>15581.86250407501</v>
      </c>
      <c r="DG301">
        <v>3586.2612343921342</v>
      </c>
      <c r="DH301"/>
      <c r="DI301"/>
      <c r="DJ301"/>
      <c r="DK301"/>
      <c r="DL301"/>
      <c r="DM301"/>
      <c r="DN301"/>
      <c r="DO301"/>
      <c r="DP301"/>
      <c r="DQ301"/>
      <c r="DR301"/>
      <c r="DS301"/>
      <c r="DT301"/>
      <c r="DU301"/>
      <c r="DV301"/>
      <c r="DW301"/>
      <c r="DX301"/>
      <c r="DY301"/>
      <c r="DZ301"/>
      <c r="EA301"/>
      <c r="EB301"/>
      <c r="EC301"/>
    </row>
    <row r="302">
      <c r="A302" t="s">
        <v>701</v>
      </c>
      <c r="B302">
        <v>2014</v>
      </c>
      <c r="C302" t="s">
        <v>709</v>
      </c>
      <c r="D302">
        <v>223</v>
      </c>
      <c r="E302" t="s">
        <v>36</v>
      </c>
      <c r="F302" t="s">
        <v>16</v>
      </c>
      <c r="G302" t="s">
        <v>733</v>
      </c>
      <c r="H302">
        <v>20.346153759419831</v>
      </c>
      <c r="I302">
        <v>16.72859191280028</v>
      </c>
      <c r="J302">
        <v>17.030750418383459</v>
      </c>
      <c r="K302">
        <v>14.449635820291521</v>
      </c>
      <c r="L302">
        <v>9.1584584159276261</v>
      </c>
      <c r="M302">
        <v>19.532137815362852</v>
      </c>
      <c r="N302">
        <v>17.38558608178052</v>
      </c>
      <c r="O302">
        <v>18.357388570038921</v>
      </c>
      <c r="P302">
        <v>12.90583787338163</v>
      </c>
      <c r="Q302">
        <v>8.5827534303088981</v>
      </c>
      <c r="R302">
        <v>19.163210674887701</v>
      </c>
      <c r="S302">
        <v>19.63566512098679</v>
      </c>
      <c r="T302">
        <v>17.753889686081379</v>
      </c>
      <c r="U302">
        <v>14.28069149933364</v>
      </c>
      <c r="V302">
        <v>10.629668381802039</v>
      </c>
      <c r="W302" t="s">
        <v>617</v>
      </c>
      <c r="X302" t="s">
        <v>618</v>
      </c>
      <c r="Y302" t="s">
        <v>619</v>
      </c>
      <c r="Z302" t="s">
        <v>620</v>
      </c>
      <c r="AA302" t="s">
        <v>621</v>
      </c>
      <c r="AB302" t="s">
        <v>151</v>
      </c>
      <c r="AC302" t="s">
        <v>152</v>
      </c>
      <c r="AD302" t="s">
        <v>622</v>
      </c>
      <c r="AE302" t="s">
        <v>623</v>
      </c>
      <c r="AF302" t="s">
        <v>624</v>
      </c>
      <c r="AG302" t="s">
        <v>186</v>
      </c>
      <c r="AH302" t="s">
        <v>186</v>
      </c>
      <c r="AI302" t="s">
        <v>186</v>
      </c>
      <c r="AJ302" t="s">
        <v>186</v>
      </c>
      <c r="AK302" t="s">
        <v>186</v>
      </c>
      <c r="AL302" t="s">
        <v>186</v>
      </c>
      <c r="AM302" t="s">
        <v>186</v>
      </c>
      <c r="AN302" t="s">
        <v>186</v>
      </c>
      <c r="AO302" t="s">
        <v>186</v>
      </c>
      <c r="AP302" t="s">
        <v>186</v>
      </c>
      <c r="AQ302" t="s">
        <v>186</v>
      </c>
      <c r="AR302" t="s">
        <v>186</v>
      </c>
      <c r="AS302" t="s">
        <v>186</v>
      </c>
      <c r="AT302" t="s">
        <v>186</v>
      </c>
      <c r="AU302" t="s">
        <v>186</v>
      </c>
      <c r="AV302" t="s">
        <v>186</v>
      </c>
      <c r="AW302" t="s">
        <v>186</v>
      </c>
      <c r="AX302" t="s">
        <v>186</v>
      </c>
      <c r="AY302" t="s">
        <v>186</v>
      </c>
      <c r="AZ302" t="s">
        <v>186</v>
      </c>
      <c r="BA302" t="s">
        <v>186</v>
      </c>
      <c r="BB302" t="s">
        <v>186</v>
      </c>
      <c r="BC302">
        <v>17.32336946958814</v>
      </c>
      <c r="BD302">
        <v>10.463884354717241</v>
      </c>
      <c r="BE302">
        <v>18.023871988763691</v>
      </c>
      <c r="BF302">
        <v>12.53329779394849</v>
      </c>
      <c r="BG302">
        <v>12.1227570515612</v>
      </c>
      <c r="BH302">
        <v>18.965199348846841</v>
      </c>
      <c r="BI302">
        <v>15.757401445074789</v>
      </c>
      <c r="BJ302">
        <v>17.65011550845858</v>
      </c>
      <c r="BK302">
        <v>16.235316354337499</v>
      </c>
      <c r="BL302">
        <v>15.63019202379162</v>
      </c>
      <c r="BM302"/>
      <c r="BN302"/>
      <c r="BO302"/>
      <c r="BP302"/>
      <c r="BQ302"/>
      <c r="BR302"/>
      <c r="BS302"/>
      <c r="BT302"/>
      <c r="BU302"/>
      <c r="BV302"/>
      <c r="BW302"/>
      <c r="BX302"/>
      <c r="BY302"/>
      <c r="BZ302"/>
      <c r="CA302"/>
      <c r="CB302"/>
      <c r="CC302"/>
      <c r="CD302"/>
      <c r="CE302"/>
      <c r="CF302"/>
      <c r="CG302"/>
      <c r="CH302"/>
      <c r="CI302">
        <v>3502.5649034935668</v>
      </c>
      <c r="CJ302">
        <v>2663.3024381799341</v>
      </c>
      <c r="CK302">
        <v>2622.340697811328</v>
      </c>
      <c r="CL302">
        <v>2126.6097025755839</v>
      </c>
      <c r="CM302">
        <v>1171.493661720521</v>
      </c>
      <c r="CN302">
        <v>2376.2995277532259</v>
      </c>
      <c r="CO302">
        <v>2011.14729888483</v>
      </c>
      <c r="CP302">
        <v>2018.250438386292</v>
      </c>
      <c r="CQ302">
        <v>1399.7986894666469</v>
      </c>
      <c r="CR302">
        <v>806.82924276960728</v>
      </c>
      <c r="CS302">
        <v>870.85909348450878</v>
      </c>
      <c r="CT302">
        <v>870.95301143052518</v>
      </c>
      <c r="CU302">
        <v>742.86511545568737</v>
      </c>
      <c r="CV302">
        <v>583.88490894228744</v>
      </c>
      <c r="CW302">
        <v>405.42407720732518</v>
      </c>
      <c r="CX302">
        <v>928.86803487341842</v>
      </c>
      <c r="CY302">
        <v>319.42009033350399</v>
      </c>
      <c r="CZ302">
        <v>2329.395779837711</v>
      </c>
      <c r="DA302">
        <v>741.7442468356777</v>
      </c>
      <c r="DB302">
        <v>633.18658015032611</v>
      </c>
      <c r="DC302">
        <v>451.51935222618289</v>
      </c>
      <c r="DD302">
        <v>456.1217542032536</v>
      </c>
      <c r="DE302">
        <v>764.07831752443337</v>
      </c>
      <c r="DF302">
        <v>4140.2612431440184</v>
      </c>
      <c r="DG302">
        <v>1321.7160046524091</v>
      </c>
      <c r="DH302"/>
      <c r="DI302"/>
      <c r="DJ302"/>
      <c r="DK302"/>
      <c r="DL302"/>
      <c r="DM302"/>
      <c r="DN302"/>
      <c r="DO302"/>
      <c r="DP302"/>
      <c r="DQ302"/>
      <c r="DR302"/>
      <c r="DS302"/>
      <c r="DT302"/>
      <c r="DU302"/>
      <c r="DV302"/>
      <c r="DW302"/>
      <c r="DX302"/>
      <c r="DY302"/>
      <c r="DZ302"/>
      <c r="EA302"/>
      <c r="EB302"/>
      <c r="EC302"/>
    </row>
    <row r="303">
      <c r="A303" t="s">
        <v>701</v>
      </c>
      <c r="B303">
        <v>2014</v>
      </c>
      <c r="C303" t="s">
        <v>709</v>
      </c>
      <c r="D303">
        <v>224</v>
      </c>
      <c r="E303" t="s">
        <v>36</v>
      </c>
      <c r="F303" t="s">
        <v>20</v>
      </c>
      <c r="G303" t="s">
        <v>734</v>
      </c>
      <c r="H303">
        <v>55.614828887960378</v>
      </c>
      <c r="I303">
        <v>41.776283794466131</v>
      </c>
      <c r="J303">
        <v>24.44834637836092</v>
      </c>
      <c r="K303">
        <v>13.24102411760015</v>
      </c>
      <c r="L303">
        <v>7.807206219500566</v>
      </c>
      <c r="M303">
        <v>51.211370629346639</v>
      </c>
      <c r="N303">
        <v>33.854455310471501</v>
      </c>
      <c r="O303">
        <v>19.022850861532131</v>
      </c>
      <c r="P303">
        <v>11.23193478900799</v>
      </c>
      <c r="Q303">
        <v>7.740509920942551</v>
      </c>
      <c r="R303">
        <v>61.474271313384811</v>
      </c>
      <c r="S303">
        <v>54.446910980834559</v>
      </c>
      <c r="T303">
        <v>43.693892472233223</v>
      </c>
      <c r="U303">
        <v>29.38376359886815</v>
      </c>
      <c r="V303">
        <v>13.49273206209671</v>
      </c>
      <c r="W303" t="s">
        <v>617</v>
      </c>
      <c r="X303" t="s">
        <v>618</v>
      </c>
      <c r="Y303" t="s">
        <v>619</v>
      </c>
      <c r="Z303" t="s">
        <v>620</v>
      </c>
      <c r="AA303" t="s">
        <v>621</v>
      </c>
      <c r="AB303" t="s">
        <v>151</v>
      </c>
      <c r="AC303" t="s">
        <v>152</v>
      </c>
      <c r="AD303" t="s">
        <v>622</v>
      </c>
      <c r="AE303" t="s">
        <v>623</v>
      </c>
      <c r="AF303" t="s">
        <v>624</v>
      </c>
      <c r="AG303" t="s">
        <v>186</v>
      </c>
      <c r="AH303" t="s">
        <v>186</v>
      </c>
      <c r="AI303" t="s">
        <v>186</v>
      </c>
      <c r="AJ303" t="s">
        <v>186</v>
      </c>
      <c r="AK303" t="s">
        <v>186</v>
      </c>
      <c r="AL303" t="s">
        <v>186</v>
      </c>
      <c r="AM303" t="s">
        <v>186</v>
      </c>
      <c r="AN303" t="s">
        <v>186</v>
      </c>
      <c r="AO303" t="s">
        <v>186</v>
      </c>
      <c r="AP303" t="s">
        <v>186</v>
      </c>
      <c r="AQ303" t="s">
        <v>186</v>
      </c>
      <c r="AR303" t="s">
        <v>186</v>
      </c>
      <c r="AS303" t="s">
        <v>186</v>
      </c>
      <c r="AT303" t="s">
        <v>186</v>
      </c>
      <c r="AU303" t="s">
        <v>186</v>
      </c>
      <c r="AV303" t="s">
        <v>186</v>
      </c>
      <c r="AW303" t="s">
        <v>186</v>
      </c>
      <c r="AX303" t="s">
        <v>186</v>
      </c>
      <c r="AY303" t="s">
        <v>186</v>
      </c>
      <c r="AZ303" t="s">
        <v>186</v>
      </c>
      <c r="BA303" t="s">
        <v>186</v>
      </c>
      <c r="BB303" t="s">
        <v>186</v>
      </c>
      <c r="BC303">
        <v>25.66295528951197</v>
      </c>
      <c r="BD303">
        <v>43.781745713780843</v>
      </c>
      <c r="BE303">
        <v>21.931102334518609</v>
      </c>
      <c r="BF303">
        <v>22.2962261118257</v>
      </c>
      <c r="BG303">
        <v>43.559911328415957</v>
      </c>
      <c r="BH303">
        <v>51.386300630769107</v>
      </c>
      <c r="BI303">
        <v>55.27661112209983</v>
      </c>
      <c r="BJ303">
        <v>37.981860828530131</v>
      </c>
      <c r="BK303">
        <v>22.663112443517068</v>
      </c>
      <c r="BL303">
        <v>41.95982614673752</v>
      </c>
      <c r="BM303"/>
      <c r="BN303"/>
      <c r="BO303"/>
      <c r="BP303"/>
      <c r="BQ303"/>
      <c r="BR303"/>
      <c r="BS303"/>
      <c r="BT303"/>
      <c r="BU303"/>
      <c r="BV303"/>
      <c r="BW303"/>
      <c r="BX303"/>
      <c r="BY303"/>
      <c r="BZ303"/>
      <c r="CA303"/>
      <c r="CB303"/>
      <c r="CC303"/>
      <c r="CD303"/>
      <c r="CE303"/>
      <c r="CF303"/>
      <c r="CG303"/>
      <c r="CH303"/>
      <c r="CI303">
        <v>9574.0231829607837</v>
      </c>
      <c r="CJ303">
        <v>6651.0605954086941</v>
      </c>
      <c r="CK303">
        <v>3764.4784949088262</v>
      </c>
      <c r="CL303">
        <v>1948.73356745663</v>
      </c>
      <c r="CM303">
        <v>998.64979306821124</v>
      </c>
      <c r="CN303">
        <v>6230.4268479200846</v>
      </c>
      <c r="CO303">
        <v>3916.249704358484</v>
      </c>
      <c r="CP303">
        <v>2091.4127815164979</v>
      </c>
      <c r="CQ303">
        <v>1218.243073567186</v>
      </c>
      <c r="CR303">
        <v>727.65340503786797</v>
      </c>
      <c r="CS303">
        <v>2793.6565065659988</v>
      </c>
      <c r="CT303">
        <v>2415.0290193716892</v>
      </c>
      <c r="CU303">
        <v>1828.256739791547</v>
      </c>
      <c r="CV303">
        <v>1201.393933487562</v>
      </c>
      <c r="CW303">
        <v>514.6236221862149</v>
      </c>
      <c r="CX303">
        <v>1376.031313692238</v>
      </c>
      <c r="CY303">
        <v>1336.479714108259</v>
      </c>
      <c r="CZ303">
        <v>2834.36418418109</v>
      </c>
      <c r="DA303">
        <v>1319.5327930833409</v>
      </c>
      <c r="DB303">
        <v>2275.1879929936508</v>
      </c>
      <c r="DC303">
        <v>1223.393898863264</v>
      </c>
      <c r="DD303">
        <v>1600.0648913659491</v>
      </c>
      <c r="DE303">
        <v>1644.245121478242</v>
      </c>
      <c r="DF303">
        <v>5779.4504308405594</v>
      </c>
      <c r="DG303">
        <v>3548.1952931965452</v>
      </c>
      <c r="DH303"/>
      <c r="DI303"/>
      <c r="DJ303"/>
      <c r="DK303"/>
      <c r="DL303"/>
      <c r="DM303"/>
      <c r="DN303"/>
      <c r="DO303"/>
      <c r="DP303"/>
      <c r="DQ303"/>
      <c r="DR303"/>
      <c r="DS303"/>
      <c r="DT303"/>
      <c r="DU303"/>
      <c r="DV303"/>
      <c r="DW303"/>
      <c r="DX303"/>
      <c r="DY303"/>
      <c r="DZ303"/>
      <c r="EA303"/>
      <c r="EB303"/>
      <c r="EC303"/>
    </row>
    <row r="304">
      <c r="A304" t="s">
        <v>701</v>
      </c>
      <c r="B304">
        <v>2014</v>
      </c>
      <c r="C304" t="s">
        <v>709</v>
      </c>
      <c r="D304">
        <v>225</v>
      </c>
      <c r="E304" t="s">
        <v>650</v>
      </c>
      <c r="F304" t="s">
        <v>651</v>
      </c>
      <c r="G304" t="s">
        <v>186</v>
      </c>
      <c r="H304">
        <v>36.528395377644308</v>
      </c>
      <c r="I304">
        <v>44.306835490099253</v>
      </c>
      <c r="J304">
        <v>55.579058160370067</v>
      </c>
      <c r="K304">
        <v>61.066588524123077</v>
      </c>
      <c r="L304">
        <v>56.387230139341639</v>
      </c>
      <c r="M304">
        <v>37.749633840132169</v>
      </c>
      <c r="N304">
        <v>48.661896356452523</v>
      </c>
      <c r="O304">
        <v>56.627450579670537</v>
      </c>
      <c r="P304">
        <v>61.233832264188543</v>
      </c>
      <c r="Q304">
        <v>55.157288224521871</v>
      </c>
      <c r="R304">
        <v>33.70463999813888</v>
      </c>
      <c r="S304">
        <v>38.882975645111209</v>
      </c>
      <c r="T304">
        <v>45.349505268779261</v>
      </c>
      <c r="U304">
        <v>55.566901713868127</v>
      </c>
      <c r="V304">
        <v>63.523200429847357</v>
      </c>
      <c r="W304" t="s">
        <v>617</v>
      </c>
      <c r="X304" t="s">
        <v>618</v>
      </c>
      <c r="Y304" t="s">
        <v>619</v>
      </c>
      <c r="Z304" t="s">
        <v>620</v>
      </c>
      <c r="AA304" t="s">
        <v>621</v>
      </c>
      <c r="AB304" t="s">
        <v>151</v>
      </c>
      <c r="AC304" t="s">
        <v>152</v>
      </c>
      <c r="AD304" t="s">
        <v>622</v>
      </c>
      <c r="AE304" t="s">
        <v>623</v>
      </c>
      <c r="AF304" t="s">
        <v>624</v>
      </c>
      <c r="AG304" t="s">
        <v>186</v>
      </c>
      <c r="AH304" t="s">
        <v>186</v>
      </c>
      <c r="AI304" t="s">
        <v>186</v>
      </c>
      <c r="AJ304" t="s">
        <v>186</v>
      </c>
      <c r="AK304" t="s">
        <v>186</v>
      </c>
      <c r="AL304" t="s">
        <v>186</v>
      </c>
      <c r="AM304" t="s">
        <v>186</v>
      </c>
      <c r="AN304" t="s">
        <v>186</v>
      </c>
      <c r="AO304" t="s">
        <v>186</v>
      </c>
      <c r="AP304" t="s">
        <v>186</v>
      </c>
      <c r="AQ304" t="s">
        <v>186</v>
      </c>
      <c r="AR304" t="s">
        <v>186</v>
      </c>
      <c r="AS304" t="s">
        <v>186</v>
      </c>
      <c r="AT304" t="s">
        <v>186</v>
      </c>
      <c r="AU304" t="s">
        <v>186</v>
      </c>
      <c r="AV304" t="s">
        <v>186</v>
      </c>
      <c r="AW304" t="s">
        <v>186</v>
      </c>
      <c r="AX304" t="s">
        <v>186</v>
      </c>
      <c r="AY304" t="s">
        <v>186</v>
      </c>
      <c r="AZ304" t="s">
        <v>186</v>
      </c>
      <c r="BA304" t="s">
        <v>186</v>
      </c>
      <c r="BB304" t="s">
        <v>186</v>
      </c>
      <c r="BC304">
        <v>63.854730736225697</v>
      </c>
      <c r="BD304">
        <v>44.682992186528537</v>
      </c>
      <c r="BE304">
        <v>61.358624314570733</v>
      </c>
      <c r="BF304">
        <v>64.531088709870801</v>
      </c>
      <c r="BG304">
        <v>43.557302357211093</v>
      </c>
      <c r="BH304">
        <v>37.447723368099361</v>
      </c>
      <c r="BI304">
        <v>34.919180858261953</v>
      </c>
      <c r="BJ304">
        <v>46.831056449337282</v>
      </c>
      <c r="BK304">
        <v>49.292787432493071</v>
      </c>
      <c r="BL304">
        <v>42.196104032336997</v>
      </c>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row>
    <row r="305">
      <c r="A305" t="s">
        <v>701</v>
      </c>
      <c r="B305">
        <v>2014</v>
      </c>
      <c r="C305" t="s">
        <v>709</v>
      </c>
      <c r="D305">
        <v>226</v>
      </c>
      <c r="E305" t="s">
        <v>650</v>
      </c>
      <c r="F305" t="s">
        <v>652</v>
      </c>
      <c r="G305" t="s">
        <v>186</v>
      </c>
      <c r="H305">
        <v>35.150192426427751</v>
      </c>
      <c r="I305">
        <v>25.104997202072141</v>
      </c>
      <c r="J305">
        <v>14.303698955006031</v>
      </c>
      <c r="K305">
        <v>6.9447975652019727</v>
      </c>
      <c r="L305">
        <v>3.341692299500524</v>
      </c>
      <c r="M305">
        <v>30.97989398955281</v>
      </c>
      <c r="N305">
        <v>19.296388885061159</v>
      </c>
      <c r="O305">
        <v>10.37150675732954</v>
      </c>
      <c r="P305">
        <v>5.8207175838846146</v>
      </c>
      <c r="Q305">
        <v>3.2118301649020422</v>
      </c>
      <c r="R305">
        <v>39.943701703117597</v>
      </c>
      <c r="S305">
        <v>36.183574972659933</v>
      </c>
      <c r="T305">
        <v>28.341991246187249</v>
      </c>
      <c r="U305">
        <v>18.285901076074719</v>
      </c>
      <c r="V305">
        <v>8.0067381569177982</v>
      </c>
      <c r="W305" t="s">
        <v>617</v>
      </c>
      <c r="X305" t="s">
        <v>618</v>
      </c>
      <c r="Y305" t="s">
        <v>619</v>
      </c>
      <c r="Z305" t="s">
        <v>620</v>
      </c>
      <c r="AA305" t="s">
        <v>621</v>
      </c>
      <c r="AB305" t="s">
        <v>151</v>
      </c>
      <c r="AC305" t="s">
        <v>152</v>
      </c>
      <c r="AD305" t="s">
        <v>622</v>
      </c>
      <c r="AE305" t="s">
        <v>623</v>
      </c>
      <c r="AF305" t="s">
        <v>624</v>
      </c>
      <c r="AG305" t="s">
        <v>186</v>
      </c>
      <c r="AH305" t="s">
        <v>186</v>
      </c>
      <c r="AI305" t="s">
        <v>186</v>
      </c>
      <c r="AJ305" t="s">
        <v>186</v>
      </c>
      <c r="AK305" t="s">
        <v>186</v>
      </c>
      <c r="AL305" t="s">
        <v>186</v>
      </c>
      <c r="AM305" t="s">
        <v>186</v>
      </c>
      <c r="AN305" t="s">
        <v>186</v>
      </c>
      <c r="AO305" t="s">
        <v>186</v>
      </c>
      <c r="AP305" t="s">
        <v>186</v>
      </c>
      <c r="AQ305" t="s">
        <v>186</v>
      </c>
      <c r="AR305" t="s">
        <v>186</v>
      </c>
      <c r="AS305" t="s">
        <v>186</v>
      </c>
      <c r="AT305" t="s">
        <v>186</v>
      </c>
      <c r="AU305" t="s">
        <v>186</v>
      </c>
      <c r="AV305" t="s">
        <v>186</v>
      </c>
      <c r="AW305" t="s">
        <v>186</v>
      </c>
      <c r="AX305" t="s">
        <v>186</v>
      </c>
      <c r="AY305" t="s">
        <v>186</v>
      </c>
      <c r="AZ305" t="s">
        <v>186</v>
      </c>
      <c r="BA305" t="s">
        <v>186</v>
      </c>
      <c r="BB305" t="s">
        <v>186</v>
      </c>
      <c r="BC305">
        <v>12.39771349456179</v>
      </c>
      <c r="BD305">
        <v>15.316224820847211</v>
      </c>
      <c r="BE305">
        <v>16.495634150254691</v>
      </c>
      <c r="BF305">
        <v>15.117695632393319</v>
      </c>
      <c r="BG305">
        <v>26.51232302924014</v>
      </c>
      <c r="BH305">
        <v>30.46709193178701</v>
      </c>
      <c r="BI305">
        <v>27.092437406057559</v>
      </c>
      <c r="BJ305">
        <v>22.838119375576419</v>
      </c>
      <c r="BK305">
        <v>11.89350672250254</v>
      </c>
      <c r="BL305">
        <v>23.982890390681749</v>
      </c>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row>
    <row r="306">
      <c r="A306" t="s">
        <v>701</v>
      </c>
      <c r="B306">
        <v>2014</v>
      </c>
      <c r="C306" t="s">
        <v>709</v>
      </c>
      <c r="D306">
        <v>227</v>
      </c>
      <c r="E306" t="s">
        <v>650</v>
      </c>
      <c r="F306" t="s">
        <v>653</v>
      </c>
      <c r="G306" t="s">
        <v>186</v>
      </c>
      <c r="H306">
        <v>17.590926576346359</v>
      </c>
      <c r="I306">
        <v>23.84440658206519</v>
      </c>
      <c r="J306">
        <v>26.316773515420611</v>
      </c>
      <c r="K306">
        <v>29.512574797987039</v>
      </c>
      <c r="L306">
        <v>38.68768168341046</v>
      </c>
      <c r="M306">
        <v>22.551120778529761</v>
      </c>
      <c r="N306">
        <v>26.36231758616778</v>
      </c>
      <c r="O306">
        <v>29.948651602139918</v>
      </c>
      <c r="P306">
        <v>30.875708460865908</v>
      </c>
      <c r="Q306">
        <v>40.089456943612618</v>
      </c>
      <c r="R306">
        <v>12.319837473240691</v>
      </c>
      <c r="S306">
        <v>14.488945034878251</v>
      </c>
      <c r="T306">
        <v>19.374805051201729</v>
      </c>
      <c r="U306">
        <v>21.31143693608464</v>
      </c>
      <c r="V306">
        <v>26.449581757265079</v>
      </c>
      <c r="W306" t="s">
        <v>617</v>
      </c>
      <c r="X306" t="s">
        <v>618</v>
      </c>
      <c r="Y306" t="s">
        <v>619</v>
      </c>
      <c r="Z306" t="s">
        <v>620</v>
      </c>
      <c r="AA306" t="s">
        <v>621</v>
      </c>
      <c r="AB306" t="s">
        <v>151</v>
      </c>
      <c r="AC306" t="s">
        <v>152</v>
      </c>
      <c r="AD306" t="s">
        <v>622</v>
      </c>
      <c r="AE306" t="s">
        <v>623</v>
      </c>
      <c r="AF306" t="s">
        <v>624</v>
      </c>
      <c r="AG306" t="s">
        <v>186</v>
      </c>
      <c r="AH306" t="s">
        <v>186</v>
      </c>
      <c r="AI306" t="s">
        <v>186</v>
      </c>
      <c r="AJ306" t="s">
        <v>186</v>
      </c>
      <c r="AK306" t="s">
        <v>186</v>
      </c>
      <c r="AL306" t="s">
        <v>186</v>
      </c>
      <c r="AM306" t="s">
        <v>186</v>
      </c>
      <c r="AN306" t="s">
        <v>186</v>
      </c>
      <c r="AO306" t="s">
        <v>186</v>
      </c>
      <c r="AP306" t="s">
        <v>186</v>
      </c>
      <c r="AQ306" t="s">
        <v>186</v>
      </c>
      <c r="AR306" t="s">
        <v>186</v>
      </c>
      <c r="AS306" t="s">
        <v>186</v>
      </c>
      <c r="AT306" t="s">
        <v>186</v>
      </c>
      <c r="AU306" t="s">
        <v>186</v>
      </c>
      <c r="AV306" t="s">
        <v>186</v>
      </c>
      <c r="AW306" t="s">
        <v>186</v>
      </c>
      <c r="AX306" t="s">
        <v>186</v>
      </c>
      <c r="AY306" t="s">
        <v>186</v>
      </c>
      <c r="AZ306" t="s">
        <v>186</v>
      </c>
      <c r="BA306" t="s">
        <v>186</v>
      </c>
      <c r="BB306" t="s">
        <v>186</v>
      </c>
      <c r="BC306">
        <v>14.101063628620411</v>
      </c>
      <c r="BD306">
        <v>20.397676535019489</v>
      </c>
      <c r="BE306">
        <v>21.382198757480641</v>
      </c>
      <c r="BF306">
        <v>16.85445225675128</v>
      </c>
      <c r="BG306">
        <v>22.466404748286529</v>
      </c>
      <c r="BH306">
        <v>22.931656693116921</v>
      </c>
      <c r="BI306">
        <v>21.921880844953058</v>
      </c>
      <c r="BJ306">
        <v>24.27469475145832</v>
      </c>
      <c r="BK306">
        <v>36.115301982521061</v>
      </c>
      <c r="BL306">
        <v>27.29143497994195</v>
      </c>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row>
    <row r="307">
      <c r="A307" t="s">
        <v>701</v>
      </c>
      <c r="B307">
        <v>2014</v>
      </c>
      <c r="C307" t="s">
        <v>709</v>
      </c>
      <c r="D307">
        <v>228</v>
      </c>
      <c r="E307" t="s">
        <v>650</v>
      </c>
      <c r="F307" t="s">
        <v>654</v>
      </c>
      <c r="G307" t="s">
        <v>186</v>
      </c>
      <c r="H307">
        <v>10.62005938473192</v>
      </c>
      <c r="I307">
        <v>6.6857412477896787</v>
      </c>
      <c r="J307">
        <v>3.6815601379677969</v>
      </c>
      <c r="K307">
        <v>2.3750931228059131</v>
      </c>
      <c r="L307">
        <v>1.433374338488645</v>
      </c>
      <c r="M307">
        <v>8.6443076870775553</v>
      </c>
      <c r="N307">
        <v>5.6096271324186446</v>
      </c>
      <c r="O307">
        <v>2.9312034332188359</v>
      </c>
      <c r="P307">
        <v>1.927276125763729</v>
      </c>
      <c r="Q307">
        <v>1.4158296709408451</v>
      </c>
      <c r="R307">
        <v>13.837712806127151</v>
      </c>
      <c r="S307">
        <v>10.29094430151298</v>
      </c>
      <c r="T307">
        <v>6.8495091768505603</v>
      </c>
      <c r="U307">
        <v>4.8357602739724479</v>
      </c>
      <c r="V307">
        <v>1.901117489870656</v>
      </c>
      <c r="W307" t="s">
        <v>617</v>
      </c>
      <c r="X307" t="s">
        <v>618</v>
      </c>
      <c r="Y307" t="s">
        <v>619</v>
      </c>
      <c r="Z307" t="s">
        <v>620</v>
      </c>
      <c r="AA307" t="s">
        <v>621</v>
      </c>
      <c r="AB307" t="s">
        <v>151</v>
      </c>
      <c r="AC307" t="s">
        <v>152</v>
      </c>
      <c r="AD307" t="s">
        <v>622</v>
      </c>
      <c r="AE307" t="s">
        <v>623</v>
      </c>
      <c r="AF307" t="s">
        <v>624</v>
      </c>
      <c r="AG307" t="s">
        <v>186</v>
      </c>
      <c r="AH307" t="s">
        <v>186</v>
      </c>
      <c r="AI307" t="s">
        <v>186</v>
      </c>
      <c r="AJ307" t="s">
        <v>186</v>
      </c>
      <c r="AK307" t="s">
        <v>186</v>
      </c>
      <c r="AL307" t="s">
        <v>186</v>
      </c>
      <c r="AM307" t="s">
        <v>186</v>
      </c>
      <c r="AN307" t="s">
        <v>186</v>
      </c>
      <c r="AO307" t="s">
        <v>186</v>
      </c>
      <c r="AP307" t="s">
        <v>186</v>
      </c>
      <c r="AQ307" t="s">
        <v>186</v>
      </c>
      <c r="AR307" t="s">
        <v>186</v>
      </c>
      <c r="AS307" t="s">
        <v>186</v>
      </c>
      <c r="AT307" t="s">
        <v>186</v>
      </c>
      <c r="AU307" t="s">
        <v>186</v>
      </c>
      <c r="AV307" t="s">
        <v>186</v>
      </c>
      <c r="AW307" t="s">
        <v>186</v>
      </c>
      <c r="AX307" t="s">
        <v>186</v>
      </c>
      <c r="AY307" t="s">
        <v>186</v>
      </c>
      <c r="AZ307" t="s">
        <v>186</v>
      </c>
      <c r="BA307" t="s">
        <v>186</v>
      </c>
      <c r="BB307" t="s">
        <v>186</v>
      </c>
      <c r="BC307">
        <v>9.6464921405916488</v>
      </c>
      <c r="BD307">
        <v>19.482070261058389</v>
      </c>
      <c r="BE307">
        <v>0.74122084818755507</v>
      </c>
      <c r="BF307">
        <v>3.3987762597978701</v>
      </c>
      <c r="BG307">
        <v>7.1047791589850204</v>
      </c>
      <c r="BH307">
        <v>9.1163998801726986</v>
      </c>
      <c r="BI307">
        <v>16.066500890727561</v>
      </c>
      <c r="BJ307">
        <v>5.8426938876830912</v>
      </c>
      <c r="BK307">
        <v>2.5514498762626192</v>
      </c>
      <c r="BL307">
        <v>6.5225521626574139</v>
      </c>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row>
    <row r="308">
      <c r="A308" t="s">
        <v>701</v>
      </c>
      <c r="B308">
        <v>2014</v>
      </c>
      <c r="C308" t="s">
        <v>709</v>
      </c>
      <c r="D308">
        <v>229</v>
      </c>
      <c r="E308" t="s">
        <v>650</v>
      </c>
      <c r="F308" t="s">
        <v>637</v>
      </c>
      <c r="G308" t="s">
        <v>186</v>
      </c>
      <c r="H308">
        <v>0.1104262348493858</v>
      </c>
      <c r="I308">
        <v>0.058019477974044102</v>
      </c>
      <c r="J308">
        <v>0.1189092312353527</v>
      </c>
      <c r="K308">
        <v>0.1009459898815782</v>
      </c>
      <c r="L308">
        <v>0.15002153925823569</v>
      </c>
      <c r="M308">
        <v>0.075043704707498299</v>
      </c>
      <c r="N308">
        <v>0.069770039899607297</v>
      </c>
      <c r="O308">
        <v>0.1211876276411837</v>
      </c>
      <c r="P308">
        <v>0.1424655652972622</v>
      </c>
      <c r="Q308">
        <v>0.12559499602270999</v>
      </c>
      <c r="R308">
        <v>0.19410801937562991</v>
      </c>
      <c r="S308">
        <v>0.15356004583766081</v>
      </c>
      <c r="T308">
        <v>0.084189256981104105</v>
      </c>
      <c r="U308">
        <v>0</v>
      </c>
      <c r="V308">
        <v>0.11936216609927069</v>
      </c>
      <c r="W308" t="s">
        <v>617</v>
      </c>
      <c r="X308" t="s">
        <v>618</v>
      </c>
      <c r="Y308" t="s">
        <v>619</v>
      </c>
      <c r="Z308" t="s">
        <v>620</v>
      </c>
      <c r="AA308" t="s">
        <v>621</v>
      </c>
      <c r="AB308" t="s">
        <v>151</v>
      </c>
      <c r="AC308" t="s">
        <v>152</v>
      </c>
      <c r="AD308" t="s">
        <v>622</v>
      </c>
      <c r="AE308" t="s">
        <v>623</v>
      </c>
      <c r="AF308" t="s">
        <v>624</v>
      </c>
      <c r="AG308" t="s">
        <v>186</v>
      </c>
      <c r="AH308" t="s">
        <v>186</v>
      </c>
      <c r="AI308" t="s">
        <v>186</v>
      </c>
      <c r="AJ308" t="s">
        <v>186</v>
      </c>
      <c r="AK308" t="s">
        <v>186</v>
      </c>
      <c r="AL308" t="s">
        <v>186</v>
      </c>
      <c r="AM308" t="s">
        <v>186</v>
      </c>
      <c r="AN308" t="s">
        <v>186</v>
      </c>
      <c r="AO308" t="s">
        <v>186</v>
      </c>
      <c r="AP308" t="s">
        <v>186</v>
      </c>
      <c r="AQ308" t="s">
        <v>186</v>
      </c>
      <c r="AR308" t="s">
        <v>186</v>
      </c>
      <c r="AS308" t="s">
        <v>186</v>
      </c>
      <c r="AT308" t="s">
        <v>186</v>
      </c>
      <c r="AU308" t="s">
        <v>186</v>
      </c>
      <c r="AV308" t="s">
        <v>186</v>
      </c>
      <c r="AW308" t="s">
        <v>186</v>
      </c>
      <c r="AX308" t="s">
        <v>186</v>
      </c>
      <c r="AY308" t="s">
        <v>186</v>
      </c>
      <c r="AZ308" t="s">
        <v>186</v>
      </c>
      <c r="BA308" t="s">
        <v>186</v>
      </c>
      <c r="BB308" t="s">
        <v>186</v>
      </c>
      <c r="BC308">
        <v>0</v>
      </c>
      <c r="BD308">
        <v>0.1210361965464751</v>
      </c>
      <c r="BE308">
        <v>0.0223219295064103</v>
      </c>
      <c r="BF308">
        <v>0.097987141186842597</v>
      </c>
      <c r="BG308">
        <v>0.35919070627704908</v>
      </c>
      <c r="BH308">
        <v>0.037128126824219398</v>
      </c>
      <c r="BI308">
        <v>0</v>
      </c>
      <c r="BJ308">
        <v>0.21343553594532219</v>
      </c>
      <c r="BK308">
        <v>0.14695398622040981</v>
      </c>
      <c r="BL308">
        <v>0.0070184343815858996</v>
      </c>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Water</vt:lpstr>
      <vt:lpstr>Sanitation</vt:lpstr>
      <vt:lpstr>Hygiene</vt:lpstr>
      <vt:lpstr>MICS00</vt:lpstr>
      <vt:lpstr>DHS02</vt:lpstr>
      <vt:lpstr>WHS03</vt:lpstr>
      <vt:lpstr>DHS07</vt:lpstr>
      <vt:lpstr>DHS13</vt:lpstr>
      <vt:lpstr>MICS14</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2021-05-25T23:28:02Z</dcterms:modified>
</cp:coreProperties>
</file>